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PMLS\Downloads\"/>
    </mc:Choice>
  </mc:AlternateContent>
  <xr:revisionPtr revIDLastSave="0" documentId="8_{DEA6D8B9-AA1A-4316-8ED5-B7E3711DC0FE}" xr6:coauthVersionLast="47" xr6:coauthVersionMax="47" xr10:uidLastSave="{00000000-0000-0000-0000-000000000000}"/>
  <bookViews>
    <workbookView xWindow="-110" yWindow="-110" windowWidth="19420" windowHeight="10420" activeTab="3" xr2:uid="{898BC839-F2CA-4348-948C-D75AD4BD2CFC}"/>
  </bookViews>
  <sheets>
    <sheet name="Sheet4" sheetId="5" r:id="rId1"/>
    <sheet name="Sheet5" sheetId="6" r:id="rId2"/>
    <sheet name="Pivot table" sheetId="2" r:id="rId3"/>
    <sheet name="Dashboard" sheetId="4" r:id="rId4"/>
    <sheet name="Data" sheetId="1" r:id="rId5"/>
  </sheets>
  <definedNames>
    <definedName name="_xlchart.v5.0" hidden="1">'Pivot table'!$M$19</definedName>
    <definedName name="_xlchart.v5.1" hidden="1">'Pivot table'!$M$20:$M$37</definedName>
    <definedName name="_xlchart.v5.2" hidden="1">'Pivot table'!$N$19</definedName>
    <definedName name="_xlchart.v5.3" hidden="1">'Pivot table'!$N$20:$N$37</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20" i="2" l="1"/>
  <c r="N21" i="2"/>
  <c r="N22" i="2"/>
  <c r="N23" i="2"/>
  <c r="N24" i="2"/>
  <c r="N25" i="2"/>
  <c r="N26" i="2"/>
  <c r="N27" i="2"/>
  <c r="N28" i="2"/>
  <c r="N29" i="2"/>
  <c r="N30" i="2"/>
  <c r="N31" i="2"/>
  <c r="N32" i="2"/>
  <c r="N33" i="2"/>
  <c r="N34" i="2"/>
  <c r="N35" i="2"/>
  <c r="N36" i="2"/>
  <c r="N37" i="2"/>
  <c r="N19" i="2"/>
  <c r="M20" i="2"/>
  <c r="M21" i="2"/>
  <c r="M22" i="2"/>
  <c r="M23" i="2"/>
  <c r="M24" i="2"/>
  <c r="M25" i="2"/>
  <c r="M26" i="2"/>
  <c r="M27" i="2"/>
  <c r="M28" i="2"/>
  <c r="M29" i="2"/>
  <c r="M30" i="2"/>
  <c r="M31" i="2"/>
  <c r="M32" i="2"/>
  <c r="M33" i="2"/>
  <c r="M34" i="2"/>
  <c r="M35" i="2"/>
  <c r="M36" i="2"/>
  <c r="M37" i="2"/>
  <c r="M19" i="2"/>
  <c r="L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R2706" i="1"/>
  <c r="Q2706" i="1"/>
  <c r="S2706" i="1" s="1"/>
  <c r="T2706" i="1" s="1"/>
  <c r="R2705" i="1"/>
  <c r="Q2705" i="1"/>
  <c r="S2705" i="1" s="1"/>
  <c r="T2705" i="1" s="1"/>
  <c r="R2704" i="1"/>
  <c r="Q2704" i="1"/>
  <c r="S2704" i="1" s="1"/>
  <c r="T2704" i="1" s="1"/>
  <c r="R2703" i="1"/>
  <c r="Q2703" i="1"/>
  <c r="R2702" i="1"/>
  <c r="Q2702" i="1"/>
  <c r="R2701" i="1"/>
  <c r="Q2701" i="1"/>
  <c r="R2700" i="1"/>
  <c r="Q2700" i="1"/>
  <c r="S2700" i="1" s="1"/>
  <c r="T2700" i="1" s="1"/>
  <c r="R2699" i="1"/>
  <c r="Q2699" i="1"/>
  <c r="S2699" i="1" s="1"/>
  <c r="T2699" i="1" s="1"/>
  <c r="R2698" i="1"/>
  <c r="Q2698" i="1"/>
  <c r="S2698" i="1" s="1"/>
  <c r="T2698" i="1" s="1"/>
  <c r="R2697" i="1"/>
  <c r="Q2697" i="1"/>
  <c r="R2696" i="1"/>
  <c r="Q2696" i="1"/>
  <c r="R2695" i="1"/>
  <c r="Q2695" i="1"/>
  <c r="R2694" i="1"/>
  <c r="Q2694" i="1"/>
  <c r="S2694" i="1" s="1"/>
  <c r="T2694" i="1" s="1"/>
  <c r="R2693" i="1"/>
  <c r="Q2693" i="1"/>
  <c r="S2693" i="1" s="1"/>
  <c r="T2693" i="1" s="1"/>
  <c r="R2692" i="1"/>
  <c r="Q2692" i="1"/>
  <c r="S2692" i="1" s="1"/>
  <c r="T2692" i="1" s="1"/>
  <c r="R2691" i="1"/>
  <c r="Q2691" i="1"/>
  <c r="R2690" i="1"/>
  <c r="Q2690" i="1"/>
  <c r="R2689" i="1"/>
  <c r="Q2689" i="1"/>
  <c r="R2688" i="1"/>
  <c r="Q2688" i="1"/>
  <c r="S2688" i="1" s="1"/>
  <c r="T2688" i="1" s="1"/>
  <c r="R2687" i="1"/>
  <c r="Q2687" i="1"/>
  <c r="S2687" i="1" s="1"/>
  <c r="T2687" i="1" s="1"/>
  <c r="R2686" i="1"/>
  <c r="Q2686" i="1"/>
  <c r="S2686" i="1" s="1"/>
  <c r="T2686" i="1" s="1"/>
  <c r="R2685" i="1"/>
  <c r="Q2685" i="1"/>
  <c r="R2684" i="1"/>
  <c r="Q2684" i="1"/>
  <c r="R2683" i="1"/>
  <c r="Q2683" i="1"/>
  <c r="R2682" i="1"/>
  <c r="Q2682" i="1"/>
  <c r="S2682" i="1" s="1"/>
  <c r="T2682" i="1" s="1"/>
  <c r="R2681" i="1"/>
  <c r="Q2681" i="1"/>
  <c r="S2681" i="1" s="1"/>
  <c r="T2681" i="1" s="1"/>
  <c r="R2680" i="1"/>
  <c r="Q2680" i="1"/>
  <c r="R2679" i="1"/>
  <c r="Q2679" i="1"/>
  <c r="R2678" i="1"/>
  <c r="Q2678" i="1"/>
  <c r="R2677" i="1"/>
  <c r="Q2677" i="1"/>
  <c r="R2676" i="1"/>
  <c r="Q2676" i="1"/>
  <c r="S2676" i="1" s="1"/>
  <c r="T2676" i="1" s="1"/>
  <c r="R2675" i="1"/>
  <c r="Q2675" i="1"/>
  <c r="S2675" i="1" s="1"/>
  <c r="T2675" i="1" s="1"/>
  <c r="R2674" i="1"/>
  <c r="Q2674" i="1"/>
  <c r="R2673" i="1"/>
  <c r="Q2673" i="1"/>
  <c r="R2672" i="1"/>
  <c r="Q2672" i="1"/>
  <c r="R2671" i="1"/>
  <c r="Q2671" i="1"/>
  <c r="R2670" i="1"/>
  <c r="Q2670" i="1"/>
  <c r="S2670" i="1" s="1"/>
  <c r="T2670" i="1" s="1"/>
  <c r="R2669" i="1"/>
  <c r="Q2669" i="1"/>
  <c r="S2669" i="1" s="1"/>
  <c r="T2669" i="1" s="1"/>
  <c r="R2668" i="1"/>
  <c r="Q2668" i="1"/>
  <c r="S2668" i="1" s="1"/>
  <c r="T2668" i="1" s="1"/>
  <c r="R2667" i="1"/>
  <c r="Q2667" i="1"/>
  <c r="R2666" i="1"/>
  <c r="Q2666" i="1"/>
  <c r="R2665" i="1"/>
  <c r="Q2665" i="1"/>
  <c r="R2664" i="1"/>
  <c r="Q2664" i="1"/>
  <c r="S2664" i="1" s="1"/>
  <c r="T2664" i="1" s="1"/>
  <c r="R2663" i="1"/>
  <c r="Q2663" i="1"/>
  <c r="S2663" i="1" s="1"/>
  <c r="T2663" i="1" s="1"/>
  <c r="R2662" i="1"/>
  <c r="Q2662" i="1"/>
  <c r="S2662" i="1" s="1"/>
  <c r="T2662" i="1" s="1"/>
  <c r="R2661" i="1"/>
  <c r="Q2661" i="1"/>
  <c r="R2660" i="1"/>
  <c r="Q2660" i="1"/>
  <c r="R2659" i="1"/>
  <c r="Q2659" i="1"/>
  <c r="R2658" i="1"/>
  <c r="Q2658" i="1"/>
  <c r="S2658" i="1" s="1"/>
  <c r="T2658" i="1" s="1"/>
  <c r="R2657" i="1"/>
  <c r="Q2657" i="1"/>
  <c r="S2657" i="1" s="1"/>
  <c r="T2657" i="1" s="1"/>
  <c r="R2656" i="1"/>
  <c r="Q2656" i="1"/>
  <c r="S2656" i="1" s="1"/>
  <c r="T2656" i="1" s="1"/>
  <c r="R2655" i="1"/>
  <c r="Q2655" i="1"/>
  <c r="R2654" i="1"/>
  <c r="Q2654" i="1"/>
  <c r="R2653" i="1"/>
  <c r="Q2653" i="1"/>
  <c r="R2652" i="1"/>
  <c r="Q2652" i="1"/>
  <c r="S2652" i="1" s="1"/>
  <c r="T2652" i="1" s="1"/>
  <c r="R2651" i="1"/>
  <c r="Q2651" i="1"/>
  <c r="S2651" i="1" s="1"/>
  <c r="T2651" i="1" s="1"/>
  <c r="R2650" i="1"/>
  <c r="Q2650" i="1"/>
  <c r="S2650" i="1" s="1"/>
  <c r="T2650" i="1" s="1"/>
  <c r="R2649" i="1"/>
  <c r="Q2649" i="1"/>
  <c r="R2648" i="1"/>
  <c r="Q2648" i="1"/>
  <c r="R2647" i="1"/>
  <c r="Q2647" i="1"/>
  <c r="R2646" i="1"/>
  <c r="Q2646" i="1"/>
  <c r="R2645" i="1"/>
  <c r="Q2645" i="1"/>
  <c r="S2645" i="1" s="1"/>
  <c r="T2645" i="1" s="1"/>
  <c r="R2644" i="1"/>
  <c r="Q2644" i="1"/>
  <c r="S2644" i="1" s="1"/>
  <c r="T2644" i="1" s="1"/>
  <c r="R2643" i="1"/>
  <c r="Q2643" i="1"/>
  <c r="R2642" i="1"/>
  <c r="Q2642" i="1"/>
  <c r="R2641" i="1"/>
  <c r="Q2641" i="1"/>
  <c r="R2640" i="1"/>
  <c r="Q2640" i="1"/>
  <c r="S2640" i="1" s="1"/>
  <c r="T2640" i="1" s="1"/>
  <c r="R2639" i="1"/>
  <c r="Q2639" i="1"/>
  <c r="S2639" i="1" s="1"/>
  <c r="T2639" i="1" s="1"/>
  <c r="R2638" i="1"/>
  <c r="Q2638" i="1"/>
  <c r="S2638" i="1" s="1"/>
  <c r="T2638" i="1" s="1"/>
  <c r="R2637" i="1"/>
  <c r="Q2637" i="1"/>
  <c r="R2636" i="1"/>
  <c r="Q2636" i="1"/>
  <c r="R2635" i="1"/>
  <c r="Q2635" i="1"/>
  <c r="R2634" i="1"/>
  <c r="Q2634" i="1"/>
  <c r="S2634" i="1" s="1"/>
  <c r="T2634" i="1" s="1"/>
  <c r="R2633" i="1"/>
  <c r="Q2633" i="1"/>
  <c r="S2633" i="1" s="1"/>
  <c r="T2633" i="1" s="1"/>
  <c r="R2632" i="1"/>
  <c r="Q2632" i="1"/>
  <c r="S2632" i="1" s="1"/>
  <c r="T2632" i="1" s="1"/>
  <c r="R2631" i="1"/>
  <c r="Q2631" i="1"/>
  <c r="R2630" i="1"/>
  <c r="Q2630" i="1"/>
  <c r="R2629" i="1"/>
  <c r="Q2629" i="1"/>
  <c r="R2628" i="1"/>
  <c r="Q2628" i="1"/>
  <c r="S2628" i="1" s="1"/>
  <c r="T2628" i="1" s="1"/>
  <c r="R2627" i="1"/>
  <c r="Q2627" i="1"/>
  <c r="S2627" i="1" s="1"/>
  <c r="T2627" i="1" s="1"/>
  <c r="R2626" i="1"/>
  <c r="Q2626" i="1"/>
  <c r="S2626" i="1" s="1"/>
  <c r="T2626" i="1" s="1"/>
  <c r="R2625" i="1"/>
  <c r="Q2625" i="1"/>
  <c r="R2624" i="1"/>
  <c r="Q2624" i="1"/>
  <c r="R2623" i="1"/>
  <c r="Q2623" i="1"/>
  <c r="R2622" i="1"/>
  <c r="Q2622" i="1"/>
  <c r="S2622" i="1" s="1"/>
  <c r="T2622" i="1" s="1"/>
  <c r="R2621" i="1"/>
  <c r="Q2621" i="1"/>
  <c r="S2621" i="1" s="1"/>
  <c r="T2621" i="1" s="1"/>
  <c r="R2620" i="1"/>
  <c r="Q2620" i="1"/>
  <c r="S2620" i="1" s="1"/>
  <c r="T2620" i="1" s="1"/>
  <c r="R2619" i="1"/>
  <c r="Q2619" i="1"/>
  <c r="R2618" i="1"/>
  <c r="Q2618" i="1"/>
  <c r="R2617" i="1"/>
  <c r="Q2617" i="1"/>
  <c r="R2616" i="1"/>
  <c r="Q2616" i="1"/>
  <c r="S2616" i="1" s="1"/>
  <c r="T2616" i="1" s="1"/>
  <c r="R2615" i="1"/>
  <c r="Q2615" i="1"/>
  <c r="S2615" i="1" s="1"/>
  <c r="T2615" i="1" s="1"/>
  <c r="R2614" i="1"/>
  <c r="Q2614" i="1"/>
  <c r="R2613" i="1"/>
  <c r="Q2613" i="1"/>
  <c r="R2612" i="1"/>
  <c r="Q2612" i="1"/>
  <c r="R2611" i="1"/>
  <c r="Q2611" i="1"/>
  <c r="R2610" i="1"/>
  <c r="Q2610" i="1"/>
  <c r="R2609" i="1"/>
  <c r="Q2609" i="1"/>
  <c r="S2609" i="1" s="1"/>
  <c r="T2609" i="1" s="1"/>
  <c r="R2608" i="1"/>
  <c r="Q2608" i="1"/>
  <c r="S2608" i="1" s="1"/>
  <c r="T2608" i="1" s="1"/>
  <c r="R2607" i="1"/>
  <c r="Q2607" i="1"/>
  <c r="R2606" i="1"/>
  <c r="Q2606" i="1"/>
  <c r="R2605" i="1"/>
  <c r="Q2605" i="1"/>
  <c r="R2604" i="1"/>
  <c r="Q2604" i="1"/>
  <c r="S2604" i="1" s="1"/>
  <c r="T2604" i="1" s="1"/>
  <c r="R2603" i="1"/>
  <c r="Q2603" i="1"/>
  <c r="R2602" i="1"/>
  <c r="Q2602" i="1"/>
  <c r="S2602" i="1" s="1"/>
  <c r="T2602" i="1" s="1"/>
  <c r="R2601" i="1"/>
  <c r="Q2601" i="1"/>
  <c r="R2600" i="1"/>
  <c r="Q2600" i="1"/>
  <c r="R2599" i="1"/>
  <c r="Q2599" i="1"/>
  <c r="R2598" i="1"/>
  <c r="Q2598" i="1"/>
  <c r="S2598" i="1" s="1"/>
  <c r="T2598" i="1" s="1"/>
  <c r="R2597" i="1"/>
  <c r="Q2597" i="1"/>
  <c r="S2597" i="1" s="1"/>
  <c r="T2597" i="1" s="1"/>
  <c r="R2596" i="1"/>
  <c r="Q2596" i="1"/>
  <c r="S2596" i="1" s="1"/>
  <c r="T2596" i="1" s="1"/>
  <c r="R2595" i="1"/>
  <c r="Q2595" i="1"/>
  <c r="R2594" i="1"/>
  <c r="Q2594" i="1"/>
  <c r="R2593" i="1"/>
  <c r="Q2593" i="1"/>
  <c r="R2592" i="1"/>
  <c r="Q2592" i="1"/>
  <c r="S2592" i="1" s="1"/>
  <c r="T2592" i="1" s="1"/>
  <c r="R2591" i="1"/>
  <c r="Q2591" i="1"/>
  <c r="S2591" i="1" s="1"/>
  <c r="T2591" i="1" s="1"/>
  <c r="R2590" i="1"/>
  <c r="Q2590" i="1"/>
  <c r="S2590" i="1" s="1"/>
  <c r="T2590" i="1" s="1"/>
  <c r="R2589" i="1"/>
  <c r="Q2589" i="1"/>
  <c r="R2588" i="1"/>
  <c r="Q2588" i="1"/>
  <c r="R2587" i="1"/>
  <c r="Q2587" i="1"/>
  <c r="R2586" i="1"/>
  <c r="Q2586" i="1"/>
  <c r="R2585" i="1"/>
  <c r="Q2585" i="1"/>
  <c r="S2585" i="1" s="1"/>
  <c r="T2585" i="1" s="1"/>
  <c r="R2584" i="1"/>
  <c r="Q2584" i="1"/>
  <c r="S2584" i="1" s="1"/>
  <c r="T2584" i="1" s="1"/>
  <c r="R2583" i="1"/>
  <c r="Q2583" i="1"/>
  <c r="R2582" i="1"/>
  <c r="Q2582" i="1"/>
  <c r="R2581" i="1"/>
  <c r="Q2581" i="1"/>
  <c r="R2580" i="1"/>
  <c r="Q2580" i="1"/>
  <c r="S2580" i="1" s="1"/>
  <c r="T2580" i="1" s="1"/>
  <c r="R2579" i="1"/>
  <c r="Q2579" i="1"/>
  <c r="S2579" i="1" s="1"/>
  <c r="T2579" i="1" s="1"/>
  <c r="R2578" i="1"/>
  <c r="Q2578" i="1"/>
  <c r="S2578" i="1" s="1"/>
  <c r="T2578" i="1" s="1"/>
  <c r="R2577" i="1"/>
  <c r="Q2577" i="1"/>
  <c r="R2576" i="1"/>
  <c r="Q2576" i="1"/>
  <c r="R2575" i="1"/>
  <c r="Q2575" i="1"/>
  <c r="R2574" i="1"/>
  <c r="Q2574" i="1"/>
  <c r="S2574" i="1" s="1"/>
  <c r="T2574" i="1" s="1"/>
  <c r="R2573" i="1"/>
  <c r="Q2573" i="1"/>
  <c r="S2573" i="1" s="1"/>
  <c r="T2573" i="1" s="1"/>
  <c r="R2572" i="1"/>
  <c r="Q2572" i="1"/>
  <c r="R2571" i="1"/>
  <c r="Q2571" i="1"/>
  <c r="R2570" i="1"/>
  <c r="Q2570" i="1"/>
  <c r="R2569" i="1"/>
  <c r="Q2569" i="1"/>
  <c r="R2568" i="1"/>
  <c r="Q2568" i="1"/>
  <c r="S2568" i="1" s="1"/>
  <c r="T2568" i="1" s="1"/>
  <c r="R2567" i="1"/>
  <c r="Q2567" i="1"/>
  <c r="S2567" i="1" s="1"/>
  <c r="T2567" i="1" s="1"/>
  <c r="R2566" i="1"/>
  <c r="Q2566" i="1"/>
  <c r="S2566" i="1" s="1"/>
  <c r="T2566" i="1" s="1"/>
  <c r="R2565" i="1"/>
  <c r="Q2565" i="1"/>
  <c r="R2564" i="1"/>
  <c r="Q2564" i="1"/>
  <c r="R2563" i="1"/>
  <c r="Q2563" i="1"/>
  <c r="R2562" i="1"/>
  <c r="Q2562" i="1"/>
  <c r="R2561" i="1"/>
  <c r="Q2561" i="1"/>
  <c r="S2561" i="1" s="1"/>
  <c r="T2561" i="1" s="1"/>
  <c r="R2560" i="1"/>
  <c r="Q2560" i="1"/>
  <c r="S2560" i="1" s="1"/>
  <c r="T2560" i="1" s="1"/>
  <c r="R2559" i="1"/>
  <c r="Q2559" i="1"/>
  <c r="R2558" i="1"/>
  <c r="Q2558" i="1"/>
  <c r="R2557" i="1"/>
  <c r="Q2557" i="1"/>
  <c r="R2556" i="1"/>
  <c r="Q2556" i="1"/>
  <c r="S2556" i="1" s="1"/>
  <c r="T2556" i="1" s="1"/>
  <c r="R2555" i="1"/>
  <c r="Q2555" i="1"/>
  <c r="S2555" i="1" s="1"/>
  <c r="T2555" i="1" s="1"/>
  <c r="R2554" i="1"/>
  <c r="Q2554" i="1"/>
  <c r="S2554" i="1" s="1"/>
  <c r="T2554" i="1" s="1"/>
  <c r="R2553" i="1"/>
  <c r="Q2553" i="1"/>
  <c r="R2552" i="1"/>
  <c r="Q2552" i="1"/>
  <c r="R2551" i="1"/>
  <c r="Q2551" i="1"/>
  <c r="R2550" i="1"/>
  <c r="Q2550" i="1"/>
  <c r="S2550" i="1" s="1"/>
  <c r="T2550" i="1" s="1"/>
  <c r="R2549" i="1"/>
  <c r="Q2549" i="1"/>
  <c r="R2548" i="1"/>
  <c r="Q2548" i="1"/>
  <c r="R2547" i="1"/>
  <c r="Q2547" i="1"/>
  <c r="R2546" i="1"/>
  <c r="Q2546" i="1"/>
  <c r="R2545" i="1"/>
  <c r="Q2545" i="1"/>
  <c r="R2544" i="1"/>
  <c r="Q2544" i="1"/>
  <c r="S2544" i="1" s="1"/>
  <c r="T2544" i="1" s="1"/>
  <c r="R2543" i="1"/>
  <c r="Q2543" i="1"/>
  <c r="S2543" i="1" s="1"/>
  <c r="T2543" i="1" s="1"/>
  <c r="R2542" i="1"/>
  <c r="Q2542" i="1"/>
  <c r="S2542" i="1" s="1"/>
  <c r="T2542" i="1" s="1"/>
  <c r="R2541" i="1"/>
  <c r="Q2541" i="1"/>
  <c r="R2540" i="1"/>
  <c r="Q2540" i="1"/>
  <c r="R2539" i="1"/>
  <c r="Q2539" i="1"/>
  <c r="R2538" i="1"/>
  <c r="Q2538" i="1"/>
  <c r="S2538" i="1" s="1"/>
  <c r="T2538" i="1" s="1"/>
  <c r="R2537" i="1"/>
  <c r="Q2537" i="1"/>
  <c r="S2537" i="1" s="1"/>
  <c r="T2537" i="1" s="1"/>
  <c r="R2536" i="1"/>
  <c r="Q2536" i="1"/>
  <c r="S2536" i="1" s="1"/>
  <c r="T2536" i="1" s="1"/>
  <c r="R2535" i="1"/>
  <c r="Q2535" i="1"/>
  <c r="R2534" i="1"/>
  <c r="Q2534" i="1"/>
  <c r="R2533" i="1"/>
  <c r="Q2533" i="1"/>
  <c r="R2532" i="1"/>
  <c r="Q2532" i="1"/>
  <c r="S2532" i="1" s="1"/>
  <c r="T2532" i="1" s="1"/>
  <c r="R2531" i="1"/>
  <c r="Q2531" i="1"/>
  <c r="S2531" i="1" s="1"/>
  <c r="T2531" i="1" s="1"/>
  <c r="R2530" i="1"/>
  <c r="Q2530" i="1"/>
  <c r="S2530" i="1" s="1"/>
  <c r="T2530" i="1" s="1"/>
  <c r="R2529" i="1"/>
  <c r="Q2529" i="1"/>
  <c r="R2528" i="1"/>
  <c r="Q2528" i="1"/>
  <c r="R2527" i="1"/>
  <c r="Q2527" i="1"/>
  <c r="R2526" i="1"/>
  <c r="Q2526" i="1"/>
  <c r="S2526" i="1" s="1"/>
  <c r="T2526" i="1" s="1"/>
  <c r="R2525" i="1"/>
  <c r="Q2525" i="1"/>
  <c r="S2525" i="1" s="1"/>
  <c r="T2525" i="1" s="1"/>
  <c r="R2524" i="1"/>
  <c r="Q2524" i="1"/>
  <c r="S2524" i="1" s="1"/>
  <c r="T2524" i="1" s="1"/>
  <c r="R2523" i="1"/>
  <c r="Q2523" i="1"/>
  <c r="R2522" i="1"/>
  <c r="Q2522" i="1"/>
  <c r="R2521" i="1"/>
  <c r="Q2521" i="1"/>
  <c r="R2520" i="1"/>
  <c r="Q2520" i="1"/>
  <c r="R2519" i="1"/>
  <c r="Q2519" i="1"/>
  <c r="R2518" i="1"/>
  <c r="Q2518" i="1"/>
  <c r="S2518" i="1" s="1"/>
  <c r="T2518" i="1" s="1"/>
  <c r="R2517" i="1"/>
  <c r="Q2517" i="1"/>
  <c r="R2516" i="1"/>
  <c r="Q2516" i="1"/>
  <c r="R2515" i="1"/>
  <c r="Q2515" i="1"/>
  <c r="R2514" i="1"/>
  <c r="Q2514" i="1"/>
  <c r="R2513" i="1"/>
  <c r="Q2513" i="1"/>
  <c r="S2513" i="1" s="1"/>
  <c r="T2513" i="1" s="1"/>
  <c r="R2512" i="1"/>
  <c r="Q2512" i="1"/>
  <c r="S2512" i="1" s="1"/>
  <c r="T2512" i="1" s="1"/>
  <c r="R2511" i="1"/>
  <c r="Q2511" i="1"/>
  <c r="R2510" i="1"/>
  <c r="Q2510" i="1"/>
  <c r="R2509" i="1"/>
  <c r="Q2509" i="1"/>
  <c r="R2508" i="1"/>
  <c r="Q2508" i="1"/>
  <c r="S2508" i="1" s="1"/>
  <c r="T2508" i="1" s="1"/>
  <c r="R2507" i="1"/>
  <c r="Q2507" i="1"/>
  <c r="S2507" i="1" s="1"/>
  <c r="T2507" i="1" s="1"/>
  <c r="R2506" i="1"/>
  <c r="Q2506" i="1"/>
  <c r="S2506" i="1" s="1"/>
  <c r="T2506" i="1" s="1"/>
  <c r="R2505" i="1"/>
  <c r="Q2505" i="1"/>
  <c r="R2504" i="1"/>
  <c r="Q2504" i="1"/>
  <c r="R2503" i="1"/>
  <c r="Q2503" i="1"/>
  <c r="R2502" i="1"/>
  <c r="Q2502" i="1"/>
  <c r="S2502" i="1" s="1"/>
  <c r="T2502" i="1" s="1"/>
  <c r="R2501" i="1"/>
  <c r="Q2501" i="1"/>
  <c r="S2501" i="1" s="1"/>
  <c r="T2501" i="1" s="1"/>
  <c r="R2500" i="1"/>
  <c r="Q2500" i="1"/>
  <c r="S2500" i="1" s="1"/>
  <c r="T2500" i="1" s="1"/>
  <c r="R2499" i="1"/>
  <c r="Q2499" i="1"/>
  <c r="R2498" i="1"/>
  <c r="Q2498" i="1"/>
  <c r="R2497" i="1"/>
  <c r="Q2497" i="1"/>
  <c r="R2496" i="1"/>
  <c r="Q2496" i="1"/>
  <c r="S2496" i="1" s="1"/>
  <c r="T2496" i="1" s="1"/>
  <c r="R2495" i="1"/>
  <c r="Q2495" i="1"/>
  <c r="S2495" i="1" s="1"/>
  <c r="T2495" i="1" s="1"/>
  <c r="R2494" i="1"/>
  <c r="Q2494" i="1"/>
  <c r="S2494" i="1" s="1"/>
  <c r="T2494" i="1" s="1"/>
  <c r="R2493" i="1"/>
  <c r="Q2493" i="1"/>
  <c r="R2492" i="1"/>
  <c r="Q2492" i="1"/>
  <c r="R2491" i="1"/>
  <c r="Q2491" i="1"/>
  <c r="R2490" i="1"/>
  <c r="Q2490" i="1"/>
  <c r="S2490" i="1" s="1"/>
  <c r="T2490" i="1" s="1"/>
  <c r="R2489" i="1"/>
  <c r="Q2489" i="1"/>
  <c r="R2488" i="1"/>
  <c r="Q2488" i="1"/>
  <c r="S2488" i="1" s="1"/>
  <c r="T2488" i="1" s="1"/>
  <c r="R2487" i="1"/>
  <c r="Q2487" i="1"/>
  <c r="R2486" i="1"/>
  <c r="Q2486" i="1"/>
  <c r="R2485" i="1"/>
  <c r="Q2485" i="1"/>
  <c r="R2484" i="1"/>
  <c r="Q2484" i="1"/>
  <c r="S2484" i="1" s="1"/>
  <c r="T2484" i="1" s="1"/>
  <c r="R2483" i="1"/>
  <c r="Q2483" i="1"/>
  <c r="R2482" i="1"/>
  <c r="Q2482" i="1"/>
  <c r="S2482" i="1" s="1"/>
  <c r="T2482" i="1" s="1"/>
  <c r="R2481" i="1"/>
  <c r="Q2481" i="1"/>
  <c r="R2480" i="1"/>
  <c r="Q2480" i="1"/>
  <c r="R2479" i="1"/>
  <c r="Q2479" i="1"/>
  <c r="R2478" i="1"/>
  <c r="Q2478" i="1"/>
  <c r="S2478" i="1" s="1"/>
  <c r="T2478" i="1" s="1"/>
  <c r="R2477" i="1"/>
  <c r="Q2477" i="1"/>
  <c r="S2477" i="1" s="1"/>
  <c r="T2477" i="1" s="1"/>
  <c r="R2476" i="1"/>
  <c r="Q2476" i="1"/>
  <c r="R2475" i="1"/>
  <c r="Q2475" i="1"/>
  <c r="R2474" i="1"/>
  <c r="Q2474" i="1"/>
  <c r="R2473" i="1"/>
  <c r="Q2473" i="1"/>
  <c r="R2472" i="1"/>
  <c r="Q2472" i="1"/>
  <c r="R2471" i="1"/>
  <c r="Q2471" i="1"/>
  <c r="S2471" i="1" s="1"/>
  <c r="T2471" i="1" s="1"/>
  <c r="R2470" i="1"/>
  <c r="Q2470" i="1"/>
  <c r="S2470" i="1" s="1"/>
  <c r="T2470" i="1" s="1"/>
  <c r="R2469" i="1"/>
  <c r="Q2469" i="1"/>
  <c r="R2468" i="1"/>
  <c r="Q2468" i="1"/>
  <c r="R2467" i="1"/>
  <c r="Q2467" i="1"/>
  <c r="R2466" i="1"/>
  <c r="Q2466" i="1"/>
  <c r="S2466" i="1" s="1"/>
  <c r="T2466" i="1" s="1"/>
  <c r="R2465" i="1"/>
  <c r="Q2465" i="1"/>
  <c r="S2465" i="1" s="1"/>
  <c r="T2465" i="1" s="1"/>
  <c r="R2464" i="1"/>
  <c r="Q2464" i="1"/>
  <c r="S2464" i="1" s="1"/>
  <c r="T2464" i="1" s="1"/>
  <c r="R2463" i="1"/>
  <c r="Q2463" i="1"/>
  <c r="R2462" i="1"/>
  <c r="Q2462" i="1"/>
  <c r="R2461" i="1"/>
  <c r="Q2461" i="1"/>
  <c r="R2460" i="1"/>
  <c r="Q2460" i="1"/>
  <c r="R2459" i="1"/>
  <c r="Q2459" i="1"/>
  <c r="S2459" i="1" s="1"/>
  <c r="T2459" i="1" s="1"/>
  <c r="R2458" i="1"/>
  <c r="Q2458" i="1"/>
  <c r="S2458" i="1" s="1"/>
  <c r="T2458" i="1" s="1"/>
  <c r="R2457" i="1"/>
  <c r="Q2457" i="1"/>
  <c r="R2456" i="1"/>
  <c r="Q2456" i="1"/>
  <c r="R2455" i="1"/>
  <c r="Q2455" i="1"/>
  <c r="R2454" i="1"/>
  <c r="Q2454" i="1"/>
  <c r="S2454" i="1" s="1"/>
  <c r="T2454" i="1" s="1"/>
  <c r="R2453" i="1"/>
  <c r="Q2453" i="1"/>
  <c r="S2453" i="1" s="1"/>
  <c r="T2453" i="1" s="1"/>
  <c r="R2452" i="1"/>
  <c r="Q2452" i="1"/>
  <c r="S2452" i="1" s="1"/>
  <c r="T2452" i="1" s="1"/>
  <c r="R2451" i="1"/>
  <c r="Q2451" i="1"/>
  <c r="R2450" i="1"/>
  <c r="Q2450" i="1"/>
  <c r="R2449" i="1"/>
  <c r="Q2449" i="1"/>
  <c r="R2448" i="1"/>
  <c r="Q2448" i="1"/>
  <c r="S2448" i="1" s="1"/>
  <c r="T2448" i="1" s="1"/>
  <c r="R2447" i="1"/>
  <c r="Q2447" i="1"/>
  <c r="S2447" i="1" s="1"/>
  <c r="T2447" i="1" s="1"/>
  <c r="R2446" i="1"/>
  <c r="Q2446" i="1"/>
  <c r="S2446" i="1" s="1"/>
  <c r="T2446" i="1" s="1"/>
  <c r="R2445" i="1"/>
  <c r="Q2445" i="1"/>
  <c r="R2444" i="1"/>
  <c r="Q2444" i="1"/>
  <c r="R2443" i="1"/>
  <c r="Q2443" i="1"/>
  <c r="R2442" i="1"/>
  <c r="Q2442" i="1"/>
  <c r="S2442" i="1" s="1"/>
  <c r="T2442" i="1" s="1"/>
  <c r="R2441" i="1"/>
  <c r="Q2441" i="1"/>
  <c r="R2440" i="1"/>
  <c r="Q2440" i="1"/>
  <c r="S2440" i="1" s="1"/>
  <c r="T2440" i="1" s="1"/>
  <c r="R2439" i="1"/>
  <c r="Q2439" i="1"/>
  <c r="R2438" i="1"/>
  <c r="Q2438" i="1"/>
  <c r="R2437" i="1"/>
  <c r="Q2437" i="1"/>
  <c r="R2436" i="1"/>
  <c r="Q2436" i="1"/>
  <c r="S2436" i="1" s="1"/>
  <c r="T2436" i="1" s="1"/>
  <c r="R2435" i="1"/>
  <c r="Q2435" i="1"/>
  <c r="S2435" i="1" s="1"/>
  <c r="T2435" i="1" s="1"/>
  <c r="R2434" i="1"/>
  <c r="Q2434" i="1"/>
  <c r="S2434" i="1" s="1"/>
  <c r="T2434" i="1" s="1"/>
  <c r="R2433" i="1"/>
  <c r="Q2433" i="1"/>
  <c r="R2432" i="1"/>
  <c r="Q2432" i="1"/>
  <c r="R2431" i="1"/>
  <c r="Q2431" i="1"/>
  <c r="R2430" i="1"/>
  <c r="Q2430" i="1"/>
  <c r="S2430" i="1" s="1"/>
  <c r="T2430" i="1" s="1"/>
  <c r="R2429" i="1"/>
  <c r="Q2429" i="1"/>
  <c r="S2429" i="1" s="1"/>
  <c r="T2429" i="1" s="1"/>
  <c r="R2428" i="1"/>
  <c r="Q2428" i="1"/>
  <c r="S2428" i="1" s="1"/>
  <c r="T2428" i="1" s="1"/>
  <c r="R2427" i="1"/>
  <c r="Q2427" i="1"/>
  <c r="R2426" i="1"/>
  <c r="Q2426" i="1"/>
  <c r="R2425" i="1"/>
  <c r="Q2425" i="1"/>
  <c r="R2424" i="1"/>
  <c r="Q2424" i="1"/>
  <c r="R2423" i="1"/>
  <c r="Q2423" i="1"/>
  <c r="R2422" i="1"/>
  <c r="Q2422" i="1"/>
  <c r="S2422" i="1" s="1"/>
  <c r="T2422" i="1" s="1"/>
  <c r="R2421" i="1"/>
  <c r="Q2421" i="1"/>
  <c r="R2420" i="1"/>
  <c r="Q2420" i="1"/>
  <c r="R2419" i="1"/>
  <c r="Q2419" i="1"/>
  <c r="R2418" i="1"/>
  <c r="Q2418" i="1"/>
  <c r="S2418" i="1" s="1"/>
  <c r="T2418" i="1" s="1"/>
  <c r="R2417" i="1"/>
  <c r="Q2417" i="1"/>
  <c r="S2417" i="1" s="1"/>
  <c r="T2417" i="1" s="1"/>
  <c r="R2416" i="1"/>
  <c r="Q2416" i="1"/>
  <c r="S2416" i="1" s="1"/>
  <c r="T2416" i="1" s="1"/>
  <c r="R2415" i="1"/>
  <c r="Q2415" i="1"/>
  <c r="R2414" i="1"/>
  <c r="Q2414" i="1"/>
  <c r="R2413" i="1"/>
  <c r="Q2413" i="1"/>
  <c r="R2412" i="1"/>
  <c r="Q2412" i="1"/>
  <c r="R2411" i="1"/>
  <c r="Q2411" i="1"/>
  <c r="S2411" i="1" s="1"/>
  <c r="T2411" i="1" s="1"/>
  <c r="R2410" i="1"/>
  <c r="Q2410" i="1"/>
  <c r="S2410" i="1" s="1"/>
  <c r="T2410" i="1" s="1"/>
  <c r="R2409" i="1"/>
  <c r="Q2409" i="1"/>
  <c r="R2408" i="1"/>
  <c r="Q2408" i="1"/>
  <c r="R2407" i="1"/>
  <c r="Q2407" i="1"/>
  <c r="R2406" i="1"/>
  <c r="Q2406" i="1"/>
  <c r="S2406" i="1" s="1"/>
  <c r="T2406" i="1" s="1"/>
  <c r="R2405" i="1"/>
  <c r="Q2405" i="1"/>
  <c r="S2405" i="1" s="1"/>
  <c r="T2405" i="1" s="1"/>
  <c r="R2404" i="1"/>
  <c r="Q2404" i="1"/>
  <c r="S2404" i="1" s="1"/>
  <c r="T2404" i="1" s="1"/>
  <c r="R2403" i="1"/>
  <c r="Q2403" i="1"/>
  <c r="R2402" i="1"/>
  <c r="Q2402" i="1"/>
  <c r="R2401" i="1"/>
  <c r="Q2401" i="1"/>
  <c r="R2400" i="1"/>
  <c r="Q2400" i="1"/>
  <c r="S2400" i="1" s="1"/>
  <c r="T2400" i="1" s="1"/>
  <c r="R2399" i="1"/>
  <c r="Q2399" i="1"/>
  <c r="S2399" i="1" s="1"/>
  <c r="T2399" i="1" s="1"/>
  <c r="R2398" i="1"/>
  <c r="Q2398" i="1"/>
  <c r="S2398" i="1" s="1"/>
  <c r="T2398" i="1" s="1"/>
  <c r="R2397" i="1"/>
  <c r="Q2397" i="1"/>
  <c r="R2396" i="1"/>
  <c r="Q2396" i="1"/>
  <c r="R2395" i="1"/>
  <c r="Q2395" i="1"/>
  <c r="R2394" i="1"/>
  <c r="Q2394" i="1"/>
  <c r="S2394" i="1" s="1"/>
  <c r="T2394" i="1" s="1"/>
  <c r="R2393" i="1"/>
  <c r="Q2393" i="1"/>
  <c r="S2393" i="1" s="1"/>
  <c r="T2393" i="1" s="1"/>
  <c r="R2392" i="1"/>
  <c r="Q2392" i="1"/>
  <c r="R2391" i="1"/>
  <c r="Q2391" i="1"/>
  <c r="R2390" i="1"/>
  <c r="Q2390" i="1"/>
  <c r="R2389" i="1"/>
  <c r="Q2389" i="1"/>
  <c r="R2388" i="1"/>
  <c r="Q2388" i="1"/>
  <c r="S2388" i="1" s="1"/>
  <c r="T2388" i="1" s="1"/>
  <c r="R2387" i="1"/>
  <c r="Q2387" i="1"/>
  <c r="S2387" i="1" s="1"/>
  <c r="T2387" i="1" s="1"/>
  <c r="R2386" i="1"/>
  <c r="Q2386" i="1"/>
  <c r="S2386" i="1" s="1"/>
  <c r="T2386" i="1" s="1"/>
  <c r="R2385" i="1"/>
  <c r="Q2385" i="1"/>
  <c r="R2384" i="1"/>
  <c r="Q2384" i="1"/>
  <c r="R2383" i="1"/>
  <c r="Q2383" i="1"/>
  <c r="R2382" i="1"/>
  <c r="Q2382" i="1"/>
  <c r="S2382" i="1" s="1"/>
  <c r="T2382" i="1" s="1"/>
  <c r="R2381" i="1"/>
  <c r="Q2381" i="1"/>
  <c r="S2381" i="1" s="1"/>
  <c r="T2381" i="1" s="1"/>
  <c r="R2380" i="1"/>
  <c r="Q2380" i="1"/>
  <c r="S2380" i="1" s="1"/>
  <c r="T2380" i="1" s="1"/>
  <c r="R2379" i="1"/>
  <c r="Q2379" i="1"/>
  <c r="R2378" i="1"/>
  <c r="Q2378" i="1"/>
  <c r="R2377" i="1"/>
  <c r="Q2377" i="1"/>
  <c r="R2376" i="1"/>
  <c r="Q2376" i="1"/>
  <c r="S2376" i="1" s="1"/>
  <c r="T2376" i="1" s="1"/>
  <c r="R2375" i="1"/>
  <c r="Q2375" i="1"/>
  <c r="S2375" i="1" s="1"/>
  <c r="T2375" i="1" s="1"/>
  <c r="R2374" i="1"/>
  <c r="Q2374" i="1"/>
  <c r="S2374" i="1" s="1"/>
  <c r="T2374" i="1" s="1"/>
  <c r="R2373" i="1"/>
  <c r="Q2373" i="1"/>
  <c r="R2372" i="1"/>
  <c r="Q2372" i="1"/>
  <c r="R2371" i="1"/>
  <c r="Q2371" i="1"/>
  <c r="R2370" i="1"/>
  <c r="Q2370" i="1"/>
  <c r="S2370" i="1" s="1"/>
  <c r="T2370" i="1" s="1"/>
  <c r="R2369" i="1"/>
  <c r="Q2369" i="1"/>
  <c r="S2369" i="1" s="1"/>
  <c r="T2369" i="1" s="1"/>
  <c r="R2368" i="1"/>
  <c r="Q2368" i="1"/>
  <c r="S2368" i="1" s="1"/>
  <c r="T2368" i="1" s="1"/>
  <c r="R2367" i="1"/>
  <c r="Q2367" i="1"/>
  <c r="R2366" i="1"/>
  <c r="Q2366" i="1"/>
  <c r="R2365" i="1"/>
  <c r="Q2365" i="1"/>
  <c r="R2364" i="1"/>
  <c r="Q2364" i="1"/>
  <c r="S2364" i="1" s="1"/>
  <c r="T2364" i="1" s="1"/>
  <c r="R2363" i="1"/>
  <c r="Q2363" i="1"/>
  <c r="S2363" i="1" s="1"/>
  <c r="T2363" i="1" s="1"/>
  <c r="R2362" i="1"/>
  <c r="Q2362" i="1"/>
  <c r="S2362" i="1" s="1"/>
  <c r="T2362" i="1" s="1"/>
  <c r="R2361" i="1"/>
  <c r="Q2361" i="1"/>
  <c r="R2360" i="1"/>
  <c r="Q2360" i="1"/>
  <c r="R2359" i="1"/>
  <c r="Q2359" i="1"/>
  <c r="R2358" i="1"/>
  <c r="Q2358" i="1"/>
  <c r="S2358" i="1" s="1"/>
  <c r="T2358" i="1" s="1"/>
  <c r="R2357" i="1"/>
  <c r="Q2357" i="1"/>
  <c r="S2357" i="1" s="1"/>
  <c r="T2357" i="1" s="1"/>
  <c r="R2356" i="1"/>
  <c r="Q2356" i="1"/>
  <c r="S2356" i="1" s="1"/>
  <c r="T2356" i="1" s="1"/>
  <c r="R2355" i="1"/>
  <c r="Q2355" i="1"/>
  <c r="R2354" i="1"/>
  <c r="Q2354" i="1"/>
  <c r="R2353" i="1"/>
  <c r="Q2353" i="1"/>
  <c r="R2352" i="1"/>
  <c r="Q2352" i="1"/>
  <c r="S2352" i="1" s="1"/>
  <c r="T2352" i="1" s="1"/>
  <c r="R2351" i="1"/>
  <c r="Q2351" i="1"/>
  <c r="S2351" i="1" s="1"/>
  <c r="T2351" i="1" s="1"/>
  <c r="R2350" i="1"/>
  <c r="Q2350" i="1"/>
  <c r="S2350" i="1" s="1"/>
  <c r="T2350" i="1" s="1"/>
  <c r="R2349" i="1"/>
  <c r="Q2349" i="1"/>
  <c r="R2348" i="1"/>
  <c r="Q2348" i="1"/>
  <c r="R2347" i="1"/>
  <c r="Q2347" i="1"/>
  <c r="R2346" i="1"/>
  <c r="Q2346" i="1"/>
  <c r="S2346" i="1" s="1"/>
  <c r="T2346" i="1" s="1"/>
  <c r="R2345" i="1"/>
  <c r="Q2345" i="1"/>
  <c r="S2345" i="1" s="1"/>
  <c r="T2345" i="1" s="1"/>
  <c r="R2344" i="1"/>
  <c r="Q2344" i="1"/>
  <c r="S2344" i="1" s="1"/>
  <c r="T2344" i="1" s="1"/>
  <c r="R2343" i="1"/>
  <c r="Q2343" i="1"/>
  <c r="R2342" i="1"/>
  <c r="Q2342" i="1"/>
  <c r="R2341" i="1"/>
  <c r="Q2341" i="1"/>
  <c r="R2340" i="1"/>
  <c r="Q2340" i="1"/>
  <c r="S2340" i="1" s="1"/>
  <c r="T2340" i="1" s="1"/>
  <c r="R2339" i="1"/>
  <c r="Q2339" i="1"/>
  <c r="S2339" i="1" s="1"/>
  <c r="T2339" i="1" s="1"/>
  <c r="R2338" i="1"/>
  <c r="Q2338" i="1"/>
  <c r="S2338" i="1" s="1"/>
  <c r="T2338" i="1" s="1"/>
  <c r="R2337" i="1"/>
  <c r="Q2337" i="1"/>
  <c r="R2336" i="1"/>
  <c r="Q2336" i="1"/>
  <c r="R2335" i="1"/>
  <c r="Q2335" i="1"/>
  <c r="R2334" i="1"/>
  <c r="Q2334" i="1"/>
  <c r="S2334" i="1" s="1"/>
  <c r="T2334" i="1" s="1"/>
  <c r="R2333" i="1"/>
  <c r="Q2333" i="1"/>
  <c r="S2333" i="1" s="1"/>
  <c r="T2333" i="1" s="1"/>
  <c r="R2332" i="1"/>
  <c r="Q2332" i="1"/>
  <c r="S2332" i="1" s="1"/>
  <c r="T2332" i="1" s="1"/>
  <c r="R2331" i="1"/>
  <c r="Q2331" i="1"/>
  <c r="R2330" i="1"/>
  <c r="Q2330" i="1"/>
  <c r="R2329" i="1"/>
  <c r="Q2329" i="1"/>
  <c r="R2328" i="1"/>
  <c r="Q2328" i="1"/>
  <c r="R2327" i="1"/>
  <c r="Q2327" i="1"/>
  <c r="S2327" i="1" s="1"/>
  <c r="T2327" i="1" s="1"/>
  <c r="R2326" i="1"/>
  <c r="Q2326" i="1"/>
  <c r="S2326" i="1" s="1"/>
  <c r="T2326" i="1" s="1"/>
  <c r="R2325" i="1"/>
  <c r="Q2325" i="1"/>
  <c r="R2324" i="1"/>
  <c r="Q2324" i="1"/>
  <c r="R2323" i="1"/>
  <c r="Q2323" i="1"/>
  <c r="R2322" i="1"/>
  <c r="Q2322" i="1"/>
  <c r="S2322" i="1" s="1"/>
  <c r="T2322" i="1" s="1"/>
  <c r="R2321" i="1"/>
  <c r="Q2321" i="1"/>
  <c r="S2321" i="1" s="1"/>
  <c r="T2321" i="1" s="1"/>
  <c r="R2320" i="1"/>
  <c r="Q2320" i="1"/>
  <c r="S2320" i="1" s="1"/>
  <c r="T2320" i="1" s="1"/>
  <c r="R2319" i="1"/>
  <c r="Q2319" i="1"/>
  <c r="R2318" i="1"/>
  <c r="Q2318" i="1"/>
  <c r="R2317" i="1"/>
  <c r="Q2317" i="1"/>
  <c r="R2316" i="1"/>
  <c r="Q2316" i="1"/>
  <c r="S2316" i="1" s="1"/>
  <c r="T2316" i="1" s="1"/>
  <c r="R2315" i="1"/>
  <c r="Q2315" i="1"/>
  <c r="S2315" i="1" s="1"/>
  <c r="T2315" i="1" s="1"/>
  <c r="R2314" i="1"/>
  <c r="Q2314" i="1"/>
  <c r="S2314" i="1" s="1"/>
  <c r="T2314" i="1" s="1"/>
  <c r="R2313" i="1"/>
  <c r="Q2313" i="1"/>
  <c r="R2312" i="1"/>
  <c r="Q2312" i="1"/>
  <c r="R2311" i="1"/>
  <c r="Q2311" i="1"/>
  <c r="R2310" i="1"/>
  <c r="Q2310" i="1"/>
  <c r="R2309" i="1"/>
  <c r="Q2309" i="1"/>
  <c r="S2309" i="1" s="1"/>
  <c r="T2309" i="1" s="1"/>
  <c r="R2308" i="1"/>
  <c r="Q2308" i="1"/>
  <c r="S2308" i="1" s="1"/>
  <c r="T2308" i="1" s="1"/>
  <c r="R2307" i="1"/>
  <c r="Q2307" i="1"/>
  <c r="R2306" i="1"/>
  <c r="Q2306" i="1"/>
  <c r="R2305" i="1"/>
  <c r="Q2305" i="1"/>
  <c r="R2304" i="1"/>
  <c r="Q2304" i="1"/>
  <c r="S2304" i="1" s="1"/>
  <c r="T2304" i="1" s="1"/>
  <c r="R2303" i="1"/>
  <c r="Q2303" i="1"/>
  <c r="S2303" i="1" s="1"/>
  <c r="T2303" i="1" s="1"/>
  <c r="R2302" i="1"/>
  <c r="Q2302" i="1"/>
  <c r="S2302" i="1" s="1"/>
  <c r="T2302" i="1" s="1"/>
  <c r="R2301" i="1"/>
  <c r="Q2301" i="1"/>
  <c r="R2300" i="1"/>
  <c r="Q2300" i="1"/>
  <c r="R2299" i="1"/>
  <c r="Q2299" i="1"/>
  <c r="R2298" i="1"/>
  <c r="Q2298" i="1"/>
  <c r="S2298" i="1" s="1"/>
  <c r="T2298" i="1" s="1"/>
  <c r="R2297" i="1"/>
  <c r="Q2297" i="1"/>
  <c r="S2297" i="1" s="1"/>
  <c r="T2297" i="1" s="1"/>
  <c r="R2296" i="1"/>
  <c r="Q2296" i="1"/>
  <c r="S2296" i="1" s="1"/>
  <c r="T2296" i="1" s="1"/>
  <c r="R2295" i="1"/>
  <c r="Q2295" i="1"/>
  <c r="R2294" i="1"/>
  <c r="Q2294" i="1"/>
  <c r="R2293" i="1"/>
  <c r="Q2293" i="1"/>
  <c r="R2292" i="1"/>
  <c r="Q2292" i="1"/>
  <c r="R2291" i="1"/>
  <c r="Q2291" i="1"/>
  <c r="R2290" i="1"/>
  <c r="Q2290" i="1"/>
  <c r="S2290" i="1" s="1"/>
  <c r="T2290" i="1" s="1"/>
  <c r="R2289" i="1"/>
  <c r="Q2289" i="1"/>
  <c r="R2288" i="1"/>
  <c r="Q2288" i="1"/>
  <c r="R2287" i="1"/>
  <c r="Q2287" i="1"/>
  <c r="R2286" i="1"/>
  <c r="Q2286" i="1"/>
  <c r="S2286" i="1" s="1"/>
  <c r="T2286" i="1" s="1"/>
  <c r="R2285" i="1"/>
  <c r="Q2285" i="1"/>
  <c r="S2285" i="1" s="1"/>
  <c r="T2285" i="1" s="1"/>
  <c r="R2284" i="1"/>
  <c r="Q2284" i="1"/>
  <c r="S2284" i="1" s="1"/>
  <c r="T2284" i="1" s="1"/>
  <c r="R2283" i="1"/>
  <c r="Q2283" i="1"/>
  <c r="R2282" i="1"/>
  <c r="Q2282" i="1"/>
  <c r="R2281" i="1"/>
  <c r="Q2281" i="1"/>
  <c r="R2280" i="1"/>
  <c r="Q2280" i="1"/>
  <c r="S2280" i="1" s="1"/>
  <c r="T2280" i="1" s="1"/>
  <c r="R2279" i="1"/>
  <c r="Q2279" i="1"/>
  <c r="S2279" i="1" s="1"/>
  <c r="T2279" i="1" s="1"/>
  <c r="R2278" i="1"/>
  <c r="Q2278" i="1"/>
  <c r="R2277" i="1"/>
  <c r="Q2277" i="1"/>
  <c r="R2276" i="1"/>
  <c r="Q2276" i="1"/>
  <c r="R2275" i="1"/>
  <c r="Q2275" i="1"/>
  <c r="R2274" i="1"/>
  <c r="Q2274" i="1"/>
  <c r="S2274" i="1" s="1"/>
  <c r="T2274" i="1" s="1"/>
  <c r="R2273" i="1"/>
  <c r="Q2273" i="1"/>
  <c r="S2273" i="1" s="1"/>
  <c r="T2273" i="1" s="1"/>
  <c r="R2272" i="1"/>
  <c r="Q2272" i="1"/>
  <c r="S2272" i="1" s="1"/>
  <c r="T2272" i="1" s="1"/>
  <c r="R2271" i="1"/>
  <c r="Q2271" i="1"/>
  <c r="R2270" i="1"/>
  <c r="Q2270" i="1"/>
  <c r="R2269" i="1"/>
  <c r="Q2269" i="1"/>
  <c r="R2268" i="1"/>
  <c r="Q2268" i="1"/>
  <c r="S2268" i="1" s="1"/>
  <c r="T2268" i="1" s="1"/>
  <c r="R2267" i="1"/>
  <c r="Q2267" i="1"/>
  <c r="S2267" i="1" s="1"/>
  <c r="T2267" i="1" s="1"/>
  <c r="R2266" i="1"/>
  <c r="Q2266" i="1"/>
  <c r="S2266" i="1" s="1"/>
  <c r="T2266" i="1" s="1"/>
  <c r="R2265" i="1"/>
  <c r="Q2265" i="1"/>
  <c r="R2264" i="1"/>
  <c r="Q2264" i="1"/>
  <c r="R2263" i="1"/>
  <c r="Q2263" i="1"/>
  <c r="R2262" i="1"/>
  <c r="Q2262" i="1"/>
  <c r="S2262" i="1" s="1"/>
  <c r="T2262" i="1" s="1"/>
  <c r="R2261" i="1"/>
  <c r="Q2261" i="1"/>
  <c r="S2261" i="1" s="1"/>
  <c r="T2261" i="1" s="1"/>
  <c r="R2260" i="1"/>
  <c r="Q2260" i="1"/>
  <c r="S2260" i="1" s="1"/>
  <c r="T2260" i="1" s="1"/>
  <c r="R2259" i="1"/>
  <c r="Q2259" i="1"/>
  <c r="R2258" i="1"/>
  <c r="Q2258" i="1"/>
  <c r="R2257" i="1"/>
  <c r="Q2257" i="1"/>
  <c r="R2256" i="1"/>
  <c r="Q2256" i="1"/>
  <c r="S2256" i="1" s="1"/>
  <c r="T2256" i="1" s="1"/>
  <c r="R2255" i="1"/>
  <c r="Q2255" i="1"/>
  <c r="S2255" i="1" s="1"/>
  <c r="T2255" i="1" s="1"/>
  <c r="R2254" i="1"/>
  <c r="Q2254" i="1"/>
  <c r="S2254" i="1" s="1"/>
  <c r="T2254" i="1" s="1"/>
  <c r="R2253" i="1"/>
  <c r="Q2253" i="1"/>
  <c r="R2252" i="1"/>
  <c r="Q2252" i="1"/>
  <c r="R2251" i="1"/>
  <c r="Q2251" i="1"/>
  <c r="R2250" i="1"/>
  <c r="Q2250" i="1"/>
  <c r="S2250" i="1" s="1"/>
  <c r="T2250" i="1" s="1"/>
  <c r="R2249" i="1"/>
  <c r="Q2249" i="1"/>
  <c r="S2249" i="1" s="1"/>
  <c r="T2249" i="1" s="1"/>
  <c r="R2248" i="1"/>
  <c r="Q2248" i="1"/>
  <c r="S2248" i="1" s="1"/>
  <c r="T2248" i="1" s="1"/>
  <c r="R2247" i="1"/>
  <c r="Q2247" i="1"/>
  <c r="R2246" i="1"/>
  <c r="Q2246" i="1"/>
  <c r="R2245" i="1"/>
  <c r="Q2245" i="1"/>
  <c r="R2244" i="1"/>
  <c r="Q2244" i="1"/>
  <c r="R2243" i="1"/>
  <c r="Q2243" i="1"/>
  <c r="R2242" i="1"/>
  <c r="Q2242" i="1"/>
  <c r="S2242" i="1" s="1"/>
  <c r="T2242" i="1" s="1"/>
  <c r="R2241" i="1"/>
  <c r="Q2241" i="1"/>
  <c r="R2240" i="1"/>
  <c r="Q2240" i="1"/>
  <c r="R2239" i="1"/>
  <c r="Q2239" i="1"/>
  <c r="R2238" i="1"/>
  <c r="Q2238" i="1"/>
  <c r="S2238" i="1" s="1"/>
  <c r="T2238" i="1" s="1"/>
  <c r="R2237" i="1"/>
  <c r="Q2237" i="1"/>
  <c r="S2237" i="1" s="1"/>
  <c r="T2237" i="1" s="1"/>
  <c r="R2236" i="1"/>
  <c r="Q2236" i="1"/>
  <c r="R2235" i="1"/>
  <c r="Q2235" i="1"/>
  <c r="R2234" i="1"/>
  <c r="Q2234" i="1"/>
  <c r="R2233" i="1"/>
  <c r="Q2233" i="1"/>
  <c r="R2232" i="1"/>
  <c r="Q2232" i="1"/>
  <c r="S2232" i="1" s="1"/>
  <c r="T2232" i="1" s="1"/>
  <c r="R2231" i="1"/>
  <c r="Q2231" i="1"/>
  <c r="R2230" i="1"/>
  <c r="Q2230" i="1"/>
  <c r="S2230" i="1" s="1"/>
  <c r="T2230" i="1" s="1"/>
  <c r="R2229" i="1"/>
  <c r="Q2229" i="1"/>
  <c r="R2228" i="1"/>
  <c r="Q2228" i="1"/>
  <c r="R2227" i="1"/>
  <c r="Q2227" i="1"/>
  <c r="R2226" i="1"/>
  <c r="Q2226" i="1"/>
  <c r="S2226" i="1" s="1"/>
  <c r="T2226" i="1" s="1"/>
  <c r="R2225" i="1"/>
  <c r="Q2225" i="1"/>
  <c r="R2224" i="1"/>
  <c r="Q2224" i="1"/>
  <c r="S2224" i="1" s="1"/>
  <c r="T2224" i="1" s="1"/>
  <c r="R2223" i="1"/>
  <c r="Q2223" i="1"/>
  <c r="R2222" i="1"/>
  <c r="Q2222" i="1"/>
  <c r="R2221" i="1"/>
  <c r="Q2221" i="1"/>
  <c r="R2220" i="1"/>
  <c r="Q2220" i="1"/>
  <c r="S2220" i="1" s="1"/>
  <c r="T2220" i="1" s="1"/>
  <c r="R2219" i="1"/>
  <c r="Q2219" i="1"/>
  <c r="S2219" i="1" s="1"/>
  <c r="T2219" i="1" s="1"/>
  <c r="R2218" i="1"/>
  <c r="Q2218" i="1"/>
  <c r="S2218" i="1" s="1"/>
  <c r="T2218" i="1" s="1"/>
  <c r="R2217" i="1"/>
  <c r="Q2217" i="1"/>
  <c r="R2216" i="1"/>
  <c r="Q2216" i="1"/>
  <c r="R2215" i="1"/>
  <c r="Q2215" i="1"/>
  <c r="R2214" i="1"/>
  <c r="Q2214" i="1"/>
  <c r="S2214" i="1" s="1"/>
  <c r="T2214" i="1" s="1"/>
  <c r="R2213" i="1"/>
  <c r="Q2213" i="1"/>
  <c r="S2213" i="1" s="1"/>
  <c r="T2213" i="1" s="1"/>
  <c r="R2212" i="1"/>
  <c r="Q2212" i="1"/>
  <c r="S2212" i="1" s="1"/>
  <c r="T2212" i="1" s="1"/>
  <c r="R2211" i="1"/>
  <c r="Q2211" i="1"/>
  <c r="R2210" i="1"/>
  <c r="Q2210" i="1"/>
  <c r="R2209" i="1"/>
  <c r="Q2209" i="1"/>
  <c r="R2208" i="1"/>
  <c r="Q2208" i="1"/>
  <c r="S2208" i="1" s="1"/>
  <c r="T2208" i="1" s="1"/>
  <c r="R2207" i="1"/>
  <c r="Q2207" i="1"/>
  <c r="S2207" i="1" s="1"/>
  <c r="T2207" i="1" s="1"/>
  <c r="R2206" i="1"/>
  <c r="Q2206" i="1"/>
  <c r="S2206" i="1" s="1"/>
  <c r="T2206" i="1" s="1"/>
  <c r="R2205" i="1"/>
  <c r="Q2205" i="1"/>
  <c r="R2204" i="1"/>
  <c r="Q2204" i="1"/>
  <c r="R2203" i="1"/>
  <c r="Q2203" i="1"/>
  <c r="R2202" i="1"/>
  <c r="Q2202" i="1"/>
  <c r="S2202" i="1" s="1"/>
  <c r="T2202" i="1" s="1"/>
  <c r="R2201" i="1"/>
  <c r="Q2201" i="1"/>
  <c r="S2201" i="1" s="1"/>
  <c r="T2201" i="1" s="1"/>
  <c r="R2200" i="1"/>
  <c r="Q2200" i="1"/>
  <c r="R2199" i="1"/>
  <c r="Q2199" i="1"/>
  <c r="R2198" i="1"/>
  <c r="Q2198" i="1"/>
  <c r="R2197" i="1"/>
  <c r="Q2197" i="1"/>
  <c r="R2196" i="1"/>
  <c r="Q2196" i="1"/>
  <c r="S2196" i="1" s="1"/>
  <c r="T2196" i="1" s="1"/>
  <c r="R2195" i="1"/>
  <c r="Q2195" i="1"/>
  <c r="S2195" i="1" s="1"/>
  <c r="T2195" i="1" s="1"/>
  <c r="R2194" i="1"/>
  <c r="Q2194" i="1"/>
  <c r="S2194" i="1" s="1"/>
  <c r="T2194" i="1" s="1"/>
  <c r="R2193" i="1"/>
  <c r="Q2193" i="1"/>
  <c r="R2192" i="1"/>
  <c r="Q2192" i="1"/>
  <c r="R2191" i="1"/>
  <c r="Q2191" i="1"/>
  <c r="R2190" i="1"/>
  <c r="Q2190" i="1"/>
  <c r="S2190" i="1" s="1"/>
  <c r="T2190" i="1" s="1"/>
  <c r="R2189" i="1"/>
  <c r="Q2189" i="1"/>
  <c r="R2188" i="1"/>
  <c r="Q2188" i="1"/>
  <c r="S2188" i="1" s="1"/>
  <c r="T2188" i="1" s="1"/>
  <c r="R2187" i="1"/>
  <c r="Q2187" i="1"/>
  <c r="R2186" i="1"/>
  <c r="Q2186" i="1"/>
  <c r="R2185" i="1"/>
  <c r="Q2185" i="1"/>
  <c r="R2184" i="1"/>
  <c r="Q2184" i="1"/>
  <c r="S2184" i="1" s="1"/>
  <c r="T2184" i="1" s="1"/>
  <c r="R2183" i="1"/>
  <c r="Q2183" i="1"/>
  <c r="S2183" i="1" s="1"/>
  <c r="T2183" i="1" s="1"/>
  <c r="R2182" i="1"/>
  <c r="Q2182" i="1"/>
  <c r="S2182" i="1" s="1"/>
  <c r="T2182" i="1" s="1"/>
  <c r="R2181" i="1"/>
  <c r="Q2181" i="1"/>
  <c r="R2180" i="1"/>
  <c r="Q2180" i="1"/>
  <c r="R2179" i="1"/>
  <c r="Q2179" i="1"/>
  <c r="R2178" i="1"/>
  <c r="Q2178" i="1"/>
  <c r="S2178" i="1" s="1"/>
  <c r="T2178" i="1" s="1"/>
  <c r="R2177" i="1"/>
  <c r="Q2177" i="1"/>
  <c r="S2177" i="1" s="1"/>
  <c r="T2177" i="1" s="1"/>
  <c r="R2176" i="1"/>
  <c r="Q2176" i="1"/>
  <c r="S2176" i="1" s="1"/>
  <c r="T2176" i="1" s="1"/>
  <c r="R2175" i="1"/>
  <c r="Q2175" i="1"/>
  <c r="R2174" i="1"/>
  <c r="Q2174" i="1"/>
  <c r="R2173" i="1"/>
  <c r="Q2173" i="1"/>
  <c r="R2172" i="1"/>
  <c r="Q2172" i="1"/>
  <c r="R2171" i="1"/>
  <c r="Q2171" i="1"/>
  <c r="S2171" i="1" s="1"/>
  <c r="T2171" i="1" s="1"/>
  <c r="R2170" i="1"/>
  <c r="Q2170" i="1"/>
  <c r="S2170" i="1" s="1"/>
  <c r="T2170" i="1" s="1"/>
  <c r="R2169" i="1"/>
  <c r="Q2169" i="1"/>
  <c r="R2168" i="1"/>
  <c r="Q2168" i="1"/>
  <c r="R2167" i="1"/>
  <c r="Q2167" i="1"/>
  <c r="R2166" i="1"/>
  <c r="Q2166" i="1"/>
  <c r="S2166" i="1" s="1"/>
  <c r="T2166" i="1" s="1"/>
  <c r="R2165" i="1"/>
  <c r="Q2165" i="1"/>
  <c r="S2165" i="1" s="1"/>
  <c r="T2165" i="1" s="1"/>
  <c r="R2164" i="1"/>
  <c r="Q2164" i="1"/>
  <c r="R2163" i="1"/>
  <c r="Q2163" i="1"/>
  <c r="R2162" i="1"/>
  <c r="Q2162" i="1"/>
  <c r="R2161" i="1"/>
  <c r="Q2161" i="1"/>
  <c r="R2160" i="1"/>
  <c r="Q2160" i="1"/>
  <c r="R2159" i="1"/>
  <c r="Q2159" i="1"/>
  <c r="S2159" i="1" s="1"/>
  <c r="T2159" i="1" s="1"/>
  <c r="R2158" i="1"/>
  <c r="Q2158" i="1"/>
  <c r="R2157" i="1"/>
  <c r="Q2157" i="1"/>
  <c r="R2156" i="1"/>
  <c r="Q2156" i="1"/>
  <c r="R2155" i="1"/>
  <c r="Q2155" i="1"/>
  <c r="R2154" i="1"/>
  <c r="Q2154" i="1"/>
  <c r="S2154" i="1" s="1"/>
  <c r="T2154" i="1" s="1"/>
  <c r="R2153" i="1"/>
  <c r="Q2153" i="1"/>
  <c r="S2153" i="1" s="1"/>
  <c r="T2153" i="1" s="1"/>
  <c r="R2152" i="1"/>
  <c r="Q2152" i="1"/>
  <c r="S2152" i="1" s="1"/>
  <c r="T2152" i="1" s="1"/>
  <c r="R2151" i="1"/>
  <c r="Q2151" i="1"/>
  <c r="R2150" i="1"/>
  <c r="Q2150" i="1"/>
  <c r="R2149" i="1"/>
  <c r="Q2149" i="1"/>
  <c r="R2148" i="1"/>
  <c r="Q2148" i="1"/>
  <c r="S2148" i="1" s="1"/>
  <c r="T2148" i="1" s="1"/>
  <c r="R2147" i="1"/>
  <c r="Q2147" i="1"/>
  <c r="S2147" i="1" s="1"/>
  <c r="T2147" i="1" s="1"/>
  <c r="R2146" i="1"/>
  <c r="Q2146" i="1"/>
  <c r="R2145" i="1"/>
  <c r="Q2145" i="1"/>
  <c r="R2144" i="1"/>
  <c r="Q2144" i="1"/>
  <c r="R2143" i="1"/>
  <c r="Q2143" i="1"/>
  <c r="R2142" i="1"/>
  <c r="Q2142" i="1"/>
  <c r="S2142" i="1" s="1"/>
  <c r="T2142" i="1" s="1"/>
  <c r="R2141" i="1"/>
  <c r="Q2141" i="1"/>
  <c r="S2141" i="1" s="1"/>
  <c r="T2141" i="1" s="1"/>
  <c r="R2140" i="1"/>
  <c r="Q2140" i="1"/>
  <c r="R2139" i="1"/>
  <c r="Q2139" i="1"/>
  <c r="R2138" i="1"/>
  <c r="Q2138" i="1"/>
  <c r="R2137" i="1"/>
  <c r="Q2137" i="1"/>
  <c r="R2136" i="1"/>
  <c r="Q2136" i="1"/>
  <c r="R2135" i="1"/>
  <c r="Q2135" i="1"/>
  <c r="R2134" i="1"/>
  <c r="Q2134" i="1"/>
  <c r="R2133" i="1"/>
  <c r="Q2133" i="1"/>
  <c r="R2132" i="1"/>
  <c r="Q2132" i="1"/>
  <c r="R2131" i="1"/>
  <c r="Q2131" i="1"/>
  <c r="S2131" i="1" s="1"/>
  <c r="T2131" i="1" s="1"/>
  <c r="R2130" i="1"/>
  <c r="Q2130" i="1"/>
  <c r="S2130" i="1" s="1"/>
  <c r="T2130" i="1" s="1"/>
  <c r="R2129" i="1"/>
  <c r="Q2129" i="1"/>
  <c r="S2129" i="1" s="1"/>
  <c r="T2129" i="1" s="1"/>
  <c r="R2128" i="1"/>
  <c r="Q2128" i="1"/>
  <c r="S2128" i="1" s="1"/>
  <c r="T2128" i="1" s="1"/>
  <c r="R2127" i="1"/>
  <c r="Q2127" i="1"/>
  <c r="R2126" i="1"/>
  <c r="Q2126" i="1"/>
  <c r="R2125" i="1"/>
  <c r="Q2125" i="1"/>
  <c r="S2125" i="1" s="1"/>
  <c r="T2125" i="1" s="1"/>
  <c r="R2124" i="1"/>
  <c r="Q2124" i="1"/>
  <c r="S2124" i="1" s="1"/>
  <c r="T2124" i="1" s="1"/>
  <c r="R2123" i="1"/>
  <c r="Q2123" i="1"/>
  <c r="S2123" i="1" s="1"/>
  <c r="T2123" i="1" s="1"/>
  <c r="R2122" i="1"/>
  <c r="Q2122" i="1"/>
  <c r="S2122" i="1" s="1"/>
  <c r="T2122" i="1" s="1"/>
  <c r="R2121" i="1"/>
  <c r="Q2121" i="1"/>
  <c r="R2120" i="1"/>
  <c r="Q2120" i="1"/>
  <c r="R2119" i="1"/>
  <c r="Q2119" i="1"/>
  <c r="S2119" i="1" s="1"/>
  <c r="T2119" i="1" s="1"/>
  <c r="R2118" i="1"/>
  <c r="Q2118" i="1"/>
  <c r="S2118" i="1" s="1"/>
  <c r="T2118" i="1" s="1"/>
  <c r="R2117" i="1"/>
  <c r="Q2117" i="1"/>
  <c r="S2117" i="1" s="1"/>
  <c r="T2117" i="1" s="1"/>
  <c r="R2116" i="1"/>
  <c r="Q2116" i="1"/>
  <c r="R2115" i="1"/>
  <c r="Q2115" i="1"/>
  <c r="R2114" i="1"/>
  <c r="Q2114" i="1"/>
  <c r="R2113" i="1"/>
  <c r="Q2113" i="1"/>
  <c r="S2113" i="1" s="1"/>
  <c r="T2113" i="1" s="1"/>
  <c r="R2112" i="1"/>
  <c r="Q2112" i="1"/>
  <c r="R2111" i="1"/>
  <c r="Q2111" i="1"/>
  <c r="R2110" i="1"/>
  <c r="Q2110" i="1"/>
  <c r="S2110" i="1" s="1"/>
  <c r="T2110" i="1" s="1"/>
  <c r="R2109" i="1"/>
  <c r="Q2109" i="1"/>
  <c r="R2108" i="1"/>
  <c r="Q2108" i="1"/>
  <c r="R2107" i="1"/>
  <c r="Q2107" i="1"/>
  <c r="S2107" i="1" s="1"/>
  <c r="T2107" i="1" s="1"/>
  <c r="R2106" i="1"/>
  <c r="Q2106" i="1"/>
  <c r="S2106" i="1" s="1"/>
  <c r="T2106" i="1" s="1"/>
  <c r="R2105" i="1"/>
  <c r="Q2105" i="1"/>
  <c r="S2105" i="1" s="1"/>
  <c r="T2105" i="1" s="1"/>
  <c r="R2104" i="1"/>
  <c r="Q2104" i="1"/>
  <c r="S2104" i="1" s="1"/>
  <c r="T2104" i="1" s="1"/>
  <c r="R2103" i="1"/>
  <c r="Q2103" i="1"/>
  <c r="R2102" i="1"/>
  <c r="Q2102" i="1"/>
  <c r="R2101" i="1"/>
  <c r="Q2101" i="1"/>
  <c r="S2101" i="1" s="1"/>
  <c r="T2101" i="1" s="1"/>
  <c r="R2100" i="1"/>
  <c r="Q2100" i="1"/>
  <c r="S2100" i="1" s="1"/>
  <c r="T2100" i="1" s="1"/>
  <c r="R2099" i="1"/>
  <c r="Q2099" i="1"/>
  <c r="R2098" i="1"/>
  <c r="Q2098" i="1"/>
  <c r="S2098" i="1" s="1"/>
  <c r="T2098" i="1" s="1"/>
  <c r="R2097" i="1"/>
  <c r="Q2097" i="1"/>
  <c r="R2096" i="1"/>
  <c r="Q2096" i="1"/>
  <c r="R2095" i="1"/>
  <c r="Q2095" i="1"/>
  <c r="S2095" i="1" s="1"/>
  <c r="T2095" i="1" s="1"/>
  <c r="R2094" i="1"/>
  <c r="Q2094" i="1"/>
  <c r="S2094" i="1" s="1"/>
  <c r="T2094" i="1" s="1"/>
  <c r="R2093" i="1"/>
  <c r="Q2093" i="1"/>
  <c r="S2093" i="1" s="1"/>
  <c r="T2093" i="1" s="1"/>
  <c r="R2092" i="1"/>
  <c r="Q2092" i="1"/>
  <c r="S2092" i="1" s="1"/>
  <c r="T2092" i="1" s="1"/>
  <c r="R2091" i="1"/>
  <c r="Q2091" i="1"/>
  <c r="R2090" i="1"/>
  <c r="Q2090" i="1"/>
  <c r="R2089" i="1"/>
  <c r="Q2089" i="1"/>
  <c r="S2089" i="1" s="1"/>
  <c r="T2089" i="1" s="1"/>
  <c r="R2088" i="1"/>
  <c r="Q2088" i="1"/>
  <c r="S2088" i="1" s="1"/>
  <c r="T2088" i="1" s="1"/>
  <c r="R2087" i="1"/>
  <c r="Q2087" i="1"/>
  <c r="R2086" i="1"/>
  <c r="Q2086" i="1"/>
  <c r="R2085" i="1"/>
  <c r="Q2085" i="1"/>
  <c r="R2084" i="1"/>
  <c r="Q2084" i="1"/>
  <c r="R2083" i="1"/>
  <c r="Q2083" i="1"/>
  <c r="S2083" i="1" s="1"/>
  <c r="T2083" i="1" s="1"/>
  <c r="R2082" i="1"/>
  <c r="Q2082" i="1"/>
  <c r="S2082" i="1" s="1"/>
  <c r="T2082" i="1" s="1"/>
  <c r="R2081" i="1"/>
  <c r="Q2081" i="1"/>
  <c r="S2081" i="1" s="1"/>
  <c r="T2081" i="1" s="1"/>
  <c r="R2080" i="1"/>
  <c r="Q2080" i="1"/>
  <c r="S2080" i="1" s="1"/>
  <c r="T2080" i="1" s="1"/>
  <c r="R2079" i="1"/>
  <c r="Q2079" i="1"/>
  <c r="R2078" i="1"/>
  <c r="Q2078" i="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R2066" i="1"/>
  <c r="Q2066" i="1"/>
  <c r="R2065" i="1"/>
  <c r="Q2065" i="1"/>
  <c r="S2065" i="1" s="1"/>
  <c r="T2065" i="1" s="1"/>
  <c r="R2064" i="1"/>
  <c r="Q2064" i="1"/>
  <c r="S2064" i="1" s="1"/>
  <c r="T2064" i="1" s="1"/>
  <c r="R2063" i="1"/>
  <c r="Q2063" i="1"/>
  <c r="S2063" i="1" s="1"/>
  <c r="T2063" i="1" s="1"/>
  <c r="R2062" i="1"/>
  <c r="Q2062" i="1"/>
  <c r="S2062" i="1" s="1"/>
  <c r="T2062" i="1" s="1"/>
  <c r="R2061" i="1"/>
  <c r="Q2061" i="1"/>
  <c r="R2060" i="1"/>
  <c r="Q2060" i="1"/>
  <c r="R2059" i="1"/>
  <c r="Q2059" i="1"/>
  <c r="S2059" i="1" s="1"/>
  <c r="T2059" i="1" s="1"/>
  <c r="R2058" i="1"/>
  <c r="Q2058" i="1"/>
  <c r="S2058" i="1" s="1"/>
  <c r="T2058" i="1" s="1"/>
  <c r="R2057" i="1"/>
  <c r="Q2057" i="1"/>
  <c r="R2056" i="1"/>
  <c r="Q2056" i="1"/>
  <c r="R2055" i="1"/>
  <c r="Q2055" i="1"/>
  <c r="R2054" i="1"/>
  <c r="Q2054" i="1"/>
  <c r="R2053" i="1"/>
  <c r="Q2053" i="1"/>
  <c r="S2053" i="1" s="1"/>
  <c r="T2053" i="1" s="1"/>
  <c r="R2052" i="1"/>
  <c r="Q2052" i="1"/>
  <c r="S2052" i="1" s="1"/>
  <c r="T2052" i="1" s="1"/>
  <c r="R2051" i="1"/>
  <c r="Q2051" i="1"/>
  <c r="S2051" i="1" s="1"/>
  <c r="T2051" i="1" s="1"/>
  <c r="R2050" i="1"/>
  <c r="Q2050" i="1"/>
  <c r="S2050" i="1" s="1"/>
  <c r="T2050" i="1" s="1"/>
  <c r="R2049" i="1"/>
  <c r="Q2049" i="1"/>
  <c r="R2048" i="1"/>
  <c r="Q2048" i="1"/>
  <c r="R2047" i="1"/>
  <c r="Q2047" i="1"/>
  <c r="S2047" i="1" s="1"/>
  <c r="T2047" i="1" s="1"/>
  <c r="R2046" i="1"/>
  <c r="Q2046" i="1"/>
  <c r="R2045" i="1"/>
  <c r="Q2045" i="1"/>
  <c r="S2045" i="1" s="1"/>
  <c r="T2045" i="1" s="1"/>
  <c r="R2044" i="1"/>
  <c r="Q2044" i="1"/>
  <c r="S2044" i="1" s="1"/>
  <c r="T2044" i="1" s="1"/>
  <c r="R2043" i="1"/>
  <c r="Q2043" i="1"/>
  <c r="R2042" i="1"/>
  <c r="Q2042" i="1"/>
  <c r="R2041" i="1"/>
  <c r="Q2041" i="1"/>
  <c r="S2041" i="1" s="1"/>
  <c r="T2041" i="1" s="1"/>
  <c r="R2040" i="1"/>
  <c r="Q2040" i="1"/>
  <c r="S2040" i="1" s="1"/>
  <c r="T2040" i="1" s="1"/>
  <c r="R2039" i="1"/>
  <c r="Q2039" i="1"/>
  <c r="S2039" i="1" s="1"/>
  <c r="T2039" i="1" s="1"/>
  <c r="R2038" i="1"/>
  <c r="Q2038" i="1"/>
  <c r="S2038" i="1" s="1"/>
  <c r="T2038" i="1" s="1"/>
  <c r="R2037" i="1"/>
  <c r="Q2037" i="1"/>
  <c r="R2036" i="1"/>
  <c r="Q2036" i="1"/>
  <c r="R2035" i="1"/>
  <c r="Q2035" i="1"/>
  <c r="S2035" i="1" s="1"/>
  <c r="T2035" i="1" s="1"/>
  <c r="R2034" i="1"/>
  <c r="Q2034" i="1"/>
  <c r="S2034" i="1" s="1"/>
  <c r="T2034" i="1" s="1"/>
  <c r="R2033" i="1"/>
  <c r="Q2033" i="1"/>
  <c r="S2033" i="1" s="1"/>
  <c r="T2033" i="1" s="1"/>
  <c r="R2032" i="1"/>
  <c r="Q2032" i="1"/>
  <c r="S2032" i="1" s="1"/>
  <c r="T2032" i="1" s="1"/>
  <c r="R2031" i="1"/>
  <c r="Q2031" i="1"/>
  <c r="R2030" i="1"/>
  <c r="Q2030" i="1"/>
  <c r="R2029" i="1"/>
  <c r="Q2029" i="1"/>
  <c r="S2029" i="1" s="1"/>
  <c r="T2029" i="1" s="1"/>
  <c r="R2028" i="1"/>
  <c r="Q2028" i="1"/>
  <c r="S2028" i="1" s="1"/>
  <c r="T2028" i="1" s="1"/>
  <c r="R2027" i="1"/>
  <c r="Q2027" i="1"/>
  <c r="S2027" i="1" s="1"/>
  <c r="T2027" i="1" s="1"/>
  <c r="R2026" i="1"/>
  <c r="Q2026" i="1"/>
  <c r="S2026" i="1" s="1"/>
  <c r="T2026" i="1" s="1"/>
  <c r="R2025" i="1"/>
  <c r="Q2025" i="1"/>
  <c r="R2024" i="1"/>
  <c r="Q2024" i="1"/>
  <c r="R2023" i="1"/>
  <c r="Q2023" i="1"/>
  <c r="S2023" i="1" s="1"/>
  <c r="T2023" i="1" s="1"/>
  <c r="R2022" i="1"/>
  <c r="Q2022" i="1"/>
  <c r="S2022" i="1" s="1"/>
  <c r="T2022" i="1" s="1"/>
  <c r="R2021" i="1"/>
  <c r="Q2021" i="1"/>
  <c r="S2021" i="1" s="1"/>
  <c r="T2021" i="1" s="1"/>
  <c r="R2020" i="1"/>
  <c r="Q2020" i="1"/>
  <c r="S2020" i="1" s="1"/>
  <c r="T2020" i="1" s="1"/>
  <c r="R2019" i="1"/>
  <c r="Q2019" i="1"/>
  <c r="R2018" i="1"/>
  <c r="Q2018" i="1"/>
  <c r="R2017" i="1"/>
  <c r="Q2017" i="1"/>
  <c r="S2017" i="1" s="1"/>
  <c r="T2017" i="1" s="1"/>
  <c r="R2016" i="1"/>
  <c r="Q2016" i="1"/>
  <c r="S2016" i="1" s="1"/>
  <c r="T2016" i="1" s="1"/>
  <c r="R2015" i="1"/>
  <c r="Q2015" i="1"/>
  <c r="R2014" i="1"/>
  <c r="Q2014" i="1"/>
  <c r="S2014" i="1" s="1"/>
  <c r="T2014" i="1" s="1"/>
  <c r="R2013" i="1"/>
  <c r="Q2013" i="1"/>
  <c r="R2012" i="1"/>
  <c r="Q2012" i="1"/>
  <c r="R2011" i="1"/>
  <c r="Q2011" i="1"/>
  <c r="S2011" i="1" s="1"/>
  <c r="T2011" i="1" s="1"/>
  <c r="R2010" i="1"/>
  <c r="Q2010" i="1"/>
  <c r="S2010" i="1" s="1"/>
  <c r="T2010" i="1" s="1"/>
  <c r="R2009" i="1"/>
  <c r="Q2009" i="1"/>
  <c r="S2009" i="1" s="1"/>
  <c r="T2009" i="1" s="1"/>
  <c r="R2008" i="1"/>
  <c r="Q2008" i="1"/>
  <c r="R2007" i="1"/>
  <c r="Q2007" i="1"/>
  <c r="R2006" i="1"/>
  <c r="Q2006" i="1"/>
  <c r="R2005" i="1"/>
  <c r="Q2005" i="1"/>
  <c r="S2005" i="1" s="1"/>
  <c r="T2005" i="1" s="1"/>
  <c r="R2004" i="1"/>
  <c r="Q2004" i="1"/>
  <c r="S2004" i="1" s="1"/>
  <c r="T2004" i="1" s="1"/>
  <c r="R2003" i="1"/>
  <c r="Q2003" i="1"/>
  <c r="S2003" i="1" s="1"/>
  <c r="T2003" i="1" s="1"/>
  <c r="R2002" i="1"/>
  <c r="Q2002" i="1"/>
  <c r="S2002" i="1" s="1"/>
  <c r="T2002" i="1" s="1"/>
  <c r="R2001" i="1"/>
  <c r="Q2001" i="1"/>
  <c r="R2000" i="1"/>
  <c r="Q2000" i="1"/>
  <c r="R1999" i="1"/>
  <c r="Q1999" i="1"/>
  <c r="S1999" i="1" s="1"/>
  <c r="T1999" i="1" s="1"/>
  <c r="R1998" i="1"/>
  <c r="Q1998" i="1"/>
  <c r="S1998" i="1" s="1"/>
  <c r="T1998" i="1" s="1"/>
  <c r="R1997" i="1"/>
  <c r="Q1997" i="1"/>
  <c r="S1997" i="1" s="1"/>
  <c r="T1997" i="1" s="1"/>
  <c r="R1996" i="1"/>
  <c r="Q1996" i="1"/>
  <c r="S1996" i="1" s="1"/>
  <c r="T1996" i="1" s="1"/>
  <c r="R1995" i="1"/>
  <c r="Q1995" i="1"/>
  <c r="R1994" i="1"/>
  <c r="Q1994" i="1"/>
  <c r="R1993" i="1"/>
  <c r="Q1993" i="1"/>
  <c r="S1993" i="1" s="1"/>
  <c r="T1993" i="1" s="1"/>
  <c r="R1992" i="1"/>
  <c r="Q1992" i="1"/>
  <c r="S1992" i="1" s="1"/>
  <c r="T1992" i="1" s="1"/>
  <c r="R1991" i="1"/>
  <c r="Q1991" i="1"/>
  <c r="S1991" i="1" s="1"/>
  <c r="T1991" i="1" s="1"/>
  <c r="R1990" i="1"/>
  <c r="Q1990" i="1"/>
  <c r="S1990" i="1" s="1"/>
  <c r="T1990" i="1" s="1"/>
  <c r="R1989" i="1"/>
  <c r="Q1989" i="1"/>
  <c r="R1988" i="1"/>
  <c r="Q1988" i="1"/>
  <c r="R1987" i="1"/>
  <c r="Q1987" i="1"/>
  <c r="S1987" i="1" s="1"/>
  <c r="T1987" i="1" s="1"/>
  <c r="R1986" i="1"/>
  <c r="Q1986" i="1"/>
  <c r="S1986" i="1" s="1"/>
  <c r="T1986" i="1" s="1"/>
  <c r="R1985" i="1"/>
  <c r="Q1985" i="1"/>
  <c r="S1985" i="1" s="1"/>
  <c r="T1985" i="1" s="1"/>
  <c r="R1984" i="1"/>
  <c r="Q1984" i="1"/>
  <c r="S1984" i="1" s="1"/>
  <c r="T1984" i="1" s="1"/>
  <c r="R1983" i="1"/>
  <c r="Q1983" i="1"/>
  <c r="R1982" i="1"/>
  <c r="Q1982" i="1"/>
  <c r="R1981" i="1"/>
  <c r="Q1981" i="1"/>
  <c r="S1981" i="1" s="1"/>
  <c r="T1981" i="1" s="1"/>
  <c r="R1980" i="1"/>
  <c r="Q1980" i="1"/>
  <c r="S1980" i="1" s="1"/>
  <c r="T1980" i="1" s="1"/>
  <c r="R1979" i="1"/>
  <c r="Q1979" i="1"/>
  <c r="S1979" i="1" s="1"/>
  <c r="T1979" i="1" s="1"/>
  <c r="R1978" i="1"/>
  <c r="Q1978" i="1"/>
  <c r="S1978" i="1" s="1"/>
  <c r="T1978" i="1" s="1"/>
  <c r="R1977" i="1"/>
  <c r="Q1977" i="1"/>
  <c r="R1976" i="1"/>
  <c r="Q1976" i="1"/>
  <c r="R1975" i="1"/>
  <c r="Q1975" i="1"/>
  <c r="S1975" i="1" s="1"/>
  <c r="T1975" i="1" s="1"/>
  <c r="R1974" i="1"/>
  <c r="Q1974" i="1"/>
  <c r="S1974" i="1" s="1"/>
  <c r="T1974" i="1" s="1"/>
  <c r="R1973" i="1"/>
  <c r="Q1973" i="1"/>
  <c r="S1973" i="1" s="1"/>
  <c r="T1973" i="1" s="1"/>
  <c r="R1972" i="1"/>
  <c r="Q1972" i="1"/>
  <c r="S1972" i="1" s="1"/>
  <c r="T1972" i="1" s="1"/>
  <c r="R1971" i="1"/>
  <c r="Q1971" i="1"/>
  <c r="R1970" i="1"/>
  <c r="Q1970" i="1"/>
  <c r="R1969" i="1"/>
  <c r="Q1969" i="1"/>
  <c r="S1969" i="1" s="1"/>
  <c r="T1969" i="1" s="1"/>
  <c r="R1968" i="1"/>
  <c r="Q1968" i="1"/>
  <c r="S1968" i="1" s="1"/>
  <c r="T1968" i="1" s="1"/>
  <c r="R1967" i="1"/>
  <c r="Q1967" i="1"/>
  <c r="S1967" i="1" s="1"/>
  <c r="T1967" i="1" s="1"/>
  <c r="R1966" i="1"/>
  <c r="Q1966" i="1"/>
  <c r="S1966" i="1" s="1"/>
  <c r="T1966" i="1" s="1"/>
  <c r="R1965" i="1"/>
  <c r="Q1965" i="1"/>
  <c r="R1964" i="1"/>
  <c r="Q1964" i="1"/>
  <c r="R1963" i="1"/>
  <c r="Q1963" i="1"/>
  <c r="S1963" i="1" s="1"/>
  <c r="T1963" i="1" s="1"/>
  <c r="R1962" i="1"/>
  <c r="Q1962" i="1"/>
  <c r="S1962" i="1" s="1"/>
  <c r="T1962" i="1" s="1"/>
  <c r="R1961" i="1"/>
  <c r="Q1961" i="1"/>
  <c r="S1961" i="1" s="1"/>
  <c r="T1961" i="1" s="1"/>
  <c r="R1960" i="1"/>
  <c r="Q1960" i="1"/>
  <c r="S1960" i="1" s="1"/>
  <c r="T1960" i="1" s="1"/>
  <c r="R1959" i="1"/>
  <c r="Q1959" i="1"/>
  <c r="R1958" i="1"/>
  <c r="Q1958" i="1"/>
  <c r="R1957" i="1"/>
  <c r="Q1957" i="1"/>
  <c r="S1957" i="1" s="1"/>
  <c r="T1957" i="1" s="1"/>
  <c r="R1956" i="1"/>
  <c r="Q1956" i="1"/>
  <c r="S1956" i="1" s="1"/>
  <c r="T1956" i="1" s="1"/>
  <c r="R1955" i="1"/>
  <c r="Q1955" i="1"/>
  <c r="R1954" i="1"/>
  <c r="Q1954" i="1"/>
  <c r="S1954" i="1" s="1"/>
  <c r="T1954" i="1" s="1"/>
  <c r="R1953" i="1"/>
  <c r="Q1953" i="1"/>
  <c r="R1952" i="1"/>
  <c r="Q1952" i="1"/>
  <c r="R1951" i="1"/>
  <c r="Q1951" i="1"/>
  <c r="S1951" i="1" s="1"/>
  <c r="T1951" i="1" s="1"/>
  <c r="R1950" i="1"/>
  <c r="Q1950" i="1"/>
  <c r="R1949" i="1"/>
  <c r="Q1949" i="1"/>
  <c r="S1949" i="1" s="1"/>
  <c r="T1949" i="1" s="1"/>
  <c r="R1948" i="1"/>
  <c r="Q1948" i="1"/>
  <c r="S1948" i="1" s="1"/>
  <c r="T1948" i="1" s="1"/>
  <c r="R1947" i="1"/>
  <c r="Q1947" i="1"/>
  <c r="R1946" i="1"/>
  <c r="Q1946" i="1"/>
  <c r="R1945" i="1"/>
  <c r="Q1945" i="1"/>
  <c r="S1945" i="1" s="1"/>
  <c r="T1945" i="1" s="1"/>
  <c r="R1944" i="1"/>
  <c r="Q1944" i="1"/>
  <c r="S1944" i="1" s="1"/>
  <c r="T1944" i="1" s="1"/>
  <c r="R1943" i="1"/>
  <c r="Q1943" i="1"/>
  <c r="S1943" i="1" s="1"/>
  <c r="T1943" i="1" s="1"/>
  <c r="R1942" i="1"/>
  <c r="Q1942" i="1"/>
  <c r="S1942" i="1" s="1"/>
  <c r="T1942" i="1" s="1"/>
  <c r="R1941" i="1"/>
  <c r="Q1941" i="1"/>
  <c r="R1940" i="1"/>
  <c r="Q1940" i="1"/>
  <c r="R1939" i="1"/>
  <c r="Q1939" i="1"/>
  <c r="S1939" i="1" s="1"/>
  <c r="T1939" i="1" s="1"/>
  <c r="R1938" i="1"/>
  <c r="Q1938" i="1"/>
  <c r="S1938" i="1" s="1"/>
  <c r="T1938" i="1" s="1"/>
  <c r="R1937" i="1"/>
  <c r="Q1937" i="1"/>
  <c r="S1937" i="1" s="1"/>
  <c r="T1937" i="1" s="1"/>
  <c r="R1936" i="1"/>
  <c r="Q1936" i="1"/>
  <c r="S1936" i="1" s="1"/>
  <c r="T1936" i="1" s="1"/>
  <c r="R1935" i="1"/>
  <c r="Q1935" i="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R1927" i="1"/>
  <c r="Q1927" i="1"/>
  <c r="S1927" i="1" s="1"/>
  <c r="T1927" i="1" s="1"/>
  <c r="R1926" i="1"/>
  <c r="Q1926" i="1"/>
  <c r="R1925" i="1"/>
  <c r="Q1925" i="1"/>
  <c r="S1925" i="1" s="1"/>
  <c r="T1925" i="1" s="1"/>
  <c r="R1924" i="1"/>
  <c r="Q1924" i="1"/>
  <c r="S1924" i="1" s="1"/>
  <c r="T1924" i="1" s="1"/>
  <c r="R1923" i="1"/>
  <c r="Q1923" i="1"/>
  <c r="R1922" i="1"/>
  <c r="Q1922" i="1"/>
  <c r="R1921" i="1"/>
  <c r="Q1921" i="1"/>
  <c r="S1921" i="1" s="1"/>
  <c r="T1921" i="1" s="1"/>
  <c r="R1920" i="1"/>
  <c r="Q1920" i="1"/>
  <c r="S1920" i="1" s="1"/>
  <c r="T1920" i="1" s="1"/>
  <c r="R1919" i="1"/>
  <c r="Q1919" i="1"/>
  <c r="S1919" i="1" s="1"/>
  <c r="T1919" i="1" s="1"/>
  <c r="R1918" i="1"/>
  <c r="Q1918" i="1"/>
  <c r="S1918" i="1" s="1"/>
  <c r="T1918" i="1" s="1"/>
  <c r="R1917" i="1"/>
  <c r="Q1917" i="1"/>
  <c r="R1916" i="1"/>
  <c r="Q1916" i="1"/>
  <c r="R1915" i="1"/>
  <c r="Q1915" i="1"/>
  <c r="R1914" i="1"/>
  <c r="Q1914" i="1"/>
  <c r="R1913" i="1"/>
  <c r="Q1913" i="1"/>
  <c r="S1913" i="1" s="1"/>
  <c r="T1913" i="1" s="1"/>
  <c r="R1912" i="1"/>
  <c r="Q1912" i="1"/>
  <c r="S1912" i="1" s="1"/>
  <c r="T1912" i="1" s="1"/>
  <c r="R1911" i="1"/>
  <c r="Q1911" i="1"/>
  <c r="R1910" i="1"/>
  <c r="Q1910" i="1"/>
  <c r="R1909" i="1"/>
  <c r="Q1909" i="1"/>
  <c r="S1909" i="1" s="1"/>
  <c r="T1909" i="1" s="1"/>
  <c r="R1908" i="1"/>
  <c r="Q1908" i="1"/>
  <c r="S1908" i="1" s="1"/>
  <c r="T1908" i="1" s="1"/>
  <c r="R1907" i="1"/>
  <c r="Q1907" i="1"/>
  <c r="S1907" i="1" s="1"/>
  <c r="T1907" i="1" s="1"/>
  <c r="R1906" i="1"/>
  <c r="Q1906" i="1"/>
  <c r="S1906" i="1" s="1"/>
  <c r="T1906" i="1" s="1"/>
  <c r="R1905" i="1"/>
  <c r="Q1905" i="1"/>
  <c r="R1904" i="1"/>
  <c r="Q1904" i="1"/>
  <c r="R1903" i="1"/>
  <c r="Q1903" i="1"/>
  <c r="R1902" i="1"/>
  <c r="Q1902" i="1"/>
  <c r="S1902" i="1" s="1"/>
  <c r="T1902" i="1" s="1"/>
  <c r="R1901" i="1"/>
  <c r="Q1901" i="1"/>
  <c r="S1901" i="1" s="1"/>
  <c r="T1901" i="1" s="1"/>
  <c r="R1900" i="1"/>
  <c r="Q1900" i="1"/>
  <c r="S1900" i="1" s="1"/>
  <c r="T1900" i="1" s="1"/>
  <c r="R1899" i="1"/>
  <c r="Q1899" i="1"/>
  <c r="R1898" i="1"/>
  <c r="Q1898" i="1"/>
  <c r="R1897" i="1"/>
  <c r="Q1897" i="1"/>
  <c r="S1897" i="1" s="1"/>
  <c r="T1897" i="1" s="1"/>
  <c r="R1896" i="1"/>
  <c r="Q1896" i="1"/>
  <c r="S1896" i="1" s="1"/>
  <c r="T1896" i="1" s="1"/>
  <c r="R1895" i="1"/>
  <c r="Q1895" i="1"/>
  <c r="S1895" i="1" s="1"/>
  <c r="T1895" i="1" s="1"/>
  <c r="R1894" i="1"/>
  <c r="Q1894" i="1"/>
  <c r="S1894" i="1" s="1"/>
  <c r="T1894" i="1" s="1"/>
  <c r="R1893" i="1"/>
  <c r="Q1893" i="1"/>
  <c r="R1892" i="1"/>
  <c r="Q1892" i="1"/>
  <c r="R1891" i="1"/>
  <c r="Q1891" i="1"/>
  <c r="S1891" i="1" s="1"/>
  <c r="T1891" i="1" s="1"/>
  <c r="R1890" i="1"/>
  <c r="Q1890" i="1"/>
  <c r="S1890" i="1" s="1"/>
  <c r="T1890" i="1" s="1"/>
  <c r="R1889" i="1"/>
  <c r="Q1889" i="1"/>
  <c r="S1889" i="1" s="1"/>
  <c r="T1889" i="1" s="1"/>
  <c r="R1888" i="1"/>
  <c r="Q1888" i="1"/>
  <c r="R1887" i="1"/>
  <c r="Q1887" i="1"/>
  <c r="R1886" i="1"/>
  <c r="Q1886" i="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R1874" i="1"/>
  <c r="Q1874" i="1"/>
  <c r="R1873" i="1"/>
  <c r="Q1873" i="1"/>
  <c r="S1873" i="1" s="1"/>
  <c r="T1873" i="1" s="1"/>
  <c r="R1872" i="1"/>
  <c r="Q1872" i="1"/>
  <c r="S1872" i="1" s="1"/>
  <c r="T1872" i="1" s="1"/>
  <c r="R1871" i="1"/>
  <c r="Q1871" i="1"/>
  <c r="S1871" i="1" s="1"/>
  <c r="T1871" i="1" s="1"/>
  <c r="R1870" i="1"/>
  <c r="Q1870" i="1"/>
  <c r="S1870" i="1" s="1"/>
  <c r="T1870" i="1" s="1"/>
  <c r="R1869" i="1"/>
  <c r="Q1869" i="1"/>
  <c r="R1868" i="1"/>
  <c r="Q1868" i="1"/>
  <c r="R1867" i="1"/>
  <c r="Q1867" i="1"/>
  <c r="S1867" i="1" s="1"/>
  <c r="T1867" i="1" s="1"/>
  <c r="R1866" i="1"/>
  <c r="Q1866" i="1"/>
  <c r="S1866" i="1" s="1"/>
  <c r="T1866" i="1" s="1"/>
  <c r="R1865" i="1"/>
  <c r="Q1865" i="1"/>
  <c r="R1864" i="1"/>
  <c r="Q1864" i="1"/>
  <c r="S1864" i="1" s="1"/>
  <c r="T1864" i="1" s="1"/>
  <c r="R1863" i="1"/>
  <c r="Q1863" i="1"/>
  <c r="R1862" i="1"/>
  <c r="Q1862" i="1"/>
  <c r="R1861" i="1"/>
  <c r="Q1861" i="1"/>
  <c r="S1861" i="1" s="1"/>
  <c r="T1861" i="1" s="1"/>
  <c r="R1860" i="1"/>
  <c r="Q1860" i="1"/>
  <c r="R1859" i="1"/>
  <c r="Q1859" i="1"/>
  <c r="S1859" i="1" s="1"/>
  <c r="T1859" i="1" s="1"/>
  <c r="R1858" i="1"/>
  <c r="Q1858" i="1"/>
  <c r="S1858" i="1" s="1"/>
  <c r="T1858" i="1" s="1"/>
  <c r="R1857" i="1"/>
  <c r="Q1857" i="1"/>
  <c r="R1856" i="1"/>
  <c r="Q1856" i="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R1844" i="1"/>
  <c r="Q1844" i="1"/>
  <c r="R1843" i="1"/>
  <c r="Q1843" i="1"/>
  <c r="S1843" i="1" s="1"/>
  <c r="T1843" i="1" s="1"/>
  <c r="R1842" i="1"/>
  <c r="Q1842" i="1"/>
  <c r="S1842" i="1" s="1"/>
  <c r="T1842" i="1" s="1"/>
  <c r="R1841" i="1"/>
  <c r="Q1841" i="1"/>
  <c r="S1841" i="1" s="1"/>
  <c r="T1841" i="1" s="1"/>
  <c r="R1840" i="1"/>
  <c r="Q1840" i="1"/>
  <c r="S1840" i="1" s="1"/>
  <c r="T1840" i="1" s="1"/>
  <c r="R1839" i="1"/>
  <c r="Q1839" i="1"/>
  <c r="R1838" i="1"/>
  <c r="Q1838" i="1"/>
  <c r="R1837" i="1"/>
  <c r="Q1837" i="1"/>
  <c r="S1837" i="1" s="1"/>
  <c r="T1837" i="1" s="1"/>
  <c r="R1836" i="1"/>
  <c r="Q1836" i="1"/>
  <c r="R1835" i="1"/>
  <c r="Q1835" i="1"/>
  <c r="S1835" i="1" s="1"/>
  <c r="T1835" i="1" s="1"/>
  <c r="R1834" i="1"/>
  <c r="Q1834" i="1"/>
  <c r="S1834" i="1" s="1"/>
  <c r="T1834" i="1" s="1"/>
  <c r="R1833" i="1"/>
  <c r="Q1833" i="1"/>
  <c r="R1832" i="1"/>
  <c r="Q1832" i="1"/>
  <c r="R1831" i="1"/>
  <c r="Q1831" i="1"/>
  <c r="R1830" i="1"/>
  <c r="Q1830" i="1"/>
  <c r="S1830" i="1" s="1"/>
  <c r="T1830" i="1" s="1"/>
  <c r="R1829" i="1"/>
  <c r="Q1829" i="1"/>
  <c r="S1829" i="1" s="1"/>
  <c r="T1829" i="1" s="1"/>
  <c r="R1828" i="1"/>
  <c r="Q1828" i="1"/>
  <c r="S1828" i="1" s="1"/>
  <c r="T1828" i="1" s="1"/>
  <c r="R1827" i="1"/>
  <c r="Q1827" i="1"/>
  <c r="R1826" i="1"/>
  <c r="Q1826" i="1"/>
  <c r="R1825" i="1"/>
  <c r="Q1825" i="1"/>
  <c r="R1824" i="1"/>
  <c r="Q1824" i="1"/>
  <c r="S1824" i="1" s="1"/>
  <c r="T1824" i="1" s="1"/>
  <c r="R1823" i="1"/>
  <c r="Q1823" i="1"/>
  <c r="S1823" i="1" s="1"/>
  <c r="T1823" i="1" s="1"/>
  <c r="R1822" i="1"/>
  <c r="Q1822" i="1"/>
  <c r="S1822" i="1" s="1"/>
  <c r="T1822" i="1" s="1"/>
  <c r="R1821" i="1"/>
  <c r="Q1821" i="1"/>
  <c r="R1820" i="1"/>
  <c r="Q1820" i="1"/>
  <c r="R1819" i="1"/>
  <c r="Q1819" i="1"/>
  <c r="S1819" i="1" s="1"/>
  <c r="T1819" i="1" s="1"/>
  <c r="R1818" i="1"/>
  <c r="Q1818" i="1"/>
  <c r="R1817" i="1"/>
  <c r="Q1817" i="1"/>
  <c r="S1817" i="1" s="1"/>
  <c r="T1817" i="1" s="1"/>
  <c r="R1816" i="1"/>
  <c r="Q1816" i="1"/>
  <c r="S1816" i="1" s="1"/>
  <c r="T1816" i="1" s="1"/>
  <c r="R1815" i="1"/>
  <c r="Q1815" i="1"/>
  <c r="R1814" i="1"/>
  <c r="Q1814" i="1"/>
  <c r="R1813" i="1"/>
  <c r="Q1813" i="1"/>
  <c r="S1813" i="1" s="1"/>
  <c r="T1813" i="1" s="1"/>
  <c r="R1812" i="1"/>
  <c r="Q1812" i="1"/>
  <c r="S1812" i="1" s="1"/>
  <c r="T1812" i="1" s="1"/>
  <c r="R1811" i="1"/>
  <c r="Q1811" i="1"/>
  <c r="R1810" i="1"/>
  <c r="Q1810" i="1"/>
  <c r="R1809" i="1"/>
  <c r="Q1809" i="1"/>
  <c r="R1808" i="1"/>
  <c r="Q1808" i="1"/>
  <c r="R1807" i="1"/>
  <c r="Q1807" i="1"/>
  <c r="S1807" i="1" s="1"/>
  <c r="T1807" i="1" s="1"/>
  <c r="R1806" i="1"/>
  <c r="Q1806" i="1"/>
  <c r="S1806" i="1" s="1"/>
  <c r="T1806" i="1" s="1"/>
  <c r="R1805" i="1"/>
  <c r="Q1805" i="1"/>
  <c r="S1805" i="1" s="1"/>
  <c r="T1805" i="1" s="1"/>
  <c r="R1804" i="1"/>
  <c r="Q1804" i="1"/>
  <c r="R1803" i="1"/>
  <c r="Q1803" i="1"/>
  <c r="R1802" i="1"/>
  <c r="Q1802" i="1"/>
  <c r="R1801" i="1"/>
  <c r="Q1801" i="1"/>
  <c r="S1801" i="1" s="1"/>
  <c r="T1801" i="1" s="1"/>
  <c r="R1800" i="1"/>
  <c r="Q1800" i="1"/>
  <c r="R1799" i="1"/>
  <c r="Q1799" i="1"/>
  <c r="S1799" i="1" s="1"/>
  <c r="T1799" i="1" s="1"/>
  <c r="R1798" i="1"/>
  <c r="Q1798" i="1"/>
  <c r="S1798" i="1" s="1"/>
  <c r="T1798" i="1" s="1"/>
  <c r="R1797" i="1"/>
  <c r="Q1797" i="1"/>
  <c r="R1796" i="1"/>
  <c r="Q1796" i="1"/>
  <c r="R1795" i="1"/>
  <c r="Q1795" i="1"/>
  <c r="S1795" i="1" s="1"/>
  <c r="T1795" i="1" s="1"/>
  <c r="R1794" i="1"/>
  <c r="Q1794" i="1"/>
  <c r="S1794" i="1" s="1"/>
  <c r="T1794" i="1" s="1"/>
  <c r="R1793" i="1"/>
  <c r="Q1793" i="1"/>
  <c r="S1793" i="1" s="1"/>
  <c r="T1793" i="1" s="1"/>
  <c r="R1792" i="1"/>
  <c r="Q1792" i="1"/>
  <c r="S1792" i="1" s="1"/>
  <c r="T1792" i="1" s="1"/>
  <c r="R1791" i="1"/>
  <c r="Q1791" i="1"/>
  <c r="R1790" i="1"/>
  <c r="Q1790" i="1"/>
  <c r="R1789" i="1"/>
  <c r="Q1789" i="1"/>
  <c r="S1789" i="1" s="1"/>
  <c r="T1789" i="1" s="1"/>
  <c r="R1788" i="1"/>
  <c r="Q1788" i="1"/>
  <c r="S1788" i="1" s="1"/>
  <c r="T1788" i="1" s="1"/>
  <c r="R1787" i="1"/>
  <c r="Q1787" i="1"/>
  <c r="S1787" i="1" s="1"/>
  <c r="T1787" i="1" s="1"/>
  <c r="R1786" i="1"/>
  <c r="Q1786" i="1"/>
  <c r="S1786" i="1" s="1"/>
  <c r="T1786" i="1" s="1"/>
  <c r="R1785" i="1"/>
  <c r="Q1785" i="1"/>
  <c r="R1784" i="1"/>
  <c r="Q1784" i="1"/>
  <c r="R1783" i="1"/>
  <c r="Q1783" i="1"/>
  <c r="S1783" i="1" s="1"/>
  <c r="T1783" i="1" s="1"/>
  <c r="R1782" i="1"/>
  <c r="Q1782" i="1"/>
  <c r="R1781" i="1"/>
  <c r="Q1781" i="1"/>
  <c r="S1781" i="1" s="1"/>
  <c r="T1781" i="1" s="1"/>
  <c r="R1780" i="1"/>
  <c r="Q1780" i="1"/>
  <c r="R1779" i="1"/>
  <c r="Q1779" i="1"/>
  <c r="R1778" i="1"/>
  <c r="Q1778" i="1"/>
  <c r="R1777" i="1"/>
  <c r="Q1777" i="1"/>
  <c r="S1777" i="1" s="1"/>
  <c r="T1777" i="1" s="1"/>
  <c r="R1776" i="1"/>
  <c r="Q1776" i="1"/>
  <c r="S1776" i="1" s="1"/>
  <c r="T1776" i="1" s="1"/>
  <c r="R1775" i="1"/>
  <c r="Q1775" i="1"/>
  <c r="S1775" i="1" s="1"/>
  <c r="T1775" i="1" s="1"/>
  <c r="R1774" i="1"/>
  <c r="Q1774" i="1"/>
  <c r="S1774" i="1" s="1"/>
  <c r="T1774" i="1" s="1"/>
  <c r="R1773" i="1"/>
  <c r="Q1773" i="1"/>
  <c r="R1772" i="1"/>
  <c r="Q1772" i="1"/>
  <c r="R1771" i="1"/>
  <c r="Q1771" i="1"/>
  <c r="S1771" i="1" s="1"/>
  <c r="T1771" i="1" s="1"/>
  <c r="R1770" i="1"/>
  <c r="Q1770" i="1"/>
  <c r="S1770" i="1" s="1"/>
  <c r="T1770" i="1" s="1"/>
  <c r="R1769" i="1"/>
  <c r="Q1769" i="1"/>
  <c r="R1768" i="1"/>
  <c r="Q1768" i="1"/>
  <c r="S1768" i="1" s="1"/>
  <c r="T1768" i="1" s="1"/>
  <c r="R1767" i="1"/>
  <c r="Q1767" i="1"/>
  <c r="R1766" i="1"/>
  <c r="Q1766" i="1"/>
  <c r="R1765" i="1"/>
  <c r="Q1765" i="1"/>
  <c r="S1765" i="1" s="1"/>
  <c r="T1765" i="1" s="1"/>
  <c r="R1764" i="1"/>
  <c r="Q1764" i="1"/>
  <c r="S1764" i="1" s="1"/>
  <c r="T1764" i="1" s="1"/>
  <c r="R1763" i="1"/>
  <c r="Q1763" i="1"/>
  <c r="S1763" i="1" s="1"/>
  <c r="T1763" i="1" s="1"/>
  <c r="R1762" i="1"/>
  <c r="Q1762" i="1"/>
  <c r="S1762" i="1" s="1"/>
  <c r="T1762" i="1" s="1"/>
  <c r="R1761" i="1"/>
  <c r="Q1761" i="1"/>
  <c r="R1760" i="1"/>
  <c r="Q1760" i="1"/>
  <c r="R1759" i="1"/>
  <c r="Q1759" i="1"/>
  <c r="S1759" i="1" s="1"/>
  <c r="T1759" i="1" s="1"/>
  <c r="R1758" i="1"/>
  <c r="Q1758" i="1"/>
  <c r="S1758" i="1" s="1"/>
  <c r="T1758" i="1" s="1"/>
  <c r="R1757" i="1"/>
  <c r="Q1757" i="1"/>
  <c r="S1757" i="1" s="1"/>
  <c r="T1757" i="1" s="1"/>
  <c r="R1756" i="1"/>
  <c r="Q1756" i="1"/>
  <c r="R1755" i="1"/>
  <c r="Q1755" i="1"/>
  <c r="R1754" i="1"/>
  <c r="Q1754" i="1"/>
  <c r="R1753" i="1"/>
  <c r="Q1753" i="1"/>
  <c r="S1753" i="1" s="1"/>
  <c r="T1753" i="1" s="1"/>
  <c r="R1752" i="1"/>
  <c r="Q1752" i="1"/>
  <c r="S1752" i="1" s="1"/>
  <c r="T1752" i="1" s="1"/>
  <c r="R1751" i="1"/>
  <c r="Q1751" i="1"/>
  <c r="R1750" i="1"/>
  <c r="Q1750" i="1"/>
  <c r="S1750" i="1" s="1"/>
  <c r="T1750" i="1" s="1"/>
  <c r="R1749" i="1"/>
  <c r="Q1749" i="1"/>
  <c r="R1748" i="1"/>
  <c r="Q1748" i="1"/>
  <c r="R1747" i="1"/>
  <c r="Q1747" i="1"/>
  <c r="S1747" i="1" s="1"/>
  <c r="T1747" i="1" s="1"/>
  <c r="R1746" i="1"/>
  <c r="Q1746" i="1"/>
  <c r="S1746" i="1" s="1"/>
  <c r="T1746" i="1" s="1"/>
  <c r="R1745" i="1"/>
  <c r="Q1745" i="1"/>
  <c r="R1744" i="1"/>
  <c r="Q1744" i="1"/>
  <c r="S1744" i="1" s="1"/>
  <c r="T1744" i="1" s="1"/>
  <c r="R1743" i="1"/>
  <c r="Q1743" i="1"/>
  <c r="R1742" i="1"/>
  <c r="Q1742" i="1"/>
  <c r="R1741" i="1"/>
  <c r="Q1741" i="1"/>
  <c r="R1740" i="1"/>
  <c r="Q1740" i="1"/>
  <c r="S1740" i="1" s="1"/>
  <c r="T1740" i="1" s="1"/>
  <c r="R1739" i="1"/>
  <c r="Q1739" i="1"/>
  <c r="S1739" i="1" s="1"/>
  <c r="T1739" i="1" s="1"/>
  <c r="R1738" i="1"/>
  <c r="Q1738" i="1"/>
  <c r="S1738" i="1" s="1"/>
  <c r="T1738" i="1" s="1"/>
  <c r="R1737" i="1"/>
  <c r="Q1737" i="1"/>
  <c r="R1736" i="1"/>
  <c r="Q1736" i="1"/>
  <c r="R1735" i="1"/>
  <c r="Q1735" i="1"/>
  <c r="S1735" i="1" s="1"/>
  <c r="T1735" i="1" s="1"/>
  <c r="R1734" i="1"/>
  <c r="Q1734" i="1"/>
  <c r="S1734" i="1" s="1"/>
  <c r="T1734" i="1" s="1"/>
  <c r="R1733" i="1"/>
  <c r="Q1733" i="1"/>
  <c r="S1733" i="1" s="1"/>
  <c r="T1733" i="1" s="1"/>
  <c r="R1732" i="1"/>
  <c r="Q1732" i="1"/>
  <c r="S1732" i="1" s="1"/>
  <c r="T1732" i="1" s="1"/>
  <c r="R1731" i="1"/>
  <c r="Q1731" i="1"/>
  <c r="R1730" i="1"/>
  <c r="Q1730" i="1"/>
  <c r="R1729" i="1"/>
  <c r="Q1729" i="1"/>
  <c r="S1729" i="1" s="1"/>
  <c r="T1729" i="1" s="1"/>
  <c r="R1728" i="1"/>
  <c r="Q1728" i="1"/>
  <c r="S1728" i="1" s="1"/>
  <c r="T1728" i="1" s="1"/>
  <c r="R1727" i="1"/>
  <c r="Q1727" i="1"/>
  <c r="S1727" i="1" s="1"/>
  <c r="T1727" i="1" s="1"/>
  <c r="R1726" i="1"/>
  <c r="Q1726" i="1"/>
  <c r="S1726" i="1" s="1"/>
  <c r="T1726" i="1" s="1"/>
  <c r="R1725" i="1"/>
  <c r="Q1725" i="1"/>
  <c r="R1724" i="1"/>
  <c r="Q1724" i="1"/>
  <c r="R1723" i="1"/>
  <c r="Q1723" i="1"/>
  <c r="R1722" i="1"/>
  <c r="Q1722" i="1"/>
  <c r="R1721" i="1"/>
  <c r="Q1721" i="1"/>
  <c r="S1721" i="1" s="1"/>
  <c r="T1721" i="1" s="1"/>
  <c r="R1720" i="1"/>
  <c r="Q1720" i="1"/>
  <c r="S1720" i="1" s="1"/>
  <c r="T1720" i="1" s="1"/>
  <c r="R1719" i="1"/>
  <c r="Q1719" i="1"/>
  <c r="R1718" i="1"/>
  <c r="Q1718" i="1"/>
  <c r="R1717" i="1"/>
  <c r="Q1717" i="1"/>
  <c r="R1716" i="1"/>
  <c r="Q1716" i="1"/>
  <c r="S1716" i="1" s="1"/>
  <c r="T1716" i="1" s="1"/>
  <c r="R1715" i="1"/>
  <c r="Q1715" i="1"/>
  <c r="S1715" i="1" s="1"/>
  <c r="T1715" i="1" s="1"/>
  <c r="R1714" i="1"/>
  <c r="Q1714" i="1"/>
  <c r="S1714" i="1" s="1"/>
  <c r="T1714" i="1" s="1"/>
  <c r="R1713" i="1"/>
  <c r="Q1713" i="1"/>
  <c r="R1712" i="1"/>
  <c r="Q1712" i="1"/>
  <c r="R1711" i="1"/>
  <c r="Q1711" i="1"/>
  <c r="S1711" i="1" s="1"/>
  <c r="T1711" i="1" s="1"/>
  <c r="R1710" i="1"/>
  <c r="Q1710" i="1"/>
  <c r="S1710" i="1" s="1"/>
  <c r="T1710" i="1" s="1"/>
  <c r="R1709" i="1"/>
  <c r="Q1709" i="1"/>
  <c r="S1709" i="1" s="1"/>
  <c r="T1709" i="1" s="1"/>
  <c r="R1708" i="1"/>
  <c r="Q1708" i="1"/>
  <c r="R1707" i="1"/>
  <c r="Q1707" i="1"/>
  <c r="R1706" i="1"/>
  <c r="Q1706" i="1"/>
  <c r="R1705" i="1"/>
  <c r="Q1705" i="1"/>
  <c r="S1705" i="1" s="1"/>
  <c r="T1705" i="1" s="1"/>
  <c r="R1704" i="1"/>
  <c r="Q1704" i="1"/>
  <c r="S1704" i="1" s="1"/>
  <c r="T1704" i="1" s="1"/>
  <c r="R1703" i="1"/>
  <c r="Q1703" i="1"/>
  <c r="S1703" i="1" s="1"/>
  <c r="T1703" i="1" s="1"/>
  <c r="R1702" i="1"/>
  <c r="Q1702" i="1"/>
  <c r="S1702" i="1" s="1"/>
  <c r="T1702" i="1" s="1"/>
  <c r="R1701" i="1"/>
  <c r="Q1701" i="1"/>
  <c r="R1700" i="1"/>
  <c r="Q1700" i="1"/>
  <c r="R1699" i="1"/>
  <c r="Q1699" i="1"/>
  <c r="R1698" i="1"/>
  <c r="Q1698" i="1"/>
  <c r="R1697" i="1"/>
  <c r="Q1697" i="1"/>
  <c r="S1697" i="1" s="1"/>
  <c r="T1697" i="1" s="1"/>
  <c r="R1696" i="1"/>
  <c r="Q1696" i="1"/>
  <c r="S1696" i="1" s="1"/>
  <c r="T1696" i="1" s="1"/>
  <c r="R1695" i="1"/>
  <c r="Q1695" i="1"/>
  <c r="R1694" i="1"/>
  <c r="Q1694" i="1"/>
  <c r="R1693" i="1"/>
  <c r="Q1693" i="1"/>
  <c r="S1693" i="1" s="1"/>
  <c r="T1693" i="1" s="1"/>
  <c r="R1692" i="1"/>
  <c r="Q1692" i="1"/>
  <c r="S1692" i="1" s="1"/>
  <c r="T1692" i="1" s="1"/>
  <c r="R1691" i="1"/>
  <c r="Q1691" i="1"/>
  <c r="S1691" i="1" s="1"/>
  <c r="T1691" i="1" s="1"/>
  <c r="R1690" i="1"/>
  <c r="Q1690" i="1"/>
  <c r="S1690" i="1" s="1"/>
  <c r="T1690" i="1" s="1"/>
  <c r="R1689" i="1"/>
  <c r="Q1689" i="1"/>
  <c r="R1688" i="1"/>
  <c r="Q1688" i="1"/>
  <c r="R1687" i="1"/>
  <c r="Q1687" i="1"/>
  <c r="S1687" i="1" s="1"/>
  <c r="T1687" i="1" s="1"/>
  <c r="R1686" i="1"/>
  <c r="Q1686" i="1"/>
  <c r="S1686" i="1" s="1"/>
  <c r="T1686" i="1" s="1"/>
  <c r="R1685" i="1"/>
  <c r="Q1685" i="1"/>
  <c r="S1685" i="1" s="1"/>
  <c r="T1685" i="1" s="1"/>
  <c r="R1684" i="1"/>
  <c r="Q1684" i="1"/>
  <c r="S1684" i="1" s="1"/>
  <c r="T1684" i="1" s="1"/>
  <c r="R1683" i="1"/>
  <c r="Q1683" i="1"/>
  <c r="R1682" i="1"/>
  <c r="Q1682" i="1"/>
  <c r="R1681" i="1"/>
  <c r="Q1681" i="1"/>
  <c r="S1681" i="1" s="1"/>
  <c r="T1681" i="1" s="1"/>
  <c r="R1680" i="1"/>
  <c r="Q1680" i="1"/>
  <c r="R1679" i="1"/>
  <c r="Q1679" i="1"/>
  <c r="S1679" i="1" s="1"/>
  <c r="T1679" i="1" s="1"/>
  <c r="R1678" i="1"/>
  <c r="Q1678" i="1"/>
  <c r="S1678" i="1" s="1"/>
  <c r="T1678" i="1" s="1"/>
  <c r="R1677" i="1"/>
  <c r="Q1677" i="1"/>
  <c r="R1676" i="1"/>
  <c r="Q1676" i="1"/>
  <c r="R1675" i="1"/>
  <c r="Q1675" i="1"/>
  <c r="S1675" i="1" s="1"/>
  <c r="T1675" i="1" s="1"/>
  <c r="R1674" i="1"/>
  <c r="Q1674" i="1"/>
  <c r="S1674" i="1" s="1"/>
  <c r="T1674" i="1" s="1"/>
  <c r="R1673" i="1"/>
  <c r="Q1673" i="1"/>
  <c r="S1673" i="1" s="1"/>
  <c r="T1673" i="1" s="1"/>
  <c r="R1672" i="1"/>
  <c r="Q1672" i="1"/>
  <c r="R1671" i="1"/>
  <c r="Q1671" i="1"/>
  <c r="R1670" i="1"/>
  <c r="Q1670" i="1"/>
  <c r="R1669" i="1"/>
  <c r="Q1669" i="1"/>
  <c r="S1669" i="1" s="1"/>
  <c r="T1669" i="1" s="1"/>
  <c r="R1668" i="1"/>
  <c r="Q1668" i="1"/>
  <c r="S1668" i="1" s="1"/>
  <c r="T1668" i="1" s="1"/>
  <c r="R1667" i="1"/>
  <c r="Q1667" i="1"/>
  <c r="S1667" i="1" s="1"/>
  <c r="T1667" i="1" s="1"/>
  <c r="R1666" i="1"/>
  <c r="Q1666" i="1"/>
  <c r="S1666" i="1" s="1"/>
  <c r="T1666" i="1" s="1"/>
  <c r="R1665" i="1"/>
  <c r="Q1665" i="1"/>
  <c r="R1664" i="1"/>
  <c r="Q1664" i="1"/>
  <c r="R1663" i="1"/>
  <c r="Q1663" i="1"/>
  <c r="S1663" i="1" s="1"/>
  <c r="T1663" i="1" s="1"/>
  <c r="R1662" i="1"/>
  <c r="Q1662" i="1"/>
  <c r="S1662" i="1" s="1"/>
  <c r="T1662" i="1" s="1"/>
  <c r="R1661" i="1"/>
  <c r="Q1661" i="1"/>
  <c r="S1661" i="1" s="1"/>
  <c r="T1661" i="1" s="1"/>
  <c r="R1660" i="1"/>
  <c r="Q1660" i="1"/>
  <c r="S1660" i="1" s="1"/>
  <c r="T1660" i="1" s="1"/>
  <c r="R1659" i="1"/>
  <c r="Q1659" i="1"/>
  <c r="R1658" i="1"/>
  <c r="Q1658" i="1"/>
  <c r="R1657" i="1"/>
  <c r="Q1657" i="1"/>
  <c r="S1657" i="1" s="1"/>
  <c r="T1657" i="1" s="1"/>
  <c r="R1656" i="1"/>
  <c r="Q1656" i="1"/>
  <c r="S1656" i="1" s="1"/>
  <c r="T1656" i="1" s="1"/>
  <c r="R1655" i="1"/>
  <c r="Q1655" i="1"/>
  <c r="S1655" i="1" s="1"/>
  <c r="T1655" i="1" s="1"/>
  <c r="R1654" i="1"/>
  <c r="Q1654" i="1"/>
  <c r="S1654" i="1" s="1"/>
  <c r="T1654" i="1" s="1"/>
  <c r="R1653" i="1"/>
  <c r="Q1653" i="1"/>
  <c r="R1652" i="1"/>
  <c r="Q1652" i="1"/>
  <c r="R1651" i="1"/>
  <c r="Q1651" i="1"/>
  <c r="S1651" i="1" s="1"/>
  <c r="T1651" i="1" s="1"/>
  <c r="R1650" i="1"/>
  <c r="Q1650" i="1"/>
  <c r="S1650" i="1" s="1"/>
  <c r="T1650" i="1" s="1"/>
  <c r="R1649" i="1"/>
  <c r="Q1649" i="1"/>
  <c r="S1649" i="1" s="1"/>
  <c r="T1649" i="1" s="1"/>
  <c r="R1648" i="1"/>
  <c r="Q1648" i="1"/>
  <c r="S1648" i="1" s="1"/>
  <c r="T1648" i="1" s="1"/>
  <c r="R1647" i="1"/>
  <c r="Q1647" i="1"/>
  <c r="R1646" i="1"/>
  <c r="Q1646" i="1"/>
  <c r="R1645" i="1"/>
  <c r="Q1645" i="1"/>
  <c r="S1645" i="1" s="1"/>
  <c r="T1645" i="1" s="1"/>
  <c r="R1644" i="1"/>
  <c r="Q1644" i="1"/>
  <c r="S1644" i="1" s="1"/>
  <c r="T1644" i="1" s="1"/>
  <c r="R1643" i="1"/>
  <c r="Q1643" i="1"/>
  <c r="S1643" i="1" s="1"/>
  <c r="T1643" i="1" s="1"/>
  <c r="R1642" i="1"/>
  <c r="Q1642" i="1"/>
  <c r="S1642" i="1" s="1"/>
  <c r="T1642" i="1" s="1"/>
  <c r="R1641" i="1"/>
  <c r="Q1641" i="1"/>
  <c r="R1640" i="1"/>
  <c r="Q1640" i="1"/>
  <c r="R1639" i="1"/>
  <c r="Q1639" i="1"/>
  <c r="S1639" i="1" s="1"/>
  <c r="T1639" i="1" s="1"/>
  <c r="R1638" i="1"/>
  <c r="Q1638" i="1"/>
  <c r="S1638" i="1" s="1"/>
  <c r="T1638" i="1" s="1"/>
  <c r="R1637" i="1"/>
  <c r="Q1637" i="1"/>
  <c r="S1637" i="1" s="1"/>
  <c r="T1637" i="1" s="1"/>
  <c r="R1636" i="1"/>
  <c r="Q1636" i="1"/>
  <c r="S1636" i="1" s="1"/>
  <c r="T1636" i="1" s="1"/>
  <c r="R1635" i="1"/>
  <c r="Q1635" i="1"/>
  <c r="R1634" i="1"/>
  <c r="Q1634" i="1"/>
  <c r="R1633" i="1"/>
  <c r="Q1633" i="1"/>
  <c r="S1633" i="1" s="1"/>
  <c r="T1633" i="1" s="1"/>
  <c r="R1632" i="1"/>
  <c r="Q1632" i="1"/>
  <c r="S1632" i="1" s="1"/>
  <c r="T1632" i="1" s="1"/>
  <c r="R1631" i="1"/>
  <c r="Q1631" i="1"/>
  <c r="S1631" i="1" s="1"/>
  <c r="T1631" i="1" s="1"/>
  <c r="R1630" i="1"/>
  <c r="Q1630" i="1"/>
  <c r="S1630" i="1" s="1"/>
  <c r="T1630" i="1" s="1"/>
  <c r="R1629" i="1"/>
  <c r="Q1629" i="1"/>
  <c r="R1628" i="1"/>
  <c r="Q1628" i="1"/>
  <c r="R1627" i="1"/>
  <c r="Q1627" i="1"/>
  <c r="S1627" i="1" s="1"/>
  <c r="T1627" i="1" s="1"/>
  <c r="R1626" i="1"/>
  <c r="Q1626" i="1"/>
  <c r="S1626" i="1" s="1"/>
  <c r="T1626" i="1" s="1"/>
  <c r="R1625" i="1"/>
  <c r="Q1625" i="1"/>
  <c r="S1625" i="1" s="1"/>
  <c r="T1625" i="1" s="1"/>
  <c r="R1624" i="1"/>
  <c r="Q1624" i="1"/>
  <c r="S1624" i="1" s="1"/>
  <c r="T1624" i="1" s="1"/>
  <c r="R1623" i="1"/>
  <c r="Q1623" i="1"/>
  <c r="R1622" i="1"/>
  <c r="Q1622" i="1"/>
  <c r="R1621" i="1"/>
  <c r="Q1621" i="1"/>
  <c r="S1621" i="1" s="1"/>
  <c r="T1621" i="1" s="1"/>
  <c r="R1620" i="1"/>
  <c r="Q1620" i="1"/>
  <c r="S1620" i="1" s="1"/>
  <c r="T1620" i="1" s="1"/>
  <c r="R1619" i="1"/>
  <c r="Q1619" i="1"/>
  <c r="R1618" i="1"/>
  <c r="Q1618" i="1"/>
  <c r="S1618" i="1" s="1"/>
  <c r="T1618" i="1" s="1"/>
  <c r="R1617" i="1"/>
  <c r="Q1617" i="1"/>
  <c r="R1616" i="1"/>
  <c r="Q1616" i="1"/>
  <c r="R1615" i="1"/>
  <c r="Q1615" i="1"/>
  <c r="S1615" i="1" s="1"/>
  <c r="T1615" i="1" s="1"/>
  <c r="R1614" i="1"/>
  <c r="Q1614" i="1"/>
  <c r="S1614" i="1" s="1"/>
  <c r="T1614" i="1" s="1"/>
  <c r="R1613" i="1"/>
  <c r="Q1613" i="1"/>
  <c r="S1613" i="1" s="1"/>
  <c r="T1613" i="1" s="1"/>
  <c r="R1612" i="1"/>
  <c r="Q1612" i="1"/>
  <c r="S1612" i="1" s="1"/>
  <c r="T1612" i="1" s="1"/>
  <c r="R1611" i="1"/>
  <c r="Q1611" i="1"/>
  <c r="R1610" i="1"/>
  <c r="Q1610" i="1"/>
  <c r="R1609" i="1"/>
  <c r="Q1609" i="1"/>
  <c r="S1609" i="1" s="1"/>
  <c r="T1609" i="1" s="1"/>
  <c r="R1608" i="1"/>
  <c r="Q1608" i="1"/>
  <c r="S1608" i="1" s="1"/>
  <c r="T1608" i="1" s="1"/>
  <c r="R1607" i="1"/>
  <c r="Q1607" i="1"/>
  <c r="S1607" i="1" s="1"/>
  <c r="T1607" i="1" s="1"/>
  <c r="R1606" i="1"/>
  <c r="Q1606" i="1"/>
  <c r="S1606" i="1" s="1"/>
  <c r="T1606" i="1" s="1"/>
  <c r="R1605" i="1"/>
  <c r="Q1605" i="1"/>
  <c r="R1604" i="1"/>
  <c r="Q1604" i="1"/>
  <c r="R1603" i="1"/>
  <c r="Q1603" i="1"/>
  <c r="S1603" i="1" s="1"/>
  <c r="T1603" i="1" s="1"/>
  <c r="R1602" i="1"/>
  <c r="Q1602" i="1"/>
  <c r="S1602" i="1" s="1"/>
  <c r="T1602" i="1" s="1"/>
  <c r="R1601" i="1"/>
  <c r="Q1601" i="1"/>
  <c r="S1601" i="1" s="1"/>
  <c r="T1601" i="1" s="1"/>
  <c r="R1600" i="1"/>
  <c r="Q1600" i="1"/>
  <c r="S1600" i="1" s="1"/>
  <c r="T1600" i="1" s="1"/>
  <c r="R1599" i="1"/>
  <c r="Q1599" i="1"/>
  <c r="R1598" i="1"/>
  <c r="Q1598" i="1"/>
  <c r="R1597" i="1"/>
  <c r="Q1597" i="1"/>
  <c r="S1597" i="1" s="1"/>
  <c r="T1597" i="1" s="1"/>
  <c r="R1596" i="1"/>
  <c r="Q1596" i="1"/>
  <c r="S1596" i="1" s="1"/>
  <c r="T1596" i="1" s="1"/>
  <c r="R1595" i="1"/>
  <c r="Q1595" i="1"/>
  <c r="S1595" i="1" s="1"/>
  <c r="T1595" i="1" s="1"/>
  <c r="R1594" i="1"/>
  <c r="Q1594" i="1"/>
  <c r="S1594" i="1" s="1"/>
  <c r="T1594" i="1" s="1"/>
  <c r="R1593" i="1"/>
  <c r="Q1593" i="1"/>
  <c r="R1592" i="1"/>
  <c r="Q1592" i="1"/>
  <c r="R1591" i="1"/>
  <c r="Q1591" i="1"/>
  <c r="R1590" i="1"/>
  <c r="Q1590" i="1"/>
  <c r="S1590" i="1" s="1"/>
  <c r="T1590" i="1" s="1"/>
  <c r="R1589" i="1"/>
  <c r="Q1589" i="1"/>
  <c r="S1589" i="1" s="1"/>
  <c r="T1589" i="1" s="1"/>
  <c r="R1588" i="1"/>
  <c r="Q1588" i="1"/>
  <c r="S1588" i="1" s="1"/>
  <c r="T1588" i="1" s="1"/>
  <c r="R1587" i="1"/>
  <c r="Q1587" i="1"/>
  <c r="R1586" i="1"/>
  <c r="Q1586" i="1"/>
  <c r="R1585" i="1"/>
  <c r="Q1585" i="1"/>
  <c r="S1585" i="1" s="1"/>
  <c r="T1585" i="1" s="1"/>
  <c r="R1584" i="1"/>
  <c r="Q1584" i="1"/>
  <c r="S1584" i="1" s="1"/>
  <c r="T1584" i="1" s="1"/>
  <c r="R1583" i="1"/>
  <c r="Q1583" i="1"/>
  <c r="S1583" i="1" s="1"/>
  <c r="T1583" i="1" s="1"/>
  <c r="R1582" i="1"/>
  <c r="Q1582" i="1"/>
  <c r="S1582" i="1" s="1"/>
  <c r="T1582" i="1" s="1"/>
  <c r="R1581" i="1"/>
  <c r="Q1581" i="1"/>
  <c r="R1580" i="1"/>
  <c r="Q1580" i="1"/>
  <c r="R1579" i="1"/>
  <c r="Q1579" i="1"/>
  <c r="S1579" i="1" s="1"/>
  <c r="T1579" i="1" s="1"/>
  <c r="R1578" i="1"/>
  <c r="Q1578" i="1"/>
  <c r="S1578" i="1" s="1"/>
  <c r="T1578" i="1" s="1"/>
  <c r="R1577" i="1"/>
  <c r="Q1577" i="1"/>
  <c r="S1577" i="1" s="1"/>
  <c r="T1577" i="1" s="1"/>
  <c r="R1576" i="1"/>
  <c r="Q1576" i="1"/>
  <c r="S1576" i="1" s="1"/>
  <c r="T1576" i="1" s="1"/>
  <c r="R1575" i="1"/>
  <c r="Q1575" i="1"/>
  <c r="R1574" i="1"/>
  <c r="Q1574" i="1"/>
  <c r="R1573" i="1"/>
  <c r="Q1573" i="1"/>
  <c r="S1573" i="1" s="1"/>
  <c r="T1573" i="1" s="1"/>
  <c r="R1572" i="1"/>
  <c r="Q1572" i="1"/>
  <c r="R1571" i="1"/>
  <c r="Q1571" i="1"/>
  <c r="S1571" i="1" s="1"/>
  <c r="T1571" i="1" s="1"/>
  <c r="R1570" i="1"/>
  <c r="Q1570" i="1"/>
  <c r="S1570" i="1" s="1"/>
  <c r="T1570" i="1" s="1"/>
  <c r="R1569" i="1"/>
  <c r="Q1569" i="1"/>
  <c r="R1568" i="1"/>
  <c r="Q1568" i="1"/>
  <c r="R1567" i="1"/>
  <c r="Q1567" i="1"/>
  <c r="R1566" i="1"/>
  <c r="Q1566" i="1"/>
  <c r="S1566" i="1" s="1"/>
  <c r="T1566" i="1" s="1"/>
  <c r="R1565" i="1"/>
  <c r="Q1565" i="1"/>
  <c r="S1565" i="1" s="1"/>
  <c r="T1565" i="1" s="1"/>
  <c r="R1564" i="1"/>
  <c r="Q1564" i="1"/>
  <c r="S1564" i="1" s="1"/>
  <c r="T1564" i="1" s="1"/>
  <c r="R1563" i="1"/>
  <c r="Q1563" i="1"/>
  <c r="R1562" i="1"/>
  <c r="Q1562" i="1"/>
  <c r="R1561" i="1"/>
  <c r="Q1561" i="1"/>
  <c r="S1561" i="1" s="1"/>
  <c r="T1561" i="1" s="1"/>
  <c r="R1560" i="1"/>
  <c r="Q1560" i="1"/>
  <c r="S1560" i="1" s="1"/>
  <c r="T1560" i="1" s="1"/>
  <c r="R1559" i="1"/>
  <c r="Q1559" i="1"/>
  <c r="S1559" i="1" s="1"/>
  <c r="T1559" i="1" s="1"/>
  <c r="R1558" i="1"/>
  <c r="Q1558" i="1"/>
  <c r="S1558" i="1" s="1"/>
  <c r="T1558" i="1" s="1"/>
  <c r="R1557" i="1"/>
  <c r="Q1557" i="1"/>
  <c r="R1556" i="1"/>
  <c r="Q1556" i="1"/>
  <c r="R1555" i="1"/>
  <c r="Q1555" i="1"/>
  <c r="S1555" i="1" s="1"/>
  <c r="T1555" i="1" s="1"/>
  <c r="R1554" i="1"/>
  <c r="Q1554" i="1"/>
  <c r="R1553" i="1"/>
  <c r="Q1553" i="1"/>
  <c r="S1553" i="1" s="1"/>
  <c r="T1553" i="1" s="1"/>
  <c r="R1552" i="1"/>
  <c r="Q1552" i="1"/>
  <c r="S1552" i="1" s="1"/>
  <c r="T1552" i="1" s="1"/>
  <c r="R1551" i="1"/>
  <c r="Q1551" i="1"/>
  <c r="R1550" i="1"/>
  <c r="Q1550" i="1"/>
  <c r="R1549" i="1"/>
  <c r="Q1549" i="1"/>
  <c r="R1548" i="1"/>
  <c r="Q1548" i="1"/>
  <c r="S1548" i="1" s="1"/>
  <c r="T1548" i="1" s="1"/>
  <c r="R1547" i="1"/>
  <c r="Q1547" i="1"/>
  <c r="S1547" i="1" s="1"/>
  <c r="T1547" i="1" s="1"/>
  <c r="R1546" i="1"/>
  <c r="Q1546" i="1"/>
  <c r="S1546" i="1" s="1"/>
  <c r="T1546" i="1" s="1"/>
  <c r="R1545" i="1"/>
  <c r="Q1545" i="1"/>
  <c r="R1544" i="1"/>
  <c r="Q1544" i="1"/>
  <c r="R1543" i="1"/>
  <c r="Q1543" i="1"/>
  <c r="S1543" i="1" s="1"/>
  <c r="T1543" i="1" s="1"/>
  <c r="R1542" i="1"/>
  <c r="Q1542" i="1"/>
  <c r="S1542" i="1" s="1"/>
  <c r="T1542" i="1" s="1"/>
  <c r="R1541" i="1"/>
  <c r="Q1541" i="1"/>
  <c r="S1541" i="1" s="1"/>
  <c r="T1541" i="1" s="1"/>
  <c r="R1540" i="1"/>
  <c r="Q1540" i="1"/>
  <c r="S1540" i="1" s="1"/>
  <c r="T1540" i="1" s="1"/>
  <c r="R1539" i="1"/>
  <c r="Q1539" i="1"/>
  <c r="R1538" i="1"/>
  <c r="Q1538" i="1"/>
  <c r="R1537" i="1"/>
  <c r="Q1537" i="1"/>
  <c r="S1537" i="1" s="1"/>
  <c r="T1537" i="1" s="1"/>
  <c r="R1536" i="1"/>
  <c r="Q1536" i="1"/>
  <c r="R1535" i="1"/>
  <c r="Q1535" i="1"/>
  <c r="S1535" i="1" s="1"/>
  <c r="T1535" i="1" s="1"/>
  <c r="R1534" i="1"/>
  <c r="Q1534" i="1"/>
  <c r="S1534" i="1" s="1"/>
  <c r="T1534" i="1" s="1"/>
  <c r="R1533" i="1"/>
  <c r="Q1533" i="1"/>
  <c r="R1532" i="1"/>
  <c r="Q1532" i="1"/>
  <c r="R1531" i="1"/>
  <c r="Q1531" i="1"/>
  <c r="S1531" i="1" s="1"/>
  <c r="T1531" i="1" s="1"/>
  <c r="R1530" i="1"/>
  <c r="Q1530" i="1"/>
  <c r="S1530" i="1" s="1"/>
  <c r="T1530" i="1" s="1"/>
  <c r="R1529" i="1"/>
  <c r="Q1529" i="1"/>
  <c r="R1528" i="1"/>
  <c r="Q1528" i="1"/>
  <c r="R1527" i="1"/>
  <c r="Q1527" i="1"/>
  <c r="R1526" i="1"/>
  <c r="Q1526" i="1"/>
  <c r="R1525" i="1"/>
  <c r="Q1525" i="1"/>
  <c r="R1524" i="1"/>
  <c r="Q1524" i="1"/>
  <c r="S1524" i="1" s="1"/>
  <c r="T1524" i="1" s="1"/>
  <c r="R1523" i="1"/>
  <c r="Q1523" i="1"/>
  <c r="S1523" i="1" s="1"/>
  <c r="T1523" i="1" s="1"/>
  <c r="R1522" i="1"/>
  <c r="Q1522" i="1"/>
  <c r="S1522" i="1" s="1"/>
  <c r="T1522" i="1" s="1"/>
  <c r="R1521" i="1"/>
  <c r="Q1521" i="1"/>
  <c r="R1520" i="1"/>
  <c r="Q1520" i="1"/>
  <c r="R1519" i="1"/>
  <c r="Q1519" i="1"/>
  <c r="R1518" i="1"/>
  <c r="Q1518" i="1"/>
  <c r="S1518" i="1" s="1"/>
  <c r="T1518" i="1" s="1"/>
  <c r="R1517" i="1"/>
  <c r="Q1517" i="1"/>
  <c r="R1516" i="1"/>
  <c r="Q1516" i="1"/>
  <c r="S1516" i="1" s="1"/>
  <c r="T1516" i="1" s="1"/>
  <c r="R1515" i="1"/>
  <c r="Q1515" i="1"/>
  <c r="R1514" i="1"/>
  <c r="Q1514" i="1"/>
  <c r="R1513" i="1"/>
  <c r="Q1513" i="1"/>
  <c r="R1512" i="1"/>
  <c r="Q1512" i="1"/>
  <c r="S1512" i="1" s="1"/>
  <c r="T1512" i="1" s="1"/>
  <c r="R1511" i="1"/>
  <c r="Q1511" i="1"/>
  <c r="S1511" i="1" s="1"/>
  <c r="T1511" i="1" s="1"/>
  <c r="R1510" i="1"/>
  <c r="Q1510" i="1"/>
  <c r="S1510" i="1" s="1"/>
  <c r="T1510" i="1" s="1"/>
  <c r="R1509" i="1"/>
  <c r="Q1509" i="1"/>
  <c r="R1508" i="1"/>
  <c r="Q1508" i="1"/>
  <c r="R1507" i="1"/>
  <c r="Q1507" i="1"/>
  <c r="S1507" i="1" s="1"/>
  <c r="T1507" i="1" s="1"/>
  <c r="R1506" i="1"/>
  <c r="Q1506" i="1"/>
  <c r="S1506" i="1" s="1"/>
  <c r="T1506" i="1" s="1"/>
  <c r="R1505" i="1"/>
  <c r="Q1505" i="1"/>
  <c r="S1505" i="1" s="1"/>
  <c r="T1505" i="1" s="1"/>
  <c r="R1504" i="1"/>
  <c r="Q1504" i="1"/>
  <c r="S1504" i="1" s="1"/>
  <c r="T1504" i="1" s="1"/>
  <c r="R1503" i="1"/>
  <c r="Q1503" i="1"/>
  <c r="R1502" i="1"/>
  <c r="Q1502" i="1"/>
  <c r="R1501" i="1"/>
  <c r="Q1501" i="1"/>
  <c r="S1501" i="1" s="1"/>
  <c r="T1501" i="1" s="1"/>
  <c r="R1500" i="1"/>
  <c r="Q1500" i="1"/>
  <c r="S1500" i="1" s="1"/>
  <c r="T1500" i="1" s="1"/>
  <c r="R1499" i="1"/>
  <c r="Q1499" i="1"/>
  <c r="S1499" i="1" s="1"/>
  <c r="T1499" i="1" s="1"/>
  <c r="R1498" i="1"/>
  <c r="Q1498" i="1"/>
  <c r="S1498" i="1" s="1"/>
  <c r="T1498" i="1" s="1"/>
  <c r="R1497" i="1"/>
  <c r="Q1497" i="1"/>
  <c r="R1496" i="1"/>
  <c r="Q1496" i="1"/>
  <c r="R1495" i="1"/>
  <c r="Q1495" i="1"/>
  <c r="R1494" i="1"/>
  <c r="Q1494" i="1"/>
  <c r="S1494" i="1" s="1"/>
  <c r="T1494" i="1" s="1"/>
  <c r="R1493" i="1"/>
  <c r="Q1493" i="1"/>
  <c r="S1493" i="1" s="1"/>
  <c r="T1493" i="1" s="1"/>
  <c r="R1492" i="1"/>
  <c r="Q1492" i="1"/>
  <c r="S1492" i="1" s="1"/>
  <c r="T1492" i="1" s="1"/>
  <c r="R1491" i="1"/>
  <c r="Q1491" i="1"/>
  <c r="R1490" i="1"/>
  <c r="Q1490" i="1"/>
  <c r="R1489" i="1"/>
  <c r="Q1489" i="1"/>
  <c r="S1489" i="1" s="1"/>
  <c r="T1489" i="1" s="1"/>
  <c r="R1488" i="1"/>
  <c r="Q1488" i="1"/>
  <c r="S1488" i="1" s="1"/>
  <c r="T1488" i="1" s="1"/>
  <c r="R1487" i="1"/>
  <c r="Q1487" i="1"/>
  <c r="S1487" i="1" s="1"/>
  <c r="T1487" i="1" s="1"/>
  <c r="R1486" i="1"/>
  <c r="Q1486" i="1"/>
  <c r="S1486" i="1" s="1"/>
  <c r="T1486" i="1" s="1"/>
  <c r="R1485" i="1"/>
  <c r="Q1485" i="1"/>
  <c r="R1484" i="1"/>
  <c r="Q1484" i="1"/>
  <c r="R1483" i="1"/>
  <c r="Q1483" i="1"/>
  <c r="S1483" i="1" s="1"/>
  <c r="T1483" i="1" s="1"/>
  <c r="R1482" i="1"/>
  <c r="Q1482" i="1"/>
  <c r="S1482" i="1" s="1"/>
  <c r="T1482" i="1" s="1"/>
  <c r="R1481" i="1"/>
  <c r="Q1481" i="1"/>
  <c r="S1481" i="1" s="1"/>
  <c r="T1481" i="1" s="1"/>
  <c r="R1480" i="1"/>
  <c r="Q1480" i="1"/>
  <c r="S1480" i="1" s="1"/>
  <c r="T1480" i="1" s="1"/>
  <c r="R1479" i="1"/>
  <c r="Q1479" i="1"/>
  <c r="R1478" i="1"/>
  <c r="Q1478" i="1"/>
  <c r="R1477" i="1"/>
  <c r="Q1477" i="1"/>
  <c r="S1477" i="1" s="1"/>
  <c r="T1477" i="1" s="1"/>
  <c r="R1476" i="1"/>
  <c r="Q1476" i="1"/>
  <c r="R1475" i="1"/>
  <c r="Q1475" i="1"/>
  <c r="S1475" i="1" s="1"/>
  <c r="T1475" i="1" s="1"/>
  <c r="R1474" i="1"/>
  <c r="Q1474" i="1"/>
  <c r="S1474" i="1" s="1"/>
  <c r="T1474" i="1" s="1"/>
  <c r="R1473" i="1"/>
  <c r="Q1473" i="1"/>
  <c r="R1472" i="1"/>
  <c r="Q1472" i="1"/>
  <c r="R1471" i="1"/>
  <c r="Q1471" i="1"/>
  <c r="S1471" i="1" s="1"/>
  <c r="T1471" i="1" s="1"/>
  <c r="R1470" i="1"/>
  <c r="Q1470" i="1"/>
  <c r="S1470" i="1" s="1"/>
  <c r="T1470" i="1" s="1"/>
  <c r="R1469" i="1"/>
  <c r="Q1469" i="1"/>
  <c r="S1469" i="1" s="1"/>
  <c r="T1469" i="1" s="1"/>
  <c r="R1468" i="1"/>
  <c r="Q1468" i="1"/>
  <c r="S1468" i="1" s="1"/>
  <c r="T1468" i="1" s="1"/>
  <c r="R1467" i="1"/>
  <c r="Q1467" i="1"/>
  <c r="R1466" i="1"/>
  <c r="Q1466" i="1"/>
  <c r="R1465" i="1"/>
  <c r="Q1465" i="1"/>
  <c r="S1465" i="1" s="1"/>
  <c r="T1465" i="1" s="1"/>
  <c r="R1464" i="1"/>
  <c r="Q1464" i="1"/>
  <c r="S1464" i="1" s="1"/>
  <c r="T1464" i="1" s="1"/>
  <c r="R1463" i="1"/>
  <c r="Q1463" i="1"/>
  <c r="S1463" i="1" s="1"/>
  <c r="T1463" i="1" s="1"/>
  <c r="R1462" i="1"/>
  <c r="Q1462" i="1"/>
  <c r="S1462" i="1" s="1"/>
  <c r="T1462" i="1" s="1"/>
  <c r="R1461" i="1"/>
  <c r="Q1461" i="1"/>
  <c r="R1460" i="1"/>
  <c r="Q1460" i="1"/>
  <c r="R1459" i="1"/>
  <c r="Q1459" i="1"/>
  <c r="S1459" i="1" s="1"/>
  <c r="T1459" i="1" s="1"/>
  <c r="R1458" i="1"/>
  <c r="Q1458" i="1"/>
  <c r="S1458" i="1" s="1"/>
  <c r="T1458" i="1" s="1"/>
  <c r="R1457" i="1"/>
  <c r="Q1457" i="1"/>
  <c r="S1457" i="1" s="1"/>
  <c r="T1457" i="1" s="1"/>
  <c r="R1456" i="1"/>
  <c r="Q1456" i="1"/>
  <c r="R1455" i="1"/>
  <c r="Q1455" i="1"/>
  <c r="R1454" i="1"/>
  <c r="Q1454" i="1"/>
  <c r="R1453" i="1"/>
  <c r="Q1453" i="1"/>
  <c r="S1453" i="1" s="1"/>
  <c r="T1453" i="1" s="1"/>
  <c r="R1452" i="1"/>
  <c r="Q1452" i="1"/>
  <c r="S1452" i="1" s="1"/>
  <c r="T1452" i="1" s="1"/>
  <c r="R1451" i="1"/>
  <c r="Q1451" i="1"/>
  <c r="S1451" i="1" s="1"/>
  <c r="T1451" i="1" s="1"/>
  <c r="R1450" i="1"/>
  <c r="Q1450" i="1"/>
  <c r="S1450" i="1" s="1"/>
  <c r="T1450" i="1" s="1"/>
  <c r="R1449" i="1"/>
  <c r="Q1449" i="1"/>
  <c r="R1448" i="1"/>
  <c r="Q1448" i="1"/>
  <c r="R1447" i="1"/>
  <c r="Q1447" i="1"/>
  <c r="S1447" i="1" s="1"/>
  <c r="T1447" i="1" s="1"/>
  <c r="R1446" i="1"/>
  <c r="Q1446" i="1"/>
  <c r="S1446" i="1" s="1"/>
  <c r="T1446" i="1" s="1"/>
  <c r="R1445" i="1"/>
  <c r="Q1445" i="1"/>
  <c r="S1445" i="1" s="1"/>
  <c r="T1445" i="1" s="1"/>
  <c r="R1444" i="1"/>
  <c r="Q1444" i="1"/>
  <c r="S1444" i="1" s="1"/>
  <c r="T1444" i="1" s="1"/>
  <c r="R1443" i="1"/>
  <c r="Q1443" i="1"/>
  <c r="R1442" i="1"/>
  <c r="Q1442" i="1"/>
  <c r="R1441" i="1"/>
  <c r="Q1441" i="1"/>
  <c r="S1441" i="1" s="1"/>
  <c r="T1441" i="1" s="1"/>
  <c r="R1440" i="1"/>
  <c r="Q1440" i="1"/>
  <c r="S1440" i="1" s="1"/>
  <c r="T1440" i="1" s="1"/>
  <c r="R1439" i="1"/>
  <c r="Q1439" i="1"/>
  <c r="S1439" i="1" s="1"/>
  <c r="T1439" i="1" s="1"/>
  <c r="R1438" i="1"/>
  <c r="Q1438" i="1"/>
  <c r="S1438" i="1" s="1"/>
  <c r="T1438" i="1" s="1"/>
  <c r="R1437" i="1"/>
  <c r="Q1437" i="1"/>
  <c r="R1436" i="1"/>
  <c r="Q1436" i="1"/>
  <c r="R1435" i="1"/>
  <c r="Q1435" i="1"/>
  <c r="S1435" i="1" s="1"/>
  <c r="T1435" i="1" s="1"/>
  <c r="R1434" i="1"/>
  <c r="Q1434" i="1"/>
  <c r="S1434" i="1" s="1"/>
  <c r="T1434" i="1" s="1"/>
  <c r="R1433" i="1"/>
  <c r="Q1433" i="1"/>
  <c r="S1433" i="1" s="1"/>
  <c r="T1433" i="1" s="1"/>
  <c r="R1432" i="1"/>
  <c r="Q1432" i="1"/>
  <c r="S1432" i="1" s="1"/>
  <c r="T1432" i="1" s="1"/>
  <c r="R1431" i="1"/>
  <c r="Q1431" i="1"/>
  <c r="R1430" i="1"/>
  <c r="Q1430" i="1"/>
  <c r="R1429" i="1"/>
  <c r="Q1429" i="1"/>
  <c r="S1429" i="1" s="1"/>
  <c r="T1429" i="1" s="1"/>
  <c r="R1428" i="1"/>
  <c r="Q1428" i="1"/>
  <c r="S1428" i="1" s="1"/>
  <c r="T1428" i="1" s="1"/>
  <c r="R1427" i="1"/>
  <c r="Q1427" i="1"/>
  <c r="S1427" i="1" s="1"/>
  <c r="T1427" i="1" s="1"/>
  <c r="R1426" i="1"/>
  <c r="Q1426" i="1"/>
  <c r="S1426" i="1" s="1"/>
  <c r="T1426" i="1" s="1"/>
  <c r="R1425" i="1"/>
  <c r="Q1425" i="1"/>
  <c r="R1424" i="1"/>
  <c r="Q1424" i="1"/>
  <c r="R1423" i="1"/>
  <c r="Q1423" i="1"/>
  <c r="S1423" i="1" s="1"/>
  <c r="T1423" i="1" s="1"/>
  <c r="R1422" i="1"/>
  <c r="Q1422" i="1"/>
  <c r="R1421" i="1"/>
  <c r="Q1421" i="1"/>
  <c r="S1421" i="1" s="1"/>
  <c r="T1421" i="1" s="1"/>
  <c r="R1420" i="1"/>
  <c r="Q1420" i="1"/>
  <c r="S1420" i="1" s="1"/>
  <c r="T1420" i="1" s="1"/>
  <c r="R1419" i="1"/>
  <c r="Q1419" i="1"/>
  <c r="R1418" i="1"/>
  <c r="Q1418" i="1"/>
  <c r="R1417" i="1"/>
  <c r="Q1417" i="1"/>
  <c r="S1417" i="1" s="1"/>
  <c r="T1417" i="1" s="1"/>
  <c r="R1416" i="1"/>
  <c r="Q1416" i="1"/>
  <c r="S1416" i="1" s="1"/>
  <c r="T1416" i="1" s="1"/>
  <c r="R1415" i="1"/>
  <c r="Q1415" i="1"/>
  <c r="S1415" i="1" s="1"/>
  <c r="T1415" i="1" s="1"/>
  <c r="R1414" i="1"/>
  <c r="Q1414" i="1"/>
  <c r="S1414" i="1" s="1"/>
  <c r="T1414" i="1" s="1"/>
  <c r="R1413" i="1"/>
  <c r="Q1413" i="1"/>
  <c r="R1412" i="1"/>
  <c r="Q1412" i="1"/>
  <c r="R1411" i="1"/>
  <c r="Q1411" i="1"/>
  <c r="S1411" i="1" s="1"/>
  <c r="T1411" i="1" s="1"/>
  <c r="R1410" i="1"/>
  <c r="Q1410" i="1"/>
  <c r="R1409" i="1"/>
  <c r="Q1409" i="1"/>
  <c r="S1409" i="1" s="1"/>
  <c r="T1409" i="1" s="1"/>
  <c r="R1408" i="1"/>
  <c r="Q1408" i="1"/>
  <c r="S1408" i="1" s="1"/>
  <c r="T1408" i="1" s="1"/>
  <c r="R1407" i="1"/>
  <c r="Q1407" i="1"/>
  <c r="R1406" i="1"/>
  <c r="Q1406" i="1"/>
  <c r="R1405" i="1"/>
  <c r="Q1405" i="1"/>
  <c r="R1404" i="1"/>
  <c r="Q1404" i="1"/>
  <c r="S1404" i="1" s="1"/>
  <c r="T1404" i="1" s="1"/>
  <c r="R1403" i="1"/>
  <c r="Q1403" i="1"/>
  <c r="R1402" i="1"/>
  <c r="Q1402" i="1"/>
  <c r="S1402" i="1" s="1"/>
  <c r="T1402" i="1" s="1"/>
  <c r="R1401" i="1"/>
  <c r="Q1401" i="1"/>
  <c r="R1400" i="1"/>
  <c r="Q1400" i="1"/>
  <c r="R1399" i="1"/>
  <c r="Q1399" i="1"/>
  <c r="R1398" i="1"/>
  <c r="Q1398" i="1"/>
  <c r="S1398" i="1" s="1"/>
  <c r="T1398" i="1" s="1"/>
  <c r="R1397" i="1"/>
  <c r="Q1397" i="1"/>
  <c r="S1397" i="1" s="1"/>
  <c r="T1397" i="1" s="1"/>
  <c r="R1396" i="1"/>
  <c r="Q1396" i="1"/>
  <c r="S1396" i="1" s="1"/>
  <c r="T1396" i="1" s="1"/>
  <c r="R1395" i="1"/>
  <c r="Q1395" i="1"/>
  <c r="R1394" i="1"/>
  <c r="Q1394" i="1"/>
  <c r="R1393" i="1"/>
  <c r="Q1393" i="1"/>
  <c r="S1393" i="1" s="1"/>
  <c r="T1393" i="1" s="1"/>
  <c r="R1392" i="1"/>
  <c r="Q1392" i="1"/>
  <c r="S1392" i="1" s="1"/>
  <c r="T1392" i="1" s="1"/>
  <c r="R1391" i="1"/>
  <c r="Q1391" i="1"/>
  <c r="R1390" i="1"/>
  <c r="Q1390" i="1"/>
  <c r="S1390" i="1" s="1"/>
  <c r="T1390" i="1" s="1"/>
  <c r="R1389" i="1"/>
  <c r="Q1389" i="1"/>
  <c r="R1388" i="1"/>
  <c r="Q1388" i="1"/>
  <c r="R1387" i="1"/>
  <c r="Q1387" i="1"/>
  <c r="S1387" i="1" s="1"/>
  <c r="T1387" i="1" s="1"/>
  <c r="R1386" i="1"/>
  <c r="Q1386" i="1"/>
  <c r="S1386" i="1" s="1"/>
  <c r="T1386" i="1" s="1"/>
  <c r="R1385" i="1"/>
  <c r="Q1385" i="1"/>
  <c r="R1384" i="1"/>
  <c r="Q1384" i="1"/>
  <c r="S1384" i="1" s="1"/>
  <c r="T1384" i="1" s="1"/>
  <c r="R1383" i="1"/>
  <c r="Q1383" i="1"/>
  <c r="R1382" i="1"/>
  <c r="Q1382" i="1"/>
  <c r="R1381" i="1"/>
  <c r="Q1381" i="1"/>
  <c r="S1381" i="1" s="1"/>
  <c r="T1381" i="1" s="1"/>
  <c r="R1380" i="1"/>
  <c r="Q1380" i="1"/>
  <c r="S1380" i="1" s="1"/>
  <c r="T1380" i="1" s="1"/>
  <c r="R1379" i="1"/>
  <c r="Q1379" i="1"/>
  <c r="S1379" i="1" s="1"/>
  <c r="T1379" i="1" s="1"/>
  <c r="R1378" i="1"/>
  <c r="Q1378" i="1"/>
  <c r="S1378" i="1" s="1"/>
  <c r="T1378" i="1" s="1"/>
  <c r="R1377" i="1"/>
  <c r="Q1377" i="1"/>
  <c r="R1376" i="1"/>
  <c r="Q1376" i="1"/>
  <c r="R1375" i="1"/>
  <c r="Q1375" i="1"/>
  <c r="S1375" i="1" s="1"/>
  <c r="T1375" i="1" s="1"/>
  <c r="R1374" i="1"/>
  <c r="Q1374" i="1"/>
  <c r="S1374" i="1" s="1"/>
  <c r="T1374" i="1" s="1"/>
  <c r="R1373" i="1"/>
  <c r="Q1373" i="1"/>
  <c r="S1373" i="1" s="1"/>
  <c r="T1373" i="1" s="1"/>
  <c r="R1372" i="1"/>
  <c r="Q1372" i="1"/>
  <c r="S1372" i="1" s="1"/>
  <c r="T1372" i="1" s="1"/>
  <c r="R1371" i="1"/>
  <c r="Q1371" i="1"/>
  <c r="R1370" i="1"/>
  <c r="Q1370" i="1"/>
  <c r="R1369" i="1"/>
  <c r="Q1369" i="1"/>
  <c r="S1369" i="1" s="1"/>
  <c r="T1369" i="1" s="1"/>
  <c r="R1368" i="1"/>
  <c r="Q1368" i="1"/>
  <c r="S1368" i="1" s="1"/>
  <c r="T1368" i="1" s="1"/>
  <c r="R1367" i="1"/>
  <c r="Q1367" i="1"/>
  <c r="S1367" i="1" s="1"/>
  <c r="T1367" i="1" s="1"/>
  <c r="R1366" i="1"/>
  <c r="Q1366" i="1"/>
  <c r="S1366" i="1" s="1"/>
  <c r="T1366" i="1" s="1"/>
  <c r="R1365" i="1"/>
  <c r="Q1365" i="1"/>
  <c r="R1364" i="1"/>
  <c r="Q1364" i="1"/>
  <c r="R1363" i="1"/>
  <c r="Q1363" i="1"/>
  <c r="S1363" i="1" s="1"/>
  <c r="T1363" i="1" s="1"/>
  <c r="R1362" i="1"/>
  <c r="Q1362" i="1"/>
  <c r="S1362" i="1" s="1"/>
  <c r="T1362" i="1" s="1"/>
  <c r="R1361" i="1"/>
  <c r="Q1361" i="1"/>
  <c r="S1361" i="1" s="1"/>
  <c r="T1361" i="1" s="1"/>
  <c r="R1360" i="1"/>
  <c r="Q1360" i="1"/>
  <c r="S1360" i="1" s="1"/>
  <c r="T1360" i="1" s="1"/>
  <c r="R1359" i="1"/>
  <c r="Q1359" i="1"/>
  <c r="R1358" i="1"/>
  <c r="Q1358" i="1"/>
  <c r="R1357" i="1"/>
  <c r="Q1357" i="1"/>
  <c r="S1357" i="1" s="1"/>
  <c r="T1357" i="1" s="1"/>
  <c r="R1356" i="1"/>
  <c r="Q1356" i="1"/>
  <c r="S1356" i="1" s="1"/>
  <c r="T1356" i="1" s="1"/>
  <c r="R1355" i="1"/>
  <c r="Q1355" i="1"/>
  <c r="S1355" i="1" s="1"/>
  <c r="T1355" i="1" s="1"/>
  <c r="R1354" i="1"/>
  <c r="Q1354" i="1"/>
  <c r="S1354" i="1" s="1"/>
  <c r="T1354" i="1" s="1"/>
  <c r="R1353" i="1"/>
  <c r="Q1353" i="1"/>
  <c r="R1352" i="1"/>
  <c r="Q1352" i="1"/>
  <c r="R1351" i="1"/>
  <c r="Q1351" i="1"/>
  <c r="S1351" i="1" s="1"/>
  <c r="T1351" i="1" s="1"/>
  <c r="R1350" i="1"/>
  <c r="Q1350" i="1"/>
  <c r="S1350" i="1" s="1"/>
  <c r="T1350" i="1" s="1"/>
  <c r="R1349" i="1"/>
  <c r="Q1349" i="1"/>
  <c r="S1349" i="1" s="1"/>
  <c r="T1349" i="1" s="1"/>
  <c r="R1348" i="1"/>
  <c r="Q1348" i="1"/>
  <c r="S1348" i="1" s="1"/>
  <c r="T1348" i="1" s="1"/>
  <c r="R1347" i="1"/>
  <c r="Q1347" i="1"/>
  <c r="R1346" i="1"/>
  <c r="Q1346" i="1"/>
  <c r="R1345" i="1"/>
  <c r="Q1345" i="1"/>
  <c r="S1345" i="1" s="1"/>
  <c r="T1345" i="1" s="1"/>
  <c r="R1344" i="1"/>
  <c r="Q1344" i="1"/>
  <c r="S1344" i="1" s="1"/>
  <c r="T1344" i="1" s="1"/>
  <c r="R1343" i="1"/>
  <c r="Q1343" i="1"/>
  <c r="S1343" i="1" s="1"/>
  <c r="T1343" i="1" s="1"/>
  <c r="R1342" i="1"/>
  <c r="Q1342" i="1"/>
  <c r="R1341" i="1"/>
  <c r="Q1341" i="1"/>
  <c r="R1340" i="1"/>
  <c r="Q1340" i="1"/>
  <c r="R1339" i="1"/>
  <c r="Q1339" i="1"/>
  <c r="S1339" i="1" s="1"/>
  <c r="T1339" i="1" s="1"/>
  <c r="R1338" i="1"/>
  <c r="Q1338" i="1"/>
  <c r="S1338" i="1" s="1"/>
  <c r="T1338" i="1" s="1"/>
  <c r="R1337" i="1"/>
  <c r="Q1337" i="1"/>
  <c r="S1337" i="1" s="1"/>
  <c r="T1337" i="1" s="1"/>
  <c r="R1336" i="1"/>
  <c r="Q1336" i="1"/>
  <c r="S1336" i="1" s="1"/>
  <c r="T1336" i="1" s="1"/>
  <c r="R1335" i="1"/>
  <c r="Q1335" i="1"/>
  <c r="R1334" i="1"/>
  <c r="Q1334" i="1"/>
  <c r="R1333" i="1"/>
  <c r="Q1333" i="1"/>
  <c r="S1333" i="1" s="1"/>
  <c r="T1333" i="1" s="1"/>
  <c r="R1332" i="1"/>
  <c r="Q1332" i="1"/>
  <c r="S1332" i="1" s="1"/>
  <c r="T1332" i="1" s="1"/>
  <c r="R1331" i="1"/>
  <c r="Q1331" i="1"/>
  <c r="R1330" i="1"/>
  <c r="Q1330" i="1"/>
  <c r="S1330" i="1" s="1"/>
  <c r="T1330" i="1" s="1"/>
  <c r="R1329" i="1"/>
  <c r="Q1329" i="1"/>
  <c r="R1328" i="1"/>
  <c r="Q1328" i="1"/>
  <c r="R1327" i="1"/>
  <c r="Q1327" i="1"/>
  <c r="S1327" i="1" s="1"/>
  <c r="T1327" i="1" s="1"/>
  <c r="R1326" i="1"/>
  <c r="Q1326" i="1"/>
  <c r="S1326" i="1" s="1"/>
  <c r="T1326" i="1" s="1"/>
  <c r="R1325" i="1"/>
  <c r="Q1325" i="1"/>
  <c r="S1325" i="1" s="1"/>
  <c r="T1325" i="1" s="1"/>
  <c r="R1324" i="1"/>
  <c r="Q1324" i="1"/>
  <c r="S1324" i="1" s="1"/>
  <c r="T1324" i="1" s="1"/>
  <c r="R1323" i="1"/>
  <c r="Q1323" i="1"/>
  <c r="R1322" i="1"/>
  <c r="Q1322" i="1"/>
  <c r="R1321" i="1"/>
  <c r="Q1321" i="1"/>
  <c r="S1321" i="1" s="1"/>
  <c r="T1321" i="1" s="1"/>
  <c r="R1320" i="1"/>
  <c r="Q1320" i="1"/>
  <c r="S1320" i="1" s="1"/>
  <c r="T1320" i="1" s="1"/>
  <c r="R1319" i="1"/>
  <c r="Q1319" i="1"/>
  <c r="S1319" i="1" s="1"/>
  <c r="T1319" i="1" s="1"/>
  <c r="R1318" i="1"/>
  <c r="Q1318" i="1"/>
  <c r="S1318" i="1" s="1"/>
  <c r="T1318" i="1" s="1"/>
  <c r="R1317" i="1"/>
  <c r="Q1317" i="1"/>
  <c r="R1316" i="1"/>
  <c r="Q1316" i="1"/>
  <c r="R1315" i="1"/>
  <c r="Q1315" i="1"/>
  <c r="S1315" i="1" s="1"/>
  <c r="T1315" i="1" s="1"/>
  <c r="R1314" i="1"/>
  <c r="Q1314" i="1"/>
  <c r="S1314" i="1" s="1"/>
  <c r="T1314" i="1" s="1"/>
  <c r="R1313" i="1"/>
  <c r="Q1313" i="1"/>
  <c r="S1313" i="1" s="1"/>
  <c r="T1313" i="1" s="1"/>
  <c r="R1312" i="1"/>
  <c r="Q1312" i="1"/>
  <c r="S1312" i="1" s="1"/>
  <c r="T1312" i="1" s="1"/>
  <c r="R1311" i="1"/>
  <c r="Q1311" i="1"/>
  <c r="R1310" i="1"/>
  <c r="Q1310" i="1"/>
  <c r="R1309" i="1"/>
  <c r="Q1309" i="1"/>
  <c r="S1309" i="1" s="1"/>
  <c r="T1309" i="1" s="1"/>
  <c r="R1308" i="1"/>
  <c r="Q1308" i="1"/>
  <c r="S1308" i="1" s="1"/>
  <c r="T1308" i="1" s="1"/>
  <c r="R1307" i="1"/>
  <c r="Q1307" i="1"/>
  <c r="S1307" i="1" s="1"/>
  <c r="T1307" i="1" s="1"/>
  <c r="R1306" i="1"/>
  <c r="Q1306" i="1"/>
  <c r="S1306" i="1" s="1"/>
  <c r="T1306" i="1" s="1"/>
  <c r="R1305" i="1"/>
  <c r="Q1305" i="1"/>
  <c r="R1304" i="1"/>
  <c r="Q1304" i="1"/>
  <c r="R1303" i="1"/>
  <c r="Q1303" i="1"/>
  <c r="S1303" i="1" s="1"/>
  <c r="T1303" i="1" s="1"/>
  <c r="R1302" i="1"/>
  <c r="Q1302" i="1"/>
  <c r="R1301" i="1"/>
  <c r="Q1301" i="1"/>
  <c r="S1301" i="1" s="1"/>
  <c r="T1301" i="1" s="1"/>
  <c r="R1300" i="1"/>
  <c r="Q1300" i="1"/>
  <c r="S1300" i="1" s="1"/>
  <c r="T1300" i="1" s="1"/>
  <c r="R1299" i="1"/>
  <c r="Q1299" i="1"/>
  <c r="R1298" i="1"/>
  <c r="Q1298" i="1"/>
  <c r="R1297" i="1"/>
  <c r="Q1297" i="1"/>
  <c r="S1297" i="1" s="1"/>
  <c r="T1297" i="1" s="1"/>
  <c r="R1296" i="1"/>
  <c r="Q1296" i="1"/>
  <c r="S1296" i="1" s="1"/>
  <c r="T1296" i="1" s="1"/>
  <c r="R1295" i="1"/>
  <c r="Q1295" i="1"/>
  <c r="S1295" i="1" s="1"/>
  <c r="T1295" i="1" s="1"/>
  <c r="R1294" i="1"/>
  <c r="Q1294" i="1"/>
  <c r="S1294" i="1" s="1"/>
  <c r="T1294" i="1" s="1"/>
  <c r="R1293" i="1"/>
  <c r="Q1293" i="1"/>
  <c r="R1292" i="1"/>
  <c r="Q1292" i="1"/>
  <c r="R1291" i="1"/>
  <c r="Q1291" i="1"/>
  <c r="S1291" i="1" s="1"/>
  <c r="T1291" i="1" s="1"/>
  <c r="R1290" i="1"/>
  <c r="Q1290" i="1"/>
  <c r="S1290" i="1" s="1"/>
  <c r="T1290" i="1" s="1"/>
  <c r="R1289" i="1"/>
  <c r="Q1289" i="1"/>
  <c r="S1289" i="1" s="1"/>
  <c r="T1289" i="1" s="1"/>
  <c r="R1288" i="1"/>
  <c r="Q1288" i="1"/>
  <c r="R1287" i="1"/>
  <c r="Q1287" i="1"/>
  <c r="R1286" i="1"/>
  <c r="Q1286" i="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R1274" i="1"/>
  <c r="Q1274" i="1"/>
  <c r="R1273" i="1"/>
  <c r="Q1273" i="1"/>
  <c r="S1273" i="1" s="1"/>
  <c r="T1273" i="1" s="1"/>
  <c r="R1272" i="1"/>
  <c r="Q1272" i="1"/>
  <c r="S1272" i="1" s="1"/>
  <c r="T1272" i="1" s="1"/>
  <c r="R1271" i="1"/>
  <c r="Q1271" i="1"/>
  <c r="S1271" i="1" s="1"/>
  <c r="T1271" i="1" s="1"/>
  <c r="R1270" i="1"/>
  <c r="Q1270" i="1"/>
  <c r="S1270" i="1" s="1"/>
  <c r="T1270" i="1" s="1"/>
  <c r="R1269" i="1"/>
  <c r="Q1269" i="1"/>
  <c r="R1268" i="1"/>
  <c r="Q1268" i="1"/>
  <c r="R1267" i="1"/>
  <c r="Q1267" i="1"/>
  <c r="S1267" i="1" s="1"/>
  <c r="T1267" i="1" s="1"/>
  <c r="R1266" i="1"/>
  <c r="Q1266" i="1"/>
  <c r="S1266" i="1" s="1"/>
  <c r="T1266" i="1" s="1"/>
  <c r="R1265" i="1"/>
  <c r="Q1265" i="1"/>
  <c r="S1265" i="1" s="1"/>
  <c r="T1265" i="1" s="1"/>
  <c r="R1264" i="1"/>
  <c r="Q1264" i="1"/>
  <c r="S1264" i="1" s="1"/>
  <c r="T1264" i="1" s="1"/>
  <c r="R1263" i="1"/>
  <c r="Q1263" i="1"/>
  <c r="R1262" i="1"/>
  <c r="Q1262" i="1"/>
  <c r="R1261" i="1"/>
  <c r="Q1261" i="1"/>
  <c r="S1261" i="1" s="1"/>
  <c r="T1261" i="1" s="1"/>
  <c r="R1260" i="1"/>
  <c r="Q1260" i="1"/>
  <c r="S1260" i="1" s="1"/>
  <c r="T1260" i="1" s="1"/>
  <c r="R1259" i="1"/>
  <c r="Q1259" i="1"/>
  <c r="S1259" i="1" s="1"/>
  <c r="T1259" i="1" s="1"/>
  <c r="R1258" i="1"/>
  <c r="Q1258" i="1"/>
  <c r="S1258" i="1" s="1"/>
  <c r="T1258" i="1" s="1"/>
  <c r="R1257" i="1"/>
  <c r="Q1257" i="1"/>
  <c r="R1256" i="1"/>
  <c r="Q1256" i="1"/>
  <c r="R1255" i="1"/>
  <c r="Q1255" i="1"/>
  <c r="S1255" i="1" s="1"/>
  <c r="T1255" i="1" s="1"/>
  <c r="R1254" i="1"/>
  <c r="Q1254" i="1"/>
  <c r="R1253" i="1"/>
  <c r="Q1253" i="1"/>
  <c r="S1253" i="1" s="1"/>
  <c r="T1253" i="1" s="1"/>
  <c r="R1252" i="1"/>
  <c r="Q1252" i="1"/>
  <c r="S1252" i="1" s="1"/>
  <c r="T1252" i="1" s="1"/>
  <c r="R1251" i="1"/>
  <c r="Q1251" i="1"/>
  <c r="R1250" i="1"/>
  <c r="Q1250" i="1"/>
  <c r="R1249" i="1"/>
  <c r="Q1249" i="1"/>
  <c r="S1249" i="1" s="1"/>
  <c r="T1249" i="1" s="1"/>
  <c r="R1248" i="1"/>
  <c r="Q1248" i="1"/>
  <c r="S1248" i="1" s="1"/>
  <c r="T1248" i="1" s="1"/>
  <c r="R1247" i="1"/>
  <c r="Q1247" i="1"/>
  <c r="S1247" i="1" s="1"/>
  <c r="T1247" i="1" s="1"/>
  <c r="R1246" i="1"/>
  <c r="Q1246" i="1"/>
  <c r="S1246" i="1" s="1"/>
  <c r="T1246" i="1" s="1"/>
  <c r="R1245" i="1"/>
  <c r="Q1245" i="1"/>
  <c r="R1244" i="1"/>
  <c r="Q1244" i="1"/>
  <c r="R1243" i="1"/>
  <c r="Q1243" i="1"/>
  <c r="S1243" i="1" s="1"/>
  <c r="T1243" i="1" s="1"/>
  <c r="R1242" i="1"/>
  <c r="Q1242" i="1"/>
  <c r="S1242" i="1" s="1"/>
  <c r="T1242" i="1" s="1"/>
  <c r="R1241" i="1"/>
  <c r="Q1241" i="1"/>
  <c r="S1241" i="1" s="1"/>
  <c r="T1241" i="1" s="1"/>
  <c r="R1240" i="1"/>
  <c r="Q1240" i="1"/>
  <c r="S1240" i="1" s="1"/>
  <c r="T1240" i="1" s="1"/>
  <c r="R1239" i="1"/>
  <c r="Q1239" i="1"/>
  <c r="R1238" i="1"/>
  <c r="Q1238" i="1"/>
  <c r="R1237" i="1"/>
  <c r="Q1237" i="1"/>
  <c r="S1237" i="1" s="1"/>
  <c r="T1237" i="1" s="1"/>
  <c r="R1236" i="1"/>
  <c r="Q1236" i="1"/>
  <c r="S1236" i="1" s="1"/>
  <c r="T1236" i="1" s="1"/>
  <c r="R1235" i="1"/>
  <c r="Q1235" i="1"/>
  <c r="S1235" i="1" s="1"/>
  <c r="T1235" i="1" s="1"/>
  <c r="R1234" i="1"/>
  <c r="Q1234" i="1"/>
  <c r="S1234" i="1" s="1"/>
  <c r="T1234" i="1" s="1"/>
  <c r="R1233" i="1"/>
  <c r="Q1233" i="1"/>
  <c r="R1232" i="1"/>
  <c r="Q1232" i="1"/>
  <c r="R1231" i="1"/>
  <c r="Q1231" i="1"/>
  <c r="S1231" i="1" s="1"/>
  <c r="T1231" i="1" s="1"/>
  <c r="R1230" i="1"/>
  <c r="Q1230" i="1"/>
  <c r="S1230" i="1" s="1"/>
  <c r="T1230" i="1" s="1"/>
  <c r="R1229" i="1"/>
  <c r="Q1229" i="1"/>
  <c r="S1229" i="1" s="1"/>
  <c r="T1229" i="1" s="1"/>
  <c r="R1228" i="1"/>
  <c r="Q1228" i="1"/>
  <c r="S1228" i="1" s="1"/>
  <c r="T1228" i="1" s="1"/>
  <c r="R1227" i="1"/>
  <c r="Q1227" i="1"/>
  <c r="R1226" i="1"/>
  <c r="Q1226" i="1"/>
  <c r="R1225" i="1"/>
  <c r="Q1225" i="1"/>
  <c r="S1225" i="1" s="1"/>
  <c r="T1225" i="1" s="1"/>
  <c r="R1224" i="1"/>
  <c r="Q1224" i="1"/>
  <c r="S1224" i="1" s="1"/>
  <c r="T1224" i="1" s="1"/>
  <c r="R1223" i="1"/>
  <c r="Q1223" i="1"/>
  <c r="S1223" i="1" s="1"/>
  <c r="T1223" i="1" s="1"/>
  <c r="R1222" i="1"/>
  <c r="Q1222" i="1"/>
  <c r="S1222" i="1" s="1"/>
  <c r="T1222" i="1" s="1"/>
  <c r="R1221" i="1"/>
  <c r="Q1221" i="1"/>
  <c r="R1220" i="1"/>
  <c r="Q1220" i="1"/>
  <c r="R1219" i="1"/>
  <c r="Q1219" i="1"/>
  <c r="S1219" i="1" s="1"/>
  <c r="T1219" i="1" s="1"/>
  <c r="R1218" i="1"/>
  <c r="Q1218" i="1"/>
  <c r="S1218" i="1" s="1"/>
  <c r="T1218" i="1" s="1"/>
  <c r="R1217" i="1"/>
  <c r="Q1217" i="1"/>
  <c r="S1217" i="1" s="1"/>
  <c r="T1217" i="1" s="1"/>
  <c r="R1216" i="1"/>
  <c r="Q1216" i="1"/>
  <c r="S1216" i="1" s="1"/>
  <c r="T1216" i="1" s="1"/>
  <c r="R1215" i="1"/>
  <c r="Q1215" i="1"/>
  <c r="R1214" i="1"/>
  <c r="Q1214" i="1"/>
  <c r="R1213" i="1"/>
  <c r="Q1213" i="1"/>
  <c r="S1213" i="1" s="1"/>
  <c r="T1213" i="1" s="1"/>
  <c r="R1212" i="1"/>
  <c r="Q1212" i="1"/>
  <c r="S1212" i="1" s="1"/>
  <c r="T1212" i="1" s="1"/>
  <c r="R1211" i="1"/>
  <c r="Q1211" i="1"/>
  <c r="S1211" i="1" s="1"/>
  <c r="T1211" i="1" s="1"/>
  <c r="R1210" i="1"/>
  <c r="Q1210" i="1"/>
  <c r="S1210" i="1" s="1"/>
  <c r="T1210" i="1" s="1"/>
  <c r="R1209" i="1"/>
  <c r="Q1209" i="1"/>
  <c r="R1208" i="1"/>
  <c r="Q1208" i="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R1196" i="1"/>
  <c r="Q1196" i="1"/>
  <c r="R1195" i="1"/>
  <c r="Q1195" i="1"/>
  <c r="S1195" i="1" s="1"/>
  <c r="T1195" i="1" s="1"/>
  <c r="R1194" i="1"/>
  <c r="Q1194" i="1"/>
  <c r="R1193" i="1"/>
  <c r="Q1193" i="1"/>
  <c r="S1193" i="1" s="1"/>
  <c r="T1193" i="1" s="1"/>
  <c r="R1192" i="1"/>
  <c r="Q1192" i="1"/>
  <c r="R1191" i="1"/>
  <c r="Q1191" i="1"/>
  <c r="R1190" i="1"/>
  <c r="Q1190" i="1"/>
  <c r="R1189" i="1"/>
  <c r="Q1189" i="1"/>
  <c r="S1189" i="1" s="1"/>
  <c r="T1189" i="1" s="1"/>
  <c r="R1188" i="1"/>
  <c r="Q1188" i="1"/>
  <c r="S1188" i="1" s="1"/>
  <c r="T1188" i="1" s="1"/>
  <c r="R1187" i="1"/>
  <c r="Q1187" i="1"/>
  <c r="S1187" i="1" s="1"/>
  <c r="T1187" i="1" s="1"/>
  <c r="R1186" i="1"/>
  <c r="Q1186" i="1"/>
  <c r="S1186" i="1" s="1"/>
  <c r="T1186" i="1" s="1"/>
  <c r="R1185" i="1"/>
  <c r="Q1185" i="1"/>
  <c r="R1184" i="1"/>
  <c r="Q1184" i="1"/>
  <c r="R1183" i="1"/>
  <c r="Q1183" i="1"/>
  <c r="S1183" i="1" s="1"/>
  <c r="T1183" i="1" s="1"/>
  <c r="R1182" i="1"/>
  <c r="Q1182" i="1"/>
  <c r="S1182" i="1" s="1"/>
  <c r="T1182" i="1" s="1"/>
  <c r="R1181" i="1"/>
  <c r="Q1181" i="1"/>
  <c r="R1180" i="1"/>
  <c r="Q1180" i="1"/>
  <c r="S1180" i="1" s="1"/>
  <c r="T1180" i="1" s="1"/>
  <c r="R1179" i="1"/>
  <c r="Q1179" i="1"/>
  <c r="R1178" i="1"/>
  <c r="Q1178" i="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R1166" i="1"/>
  <c r="Q1166" i="1"/>
  <c r="R1165" i="1"/>
  <c r="Q1165" i="1"/>
  <c r="S1165" i="1" s="1"/>
  <c r="T1165" i="1" s="1"/>
  <c r="R1164" i="1"/>
  <c r="Q1164" i="1"/>
  <c r="S1164" i="1" s="1"/>
  <c r="T1164" i="1" s="1"/>
  <c r="R1163" i="1"/>
  <c r="Q1163" i="1"/>
  <c r="S1163" i="1" s="1"/>
  <c r="T1163" i="1" s="1"/>
  <c r="R1162" i="1"/>
  <c r="Q1162" i="1"/>
  <c r="S1162" i="1" s="1"/>
  <c r="T1162" i="1" s="1"/>
  <c r="R1161" i="1"/>
  <c r="Q1161" i="1"/>
  <c r="R1160" i="1"/>
  <c r="Q1160" i="1"/>
  <c r="R1159" i="1"/>
  <c r="Q1159" i="1"/>
  <c r="S1159" i="1" s="1"/>
  <c r="T1159" i="1" s="1"/>
  <c r="R1158" i="1"/>
  <c r="Q1158" i="1"/>
  <c r="S1158" i="1" s="1"/>
  <c r="T1158" i="1" s="1"/>
  <c r="R1157" i="1"/>
  <c r="Q1157" i="1"/>
  <c r="S1157" i="1" s="1"/>
  <c r="T1157" i="1" s="1"/>
  <c r="R1156" i="1"/>
  <c r="Q1156" i="1"/>
  <c r="S1156" i="1" s="1"/>
  <c r="T1156" i="1" s="1"/>
  <c r="R1155" i="1"/>
  <c r="Q1155" i="1"/>
  <c r="R1154" i="1"/>
  <c r="Q1154" i="1"/>
  <c r="R1153" i="1"/>
  <c r="Q1153" i="1"/>
  <c r="S1153" i="1" s="1"/>
  <c r="T1153" i="1" s="1"/>
  <c r="R1152" i="1"/>
  <c r="Q1152" i="1"/>
  <c r="S1152" i="1" s="1"/>
  <c r="T1152" i="1" s="1"/>
  <c r="R1151" i="1"/>
  <c r="Q1151" i="1"/>
  <c r="S1151" i="1" s="1"/>
  <c r="T1151" i="1" s="1"/>
  <c r="R1150" i="1"/>
  <c r="Q1150" i="1"/>
  <c r="S1150" i="1" s="1"/>
  <c r="T1150" i="1" s="1"/>
  <c r="R1149" i="1"/>
  <c r="Q1149" i="1"/>
  <c r="R1148" i="1"/>
  <c r="Q1148" i="1"/>
  <c r="R1147" i="1"/>
  <c r="Q1147" i="1"/>
  <c r="R1146" i="1"/>
  <c r="Q1146" i="1"/>
  <c r="S1146" i="1" s="1"/>
  <c r="T1146" i="1" s="1"/>
  <c r="R1145" i="1"/>
  <c r="Q1145" i="1"/>
  <c r="S1145" i="1" s="1"/>
  <c r="T1145" i="1" s="1"/>
  <c r="R1144" i="1"/>
  <c r="Q1144" i="1"/>
  <c r="S1144" i="1" s="1"/>
  <c r="T1144" i="1" s="1"/>
  <c r="R1143" i="1"/>
  <c r="Q1143" i="1"/>
  <c r="R1142" i="1"/>
  <c r="Q1142" i="1"/>
  <c r="R1141" i="1"/>
  <c r="Q1141" i="1"/>
  <c r="S1141" i="1" s="1"/>
  <c r="T1141" i="1" s="1"/>
  <c r="R1140" i="1"/>
  <c r="Q1140" i="1"/>
  <c r="R1139" i="1"/>
  <c r="Q1139" i="1"/>
  <c r="S1139" i="1" s="1"/>
  <c r="T1139" i="1" s="1"/>
  <c r="R1138" i="1"/>
  <c r="Q1138" i="1"/>
  <c r="S1138" i="1" s="1"/>
  <c r="T1138" i="1" s="1"/>
  <c r="R1137" i="1"/>
  <c r="Q1137" i="1"/>
  <c r="R1136" i="1"/>
  <c r="Q1136" i="1"/>
  <c r="R1135" i="1"/>
  <c r="Q1135" i="1"/>
  <c r="S1135" i="1" s="1"/>
  <c r="T1135" i="1" s="1"/>
  <c r="R1134" i="1"/>
  <c r="Q1134" i="1"/>
  <c r="S1134" i="1" s="1"/>
  <c r="T1134" i="1" s="1"/>
  <c r="R1133" i="1"/>
  <c r="Q1133" i="1"/>
  <c r="S1133" i="1" s="1"/>
  <c r="T1133" i="1" s="1"/>
  <c r="R1132" i="1"/>
  <c r="Q1132" i="1"/>
  <c r="S1132" i="1" s="1"/>
  <c r="T1132" i="1" s="1"/>
  <c r="R1131" i="1"/>
  <c r="Q1131" i="1"/>
  <c r="R1130" i="1"/>
  <c r="Q1130" i="1"/>
  <c r="R1129" i="1"/>
  <c r="Q1129" i="1"/>
  <c r="S1129" i="1" s="1"/>
  <c r="T1129" i="1" s="1"/>
  <c r="R1128" i="1"/>
  <c r="Q1128" i="1"/>
  <c r="S1128" i="1" s="1"/>
  <c r="T1128" i="1" s="1"/>
  <c r="R1127" i="1"/>
  <c r="Q1127" i="1"/>
  <c r="R1126" i="1"/>
  <c r="Q1126" i="1"/>
  <c r="S1126" i="1" s="1"/>
  <c r="T1126" i="1" s="1"/>
  <c r="R1125" i="1"/>
  <c r="Q1125" i="1"/>
  <c r="R1124" i="1"/>
  <c r="Q1124" i="1"/>
  <c r="R1123" i="1"/>
  <c r="Q1123" i="1"/>
  <c r="S1123" i="1" s="1"/>
  <c r="T1123" i="1" s="1"/>
  <c r="R1122" i="1"/>
  <c r="Q1122" i="1"/>
  <c r="S1122" i="1" s="1"/>
  <c r="T1122" i="1" s="1"/>
  <c r="R1121" i="1"/>
  <c r="Q1121" i="1"/>
  <c r="S1121" i="1" s="1"/>
  <c r="T1121" i="1" s="1"/>
  <c r="R1120" i="1"/>
  <c r="Q1120" i="1"/>
  <c r="S1120" i="1" s="1"/>
  <c r="T1120" i="1" s="1"/>
  <c r="R1119" i="1"/>
  <c r="Q1119" i="1"/>
  <c r="R1118" i="1"/>
  <c r="Q1118" i="1"/>
  <c r="R1117" i="1"/>
  <c r="Q1117" i="1"/>
  <c r="S1117" i="1" s="1"/>
  <c r="T1117" i="1" s="1"/>
  <c r="R1116" i="1"/>
  <c r="Q1116" i="1"/>
  <c r="S1116" i="1" s="1"/>
  <c r="T1116" i="1" s="1"/>
  <c r="R1115" i="1"/>
  <c r="Q1115" i="1"/>
  <c r="S1115" i="1" s="1"/>
  <c r="T1115" i="1" s="1"/>
  <c r="R1114" i="1"/>
  <c r="Q1114" i="1"/>
  <c r="S1114" i="1" s="1"/>
  <c r="T1114" i="1" s="1"/>
  <c r="R1113" i="1"/>
  <c r="Q1113" i="1"/>
  <c r="R1112" i="1"/>
  <c r="Q1112" i="1"/>
  <c r="R1111" i="1"/>
  <c r="Q1111" i="1"/>
  <c r="S1111" i="1" s="1"/>
  <c r="T1111" i="1" s="1"/>
  <c r="R1110" i="1"/>
  <c r="Q1110" i="1"/>
  <c r="S1110" i="1" s="1"/>
  <c r="T1110" i="1" s="1"/>
  <c r="R1109" i="1"/>
  <c r="Q1109" i="1"/>
  <c r="S1109" i="1" s="1"/>
  <c r="T1109" i="1" s="1"/>
  <c r="R1108" i="1"/>
  <c r="Q1108" i="1"/>
  <c r="S1108" i="1" s="1"/>
  <c r="T1108" i="1" s="1"/>
  <c r="R1107" i="1"/>
  <c r="Q1107" i="1"/>
  <c r="R1106" i="1"/>
  <c r="Q1106" i="1"/>
  <c r="R1105" i="1"/>
  <c r="Q1105" i="1"/>
  <c r="S1105" i="1" s="1"/>
  <c r="T1105" i="1" s="1"/>
  <c r="R1104" i="1"/>
  <c r="Q1104" i="1"/>
  <c r="R1103" i="1"/>
  <c r="Q1103" i="1"/>
  <c r="S1103" i="1" s="1"/>
  <c r="T1103" i="1" s="1"/>
  <c r="R1102" i="1"/>
  <c r="Q1102" i="1"/>
  <c r="S1102" i="1" s="1"/>
  <c r="T1102" i="1" s="1"/>
  <c r="R1101" i="1"/>
  <c r="Q1101" i="1"/>
  <c r="R1100" i="1"/>
  <c r="Q1100" i="1"/>
  <c r="R1099" i="1"/>
  <c r="Q1099" i="1"/>
  <c r="S1099" i="1" s="1"/>
  <c r="T1099" i="1" s="1"/>
  <c r="R1098" i="1"/>
  <c r="Q1098" i="1"/>
  <c r="S1098" i="1" s="1"/>
  <c r="T1098" i="1" s="1"/>
  <c r="R1097" i="1"/>
  <c r="Q1097" i="1"/>
  <c r="S1097" i="1" s="1"/>
  <c r="T1097" i="1" s="1"/>
  <c r="R1096" i="1"/>
  <c r="Q1096" i="1"/>
  <c r="S1096" i="1" s="1"/>
  <c r="T1096" i="1" s="1"/>
  <c r="R1095" i="1"/>
  <c r="Q1095" i="1"/>
  <c r="R1094" i="1"/>
  <c r="Q1094" i="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R1082" i="1"/>
  <c r="Q1082" i="1"/>
  <c r="R1081" i="1"/>
  <c r="Q1081" i="1"/>
  <c r="S1081" i="1" s="1"/>
  <c r="T1081" i="1" s="1"/>
  <c r="R1080" i="1"/>
  <c r="Q1080" i="1"/>
  <c r="S1080" i="1" s="1"/>
  <c r="T1080" i="1" s="1"/>
  <c r="R1079" i="1"/>
  <c r="Q1079" i="1"/>
  <c r="S1079" i="1" s="1"/>
  <c r="T1079" i="1" s="1"/>
  <c r="R1078" i="1"/>
  <c r="Q1078" i="1"/>
  <c r="S1078" i="1" s="1"/>
  <c r="T1078" i="1" s="1"/>
  <c r="R1077" i="1"/>
  <c r="Q1077" i="1"/>
  <c r="R1076" i="1"/>
  <c r="Q1076" i="1"/>
  <c r="R1075" i="1"/>
  <c r="Q1075" i="1"/>
  <c r="S1075" i="1" s="1"/>
  <c r="T1075" i="1" s="1"/>
  <c r="R1074" i="1"/>
  <c r="Q1074" i="1"/>
  <c r="S1074" i="1" s="1"/>
  <c r="T1074" i="1" s="1"/>
  <c r="R1073" i="1"/>
  <c r="Q1073" i="1"/>
  <c r="S1073" i="1" s="1"/>
  <c r="T1073" i="1" s="1"/>
  <c r="R1072" i="1"/>
  <c r="Q1072" i="1"/>
  <c r="S1072" i="1" s="1"/>
  <c r="T1072" i="1" s="1"/>
  <c r="R1071" i="1"/>
  <c r="Q1071" i="1"/>
  <c r="R1070" i="1"/>
  <c r="Q1070" i="1"/>
  <c r="R1069" i="1"/>
  <c r="Q1069" i="1"/>
  <c r="S1069" i="1" s="1"/>
  <c r="T1069" i="1" s="1"/>
  <c r="R1068" i="1"/>
  <c r="Q1068" i="1"/>
  <c r="S1068" i="1" s="1"/>
  <c r="T1068" i="1" s="1"/>
  <c r="R1067" i="1"/>
  <c r="Q1067" i="1"/>
  <c r="S1067" i="1" s="1"/>
  <c r="T1067" i="1" s="1"/>
  <c r="R1066" i="1"/>
  <c r="Q1066" i="1"/>
  <c r="S1066" i="1" s="1"/>
  <c r="T1066" i="1" s="1"/>
  <c r="R1065" i="1"/>
  <c r="Q1065" i="1"/>
  <c r="R1064" i="1"/>
  <c r="Q1064" i="1"/>
  <c r="R1063" i="1"/>
  <c r="Q1063" i="1"/>
  <c r="S1063" i="1" s="1"/>
  <c r="T1063" i="1" s="1"/>
  <c r="R1062" i="1"/>
  <c r="Q1062" i="1"/>
  <c r="S1062" i="1" s="1"/>
  <c r="T1062" i="1" s="1"/>
  <c r="R1061" i="1"/>
  <c r="Q1061" i="1"/>
  <c r="R1060" i="1"/>
  <c r="Q1060" i="1"/>
  <c r="S1060" i="1" s="1"/>
  <c r="T1060" i="1" s="1"/>
  <c r="R1059" i="1"/>
  <c r="Q1059" i="1"/>
  <c r="R1058" i="1"/>
  <c r="Q1058" i="1"/>
  <c r="R1057" i="1"/>
  <c r="Q1057" i="1"/>
  <c r="R1056" i="1"/>
  <c r="Q1056" i="1"/>
  <c r="R1055" i="1"/>
  <c r="Q1055" i="1"/>
  <c r="S1055" i="1" s="1"/>
  <c r="T1055" i="1" s="1"/>
  <c r="R1054" i="1"/>
  <c r="Q1054" i="1"/>
  <c r="S1054" i="1" s="1"/>
  <c r="T1054" i="1" s="1"/>
  <c r="R1053" i="1"/>
  <c r="Q1053" i="1"/>
  <c r="R1052" i="1"/>
  <c r="Q1052" i="1"/>
  <c r="R1051" i="1"/>
  <c r="Q1051" i="1"/>
  <c r="S1051" i="1" s="1"/>
  <c r="T1051" i="1" s="1"/>
  <c r="R1050" i="1"/>
  <c r="Q1050" i="1"/>
  <c r="S1050" i="1" s="1"/>
  <c r="T1050" i="1" s="1"/>
  <c r="R1049" i="1"/>
  <c r="Q1049" i="1"/>
  <c r="R1048" i="1"/>
  <c r="Q1048" i="1"/>
  <c r="S1048" i="1" s="1"/>
  <c r="T1048" i="1" s="1"/>
  <c r="R1047" i="1"/>
  <c r="Q1047" i="1"/>
  <c r="R1046" i="1"/>
  <c r="Q1046" i="1"/>
  <c r="R1045" i="1"/>
  <c r="Q1045" i="1"/>
  <c r="R1044" i="1"/>
  <c r="Q1044" i="1"/>
  <c r="S1044" i="1" s="1"/>
  <c r="T1044" i="1" s="1"/>
  <c r="R1043" i="1"/>
  <c r="Q1043" i="1"/>
  <c r="S1043" i="1" s="1"/>
  <c r="T1043" i="1" s="1"/>
  <c r="R1042" i="1"/>
  <c r="Q1042" i="1"/>
  <c r="R1041" i="1"/>
  <c r="Q1041" i="1"/>
  <c r="R1040" i="1"/>
  <c r="Q1040" i="1"/>
  <c r="R1039" i="1"/>
  <c r="Q1039" i="1"/>
  <c r="S1039" i="1" s="1"/>
  <c r="T1039" i="1" s="1"/>
  <c r="R1038" i="1"/>
  <c r="Q1038" i="1"/>
  <c r="S1038" i="1" s="1"/>
  <c r="T1038" i="1" s="1"/>
  <c r="R1037" i="1"/>
  <c r="Q1037" i="1"/>
  <c r="S1037" i="1" s="1"/>
  <c r="T1037" i="1" s="1"/>
  <c r="R1036" i="1"/>
  <c r="Q1036" i="1"/>
  <c r="S1036" i="1" s="1"/>
  <c r="T1036" i="1" s="1"/>
  <c r="R1035" i="1"/>
  <c r="Q1035" i="1"/>
  <c r="R1034" i="1"/>
  <c r="Q1034" i="1"/>
  <c r="R1033" i="1"/>
  <c r="Q1033" i="1"/>
  <c r="R1032" i="1"/>
  <c r="Q1032" i="1"/>
  <c r="S1032" i="1" s="1"/>
  <c r="T1032" i="1" s="1"/>
  <c r="R1031" i="1"/>
  <c r="Q1031" i="1"/>
  <c r="S1031" i="1" s="1"/>
  <c r="T1031" i="1" s="1"/>
  <c r="R1030" i="1"/>
  <c r="Q1030" i="1"/>
  <c r="R1029" i="1"/>
  <c r="Q1029" i="1"/>
  <c r="R1028" i="1"/>
  <c r="Q1028" i="1"/>
  <c r="R1027" i="1"/>
  <c r="Q1027" i="1"/>
  <c r="S1027" i="1" s="1"/>
  <c r="T1027" i="1" s="1"/>
  <c r="R1026" i="1"/>
  <c r="Q1026" i="1"/>
  <c r="S1026" i="1" s="1"/>
  <c r="T1026" i="1" s="1"/>
  <c r="R1025" i="1"/>
  <c r="Q1025" i="1"/>
  <c r="S1025" i="1" s="1"/>
  <c r="T1025" i="1" s="1"/>
  <c r="R1024" i="1"/>
  <c r="Q1024" i="1"/>
  <c r="S1024" i="1" s="1"/>
  <c r="T1024" i="1" s="1"/>
  <c r="R1023" i="1"/>
  <c r="Q1023" i="1"/>
  <c r="R1022" i="1"/>
  <c r="Q1022" i="1"/>
  <c r="R1021" i="1"/>
  <c r="Q1021" i="1"/>
  <c r="R1020" i="1"/>
  <c r="Q1020" i="1"/>
  <c r="S1020" i="1" s="1"/>
  <c r="T1020" i="1" s="1"/>
  <c r="R1019" i="1"/>
  <c r="Q1019" i="1"/>
  <c r="S1019" i="1" s="1"/>
  <c r="T1019" i="1" s="1"/>
  <c r="R1018" i="1"/>
  <c r="Q1018" i="1"/>
  <c r="S1018" i="1" s="1"/>
  <c r="T1018" i="1" s="1"/>
  <c r="R1017" i="1"/>
  <c r="Q1017" i="1"/>
  <c r="R1016" i="1"/>
  <c r="Q1016" i="1"/>
  <c r="R1015" i="1"/>
  <c r="Q1015" i="1"/>
  <c r="S1015" i="1" s="1"/>
  <c r="T1015" i="1" s="1"/>
  <c r="R1014" i="1"/>
  <c r="Q1014" i="1"/>
  <c r="S1014" i="1" s="1"/>
  <c r="T1014" i="1" s="1"/>
  <c r="R1013" i="1"/>
  <c r="Q1013" i="1"/>
  <c r="S1013" i="1" s="1"/>
  <c r="T1013" i="1" s="1"/>
  <c r="R1012" i="1"/>
  <c r="Q1012" i="1"/>
  <c r="R1011" i="1"/>
  <c r="Q1011" i="1"/>
  <c r="R1010" i="1"/>
  <c r="Q1010" i="1"/>
  <c r="R1009" i="1"/>
  <c r="Q1009" i="1"/>
  <c r="S1009" i="1" s="1"/>
  <c r="T1009" i="1" s="1"/>
  <c r="R1008" i="1"/>
  <c r="Q1008" i="1"/>
  <c r="S1008" i="1" s="1"/>
  <c r="T1008" i="1" s="1"/>
  <c r="R1007" i="1"/>
  <c r="Q1007" i="1"/>
  <c r="S1007" i="1" s="1"/>
  <c r="T1007" i="1" s="1"/>
  <c r="R1006" i="1"/>
  <c r="Q1006" i="1"/>
  <c r="S1006" i="1" s="1"/>
  <c r="T1006" i="1" s="1"/>
  <c r="R1005" i="1"/>
  <c r="Q1005" i="1"/>
  <c r="R1004" i="1"/>
  <c r="Q1004" i="1"/>
  <c r="R1003" i="1"/>
  <c r="Q1003" i="1"/>
  <c r="S1003" i="1" s="1"/>
  <c r="T1003" i="1" s="1"/>
  <c r="R1002" i="1"/>
  <c r="Q1002" i="1"/>
  <c r="R1001" i="1"/>
  <c r="Q1001" i="1"/>
  <c r="S1001" i="1" s="1"/>
  <c r="T1001" i="1" s="1"/>
  <c r="R1000" i="1"/>
  <c r="Q1000" i="1"/>
  <c r="S1000" i="1" s="1"/>
  <c r="T1000" i="1" s="1"/>
  <c r="R999" i="1"/>
  <c r="Q999" i="1"/>
  <c r="R998" i="1"/>
  <c r="Q998" i="1"/>
  <c r="R997" i="1"/>
  <c r="Q997" i="1"/>
  <c r="S997" i="1" s="1"/>
  <c r="T997" i="1" s="1"/>
  <c r="R996" i="1"/>
  <c r="Q996" i="1"/>
  <c r="S996" i="1" s="1"/>
  <c r="T996" i="1" s="1"/>
  <c r="R995" i="1"/>
  <c r="Q995" i="1"/>
  <c r="S995" i="1" s="1"/>
  <c r="T995" i="1" s="1"/>
  <c r="R994" i="1"/>
  <c r="Q994" i="1"/>
  <c r="S994" i="1" s="1"/>
  <c r="T994" i="1" s="1"/>
  <c r="R993" i="1"/>
  <c r="Q993" i="1"/>
  <c r="R992" i="1"/>
  <c r="Q992" i="1"/>
  <c r="R991" i="1"/>
  <c r="Q991" i="1"/>
  <c r="S991" i="1" s="1"/>
  <c r="T991" i="1" s="1"/>
  <c r="R990" i="1"/>
  <c r="Q990" i="1"/>
  <c r="R989" i="1"/>
  <c r="Q989" i="1"/>
  <c r="S989" i="1" s="1"/>
  <c r="T989" i="1" s="1"/>
  <c r="R988" i="1"/>
  <c r="Q988" i="1"/>
  <c r="S988" i="1" s="1"/>
  <c r="T988" i="1" s="1"/>
  <c r="R987" i="1"/>
  <c r="Q987" i="1"/>
  <c r="R986" i="1"/>
  <c r="Q986" i="1"/>
  <c r="R985" i="1"/>
  <c r="Q985" i="1"/>
  <c r="S985" i="1" s="1"/>
  <c r="T985" i="1" s="1"/>
  <c r="R984" i="1"/>
  <c r="Q984" i="1"/>
  <c r="S984" i="1" s="1"/>
  <c r="T984" i="1" s="1"/>
  <c r="R983" i="1"/>
  <c r="Q983" i="1"/>
  <c r="R982" i="1"/>
  <c r="Q982" i="1"/>
  <c r="R981" i="1"/>
  <c r="Q981" i="1"/>
  <c r="R980" i="1"/>
  <c r="Q980" i="1"/>
  <c r="R979" i="1"/>
  <c r="Q979" i="1"/>
  <c r="S979" i="1" s="1"/>
  <c r="T979" i="1" s="1"/>
  <c r="R978" i="1"/>
  <c r="Q978" i="1"/>
  <c r="S978" i="1" s="1"/>
  <c r="T978" i="1" s="1"/>
  <c r="R977" i="1"/>
  <c r="Q977" i="1"/>
  <c r="S977" i="1" s="1"/>
  <c r="T977" i="1" s="1"/>
  <c r="R976" i="1"/>
  <c r="Q976" i="1"/>
  <c r="S976" i="1" s="1"/>
  <c r="T976" i="1" s="1"/>
  <c r="R975" i="1"/>
  <c r="Q975" i="1"/>
  <c r="R974" i="1"/>
  <c r="Q974" i="1"/>
  <c r="R973" i="1"/>
  <c r="Q973" i="1"/>
  <c r="S973" i="1" s="1"/>
  <c r="T973" i="1" s="1"/>
  <c r="R972" i="1"/>
  <c r="Q972" i="1"/>
  <c r="S972" i="1" s="1"/>
  <c r="T972" i="1" s="1"/>
  <c r="R971" i="1"/>
  <c r="Q971" i="1"/>
  <c r="S971" i="1" s="1"/>
  <c r="T971" i="1" s="1"/>
  <c r="R970" i="1"/>
  <c r="Q970" i="1"/>
  <c r="S970" i="1" s="1"/>
  <c r="T970" i="1" s="1"/>
  <c r="R969" i="1"/>
  <c r="Q969" i="1"/>
  <c r="R968" i="1"/>
  <c r="Q968" i="1"/>
  <c r="R967" i="1"/>
  <c r="Q967" i="1"/>
  <c r="S967" i="1" s="1"/>
  <c r="T967" i="1" s="1"/>
  <c r="R966" i="1"/>
  <c r="Q966" i="1"/>
  <c r="R965" i="1"/>
  <c r="Q965" i="1"/>
  <c r="S965" i="1" s="1"/>
  <c r="T965" i="1" s="1"/>
  <c r="R964" i="1"/>
  <c r="Q964" i="1"/>
  <c r="S964" i="1" s="1"/>
  <c r="T964" i="1" s="1"/>
  <c r="R963" i="1"/>
  <c r="Q963" i="1"/>
  <c r="R962" i="1"/>
  <c r="Q962" i="1"/>
  <c r="R961" i="1"/>
  <c r="Q961" i="1"/>
  <c r="S961" i="1" s="1"/>
  <c r="T961" i="1" s="1"/>
  <c r="R960" i="1"/>
  <c r="Q960" i="1"/>
  <c r="S960" i="1" s="1"/>
  <c r="T960" i="1" s="1"/>
  <c r="R959" i="1"/>
  <c r="Q959" i="1"/>
  <c r="S959" i="1" s="1"/>
  <c r="T959" i="1" s="1"/>
  <c r="R958" i="1"/>
  <c r="Q958" i="1"/>
  <c r="S958" i="1" s="1"/>
  <c r="T958" i="1" s="1"/>
  <c r="R957" i="1"/>
  <c r="Q957" i="1"/>
  <c r="R956" i="1"/>
  <c r="Q956" i="1"/>
  <c r="R955" i="1"/>
  <c r="Q955" i="1"/>
  <c r="S955" i="1" s="1"/>
  <c r="T955" i="1" s="1"/>
  <c r="R954" i="1"/>
  <c r="Q954" i="1"/>
  <c r="S954" i="1" s="1"/>
  <c r="T954" i="1" s="1"/>
  <c r="R953" i="1"/>
  <c r="Q953" i="1"/>
  <c r="S953" i="1" s="1"/>
  <c r="T953" i="1" s="1"/>
  <c r="R952" i="1"/>
  <c r="Q952" i="1"/>
  <c r="S952" i="1" s="1"/>
  <c r="T952" i="1" s="1"/>
  <c r="R951" i="1"/>
  <c r="Q951" i="1"/>
  <c r="R950" i="1"/>
  <c r="Q950" i="1"/>
  <c r="R949" i="1"/>
  <c r="Q949" i="1"/>
  <c r="S949" i="1" s="1"/>
  <c r="T949" i="1" s="1"/>
  <c r="R948" i="1"/>
  <c r="Q948" i="1"/>
  <c r="S948" i="1" s="1"/>
  <c r="T948" i="1" s="1"/>
  <c r="R947" i="1"/>
  <c r="Q947" i="1"/>
  <c r="S947" i="1" s="1"/>
  <c r="T947" i="1" s="1"/>
  <c r="R946" i="1"/>
  <c r="Q946" i="1"/>
  <c r="R945" i="1"/>
  <c r="Q945" i="1"/>
  <c r="R944" i="1"/>
  <c r="Q944" i="1"/>
  <c r="R943" i="1"/>
  <c r="Q943" i="1"/>
  <c r="S943" i="1" s="1"/>
  <c r="T943" i="1" s="1"/>
  <c r="R942" i="1"/>
  <c r="Q942" i="1"/>
  <c r="S942" i="1" s="1"/>
  <c r="T942" i="1" s="1"/>
  <c r="R941" i="1"/>
  <c r="Q941" i="1"/>
  <c r="S941" i="1" s="1"/>
  <c r="T941" i="1" s="1"/>
  <c r="R940" i="1"/>
  <c r="Q940" i="1"/>
  <c r="S940" i="1" s="1"/>
  <c r="T940" i="1" s="1"/>
  <c r="R939" i="1"/>
  <c r="Q939" i="1"/>
  <c r="R938" i="1"/>
  <c r="Q938" i="1"/>
  <c r="R937" i="1"/>
  <c r="Q937" i="1"/>
  <c r="R936" i="1"/>
  <c r="Q936" i="1"/>
  <c r="S936" i="1" s="1"/>
  <c r="T936" i="1" s="1"/>
  <c r="R935" i="1"/>
  <c r="Q935" i="1"/>
  <c r="S935" i="1" s="1"/>
  <c r="T935" i="1" s="1"/>
  <c r="R934" i="1"/>
  <c r="Q934" i="1"/>
  <c r="S934" i="1" s="1"/>
  <c r="T934" i="1" s="1"/>
  <c r="R933" i="1"/>
  <c r="Q933" i="1"/>
  <c r="R932" i="1"/>
  <c r="Q932" i="1"/>
  <c r="R931" i="1"/>
  <c r="Q931" i="1"/>
  <c r="S931" i="1" s="1"/>
  <c r="T931" i="1" s="1"/>
  <c r="R930" i="1"/>
  <c r="Q930" i="1"/>
  <c r="S930" i="1" s="1"/>
  <c r="T930" i="1" s="1"/>
  <c r="R929" i="1"/>
  <c r="Q929" i="1"/>
  <c r="S929" i="1" s="1"/>
  <c r="T929" i="1" s="1"/>
  <c r="R928" i="1"/>
  <c r="Q928" i="1"/>
  <c r="S928" i="1" s="1"/>
  <c r="T928" i="1" s="1"/>
  <c r="R927" i="1"/>
  <c r="Q927" i="1"/>
  <c r="R926" i="1"/>
  <c r="Q926" i="1"/>
  <c r="R925" i="1"/>
  <c r="Q925" i="1"/>
  <c r="S925" i="1" s="1"/>
  <c r="T925" i="1" s="1"/>
  <c r="R924" i="1"/>
  <c r="Q924" i="1"/>
  <c r="S924" i="1" s="1"/>
  <c r="T924" i="1" s="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S916" i="1" s="1"/>
  <c r="T916" i="1" s="1"/>
  <c r="R915" i="1"/>
  <c r="Q915" i="1"/>
  <c r="R914" i="1"/>
  <c r="Q914" i="1"/>
  <c r="R913" i="1"/>
  <c r="Q913" i="1"/>
  <c r="S913" i="1" s="1"/>
  <c r="T913" i="1" s="1"/>
  <c r="R912" i="1"/>
  <c r="Q912" i="1"/>
  <c r="S912" i="1" s="1"/>
  <c r="T912" i="1" s="1"/>
  <c r="R911" i="1"/>
  <c r="Q911" i="1"/>
  <c r="S911" i="1" s="1"/>
  <c r="T911" i="1" s="1"/>
  <c r="R910" i="1"/>
  <c r="Q910" i="1"/>
  <c r="S910" i="1" s="1"/>
  <c r="T910" i="1" s="1"/>
  <c r="R909" i="1"/>
  <c r="Q909" i="1"/>
  <c r="R908" i="1"/>
  <c r="Q908" i="1"/>
  <c r="R907" i="1"/>
  <c r="Q907" i="1"/>
  <c r="R906" i="1"/>
  <c r="Q906" i="1"/>
  <c r="S906" i="1" s="1"/>
  <c r="T906" i="1" s="1"/>
  <c r="R905" i="1"/>
  <c r="Q905" i="1"/>
  <c r="S905" i="1" s="1"/>
  <c r="T905" i="1" s="1"/>
  <c r="R904" i="1"/>
  <c r="Q904" i="1"/>
  <c r="S904" i="1" s="1"/>
  <c r="T904" i="1" s="1"/>
  <c r="R903" i="1"/>
  <c r="Q903" i="1"/>
  <c r="R902" i="1"/>
  <c r="Q902" i="1"/>
  <c r="R901" i="1"/>
  <c r="Q901" i="1"/>
  <c r="S901" i="1" s="1"/>
  <c r="T901" i="1" s="1"/>
  <c r="R900" i="1"/>
  <c r="Q900" i="1"/>
  <c r="S900" i="1" s="1"/>
  <c r="T900" i="1" s="1"/>
  <c r="R899" i="1"/>
  <c r="Q899" i="1"/>
  <c r="S899" i="1" s="1"/>
  <c r="T899" i="1" s="1"/>
  <c r="R898" i="1"/>
  <c r="Q898" i="1"/>
  <c r="R897" i="1"/>
  <c r="Q897" i="1"/>
  <c r="R896" i="1"/>
  <c r="Q896" i="1"/>
  <c r="R895" i="1"/>
  <c r="Q895" i="1"/>
  <c r="S895" i="1" s="1"/>
  <c r="T895" i="1" s="1"/>
  <c r="R894" i="1"/>
  <c r="Q894" i="1"/>
  <c r="S894" i="1" s="1"/>
  <c r="T894" i="1" s="1"/>
  <c r="R893" i="1"/>
  <c r="Q893" i="1"/>
  <c r="S893" i="1" s="1"/>
  <c r="T893" i="1" s="1"/>
  <c r="R892" i="1"/>
  <c r="Q892" i="1"/>
  <c r="S892" i="1" s="1"/>
  <c r="T892" i="1" s="1"/>
  <c r="R891" i="1"/>
  <c r="Q891" i="1"/>
  <c r="R890" i="1"/>
  <c r="Q890" i="1"/>
  <c r="R889" i="1"/>
  <c r="Q889" i="1"/>
  <c r="S889" i="1" s="1"/>
  <c r="T889" i="1" s="1"/>
  <c r="R888" i="1"/>
  <c r="Q888" i="1"/>
  <c r="S888" i="1" s="1"/>
  <c r="T888" i="1" s="1"/>
  <c r="R887" i="1"/>
  <c r="Q887" i="1"/>
  <c r="S887" i="1" s="1"/>
  <c r="T887" i="1" s="1"/>
  <c r="R886" i="1"/>
  <c r="Q886" i="1"/>
  <c r="S886" i="1" s="1"/>
  <c r="T886" i="1" s="1"/>
  <c r="R885" i="1"/>
  <c r="Q885" i="1"/>
  <c r="R884" i="1"/>
  <c r="Q884" i="1"/>
  <c r="R883" i="1"/>
  <c r="Q883" i="1"/>
  <c r="S883" i="1" s="1"/>
  <c r="T883" i="1" s="1"/>
  <c r="R882" i="1"/>
  <c r="Q882" i="1"/>
  <c r="S882" i="1" s="1"/>
  <c r="T882" i="1" s="1"/>
  <c r="R881" i="1"/>
  <c r="Q881" i="1"/>
  <c r="S881" i="1" s="1"/>
  <c r="T881" i="1" s="1"/>
  <c r="R880" i="1"/>
  <c r="Q880" i="1"/>
  <c r="S880" i="1" s="1"/>
  <c r="T880" i="1" s="1"/>
  <c r="R879" i="1"/>
  <c r="Q879" i="1"/>
  <c r="R878" i="1"/>
  <c r="Q878" i="1"/>
  <c r="R877" i="1"/>
  <c r="Q877" i="1"/>
  <c r="S877" i="1" s="1"/>
  <c r="T877" i="1" s="1"/>
  <c r="R876" i="1"/>
  <c r="Q876" i="1"/>
  <c r="S876" i="1" s="1"/>
  <c r="T876" i="1" s="1"/>
  <c r="R875" i="1"/>
  <c r="Q875" i="1"/>
  <c r="S875" i="1" s="1"/>
  <c r="T875" i="1" s="1"/>
  <c r="R874" i="1"/>
  <c r="Q874" i="1"/>
  <c r="S874" i="1" s="1"/>
  <c r="T874" i="1" s="1"/>
  <c r="R873" i="1"/>
  <c r="Q873" i="1"/>
  <c r="R872" i="1"/>
  <c r="Q872" i="1"/>
  <c r="R871" i="1"/>
  <c r="Q871" i="1"/>
  <c r="S871" i="1" s="1"/>
  <c r="T871" i="1" s="1"/>
  <c r="R870" i="1"/>
  <c r="Q870" i="1"/>
  <c r="S870" i="1" s="1"/>
  <c r="T870" i="1" s="1"/>
  <c r="R869" i="1"/>
  <c r="Q869" i="1"/>
  <c r="R868" i="1"/>
  <c r="Q868" i="1"/>
  <c r="S868" i="1" s="1"/>
  <c r="T868" i="1" s="1"/>
  <c r="R867" i="1"/>
  <c r="Q867" i="1"/>
  <c r="R866" i="1"/>
  <c r="Q866" i="1"/>
  <c r="R865" i="1"/>
  <c r="Q865" i="1"/>
  <c r="R864" i="1"/>
  <c r="Q864" i="1"/>
  <c r="S864" i="1" s="1"/>
  <c r="T864" i="1" s="1"/>
  <c r="R863" i="1"/>
  <c r="Q863" i="1"/>
  <c r="S863" i="1" s="1"/>
  <c r="T863" i="1" s="1"/>
  <c r="R862" i="1"/>
  <c r="Q862" i="1"/>
  <c r="S862" i="1" s="1"/>
  <c r="T862" i="1" s="1"/>
  <c r="R861" i="1"/>
  <c r="Q861" i="1"/>
  <c r="R860" i="1"/>
  <c r="Q860" i="1"/>
  <c r="R859" i="1"/>
  <c r="Q859" i="1"/>
  <c r="S859" i="1" s="1"/>
  <c r="T859" i="1" s="1"/>
  <c r="R858" i="1"/>
  <c r="Q858" i="1"/>
  <c r="S858" i="1" s="1"/>
  <c r="T858" i="1" s="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R848" i="1"/>
  <c r="Q848" i="1"/>
  <c r="R847" i="1"/>
  <c r="Q847" i="1"/>
  <c r="S847" i="1" s="1"/>
  <c r="T847" i="1" s="1"/>
  <c r="R846" i="1"/>
  <c r="Q846" i="1"/>
  <c r="S846" i="1" s="1"/>
  <c r="T846" i="1" s="1"/>
  <c r="R845" i="1"/>
  <c r="Q845" i="1"/>
  <c r="S845" i="1" s="1"/>
  <c r="T845" i="1" s="1"/>
  <c r="R844" i="1"/>
  <c r="Q844" i="1"/>
  <c r="R843" i="1"/>
  <c r="Q843" i="1"/>
  <c r="R842" i="1"/>
  <c r="Q842" i="1"/>
  <c r="R841" i="1"/>
  <c r="Q841" i="1"/>
  <c r="S841" i="1" s="1"/>
  <c r="T841" i="1" s="1"/>
  <c r="R840" i="1"/>
  <c r="Q840" i="1"/>
  <c r="S840" i="1" s="1"/>
  <c r="T840" i="1" s="1"/>
  <c r="R839" i="1"/>
  <c r="Q839" i="1"/>
  <c r="S839" i="1" s="1"/>
  <c r="T839" i="1" s="1"/>
  <c r="R838" i="1"/>
  <c r="Q838" i="1"/>
  <c r="S838" i="1" s="1"/>
  <c r="T838" i="1" s="1"/>
  <c r="R837" i="1"/>
  <c r="Q837" i="1"/>
  <c r="R836" i="1"/>
  <c r="Q836" i="1"/>
  <c r="R835" i="1"/>
  <c r="Q835" i="1"/>
  <c r="S835" i="1" s="1"/>
  <c r="T835" i="1" s="1"/>
  <c r="R834" i="1"/>
  <c r="Q834" i="1"/>
  <c r="S834" i="1" s="1"/>
  <c r="T834" i="1" s="1"/>
  <c r="R833" i="1"/>
  <c r="Q833" i="1"/>
  <c r="S833" i="1" s="1"/>
  <c r="T833" i="1" s="1"/>
  <c r="R832" i="1"/>
  <c r="Q832" i="1"/>
  <c r="R831" i="1"/>
  <c r="Q831" i="1"/>
  <c r="R830" i="1"/>
  <c r="Q830" i="1"/>
  <c r="R829" i="1"/>
  <c r="Q829" i="1"/>
  <c r="S829" i="1" s="1"/>
  <c r="T829" i="1" s="1"/>
  <c r="R828" i="1"/>
  <c r="Q828" i="1"/>
  <c r="S828" i="1" s="1"/>
  <c r="T828" i="1" s="1"/>
  <c r="R827" i="1"/>
  <c r="Q827" i="1"/>
  <c r="S827" i="1" s="1"/>
  <c r="T827" i="1" s="1"/>
  <c r="R826" i="1"/>
  <c r="Q826" i="1"/>
  <c r="S826" i="1" s="1"/>
  <c r="T826" i="1" s="1"/>
  <c r="R825" i="1"/>
  <c r="Q825" i="1"/>
  <c r="R824" i="1"/>
  <c r="Q824" i="1"/>
  <c r="R823" i="1"/>
  <c r="Q823" i="1"/>
  <c r="S823" i="1" s="1"/>
  <c r="T823" i="1" s="1"/>
  <c r="R822" i="1"/>
  <c r="Q822" i="1"/>
  <c r="S822" i="1" s="1"/>
  <c r="T822" i="1" s="1"/>
  <c r="R821" i="1"/>
  <c r="Q821" i="1"/>
  <c r="R820" i="1"/>
  <c r="Q820" i="1"/>
  <c r="R819" i="1"/>
  <c r="Q819" i="1"/>
  <c r="R818" i="1"/>
  <c r="Q818" i="1"/>
  <c r="R817" i="1"/>
  <c r="Q817" i="1"/>
  <c r="R816" i="1"/>
  <c r="Q816" i="1"/>
  <c r="S816" i="1" s="1"/>
  <c r="T816" i="1" s="1"/>
  <c r="R815" i="1"/>
  <c r="Q815" i="1"/>
  <c r="R814" i="1"/>
  <c r="Q814" i="1"/>
  <c r="S814" i="1" s="1"/>
  <c r="T814" i="1" s="1"/>
  <c r="R813" i="1"/>
  <c r="Q813" i="1"/>
  <c r="R812" i="1"/>
  <c r="Q812" i="1"/>
  <c r="R811" i="1"/>
  <c r="Q811" i="1"/>
  <c r="S811" i="1" s="1"/>
  <c r="T811" i="1" s="1"/>
  <c r="R810" i="1"/>
  <c r="Q810" i="1"/>
  <c r="R809" i="1"/>
  <c r="Q809" i="1"/>
  <c r="R808" i="1"/>
  <c r="Q808" i="1"/>
  <c r="S808" i="1" s="1"/>
  <c r="T808" i="1" s="1"/>
  <c r="R807" i="1"/>
  <c r="Q807" i="1"/>
  <c r="R806" i="1"/>
  <c r="Q806" i="1"/>
  <c r="R805" i="1"/>
  <c r="Q805" i="1"/>
  <c r="S805" i="1" s="1"/>
  <c r="T805" i="1" s="1"/>
  <c r="R804" i="1"/>
  <c r="Q804" i="1"/>
  <c r="S804" i="1" s="1"/>
  <c r="T804" i="1" s="1"/>
  <c r="R803" i="1"/>
  <c r="Q803" i="1"/>
  <c r="S803" i="1" s="1"/>
  <c r="T803" i="1" s="1"/>
  <c r="R802" i="1"/>
  <c r="Q802" i="1"/>
  <c r="S802" i="1" s="1"/>
  <c r="T802" i="1" s="1"/>
  <c r="R801" i="1"/>
  <c r="Q801" i="1"/>
  <c r="R800" i="1"/>
  <c r="Q800" i="1"/>
  <c r="R799" i="1"/>
  <c r="Q799" i="1"/>
  <c r="S799" i="1" s="1"/>
  <c r="T799" i="1" s="1"/>
  <c r="R798" i="1"/>
  <c r="Q798" i="1"/>
  <c r="S798" i="1" s="1"/>
  <c r="T798" i="1" s="1"/>
  <c r="R797" i="1"/>
  <c r="Q797" i="1"/>
  <c r="S797" i="1" s="1"/>
  <c r="T797" i="1" s="1"/>
  <c r="R796" i="1"/>
  <c r="Q796" i="1"/>
  <c r="S796" i="1" s="1"/>
  <c r="T796" i="1" s="1"/>
  <c r="R795" i="1"/>
  <c r="Q795" i="1"/>
  <c r="R794" i="1"/>
  <c r="Q794" i="1"/>
  <c r="R793" i="1"/>
  <c r="Q793" i="1"/>
  <c r="S793" i="1" s="1"/>
  <c r="T793" i="1" s="1"/>
  <c r="R792" i="1"/>
  <c r="Q792" i="1"/>
  <c r="S792" i="1" s="1"/>
  <c r="T792" i="1" s="1"/>
  <c r="R791" i="1"/>
  <c r="Q791" i="1"/>
  <c r="S791" i="1" s="1"/>
  <c r="T791" i="1" s="1"/>
  <c r="R790" i="1"/>
  <c r="Q790" i="1"/>
  <c r="R789" i="1"/>
  <c r="Q789" i="1"/>
  <c r="R788" i="1"/>
  <c r="Q788" i="1"/>
  <c r="R787" i="1"/>
  <c r="Q787" i="1"/>
  <c r="S787" i="1" s="1"/>
  <c r="T787" i="1" s="1"/>
  <c r="R786" i="1"/>
  <c r="Q786" i="1"/>
  <c r="S786" i="1" s="1"/>
  <c r="T786" i="1" s="1"/>
  <c r="R785" i="1"/>
  <c r="Q785" i="1"/>
  <c r="S785" i="1" s="1"/>
  <c r="T785" i="1" s="1"/>
  <c r="R784" i="1"/>
  <c r="Q784" i="1"/>
  <c r="S784" i="1" s="1"/>
  <c r="T784" i="1" s="1"/>
  <c r="R783" i="1"/>
  <c r="Q783" i="1"/>
  <c r="R782" i="1"/>
  <c r="Q782" i="1"/>
  <c r="R781" i="1"/>
  <c r="Q781" i="1"/>
  <c r="S781" i="1" s="1"/>
  <c r="T781" i="1" s="1"/>
  <c r="R780" i="1"/>
  <c r="Q780" i="1"/>
  <c r="S780" i="1" s="1"/>
  <c r="T780" i="1" s="1"/>
  <c r="R779" i="1"/>
  <c r="Q779" i="1"/>
  <c r="S779" i="1" s="1"/>
  <c r="T779" i="1" s="1"/>
  <c r="R778" i="1"/>
  <c r="Q778" i="1"/>
  <c r="R777" i="1"/>
  <c r="Q777" i="1"/>
  <c r="R776" i="1"/>
  <c r="Q776" i="1"/>
  <c r="R775" i="1"/>
  <c r="Q775" i="1"/>
  <c r="S775" i="1" s="1"/>
  <c r="T775" i="1" s="1"/>
  <c r="R774" i="1"/>
  <c r="Q774" i="1"/>
  <c r="S774" i="1" s="1"/>
  <c r="T774" i="1" s="1"/>
  <c r="R773" i="1"/>
  <c r="Q773" i="1"/>
  <c r="S773" i="1" s="1"/>
  <c r="T773" i="1" s="1"/>
  <c r="R772" i="1"/>
  <c r="Q772" i="1"/>
  <c r="S772" i="1" s="1"/>
  <c r="T772" i="1" s="1"/>
  <c r="R771" i="1"/>
  <c r="Q771" i="1"/>
  <c r="R770" i="1"/>
  <c r="Q770" i="1"/>
  <c r="R769" i="1"/>
  <c r="Q769" i="1"/>
  <c r="S769" i="1" s="1"/>
  <c r="T769" i="1" s="1"/>
  <c r="R768" i="1"/>
  <c r="Q768" i="1"/>
  <c r="S768" i="1" s="1"/>
  <c r="T768" i="1" s="1"/>
  <c r="R767" i="1"/>
  <c r="Q767" i="1"/>
  <c r="S767" i="1" s="1"/>
  <c r="T767" i="1" s="1"/>
  <c r="R766" i="1"/>
  <c r="Q766" i="1"/>
  <c r="S766" i="1" s="1"/>
  <c r="T766" i="1" s="1"/>
  <c r="R765" i="1"/>
  <c r="Q765" i="1"/>
  <c r="R764" i="1"/>
  <c r="Q764" i="1"/>
  <c r="R763" i="1"/>
  <c r="Q763" i="1"/>
  <c r="R762" i="1"/>
  <c r="Q762" i="1"/>
  <c r="R761" i="1"/>
  <c r="Q761" i="1"/>
  <c r="R760" i="1"/>
  <c r="Q760" i="1"/>
  <c r="R759" i="1"/>
  <c r="Q759" i="1"/>
  <c r="R758" i="1"/>
  <c r="Q758" i="1"/>
  <c r="R757" i="1"/>
  <c r="Q757" i="1"/>
  <c r="S757" i="1" s="1"/>
  <c r="T757" i="1" s="1"/>
  <c r="R756" i="1"/>
  <c r="Q756" i="1"/>
  <c r="S756" i="1" s="1"/>
  <c r="T756" i="1" s="1"/>
  <c r="R755" i="1"/>
  <c r="Q755" i="1"/>
  <c r="R754" i="1"/>
  <c r="Q754" i="1"/>
  <c r="S754" i="1" s="1"/>
  <c r="T754" i="1" s="1"/>
  <c r="R753" i="1"/>
  <c r="Q753" i="1"/>
  <c r="R752" i="1"/>
  <c r="Q752" i="1"/>
  <c r="R751" i="1"/>
  <c r="Q751" i="1"/>
  <c r="S751" i="1" s="1"/>
  <c r="T751" i="1" s="1"/>
  <c r="R750" i="1"/>
  <c r="Q750" i="1"/>
  <c r="S750" i="1" s="1"/>
  <c r="T750" i="1" s="1"/>
  <c r="R749" i="1"/>
  <c r="Q749" i="1"/>
  <c r="S749" i="1" s="1"/>
  <c r="T749" i="1" s="1"/>
  <c r="R748" i="1"/>
  <c r="Q748" i="1"/>
  <c r="S748" i="1" s="1"/>
  <c r="T748" i="1" s="1"/>
  <c r="R747" i="1"/>
  <c r="Q747" i="1"/>
  <c r="R746" i="1"/>
  <c r="Q746" i="1"/>
  <c r="R745" i="1"/>
  <c r="Q745" i="1"/>
  <c r="S745" i="1" s="1"/>
  <c r="T745" i="1" s="1"/>
  <c r="R744" i="1"/>
  <c r="Q744" i="1"/>
  <c r="S744" i="1" s="1"/>
  <c r="T744" i="1" s="1"/>
  <c r="R743" i="1"/>
  <c r="Q743" i="1"/>
  <c r="S743" i="1" s="1"/>
  <c r="T743" i="1" s="1"/>
  <c r="R742" i="1"/>
  <c r="Q742" i="1"/>
  <c r="S742" i="1" s="1"/>
  <c r="T742" i="1" s="1"/>
  <c r="R741" i="1"/>
  <c r="Q741" i="1"/>
  <c r="R740" i="1"/>
  <c r="Q740" i="1"/>
  <c r="R739" i="1"/>
  <c r="Q739" i="1"/>
  <c r="S739" i="1" s="1"/>
  <c r="T739" i="1" s="1"/>
  <c r="R738" i="1"/>
  <c r="Q738" i="1"/>
  <c r="R737" i="1"/>
  <c r="Q737" i="1"/>
  <c r="S737" i="1" s="1"/>
  <c r="T737" i="1" s="1"/>
  <c r="R736" i="1"/>
  <c r="Q736" i="1"/>
  <c r="S736" i="1" s="1"/>
  <c r="T736" i="1" s="1"/>
  <c r="R735" i="1"/>
  <c r="Q735" i="1"/>
  <c r="R734" i="1"/>
  <c r="Q734" i="1"/>
  <c r="R733" i="1"/>
  <c r="Q733" i="1"/>
  <c r="S733" i="1" s="1"/>
  <c r="T733" i="1" s="1"/>
  <c r="R732" i="1"/>
  <c r="Q732" i="1"/>
  <c r="S732" i="1" s="1"/>
  <c r="T732" i="1" s="1"/>
  <c r="R731" i="1"/>
  <c r="Q731" i="1"/>
  <c r="S731" i="1" s="1"/>
  <c r="T731" i="1" s="1"/>
  <c r="R730" i="1"/>
  <c r="Q730" i="1"/>
  <c r="S730" i="1" s="1"/>
  <c r="T730" i="1" s="1"/>
  <c r="R729" i="1"/>
  <c r="Q729" i="1"/>
  <c r="R728" i="1"/>
  <c r="Q728" i="1"/>
  <c r="R727" i="1"/>
  <c r="Q727" i="1"/>
  <c r="S727" i="1" s="1"/>
  <c r="T727" i="1" s="1"/>
  <c r="R726" i="1"/>
  <c r="Q726" i="1"/>
  <c r="R725" i="1"/>
  <c r="Q725" i="1"/>
  <c r="R724" i="1"/>
  <c r="Q724" i="1"/>
  <c r="S724" i="1" s="1"/>
  <c r="T724" i="1" s="1"/>
  <c r="R723" i="1"/>
  <c r="Q723" i="1"/>
  <c r="R722" i="1"/>
  <c r="Q722" i="1"/>
  <c r="R721" i="1"/>
  <c r="Q721" i="1"/>
  <c r="S721" i="1" s="1"/>
  <c r="T721" i="1" s="1"/>
  <c r="R720" i="1"/>
  <c r="Q720" i="1"/>
  <c r="R719" i="1"/>
  <c r="Q719" i="1"/>
  <c r="S719" i="1" s="1"/>
  <c r="T719" i="1" s="1"/>
  <c r="R718" i="1"/>
  <c r="Q718" i="1"/>
  <c r="R717" i="1"/>
  <c r="Q717" i="1"/>
  <c r="R716" i="1"/>
  <c r="Q716" i="1"/>
  <c r="R715" i="1"/>
  <c r="Q715" i="1"/>
  <c r="S715" i="1" s="1"/>
  <c r="T715" i="1" s="1"/>
  <c r="R714" i="1"/>
  <c r="Q714" i="1"/>
  <c r="R713" i="1"/>
  <c r="Q713" i="1"/>
  <c r="S713" i="1" s="1"/>
  <c r="T713" i="1" s="1"/>
  <c r="R712" i="1"/>
  <c r="Q712" i="1"/>
  <c r="S712" i="1" s="1"/>
  <c r="T712" i="1" s="1"/>
  <c r="R711" i="1"/>
  <c r="Q711" i="1"/>
  <c r="R710" i="1"/>
  <c r="Q710" i="1"/>
  <c r="R709" i="1"/>
  <c r="Q709" i="1"/>
  <c r="S709" i="1" s="1"/>
  <c r="T709" i="1" s="1"/>
  <c r="R708" i="1"/>
  <c r="Q708" i="1"/>
  <c r="R707" i="1"/>
  <c r="Q707" i="1"/>
  <c r="S707" i="1" s="1"/>
  <c r="T707" i="1" s="1"/>
  <c r="R706" i="1"/>
  <c r="Q706" i="1"/>
  <c r="S706" i="1" s="1"/>
  <c r="T706" i="1" s="1"/>
  <c r="R705" i="1"/>
  <c r="Q705" i="1"/>
  <c r="R704" i="1"/>
  <c r="Q704" i="1"/>
  <c r="R703" i="1"/>
  <c r="Q703" i="1"/>
  <c r="S703" i="1" s="1"/>
  <c r="T703" i="1" s="1"/>
  <c r="R702" i="1"/>
  <c r="Q702" i="1"/>
  <c r="S702" i="1" s="1"/>
  <c r="T702" i="1" s="1"/>
  <c r="R701" i="1"/>
  <c r="Q701" i="1"/>
  <c r="S701" i="1" s="1"/>
  <c r="T701" i="1" s="1"/>
  <c r="R700" i="1"/>
  <c r="Q700" i="1"/>
  <c r="S700" i="1" s="1"/>
  <c r="T700" i="1" s="1"/>
  <c r="R699" i="1"/>
  <c r="Q699" i="1"/>
  <c r="R698" i="1"/>
  <c r="Q698" i="1"/>
  <c r="R697" i="1"/>
  <c r="Q697" i="1"/>
  <c r="R696" i="1"/>
  <c r="Q696" i="1"/>
  <c r="S696" i="1" s="1"/>
  <c r="T696" i="1" s="1"/>
  <c r="R695" i="1"/>
  <c r="Q695" i="1"/>
  <c r="S695" i="1" s="1"/>
  <c r="T695" i="1" s="1"/>
  <c r="R694" i="1"/>
  <c r="Q694" i="1"/>
  <c r="S694" i="1" s="1"/>
  <c r="T694" i="1" s="1"/>
  <c r="R693" i="1"/>
  <c r="Q693" i="1"/>
  <c r="R692" i="1"/>
  <c r="Q692" i="1"/>
  <c r="R691" i="1"/>
  <c r="Q691" i="1"/>
  <c r="S691" i="1" s="1"/>
  <c r="T691" i="1" s="1"/>
  <c r="R690" i="1"/>
  <c r="Q690" i="1"/>
  <c r="R689" i="1"/>
  <c r="Q689" i="1"/>
  <c r="S689" i="1" s="1"/>
  <c r="T689" i="1" s="1"/>
  <c r="R688" i="1"/>
  <c r="Q688" i="1"/>
  <c r="S688" i="1" s="1"/>
  <c r="T688" i="1" s="1"/>
  <c r="R687" i="1"/>
  <c r="Q687" i="1"/>
  <c r="R686" i="1"/>
  <c r="Q686" i="1"/>
  <c r="R685" i="1"/>
  <c r="Q685" i="1"/>
  <c r="R684" i="1"/>
  <c r="Q684" i="1"/>
  <c r="S684" i="1" s="1"/>
  <c r="T684" i="1" s="1"/>
  <c r="R683" i="1"/>
  <c r="Q683" i="1"/>
  <c r="S683" i="1" s="1"/>
  <c r="T683" i="1" s="1"/>
  <c r="R682" i="1"/>
  <c r="Q682" i="1"/>
  <c r="S682" i="1" s="1"/>
  <c r="T682" i="1" s="1"/>
  <c r="R681" i="1"/>
  <c r="Q681" i="1"/>
  <c r="R680" i="1"/>
  <c r="Q680" i="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R668" i="1"/>
  <c r="Q668" i="1"/>
  <c r="R667" i="1"/>
  <c r="Q667" i="1"/>
  <c r="S667" i="1" s="1"/>
  <c r="T667" i="1" s="1"/>
  <c r="R666" i="1"/>
  <c r="Q666" i="1"/>
  <c r="S666" i="1" s="1"/>
  <c r="T666" i="1" s="1"/>
  <c r="R665" i="1"/>
  <c r="Q665" i="1"/>
  <c r="S665" i="1" s="1"/>
  <c r="T665" i="1" s="1"/>
  <c r="R664" i="1"/>
  <c r="Q664" i="1"/>
  <c r="S664" i="1" s="1"/>
  <c r="T664" i="1" s="1"/>
  <c r="R663" i="1"/>
  <c r="Q663" i="1"/>
  <c r="R662" i="1"/>
  <c r="Q662" i="1"/>
  <c r="R661" i="1"/>
  <c r="Q661" i="1"/>
  <c r="S661" i="1" s="1"/>
  <c r="T661" i="1" s="1"/>
  <c r="R660" i="1"/>
  <c r="Q660" i="1"/>
  <c r="S660" i="1" s="1"/>
  <c r="T660" i="1" s="1"/>
  <c r="R659" i="1"/>
  <c r="Q659" i="1"/>
  <c r="R658" i="1"/>
  <c r="Q658" i="1"/>
  <c r="S658" i="1" s="1"/>
  <c r="T658" i="1" s="1"/>
  <c r="R657" i="1"/>
  <c r="Q657" i="1"/>
  <c r="R656" i="1"/>
  <c r="Q656" i="1"/>
  <c r="R655" i="1"/>
  <c r="Q655" i="1"/>
  <c r="S655" i="1" s="1"/>
  <c r="T655" i="1" s="1"/>
  <c r="R654" i="1"/>
  <c r="Q654" i="1"/>
  <c r="S654" i="1" s="1"/>
  <c r="T654" i="1" s="1"/>
  <c r="R653" i="1"/>
  <c r="Q653" i="1"/>
  <c r="S653" i="1" s="1"/>
  <c r="T653" i="1" s="1"/>
  <c r="R652" i="1"/>
  <c r="Q652" i="1"/>
  <c r="S652" i="1" s="1"/>
  <c r="T652" i="1" s="1"/>
  <c r="R651" i="1"/>
  <c r="Q651" i="1"/>
  <c r="R650" i="1"/>
  <c r="Q650" i="1"/>
  <c r="R649" i="1"/>
  <c r="Q649" i="1"/>
  <c r="S649" i="1" s="1"/>
  <c r="T649" i="1" s="1"/>
  <c r="R648" i="1"/>
  <c r="Q648" i="1"/>
  <c r="S648" i="1" s="1"/>
  <c r="T648" i="1" s="1"/>
  <c r="R647" i="1"/>
  <c r="Q647" i="1"/>
  <c r="S647" i="1" s="1"/>
  <c r="T647" i="1" s="1"/>
  <c r="R646" i="1"/>
  <c r="Q646" i="1"/>
  <c r="R645" i="1"/>
  <c r="Q645" i="1"/>
  <c r="R644" i="1"/>
  <c r="Q644" i="1"/>
  <c r="R643" i="1"/>
  <c r="Q643" i="1"/>
  <c r="S643" i="1" s="1"/>
  <c r="T643" i="1" s="1"/>
  <c r="R642" i="1"/>
  <c r="Q642" i="1"/>
  <c r="R641" i="1"/>
  <c r="Q641" i="1"/>
  <c r="S641" i="1" s="1"/>
  <c r="T641" i="1" s="1"/>
  <c r="R640" i="1"/>
  <c r="Q640" i="1"/>
  <c r="R639" i="1"/>
  <c r="Q639" i="1"/>
  <c r="R638" i="1"/>
  <c r="Q638" i="1"/>
  <c r="R637" i="1"/>
  <c r="Q637" i="1"/>
  <c r="S637" i="1" s="1"/>
  <c r="T637" i="1" s="1"/>
  <c r="R636" i="1"/>
  <c r="Q636" i="1"/>
  <c r="S636" i="1" s="1"/>
  <c r="T636" i="1" s="1"/>
  <c r="R635" i="1"/>
  <c r="Q635" i="1"/>
  <c r="S635" i="1" s="1"/>
  <c r="T635" i="1" s="1"/>
  <c r="R634" i="1"/>
  <c r="Q634" i="1"/>
  <c r="S634" i="1" s="1"/>
  <c r="T634" i="1" s="1"/>
  <c r="R633" i="1"/>
  <c r="Q633" i="1"/>
  <c r="R632" i="1"/>
  <c r="Q632" i="1"/>
  <c r="R631" i="1"/>
  <c r="Q631" i="1"/>
  <c r="S631" i="1" s="1"/>
  <c r="T631" i="1" s="1"/>
  <c r="R630" i="1"/>
  <c r="Q630" i="1"/>
  <c r="S630" i="1" s="1"/>
  <c r="T630" i="1" s="1"/>
  <c r="R629" i="1"/>
  <c r="Q629" i="1"/>
  <c r="S629" i="1" s="1"/>
  <c r="T629" i="1" s="1"/>
  <c r="R628" i="1"/>
  <c r="Q628" i="1"/>
  <c r="S628" i="1" s="1"/>
  <c r="T628" i="1" s="1"/>
  <c r="R627" i="1"/>
  <c r="Q627" i="1"/>
  <c r="R626" i="1"/>
  <c r="Q626" i="1"/>
  <c r="R625" i="1"/>
  <c r="Q625" i="1"/>
  <c r="S625" i="1" s="1"/>
  <c r="T625" i="1" s="1"/>
  <c r="R624" i="1"/>
  <c r="Q624" i="1"/>
  <c r="S624" i="1" s="1"/>
  <c r="T624" i="1" s="1"/>
  <c r="R623" i="1"/>
  <c r="Q623" i="1"/>
  <c r="S623" i="1" s="1"/>
  <c r="T623" i="1" s="1"/>
  <c r="R622" i="1"/>
  <c r="Q622" i="1"/>
  <c r="S622" i="1" s="1"/>
  <c r="T622" i="1" s="1"/>
  <c r="R621" i="1"/>
  <c r="Q621" i="1"/>
  <c r="R620" i="1"/>
  <c r="Q620" i="1"/>
  <c r="R619" i="1"/>
  <c r="Q619" i="1"/>
  <c r="S619" i="1" s="1"/>
  <c r="T619" i="1" s="1"/>
  <c r="R618" i="1"/>
  <c r="Q618" i="1"/>
  <c r="S618" i="1" s="1"/>
  <c r="T618" i="1" s="1"/>
  <c r="R617" i="1"/>
  <c r="Q617" i="1"/>
  <c r="S617" i="1" s="1"/>
  <c r="T617" i="1" s="1"/>
  <c r="R616" i="1"/>
  <c r="Q616" i="1"/>
  <c r="S616" i="1" s="1"/>
  <c r="T616" i="1" s="1"/>
  <c r="R615" i="1"/>
  <c r="Q615" i="1"/>
  <c r="R614" i="1"/>
  <c r="Q614" i="1"/>
  <c r="R613" i="1"/>
  <c r="Q613" i="1"/>
  <c r="S613" i="1" s="1"/>
  <c r="T613" i="1" s="1"/>
  <c r="R612" i="1"/>
  <c r="Q612" i="1"/>
  <c r="R611" i="1"/>
  <c r="Q611" i="1"/>
  <c r="S611" i="1" s="1"/>
  <c r="T611" i="1" s="1"/>
  <c r="R610" i="1"/>
  <c r="Q610" i="1"/>
  <c r="S610" i="1" s="1"/>
  <c r="T610" i="1" s="1"/>
  <c r="R609" i="1"/>
  <c r="Q609" i="1"/>
  <c r="R608" i="1"/>
  <c r="Q608" i="1"/>
  <c r="R607" i="1"/>
  <c r="Q607" i="1"/>
  <c r="S607" i="1" s="1"/>
  <c r="T607" i="1" s="1"/>
  <c r="R606" i="1"/>
  <c r="Q606" i="1"/>
  <c r="S606" i="1" s="1"/>
  <c r="T606" i="1" s="1"/>
  <c r="R605" i="1"/>
  <c r="Q605" i="1"/>
  <c r="S605" i="1" s="1"/>
  <c r="T605" i="1" s="1"/>
  <c r="R604" i="1"/>
  <c r="Q604" i="1"/>
  <c r="S604" i="1" s="1"/>
  <c r="T604" i="1" s="1"/>
  <c r="R603" i="1"/>
  <c r="Q603" i="1"/>
  <c r="R602" i="1"/>
  <c r="Q602" i="1"/>
  <c r="R601" i="1"/>
  <c r="Q601" i="1"/>
  <c r="S601" i="1" s="1"/>
  <c r="T601" i="1" s="1"/>
  <c r="R600" i="1"/>
  <c r="Q600" i="1"/>
  <c r="S600" i="1" s="1"/>
  <c r="T600" i="1" s="1"/>
  <c r="R599" i="1"/>
  <c r="Q599" i="1"/>
  <c r="S599" i="1" s="1"/>
  <c r="T599" i="1" s="1"/>
  <c r="R598" i="1"/>
  <c r="Q598" i="1"/>
  <c r="S598" i="1" s="1"/>
  <c r="T598" i="1" s="1"/>
  <c r="R597" i="1"/>
  <c r="Q597" i="1"/>
  <c r="R596" i="1"/>
  <c r="Q596" i="1"/>
  <c r="R595" i="1"/>
  <c r="Q595" i="1"/>
  <c r="S595" i="1" s="1"/>
  <c r="T595" i="1" s="1"/>
  <c r="R594" i="1"/>
  <c r="Q594" i="1"/>
  <c r="S594" i="1" s="1"/>
  <c r="T594" i="1" s="1"/>
  <c r="R593" i="1"/>
  <c r="Q593" i="1"/>
  <c r="S593" i="1" s="1"/>
  <c r="T593" i="1" s="1"/>
  <c r="R592" i="1"/>
  <c r="Q592" i="1"/>
  <c r="S592" i="1" s="1"/>
  <c r="T592" i="1" s="1"/>
  <c r="R591" i="1"/>
  <c r="Q591" i="1"/>
  <c r="R590" i="1"/>
  <c r="Q590" i="1"/>
  <c r="R589" i="1"/>
  <c r="Q589" i="1"/>
  <c r="S589" i="1" s="1"/>
  <c r="T589" i="1" s="1"/>
  <c r="R588" i="1"/>
  <c r="Q588" i="1"/>
  <c r="S588" i="1" s="1"/>
  <c r="T588" i="1" s="1"/>
  <c r="R587" i="1"/>
  <c r="Q587" i="1"/>
  <c r="R586" i="1"/>
  <c r="Q586" i="1"/>
  <c r="S586" i="1" s="1"/>
  <c r="T586" i="1" s="1"/>
  <c r="R585" i="1"/>
  <c r="Q585" i="1"/>
  <c r="R584" i="1"/>
  <c r="Q584" i="1"/>
  <c r="R583" i="1"/>
  <c r="Q583" i="1"/>
  <c r="R582" i="1"/>
  <c r="Q582" i="1"/>
  <c r="S582" i="1" s="1"/>
  <c r="T582" i="1" s="1"/>
  <c r="R581" i="1"/>
  <c r="Q581" i="1"/>
  <c r="S581" i="1" s="1"/>
  <c r="T581" i="1" s="1"/>
  <c r="R580" i="1"/>
  <c r="Q580" i="1"/>
  <c r="S580" i="1" s="1"/>
  <c r="T580" i="1" s="1"/>
  <c r="R579" i="1"/>
  <c r="Q579" i="1"/>
  <c r="R578" i="1"/>
  <c r="Q578" i="1"/>
  <c r="R577" i="1"/>
  <c r="Q577" i="1"/>
  <c r="S577" i="1" s="1"/>
  <c r="T577" i="1" s="1"/>
  <c r="R576" i="1"/>
  <c r="Q576" i="1"/>
  <c r="S576" i="1" s="1"/>
  <c r="T576" i="1" s="1"/>
  <c r="R575" i="1"/>
  <c r="Q575" i="1"/>
  <c r="S575" i="1" s="1"/>
  <c r="T575" i="1" s="1"/>
  <c r="R574" i="1"/>
  <c r="Q574" i="1"/>
  <c r="R573" i="1"/>
  <c r="Q573" i="1"/>
  <c r="R572" i="1"/>
  <c r="Q572" i="1"/>
  <c r="R571" i="1"/>
  <c r="Q571" i="1"/>
  <c r="S571" i="1" s="1"/>
  <c r="T571" i="1" s="1"/>
  <c r="R570" i="1"/>
  <c r="Q570" i="1"/>
  <c r="S570" i="1" s="1"/>
  <c r="T570" i="1" s="1"/>
  <c r="R569" i="1"/>
  <c r="Q569" i="1"/>
  <c r="S569" i="1" s="1"/>
  <c r="T569" i="1" s="1"/>
  <c r="R568" i="1"/>
  <c r="Q568" i="1"/>
  <c r="S568" i="1" s="1"/>
  <c r="T568" i="1" s="1"/>
  <c r="R567" i="1"/>
  <c r="Q567" i="1"/>
  <c r="R566" i="1"/>
  <c r="Q566" i="1"/>
  <c r="R565" i="1"/>
  <c r="Q565" i="1"/>
  <c r="S565" i="1" s="1"/>
  <c r="T565" i="1" s="1"/>
  <c r="R564" i="1"/>
  <c r="Q564" i="1"/>
  <c r="S564" i="1" s="1"/>
  <c r="T564" i="1" s="1"/>
  <c r="R563" i="1"/>
  <c r="Q563" i="1"/>
  <c r="S563" i="1" s="1"/>
  <c r="T563" i="1" s="1"/>
  <c r="R562" i="1"/>
  <c r="Q562" i="1"/>
  <c r="S562" i="1" s="1"/>
  <c r="T562" i="1" s="1"/>
  <c r="R561" i="1"/>
  <c r="Q561" i="1"/>
  <c r="R560" i="1"/>
  <c r="Q560" i="1"/>
  <c r="R559" i="1"/>
  <c r="Q559" i="1"/>
  <c r="S559" i="1" s="1"/>
  <c r="T559" i="1" s="1"/>
  <c r="R558" i="1"/>
  <c r="Q558" i="1"/>
  <c r="S558" i="1" s="1"/>
  <c r="T558" i="1" s="1"/>
  <c r="R557" i="1"/>
  <c r="Q557" i="1"/>
  <c r="S557" i="1" s="1"/>
  <c r="T557" i="1" s="1"/>
  <c r="R556" i="1"/>
  <c r="Q556" i="1"/>
  <c r="S556" i="1" s="1"/>
  <c r="T556" i="1" s="1"/>
  <c r="R555" i="1"/>
  <c r="Q555" i="1"/>
  <c r="R554" i="1"/>
  <c r="Q554" i="1"/>
  <c r="R553" i="1"/>
  <c r="Q553" i="1"/>
  <c r="S553" i="1" s="1"/>
  <c r="T553" i="1" s="1"/>
  <c r="R552" i="1"/>
  <c r="Q552" i="1"/>
  <c r="S552" i="1" s="1"/>
  <c r="T552" i="1" s="1"/>
  <c r="R551" i="1"/>
  <c r="Q551" i="1"/>
  <c r="S551" i="1" s="1"/>
  <c r="T551" i="1" s="1"/>
  <c r="R550" i="1"/>
  <c r="Q550" i="1"/>
  <c r="S550" i="1" s="1"/>
  <c r="T550" i="1" s="1"/>
  <c r="R549" i="1"/>
  <c r="Q549" i="1"/>
  <c r="R548" i="1"/>
  <c r="Q548" i="1"/>
  <c r="R547" i="1"/>
  <c r="Q547" i="1"/>
  <c r="S547" i="1" s="1"/>
  <c r="T547" i="1" s="1"/>
  <c r="R546" i="1"/>
  <c r="Q546" i="1"/>
  <c r="S546" i="1" s="1"/>
  <c r="T546" i="1" s="1"/>
  <c r="R545" i="1"/>
  <c r="Q545" i="1"/>
  <c r="S545" i="1" s="1"/>
  <c r="T545" i="1" s="1"/>
  <c r="R544" i="1"/>
  <c r="Q544" i="1"/>
  <c r="S544" i="1" s="1"/>
  <c r="T544" i="1" s="1"/>
  <c r="R543" i="1"/>
  <c r="Q543" i="1"/>
  <c r="R542" i="1"/>
  <c r="Q542" i="1"/>
  <c r="R541" i="1"/>
  <c r="Q541" i="1"/>
  <c r="S541" i="1" s="1"/>
  <c r="T541" i="1" s="1"/>
  <c r="R540" i="1"/>
  <c r="Q540" i="1"/>
  <c r="S540" i="1" s="1"/>
  <c r="T540" i="1" s="1"/>
  <c r="R539" i="1"/>
  <c r="Q539" i="1"/>
  <c r="S539" i="1" s="1"/>
  <c r="T539" i="1" s="1"/>
  <c r="R538" i="1"/>
  <c r="Q538" i="1"/>
  <c r="R537" i="1"/>
  <c r="Q537" i="1"/>
  <c r="R536" i="1"/>
  <c r="Q536" i="1"/>
  <c r="R535" i="1"/>
  <c r="Q535" i="1"/>
  <c r="S535" i="1" s="1"/>
  <c r="T535" i="1" s="1"/>
  <c r="R534" i="1"/>
  <c r="Q534" i="1"/>
  <c r="S534" i="1" s="1"/>
  <c r="T534" i="1" s="1"/>
  <c r="R533" i="1"/>
  <c r="Q533" i="1"/>
  <c r="S533" i="1" s="1"/>
  <c r="T533" i="1" s="1"/>
  <c r="R532" i="1"/>
  <c r="Q532" i="1"/>
  <c r="S532" i="1" s="1"/>
  <c r="T532" i="1" s="1"/>
  <c r="R531" i="1"/>
  <c r="Q531" i="1"/>
  <c r="R530" i="1"/>
  <c r="Q530" i="1"/>
  <c r="R529" i="1"/>
  <c r="Q529" i="1"/>
  <c r="S529" i="1" s="1"/>
  <c r="T529" i="1" s="1"/>
  <c r="R528" i="1"/>
  <c r="Q528" i="1"/>
  <c r="S528" i="1" s="1"/>
  <c r="T528" i="1" s="1"/>
  <c r="R527" i="1"/>
  <c r="Q527" i="1"/>
  <c r="S527" i="1" s="1"/>
  <c r="T527" i="1" s="1"/>
  <c r="R526" i="1"/>
  <c r="Q526" i="1"/>
  <c r="S526" i="1" s="1"/>
  <c r="T526" i="1" s="1"/>
  <c r="R525" i="1"/>
  <c r="Q525" i="1"/>
  <c r="R524" i="1"/>
  <c r="Q524" i="1"/>
  <c r="R523" i="1"/>
  <c r="Q523" i="1"/>
  <c r="S523" i="1" s="1"/>
  <c r="T523" i="1" s="1"/>
  <c r="R522" i="1"/>
  <c r="Q522" i="1"/>
  <c r="S522" i="1" s="1"/>
  <c r="T522" i="1" s="1"/>
  <c r="R521" i="1"/>
  <c r="Q521" i="1"/>
  <c r="S521" i="1" s="1"/>
  <c r="T521" i="1" s="1"/>
  <c r="R520" i="1"/>
  <c r="Q520" i="1"/>
  <c r="S520" i="1" s="1"/>
  <c r="T520" i="1" s="1"/>
  <c r="R519" i="1"/>
  <c r="Q519" i="1"/>
  <c r="R518" i="1"/>
  <c r="Q518" i="1"/>
  <c r="R517" i="1"/>
  <c r="Q517" i="1"/>
  <c r="S517" i="1" s="1"/>
  <c r="T517" i="1" s="1"/>
  <c r="R516" i="1"/>
  <c r="Q516" i="1"/>
  <c r="S516" i="1" s="1"/>
  <c r="T516" i="1" s="1"/>
  <c r="R515" i="1"/>
  <c r="Q515" i="1"/>
  <c r="S515" i="1" s="1"/>
  <c r="T515" i="1" s="1"/>
  <c r="R514" i="1"/>
  <c r="Q514" i="1"/>
  <c r="S514" i="1" s="1"/>
  <c r="T514" i="1" s="1"/>
  <c r="R513" i="1"/>
  <c r="Q513" i="1"/>
  <c r="R512" i="1"/>
  <c r="Q512" i="1"/>
  <c r="R511" i="1"/>
  <c r="Q511" i="1"/>
  <c r="S511" i="1" s="1"/>
  <c r="T511" i="1" s="1"/>
  <c r="R510" i="1"/>
  <c r="Q510" i="1"/>
  <c r="S510" i="1" s="1"/>
  <c r="T510" i="1" s="1"/>
  <c r="R509" i="1"/>
  <c r="Q509" i="1"/>
  <c r="R508" i="1"/>
  <c r="Q508" i="1"/>
  <c r="S508" i="1" s="1"/>
  <c r="T508" i="1" s="1"/>
  <c r="R507" i="1"/>
  <c r="Q507" i="1"/>
  <c r="R506" i="1"/>
  <c r="Q506" i="1"/>
  <c r="R505" i="1"/>
  <c r="Q505" i="1"/>
  <c r="S505" i="1" s="1"/>
  <c r="T505" i="1" s="1"/>
  <c r="R504" i="1"/>
  <c r="Q504" i="1"/>
  <c r="S504" i="1" s="1"/>
  <c r="T504" i="1" s="1"/>
  <c r="R503" i="1"/>
  <c r="Q503" i="1"/>
  <c r="S503" i="1" s="1"/>
  <c r="T503" i="1" s="1"/>
  <c r="R502" i="1"/>
  <c r="Q502" i="1"/>
  <c r="S502" i="1" s="1"/>
  <c r="T502" i="1" s="1"/>
  <c r="R501" i="1"/>
  <c r="Q501" i="1"/>
  <c r="R500" i="1"/>
  <c r="Q500" i="1"/>
  <c r="R499" i="1"/>
  <c r="Q499" i="1"/>
  <c r="S499" i="1" s="1"/>
  <c r="T499" i="1" s="1"/>
  <c r="R498" i="1"/>
  <c r="Q498" i="1"/>
  <c r="S498" i="1" s="1"/>
  <c r="T498" i="1" s="1"/>
  <c r="R497" i="1"/>
  <c r="Q497" i="1"/>
  <c r="S497" i="1" s="1"/>
  <c r="T497" i="1" s="1"/>
  <c r="R496" i="1"/>
  <c r="Q496" i="1"/>
  <c r="S496" i="1" s="1"/>
  <c r="T496" i="1" s="1"/>
  <c r="R495" i="1"/>
  <c r="Q495" i="1"/>
  <c r="R494" i="1"/>
  <c r="Q494" i="1"/>
  <c r="R493" i="1"/>
  <c r="Q493" i="1"/>
  <c r="S493" i="1" s="1"/>
  <c r="T493" i="1" s="1"/>
  <c r="R492" i="1"/>
  <c r="Q492" i="1"/>
  <c r="S492" i="1" s="1"/>
  <c r="T492" i="1" s="1"/>
  <c r="R491" i="1"/>
  <c r="Q491" i="1"/>
  <c r="S491" i="1" s="1"/>
  <c r="T491" i="1" s="1"/>
  <c r="R490" i="1"/>
  <c r="Q490" i="1"/>
  <c r="S490" i="1" s="1"/>
  <c r="T490" i="1" s="1"/>
  <c r="R489" i="1"/>
  <c r="Q489" i="1"/>
  <c r="R488" i="1"/>
  <c r="Q488" i="1"/>
  <c r="R487" i="1"/>
  <c r="Q487" i="1"/>
  <c r="S487" i="1" s="1"/>
  <c r="T487" i="1" s="1"/>
  <c r="R486" i="1"/>
  <c r="Q486" i="1"/>
  <c r="S486" i="1" s="1"/>
  <c r="T486" i="1" s="1"/>
  <c r="R485" i="1"/>
  <c r="Q485" i="1"/>
  <c r="S485" i="1" s="1"/>
  <c r="T485" i="1" s="1"/>
  <c r="R484" i="1"/>
  <c r="Q484" i="1"/>
  <c r="S484" i="1" s="1"/>
  <c r="T484" i="1" s="1"/>
  <c r="R483" i="1"/>
  <c r="Q483" i="1"/>
  <c r="R482" i="1"/>
  <c r="Q482" i="1"/>
  <c r="R481" i="1"/>
  <c r="Q481" i="1"/>
  <c r="R480" i="1"/>
  <c r="Q480" i="1"/>
  <c r="S480" i="1" s="1"/>
  <c r="T480" i="1" s="1"/>
  <c r="R479" i="1"/>
  <c r="Q479" i="1"/>
  <c r="S479" i="1" s="1"/>
  <c r="T479" i="1" s="1"/>
  <c r="R478" i="1"/>
  <c r="Q478" i="1"/>
  <c r="S478" i="1" s="1"/>
  <c r="T478" i="1" s="1"/>
  <c r="R477" i="1"/>
  <c r="Q477" i="1"/>
  <c r="R476" i="1"/>
  <c r="Q476" i="1"/>
  <c r="R475" i="1"/>
  <c r="Q475" i="1"/>
  <c r="S475" i="1" s="1"/>
  <c r="T475" i="1" s="1"/>
  <c r="R474" i="1"/>
  <c r="Q474" i="1"/>
  <c r="S474" i="1" s="1"/>
  <c r="T474" i="1" s="1"/>
  <c r="R473" i="1"/>
  <c r="Q473" i="1"/>
  <c r="S473" i="1" s="1"/>
  <c r="T473" i="1" s="1"/>
  <c r="R472" i="1"/>
  <c r="Q472" i="1"/>
  <c r="S472" i="1" s="1"/>
  <c r="T472" i="1" s="1"/>
  <c r="R471" i="1"/>
  <c r="Q471" i="1"/>
  <c r="R470" i="1"/>
  <c r="Q470" i="1"/>
  <c r="R469" i="1"/>
  <c r="Q469" i="1"/>
  <c r="S469" i="1" s="1"/>
  <c r="T469" i="1" s="1"/>
  <c r="R468" i="1"/>
  <c r="Q468" i="1"/>
  <c r="S468" i="1" s="1"/>
  <c r="T468" i="1" s="1"/>
  <c r="R467" i="1"/>
  <c r="Q467" i="1"/>
  <c r="S467" i="1" s="1"/>
  <c r="T467" i="1" s="1"/>
  <c r="R466" i="1"/>
  <c r="Q466" i="1"/>
  <c r="S466" i="1" s="1"/>
  <c r="T466" i="1" s="1"/>
  <c r="R465" i="1"/>
  <c r="Q465" i="1"/>
  <c r="R464" i="1"/>
  <c r="Q464" i="1"/>
  <c r="R463" i="1"/>
  <c r="Q463" i="1"/>
  <c r="R462" i="1"/>
  <c r="Q462" i="1"/>
  <c r="S462" i="1" s="1"/>
  <c r="T462" i="1" s="1"/>
  <c r="R461" i="1"/>
  <c r="Q461" i="1"/>
  <c r="S461" i="1" s="1"/>
  <c r="T461" i="1" s="1"/>
  <c r="R460" i="1"/>
  <c r="Q460" i="1"/>
  <c r="S460" i="1" s="1"/>
  <c r="T460" i="1" s="1"/>
  <c r="R459" i="1"/>
  <c r="Q459" i="1"/>
  <c r="R458" i="1"/>
  <c r="Q458" i="1"/>
  <c r="R457" i="1"/>
  <c r="Q457" i="1"/>
  <c r="S457" i="1" s="1"/>
  <c r="T457" i="1" s="1"/>
  <c r="R456" i="1"/>
  <c r="Q456" i="1"/>
  <c r="S456" i="1" s="1"/>
  <c r="T456" i="1" s="1"/>
  <c r="R455" i="1"/>
  <c r="Q455" i="1"/>
  <c r="S455" i="1" s="1"/>
  <c r="T455" i="1" s="1"/>
  <c r="R454" i="1"/>
  <c r="Q454" i="1"/>
  <c r="S454" i="1" s="1"/>
  <c r="T454" i="1" s="1"/>
  <c r="R453" i="1"/>
  <c r="Q453" i="1"/>
  <c r="R452" i="1"/>
  <c r="Q452" i="1"/>
  <c r="R451" i="1"/>
  <c r="Q451" i="1"/>
  <c r="S451" i="1" s="1"/>
  <c r="T451" i="1" s="1"/>
  <c r="R450" i="1"/>
  <c r="Q450" i="1"/>
  <c r="S450" i="1" s="1"/>
  <c r="T450" i="1" s="1"/>
  <c r="R449" i="1"/>
  <c r="Q449" i="1"/>
  <c r="S449" i="1" s="1"/>
  <c r="T449" i="1" s="1"/>
  <c r="R448" i="1"/>
  <c r="Q448" i="1"/>
  <c r="S448" i="1" s="1"/>
  <c r="T448" i="1" s="1"/>
  <c r="R447" i="1"/>
  <c r="Q447" i="1"/>
  <c r="R446" i="1"/>
  <c r="Q446" i="1"/>
  <c r="R445" i="1"/>
  <c r="Q445" i="1"/>
  <c r="S445" i="1" s="1"/>
  <c r="T445" i="1" s="1"/>
  <c r="R444" i="1"/>
  <c r="Q444" i="1"/>
  <c r="S444" i="1" s="1"/>
  <c r="T444" i="1" s="1"/>
  <c r="R443" i="1"/>
  <c r="Q443" i="1"/>
  <c r="S443" i="1" s="1"/>
  <c r="T443" i="1" s="1"/>
  <c r="R442" i="1"/>
  <c r="Q442" i="1"/>
  <c r="S442" i="1" s="1"/>
  <c r="T442" i="1" s="1"/>
  <c r="R441" i="1"/>
  <c r="Q441" i="1"/>
  <c r="R440" i="1"/>
  <c r="Q440" i="1"/>
  <c r="R439" i="1"/>
  <c r="Q439" i="1"/>
  <c r="S439" i="1" s="1"/>
  <c r="T439" i="1" s="1"/>
  <c r="R438" i="1"/>
  <c r="Q438" i="1"/>
  <c r="S438" i="1" s="1"/>
  <c r="T438" i="1" s="1"/>
  <c r="R437" i="1"/>
  <c r="Q437" i="1"/>
  <c r="S437" i="1" s="1"/>
  <c r="T437" i="1" s="1"/>
  <c r="R436" i="1"/>
  <c r="Q436" i="1"/>
  <c r="S436" i="1" s="1"/>
  <c r="T436" i="1" s="1"/>
  <c r="R435" i="1"/>
  <c r="Q435" i="1"/>
  <c r="R434" i="1"/>
  <c r="Q434" i="1"/>
  <c r="R433" i="1"/>
  <c r="Q433" i="1"/>
  <c r="S433" i="1" s="1"/>
  <c r="T433" i="1" s="1"/>
  <c r="R432" i="1"/>
  <c r="Q432" i="1"/>
  <c r="S432" i="1" s="1"/>
  <c r="T432" i="1" s="1"/>
  <c r="R431" i="1"/>
  <c r="Q431" i="1"/>
  <c r="S431" i="1" s="1"/>
  <c r="T431" i="1" s="1"/>
  <c r="R430" i="1"/>
  <c r="Q430" i="1"/>
  <c r="S430" i="1" s="1"/>
  <c r="T430" i="1" s="1"/>
  <c r="R429" i="1"/>
  <c r="Q429" i="1"/>
  <c r="R428" i="1"/>
  <c r="Q428" i="1"/>
  <c r="R427" i="1"/>
  <c r="Q427" i="1"/>
  <c r="S427" i="1" s="1"/>
  <c r="T427" i="1" s="1"/>
  <c r="R426" i="1"/>
  <c r="Q426" i="1"/>
  <c r="S426" i="1" s="1"/>
  <c r="T426" i="1" s="1"/>
  <c r="R425" i="1"/>
  <c r="Q425" i="1"/>
  <c r="S425" i="1" s="1"/>
  <c r="T425" i="1" s="1"/>
  <c r="R424" i="1"/>
  <c r="Q424" i="1"/>
  <c r="S424" i="1" s="1"/>
  <c r="T424" i="1" s="1"/>
  <c r="R423" i="1"/>
  <c r="Q423" i="1"/>
  <c r="R422" i="1"/>
  <c r="Q422" i="1"/>
  <c r="R421" i="1"/>
  <c r="Q421" i="1"/>
  <c r="S421" i="1" s="1"/>
  <c r="T421" i="1" s="1"/>
  <c r="R420" i="1"/>
  <c r="Q420" i="1"/>
  <c r="S420" i="1" s="1"/>
  <c r="T420" i="1" s="1"/>
  <c r="R419" i="1"/>
  <c r="Q419" i="1"/>
  <c r="S419" i="1" s="1"/>
  <c r="T419" i="1" s="1"/>
  <c r="R418" i="1"/>
  <c r="Q418" i="1"/>
  <c r="S418" i="1" s="1"/>
  <c r="T418" i="1" s="1"/>
  <c r="R417" i="1"/>
  <c r="Q417" i="1"/>
  <c r="R416" i="1"/>
  <c r="Q416" i="1"/>
  <c r="R415" i="1"/>
  <c r="Q415" i="1"/>
  <c r="S415" i="1" s="1"/>
  <c r="T415" i="1" s="1"/>
  <c r="R414" i="1"/>
  <c r="Q414" i="1"/>
  <c r="S414" i="1" s="1"/>
  <c r="T414" i="1" s="1"/>
  <c r="R413" i="1"/>
  <c r="Q413" i="1"/>
  <c r="S413" i="1" s="1"/>
  <c r="T413" i="1" s="1"/>
  <c r="R412" i="1"/>
  <c r="Q412" i="1"/>
  <c r="S412" i="1" s="1"/>
  <c r="T412" i="1" s="1"/>
  <c r="R411" i="1"/>
  <c r="Q411" i="1"/>
  <c r="R410" i="1"/>
  <c r="Q410" i="1"/>
  <c r="R409" i="1"/>
  <c r="Q409" i="1"/>
  <c r="S409" i="1" s="1"/>
  <c r="T409" i="1" s="1"/>
  <c r="R408" i="1"/>
  <c r="Q408" i="1"/>
  <c r="S408" i="1" s="1"/>
  <c r="T408" i="1" s="1"/>
  <c r="R407" i="1"/>
  <c r="Q407" i="1"/>
  <c r="S407" i="1" s="1"/>
  <c r="T407" i="1" s="1"/>
  <c r="R406" i="1"/>
  <c r="Q406" i="1"/>
  <c r="R405" i="1"/>
  <c r="Q405" i="1"/>
  <c r="R404" i="1"/>
  <c r="Q404" i="1"/>
  <c r="R403" i="1"/>
  <c r="Q403" i="1"/>
  <c r="S403" i="1" s="1"/>
  <c r="T403" i="1" s="1"/>
  <c r="R402" i="1"/>
  <c r="Q402" i="1"/>
  <c r="S402" i="1" s="1"/>
  <c r="T402" i="1" s="1"/>
  <c r="R401" i="1"/>
  <c r="Q401" i="1"/>
  <c r="S401" i="1" s="1"/>
  <c r="T401" i="1" s="1"/>
  <c r="R400" i="1"/>
  <c r="Q400" i="1"/>
  <c r="S400" i="1" s="1"/>
  <c r="T400" i="1" s="1"/>
  <c r="R399" i="1"/>
  <c r="Q399" i="1"/>
  <c r="R398" i="1"/>
  <c r="Q398" i="1"/>
  <c r="R397" i="1"/>
  <c r="Q397" i="1"/>
  <c r="S397" i="1" s="1"/>
  <c r="T397" i="1" s="1"/>
  <c r="R396" i="1"/>
  <c r="Q396" i="1"/>
  <c r="S396" i="1" s="1"/>
  <c r="T396" i="1" s="1"/>
  <c r="R395" i="1"/>
  <c r="Q395" i="1"/>
  <c r="R394" i="1"/>
  <c r="Q394" i="1"/>
  <c r="R393" i="1"/>
  <c r="Q393" i="1"/>
  <c r="R392" i="1"/>
  <c r="Q392" i="1"/>
  <c r="R391" i="1"/>
  <c r="Q391" i="1"/>
  <c r="S391" i="1" s="1"/>
  <c r="T391" i="1" s="1"/>
  <c r="R390" i="1"/>
  <c r="Q390" i="1"/>
  <c r="S390" i="1" s="1"/>
  <c r="T390" i="1" s="1"/>
  <c r="R389" i="1"/>
  <c r="Q389" i="1"/>
  <c r="S389" i="1" s="1"/>
  <c r="T389" i="1" s="1"/>
  <c r="R388" i="1"/>
  <c r="Q388" i="1"/>
  <c r="S388" i="1" s="1"/>
  <c r="T388" i="1" s="1"/>
  <c r="R387" i="1"/>
  <c r="Q387" i="1"/>
  <c r="R386" i="1"/>
  <c r="Q386" i="1"/>
  <c r="R385" i="1"/>
  <c r="Q385" i="1"/>
  <c r="R384" i="1"/>
  <c r="Q384" i="1"/>
  <c r="S384" i="1" s="1"/>
  <c r="T384" i="1" s="1"/>
  <c r="R383" i="1"/>
  <c r="Q383" i="1"/>
  <c r="S383" i="1" s="1"/>
  <c r="T383" i="1" s="1"/>
  <c r="R382" i="1"/>
  <c r="Q382" i="1"/>
  <c r="S382" i="1" s="1"/>
  <c r="T382" i="1" s="1"/>
  <c r="R381" i="1"/>
  <c r="Q381" i="1"/>
  <c r="R380" i="1"/>
  <c r="Q380" i="1"/>
  <c r="R379" i="1"/>
  <c r="Q379" i="1"/>
  <c r="R378" i="1"/>
  <c r="Q378" i="1"/>
  <c r="S378" i="1" s="1"/>
  <c r="T378" i="1" s="1"/>
  <c r="R377" i="1"/>
  <c r="Q377" i="1"/>
  <c r="R376" i="1"/>
  <c r="Q376" i="1"/>
  <c r="S376" i="1" s="1"/>
  <c r="T376" i="1" s="1"/>
  <c r="R375" i="1"/>
  <c r="Q375" i="1"/>
  <c r="R374" i="1"/>
  <c r="Q374" i="1"/>
  <c r="R373" i="1"/>
  <c r="Q373" i="1"/>
  <c r="S373" i="1" s="1"/>
  <c r="T373" i="1" s="1"/>
  <c r="R372" i="1"/>
  <c r="Q372" i="1"/>
  <c r="S372" i="1" s="1"/>
  <c r="T372" i="1" s="1"/>
  <c r="R371" i="1"/>
  <c r="Q371" i="1"/>
  <c r="S371" i="1" s="1"/>
  <c r="T371" i="1" s="1"/>
  <c r="R370" i="1"/>
  <c r="Q370" i="1"/>
  <c r="S370" i="1" s="1"/>
  <c r="T370" i="1" s="1"/>
  <c r="R369" i="1"/>
  <c r="Q369" i="1"/>
  <c r="R368" i="1"/>
  <c r="Q368" i="1"/>
  <c r="R367" i="1"/>
  <c r="Q367" i="1"/>
  <c r="S367" i="1" s="1"/>
  <c r="T367" i="1" s="1"/>
  <c r="R366" i="1"/>
  <c r="Q366" i="1"/>
  <c r="S366" i="1" s="1"/>
  <c r="T366" i="1" s="1"/>
  <c r="R365" i="1"/>
  <c r="Q365" i="1"/>
  <c r="S365" i="1" s="1"/>
  <c r="T365" i="1" s="1"/>
  <c r="R364" i="1"/>
  <c r="Q364" i="1"/>
  <c r="R363" i="1"/>
  <c r="Q363" i="1"/>
  <c r="R362" i="1"/>
  <c r="Q362" i="1"/>
  <c r="R361" i="1"/>
  <c r="Q361" i="1"/>
  <c r="S361" i="1" s="1"/>
  <c r="T361" i="1" s="1"/>
  <c r="R360" i="1"/>
  <c r="Q360" i="1"/>
  <c r="S360" i="1" s="1"/>
  <c r="T360" i="1" s="1"/>
  <c r="R359" i="1"/>
  <c r="Q359" i="1"/>
  <c r="S359" i="1" s="1"/>
  <c r="T359" i="1" s="1"/>
  <c r="R358" i="1"/>
  <c r="Q358" i="1"/>
  <c r="S358" i="1" s="1"/>
  <c r="T358" i="1" s="1"/>
  <c r="R357" i="1"/>
  <c r="Q357" i="1"/>
  <c r="R356" i="1"/>
  <c r="Q356" i="1"/>
  <c r="R355" i="1"/>
  <c r="Q355" i="1"/>
  <c r="S355" i="1" s="1"/>
  <c r="T355" i="1" s="1"/>
  <c r="R354" i="1"/>
  <c r="Q354" i="1"/>
  <c r="S354" i="1" s="1"/>
  <c r="T354" i="1" s="1"/>
  <c r="R353" i="1"/>
  <c r="Q353" i="1"/>
  <c r="S353" i="1" s="1"/>
  <c r="T353" i="1" s="1"/>
  <c r="R352" i="1"/>
  <c r="Q352" i="1"/>
  <c r="S352" i="1" s="1"/>
  <c r="T352" i="1" s="1"/>
  <c r="R351" i="1"/>
  <c r="Q351" i="1"/>
  <c r="R350" i="1"/>
  <c r="Q350" i="1"/>
  <c r="R349" i="1"/>
  <c r="Q349" i="1"/>
  <c r="S349" i="1" s="1"/>
  <c r="T349" i="1" s="1"/>
  <c r="R348" i="1"/>
  <c r="Q348" i="1"/>
  <c r="S348" i="1" s="1"/>
  <c r="T348" i="1" s="1"/>
  <c r="R347" i="1"/>
  <c r="Q347" i="1"/>
  <c r="S347" i="1" s="1"/>
  <c r="T347" i="1" s="1"/>
  <c r="R346" i="1"/>
  <c r="Q346" i="1"/>
  <c r="S346" i="1" s="1"/>
  <c r="T346" i="1" s="1"/>
  <c r="R345" i="1"/>
  <c r="Q345" i="1"/>
  <c r="R344" i="1"/>
  <c r="Q344" i="1"/>
  <c r="R343" i="1"/>
  <c r="Q343" i="1"/>
  <c r="S343" i="1" s="1"/>
  <c r="T343" i="1" s="1"/>
  <c r="R342" i="1"/>
  <c r="Q342" i="1"/>
  <c r="S342" i="1" s="1"/>
  <c r="T342" i="1" s="1"/>
  <c r="R341" i="1"/>
  <c r="Q341" i="1"/>
  <c r="S341" i="1" s="1"/>
  <c r="T341" i="1" s="1"/>
  <c r="R340" i="1"/>
  <c r="Q340" i="1"/>
  <c r="S340" i="1" s="1"/>
  <c r="T340" i="1" s="1"/>
  <c r="R339" i="1"/>
  <c r="Q339" i="1"/>
  <c r="R338" i="1"/>
  <c r="Q338" i="1"/>
  <c r="R337" i="1"/>
  <c r="Q337" i="1"/>
  <c r="R336" i="1"/>
  <c r="Q336" i="1"/>
  <c r="S336" i="1" s="1"/>
  <c r="T336" i="1" s="1"/>
  <c r="R335" i="1"/>
  <c r="Q335" i="1"/>
  <c r="S335" i="1" s="1"/>
  <c r="T335" i="1" s="1"/>
  <c r="R334" i="1"/>
  <c r="Q334" i="1"/>
  <c r="S334" i="1" s="1"/>
  <c r="T334" i="1" s="1"/>
  <c r="R333" i="1"/>
  <c r="Q333" i="1"/>
  <c r="R332" i="1"/>
  <c r="Q332" i="1"/>
  <c r="R331" i="1"/>
  <c r="Q331" i="1"/>
  <c r="S331" i="1" s="1"/>
  <c r="T331" i="1" s="1"/>
  <c r="R330" i="1"/>
  <c r="Q330" i="1"/>
  <c r="S330" i="1" s="1"/>
  <c r="T330" i="1" s="1"/>
  <c r="R329" i="1"/>
  <c r="Q329" i="1"/>
  <c r="R328" i="1"/>
  <c r="Q328" i="1"/>
  <c r="S328" i="1" s="1"/>
  <c r="T328" i="1" s="1"/>
  <c r="R327" i="1"/>
  <c r="Q327" i="1"/>
  <c r="R326" i="1"/>
  <c r="Q326" i="1"/>
  <c r="R325" i="1"/>
  <c r="Q325" i="1"/>
  <c r="S325" i="1" s="1"/>
  <c r="T325" i="1" s="1"/>
  <c r="R324" i="1"/>
  <c r="Q324" i="1"/>
  <c r="S324" i="1" s="1"/>
  <c r="T324" i="1" s="1"/>
  <c r="R323" i="1"/>
  <c r="Q323" i="1"/>
  <c r="S323" i="1" s="1"/>
  <c r="T323" i="1" s="1"/>
  <c r="R322" i="1"/>
  <c r="Q322" i="1"/>
  <c r="S322" i="1" s="1"/>
  <c r="T322" i="1" s="1"/>
  <c r="R321" i="1"/>
  <c r="Q321" i="1"/>
  <c r="R320" i="1"/>
  <c r="Q320" i="1"/>
  <c r="R319" i="1"/>
  <c r="Q319" i="1"/>
  <c r="S319" i="1" s="1"/>
  <c r="T319" i="1" s="1"/>
  <c r="R318" i="1"/>
  <c r="Q318" i="1"/>
  <c r="S318" i="1" s="1"/>
  <c r="T318" i="1" s="1"/>
  <c r="R317" i="1"/>
  <c r="Q317" i="1"/>
  <c r="S317" i="1" s="1"/>
  <c r="T317" i="1" s="1"/>
  <c r="R316" i="1"/>
  <c r="Q316" i="1"/>
  <c r="S316" i="1" s="1"/>
  <c r="T316" i="1" s="1"/>
  <c r="R315" i="1"/>
  <c r="Q315" i="1"/>
  <c r="R314" i="1"/>
  <c r="Q314" i="1"/>
  <c r="R313" i="1"/>
  <c r="Q313" i="1"/>
  <c r="S313" i="1" s="1"/>
  <c r="T313" i="1" s="1"/>
  <c r="R312" i="1"/>
  <c r="Q312" i="1"/>
  <c r="S312" i="1" s="1"/>
  <c r="T312" i="1" s="1"/>
  <c r="R311" i="1"/>
  <c r="Q311" i="1"/>
  <c r="S311" i="1" s="1"/>
  <c r="T311" i="1" s="1"/>
  <c r="R310" i="1"/>
  <c r="Q310" i="1"/>
  <c r="S310" i="1" s="1"/>
  <c r="T310" i="1" s="1"/>
  <c r="R309" i="1"/>
  <c r="Q309" i="1"/>
  <c r="R308" i="1"/>
  <c r="Q308" i="1"/>
  <c r="R307" i="1"/>
  <c r="Q307" i="1"/>
  <c r="S307" i="1" s="1"/>
  <c r="T307" i="1" s="1"/>
  <c r="R306" i="1"/>
  <c r="Q306" i="1"/>
  <c r="S306" i="1" s="1"/>
  <c r="T306" i="1" s="1"/>
  <c r="R305" i="1"/>
  <c r="Q305" i="1"/>
  <c r="S305" i="1" s="1"/>
  <c r="T305" i="1" s="1"/>
  <c r="R304" i="1"/>
  <c r="Q304" i="1"/>
  <c r="S304" i="1" s="1"/>
  <c r="T304" i="1" s="1"/>
  <c r="R303" i="1"/>
  <c r="Q303" i="1"/>
  <c r="R302" i="1"/>
  <c r="Q302" i="1"/>
  <c r="R301" i="1"/>
  <c r="Q301" i="1"/>
  <c r="S301" i="1" s="1"/>
  <c r="T301" i="1" s="1"/>
  <c r="R300" i="1"/>
  <c r="Q300" i="1"/>
  <c r="S300" i="1" s="1"/>
  <c r="T300" i="1" s="1"/>
  <c r="R299" i="1"/>
  <c r="Q299" i="1"/>
  <c r="R298" i="1"/>
  <c r="Q298" i="1"/>
  <c r="R297" i="1"/>
  <c r="Q297" i="1"/>
  <c r="R296" i="1"/>
  <c r="Q296" i="1"/>
  <c r="R295" i="1"/>
  <c r="Q295" i="1"/>
  <c r="R294" i="1"/>
  <c r="Q294" i="1"/>
  <c r="S294" i="1" s="1"/>
  <c r="T294" i="1" s="1"/>
  <c r="R293" i="1"/>
  <c r="Q293" i="1"/>
  <c r="S293" i="1" s="1"/>
  <c r="T293" i="1" s="1"/>
  <c r="R292" i="1"/>
  <c r="Q292" i="1"/>
  <c r="S292" i="1" s="1"/>
  <c r="T292" i="1" s="1"/>
  <c r="R291" i="1"/>
  <c r="Q291" i="1"/>
  <c r="R290" i="1"/>
  <c r="Q290" i="1"/>
  <c r="R289" i="1"/>
  <c r="Q289" i="1"/>
  <c r="S289" i="1" s="1"/>
  <c r="T289" i="1" s="1"/>
  <c r="R288" i="1"/>
  <c r="Q288" i="1"/>
  <c r="R287" i="1"/>
  <c r="Q287" i="1"/>
  <c r="S287" i="1" s="1"/>
  <c r="T287" i="1" s="1"/>
  <c r="R286" i="1"/>
  <c r="Q286" i="1"/>
  <c r="S286" i="1" s="1"/>
  <c r="T286" i="1" s="1"/>
  <c r="R285" i="1"/>
  <c r="Q285" i="1"/>
  <c r="R284" i="1"/>
  <c r="Q284" i="1"/>
  <c r="R283" i="1"/>
  <c r="Q283" i="1"/>
  <c r="S283" i="1" s="1"/>
  <c r="T283" i="1" s="1"/>
  <c r="R282" i="1"/>
  <c r="Q282" i="1"/>
  <c r="S282" i="1" s="1"/>
  <c r="T282" i="1" s="1"/>
  <c r="R281" i="1"/>
  <c r="Q281" i="1"/>
  <c r="S281" i="1" s="1"/>
  <c r="T281" i="1" s="1"/>
  <c r="R280" i="1"/>
  <c r="Q280" i="1"/>
  <c r="S280" i="1" s="1"/>
  <c r="T280" i="1" s="1"/>
  <c r="R279" i="1"/>
  <c r="Q279" i="1"/>
  <c r="R278" i="1"/>
  <c r="Q278" i="1"/>
  <c r="R277" i="1"/>
  <c r="Q277" i="1"/>
  <c r="S277" i="1" s="1"/>
  <c r="T277" i="1" s="1"/>
  <c r="R276" i="1"/>
  <c r="Q276" i="1"/>
  <c r="S276" i="1" s="1"/>
  <c r="T276" i="1" s="1"/>
  <c r="R275" i="1"/>
  <c r="Q275" i="1"/>
  <c r="S275" i="1" s="1"/>
  <c r="T275" i="1" s="1"/>
  <c r="R274" i="1"/>
  <c r="Q274" i="1"/>
  <c r="S274" i="1" s="1"/>
  <c r="T274" i="1" s="1"/>
  <c r="R273" i="1"/>
  <c r="Q273" i="1"/>
  <c r="R272" i="1"/>
  <c r="Q272" i="1"/>
  <c r="R271" i="1"/>
  <c r="Q271" i="1"/>
  <c r="R270" i="1"/>
  <c r="Q270" i="1"/>
  <c r="S270" i="1" s="1"/>
  <c r="T270" i="1" s="1"/>
  <c r="R269" i="1"/>
  <c r="Q269" i="1"/>
  <c r="S269" i="1" s="1"/>
  <c r="T269" i="1" s="1"/>
  <c r="R268" i="1"/>
  <c r="Q268" i="1"/>
  <c r="R267" i="1"/>
  <c r="Q267" i="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S256" i="1" s="1"/>
  <c r="T256" i="1" s="1"/>
  <c r="R255" i="1"/>
  <c r="Q255" i="1"/>
  <c r="R254" i="1"/>
  <c r="Q254" i="1"/>
  <c r="R253" i="1"/>
  <c r="Q253" i="1"/>
  <c r="S253" i="1" s="1"/>
  <c r="T253" i="1" s="1"/>
  <c r="R252" i="1"/>
  <c r="Q252" i="1"/>
  <c r="S252" i="1" s="1"/>
  <c r="T252" i="1" s="1"/>
  <c r="R251" i="1"/>
  <c r="Q251" i="1"/>
  <c r="R250" i="1"/>
  <c r="Q250" i="1"/>
  <c r="S250" i="1" s="1"/>
  <c r="T250" i="1" s="1"/>
  <c r="R249" i="1"/>
  <c r="Q249" i="1"/>
  <c r="R248" i="1"/>
  <c r="Q248" i="1"/>
  <c r="R247" i="1"/>
  <c r="Q247" i="1"/>
  <c r="S247" i="1" s="1"/>
  <c r="T247" i="1" s="1"/>
  <c r="R246" i="1"/>
  <c r="Q246" i="1"/>
  <c r="S246" i="1" s="1"/>
  <c r="T246" i="1" s="1"/>
  <c r="R245" i="1"/>
  <c r="Q245" i="1"/>
  <c r="S245" i="1" s="1"/>
  <c r="T245" i="1" s="1"/>
  <c r="R244" i="1"/>
  <c r="Q244" i="1"/>
  <c r="S244" i="1" s="1"/>
  <c r="T244" i="1" s="1"/>
  <c r="R243" i="1"/>
  <c r="Q243" i="1"/>
  <c r="R242" i="1"/>
  <c r="Q242" i="1"/>
  <c r="R241" i="1"/>
  <c r="Q241" i="1"/>
  <c r="S241" i="1" s="1"/>
  <c r="T241" i="1" s="1"/>
  <c r="R240" i="1"/>
  <c r="Q240" i="1"/>
  <c r="S240" i="1" s="1"/>
  <c r="T240" i="1" s="1"/>
  <c r="R239" i="1"/>
  <c r="Q239" i="1"/>
  <c r="S239" i="1" s="1"/>
  <c r="T239" i="1" s="1"/>
  <c r="R238" i="1"/>
  <c r="Q238" i="1"/>
  <c r="S238" i="1" s="1"/>
  <c r="T238" i="1" s="1"/>
  <c r="R237" i="1"/>
  <c r="Q237" i="1"/>
  <c r="R236" i="1"/>
  <c r="Q236" i="1"/>
  <c r="R235" i="1"/>
  <c r="Q235" i="1"/>
  <c r="S235" i="1" s="1"/>
  <c r="T235" i="1" s="1"/>
  <c r="R234" i="1"/>
  <c r="Q234" i="1"/>
  <c r="S234" i="1" s="1"/>
  <c r="T234" i="1" s="1"/>
  <c r="R233" i="1"/>
  <c r="Q233" i="1"/>
  <c r="S233" i="1" s="1"/>
  <c r="T233" i="1" s="1"/>
  <c r="R232" i="1"/>
  <c r="Q232" i="1"/>
  <c r="S232" i="1" s="1"/>
  <c r="T232" i="1" s="1"/>
  <c r="R231" i="1"/>
  <c r="Q231" i="1"/>
  <c r="R230" i="1"/>
  <c r="Q230" i="1"/>
  <c r="R229" i="1"/>
  <c r="Q229" i="1"/>
  <c r="S229" i="1" s="1"/>
  <c r="T229" i="1" s="1"/>
  <c r="R228" i="1"/>
  <c r="Q228" i="1"/>
  <c r="S228" i="1" s="1"/>
  <c r="T228" i="1" s="1"/>
  <c r="R227" i="1"/>
  <c r="Q227" i="1"/>
  <c r="S227" i="1" s="1"/>
  <c r="T227" i="1" s="1"/>
  <c r="R226" i="1"/>
  <c r="Q226" i="1"/>
  <c r="S226" i="1" s="1"/>
  <c r="T226" i="1" s="1"/>
  <c r="R225" i="1"/>
  <c r="Q225" i="1"/>
  <c r="R224" i="1"/>
  <c r="Q224" i="1"/>
  <c r="R223" i="1"/>
  <c r="Q223" i="1"/>
  <c r="S223" i="1" s="1"/>
  <c r="T223" i="1" s="1"/>
  <c r="R222" i="1"/>
  <c r="Q222" i="1"/>
  <c r="S222" i="1" s="1"/>
  <c r="T222" i="1" s="1"/>
  <c r="R221" i="1"/>
  <c r="Q221" i="1"/>
  <c r="S221" i="1" s="1"/>
  <c r="T221" i="1" s="1"/>
  <c r="R220" i="1"/>
  <c r="Q220" i="1"/>
  <c r="S220" i="1" s="1"/>
  <c r="T220" i="1" s="1"/>
  <c r="R219" i="1"/>
  <c r="Q219" i="1"/>
  <c r="R218" i="1"/>
  <c r="Q218" i="1"/>
  <c r="R217" i="1"/>
  <c r="Q217" i="1"/>
  <c r="S217" i="1" s="1"/>
  <c r="T217" i="1" s="1"/>
  <c r="R216" i="1"/>
  <c r="Q216" i="1"/>
  <c r="S216" i="1" s="1"/>
  <c r="T216" i="1" s="1"/>
  <c r="R215" i="1"/>
  <c r="Q215" i="1"/>
  <c r="S215" i="1" s="1"/>
  <c r="T215" i="1" s="1"/>
  <c r="R214" i="1"/>
  <c r="Q214" i="1"/>
  <c r="S214" i="1" s="1"/>
  <c r="T214" i="1" s="1"/>
  <c r="R213" i="1"/>
  <c r="Q213" i="1"/>
  <c r="R212" i="1"/>
  <c r="Q212" i="1"/>
  <c r="R211" i="1"/>
  <c r="Q211" i="1"/>
  <c r="S211" i="1" s="1"/>
  <c r="T211" i="1" s="1"/>
  <c r="R210" i="1"/>
  <c r="Q210" i="1"/>
  <c r="S210" i="1" s="1"/>
  <c r="T210" i="1" s="1"/>
  <c r="R209" i="1"/>
  <c r="Q209" i="1"/>
  <c r="S209" i="1" s="1"/>
  <c r="T209" i="1" s="1"/>
  <c r="R208" i="1"/>
  <c r="Q208" i="1"/>
  <c r="S208" i="1" s="1"/>
  <c r="T208" i="1" s="1"/>
  <c r="R207" i="1"/>
  <c r="Q207" i="1"/>
  <c r="R206" i="1"/>
  <c r="Q206" i="1"/>
  <c r="R205" i="1"/>
  <c r="Q205" i="1"/>
  <c r="S205" i="1" s="1"/>
  <c r="T205" i="1" s="1"/>
  <c r="R204" i="1"/>
  <c r="Q204" i="1"/>
  <c r="S204" i="1" s="1"/>
  <c r="T204" i="1" s="1"/>
  <c r="R203" i="1"/>
  <c r="Q203" i="1"/>
  <c r="S203" i="1" s="1"/>
  <c r="T203" i="1" s="1"/>
  <c r="R202" i="1"/>
  <c r="Q202" i="1"/>
  <c r="S202" i="1" s="1"/>
  <c r="T202" i="1" s="1"/>
  <c r="R201" i="1"/>
  <c r="Q201" i="1"/>
  <c r="R200" i="1"/>
  <c r="Q200" i="1"/>
  <c r="R199" i="1"/>
  <c r="Q199" i="1"/>
  <c r="S199" i="1" s="1"/>
  <c r="T199" i="1" s="1"/>
  <c r="R198" i="1"/>
  <c r="Q198" i="1"/>
  <c r="S198" i="1" s="1"/>
  <c r="T198" i="1" s="1"/>
  <c r="R197" i="1"/>
  <c r="Q197" i="1"/>
  <c r="S197" i="1" s="1"/>
  <c r="T197" i="1" s="1"/>
  <c r="R196" i="1"/>
  <c r="Q196" i="1"/>
  <c r="S196" i="1" s="1"/>
  <c r="T196" i="1" s="1"/>
  <c r="R195" i="1"/>
  <c r="Q195" i="1"/>
  <c r="R194" i="1"/>
  <c r="Q194" i="1"/>
  <c r="R193" i="1"/>
  <c r="Q193" i="1"/>
  <c r="S193" i="1" s="1"/>
  <c r="T193" i="1" s="1"/>
  <c r="R192" i="1"/>
  <c r="Q192" i="1"/>
  <c r="S192" i="1" s="1"/>
  <c r="T192" i="1" s="1"/>
  <c r="R191" i="1"/>
  <c r="Q191" i="1"/>
  <c r="S191" i="1" s="1"/>
  <c r="T191" i="1" s="1"/>
  <c r="R190" i="1"/>
  <c r="Q190" i="1"/>
  <c r="S190" i="1" s="1"/>
  <c r="T190" i="1" s="1"/>
  <c r="R189" i="1"/>
  <c r="Q189" i="1"/>
  <c r="R188" i="1"/>
  <c r="Q188" i="1"/>
  <c r="R187" i="1"/>
  <c r="Q187" i="1"/>
  <c r="S187" i="1" s="1"/>
  <c r="T187" i="1" s="1"/>
  <c r="R186" i="1"/>
  <c r="Q186" i="1"/>
  <c r="S186" i="1" s="1"/>
  <c r="T186" i="1" s="1"/>
  <c r="R185" i="1"/>
  <c r="Q185" i="1"/>
  <c r="S185" i="1" s="1"/>
  <c r="T185" i="1" s="1"/>
  <c r="R184" i="1"/>
  <c r="Q184" i="1"/>
  <c r="S184" i="1" s="1"/>
  <c r="T184" i="1" s="1"/>
  <c r="R183" i="1"/>
  <c r="Q183" i="1"/>
  <c r="R182" i="1"/>
  <c r="Q182" i="1"/>
  <c r="R181" i="1"/>
  <c r="Q181" i="1"/>
  <c r="S181" i="1" s="1"/>
  <c r="T181" i="1" s="1"/>
  <c r="R180" i="1"/>
  <c r="Q180" i="1"/>
  <c r="S180" i="1" s="1"/>
  <c r="T180" i="1" s="1"/>
  <c r="R179" i="1"/>
  <c r="Q179" i="1"/>
  <c r="S179" i="1" s="1"/>
  <c r="T179" i="1" s="1"/>
  <c r="R178" i="1"/>
  <c r="Q178" i="1"/>
  <c r="R177" i="1"/>
  <c r="Q177" i="1"/>
  <c r="R176" i="1"/>
  <c r="Q176" i="1"/>
  <c r="R175" i="1"/>
  <c r="Q175" i="1"/>
  <c r="S175" i="1" s="1"/>
  <c r="T175" i="1" s="1"/>
  <c r="R174" i="1"/>
  <c r="Q174" i="1"/>
  <c r="S174" i="1" s="1"/>
  <c r="T174" i="1" s="1"/>
  <c r="R173" i="1"/>
  <c r="Q173" i="1"/>
  <c r="S173" i="1" s="1"/>
  <c r="T173" i="1" s="1"/>
  <c r="R172" i="1"/>
  <c r="Q172" i="1"/>
  <c r="S172" i="1" s="1"/>
  <c r="T172" i="1" s="1"/>
  <c r="R171" i="1"/>
  <c r="Q171" i="1"/>
  <c r="R170" i="1"/>
  <c r="Q170" i="1"/>
  <c r="R169" i="1"/>
  <c r="Q169" i="1"/>
  <c r="S169" i="1" s="1"/>
  <c r="T169" i="1" s="1"/>
  <c r="R168" i="1"/>
  <c r="Q168" i="1"/>
  <c r="S168" i="1" s="1"/>
  <c r="T168" i="1" s="1"/>
  <c r="R167" i="1"/>
  <c r="Q167" i="1"/>
  <c r="S167" i="1" s="1"/>
  <c r="T167" i="1" s="1"/>
  <c r="R166" i="1"/>
  <c r="Q166" i="1"/>
  <c r="R165" i="1"/>
  <c r="Q165" i="1"/>
  <c r="R164" i="1"/>
  <c r="Q164" i="1"/>
  <c r="R163" i="1"/>
  <c r="Q163" i="1"/>
  <c r="S163" i="1" s="1"/>
  <c r="T163" i="1" s="1"/>
  <c r="R162" i="1"/>
  <c r="Q162" i="1"/>
  <c r="S162" i="1" s="1"/>
  <c r="T162" i="1" s="1"/>
  <c r="R161" i="1"/>
  <c r="Q161" i="1"/>
  <c r="R160" i="1"/>
  <c r="Q160" i="1"/>
  <c r="S160" i="1" s="1"/>
  <c r="T160" i="1" s="1"/>
  <c r="R159" i="1"/>
  <c r="Q159" i="1"/>
  <c r="R158" i="1"/>
  <c r="Q158" i="1"/>
  <c r="R157" i="1"/>
  <c r="Q157" i="1"/>
  <c r="S157" i="1" s="1"/>
  <c r="T157" i="1" s="1"/>
  <c r="R156" i="1"/>
  <c r="Q156" i="1"/>
  <c r="R155" i="1"/>
  <c r="Q155" i="1"/>
  <c r="S155" i="1" s="1"/>
  <c r="T155" i="1" s="1"/>
  <c r="R154" i="1"/>
  <c r="Q154" i="1"/>
  <c r="S154" i="1" s="1"/>
  <c r="T154" i="1" s="1"/>
  <c r="R153" i="1"/>
  <c r="Q153" i="1"/>
  <c r="R152" i="1"/>
  <c r="Q152" i="1"/>
  <c r="R151" i="1"/>
  <c r="Q151" i="1"/>
  <c r="S151" i="1" s="1"/>
  <c r="T151" i="1" s="1"/>
  <c r="R150" i="1"/>
  <c r="Q150" i="1"/>
  <c r="S150" i="1" s="1"/>
  <c r="T150" i="1" s="1"/>
  <c r="R149" i="1"/>
  <c r="Q149" i="1"/>
  <c r="S149" i="1" s="1"/>
  <c r="T149" i="1" s="1"/>
  <c r="R148" i="1"/>
  <c r="Q148" i="1"/>
  <c r="S148" i="1" s="1"/>
  <c r="T148" i="1" s="1"/>
  <c r="R147" i="1"/>
  <c r="Q147" i="1"/>
  <c r="R146" i="1"/>
  <c r="Q146" i="1"/>
  <c r="R145" i="1"/>
  <c r="Q145" i="1"/>
  <c r="S145" i="1" s="1"/>
  <c r="T145" i="1" s="1"/>
  <c r="R144" i="1"/>
  <c r="Q144" i="1"/>
  <c r="S144" i="1" s="1"/>
  <c r="T144" i="1" s="1"/>
  <c r="R143" i="1"/>
  <c r="Q143" i="1"/>
  <c r="S143" i="1" s="1"/>
  <c r="T143" i="1" s="1"/>
  <c r="R142" i="1"/>
  <c r="Q142" i="1"/>
  <c r="S142" i="1" s="1"/>
  <c r="T142" i="1" s="1"/>
  <c r="R141" i="1"/>
  <c r="Q141" i="1"/>
  <c r="R140" i="1"/>
  <c r="Q140" i="1"/>
  <c r="R139" i="1"/>
  <c r="Q139" i="1"/>
  <c r="S139" i="1" s="1"/>
  <c r="T139" i="1" s="1"/>
  <c r="R138" i="1"/>
  <c r="Q138" i="1"/>
  <c r="S138" i="1" s="1"/>
  <c r="T138" i="1" s="1"/>
  <c r="R137" i="1"/>
  <c r="Q137" i="1"/>
  <c r="S137" i="1" s="1"/>
  <c r="T137" i="1" s="1"/>
  <c r="R136" i="1"/>
  <c r="Q136" i="1"/>
  <c r="S136" i="1" s="1"/>
  <c r="T136" i="1" s="1"/>
  <c r="R135" i="1"/>
  <c r="Q135" i="1"/>
  <c r="R134" i="1"/>
  <c r="Q134" i="1"/>
  <c r="R133" i="1"/>
  <c r="Q133" i="1"/>
  <c r="S133" i="1" s="1"/>
  <c r="T133" i="1" s="1"/>
  <c r="R132" i="1"/>
  <c r="Q132" i="1"/>
  <c r="S132" i="1" s="1"/>
  <c r="T132" i="1" s="1"/>
  <c r="R131" i="1"/>
  <c r="Q131" i="1"/>
  <c r="S131" i="1" s="1"/>
  <c r="T131" i="1" s="1"/>
  <c r="R130" i="1"/>
  <c r="Q130" i="1"/>
  <c r="S130" i="1" s="1"/>
  <c r="T130" i="1" s="1"/>
  <c r="R129" i="1"/>
  <c r="Q129" i="1"/>
  <c r="R128" i="1"/>
  <c r="Q128" i="1"/>
  <c r="R127" i="1"/>
  <c r="Q127" i="1"/>
  <c r="S127" i="1" s="1"/>
  <c r="T127" i="1" s="1"/>
  <c r="R126" i="1"/>
  <c r="Q126" i="1"/>
  <c r="S126" i="1" s="1"/>
  <c r="T126" i="1" s="1"/>
  <c r="R125" i="1"/>
  <c r="Q125" i="1"/>
  <c r="S125" i="1" s="1"/>
  <c r="T125" i="1" s="1"/>
  <c r="R124" i="1"/>
  <c r="Q124" i="1"/>
  <c r="S124" i="1" s="1"/>
  <c r="T124" i="1" s="1"/>
  <c r="R123" i="1"/>
  <c r="Q123" i="1"/>
  <c r="R122" i="1"/>
  <c r="Q122" i="1"/>
  <c r="R121" i="1"/>
  <c r="Q121" i="1"/>
  <c r="S121" i="1" s="1"/>
  <c r="T121" i="1" s="1"/>
  <c r="R120" i="1"/>
  <c r="Q120" i="1"/>
  <c r="S120" i="1" s="1"/>
  <c r="T120" i="1" s="1"/>
  <c r="R119" i="1"/>
  <c r="Q119" i="1"/>
  <c r="S119" i="1" s="1"/>
  <c r="T119" i="1" s="1"/>
  <c r="R118" i="1"/>
  <c r="Q118" i="1"/>
  <c r="S118" i="1" s="1"/>
  <c r="T118" i="1" s="1"/>
  <c r="R117" i="1"/>
  <c r="Q117" i="1"/>
  <c r="R116" i="1"/>
  <c r="Q116" i="1"/>
  <c r="R115" i="1"/>
  <c r="Q115" i="1"/>
  <c r="S115" i="1" s="1"/>
  <c r="T115" i="1" s="1"/>
  <c r="R114" i="1"/>
  <c r="Q114" i="1"/>
  <c r="S114" i="1" s="1"/>
  <c r="T114" i="1" s="1"/>
  <c r="R113" i="1"/>
  <c r="Q113" i="1"/>
  <c r="S113" i="1" s="1"/>
  <c r="T113" i="1" s="1"/>
  <c r="R112" i="1"/>
  <c r="Q112" i="1"/>
  <c r="S112" i="1" s="1"/>
  <c r="T112" i="1" s="1"/>
  <c r="R111" i="1"/>
  <c r="Q111" i="1"/>
  <c r="R110" i="1"/>
  <c r="Q110" i="1"/>
  <c r="R109" i="1"/>
  <c r="Q109" i="1"/>
  <c r="S109" i="1" s="1"/>
  <c r="T109" i="1" s="1"/>
  <c r="R108" i="1"/>
  <c r="Q108" i="1"/>
  <c r="S108" i="1" s="1"/>
  <c r="T108" i="1" s="1"/>
  <c r="R107" i="1"/>
  <c r="Q107" i="1"/>
  <c r="S107" i="1" s="1"/>
  <c r="T107" i="1" s="1"/>
  <c r="R106" i="1"/>
  <c r="Q106" i="1"/>
  <c r="S106" i="1" s="1"/>
  <c r="T106" i="1" s="1"/>
  <c r="R105" i="1"/>
  <c r="Q105" i="1"/>
  <c r="R104" i="1"/>
  <c r="Q104" i="1"/>
  <c r="R103" i="1"/>
  <c r="Q103" i="1"/>
  <c r="S103" i="1" s="1"/>
  <c r="T103" i="1" s="1"/>
  <c r="R102" i="1"/>
  <c r="Q102" i="1"/>
  <c r="S102" i="1" s="1"/>
  <c r="T102" i="1" s="1"/>
  <c r="R101" i="1"/>
  <c r="Q101" i="1"/>
  <c r="R100" i="1"/>
  <c r="Q100" i="1"/>
  <c r="S100" i="1" s="1"/>
  <c r="T100" i="1" s="1"/>
  <c r="R99" i="1"/>
  <c r="Q99" i="1"/>
  <c r="R98" i="1"/>
  <c r="Q98" i="1"/>
  <c r="R97" i="1"/>
  <c r="Q97" i="1"/>
  <c r="S97" i="1" s="1"/>
  <c r="T97" i="1" s="1"/>
  <c r="R96" i="1"/>
  <c r="Q96" i="1"/>
  <c r="S96" i="1" s="1"/>
  <c r="T96" i="1" s="1"/>
  <c r="R95" i="1"/>
  <c r="Q95" i="1"/>
  <c r="S95" i="1" s="1"/>
  <c r="T95" i="1" s="1"/>
  <c r="R94" i="1"/>
  <c r="Q94" i="1"/>
  <c r="S94" i="1" s="1"/>
  <c r="T94" i="1" s="1"/>
  <c r="R93" i="1"/>
  <c r="Q93" i="1"/>
  <c r="R92" i="1"/>
  <c r="Q92" i="1"/>
  <c r="R91" i="1"/>
  <c r="Q91" i="1"/>
  <c r="S91" i="1" s="1"/>
  <c r="T91" i="1" s="1"/>
  <c r="R90" i="1"/>
  <c r="Q90" i="1"/>
  <c r="S90" i="1" s="1"/>
  <c r="T90" i="1" s="1"/>
  <c r="R89" i="1"/>
  <c r="Q89" i="1"/>
  <c r="S89" i="1" s="1"/>
  <c r="T89" i="1" s="1"/>
  <c r="R88" i="1"/>
  <c r="Q88" i="1"/>
  <c r="S88" i="1" s="1"/>
  <c r="T88" i="1" s="1"/>
  <c r="R87" i="1"/>
  <c r="Q87" i="1"/>
  <c r="R86" i="1"/>
  <c r="Q86" i="1"/>
  <c r="R85" i="1"/>
  <c r="Q85" i="1"/>
  <c r="S85" i="1" s="1"/>
  <c r="T85" i="1" s="1"/>
  <c r="R84" i="1"/>
  <c r="Q84" i="1"/>
  <c r="S84" i="1" s="1"/>
  <c r="T84" i="1" s="1"/>
  <c r="R83" i="1"/>
  <c r="Q83" i="1"/>
  <c r="S83" i="1" s="1"/>
  <c r="T83" i="1" s="1"/>
  <c r="R82" i="1"/>
  <c r="Q82" i="1"/>
  <c r="S82" i="1" s="1"/>
  <c r="T82" i="1" s="1"/>
  <c r="R81" i="1"/>
  <c r="Q81" i="1"/>
  <c r="R80" i="1"/>
  <c r="Q80" i="1"/>
  <c r="R79" i="1"/>
  <c r="Q79" i="1"/>
  <c r="S79" i="1" s="1"/>
  <c r="T79" i="1" s="1"/>
  <c r="R78" i="1"/>
  <c r="Q78" i="1"/>
  <c r="S78" i="1" s="1"/>
  <c r="T78" i="1" s="1"/>
  <c r="R77" i="1"/>
  <c r="Q77" i="1"/>
  <c r="S77" i="1" s="1"/>
  <c r="T77" i="1" s="1"/>
  <c r="R76" i="1"/>
  <c r="Q76" i="1"/>
  <c r="S76" i="1" s="1"/>
  <c r="T76" i="1" s="1"/>
  <c r="R75" i="1"/>
  <c r="Q75" i="1"/>
  <c r="R74" i="1"/>
  <c r="Q74" i="1"/>
  <c r="R73" i="1"/>
  <c r="Q73" i="1"/>
  <c r="S73" i="1" s="1"/>
  <c r="T73" i="1" s="1"/>
  <c r="R72" i="1"/>
  <c r="Q72" i="1"/>
  <c r="S72" i="1" s="1"/>
  <c r="T72" i="1" s="1"/>
  <c r="R71" i="1"/>
  <c r="Q71" i="1"/>
  <c r="S71" i="1" s="1"/>
  <c r="T71" i="1" s="1"/>
  <c r="R70" i="1"/>
  <c r="Q70" i="1"/>
  <c r="S70" i="1" s="1"/>
  <c r="T70" i="1" s="1"/>
  <c r="R69" i="1"/>
  <c r="Q69" i="1"/>
  <c r="R68" i="1"/>
  <c r="Q68" i="1"/>
  <c r="R67" i="1"/>
  <c r="Q67" i="1"/>
  <c r="S67" i="1" s="1"/>
  <c r="T67" i="1" s="1"/>
  <c r="R66" i="1"/>
  <c r="Q66" i="1"/>
  <c r="S66" i="1" s="1"/>
  <c r="T66" i="1" s="1"/>
  <c r="R65" i="1"/>
  <c r="Q65" i="1"/>
  <c r="S65" i="1" s="1"/>
  <c r="T65" i="1" s="1"/>
  <c r="R64" i="1"/>
  <c r="Q64" i="1"/>
  <c r="S64" i="1" s="1"/>
  <c r="T64" i="1" s="1"/>
  <c r="R63" i="1"/>
  <c r="Q63" i="1"/>
  <c r="R62" i="1"/>
  <c r="Q62" i="1"/>
  <c r="R61" i="1"/>
  <c r="Q61" i="1"/>
  <c r="S61" i="1" s="1"/>
  <c r="T61" i="1" s="1"/>
  <c r="R60" i="1"/>
  <c r="Q60" i="1"/>
  <c r="S60" i="1" s="1"/>
  <c r="T60" i="1" s="1"/>
  <c r="R59" i="1"/>
  <c r="Q59" i="1"/>
  <c r="S59" i="1" s="1"/>
  <c r="T59" i="1" s="1"/>
  <c r="R58" i="1"/>
  <c r="Q58" i="1"/>
  <c r="S58" i="1" s="1"/>
  <c r="T58" i="1" s="1"/>
  <c r="R57" i="1"/>
  <c r="Q57" i="1"/>
  <c r="R56" i="1"/>
  <c r="Q56" i="1"/>
  <c r="R55" i="1"/>
  <c r="Q55" i="1"/>
  <c r="S55" i="1" s="1"/>
  <c r="T55" i="1" s="1"/>
  <c r="R54" i="1"/>
  <c r="Q54" i="1"/>
  <c r="S54" i="1" s="1"/>
  <c r="T54" i="1" s="1"/>
  <c r="R53" i="1"/>
  <c r="Q53" i="1"/>
  <c r="S53" i="1" s="1"/>
  <c r="T53" i="1" s="1"/>
  <c r="R52" i="1"/>
  <c r="Q52" i="1"/>
  <c r="R51" i="1"/>
  <c r="Q51" i="1"/>
  <c r="R50" i="1"/>
  <c r="Q50" i="1"/>
  <c r="R49" i="1"/>
  <c r="Q49" i="1"/>
  <c r="S49" i="1" s="1"/>
  <c r="T49" i="1" s="1"/>
  <c r="R48" i="1"/>
  <c r="Q48" i="1"/>
  <c r="S48" i="1" s="1"/>
  <c r="T48" i="1" s="1"/>
  <c r="R47" i="1"/>
  <c r="Q47" i="1"/>
  <c r="S47" i="1" s="1"/>
  <c r="T47" i="1" s="1"/>
  <c r="R46" i="1"/>
  <c r="Q46" i="1"/>
  <c r="S46" i="1" s="1"/>
  <c r="T46" i="1" s="1"/>
  <c r="R45" i="1"/>
  <c r="Q45" i="1"/>
  <c r="R44" i="1"/>
  <c r="Q44" i="1"/>
  <c r="R43" i="1"/>
  <c r="Q43" i="1"/>
  <c r="S43" i="1" s="1"/>
  <c r="T43" i="1" s="1"/>
  <c r="R42" i="1"/>
  <c r="Q42" i="1"/>
  <c r="R41" i="1"/>
  <c r="Q41" i="1"/>
  <c r="S41" i="1" s="1"/>
  <c r="T41" i="1" s="1"/>
  <c r="R40" i="1"/>
  <c r="Q40" i="1"/>
  <c r="S40" i="1" s="1"/>
  <c r="T40" i="1" s="1"/>
  <c r="R39" i="1"/>
  <c r="Q39" i="1"/>
  <c r="R38" i="1"/>
  <c r="Q38" i="1"/>
  <c r="R37" i="1"/>
  <c r="Q37" i="1"/>
  <c r="R36" i="1"/>
  <c r="Q36" i="1"/>
  <c r="S36" i="1" s="1"/>
  <c r="T36" i="1" s="1"/>
  <c r="R35" i="1"/>
  <c r="Q35" i="1"/>
  <c r="R34" i="1"/>
  <c r="Q34" i="1"/>
  <c r="S34" i="1" s="1"/>
  <c r="T34" i="1" s="1"/>
  <c r="R33" i="1"/>
  <c r="Q33" i="1"/>
  <c r="R32" i="1"/>
  <c r="Q32" i="1"/>
  <c r="R31" i="1"/>
  <c r="Q31" i="1"/>
  <c r="S31" i="1" s="1"/>
  <c r="T31" i="1" s="1"/>
  <c r="R30" i="1"/>
  <c r="Q30" i="1"/>
  <c r="S30" i="1" s="1"/>
  <c r="T30" i="1" s="1"/>
  <c r="R29" i="1"/>
  <c r="Q29" i="1"/>
  <c r="S29" i="1" s="1"/>
  <c r="T29" i="1" s="1"/>
  <c r="R28" i="1"/>
  <c r="Q28" i="1"/>
  <c r="S28" i="1" s="1"/>
  <c r="T28" i="1" s="1"/>
  <c r="R27" i="1"/>
  <c r="Q27" i="1"/>
  <c r="R26" i="1"/>
  <c r="Q26" i="1"/>
  <c r="R25" i="1"/>
  <c r="Q25" i="1"/>
  <c r="S25" i="1" s="1"/>
  <c r="T25" i="1" s="1"/>
  <c r="R24" i="1"/>
  <c r="Q24" i="1"/>
  <c r="S24" i="1" s="1"/>
  <c r="T24" i="1" s="1"/>
  <c r="R23" i="1"/>
  <c r="Q23" i="1"/>
  <c r="S23" i="1" s="1"/>
  <c r="T23" i="1" s="1"/>
  <c r="R22" i="1"/>
  <c r="Q22" i="1"/>
  <c r="S22" i="1" s="1"/>
  <c r="T22" i="1" s="1"/>
  <c r="R21" i="1"/>
  <c r="Q21" i="1"/>
  <c r="R20" i="1"/>
  <c r="Q20" i="1"/>
  <c r="R19" i="1"/>
  <c r="Q19" i="1"/>
  <c r="S19" i="1" s="1"/>
  <c r="T19" i="1" s="1"/>
  <c r="R18" i="1"/>
  <c r="Q18" i="1"/>
  <c r="S18" i="1" s="1"/>
  <c r="T18" i="1" s="1"/>
  <c r="R17" i="1"/>
  <c r="Q17" i="1"/>
  <c r="S17" i="1" s="1"/>
  <c r="T17" i="1" s="1"/>
  <c r="R16" i="1"/>
  <c r="Q16" i="1"/>
  <c r="S16" i="1" s="1"/>
  <c r="T16" i="1" s="1"/>
  <c r="R15" i="1"/>
  <c r="Q15" i="1"/>
  <c r="R14" i="1"/>
  <c r="Q14" i="1"/>
  <c r="R13" i="1"/>
  <c r="Q13" i="1"/>
  <c r="S13" i="1" s="1"/>
  <c r="T13" i="1" s="1"/>
  <c r="R12" i="1"/>
  <c r="Q12" i="1"/>
  <c r="S12" i="1" s="1"/>
  <c r="T12" i="1" s="1"/>
  <c r="R11" i="1"/>
  <c r="Q11" i="1"/>
  <c r="S11" i="1" s="1"/>
  <c r="T11" i="1" s="1"/>
  <c r="R10" i="1"/>
  <c r="Q10" i="1"/>
  <c r="S10" i="1" s="1"/>
  <c r="T10" i="1" s="1"/>
  <c r="R9" i="1"/>
  <c r="Q9" i="1"/>
  <c r="R8" i="1"/>
  <c r="Q8" i="1"/>
  <c r="R7" i="1"/>
  <c r="Q7" i="1"/>
  <c r="S7" i="1" s="1"/>
  <c r="T7" i="1" s="1"/>
  <c r="R6" i="1"/>
  <c r="Q6" i="1"/>
  <c r="S6" i="1" s="1"/>
  <c r="T6" i="1" s="1"/>
  <c r="R5" i="1"/>
  <c r="Q5" i="1"/>
  <c r="S5" i="1" s="1"/>
  <c r="T5" i="1" s="1"/>
  <c r="R4" i="1"/>
  <c r="Q4" i="1"/>
  <c r="S4" i="1" s="1"/>
  <c r="T4" i="1" s="1"/>
  <c r="R3" i="1"/>
  <c r="Q3" i="1"/>
  <c r="R2" i="1"/>
  <c r="Q2" i="1"/>
  <c r="S3" i="1" l="1"/>
  <c r="T3" i="1" s="1"/>
  <c r="S9" i="1"/>
  <c r="T9" i="1" s="1"/>
  <c r="S15" i="1"/>
  <c r="T15" i="1" s="1"/>
  <c r="S21" i="1"/>
  <c r="T21" i="1" s="1"/>
  <c r="S27" i="1"/>
  <c r="T27" i="1" s="1"/>
  <c r="S33" i="1"/>
  <c r="T33" i="1" s="1"/>
  <c r="S39" i="1"/>
  <c r="T39" i="1" s="1"/>
  <c r="S45" i="1"/>
  <c r="T45" i="1" s="1"/>
  <c r="S51" i="1"/>
  <c r="T51" i="1" s="1"/>
  <c r="S57" i="1"/>
  <c r="T57" i="1" s="1"/>
  <c r="S63" i="1"/>
  <c r="T63" i="1" s="1"/>
  <c r="S69" i="1"/>
  <c r="T69" i="1" s="1"/>
  <c r="S75" i="1"/>
  <c r="T75" i="1" s="1"/>
  <c r="S87" i="1"/>
  <c r="T87" i="1" s="1"/>
  <c r="S93" i="1"/>
  <c r="T93" i="1" s="1"/>
  <c r="S99" i="1"/>
  <c r="T99" i="1" s="1"/>
  <c r="S105" i="1"/>
  <c r="T105" i="1" s="1"/>
  <c r="S111" i="1"/>
  <c r="T111" i="1" s="1"/>
  <c r="S117" i="1"/>
  <c r="T117" i="1" s="1"/>
  <c r="S123" i="1"/>
  <c r="T123" i="1" s="1"/>
  <c r="S129" i="1"/>
  <c r="T129" i="1" s="1"/>
  <c r="S135" i="1"/>
  <c r="T135" i="1" s="1"/>
  <c r="S141" i="1"/>
  <c r="T141" i="1" s="1"/>
  <c r="S147" i="1"/>
  <c r="T147" i="1" s="1"/>
  <c r="S153" i="1"/>
  <c r="T153" i="1" s="1"/>
  <c r="S159" i="1"/>
  <c r="T159" i="1" s="1"/>
  <c r="S171" i="1"/>
  <c r="T171" i="1" s="1"/>
  <c r="S177" i="1"/>
  <c r="T177" i="1" s="1"/>
  <c r="S183" i="1"/>
  <c r="T183" i="1" s="1"/>
  <c r="S189" i="1"/>
  <c r="T189" i="1" s="1"/>
  <c r="S195" i="1"/>
  <c r="T195" i="1" s="1"/>
  <c r="S201" i="1"/>
  <c r="T201" i="1" s="1"/>
  <c r="S207" i="1"/>
  <c r="T207" i="1" s="1"/>
  <c r="S213" i="1"/>
  <c r="T213" i="1" s="1"/>
  <c r="S219" i="1"/>
  <c r="T219" i="1" s="1"/>
  <c r="S231" i="1"/>
  <c r="T231" i="1" s="1"/>
  <c r="S237" i="1"/>
  <c r="T237" i="1" s="1"/>
  <c r="S243" i="1"/>
  <c r="T243" i="1" s="1"/>
  <c r="S249" i="1"/>
  <c r="T249" i="1" s="1"/>
  <c r="S255" i="1"/>
  <c r="T255" i="1" s="1"/>
  <c r="S267" i="1"/>
  <c r="T267" i="1" s="1"/>
  <c r="S273" i="1"/>
  <c r="T273" i="1" s="1"/>
  <c r="S279" i="1"/>
  <c r="T279" i="1" s="1"/>
  <c r="S285" i="1"/>
  <c r="T285" i="1" s="1"/>
  <c r="S291" i="1"/>
  <c r="T291" i="1" s="1"/>
  <c r="S303" i="1"/>
  <c r="T303" i="1" s="1"/>
  <c r="S309" i="1"/>
  <c r="T309" i="1" s="1"/>
  <c r="S315" i="1"/>
  <c r="T315" i="1" s="1"/>
  <c r="S321" i="1"/>
  <c r="T321" i="1" s="1"/>
  <c r="S327" i="1"/>
  <c r="T327" i="1" s="1"/>
  <c r="S339" i="1"/>
  <c r="T339" i="1" s="1"/>
  <c r="S351" i="1"/>
  <c r="T351" i="1" s="1"/>
  <c r="S357" i="1"/>
  <c r="T357" i="1" s="1"/>
  <c r="S363" i="1"/>
  <c r="T363" i="1" s="1"/>
  <c r="S369" i="1"/>
  <c r="T369" i="1" s="1"/>
  <c r="S375" i="1"/>
  <c r="T375" i="1" s="1"/>
  <c r="S381" i="1"/>
  <c r="T381" i="1" s="1"/>
  <c r="S387" i="1"/>
  <c r="T387" i="1" s="1"/>
  <c r="S393" i="1"/>
  <c r="T393" i="1" s="1"/>
  <c r="S399" i="1"/>
  <c r="T399" i="1" s="1"/>
  <c r="S405" i="1"/>
  <c r="T405" i="1" s="1"/>
  <c r="S411" i="1"/>
  <c r="T411" i="1" s="1"/>
  <c r="S417" i="1"/>
  <c r="T417" i="1" s="1"/>
  <c r="S423" i="1"/>
  <c r="T423" i="1" s="1"/>
  <c r="S429" i="1"/>
  <c r="T429" i="1" s="1"/>
  <c r="S441" i="1"/>
  <c r="T441" i="1" s="1"/>
  <c r="S447" i="1"/>
  <c r="T447" i="1" s="1"/>
  <c r="S453" i="1"/>
  <c r="T453" i="1" s="1"/>
  <c r="S459" i="1"/>
  <c r="T459" i="1" s="1"/>
  <c r="S465" i="1"/>
  <c r="T465" i="1" s="1"/>
  <c r="S471" i="1"/>
  <c r="T471" i="1" s="1"/>
  <c r="S477" i="1"/>
  <c r="T477" i="1" s="1"/>
  <c r="S483" i="1"/>
  <c r="T483" i="1" s="1"/>
  <c r="S489" i="1"/>
  <c r="T489" i="1" s="1"/>
  <c r="S495" i="1"/>
  <c r="T495" i="1" s="1"/>
  <c r="S501" i="1"/>
  <c r="T501" i="1" s="1"/>
  <c r="S507" i="1"/>
  <c r="T507" i="1" s="1"/>
  <c r="S513" i="1"/>
  <c r="T513" i="1" s="1"/>
  <c r="S519" i="1"/>
  <c r="T519" i="1" s="1"/>
  <c r="S525" i="1"/>
  <c r="T525" i="1" s="1"/>
  <c r="S531" i="1"/>
  <c r="T531" i="1" s="1"/>
  <c r="S537" i="1"/>
  <c r="T537" i="1" s="1"/>
  <c r="S543" i="1"/>
  <c r="T543" i="1" s="1"/>
  <c r="S549" i="1"/>
  <c r="T549" i="1" s="1"/>
  <c r="S555" i="1"/>
  <c r="T555" i="1" s="1"/>
  <c r="S561" i="1"/>
  <c r="T561" i="1" s="1"/>
  <c r="S567" i="1"/>
  <c r="T567" i="1" s="1"/>
  <c r="S573" i="1"/>
  <c r="T573" i="1" s="1"/>
  <c r="S579" i="1"/>
  <c r="T579" i="1" s="1"/>
  <c r="S585" i="1"/>
  <c r="T585" i="1" s="1"/>
  <c r="S591" i="1"/>
  <c r="T591" i="1" s="1"/>
  <c r="S597" i="1"/>
  <c r="T597" i="1" s="1"/>
  <c r="S603" i="1"/>
  <c r="T603" i="1" s="1"/>
  <c r="S609" i="1"/>
  <c r="T609" i="1" s="1"/>
  <c r="S615" i="1"/>
  <c r="T615" i="1" s="1"/>
  <c r="S621" i="1"/>
  <c r="T621" i="1" s="1"/>
  <c r="S627" i="1"/>
  <c r="T627" i="1" s="1"/>
  <c r="S633" i="1"/>
  <c r="T633" i="1" s="1"/>
  <c r="S639" i="1"/>
  <c r="T639" i="1" s="1"/>
  <c r="S645" i="1"/>
  <c r="T645" i="1" s="1"/>
  <c r="S651" i="1"/>
  <c r="T651" i="1" s="1"/>
  <c r="S657" i="1"/>
  <c r="T657" i="1" s="1"/>
  <c r="S663" i="1"/>
  <c r="T663" i="1" s="1"/>
  <c r="S669" i="1"/>
  <c r="T669" i="1" s="1"/>
  <c r="S687" i="1"/>
  <c r="T687" i="1" s="1"/>
  <c r="S693" i="1"/>
  <c r="T693" i="1" s="1"/>
  <c r="S699" i="1"/>
  <c r="T699" i="1" s="1"/>
  <c r="S705" i="1"/>
  <c r="T705" i="1" s="1"/>
  <c r="S711" i="1"/>
  <c r="T711" i="1" s="1"/>
  <c r="S723" i="1"/>
  <c r="T723" i="1" s="1"/>
  <c r="S729" i="1"/>
  <c r="T729" i="1" s="1"/>
  <c r="S735" i="1"/>
  <c r="T735" i="1" s="1"/>
  <c r="S741" i="1"/>
  <c r="T741" i="1" s="1"/>
  <c r="S747" i="1"/>
  <c r="T747" i="1" s="1"/>
  <c r="S753" i="1"/>
  <c r="T753" i="1" s="1"/>
  <c r="S759" i="1"/>
  <c r="T759" i="1" s="1"/>
  <c r="S765" i="1"/>
  <c r="T765" i="1" s="1"/>
  <c r="S771" i="1"/>
  <c r="T771" i="1" s="1"/>
  <c r="S777" i="1"/>
  <c r="T777" i="1" s="1"/>
  <c r="S783" i="1"/>
  <c r="T783" i="1" s="1"/>
  <c r="S795" i="1"/>
  <c r="T795" i="1" s="1"/>
  <c r="S807" i="1"/>
  <c r="T807" i="1" s="1"/>
  <c r="S813" i="1"/>
  <c r="T813" i="1" s="1"/>
  <c r="S819" i="1"/>
  <c r="T819" i="1" s="1"/>
  <c r="S825" i="1"/>
  <c r="T825" i="1" s="1"/>
  <c r="S831" i="1"/>
  <c r="T831" i="1" s="1"/>
  <c r="S837" i="1"/>
  <c r="T837" i="1" s="1"/>
  <c r="S843" i="1"/>
  <c r="T843" i="1" s="1"/>
  <c r="S849" i="1"/>
  <c r="T849" i="1" s="1"/>
  <c r="S861" i="1"/>
  <c r="T861" i="1" s="1"/>
  <c r="S867" i="1"/>
  <c r="T867" i="1" s="1"/>
  <c r="S873" i="1"/>
  <c r="T873" i="1" s="1"/>
  <c r="S879" i="1"/>
  <c r="T879" i="1" s="1"/>
  <c r="S885" i="1"/>
  <c r="T885" i="1" s="1"/>
  <c r="S891" i="1"/>
  <c r="T891" i="1" s="1"/>
  <c r="S897" i="1"/>
  <c r="T897" i="1" s="1"/>
  <c r="S903" i="1"/>
  <c r="T903" i="1" s="1"/>
  <c r="S915" i="1"/>
  <c r="T915" i="1" s="1"/>
  <c r="S927" i="1"/>
  <c r="T927" i="1" s="1"/>
  <c r="S933" i="1"/>
  <c r="T933" i="1" s="1"/>
  <c r="S939" i="1"/>
  <c r="T939" i="1" s="1"/>
  <c r="S945" i="1"/>
  <c r="T945" i="1" s="1"/>
  <c r="S957" i="1"/>
  <c r="T957" i="1" s="1"/>
  <c r="S963" i="1"/>
  <c r="T963" i="1" s="1"/>
  <c r="S969" i="1"/>
  <c r="T969" i="1" s="1"/>
  <c r="S975" i="1"/>
  <c r="T975" i="1" s="1"/>
  <c r="S981" i="1"/>
  <c r="T981" i="1" s="1"/>
  <c r="S987" i="1"/>
  <c r="T987" i="1" s="1"/>
  <c r="S993" i="1"/>
  <c r="T993" i="1" s="1"/>
  <c r="S1005" i="1"/>
  <c r="T1005" i="1" s="1"/>
  <c r="S1011" i="1"/>
  <c r="T1011" i="1" s="1"/>
  <c r="S1017" i="1"/>
  <c r="T1017" i="1" s="1"/>
  <c r="S1023" i="1"/>
  <c r="T1023" i="1" s="1"/>
  <c r="S1029" i="1"/>
  <c r="T1029" i="1" s="1"/>
  <c r="S1035" i="1"/>
  <c r="T1035" i="1" s="1"/>
  <c r="S1041" i="1"/>
  <c r="T1041" i="1" s="1"/>
  <c r="S1047" i="1"/>
  <c r="T1047" i="1" s="1"/>
  <c r="S1053" i="1"/>
  <c r="T1053" i="1" s="1"/>
  <c r="S1059" i="1"/>
  <c r="T1059" i="1" s="1"/>
  <c r="S1065" i="1"/>
  <c r="T1065" i="1" s="1"/>
  <c r="S1071" i="1"/>
  <c r="T1071" i="1" s="1"/>
  <c r="S1077" i="1"/>
  <c r="T1077" i="1" s="1"/>
  <c r="S1083" i="1"/>
  <c r="T1083" i="1" s="1"/>
  <c r="S1095" i="1"/>
  <c r="T1095" i="1" s="1"/>
  <c r="S1101" i="1"/>
  <c r="T1101" i="1" s="1"/>
  <c r="S1107" i="1"/>
  <c r="T1107" i="1" s="1"/>
  <c r="S1113" i="1"/>
  <c r="T1113" i="1" s="1"/>
  <c r="S1125" i="1"/>
  <c r="T1125" i="1" s="1"/>
  <c r="S1131" i="1"/>
  <c r="T1131" i="1" s="1"/>
  <c r="S1137" i="1"/>
  <c r="T1137" i="1" s="1"/>
  <c r="S1149" i="1"/>
  <c r="T1149" i="1" s="1"/>
  <c r="S1155" i="1"/>
  <c r="T1155" i="1" s="1"/>
  <c r="S1161" i="1"/>
  <c r="T1161" i="1" s="1"/>
  <c r="S1167" i="1"/>
  <c r="T1167" i="1" s="1"/>
  <c r="S1179" i="1"/>
  <c r="T1179" i="1" s="1"/>
  <c r="S1197" i="1"/>
  <c r="T1197" i="1" s="1"/>
  <c r="S1209" i="1"/>
  <c r="T1209" i="1" s="1"/>
  <c r="S1215" i="1"/>
  <c r="T1215" i="1" s="1"/>
  <c r="S1221" i="1"/>
  <c r="T1221" i="1" s="1"/>
  <c r="S1227" i="1"/>
  <c r="T1227" i="1" s="1"/>
  <c r="S1233" i="1"/>
  <c r="T1233" i="1" s="1"/>
  <c r="S1239" i="1"/>
  <c r="T1239" i="1" s="1"/>
  <c r="S1245" i="1"/>
  <c r="T1245" i="1" s="1"/>
  <c r="S1251" i="1"/>
  <c r="T1251" i="1" s="1"/>
  <c r="S1257" i="1"/>
  <c r="T1257" i="1" s="1"/>
  <c r="S1263" i="1"/>
  <c r="T1263" i="1" s="1"/>
  <c r="S1269" i="1"/>
  <c r="T1269" i="1" s="1"/>
  <c r="S1275" i="1"/>
  <c r="T1275" i="1" s="1"/>
  <c r="S1293" i="1"/>
  <c r="T1293" i="1" s="1"/>
  <c r="S1299" i="1"/>
  <c r="T1299" i="1" s="1"/>
  <c r="S1305" i="1"/>
  <c r="T1305" i="1" s="1"/>
  <c r="S1317" i="1"/>
  <c r="T1317" i="1" s="1"/>
  <c r="S1323" i="1"/>
  <c r="T1323" i="1" s="1"/>
  <c r="S1329" i="1"/>
  <c r="T1329" i="1" s="1"/>
  <c r="S1335" i="1"/>
  <c r="T1335" i="1" s="1"/>
  <c r="S1341" i="1"/>
  <c r="T1341" i="1" s="1"/>
  <c r="S1347" i="1"/>
  <c r="T1347" i="1" s="1"/>
  <c r="S1359" i="1"/>
  <c r="T1359" i="1" s="1"/>
  <c r="S1365" i="1"/>
  <c r="T1365" i="1" s="1"/>
  <c r="S1371" i="1"/>
  <c r="T1371" i="1" s="1"/>
  <c r="S1377" i="1"/>
  <c r="T1377" i="1" s="1"/>
  <c r="S1383" i="1"/>
  <c r="T1383" i="1" s="1"/>
  <c r="S1389" i="1"/>
  <c r="T1389" i="1" s="1"/>
  <c r="S1395" i="1"/>
  <c r="T1395" i="1" s="1"/>
  <c r="S1407" i="1"/>
  <c r="T1407" i="1" s="1"/>
  <c r="S1413" i="1"/>
  <c r="T1413" i="1" s="1"/>
  <c r="S1419" i="1"/>
  <c r="T1419" i="1" s="1"/>
  <c r="S1431" i="1"/>
  <c r="T1431" i="1" s="1"/>
  <c r="S1437" i="1"/>
  <c r="T1437" i="1" s="1"/>
  <c r="S1443" i="1"/>
  <c r="T1443" i="1" s="1"/>
  <c r="S1449" i="1"/>
  <c r="T1449" i="1" s="1"/>
  <c r="S1455" i="1"/>
  <c r="T1455" i="1" s="1"/>
  <c r="S1461" i="1"/>
  <c r="T1461" i="1" s="1"/>
  <c r="S1467" i="1"/>
  <c r="T1467" i="1" s="1"/>
  <c r="S1473" i="1"/>
  <c r="T1473" i="1" s="1"/>
  <c r="S1485" i="1"/>
  <c r="T1485" i="1" s="1"/>
  <c r="S1491" i="1"/>
  <c r="T1491" i="1" s="1"/>
  <c r="S1497" i="1"/>
  <c r="T1497" i="1" s="1"/>
  <c r="S1503" i="1"/>
  <c r="T1503" i="1" s="1"/>
  <c r="S1509" i="1"/>
  <c r="T1509" i="1" s="1"/>
  <c r="S1527" i="1"/>
  <c r="T1527" i="1" s="1"/>
  <c r="S1533" i="1"/>
  <c r="T1533" i="1" s="1"/>
  <c r="S1539" i="1"/>
  <c r="T1539" i="1" s="1"/>
  <c r="S1545" i="1"/>
  <c r="T1545" i="1" s="1"/>
  <c r="S1551" i="1"/>
  <c r="T1551" i="1" s="1"/>
  <c r="S1557" i="1"/>
  <c r="T1557" i="1" s="1"/>
  <c r="S1563" i="1"/>
  <c r="T1563" i="1" s="1"/>
  <c r="S1569" i="1"/>
  <c r="T1569" i="1" s="1"/>
  <c r="S1575" i="1"/>
  <c r="T1575" i="1" s="1"/>
  <c r="S1581" i="1"/>
  <c r="T1581" i="1" s="1"/>
  <c r="S1593" i="1"/>
  <c r="T1593" i="1" s="1"/>
  <c r="S1599" i="1"/>
  <c r="T1599" i="1" s="1"/>
  <c r="S1605" i="1"/>
  <c r="T1605" i="1" s="1"/>
  <c r="S1611" i="1"/>
  <c r="T1611" i="1" s="1"/>
  <c r="S1617" i="1"/>
  <c r="T1617" i="1" s="1"/>
  <c r="S1623" i="1"/>
  <c r="T1623" i="1" s="1"/>
  <c r="S1629" i="1"/>
  <c r="T1629" i="1" s="1"/>
  <c r="S1635" i="1"/>
  <c r="T1635" i="1" s="1"/>
  <c r="S1641" i="1"/>
  <c r="T1641" i="1" s="1"/>
  <c r="S1647" i="1"/>
  <c r="T1647" i="1" s="1"/>
  <c r="S1653" i="1"/>
  <c r="T1653" i="1" s="1"/>
  <c r="S1659" i="1"/>
  <c r="T1659" i="1" s="1"/>
  <c r="S1665" i="1"/>
  <c r="T1665" i="1" s="1"/>
  <c r="S1671" i="1"/>
  <c r="T1671" i="1" s="1"/>
  <c r="S1677" i="1"/>
  <c r="T1677" i="1" s="1"/>
  <c r="S1683" i="1"/>
  <c r="T1683" i="1" s="1"/>
  <c r="S1689" i="1"/>
  <c r="T1689" i="1" s="1"/>
  <c r="S1701" i="1"/>
  <c r="T1701" i="1" s="1"/>
  <c r="S1713" i="1"/>
  <c r="T1713" i="1" s="1"/>
  <c r="S1719" i="1"/>
  <c r="T1719" i="1" s="1"/>
  <c r="S1725" i="1"/>
  <c r="T1725" i="1" s="1"/>
  <c r="S1731" i="1"/>
  <c r="T1731" i="1" s="1"/>
  <c r="S1737" i="1"/>
  <c r="T1737" i="1" s="1"/>
  <c r="S1743" i="1"/>
  <c r="T1743" i="1" s="1"/>
  <c r="S1749" i="1"/>
  <c r="T1749" i="1" s="1"/>
  <c r="S1761" i="1"/>
  <c r="T1761" i="1" s="1"/>
  <c r="S1767" i="1"/>
  <c r="T1767" i="1" s="1"/>
  <c r="S1773" i="1"/>
  <c r="T1773" i="1" s="1"/>
  <c r="S1779" i="1"/>
  <c r="T1779" i="1" s="1"/>
  <c r="S1791" i="1"/>
  <c r="T1791" i="1" s="1"/>
  <c r="S1797" i="1"/>
  <c r="T1797" i="1" s="1"/>
  <c r="S1803" i="1"/>
  <c r="T1803" i="1" s="1"/>
  <c r="S1809" i="1"/>
  <c r="T1809" i="1" s="1"/>
  <c r="S1815" i="1"/>
  <c r="T1815" i="1" s="1"/>
  <c r="S1821" i="1"/>
  <c r="T1821" i="1" s="1"/>
  <c r="S1827" i="1"/>
  <c r="T1827" i="1" s="1"/>
  <c r="S1833" i="1"/>
  <c r="T1833" i="1" s="1"/>
  <c r="S1839" i="1"/>
  <c r="T1839" i="1" s="1"/>
  <c r="S1845" i="1"/>
  <c r="T1845" i="1" s="1"/>
  <c r="S1857" i="1"/>
  <c r="T1857" i="1" s="1"/>
  <c r="S1863" i="1"/>
  <c r="T1863" i="1" s="1"/>
  <c r="S1875" i="1"/>
  <c r="T1875" i="1" s="1"/>
  <c r="S1887" i="1"/>
  <c r="T1887" i="1" s="1"/>
  <c r="S1893" i="1"/>
  <c r="T1893" i="1" s="1"/>
  <c r="S1899" i="1"/>
  <c r="T1899" i="1" s="1"/>
  <c r="S1905" i="1"/>
  <c r="T1905" i="1" s="1"/>
  <c r="S1911" i="1"/>
  <c r="T1911" i="1" s="1"/>
  <c r="S1923" i="1"/>
  <c r="T1923" i="1" s="1"/>
  <c r="S1935" i="1"/>
  <c r="T1935" i="1" s="1"/>
  <c r="S1941" i="1"/>
  <c r="T1941" i="1" s="1"/>
  <c r="S1947" i="1"/>
  <c r="T1947" i="1" s="1"/>
  <c r="S1953" i="1"/>
  <c r="T1953" i="1" s="1"/>
  <c r="S1959" i="1"/>
  <c r="T1959" i="1" s="1"/>
  <c r="S1965" i="1"/>
  <c r="T1965" i="1" s="1"/>
  <c r="S1971" i="1"/>
  <c r="T1971" i="1" s="1"/>
  <c r="S1977" i="1"/>
  <c r="T1977" i="1" s="1"/>
  <c r="S1983" i="1"/>
  <c r="T1983" i="1" s="1"/>
  <c r="S1989" i="1"/>
  <c r="T1989" i="1" s="1"/>
  <c r="S1995" i="1"/>
  <c r="T1995" i="1" s="1"/>
  <c r="S2001" i="1"/>
  <c r="T2001" i="1" s="1"/>
  <c r="S2007" i="1"/>
  <c r="T2007" i="1" s="1"/>
  <c r="S2013" i="1"/>
  <c r="T2013" i="1" s="1"/>
  <c r="S2025" i="1"/>
  <c r="T2025" i="1" s="1"/>
  <c r="S2031" i="1"/>
  <c r="T2031" i="1" s="1"/>
  <c r="S2037" i="1"/>
  <c r="T2037" i="1" s="1"/>
  <c r="S2043" i="1"/>
  <c r="T2043" i="1" s="1"/>
  <c r="S2049" i="1"/>
  <c r="T2049" i="1" s="1"/>
  <c r="S2055" i="1"/>
  <c r="T2055" i="1" s="1"/>
  <c r="S2061" i="1"/>
  <c r="T2061" i="1" s="1"/>
  <c r="S2067" i="1"/>
  <c r="T2067" i="1" s="1"/>
  <c r="S2079" i="1"/>
  <c r="T2079" i="1" s="1"/>
  <c r="S2085" i="1"/>
  <c r="T2085" i="1" s="1"/>
  <c r="S2091" i="1"/>
  <c r="T2091" i="1" s="1"/>
  <c r="S2097" i="1"/>
  <c r="T2097" i="1" s="1"/>
  <c r="S2103" i="1"/>
  <c r="T2103" i="1" s="1"/>
  <c r="S2109" i="1"/>
  <c r="T2109" i="1" s="1"/>
  <c r="S2121" i="1"/>
  <c r="T2121" i="1" s="1"/>
  <c r="S2133" i="1"/>
  <c r="T2133" i="1" s="1"/>
  <c r="S2139" i="1"/>
  <c r="T2139" i="1" s="1"/>
  <c r="S2145" i="1"/>
  <c r="T2145" i="1" s="1"/>
  <c r="S2151" i="1"/>
  <c r="T2151" i="1" s="1"/>
  <c r="S2157" i="1"/>
  <c r="T2157" i="1" s="1"/>
  <c r="S2169" i="1"/>
  <c r="T2169" i="1" s="1"/>
  <c r="S2175" i="1"/>
  <c r="T2175" i="1" s="1"/>
  <c r="S2181" i="1"/>
  <c r="T2181" i="1" s="1"/>
  <c r="S2187" i="1"/>
  <c r="T2187" i="1" s="1"/>
  <c r="S2193" i="1"/>
  <c r="T2193" i="1" s="1"/>
  <c r="S2199" i="1"/>
  <c r="T2199" i="1" s="1"/>
  <c r="S2205" i="1"/>
  <c r="T2205" i="1" s="1"/>
  <c r="S2211" i="1"/>
  <c r="T2211" i="1" s="1"/>
  <c r="S2217" i="1"/>
  <c r="T2217" i="1" s="1"/>
  <c r="S2223" i="1"/>
  <c r="T2223" i="1" s="1"/>
  <c r="S2235" i="1"/>
  <c r="T2235" i="1" s="1"/>
  <c r="S2241" i="1"/>
  <c r="T2241" i="1" s="1"/>
  <c r="S2247" i="1"/>
  <c r="T2247" i="1" s="1"/>
  <c r="S2253" i="1"/>
  <c r="T2253" i="1" s="1"/>
  <c r="S2259" i="1"/>
  <c r="T2259" i="1" s="1"/>
  <c r="S2265" i="1"/>
  <c r="T2265" i="1" s="1"/>
  <c r="S2271" i="1"/>
  <c r="T2271" i="1" s="1"/>
  <c r="S2277" i="1"/>
  <c r="T2277" i="1" s="1"/>
  <c r="S2283" i="1"/>
  <c r="T2283" i="1" s="1"/>
  <c r="S2289" i="1"/>
  <c r="T2289" i="1" s="1"/>
  <c r="S2295" i="1"/>
  <c r="T2295" i="1" s="1"/>
  <c r="S2301" i="1"/>
  <c r="T2301" i="1" s="1"/>
  <c r="S2307" i="1"/>
  <c r="T2307" i="1" s="1"/>
  <c r="S2313" i="1"/>
  <c r="T2313" i="1" s="1"/>
  <c r="S2319" i="1"/>
  <c r="T2319" i="1" s="1"/>
  <c r="S2325" i="1"/>
  <c r="T2325" i="1" s="1"/>
  <c r="S2331" i="1"/>
  <c r="T2331" i="1" s="1"/>
  <c r="S2337" i="1"/>
  <c r="T2337" i="1" s="1"/>
  <c r="S2343" i="1"/>
  <c r="T2343" i="1" s="1"/>
  <c r="S2355" i="1"/>
  <c r="T2355" i="1" s="1"/>
  <c r="S2361" i="1"/>
  <c r="T2361" i="1" s="1"/>
  <c r="S2367" i="1"/>
  <c r="T2367" i="1" s="1"/>
  <c r="S2373" i="1"/>
  <c r="T2373" i="1" s="1"/>
  <c r="S2379" i="1"/>
  <c r="T2379" i="1" s="1"/>
  <c r="S2391" i="1"/>
  <c r="T2391" i="1" s="1"/>
  <c r="S2397" i="1"/>
  <c r="T2397" i="1" s="1"/>
  <c r="S2403" i="1"/>
  <c r="T2403" i="1" s="1"/>
  <c r="S2415" i="1"/>
  <c r="T2415" i="1" s="1"/>
  <c r="S2421" i="1"/>
  <c r="T2421" i="1" s="1"/>
  <c r="S2427" i="1"/>
  <c r="T2427" i="1" s="1"/>
  <c r="S2439" i="1"/>
  <c r="T2439" i="1" s="1"/>
  <c r="S2445" i="1"/>
  <c r="T2445" i="1" s="1"/>
  <c r="S2451" i="1"/>
  <c r="T2451" i="1" s="1"/>
  <c r="S2457" i="1"/>
  <c r="T2457" i="1" s="1"/>
  <c r="S2469" i="1"/>
  <c r="T2469" i="1" s="1"/>
  <c r="S2475" i="1"/>
  <c r="T2475" i="1" s="1"/>
  <c r="S2481" i="1"/>
  <c r="T2481" i="1" s="1"/>
  <c r="S2487" i="1"/>
  <c r="T2487" i="1" s="1"/>
  <c r="S2493" i="1"/>
  <c r="T2493" i="1" s="1"/>
  <c r="S2499" i="1"/>
  <c r="T2499" i="1" s="1"/>
  <c r="S2505" i="1"/>
  <c r="T2505" i="1" s="1"/>
  <c r="S2511" i="1"/>
  <c r="T2511" i="1" s="1"/>
  <c r="S2517" i="1"/>
  <c r="T2517" i="1" s="1"/>
  <c r="S2529" i="1"/>
  <c r="T2529" i="1" s="1"/>
  <c r="S2535" i="1"/>
  <c r="T2535" i="1" s="1"/>
  <c r="S2541" i="1"/>
  <c r="T2541" i="1" s="1"/>
  <c r="S2547" i="1"/>
  <c r="T2547" i="1" s="1"/>
  <c r="S2553" i="1"/>
  <c r="T2553" i="1" s="1"/>
  <c r="S2559" i="1"/>
  <c r="T2559" i="1" s="1"/>
  <c r="S2565" i="1"/>
  <c r="T2565" i="1" s="1"/>
  <c r="S2571" i="1"/>
  <c r="T2571" i="1" s="1"/>
  <c r="S2577" i="1"/>
  <c r="T2577" i="1" s="1"/>
  <c r="S2583" i="1"/>
  <c r="T2583" i="1" s="1"/>
  <c r="S2589" i="1"/>
  <c r="T2589" i="1" s="1"/>
  <c r="S2595" i="1"/>
  <c r="T2595" i="1" s="1"/>
  <c r="S2601" i="1"/>
  <c r="T2601" i="1" s="1"/>
  <c r="S2607" i="1"/>
  <c r="T2607" i="1" s="1"/>
  <c r="S2613" i="1"/>
  <c r="T2613" i="1" s="1"/>
  <c r="S2619" i="1"/>
  <c r="T2619" i="1" s="1"/>
  <c r="S2625" i="1"/>
  <c r="T2625" i="1" s="1"/>
  <c r="S2631" i="1"/>
  <c r="T2631" i="1" s="1"/>
  <c r="S2637" i="1"/>
  <c r="T2637" i="1" s="1"/>
  <c r="S2643" i="1"/>
  <c r="T2643" i="1" s="1"/>
  <c r="S2649" i="1"/>
  <c r="T2649" i="1" s="1"/>
  <c r="S2655" i="1"/>
  <c r="T2655" i="1" s="1"/>
  <c r="S2661" i="1"/>
  <c r="T2661" i="1" s="1"/>
  <c r="S2667" i="1"/>
  <c r="T2667" i="1" s="1"/>
  <c r="S2673" i="1"/>
  <c r="T2673" i="1" s="1"/>
  <c r="S2679" i="1"/>
  <c r="T2679" i="1" s="1"/>
  <c r="S2685" i="1"/>
  <c r="T2685" i="1" s="1"/>
  <c r="S2691" i="1"/>
  <c r="T2691" i="1" s="1"/>
  <c r="S2697" i="1"/>
  <c r="T2697" i="1" s="1"/>
  <c r="S2703" i="1"/>
  <c r="T2703" i="1" s="1"/>
  <c r="S2137" i="1"/>
  <c r="T2137" i="1" s="1"/>
  <c r="S2143" i="1"/>
  <c r="T2143" i="1" s="1"/>
  <c r="S2149" i="1"/>
  <c r="T2149" i="1" s="1"/>
  <c r="S2155" i="1"/>
  <c r="T2155" i="1" s="1"/>
  <c r="S2161" i="1"/>
  <c r="T2161" i="1" s="1"/>
  <c r="S2167" i="1"/>
  <c r="T2167" i="1" s="1"/>
  <c r="S2173" i="1"/>
  <c r="T2173" i="1" s="1"/>
  <c r="S2179" i="1"/>
  <c r="T2179" i="1" s="1"/>
  <c r="S2185" i="1"/>
  <c r="T2185" i="1" s="1"/>
  <c r="S2191" i="1"/>
  <c r="T2191" i="1" s="1"/>
  <c r="S2197" i="1"/>
  <c r="T2197" i="1" s="1"/>
  <c r="S2203" i="1"/>
  <c r="T2203" i="1" s="1"/>
  <c r="S2209" i="1"/>
  <c r="T2209" i="1" s="1"/>
  <c r="S2221" i="1"/>
  <c r="T2221" i="1" s="1"/>
  <c r="S2227" i="1"/>
  <c r="T2227" i="1" s="1"/>
  <c r="S2233" i="1"/>
  <c r="T2233" i="1" s="1"/>
  <c r="S2245" i="1"/>
  <c r="T2245" i="1" s="1"/>
  <c r="S2251" i="1"/>
  <c r="T2251" i="1" s="1"/>
  <c r="S2257" i="1"/>
  <c r="T2257" i="1" s="1"/>
  <c r="S2263" i="1"/>
  <c r="T2263" i="1" s="1"/>
  <c r="S2269" i="1"/>
  <c r="T2269" i="1" s="1"/>
  <c r="S2275" i="1"/>
  <c r="T2275" i="1" s="1"/>
  <c r="S2281" i="1"/>
  <c r="T2281" i="1" s="1"/>
  <c r="S2287" i="1"/>
  <c r="T2287" i="1" s="1"/>
  <c r="S2293" i="1"/>
  <c r="T2293" i="1" s="1"/>
  <c r="S2299" i="1"/>
  <c r="T2299" i="1" s="1"/>
  <c r="S2305" i="1"/>
  <c r="T2305" i="1" s="1"/>
  <c r="S2317" i="1"/>
  <c r="T2317" i="1" s="1"/>
  <c r="S2323" i="1"/>
  <c r="T2323" i="1" s="1"/>
  <c r="S2329" i="1"/>
  <c r="T2329" i="1" s="1"/>
  <c r="S2335" i="1"/>
  <c r="T2335" i="1" s="1"/>
  <c r="S2341" i="1"/>
  <c r="T2341" i="1" s="1"/>
  <c r="S2347" i="1"/>
  <c r="T2347" i="1" s="1"/>
  <c r="S2359" i="1"/>
  <c r="T2359" i="1" s="1"/>
  <c r="S2365" i="1"/>
  <c r="T2365" i="1" s="1"/>
  <c r="S2371" i="1"/>
  <c r="T2371" i="1" s="1"/>
  <c r="S2377" i="1"/>
  <c r="T2377" i="1" s="1"/>
  <c r="S2383" i="1"/>
  <c r="T2383" i="1" s="1"/>
  <c r="S2389" i="1"/>
  <c r="T2389" i="1" s="1"/>
  <c r="S2395" i="1"/>
  <c r="T2395" i="1" s="1"/>
  <c r="S2401" i="1"/>
  <c r="T2401" i="1" s="1"/>
  <c r="S2407" i="1"/>
  <c r="T2407" i="1" s="1"/>
  <c r="S2413" i="1"/>
  <c r="T2413" i="1" s="1"/>
  <c r="S2419" i="1"/>
  <c r="T2419" i="1" s="1"/>
  <c r="S2431" i="1"/>
  <c r="T2431" i="1" s="1"/>
  <c r="S2443" i="1"/>
  <c r="T2443" i="1" s="1"/>
  <c r="S2461" i="1"/>
  <c r="T2461" i="1" s="1"/>
  <c r="S2467" i="1"/>
  <c r="T2467" i="1" s="1"/>
  <c r="S2473" i="1"/>
  <c r="T2473" i="1" s="1"/>
  <c r="S2479" i="1"/>
  <c r="T2479" i="1" s="1"/>
  <c r="S2485" i="1"/>
  <c r="T2485" i="1" s="1"/>
  <c r="S2497" i="1"/>
  <c r="T2497" i="1" s="1"/>
  <c r="S2503" i="1"/>
  <c r="T2503" i="1" s="1"/>
  <c r="S2509" i="1"/>
  <c r="T2509" i="1" s="1"/>
  <c r="S2515" i="1"/>
  <c r="T2515" i="1" s="1"/>
  <c r="S2521" i="1"/>
  <c r="T2521" i="1" s="1"/>
  <c r="S2527" i="1"/>
  <c r="T2527" i="1" s="1"/>
  <c r="S2539" i="1"/>
  <c r="T2539" i="1" s="1"/>
  <c r="S2545" i="1"/>
  <c r="T2545" i="1" s="1"/>
  <c r="S2551" i="1"/>
  <c r="T2551" i="1" s="1"/>
  <c r="S2557" i="1"/>
  <c r="T2557" i="1" s="1"/>
  <c r="S2563" i="1"/>
  <c r="T2563" i="1" s="1"/>
  <c r="S2569" i="1"/>
  <c r="T2569" i="1" s="1"/>
  <c r="S2575" i="1"/>
  <c r="T2575" i="1" s="1"/>
  <c r="S2587" i="1"/>
  <c r="T2587" i="1" s="1"/>
  <c r="S2593" i="1"/>
  <c r="T2593" i="1" s="1"/>
  <c r="S2599" i="1"/>
  <c r="T2599" i="1" s="1"/>
  <c r="S2605" i="1"/>
  <c r="T2605" i="1" s="1"/>
  <c r="S2611" i="1"/>
  <c r="T2611" i="1" s="1"/>
  <c r="S2617" i="1"/>
  <c r="T2617" i="1" s="1"/>
  <c r="S2623" i="1"/>
  <c r="T2623" i="1" s="1"/>
  <c r="S2629" i="1"/>
  <c r="T2629" i="1" s="1"/>
  <c r="S2635" i="1"/>
  <c r="T2635" i="1" s="1"/>
  <c r="S2641" i="1"/>
  <c r="T2641" i="1" s="1"/>
  <c r="S2647" i="1"/>
  <c r="T2647" i="1" s="1"/>
  <c r="S2653" i="1"/>
  <c r="T2653" i="1" s="1"/>
  <c r="S2659" i="1"/>
  <c r="T2659" i="1" s="1"/>
  <c r="S2665" i="1"/>
  <c r="T2665" i="1" s="1"/>
  <c r="S2671" i="1"/>
  <c r="T2671" i="1" s="1"/>
  <c r="S2677" i="1"/>
  <c r="T2677" i="1" s="1"/>
  <c r="S2683" i="1"/>
  <c r="T2683" i="1" s="1"/>
  <c r="S2689" i="1"/>
  <c r="T2689" i="1" s="1"/>
  <c r="S2695" i="1"/>
  <c r="T2695" i="1" s="1"/>
  <c r="S2701" i="1"/>
  <c r="T2701" i="1" s="1"/>
  <c r="S2707" i="1"/>
  <c r="T2707" i="1" s="1"/>
  <c r="S2" i="1"/>
  <c r="T2" i="1" s="1"/>
  <c r="S8" i="1"/>
  <c r="T8" i="1" s="1"/>
  <c r="S14" i="1"/>
  <c r="T14" i="1" s="1"/>
  <c r="S20" i="1"/>
  <c r="T20" i="1" s="1"/>
  <c r="S26" i="1"/>
  <c r="T26" i="1" s="1"/>
  <c r="S32" i="1"/>
  <c r="T32" i="1" s="1"/>
  <c r="S38" i="1"/>
  <c r="T38" i="1" s="1"/>
  <c r="S44" i="1"/>
  <c r="T44" i="1" s="1"/>
  <c r="S50" i="1"/>
  <c r="T50" i="1" s="1"/>
  <c r="S56" i="1"/>
  <c r="T56" i="1" s="1"/>
  <c r="S68" i="1"/>
  <c r="T68" i="1" s="1"/>
  <c r="S74" i="1"/>
  <c r="T74" i="1" s="1"/>
  <c r="S80" i="1"/>
  <c r="T80" i="1" s="1"/>
  <c r="S86" i="1"/>
  <c r="T86" i="1" s="1"/>
  <c r="S92" i="1"/>
  <c r="T92" i="1" s="1"/>
  <c r="S98" i="1"/>
  <c r="T98" i="1" s="1"/>
  <c r="S104" i="1"/>
  <c r="T104" i="1" s="1"/>
  <c r="S110" i="1"/>
  <c r="T110" i="1" s="1"/>
  <c r="S116" i="1"/>
  <c r="T116" i="1" s="1"/>
  <c r="S122" i="1"/>
  <c r="T122" i="1" s="1"/>
  <c r="S128" i="1"/>
  <c r="T128" i="1" s="1"/>
  <c r="S134" i="1"/>
  <c r="T134" i="1" s="1"/>
  <c r="S140" i="1"/>
  <c r="T140" i="1" s="1"/>
  <c r="S146" i="1"/>
  <c r="T146" i="1" s="1"/>
  <c r="S152" i="1"/>
  <c r="T152" i="1" s="1"/>
  <c r="S164" i="1"/>
  <c r="T164" i="1" s="1"/>
  <c r="S170" i="1"/>
  <c r="T170" i="1" s="1"/>
  <c r="S176" i="1"/>
  <c r="T176" i="1" s="1"/>
  <c r="S182" i="1"/>
  <c r="T182" i="1" s="1"/>
  <c r="S188" i="1"/>
  <c r="T188" i="1" s="1"/>
  <c r="S194" i="1"/>
  <c r="T194" i="1" s="1"/>
  <c r="S200" i="1"/>
  <c r="T200" i="1" s="1"/>
  <c r="S206" i="1"/>
  <c r="T206" i="1" s="1"/>
  <c r="S212" i="1"/>
  <c r="T212" i="1" s="1"/>
  <c r="S224" i="1"/>
  <c r="T224" i="1" s="1"/>
  <c r="S230" i="1"/>
  <c r="T230" i="1" s="1"/>
  <c r="S236" i="1"/>
  <c r="T236" i="1" s="1"/>
  <c r="S242" i="1"/>
  <c r="T242" i="1" s="1"/>
  <c r="S248" i="1"/>
  <c r="T248" i="1" s="1"/>
  <c r="S254" i="1"/>
  <c r="T254" i="1" s="1"/>
  <c r="S260" i="1"/>
  <c r="T260" i="1" s="1"/>
  <c r="S266" i="1"/>
  <c r="T266" i="1" s="1"/>
  <c r="S272" i="1"/>
  <c r="T272" i="1" s="1"/>
  <c r="S278" i="1"/>
  <c r="T278" i="1" s="1"/>
  <c r="S284" i="1"/>
  <c r="T284" i="1" s="1"/>
  <c r="S290" i="1"/>
  <c r="T290" i="1" s="1"/>
  <c r="S296" i="1"/>
  <c r="T296" i="1" s="1"/>
  <c r="S302" i="1"/>
  <c r="T302" i="1" s="1"/>
  <c r="S314" i="1"/>
  <c r="T314" i="1" s="1"/>
  <c r="S320" i="1"/>
  <c r="T320" i="1" s="1"/>
  <c r="S326" i="1"/>
  <c r="T326" i="1" s="1"/>
  <c r="S332" i="1"/>
  <c r="T332" i="1" s="1"/>
  <c r="S338" i="1"/>
  <c r="T338" i="1" s="1"/>
  <c r="S344" i="1"/>
  <c r="T344" i="1" s="1"/>
  <c r="S350" i="1"/>
  <c r="T350" i="1" s="1"/>
  <c r="S356" i="1"/>
  <c r="T356" i="1" s="1"/>
  <c r="S362" i="1"/>
  <c r="T362" i="1" s="1"/>
  <c r="S368" i="1"/>
  <c r="T368" i="1" s="1"/>
  <c r="S374" i="1"/>
  <c r="T374" i="1" s="1"/>
  <c r="S380" i="1"/>
  <c r="T380" i="1" s="1"/>
  <c r="S386" i="1"/>
  <c r="T386" i="1" s="1"/>
  <c r="S392" i="1"/>
  <c r="T392" i="1" s="1"/>
  <c r="S398" i="1"/>
  <c r="T398" i="1" s="1"/>
  <c r="S404" i="1"/>
  <c r="T404" i="1" s="1"/>
  <c r="S410" i="1"/>
  <c r="T410" i="1" s="1"/>
  <c r="S416" i="1"/>
  <c r="T416" i="1" s="1"/>
  <c r="S422" i="1"/>
  <c r="T422" i="1" s="1"/>
  <c r="S428" i="1"/>
  <c r="T428" i="1" s="1"/>
  <c r="S434" i="1"/>
  <c r="T434" i="1" s="1"/>
  <c r="S440" i="1"/>
  <c r="T440" i="1" s="1"/>
  <c r="S446" i="1"/>
  <c r="T446" i="1" s="1"/>
  <c r="S452" i="1"/>
  <c r="T452" i="1" s="1"/>
  <c r="S458" i="1"/>
  <c r="T458" i="1" s="1"/>
  <c r="S464" i="1"/>
  <c r="T464" i="1" s="1"/>
  <c r="S470" i="1"/>
  <c r="T470" i="1" s="1"/>
  <c r="S476" i="1"/>
  <c r="T476" i="1" s="1"/>
  <c r="S482" i="1"/>
  <c r="T482" i="1" s="1"/>
  <c r="S488" i="1"/>
  <c r="T488" i="1" s="1"/>
  <c r="S494" i="1"/>
  <c r="T494" i="1" s="1"/>
  <c r="S500" i="1"/>
  <c r="T500" i="1" s="1"/>
  <c r="S506" i="1"/>
  <c r="T506" i="1" s="1"/>
  <c r="S512" i="1"/>
  <c r="T512" i="1" s="1"/>
  <c r="S518" i="1"/>
  <c r="T518" i="1" s="1"/>
  <c r="S524" i="1"/>
  <c r="T524" i="1" s="1"/>
  <c r="S530" i="1"/>
  <c r="T530" i="1" s="1"/>
  <c r="S536" i="1"/>
  <c r="T536" i="1" s="1"/>
  <c r="S542" i="1"/>
  <c r="T542" i="1" s="1"/>
  <c r="S554" i="1"/>
  <c r="T554" i="1" s="1"/>
  <c r="S560" i="1"/>
  <c r="T560" i="1" s="1"/>
  <c r="S566" i="1"/>
  <c r="T566" i="1" s="1"/>
  <c r="S572" i="1"/>
  <c r="T572" i="1" s="1"/>
  <c r="S578" i="1"/>
  <c r="T578" i="1" s="1"/>
  <c r="S584" i="1"/>
  <c r="T584" i="1" s="1"/>
  <c r="S590" i="1"/>
  <c r="T590" i="1" s="1"/>
  <c r="S596" i="1"/>
  <c r="T596" i="1" s="1"/>
  <c r="S602" i="1"/>
  <c r="T602" i="1" s="1"/>
  <c r="S608" i="1"/>
  <c r="T608" i="1" s="1"/>
  <c r="S614" i="1"/>
  <c r="T614" i="1" s="1"/>
  <c r="S620" i="1"/>
  <c r="T620" i="1" s="1"/>
  <c r="S626" i="1"/>
  <c r="T626" i="1" s="1"/>
  <c r="S632" i="1"/>
  <c r="T632" i="1" s="1"/>
  <c r="S638" i="1"/>
  <c r="T638" i="1" s="1"/>
  <c r="S644" i="1"/>
  <c r="T644" i="1" s="1"/>
  <c r="S656" i="1"/>
  <c r="T656" i="1" s="1"/>
  <c r="S662" i="1"/>
  <c r="T662" i="1" s="1"/>
  <c r="S674" i="1"/>
  <c r="T674" i="1" s="1"/>
  <c r="S680" i="1"/>
  <c r="T680" i="1" s="1"/>
  <c r="S686" i="1"/>
  <c r="T686" i="1" s="1"/>
  <c r="S692" i="1"/>
  <c r="T692" i="1" s="1"/>
  <c r="S698" i="1"/>
  <c r="T698" i="1" s="1"/>
  <c r="S704" i="1"/>
  <c r="T704" i="1" s="1"/>
  <c r="S710" i="1"/>
  <c r="T710" i="1" s="1"/>
  <c r="S716" i="1"/>
  <c r="T716" i="1" s="1"/>
  <c r="S722" i="1"/>
  <c r="T722" i="1" s="1"/>
  <c r="S728" i="1"/>
  <c r="T728" i="1" s="1"/>
  <c r="S734" i="1"/>
  <c r="T734" i="1" s="1"/>
  <c r="S740" i="1"/>
  <c r="T740" i="1" s="1"/>
  <c r="S746" i="1"/>
  <c r="T746" i="1" s="1"/>
  <c r="S758" i="1"/>
  <c r="T758" i="1" s="1"/>
  <c r="S764" i="1"/>
  <c r="T764" i="1" s="1"/>
  <c r="S770" i="1"/>
  <c r="T770" i="1" s="1"/>
  <c r="S776" i="1"/>
  <c r="T776" i="1" s="1"/>
  <c r="S782" i="1"/>
  <c r="T782" i="1" s="1"/>
  <c r="S788" i="1"/>
  <c r="T788" i="1" s="1"/>
  <c r="S794" i="1"/>
  <c r="T794" i="1" s="1"/>
  <c r="S800" i="1"/>
  <c r="T800" i="1" s="1"/>
  <c r="S806" i="1"/>
  <c r="T806" i="1" s="1"/>
  <c r="S812" i="1"/>
  <c r="T812" i="1" s="1"/>
  <c r="S824" i="1"/>
  <c r="T824" i="1" s="1"/>
  <c r="S830" i="1"/>
  <c r="T830" i="1" s="1"/>
  <c r="S836" i="1"/>
  <c r="T836" i="1" s="1"/>
  <c r="S842" i="1"/>
  <c r="T842" i="1" s="1"/>
  <c r="S854" i="1"/>
  <c r="T854" i="1" s="1"/>
  <c r="S866" i="1"/>
  <c r="T866" i="1" s="1"/>
  <c r="S878" i="1"/>
  <c r="T878" i="1" s="1"/>
  <c r="S884" i="1"/>
  <c r="T884" i="1" s="1"/>
  <c r="S890" i="1"/>
  <c r="T890" i="1" s="1"/>
  <c r="S896" i="1"/>
  <c r="T896" i="1" s="1"/>
  <c r="S902" i="1"/>
  <c r="T902" i="1" s="1"/>
  <c r="S908" i="1"/>
  <c r="T908" i="1" s="1"/>
  <c r="S920" i="1"/>
  <c r="T920" i="1" s="1"/>
  <c r="S926" i="1"/>
  <c r="T926" i="1" s="1"/>
  <c r="S932" i="1"/>
  <c r="T932" i="1" s="1"/>
  <c r="S938" i="1"/>
  <c r="T938" i="1" s="1"/>
  <c r="S950" i="1"/>
  <c r="T950" i="1" s="1"/>
  <c r="S956" i="1"/>
  <c r="T956" i="1" s="1"/>
  <c r="S962" i="1"/>
  <c r="T962" i="1" s="1"/>
  <c r="S968" i="1"/>
  <c r="T968" i="1" s="1"/>
  <c r="S980" i="1"/>
  <c r="T980" i="1" s="1"/>
  <c r="S986" i="1"/>
  <c r="T986" i="1" s="1"/>
  <c r="S998" i="1"/>
  <c r="T998" i="1" s="1"/>
  <c r="S1010" i="1"/>
  <c r="T1010" i="1" s="1"/>
  <c r="S1022" i="1"/>
  <c r="T1022" i="1" s="1"/>
  <c r="S1028" i="1"/>
  <c r="T1028" i="1" s="1"/>
  <c r="S1040" i="1"/>
  <c r="T1040" i="1" s="1"/>
  <c r="S1046" i="1"/>
  <c r="T1046" i="1" s="1"/>
  <c r="S1052" i="1"/>
  <c r="T1052" i="1" s="1"/>
  <c r="S1058" i="1"/>
  <c r="T1058" i="1" s="1"/>
  <c r="S1064" i="1"/>
  <c r="T1064" i="1" s="1"/>
  <c r="S1070" i="1"/>
  <c r="T1070" i="1" s="1"/>
  <c r="S1082" i="1"/>
  <c r="T1082" i="1" s="1"/>
  <c r="S1094" i="1"/>
  <c r="T1094" i="1" s="1"/>
  <c r="S1100" i="1"/>
  <c r="T1100" i="1" s="1"/>
  <c r="S1112" i="1"/>
  <c r="T1112" i="1" s="1"/>
  <c r="S1118" i="1"/>
  <c r="T1118" i="1" s="1"/>
  <c r="S1124" i="1"/>
  <c r="T1124" i="1" s="1"/>
  <c r="S1130" i="1"/>
  <c r="T1130" i="1" s="1"/>
  <c r="S1136" i="1"/>
  <c r="T1136" i="1" s="1"/>
  <c r="S1142" i="1"/>
  <c r="T1142" i="1" s="1"/>
  <c r="S1148" i="1"/>
  <c r="T1148" i="1" s="1"/>
  <c r="S1154" i="1"/>
  <c r="T1154" i="1" s="1"/>
  <c r="S1166" i="1"/>
  <c r="T1166" i="1" s="1"/>
  <c r="S1178" i="1"/>
  <c r="T1178" i="1" s="1"/>
  <c r="S1184" i="1"/>
  <c r="T1184" i="1" s="1"/>
  <c r="S1190" i="1"/>
  <c r="T1190" i="1" s="1"/>
  <c r="S1196" i="1"/>
  <c r="T1196" i="1" s="1"/>
  <c r="S1208" i="1"/>
  <c r="T1208" i="1" s="1"/>
  <c r="S1214" i="1"/>
  <c r="T1214" i="1" s="1"/>
  <c r="S1220" i="1"/>
  <c r="T1220" i="1" s="1"/>
  <c r="S1226" i="1"/>
  <c r="T1226" i="1" s="1"/>
  <c r="S1232" i="1"/>
  <c r="T1232" i="1" s="1"/>
  <c r="S1238" i="1"/>
  <c r="T1238" i="1" s="1"/>
  <c r="S1244" i="1"/>
  <c r="T1244" i="1" s="1"/>
  <c r="S1250" i="1"/>
  <c r="T1250" i="1" s="1"/>
  <c r="S1256" i="1"/>
  <c r="T1256" i="1" s="1"/>
  <c r="S1262" i="1"/>
  <c r="T1262" i="1" s="1"/>
  <c r="S1268" i="1"/>
  <c r="T1268" i="1" s="1"/>
  <c r="S1274" i="1"/>
  <c r="T1274" i="1" s="1"/>
  <c r="S1286" i="1"/>
  <c r="T1286" i="1" s="1"/>
  <c r="S1292" i="1"/>
  <c r="T1292" i="1" s="1"/>
  <c r="S1304" i="1"/>
  <c r="T1304" i="1" s="1"/>
  <c r="S1310" i="1"/>
  <c r="T1310" i="1" s="1"/>
  <c r="S1316" i="1"/>
  <c r="T1316" i="1" s="1"/>
  <c r="S1322" i="1"/>
  <c r="T1322" i="1" s="1"/>
  <c r="S1328" i="1"/>
  <c r="T1328" i="1" s="1"/>
  <c r="S1340" i="1"/>
  <c r="T1340" i="1" s="1"/>
  <c r="S1346" i="1"/>
  <c r="T1346" i="1" s="1"/>
  <c r="S1352" i="1"/>
  <c r="T1352" i="1" s="1"/>
  <c r="S1358" i="1"/>
  <c r="T1358" i="1" s="1"/>
  <c r="S1364" i="1"/>
  <c r="T1364" i="1" s="1"/>
  <c r="S1370" i="1"/>
  <c r="T1370" i="1" s="1"/>
  <c r="S1376" i="1"/>
  <c r="T1376" i="1" s="1"/>
  <c r="S1382" i="1"/>
  <c r="T1382" i="1" s="1"/>
  <c r="S1388" i="1"/>
  <c r="T1388" i="1" s="1"/>
  <c r="S1394" i="1"/>
  <c r="T1394" i="1" s="1"/>
  <c r="S1400" i="1"/>
  <c r="T1400" i="1" s="1"/>
  <c r="S1406" i="1"/>
  <c r="T1406" i="1" s="1"/>
  <c r="S1412" i="1"/>
  <c r="T1412" i="1" s="1"/>
  <c r="S1418" i="1"/>
  <c r="T1418" i="1" s="1"/>
  <c r="S1424" i="1"/>
  <c r="T1424" i="1" s="1"/>
  <c r="S1430" i="1"/>
  <c r="T1430" i="1" s="1"/>
  <c r="S1436" i="1"/>
  <c r="T1436" i="1" s="1"/>
  <c r="S1442" i="1"/>
  <c r="T1442" i="1" s="1"/>
  <c r="S1448" i="1"/>
  <c r="T1448" i="1" s="1"/>
  <c r="S1454" i="1"/>
  <c r="T1454" i="1" s="1"/>
  <c r="S1460" i="1"/>
  <c r="T1460" i="1" s="1"/>
  <c r="S1466" i="1"/>
  <c r="T1466" i="1" s="1"/>
  <c r="S1472" i="1"/>
  <c r="T1472" i="1" s="1"/>
  <c r="S1478" i="1"/>
  <c r="T1478" i="1" s="1"/>
  <c r="S1484" i="1"/>
  <c r="T1484" i="1" s="1"/>
  <c r="S1490" i="1"/>
  <c r="T1490" i="1" s="1"/>
  <c r="S1496" i="1"/>
  <c r="T1496" i="1" s="1"/>
  <c r="S1508" i="1"/>
  <c r="T1508" i="1" s="1"/>
  <c r="S1514" i="1"/>
  <c r="T1514" i="1" s="1"/>
  <c r="S1520" i="1"/>
  <c r="T1520" i="1" s="1"/>
  <c r="S1526" i="1"/>
  <c r="T1526" i="1" s="1"/>
  <c r="S1532" i="1"/>
  <c r="T1532" i="1" s="1"/>
  <c r="S1538" i="1"/>
  <c r="T1538" i="1" s="1"/>
  <c r="S1550" i="1"/>
  <c r="T1550" i="1" s="1"/>
  <c r="S1556" i="1"/>
  <c r="T1556" i="1" s="1"/>
  <c r="S1568" i="1"/>
  <c r="T1568" i="1" s="1"/>
  <c r="S1574" i="1"/>
  <c r="T1574" i="1" s="1"/>
  <c r="S1580" i="1"/>
  <c r="T1580" i="1" s="1"/>
  <c r="S1586" i="1"/>
  <c r="T1586" i="1" s="1"/>
  <c r="S1592" i="1"/>
  <c r="T1592" i="1" s="1"/>
  <c r="S1610" i="1"/>
  <c r="T1610" i="1" s="1"/>
  <c r="S1616" i="1"/>
  <c r="T1616" i="1" s="1"/>
  <c r="S1622" i="1"/>
  <c r="T1622" i="1" s="1"/>
  <c r="S1634" i="1"/>
  <c r="T1634" i="1" s="1"/>
  <c r="S1640" i="1"/>
  <c r="T1640" i="1" s="1"/>
  <c r="S1646" i="1"/>
  <c r="T1646" i="1" s="1"/>
  <c r="S1652" i="1"/>
  <c r="T1652" i="1" s="1"/>
  <c r="S1658" i="1"/>
  <c r="T1658" i="1" s="1"/>
  <c r="S1664" i="1"/>
  <c r="T1664" i="1" s="1"/>
  <c r="S1670" i="1"/>
  <c r="T1670" i="1" s="1"/>
  <c r="S1676" i="1"/>
  <c r="T1676" i="1" s="1"/>
  <c r="S1688" i="1"/>
  <c r="T1688" i="1" s="1"/>
  <c r="S1694" i="1"/>
  <c r="T1694" i="1" s="1"/>
  <c r="S1700" i="1"/>
  <c r="T1700" i="1" s="1"/>
  <c r="S1706" i="1"/>
  <c r="T1706" i="1" s="1"/>
  <c r="S1712" i="1"/>
  <c r="T1712" i="1" s="1"/>
  <c r="S1718" i="1"/>
  <c r="T1718" i="1" s="1"/>
  <c r="S1730" i="1"/>
  <c r="T1730" i="1" s="1"/>
  <c r="S1748" i="1"/>
  <c r="T1748" i="1" s="1"/>
  <c r="S1754" i="1"/>
  <c r="T1754" i="1" s="1"/>
  <c r="S1760" i="1"/>
  <c r="T1760" i="1" s="1"/>
  <c r="S1766" i="1"/>
  <c r="T1766" i="1" s="1"/>
  <c r="S1772" i="1"/>
  <c r="T1772" i="1" s="1"/>
  <c r="S1778" i="1"/>
  <c r="T1778" i="1" s="1"/>
  <c r="S1784" i="1"/>
  <c r="T1784" i="1" s="1"/>
  <c r="S1790" i="1"/>
  <c r="T1790" i="1" s="1"/>
  <c r="S1796" i="1"/>
  <c r="T1796" i="1" s="1"/>
  <c r="S1802" i="1"/>
  <c r="T1802" i="1" s="1"/>
  <c r="S1808" i="1"/>
  <c r="T1808" i="1" s="1"/>
  <c r="S1814" i="1"/>
  <c r="T1814" i="1" s="1"/>
  <c r="S1826" i="1"/>
  <c r="T1826" i="1" s="1"/>
  <c r="S1832" i="1"/>
  <c r="T1832" i="1" s="1"/>
  <c r="S1838" i="1"/>
  <c r="T1838" i="1" s="1"/>
  <c r="S1844" i="1"/>
  <c r="T1844" i="1" s="1"/>
  <c r="S1856" i="1"/>
  <c r="T1856" i="1" s="1"/>
  <c r="S1862" i="1"/>
  <c r="T1862" i="1" s="1"/>
  <c r="S1868" i="1"/>
  <c r="T1868" i="1" s="1"/>
  <c r="S1874" i="1"/>
  <c r="T1874" i="1" s="1"/>
  <c r="S1886" i="1"/>
  <c r="T1886" i="1" s="1"/>
  <c r="S1892" i="1"/>
  <c r="T1892" i="1" s="1"/>
  <c r="S1898" i="1"/>
  <c r="T1898" i="1" s="1"/>
  <c r="S1904" i="1"/>
  <c r="T1904" i="1" s="1"/>
  <c r="S1910" i="1"/>
  <c r="T1910" i="1" s="1"/>
  <c r="S1916" i="1"/>
  <c r="T1916" i="1" s="1"/>
  <c r="S1922" i="1"/>
  <c r="T1922" i="1" s="1"/>
  <c r="S1928" i="1"/>
  <c r="T1928" i="1" s="1"/>
  <c r="S1940" i="1"/>
  <c r="T1940" i="1" s="1"/>
  <c r="S1946" i="1"/>
  <c r="T1946" i="1" s="1"/>
  <c r="S1958" i="1"/>
  <c r="T1958" i="1" s="1"/>
  <c r="S1970" i="1"/>
  <c r="T1970" i="1" s="1"/>
  <c r="S1976" i="1"/>
  <c r="T1976" i="1" s="1"/>
  <c r="S1982" i="1"/>
  <c r="T1982" i="1" s="1"/>
  <c r="S1988" i="1"/>
  <c r="T1988" i="1" s="1"/>
  <c r="S1994" i="1"/>
  <c r="T1994" i="1" s="1"/>
  <c r="S2000" i="1"/>
  <c r="T2000" i="1" s="1"/>
  <c r="S2006" i="1"/>
  <c r="T2006" i="1" s="1"/>
  <c r="S2012" i="1"/>
  <c r="T2012" i="1" s="1"/>
  <c r="S2018" i="1"/>
  <c r="T2018" i="1" s="1"/>
  <c r="S2024" i="1"/>
  <c r="T2024" i="1" s="1"/>
  <c r="S2030" i="1"/>
  <c r="T2030" i="1" s="1"/>
  <c r="S2036" i="1"/>
  <c r="T2036" i="1" s="1"/>
  <c r="S2042" i="1"/>
  <c r="T2042" i="1" s="1"/>
  <c r="S2048" i="1"/>
  <c r="T2048" i="1" s="1"/>
  <c r="S2060" i="1"/>
  <c r="T2060" i="1" s="1"/>
  <c r="S2066" i="1"/>
  <c r="T2066" i="1" s="1"/>
  <c r="S2078" i="1"/>
  <c r="T2078" i="1" s="1"/>
  <c r="S2084" i="1"/>
  <c r="T2084" i="1" s="1"/>
  <c r="S2090" i="1"/>
  <c r="T2090" i="1" s="1"/>
  <c r="S2096" i="1"/>
  <c r="T2096" i="1" s="1"/>
  <c r="S2102" i="1"/>
  <c r="T2102" i="1" s="1"/>
  <c r="S2108" i="1"/>
  <c r="T2108" i="1" s="1"/>
  <c r="S2114" i="1"/>
  <c r="T2114" i="1" s="1"/>
  <c r="S2120" i="1"/>
  <c r="T2120" i="1" s="1"/>
  <c r="S2126" i="1"/>
  <c r="T2126" i="1" s="1"/>
  <c r="S2132" i="1"/>
  <c r="T2132" i="1" s="1"/>
  <c r="S2138" i="1"/>
  <c r="T2138" i="1" s="1"/>
  <c r="S2144" i="1"/>
  <c r="T2144" i="1" s="1"/>
  <c r="S2156" i="1"/>
  <c r="T2156" i="1" s="1"/>
  <c r="S2162" i="1"/>
  <c r="T2162" i="1" s="1"/>
  <c r="S2174" i="1"/>
  <c r="T2174" i="1" s="1"/>
  <c r="S2180" i="1"/>
  <c r="T2180" i="1" s="1"/>
  <c r="S2186" i="1"/>
  <c r="T2186" i="1" s="1"/>
  <c r="S2192" i="1"/>
  <c r="T2192" i="1" s="1"/>
  <c r="S2198" i="1"/>
  <c r="T2198" i="1" s="1"/>
  <c r="S2204" i="1"/>
  <c r="T2204" i="1" s="1"/>
  <c r="S2210" i="1"/>
  <c r="T2210" i="1" s="1"/>
  <c r="S2222" i="1"/>
  <c r="T2222" i="1" s="1"/>
  <c r="S2234" i="1"/>
  <c r="T2234" i="1" s="1"/>
  <c r="S2240" i="1"/>
  <c r="T2240" i="1" s="1"/>
  <c r="S2246" i="1"/>
  <c r="T2246" i="1" s="1"/>
  <c r="S2252" i="1"/>
  <c r="T2252" i="1" s="1"/>
  <c r="S2264" i="1"/>
  <c r="T2264" i="1" s="1"/>
  <c r="S2270" i="1"/>
  <c r="T2270" i="1" s="1"/>
  <c r="S2276" i="1"/>
  <c r="T2276" i="1" s="1"/>
  <c r="S2282" i="1"/>
  <c r="T2282" i="1" s="1"/>
  <c r="S2288" i="1"/>
  <c r="T2288" i="1" s="1"/>
  <c r="S2294" i="1"/>
  <c r="T2294" i="1" s="1"/>
  <c r="S2300" i="1"/>
  <c r="T2300" i="1" s="1"/>
  <c r="S2306" i="1"/>
  <c r="T2306" i="1" s="1"/>
  <c r="S2312" i="1"/>
  <c r="T2312" i="1" s="1"/>
  <c r="S2324" i="1"/>
  <c r="T2324" i="1" s="1"/>
  <c r="S2330" i="1"/>
  <c r="T2330" i="1" s="1"/>
  <c r="S2336" i="1"/>
  <c r="T2336" i="1" s="1"/>
  <c r="S2342" i="1"/>
  <c r="T2342" i="1" s="1"/>
  <c r="S2348" i="1"/>
  <c r="T2348" i="1" s="1"/>
  <c r="S2354" i="1"/>
  <c r="T2354" i="1" s="1"/>
  <c r="S2360" i="1"/>
  <c r="T2360" i="1" s="1"/>
  <c r="S2366" i="1"/>
  <c r="T2366" i="1" s="1"/>
  <c r="S2372" i="1"/>
  <c r="T2372" i="1" s="1"/>
  <c r="S2378" i="1"/>
  <c r="T2378" i="1" s="1"/>
  <c r="S2384" i="1"/>
  <c r="T2384" i="1" s="1"/>
  <c r="S2390" i="1"/>
  <c r="T2390" i="1" s="1"/>
  <c r="S2396" i="1"/>
  <c r="T2396" i="1" s="1"/>
  <c r="S2402" i="1"/>
  <c r="T2402" i="1" s="1"/>
  <c r="S2408" i="1"/>
  <c r="T2408" i="1" s="1"/>
  <c r="S2414" i="1"/>
  <c r="T2414" i="1" s="1"/>
  <c r="S2420" i="1"/>
  <c r="T2420" i="1" s="1"/>
  <c r="S2432" i="1"/>
  <c r="T2432" i="1" s="1"/>
  <c r="S2438" i="1"/>
  <c r="T2438" i="1" s="1"/>
  <c r="S2444" i="1"/>
  <c r="T2444" i="1" s="1"/>
  <c r="S2456" i="1"/>
  <c r="T2456" i="1" s="1"/>
  <c r="S2462" i="1"/>
  <c r="T2462" i="1" s="1"/>
  <c r="S2474" i="1"/>
  <c r="T2474" i="1" s="1"/>
  <c r="S2480" i="1"/>
  <c r="T2480" i="1" s="1"/>
  <c r="S2486" i="1"/>
  <c r="T2486" i="1" s="1"/>
  <c r="S2492" i="1"/>
  <c r="T2492" i="1" s="1"/>
  <c r="S2498" i="1"/>
  <c r="T2498" i="1" s="1"/>
  <c r="S2504" i="1"/>
  <c r="T2504" i="1" s="1"/>
  <c r="S2510" i="1"/>
  <c r="T2510" i="1" s="1"/>
  <c r="S2516" i="1"/>
  <c r="T2516" i="1" s="1"/>
  <c r="S2522" i="1"/>
  <c r="T2522" i="1" s="1"/>
  <c r="S2528" i="1"/>
  <c r="T2528" i="1" s="1"/>
  <c r="S2534" i="1"/>
  <c r="T2534" i="1" s="1"/>
  <c r="S2540" i="1"/>
  <c r="T2540" i="1" s="1"/>
  <c r="S2546" i="1"/>
  <c r="T2546" i="1" s="1"/>
  <c r="S2552" i="1"/>
  <c r="T2552" i="1" s="1"/>
  <c r="S2558" i="1"/>
  <c r="T2558" i="1" s="1"/>
  <c r="S2564" i="1"/>
  <c r="T2564" i="1" s="1"/>
  <c r="S2570" i="1"/>
  <c r="T2570" i="1" s="1"/>
  <c r="S2576" i="1"/>
  <c r="T2576" i="1" s="1"/>
  <c r="S2582" i="1"/>
  <c r="T2582" i="1" s="1"/>
  <c r="S2588" i="1"/>
  <c r="T2588" i="1" s="1"/>
  <c r="S2594" i="1"/>
  <c r="T2594" i="1" s="1"/>
  <c r="S2600" i="1"/>
  <c r="T2600" i="1" s="1"/>
  <c r="S2606" i="1"/>
  <c r="T2606" i="1" s="1"/>
  <c r="S2612" i="1"/>
  <c r="T2612" i="1" s="1"/>
  <c r="S2618" i="1"/>
  <c r="T2618" i="1" s="1"/>
  <c r="S2630" i="1"/>
  <c r="T2630" i="1" s="1"/>
  <c r="S2636" i="1"/>
  <c r="T2636" i="1" s="1"/>
  <c r="S2648" i="1"/>
  <c r="T2648" i="1" s="1"/>
  <c r="S2660" i="1"/>
  <c r="T2660" i="1" s="1"/>
  <c r="S2672" i="1"/>
  <c r="T2672" i="1" s="1"/>
  <c r="S2678" i="1"/>
  <c r="T2678" i="1" s="1"/>
  <c r="S2684" i="1"/>
  <c r="T2684" i="1" s="1"/>
  <c r="S2690" i="1"/>
  <c r="T2690" i="1" s="1"/>
  <c r="S2696" i="1"/>
  <c r="T2696" i="1" s="1"/>
  <c r="S2702" i="1"/>
  <c r="T2702" i="1" s="1"/>
  <c r="S2708" i="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<sst xmlns="http://schemas.openxmlformats.org/spreadsheetml/2006/main" count="43425" uniqueCount="103">
  <si>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</si>
  <si>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</si>
  <si>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</si>
  <si>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</si>
  <si>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</si>
  <si>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</si>
  <si>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</si>
  <si>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</si>
  <si>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</si>
  <si>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</si>
  <si>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</si>
  <si>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</si>
  <si>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</si>
  <si>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</si>
  <si>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</si>
  <si>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</si>
  <si>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</si>
  <si>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</si>
  <si>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</si>
  <si>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</si>
  <si>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</si>
  <si>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</si>
  <si>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</si>
  <si>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</si>
  <si>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</si>
  <si>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</si>
  <si>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</si>
  <si>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</si>
  <si>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</si>
  <si>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</si>
  <si>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</si>
  <si>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</si>
  <si>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</si>
  <si>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</si>
  <si>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</si>
  <si>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</si>
  <si>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</si>
  <si>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</si>
  <si>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</si>
  <si>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</si>
  <si>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</si>
  <si>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</si>
  <si>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</si>
  <si>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</si>
  <si>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</si>
  <si>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</si>
  <si>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</si>
  <si>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</si>
  <si>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</si>
  <si>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</si>
  <si>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</si>
  <si>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</si>
  <si>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</si>
  <si>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</si>
  <si>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</si>
  <si>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</si>
  <si>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</si>
  <si>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</si>
  <si>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</si>
  <si>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</si>
  <si>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</si>
  <si>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</si>
  <si>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</si>
  <si>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</si>
  <si>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</si>
  <si>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</si>
  <si>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</si>
  <si>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</si>
  <si>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</si>
  <si>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</si>
  <si>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</si>
  <si>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</si>
  <si>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</si>
  <si>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</si>
  <si>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No</t>
  </si>
  <si>
    <t>Month2</t>
  </si>
  <si>
    <t>Quarter2</t>
  </si>
  <si>
    <t>Q1</t>
  </si>
  <si>
    <t>Jan</t>
  </si>
  <si>
    <t>Feb</t>
  </si>
  <si>
    <t>Mar</t>
  </si>
  <si>
    <t>Q2</t>
  </si>
  <si>
    <t>Apr</t>
  </si>
  <si>
    <t>May</t>
  </si>
  <si>
    <t>Jun</t>
  </si>
  <si>
    <t>Q3</t>
  </si>
  <si>
    <t>Jul</t>
  </si>
  <si>
    <t>Aug</t>
  </si>
  <si>
    <t>Sep</t>
  </si>
  <si>
    <t>Q4</t>
  </si>
  <si>
    <t>Oct</t>
  </si>
  <si>
    <t>Nov</t>
  </si>
  <si>
    <t>Dec</t>
  </si>
  <si>
    <t>Total_Revenue</t>
  </si>
  <si>
    <t>Sum of Gross Profit</t>
  </si>
  <si>
    <t>Gross Profit Margine</t>
  </si>
  <si>
    <t>Sum of Units Sold</t>
  </si>
  <si>
    <t>Sum of COGS</t>
  </si>
  <si>
    <t>Row Labels</t>
  </si>
  <si>
    <t>Grand Total</t>
  </si>
  <si>
    <t>Total Gross Profit</t>
  </si>
  <si>
    <t>Total  orders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</si>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</sst>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dd\-mmm\-yyyy"/>
    <numFmt numFmtId="165" formatCode="\$#,##0.00"/>
    <numFmt numFmtId="166" formatCode="0.0%"/>
    <numFmt numFmtId="167" formatCode="_(* #,##0_);_(* \(#,##0\);_(* &quot;-&quot;??_);_(@_)"/>
    <numFmt numFmtId="168" formatCode="&quot;$&quot;#,##0.00"/>
    <numFmt numFmtId="169" formatCode="&quot;$&quot;#,##0"/>
    <numFmt numFmtId="170" formatCode="_(&quot;$&quot;* #,##0_);_(&quot;$&quot;* \(#,##0\);_(&quot;$&quot;* &quot;-&quot;??_);_(@_)"/>
    <numFmt numFmtId="171" formatCode="&quot;$&quot;#,&quot;K&quot;"/>
    <numFmt numFmtId="172" formatCode="&quot;$&quot;#,##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u/>
      <sz val="11"/>
      <color theme="10"/>
      <name val="Carlito"/>
    </font>
    <font>
      <u/>
      <sz val="12"/>
      <color theme="10"/>
      <name val="Aptos Narrow"/>
      <family val="2"/>
      <scheme val="minor"/>
    </font>
    <font>
      <sz val="12"/>
      <name val="Arial"/>
      <family val="2"/>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
      <patternFill patternType="solid">
        <fgColor theme="9" tint="0.39997558519241921"/>
        <bgColor indexed="64"/>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theme="4" tint="0.39997558519241921"/>
      </bottom>
      <diagonal/>
    </border>
  </borders>
  <cellStyleXfs count="5">
    <xf numFmtId="0" fontId="0" fillId="0" borderId="0"/>
    <xf numFmtId="0" fontId="1" fillId="0" borderId="0"/>
    <xf numFmtId="0" fontId="3" fillId="0" borderId="0" applyNumberFormat="0" applyFill="0" applyBorder="0" applyAlignment="0" applyProtection="0"/>
    <xf numFmtId="0" fontId="4" fillId="0" borderId="0" applyNumberFormat="0" applyFill="0" applyBorder="0" applyAlignment="0" applyProtection="0"/>
    <xf numFmtId="9" fontId="6" fillId="0" borderId="0" applyFont="0" applyFill="0" applyBorder="0" applyAlignment="0" applyProtection="0"/>
  </cellStyleXfs>
  <cellXfs count="39">
    <xf numFmtId="0" fontId="0" fillId="0" borderId="0" xfId="0"/>
    <xf numFmtId="0" fontId="2" fillId="2" borderId="0" xfId="0" applyFont="1" applyFill="1" applyAlignment="1">
      <alignment horizontal="center" vertical="center"/>
    </xf>
    <xf numFmtId="0" fontId="0" fillId="0" borderId="0" xfId="0" applyAlignment="1">
      <alignment horizontal="center"/>
    </xf>
    <xf numFmtId="0" fontId="5" fillId="0" borderId="0" xfId="0" quotePrefix="1" applyFont="1"/>
    <xf numFmtId="164" fontId="5" fillId="0" borderId="0" xfId="0" applyNumberFormat="1" applyFont="1"/>
    <xf numFmtId="0" fontId="5" fillId="0" borderId="0" xfId="0" applyFont="1"/>
    <xf numFmtId="1" fontId="5" fillId="0" borderId="0" xfId="0" applyNumberFormat="1" applyFont="1" applyAlignment="1">
      <alignment horizontal="center"/>
    </xf>
    <xf numFmtId="165" fontId="5" fillId="0" borderId="0" xfId="0" applyNumberFormat="1" applyFont="1"/>
    <xf numFmtId="9" fontId="5" fillId="0" borderId="0" xfId="0" applyNumberFormat="1" applyFont="1"/>
    <xf numFmtId="166" fontId="5" fillId="0" borderId="0" xfId="0" applyNumberFormat="1" applyFont="1" applyAlignment="1">
      <alignment horizontal="center"/>
    </xf>
    <xf numFmtId="1" fontId="5" fillId="0" borderId="0" xfId="0" applyNumberFormat="1" applyFont="1"/>
    <xf numFmtId="0" fontId="2" fillId="2" borderId="0" xfId="0" applyNumberFormat="1" applyFont="1" applyFill="1" applyAlignment="1">
      <alignment horizontal="center" vertical="center"/>
    </xf>
    <xf numFmtId="0" fontId="5" fillId="0" borderId="0" xfId="0" applyNumberFormat="1" applyFont="1"/>
    <xf numFmtId="0" fontId="0" fillId="0" borderId="0" xfId="0" applyNumberFormat="1"/>
    <xf numFmtId="0" fontId="2" fillId="2" borderId="0" xfId="0" applyNumberFormat="1" applyFont="1" applyFill="1" applyAlignment="1">
      <alignment horizontal="right" vertical="center"/>
    </xf>
    <xf numFmtId="0" fontId="5" fillId="0" borderId="0" xfId="0" applyNumberFormat="1" applyFont="1" applyAlignment="1">
      <alignment horizontal="right"/>
    </xf>
    <xf numFmtId="0" fontId="0" fillId="0" borderId="0" xfId="0" applyNumberFormat="1" applyAlignment="1">
      <alignment horizontal="right"/>
    </xf>
    <xf numFmtId="0" fontId="0" fillId="0" borderId="1" xfId="0" applyBorder="1"/>
    <xf numFmtId="0" fontId="0" fillId="0" borderId="2" xfId="0" applyBorder="1"/>
    <xf numFmtId="0" fontId="0" fillId="0" borderId="3" xfId="0" applyBorder="1"/>
    <xf numFmtId="0" fontId="7" fillId="3" borderId="10" xfId="0" applyFont="1" applyFill="1" applyBorder="1"/>
    <xf numFmtId="167" fontId="0" fillId="0" borderId="0" xfId="0" applyNumberFormat="1"/>
    <xf numFmtId="167" fontId="0" fillId="0" borderId="4" xfId="0" applyNumberFormat="1" applyBorder="1"/>
    <xf numFmtId="167" fontId="0" fillId="0" borderId="5" xfId="0" applyNumberFormat="1" applyBorder="1"/>
    <xf numFmtId="167" fontId="0" fillId="0" borderId="6" xfId="0" applyNumberFormat="1" applyBorder="1"/>
    <xf numFmtId="167" fontId="0" fillId="0" borderId="7" xfId="0" applyNumberFormat="1" applyBorder="1"/>
    <xf numFmtId="167" fontId="0" fillId="0" borderId="8" xfId="0" applyNumberFormat="1" applyBorder="1"/>
    <xf numFmtId="167" fontId="0" fillId="0" borderId="9" xfId="0" applyNumberFormat="1" applyBorder="1"/>
    <xf numFmtId="14" fontId="0" fillId="0" borderId="0" xfId="0" applyNumberFormat="1"/>
    <xf numFmtId="168" fontId="0" fillId="0" borderId="0" xfId="0" applyNumberFormat="1"/>
    <xf numFmtId="0" fontId="0" fillId="0" borderId="0" xfId="0" pivotButton="1"/>
    <xf numFmtId="10" fontId="0" fillId="0" borderId="0" xfId="4" applyNumberFormat="1" applyFont="1"/>
    <xf numFmtId="169" fontId="0" fillId="0" borderId="0" xfId="0" applyNumberFormat="1"/>
    <xf numFmtId="0" fontId="0" fillId="4" borderId="0" xfId="0" applyFill="1"/>
    <xf numFmtId="170" fontId="0" fillId="0" borderId="0" xfId="0" applyNumberFormat="1" applyAlignment="1">
      <alignment vertical="center" wrapText="1"/>
    </xf>
    <xf numFmtId="0" fontId="0" fillId="0" borderId="0" xfId="0" applyAlignment="1">
      <alignment horizontal="left"/>
    </xf>
    <xf numFmtId="171" fontId="0" fillId="0" borderId="0" xfId="0" applyNumberFormat="1" applyAlignment="1">
      <alignment vertical="center" wrapText="1"/>
    </xf>
    <xf numFmtId="169" fontId="0" fillId="0" borderId="0" xfId="0" applyNumberFormat="1" applyAlignment="1">
      <alignment vertical="center" wrapText="1"/>
    </xf>
    <xf numFmtId="172" fontId="0" fillId="0" borderId="0" xfId="0" applyNumberFormat="1" applyAlignment="1">
      <alignment vertical="center" wrapText="1"/>
    </xf>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60">
    <dxf>
      <font>
        <strike val="0"/>
        <outline val="0"/>
        <shadow val="0"/>
        <u val="none"/>
        <vertAlign val="baseline"/>
        <sz val="12"/>
        <color auto="1"/>
        <name val="Arial"/>
        <family val="2"/>
        <scheme val="none"/>
      </font>
      <numFmt numFmtId="166" formatCode="0.0%"/>
      <alignment horizontal="center" textRotation="0" wrapText="0" indent="0" justifyLastLine="0" shrinkToFit="0" readingOrder="0"/>
    </dxf>
    <dxf>
      <font>
        <strike val="0"/>
        <outline val="0"/>
        <shadow val="0"/>
        <u val="none"/>
        <vertAlign val="baseline"/>
        <sz val="12"/>
        <color auto="1"/>
        <name val="Arial"/>
        <family val="2"/>
        <scheme val="none"/>
      </font>
      <numFmt numFmtId="1" formatCode="0"/>
      <alignment horizontal="center" textRotation="0" wrapText="0" indent="0" justifyLastLine="0" shrinkToFit="0" readingOrder="0"/>
    </dxf>
    <dxf>
      <font>
        <strike val="0"/>
        <outline val="0"/>
        <shadow val="0"/>
        <u val="none"/>
        <vertAlign val="baseline"/>
        <sz val="12"/>
        <color auto="1"/>
        <name val="Arial"/>
        <family val="2"/>
        <scheme val="none"/>
      </font>
      <numFmt numFmtId="166" formatCode="0.0%"/>
      <alignment horizontal="center" textRotation="0" wrapText="0" indent="0" justifyLastLine="0" shrinkToFit="0" readingOrder="0"/>
    </dxf>
    <dxf>
      <font>
        <strike val="0"/>
        <outline val="0"/>
        <shadow val="0"/>
        <u val="none"/>
        <vertAlign val="baseline"/>
        <sz val="12"/>
        <color auto="1"/>
        <name val="Arial"/>
        <family val="2"/>
        <scheme val="none"/>
      </font>
      <numFmt numFmtId="1" formatCode="0"/>
    </dxf>
    <dxf>
      <font>
        <strike val="0"/>
        <outline val="0"/>
        <shadow val="0"/>
        <u val="none"/>
        <vertAlign val="baseline"/>
        <sz val="12"/>
        <color auto="1"/>
        <name val="Arial"/>
        <family val="2"/>
        <scheme val="none"/>
      </font>
      <alignment horizontal="center" textRotation="0" wrapText="0" indent="0" justifyLastLine="0" shrinkToFit="0" readingOrder="0"/>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center" textRotation="0" wrapText="0" indent="0" justifyLastLine="0" shrinkToFit="0" readingOrder="0"/>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0" formatCode="General"/>
    </dxf>
    <dxf>
      <font>
        <b val="0"/>
        <i val="0"/>
        <strike val="0"/>
        <condense val="0"/>
        <extend val="0"/>
        <outline val="0"/>
        <shadow val="0"/>
        <u val="none"/>
        <vertAlign val="baseline"/>
        <sz val="12"/>
        <color auto="1"/>
        <name val="Arial"/>
        <family val="2"/>
        <scheme val="none"/>
      </font>
      <numFmt numFmtId="0" formatCode="General"/>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dxf>
    <dxf>
      <font>
        <strike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name val="Aptos Narrow"/>
        <family val="2"/>
        <scheme val="minor"/>
      </font>
    </dxf>
    <dxf>
      <numFmt numFmtId="172" formatCode="&quot;$&quot;#,##0,&quot;K&quot;"/>
    </dxf>
    <dxf>
      <alignment vertical="center"/>
    </dxf>
    <dxf>
      <alignment wrapText="1"/>
    </dxf>
    <dxf>
      <numFmt numFmtId="170" formatCode="_(&quot;$&quot;* #,##0_);_(&quot;$&quot;* \(#,##0\);_(&quot;$&quot;* &quot;-&quot;??_);_(@_)"/>
    </dxf>
    <dxf>
      <numFmt numFmtId="169" formatCode="&quot;$&quot;#,##0"/>
    </dxf>
    <dxf>
      <numFmt numFmtId="168" formatCode="&quot;$&quot;#,##0.00"/>
    </dxf>
    <dxf>
      <numFmt numFmtId="172" formatCode="&quot;$&quot;#,##0,&quot;K&quot;"/>
    </dxf>
    <dxf>
      <alignment vertical="center"/>
    </dxf>
    <dxf>
      <alignment wrapText="1"/>
    </dxf>
    <dxf>
      <numFmt numFmtId="170" formatCode="_(&quot;$&quot;* #,##0_);_(&quot;$&quot;* \(#,##0\);_(&quot;$&quot;* &quot;-&quot;??_);_(@_)"/>
    </dxf>
    <dxf>
      <numFmt numFmtId="167" formatCode="_(* #,##0_);_(* \(#,##0\);_(* &quot;-&quot;??_);_(@_)"/>
    </dxf>
    <dxf>
      <numFmt numFmtId="169" formatCode="&quot;$&quot;#,##0"/>
    </dxf>
    <dxf>
      <alignment vertical="center"/>
    </dxf>
    <dxf>
      <alignment wrapText="1"/>
    </dxf>
    <dxf>
      <numFmt numFmtId="170" formatCode="_(&quot;$&quot;* #,##0_);_(&quot;$&quot;* \(#,##0\);_(&quot;$&quot;* &quot;-&quot;??_);_(@_)"/>
    </dxf>
    <dxf>
      <numFmt numFmtId="171" formatCode="&quot;$&quot;#,&quot;K&quot;"/>
    </dxf>
    <dxf>
      <numFmt numFmtId="171" formatCode="&quot;$&quot;#,&quot;K&quot;"/>
    </dxf>
    <dxf>
      <alignment vertical="center"/>
    </dxf>
    <dxf>
      <alignment wrapText="1"/>
    </dxf>
    <dxf>
      <numFmt numFmtId="170" formatCode="_(&quot;$&quot;* #,##0_);_(&quot;$&quot;* \(#,##0\);_(&quot;$&quot;* &quot;-&quot;??_);_(@_)"/>
    </dxf>
    <dxf>
      <numFmt numFmtId="172" formatCode="&quot;$&quot;#,##0,&quot;K&quot;"/>
    </dxf>
    <dxf>
      <alignment vertical="center"/>
    </dxf>
    <dxf>
      <alignment wrapText="1"/>
    </dxf>
    <dxf>
      <numFmt numFmtId="170" formatCode="_(&quot;$&quot;* #,##0_);_(&quot;$&quot;* \(#,##0\);_(&quot;$&quot;* &quot;-&quot;??_);_(@_)"/>
    </dxf>
    <dxf>
      <numFmt numFmtId="172" formatCode="&quot;$&quot;#,##0,&quot;K&quot;"/>
    </dxf>
    <dxf>
      <alignment vertical="center"/>
    </dxf>
    <dxf>
      <alignment wrapText="1"/>
    </dxf>
    <dxf>
      <numFmt numFmtId="170" formatCode="_(&quot;$&quot;* #,##0_);_(&quot;$&quot;* \(#,##0\);_(&quot;$&quot;* &quot;-&quot;??_);_(@_)"/>
    </dxf>
    <dxf>
      <numFmt numFmtId="167" formatCode="_(* #,##0_);_(* \(#,##0\);_(* &quot;-&quot;??_);_(@_)"/>
    </dxf>
    <dxf>
      <numFmt numFmtId="19" formatCode="m/d/yyyy"/>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59"/>
      <tableStyleElement type="headerRow" dxfId="58"/>
    </tableStyle>
    <tableStyle name="TimeSlicerStyleDark1 2" pivot="0" table="0" count="9" xr9:uid="{C96DA1F2-88E9-40CC-8E55-CFEE23594AD8}">
      <tableStyleElement type="wholeTable" dxfId="57"/>
      <tableStyleElement type="headerRow" dxfId="56"/>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table!Monthly_Profit_And _revenue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solidFill>
                <a:srgbClr val="00B050">
                  <a:alpha val="16000"/>
                </a:srgb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table'!$F$9</c:f>
              <c:strCache>
                <c:ptCount val="1"/>
                <c:pt idx="0">
                  <c:v>Total_Revenue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table'!$E$10:$E$22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table'!$F$10:$F$22</c:f>
              <c:numCache>
                <c:formatCode>"$"#,"K"</c:formatCode>
                <c:ptCount val="12"/>
                <c:pt idx="0">
                  <c:v>14239.866</c:v>
                </c:pt>
                <c:pt idx="1">
                  <c:v>14934.135499999997</c:v>
                </c:pt>
                <c:pt idx="2">
                  <c:v>11071.659499999996</c:v>
                </c:pt>
                <c:pt idx="3">
                  <c:v>17999.036499999998</c:v>
                </c:pt>
                <c:pt idx="4">
                  <c:v>15712.018999999997</c:v>
                </c:pt>
                <c:pt idx="5">
                  <c:v>24714.066999999999</c:v>
                </c:pt>
                <c:pt idx="6">
                  <c:v>15462.849999999995</c:v>
                </c:pt>
                <c:pt idx="7">
                  <c:v>12877.885</c:v>
                </c:pt>
                <c:pt idx="8">
                  <c:v>14643.894000000002</c:v>
                </c:pt>
                <c:pt idx="9">
                  <c:v>16643.260499999997</c:v>
                </c:pt>
                <c:pt idx="10">
                  <c:v>22069.923999999999</c:v>
                </c:pt>
                <c:pt idx="11">
                  <c:v>18136.536499999998</c:v>
                </c:pt>
              </c:numCache>
            </c:numRef>
          </c:val>
          <c:smooth val="0"/>
          <c:extLst>
            <c:ext xmlns:c16="http://schemas.microsoft.com/office/drawing/2014/chart" uri="{C3380CC4-5D6E-409C-BE32-E72D297353CC}">
              <c16:uniqueId val="{00000000-25E1-49CC-8AE7-E67685982D75}"/>
            </c:ext>
          </c:extLst>
        </c:ser>
        <c:ser>
          <c:idx val="1"/>
          <c:order val="1"/>
          <c:tx>
            <c:strRef>
              <c:f>'Pivot table'!$G$9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solidFill>
                  <a:srgbClr val="00B050">
                    <a:alpha val="16000"/>
                  </a:srgb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table'!$E$10:$E$22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table'!$G$10:$G$22</c:f>
              <c:numCache>
                <c:formatCode>"$"#,"K"</c:formatCode>
                <c:ptCount val="12"/>
                <c:pt idx="0">
                  <c:v>5845.1560000000009</c:v>
                </c:pt>
                <c:pt idx="1">
                  <c:v>6470.0755000000008</c:v>
                </c:pt>
                <c:pt idx="2">
                  <c:v>5123.8694999999989</c:v>
                </c:pt>
                <c:pt idx="3">
                  <c:v>7659.0464999999995</c:v>
                </c:pt>
                <c:pt idx="4">
                  <c:v>7090.7189999999991</c:v>
                </c:pt>
                <c:pt idx="5">
                  <c:v>9889.6669999999976</c:v>
                </c:pt>
                <c:pt idx="6">
                  <c:v>6952.86</c:v>
                </c:pt>
                <c:pt idx="7">
                  <c:v>5767.5950000000003</c:v>
                </c:pt>
                <c:pt idx="8">
                  <c:v>6557.7240000000002</c:v>
                </c:pt>
                <c:pt idx="9">
                  <c:v>7280.2505000000001</c:v>
                </c:pt>
                <c:pt idx="10">
                  <c:v>8662.9840000000004</c:v>
                </c:pt>
                <c:pt idx="11">
                  <c:v>7649.2864999999983</c:v>
                </c:pt>
              </c:numCache>
            </c:numRef>
          </c:val>
          <c:smooth val="0"/>
          <c:extLst>
            <c:ext xmlns:c16="http://schemas.microsoft.com/office/drawing/2014/chart" uri="{C3380CC4-5D6E-409C-BE32-E72D297353CC}">
              <c16:uniqueId val="{00000001-25E1-49CC-8AE7-E67685982D75}"/>
            </c:ext>
          </c:extLst>
        </c:ser>
        <c:dLbls>
          <c:showLegendKey val="0"/>
          <c:showVal val="0"/>
          <c:showCatName val="0"/>
          <c:showSerName val="0"/>
          <c:showPercent val="0"/>
          <c:showBubbleSize val="0"/>
        </c:dLbls>
        <c:marker val="1"/>
        <c:smooth val="0"/>
        <c:axId val="1129263695"/>
        <c:axId val="1129282415"/>
      </c:lineChart>
      <c:catAx>
        <c:axId val="112926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9282415"/>
        <c:crosses val="autoZero"/>
        <c:auto val="1"/>
        <c:lblAlgn val="ctr"/>
        <c:lblOffset val="100"/>
        <c:noMultiLvlLbl val="0"/>
      </c:catAx>
      <c:valAx>
        <c:axId val="1129282415"/>
        <c:scaling>
          <c:orientation val="minMax"/>
        </c:scaling>
        <c:delete val="1"/>
        <c:axPos val="l"/>
        <c:numFmt formatCode="&quot;$&quot;#,&quot;K&quot;" sourceLinked="1"/>
        <c:majorTickMark val="none"/>
        <c:minorTickMark val="none"/>
        <c:tickLblPos val="nextTo"/>
        <c:crossAx val="11292636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table!Top5_Country</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60715965058118"/>
          <c:y val="0.22526562344263931"/>
          <c:w val="0.8131930386379842"/>
          <c:h val="0.73913043478260865"/>
        </c:manualLayout>
      </c:layout>
      <c:barChart>
        <c:barDir val="bar"/>
        <c:grouping val="clustered"/>
        <c:varyColors val="0"/>
        <c:ser>
          <c:idx val="0"/>
          <c:order val="0"/>
          <c:tx>
            <c:strRef>
              <c:f>'Pivot table'!$J$9</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table'!$I$10:$I$15</c:f>
              <c:strCache>
                <c:ptCount val="5"/>
                <c:pt idx="0">
                  <c:v>France</c:v>
                </c:pt>
                <c:pt idx="1">
                  <c:v>Germany</c:v>
                </c:pt>
                <c:pt idx="2">
                  <c:v>Italy</c:v>
                </c:pt>
                <c:pt idx="3">
                  <c:v>Poland</c:v>
                </c:pt>
                <c:pt idx="4">
                  <c:v>United Kingdom</c:v>
                </c:pt>
              </c:strCache>
            </c:strRef>
          </c:cat>
          <c:val>
            <c:numRef>
              <c:f>'Pivot table'!$J$10:$J$15</c:f>
              <c:numCache>
                <c:formatCode>"$"#,##0,"K"</c:formatCode>
                <c:ptCount val="5"/>
                <c:pt idx="0">
                  <c:v>14008.192499999999</c:v>
                </c:pt>
                <c:pt idx="1">
                  <c:v>20535.858499999998</c:v>
                </c:pt>
                <c:pt idx="2">
                  <c:v>18470.865000000002</c:v>
                </c:pt>
                <c:pt idx="3">
                  <c:v>14968.631999999998</c:v>
                </c:pt>
                <c:pt idx="4">
                  <c:v>21683.79</c:v>
                </c:pt>
              </c:numCache>
            </c:numRef>
          </c:val>
          <c:extLst>
            <c:ext xmlns:c16="http://schemas.microsoft.com/office/drawing/2014/chart" uri="{C3380CC4-5D6E-409C-BE32-E72D297353CC}">
              <c16:uniqueId val="{00000000-B60D-4689-AF65-2EC73DFBA136}"/>
            </c:ext>
          </c:extLst>
        </c:ser>
        <c:dLbls>
          <c:showLegendKey val="0"/>
          <c:showVal val="0"/>
          <c:showCatName val="0"/>
          <c:showSerName val="0"/>
          <c:showPercent val="0"/>
          <c:showBubbleSize val="0"/>
        </c:dLbls>
        <c:gapWidth val="100"/>
        <c:axId val="1688145167"/>
        <c:axId val="1688152847"/>
      </c:barChart>
      <c:catAx>
        <c:axId val="1688145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50000"/>
                    <a:lumOff val="50000"/>
                  </a:schemeClr>
                </a:solidFill>
                <a:latin typeface="+mn-lt"/>
                <a:ea typeface="+mn-ea"/>
                <a:cs typeface="+mn-cs"/>
              </a:defRPr>
            </a:pPr>
            <a:endParaRPr lang="en-US"/>
          </a:p>
        </c:txPr>
        <c:crossAx val="1688152847"/>
        <c:crosses val="autoZero"/>
        <c:auto val="1"/>
        <c:lblAlgn val="ctr"/>
        <c:lblOffset val="100"/>
        <c:noMultiLvlLbl val="0"/>
      </c:catAx>
      <c:valAx>
        <c:axId val="1688152847"/>
        <c:scaling>
          <c:orientation val="minMax"/>
        </c:scaling>
        <c:delete val="1"/>
        <c:axPos val="b"/>
        <c:numFmt formatCode="&quot;$&quot;#,##0,&quot;K&quot;" sourceLinked="1"/>
        <c:majorTickMark val="none"/>
        <c:minorTickMark val="none"/>
        <c:tickLblPos val="nextTo"/>
        <c:crossAx val="168814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table!Sales_channel</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4208213857660857"/>
          <c:y val="0.20266584324018322"/>
          <c:w val="0.47010453173122146"/>
          <c:h val="0.79733415675981678"/>
        </c:manualLayout>
      </c:layout>
      <c:pieChart>
        <c:varyColors val="1"/>
        <c:ser>
          <c:idx val="0"/>
          <c:order val="0"/>
          <c:tx>
            <c:strRef>
              <c:f>'Pivot table'!$M$9</c:f>
              <c:strCache>
                <c:ptCount val="1"/>
                <c:pt idx="0">
                  <c:v>Total</c:v>
                </c:pt>
              </c:strCache>
            </c:strRef>
          </c:tx>
          <c:dPt>
            <c:idx val="0"/>
            <c:bubble3D val="0"/>
            <c:explosion val="2"/>
            <c:spPr>
              <a:solidFill>
                <a:schemeClr val="accent1"/>
              </a:solidFill>
              <a:ln w="19050">
                <a:solidFill>
                  <a:schemeClr val="lt1"/>
                </a:solidFill>
              </a:ln>
              <a:effectLst/>
            </c:spPr>
            <c:extLst>
              <c:ext xmlns:c16="http://schemas.microsoft.com/office/drawing/2014/chart" uri="{C3380CC4-5D6E-409C-BE32-E72D297353CC}">
                <c16:uniqueId val="{00000001-BD2C-41CA-8788-BB339D119C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2C-41CA-8788-BB339D119C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2C-41CA-8788-BB339D119C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2C-41CA-8788-BB339D119CC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table'!$L$10:$L$14</c:f>
              <c:strCache>
                <c:ptCount val="4"/>
                <c:pt idx="0">
                  <c:v>Corporate</c:v>
                </c:pt>
                <c:pt idx="1">
                  <c:v>Marketplace</c:v>
                </c:pt>
                <c:pt idx="2">
                  <c:v>Online Store</c:v>
                </c:pt>
                <c:pt idx="3">
                  <c:v>Retail Partners</c:v>
                </c:pt>
              </c:strCache>
            </c:strRef>
          </c:cat>
          <c:val>
            <c:numRef>
              <c:f>'Pivot table'!$M$10:$M$14</c:f>
              <c:numCache>
                <c:formatCode>"$"#,##0,"K"</c:formatCode>
                <c:ptCount val="4"/>
                <c:pt idx="0">
                  <c:v>63509.643000000004</c:v>
                </c:pt>
                <c:pt idx="1">
                  <c:v>26844.275999999998</c:v>
                </c:pt>
                <c:pt idx="2">
                  <c:v>75908.040499999988</c:v>
                </c:pt>
                <c:pt idx="3">
                  <c:v>32243.17400000001</c:v>
                </c:pt>
              </c:numCache>
            </c:numRef>
          </c:val>
          <c:extLst>
            <c:ext xmlns:c16="http://schemas.microsoft.com/office/drawing/2014/chart" uri="{C3380CC4-5D6E-409C-BE32-E72D297353CC}">
              <c16:uniqueId val="{00000008-BD2C-41CA-8788-BB339D119CCA}"/>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5.0247750823054632E-2"/>
          <c:y val="2.2698780299521382E-2"/>
          <c:w val="0.94975239983114002"/>
          <c:h val="0.1740528022232515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table!Region_wise</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8275923256071867"/>
          <c:y val="0.27141499935458885"/>
          <c:w val="0.45862640409385447"/>
          <c:h val="0.7285850006454111"/>
        </c:manualLayout>
      </c:layout>
      <c:doughnutChart>
        <c:varyColors val="1"/>
        <c:ser>
          <c:idx val="0"/>
          <c:order val="0"/>
          <c:tx>
            <c:strRef>
              <c:f>'Pivot table'!$P$9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3C-420B-9CDF-5D6C9A5299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3C-420B-9CDF-5D6C9A5299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3C-420B-9CDF-5D6C9A5299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3C-420B-9CDF-5D6C9A5299A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table'!$O$10:$O$14</c:f>
              <c:strCache>
                <c:ptCount val="4"/>
                <c:pt idx="0">
                  <c:v>Central Europe</c:v>
                </c:pt>
                <c:pt idx="1">
                  <c:v>Northern Europe</c:v>
                </c:pt>
                <c:pt idx="2">
                  <c:v>Southern Europe</c:v>
                </c:pt>
                <c:pt idx="3">
                  <c:v>Western Europe</c:v>
                </c:pt>
              </c:strCache>
            </c:strRef>
          </c:cat>
          <c:val>
            <c:numRef>
              <c:f>'Pivot table'!$P$10:$P$14</c:f>
              <c:numCache>
                <c:formatCode>"$"#,##0,"K"</c:formatCode>
                <c:ptCount val="4"/>
                <c:pt idx="0">
                  <c:v>60082.014999999999</c:v>
                </c:pt>
                <c:pt idx="1">
                  <c:v>44987.859499999999</c:v>
                </c:pt>
                <c:pt idx="2">
                  <c:v>40282.614500000003</c:v>
                </c:pt>
                <c:pt idx="3">
                  <c:v>53152.644500000017</c:v>
                </c:pt>
              </c:numCache>
            </c:numRef>
          </c:val>
          <c:extLst>
            <c:ext xmlns:c16="http://schemas.microsoft.com/office/drawing/2014/chart" uri="{C3380CC4-5D6E-409C-BE32-E72D297353CC}">
              <c16:uniqueId val="{00000008-AC3C-420B-9CDF-5D6C9A5299A0}"/>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8.5661153955776878E-2"/>
          <c:y val="4.6521575919475498E-2"/>
          <c:w val="0.82356515491429494"/>
          <c:h val="0.21500157480314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387BE739-CA1C-41F9-823E-FDFFC769723C}">
          <cx:tx>
            <cx:txData>
              <cx:f>_xlchart.v5.2</cx:f>
              <cx:v>Total_Revenue</cx:v>
            </cx:txData>
          </cx:tx>
          <cx:dataId val="0"/>
          <cx:layoutPr>
            <cx:geography cultureLanguage="en-US" cultureRegion="US" attribution="Powered by Bing">
              <cx:geoCache provider="{E9337A44-BEBE-4D9F-B70C-5C5E7DAFC167}">
                <cx:binary>zHttb9w4svVfCebzIw9JUSK12L3ApaR+tduvsR1/ERzbkShRpKhXSr/+KU/i7KQ3s5OLDTDbCZCY
FLvJU8WqU6faf39yf3tSL4/tO1cr3f3tyf3jl6Lvm7/9+mv3VLzUj91JLZ9a05lP/cmTqX81nz7J
p5dfn9vHSer8V4Iw/fWpeGz7F/fL//wd3i1/Mafm6bGXRl8OL+189dINqu/+zdx3p949mUH3r8tz
eKd//PK/Q9e38vGXdy+6l/18Mzcv//jlm2d+effr8Tv9y6e+U7CxfniGtZSdBJwhhij75Z0yOv8y
jukJpiji3A/Qby/89pmHxxrW/cBGftvG4/Nz+9J17778+7uF3+z6d+OyM/HnQ8fmdYf/e/PbkX79
FtT/+fvRABzyaOR3uB8j8mdTx7Cv2kf99PKGwE9APTwJCeUoIt+iTk5owH0WchZ9eb195mfU/3wf
3wf9bd0R5m/Dx5Cvrv56yMWLyuVQv53/P8c8QCchxZT7PvqMLf/G4elJGESMUEI/+zs6cvgf2M/3
sf+68Aj8r+PH6Iv0r0f/8NIXL6161M/dT7QAOSE0CCmj5HsWCOBOhBHl/MtsFL199Gfn/8E9fd8K
3yw+ssQ3c8fWOJz+9dZIXnT92FZvcPyEuxCcRCQMOQ7IZ28n39wFfhJFmIdR5L995GcL/MA+vo/+
14VHyH8dP0Y92f/1qMfLy1PxU3NtdMKoHyGK8WfUAd7fp9zgxPc5RiEOP08fRaAf2M/30f+68Aj9
r+PH6McPfz36K6lfw8+bA/7nPh/6EH1CxsKAf8/nyeuVQBEOvoB/HP9/YD/fR//rwiP0v44fo7/a
/vXor1/a+lHPPw/9AJ8AuBFn4Zfs+y3xwejE5wj+fA3+bx/9OfL8wH6+j/7XhUfofx0/Rj/5L8i+
2/bl5/p+QE54GOAoJP73fN9jJxGLKPCfP3D+H9jQ9+H/uvAI/q/jx/Bv/xvg7x/VT3R96p8EJAgC
xL9QS4jrvw/75AQHr3yIB9/6/PbPtvEHkH9edgz459F/gfu/oLh6r2X/8vxuD4X0s/mZhN8/iajP
feJ/ZpvRt4TfIydgE6Cj6EuFi4AEfS6rP8ecH9/X9w1xvP7IIsfTx6ZZi78+DRxMOz3+xKsQRCcR
9qECg1D/2+voKqAT5vMofLXU7y3x59v4vgXe1h0h/zZ8jPjh/K9H/ML89MhPILz4lH3x8m+ZPo5O
sE8pecsLx6znz7fzfeTf1h0h/zZ8jPzFf0GRdWHafsgf1Zvr/eeM049OQk5wxIJvyc5ruoUJEHne
IhPM/97ff2Qrf4T72yH+Bfm3iX/B/r8gBVw3j1K/YfCfA0+BTUbotZL6fuSHhBxQP6RASD+/juLN
n27n++B/WXaE/JfRY9jT678+2FxPL88vPxF3CO8ho6CiBd8VeEBTBr2Bg978G98B6N9M/jnh/vl2
/gD3L8c4Bv7L8DHy1/8FFPN6kv3yWWB7w+AnuH14whEGugOu/9vrW32Bn0CUj0IKOufn11HU+cE9
/ZENfnegfzHE7+aOrRFv/vp7sAZ5//ndjQGO/GfW+Hc9hj+e+9qBSR77x/S31s3vWhD/fvY3vKGd
dLT0S8L4rtd8ziXb53/8QgLwga8Node3+CbR3EIf6OlRv4uhl/R28q/LXh67/h+/4N96EhQ8BuoX
ykA1/OXd9PI2QwNGIihuQha+tjI05NACmkr4JEKM8gjUlhBjn0B87czwdQpB7gsJx0D2YOrtgEAO
5tzor2h8+fmdHuoLI3XfwRujX941nx973SZ7pTaUMOiZ4BDaJojB5pqnxysoJeBp/P/6xiP55Hws
IlSIdriU9DLrH7PMCtYnnd7MaM3cNQpFGW3OV3VzFclz4udpVpAk8Cvh1c3Kz0PhRVbw9kbbW7+5
Deb3xfQeLYfCXgy9Tcp1ZLUo3TrM4plfhuaJs0PuTll2FeBvwvw3R3wyzdzKvPjSFfz64//cmBr+
/tbO+ufga1Pxnz+dvXUjj5969cGvj/2zJ/Zq+a8NsiNP+tyafLPC/2Xyx3wQ03/ngkeNxFezvi74
4nzsBMRQhnmEGacgWL/5XnQS+EEE0SwgDAQlEJX+6XzRCcIgdkAEBD0jCAmU1W/OF574jCOKfOwz
Ak1P///ifAQ427fuh14DKgYXh+r+lW0EsPHfu18J3dSCL66MUTRmu26o40jNqZvYfZYXbOUzu4va
bo38td+gjXS0T6l7YLIc4pGoMFZYFzdRMA+zoF5RvZ9Kk3rWxnPuxFTczKSoRFEE68w3cVT7eYxl
EMZR1UihiFtJedPNPk0w7bcjHtOW+iI0RS5wLwXPx+0QcUGq+74LzKkffWzbYTcTLnSRVYK6tkpo
JxOTV4lku6o4J0O0deGoBCHkTGsS95W76oiLNb3zcCf6aI6Vx7a2XspYoeWchpWK/VLekYzYeHIq
npmXeu3Z5EWiXbykrsodUvMHh6delG21trhZWa+MW10L2mX34+xtSNUXwpVDKoMsafMHiBGimHa4
eej7SDSS34dVSptKDP6HQT83DRba3Y3eQJK5Iv6GRXUydqQSXdjt2gG9t6pe6256P1T0aSmWRlRR
9d4sOzLzREZVtOJVf6o6JPxSm9jz3T6qvA0bdUxxtBpole8m0i5xVBYbOl35LttNhXa3zPpxx29Y
dM5sC+cMeDzUOHbGnbdl4cca18O60oVYSlZc2jJctQXaeD5bW1KfIvdQjGV0qXCEbk3D7Q325HCG
MnPb90R4bf+Qw0E7hO5x3wiF7AdCm11fGWHa67Lo4rqTuVjySYm66PMkzKkSWWs2ypCURR8X7p1V
3bLvlRuTxjVpt0y7APrQSTX72zErxMitvG2HLrZTXS+iRG2KuLlo5+x2oqX9uNhheuHNXTbUInAz
9KTKJM/4xVCqi5ZMsbKXmATCy1rhqSyJfJcndd2YuG5YWwpWL6dkUaJr6Q3wxO7WDfr9rKpOuFrX
G2nmcmXLTIseISUGg9cQuuPI9xOmxzjQ7wPG0wmfyUVdkrDZh5k3xvVi4p7TuCijQ4aRyOo86Qa5
qcvgsomyW2MA0tmKqtpRRURXKSSicD2ZepvVpQjzsybcZmEZ+zUSqKAb55kk9wbRkvo9B+cO2HOZ
17Ex+4rV511dGOE3CQ/2ARlW8zjuSWhEFHU3pIiupXpa8n0+l+9Js4dHz0K/GlIy0iQcH5b6Y9Rd
hrTc+cWQOLMeoiYpsBN5tY8IFm4wsH887yev/4gzJsi8uLhuLzIC434tIpplsdYWjKzF7HUxqtC1
53DSjGhjojAhpF33tBQdF/m4pEF2hRa6ckSJNmtDUTgbc7ZTXKvTSC7CRs2NDfPLhm19p7YsG0lS
B3hTdyaMc8etIKVtBBnzQTS+23id98lJJvcBLy9w1Z75dvg0SflQt0ORLnN5b/KFrYsCpXb0DxEp
ezF40ia6DOYnvNj8fmkafjmB/rlWme4TBGEk1T6+Keg47hbHu/N6iYZVazUV1Mdw01pXxKXHR6Gj
9oJ0wXXrm6uKT2dV1K5LVepP1TIHt4pNExZDToUl2c1r8taRJ8B+jeyuqlyugq7Y5ajbjIV3NlQo
afkiWtY9LCMv4r4OGxGQj1i1G5X1+3b2rrOelzErP9B6istc96njY77Sqhtij884zQc+JUgaI0JW
rm2e5vYxc4MAEsNiM5Jz7X+abJ1MZejuB7o3yxKrZhjvuN/n6RjmxfOUTU74AfaIWNo5mjeumlOU
8S72WasbUS/oYRoqdorbIosLzU0qu75PWYWidafBcy1ng6i6wEs6e16V3ZyUOUW5yPpcCt/e14Tf
FLhF6zLyOkgeC3oaLffjyCgad4ud0zBgqbV3hNn7kqlAZNl9W++8NuJXVj43nYIrrlhc2VLMcO/K
zQj3pXFCh4nHziXa0T4XQ7Tu/SfTxn0Ot6WBoGn3szLbOh8fwrIukoxnG5X7u6pDqyrCojGtWPxH
WUAsz3XqyzkGgimqSSXZjGLj6JmapHDZkguGizWa7zsIcYR5H9BSJszWuehqWq2DxbBUMcPEzKcr
nPG0nNpTwpfTpi6viiC89jHKZYyUUfum5gfWyIfOuUkUgzvlcLyxVWJsryU57YJkCDMBjkLQkiz8
ktP8Qy1lkk86ziRPhu6U0msLIdcSFBcof6Bll5BqFF5frXPj4imKzqOwFNxsu/a0y++z3j54Hdxz
uxt9JgJlxVC3IqQ87co6KVibVF5+sGO/ZsY7C5z6IJnbhvZ9rdp73syzgMC45zhSYsr9OdWItYJn
phRNqFZF1LND2ORFTFstirGF4NDjSXTTeOpN1SWBz97SpenjOs+XTeOWuGYHnU9rVkQx0M+DolyY
Eaw8R890ble5JQnnLRdl0OdxodR6GOXelXY7kELkDXAPP2BxYMZxG+kuF1KVc9LQ6oPxzE026Y9U
NXvXskpMdZbUJYlr8GBvCVemN+P1oPGqqPgzcRUErJw+92F01+OogeP1Owq3X+QdWcRSt+FqJtjb
Zx7NhA7AVSLNY8QWyC4fXOhBDHSLn9ZdKeik7nE+u62zXRFbwp3g3lKKGg6Dxhvryq2Joj7uPbnC
LEpL1t4Hfn3j4ewS2wWvbN+sCptFYpR2jptFyTWFcFX0ywpD0q9MFPeLv29Ct8rcevDL2AxNXIbD
bR+OW1ZTAL+xg1jk4gQiQFYWk1Yc743R50O5pZiUAk0ErS0DdOwsQl3tNBs3qmIioxP0P9ZAGMzg
yy3kNRJXXbYqFVsvdZSETp6blogBeS9hBd4DsT6a5SWu7XXj15ezN5yT0F15hUmdn9UffFoJNYTX
le0/IPSprv31YD7h2d9N3R7nj3kwxIWvtxMaYudNG2bVuupbiAinDWpFrs+K5mzkDxnZofEWw43O
NI1lnU7NLpjvdKRTi+ZNVW6iBSIt1vFcjIkX3fpzFfPpsat5GrRuRaqDhIWjyyGPhWA7mjgU3JQq
iLVxmwkXkDLqh/KV8/VIk7tWBQnJgtj4XPCJi4C7eUMmngsSsj1eVMxGKZA3XJcTD1PZFsJk5SfE
VVIM1T6n06k03AjWjoey2GLK9k7NiQ5rdHDOJnKgT+1g48ghmvLSbHDvrRCUfChrNo2KdEwamdhA
Y7jCl2FFgNG5j7qxm2kZtGhHL8ac7IgMtypXwqDFrYLQvOdll/bcXuHujLTgBgW5HOQnhqpkwRVE
W7TrCrLzF30RYSKTpeZQkPYVxPnh1uZQoIZ9mskMC7/NUh1Mq0ZGt3RstxLY1MFTsqnjLsNxV0Hg
hO9lXk5evWnr/eyyKs3H2oUinG2MnBEOLFJyw1c9GkTd7fzgbKgdgtDjfwqz5b2Z4CAg+8d5MbCr
qPSzTThPUG2U5MJYx8VYXwZN+zHkqE8iB5YJndnL0rtSOnpwc58u2DsnLT7v52o7mefA2CQLoKao
C2p2Ck1QILi4C8rrYXmvaS6iFmA13davoqRYiC+Y4WdIdTvctrc9XTYymu+CYrqtGDlTEu8hW8QT
qUVp0N76KJGkOCPGbIhHnMDLsHedJXFDxwkitxNeyOqVJnRVFCWBcEyatCmLvQ1R2tBBiiWchW1x
XJvhpuyWTeRVCdRANzMA70110tUQWspFn46a8KTrlRLh2L/ntQMSPKAincplXdJmFigPkqbsHzsJ
5cE0oCfgtO2HUEMWqBxGh7wOKYSQUa9l53fxOGCqEy8nYRLiCrexx8gsPM/uWdbITU7mtW2wv+HI
D7aqzBPZZ9cqXPIL5Twdj13bvG+XFuJuYeqJnXuzq87dUjoR4gat6KjrJAoasSyIAsleZ3iEmZAn
oY5WbFBQE1gAo9DeneMmu/AIVIGjT4RaereaM3+7tH6zYUNw4zzvwLmNwO05+GVjHF+13oTjAIWj
IHrZGA4VoRmHlLPCuys41AmlZtmDF0YXJfJaQQKg8phU53PJlhWZqm6rqp6LpjIQFChLG2N2VZRd
sdZHwpjmUEjTAKHVF+2YVfGon2UZpKrtSRLSxk+trLy4rPUjDsvyQpZ594yDpdtwxVUMX7qOJwkk
zvr+Ek+s9NbceN1pz6iOw04BP5AytnKITsMe0lmbe4I75O2Ckd4QTxWJH3ITKyjBAq0T5sjjSDp/
ZfRgN5ISL5nsFImlC2vBxtbfAgtaN7iFENiU8YwaLbpo4WCkVaNbLMLlvLfVVrL2skPReQ0ksJCZ
wNX4zBYrJroMImzzhC3kxdfVqV7CczZYYJ1wWcjAYlIDh+yxB2WhkWG8TLo411Z6iYQqeN33YLZs
0WHcBHW3mlufxDiYayiWuoemJfdTi6/8hmzmjp0aa9Pe1+cOPHtfyU+W8g8tGjZTxD5pWSaVrl7a
MRCyyx6hD7Uh9ROPbvMJ3/q4u24VvQlcXeyyuXjyWPgYtN2DqbsPzBuupA+n9yg5r4tWpe0SPjY5
XAUk0zkqgDy7ftuRJvGNFVI+11Dd74vQyIRnOBfj6Ici6IJQzEMlTFUCvEAnymG5a1GQr4wngb/P
Kil5c/A8bxHdckkaV2x89dDgIRc5Go2QQX9umA3TQCmVhEN35gVecCCdquOam1UEJcNi0FUHSYSq
akdcs6vl8LFwehJMLw0EmdAlVkUQ9EDOcP3O5Pmd0sW10eqQBd2hIVUSKKBUzfI8ykH4kH7josWZ
sFWR2B6StguBus1TOnOUIFWuoVy/Us246itagdAxP07euBmWzjtlPP8kgezgvNwrO15oND5HfWgT
Q0tQA1gO91Hf84WtUFg0ccR8oO461S2/b8saAEK8F7qJSkFYHjOS5CV+kGV/IYtsEyyh8F/TCQlt
qnipUkZfq9g8yQpIm20XQPA4az1PBHlxjSbICc3CUtkM2xlyCHwlMdG1TQquRVa1sWkPnDWPzeiA
VMFtAOpPZcREZbIHVcytkLTYTMru5OQLFfRpq97npgJGxR59H3JSP+wGCQmxb7aDD2JHYbsagpL/
mFtzIVUrijarLtq2OARyinvfu4VfbRhj4zUW8m7JkSiAvG7yrhlOmZkLIKRuO6q5w6Io+/4OeNFw
GlnyRCHX9d6S4AkIIC86kNnGPDiM8+RyKNEd3hb+LA8Te6Uonl+Ek1ga7i7ZlKs8mYJwuiy7sXiV
Oa5925TwH3++7xuym5oK1Cr4MqDox0LHQ9l9tGGQRu65dDSp6v5m8ZvD6NyL0bSHiDnZQ+43XhMH
tJ3f51k4VaBU1aBAWci8NB1mNA+QgNt8xUprNqXXoSub6T1su49L1F3rGSy4wCVJ+8lzwvnufDR9
OuouNj1XAh4+V2B5L6rjydizAslVVYdmjXquE44gw1D4jZXtsKiETzbOZZcWqrjNApNyCnrNMAXB
aQAqz2GEqxFjKJb9cr5vFN+2zUxXmnY2CZqJ7sLOXLVDJU+H2c0pk3o1cUzWde92iw9JuXLMiUCX
1Y1tmzap5xEJPBVV4jUVh1s1TELW7skGZtUbW12Uw7xir/KFZhTqkc3UsyQbxxWuUb5CWV7ZVDpw
+37MwwME+eqOE1D8SqgIIF5/GOa+FvkE/KUP63UbyELAr9LMhyHo3Pu5lvOjp1D+qdKggw4HW3sb
afMnn/RynTd+JoYqMDEvWjFCMN2pphWVF+5GdRtgqKZNFufNWAk+BNcDK2LUu02kJVuPZtf4+JMv
QQWpZi+tA3npjF755bIasxzKssguZ8XQ3Hk+2tZee9VYokG18iD8j5nIs+BTX7TrV47ih1OaodOi
3HsYJSakMQ26NW7VDfef/H6MlVRpr/yrSI9zUlv/jA3TM5ksZFFrtmNb7SWr1YYs2VVJ7ZkleI0c
aFbzCKNjD66vXnEplLxqa3RWs8itUD5S4Vlf3qnsQ1e6U9JfRfWVDfUmnwJodiz4HBSrMMhBAFXr
pnSBYMzih6Wbu7grA52OqEwaqw60c2cy+9j413JhnagWEOta/35u0ja4JyDYgdjnljrmY3mQzosX
SEteX3iJp7OU2m4ELrLcg/SxYwxtMAYhhPl4xwykP4WhJMD2esw8KONk8MFD9SB0FVYiBJ4OCr7g
Fb+STSDKPnyYXdBD4o7SsCUyxn3NQF+x+zK46XKWBI6tesixA0gK8LtMe2Xwjoeg+0jQgjpUbnI0
xx6wPVJPICYQus2h+JkjEpNpnEU/8zuXla0IMi4mj9ZQUBvReKMVuv/QeecdyNVzLnhD0hAyzxy4
NRBwEXZlQtkC8WjJojxBuZvui/yy9h5MT9JJd6CU5J9eL1g4NjHSdu216L5XEIu7qQIdfz5M+bVj
fNexYBsWSHiBjMtxPUZ3FfiPy9DlUJuHCr6sFo9jlpJGbaPeh0vdXxsIF9l8U4ZZYpYgngD70vVn
40jXFjWinaK1dk8Oq4cuKpIluw9BnhjG1TTzlxJqHQ+U0Wqok3op4hAaYiEbdpXrV0Wd6iGtyHXh
Xkj9qPj9rEaRFc89r/dRO6Z4IHFYfejke9A2UC3XDcjTiC4JqAuHTgWrroOyAeMDjbxVNSoQ2HS3
r/NPjZlFheuzNnPC5GjNhwhOAKmlsDRBVMWFjWKMuMiakq+84o6F1QrKXUCO5jtSPBTE32pVb73x
QmGQl6twgFqIbqRXCRuEF4G+5v6jGnxQUIt0NOSqVlDat9RbD2TsBW2r805W+wyqN1FqP8WhSpzf
JnoB+dp6w2W4TB9rCl9IxE0uXNdcKE5AwqEXQY1OF4h6Vsut4gt0LepC71pE7hpciNDe2fGgoUWS
TbfYl6sm/+Sg0WCruCV3ejqf+kBE9a2ZHYDbxTRc6ovFG9BuonrruatqhD6F68J16PpUVXxH5XiK
WgNqcZ6M/r1c+q1sphtFHtQ0i3JkV2NH1+WsReiKBGf7PPhAJd/oZiyhIcPeD4GZxDypU92Va2nV
3vTnWTSYGywLUJ68jS2ZwMZBpRglLLuWZbYnfhhr5619Mq/KIE+XaoorQiD187jXF7Zg8eJlkAiv
Jnqjh0VwQuqzUKZ5/zCQ3QzSb7/1hgKq8D6upjIe0Q4aQLg9hVqK4n3dnC0IoAOZsthVfNvJZevl
Ow0MuSjTCsiiTLW+Vcu5CutVgB48SOPlaWN2LmebEsSuwt3QsTybZKrQDEkkA9/ZRY0vZJUn3NpE
gcu8lobUMxu5PGe+S6LSXSpTC+vuOJ3jnHRiVN0ZqM1mehWhlwMOoIwE0oN0fgF97VRhf136m4LK
Q2vPggraW6ZycUmnRILGJvmY0IBsmQ3OLVS52d2kFpExnSK7D/Q+UGchuu28jelBNFr5EgvTvDh9
63fQEUslgRzYsCtbw6PYnGUShBGiNmoMV95SFaL2bltcpr2ELshYS2EpSfmynht/Y6Ym5mqAzs+h
JeC3+dpG0we/vFy6ZNaeAKFF0LI51XrN5RCDUNz7EFgkhCmyotGSUIc/4oVfF0wDR6wvIqAQ0MWA
3ggPBHxnbe8RzyZ5XUOHkNZnoyojUUTsbp4nPzXLsKmgBAMKlVZm2RIcCugbJB0uRQFGRMWhcZmC
u4FYWhBZ3YwFJ1AkDAzqdSBCxTbLFBYW8XpL5w4KNHXaYJBu1XDaLb3ZaK8574vscQrNg+9BgdsP
dwHl9q4cld5FJAJaiKvmbI7aD5W7X9DSCdR1T0bJ07ZeYn+oQPMZYjk0KS+SHvFV7Z1XWS9epfJo
ntct8yAKh6KZzzMER54fPG2hEqbxYI18TykCiWND6eBtXLd2ZJZihnbuq/B7U0F9YZcuSOtSpvUA
/bbmdLZA+HVaR7czvrXlwSeZAIouFs+mBvxz9tUqI6e1P17g7mnyva007Zbwx6iXVyVoseT/U3cm
TXbj2JL+RXwGAgRBbnpB8g4xDxpCoQ1MQ4gERwAcAOLXP79V9bqUyuyUVZv1ohdplimlxHtJEDjH
/fMT6lGSBf6MPYiwo5YxRws9uZuumv5qXw+N/ETdzcjfQeu+twObb9IllJTTuuAEUtRslnehb5sy
Wthrzl3V56/Zpm91yqpcw34zUhXCZNhKhqu2D3dkZ9/H+msCCblaoVbm1JuikUIdjRjvoRcwKFLa
l12y3W4EH3ImqhwdPw987h5GabvXNMj02O30Ee/WcmjhmBxCc8qgSOTRK/psvE4CftC8vnZhLJsu
HFnPnuqh0QVJ1ZucTTH39C7f6nCt/HhYuvpsZmYhz6FKySJdtS1WskFus4AoWkW7OG8iyuE4d7B+
bfR1ivL7McDgjUhy33d5dpOpZXu/heRLSvCGj7l/jqEO+dz+AKxxtbcyKvauXmCAQffPIVKWdoEz
4v1Tnrfky8Kj9DyHNbtO0aKIsJSGf9nhwcN9iz2kIkgs9ZYOVyLf7+aVmUMs6rQaZe2hDDbmKYLr
FlZ0HytvPuS0ZiX0SF02UhO8T3N9boeYPQ3xUeasQXn94BqDtRU5VwyKfcmboCCm1jtaTp88GOxH
Rbbs7jzRBP56TZR8QWOYYwnl4aaN6+WUuTy6Hswa80O6191RQICvksGetfAvtcfTMC7xh8S+OJed
o4Z/yRk/dkDfC5bQjzUJaMHoce5d0dHwkG7mCtbxsc6wAufmSlNyu+TkXjRb0bdRWkzU++s2kEKv
eXPrO0uqPkTklGMlPYp0v4mnesuKfqzrq7Hj/ZFosetia/v+ha46aQ8UKslpnhPaVIS2YkWbxGiE
/aR+r7pV00LMDcTLrsF1q3ZvTy7tD7Nmy3XEeHqAl8Nu1gTfaYb3AKV26WCMykzxo5R6Os1kfOaM
js9TDOc036V40DU1Jza2y6FLFf0gZn3XuYEd0GpOZRDOFrFGb7Np4qthglQRGrK8M1BdDtD140fX
k6Yu/Z4uZxZ6mNirHwJwCqr2J7MZmOdJTOKjpuiOCWIHxcDid53U39Zsjbv7UYLLK/t6Yq9uEObH
dpF6axq7UjsoTX1n7I+gSFfkdVjf8A5uOEjY+hAmKw6ss1BXhhYusY7M3YA/B8Rh39BWhQh/BTyZ
ZCtgU/gDTM3vm97nom96+mhT8XHLIZElWp5bUB3HZh3ZK7x4ONaTXh9WGqJDQmLsHqOLK6JJf+RB
5Z/qrkGd2y/uMyJZb81okuU8po7fmtmxL7aGG14DhHjTY+uGYjeo7EkMGMVF51wuw1jkwUBpS5v1
NsGrf3YkGW/TCKLTJM94Fgv2Rs+vR2Pfli3WDzxv0DnClMR560WpcTRB64m2BHWdI1dNhLqMzG69
j/udf9rG3ExlPM/5D6I8m4qERNuJ9vYI2cPxg2qnvWrQ0Zx0E0H3ldAgRFHD1UIf3O/9m01E925d
pH7eRj/DRglTpVz4vMhxOJIh9G95OylbzRCLYMhumuE0VmP7NK+1KKKA0i2GjYSHnKO727IOhcFA
y9w4+hqPK30wRNLXBX3Nle74cEddMCdqOb0f0D+gwtGoqKYdSeiKtXEMkMYkOBWdhAvaS5PivY6n
27YFdsZdk5208eqQZKPFc7OwVWSn09NI7rpsj+An+iT7rvk2HOBtE1ulwF4eyDTmX3sbxac2ROKw
acvvJFIAR4L64BoKNYoonKUP8xb5F7H5vaSWpo9zvM/HtN9GiJWapzfWsvw+65ioNr0AkWFoKVge
RX3hjTNoJ9Lta+9qbk8qitCzyJ6UltmRXNs5S253WsfP8VKDXdBMTAeZw9RFA7ZXk4qmDDjGAruP
LfMdWJHEQhTe68cVAvBhTeLtsUs9vt+SRfCmY+GOOSDCOx7DE65Zpwq8ymjlOrqcOlbzuow0ecmk
DPZoBuXPydBnn7duqTeAEkMwFU6x6Jl24IGEiL4TOXjIDLv8PtiEFsMI64mzOD4ocFYjJAqZ3+c1
VBPb52u1tCLDY1H8Kp75o5dmwKk5xuogdVdD2khjdIqTiF+SXrJHCDy5BXCk+/g+7bo1KlopIYNB
7S870CWHKMraGO8snW6hbUD/bvlWiYRXGZ2iiu1t9iR0vZ+8dO0Nse12mBxYolqk4pwBs3yWvVdP
Gv2FoWK4b1FIlqNx8ofSdneFNHV2pyf16HO9n5puLOPRkuMqGOxcGaASa0pLten6k+tEct06/uKm
0Twky+gfKV0CtmvKDvhaFPdayjNEpOXGdDL+dNkKjzxHD0X1uH9wZMNDwJp4rjvKT7vV+LNeYRUl
llwlybS/T9cUqosf4kPGQNco6BNPxNL1CUqVjmDA78oVGdngajautaJoo4Trql+GDw2cBJm5pBj6
wd3Ibl+uMzcbvBF1VPkszt4S1cKl4dlynDS8X7xDMFVMguURo8z/3rpmv4Mg93Va4ZvPmT7lYYOf
vHSQY3ofxnsx5Wif2hnl/dINyVVjO3JOPcUSduy058kxzHl2JcQExT8TppyIuTbos5/0mKx3sC6T
Y2z8fsf2eT9ES493rLVjlSPK9OzlmN7RzK0P+8b9eYAg9jGbWihOOqfJCljBr/cMLokppCIS9c7W
PfrFq2OjVFcstHneB8sedjzbtUBxwg6wk8S5b/xH1Wb9E0/z9XZLhHyZop0ceNx9iqEulEM0x1Xw
fjrbaTjmW+KO8WZ1JVE1fsj5+glx5+yg3UUcnfZ+/Zg51ohiMnXqC5MukJOCWPTZGs9L7jt617YJ
/P96IkeUP/CRergSWQK7MsAmfRA8Bq81QAWCn3zjO8fuZ5Pa0nbhM4Qe6DOT81+lZKRMeg8Cw6Ur
JHQaH7y2YSsW+OnoGHZJDxpTeNCFEwnPeJgAZ4xCHYTrxwoFw4JDA4XI2M36uK/b1QA1ry+WGO1L
kJ9p3cUJNuwU+FCOHqSqp7z7Eo94dJICL2BDzknRqQuFYbzT4L9AnixmkG9jHWe3+8auDAibKrAI
PE/bVySfREmII9dYoN05p058Hboc1CZMyQegHAwXsuLUhyaFyxPT6J7QBt976s5yWS0UmNqnV8Rt
MIE8q9E674t8wGpDX65m04N6kup5AfGIEjPbpkOrqTovqD8KXDZ76Xs7nw2Qu73I1IbHUoOc3qp5
pk1aQBb0D7RbF0hGwNvuBenjR+tGf9VS2YIFXddQJmJuXzR6BNBfRtFKx7X/4QajHpI+pOWUbmjJ
usbPUC1yfw0wFo5Og79PoT4OW3ybZdo8dskuv85e4NZN6Uoe9j4y3/dlCj+6vp+u80D27iDqCJAp
2y4OrK8/g8PgDxF28iOFAHVNt01NQGR48xTt43gIdbzcuBUyuWuW+Bz8Nr8udairOueoplkPIHs1
6g4a1nQYHEUV3fjXHv0D3sQpgmC4APV4v0offvRdO9zlUm6wLEI+FJRGCs2eIOVKgASGydvDvkOy
AK8ObBZWRqhsMABcB5fZB1/nZ992Q6lxJF2l2RhfU4ETvnN+vDOzHivV7vuDnwD1WCWeJfzJoxes
fW2yzqQlR9t6s0brVEU+PdioCZ+N9Pr9vOSAtNoJlqvwy0cyY1EVXhELgW4RN2CKQS66J5bWn6DA
A0kgu73vTctOy0jXB08k/GnVifyDTVd9ntLenbYhNodoWucnFl0OBr/1OIXEgJ10CQFUWzYCYgp7
dh9GoFd4Z6LbhsXJV1vjZjaM1jg/awObfYSMl2U+LmQd3FNo2xnPLiUBmE/ajqUX2CI63sYv2Ey+
rnAVr2AL50UCaeHgXLQfR+XbO7m3eEdk3eJdcDy4L2m+509ZfddLWB/NTc4f5dAM12ld2+/DyHA6
yVvThRP07EKkC0oAK8NRxJfTPEQ3poZOmawjDJcbvoE/tEuBCVtgbYebBGnharE5Rzspg8dLn7Ha
wgeS4owChX+DJ5G84uSQJ1CLvYJZIvi33ETy4zqMzbmHkAH3HBa9L3pLIhT2bVoJHSdJ1ffjVJDE
2JJmzWmI7bnu1EcC+W8tsxDXjxm7Fok9Wwl5XVsH83iy4aoXEO9VbStNkpsuzKpceV1EXbiV2fox
mvA7rMHVKJR8vr/9g4b/V1bk/30g4Oc8wP86vU2XqNX8/0Fq4ML6/5+DK/97fsC/oy6XP/DP1ECE
UR558o9cQMYRGsBkg//JDcB++a80zhACiFkKhZldosb/Sq1wzF/JEJhB0gClPWZw/Ts4wOP/Sihh
+FWWpYgj4Lf+Jy/xhyeImM6//vvn1MollPLv0ArHEBKEsMD7JgIxmFRcPsLPqYG4FvM8o4wCxkZf
UwAPx1yD4G7DEJ34KIbqpzvzF5eLEcT50/XwyXkGjQ+RCHFJMfwUkhm7ZNinUetyM4M45pKOhwYo
ebnldDyCbltOuURxKxi3VdOk/FPL0a20SzJd6XncrxfnnyEydNeqX+MK2H2HBgcpwPLvPydu768f
k5MYT4yzPEak4pcsT56Dnx3bXpfQDj6byTXXDYNPoHZjrv/+Sn9+AJcEYoqrYc6aYPSXK21rkqX9
rKFCTXN+dN6nJ9pmoExrl34JHc//Gc3/50S6v3gCf34ACKIIrBvETjBzKfnlgV8KvSYHYAA7y9XV
3gbQ7N2oStZ0+93qRltYHKS/eex/8SUv4SuOaUOIw6A+/+NTB/cwzH2ibDkyEZVRP+gCRx9s63U3
ZzZFP/7+ntI/ZmEuqxpLi+FCaQy2n5BfsjDLbGvWq86USRgbnMyq2z40ccdGMHTj/KmFhoxmzIj4
KY/NhTcMNn1n+ox/F2Tq88KBO4Hyttt4PKS6AbTcRCtQFHyH4Ktx3peHtetmBg1iJJ+N4kA9EDXt
3wvIOeb899/mr24eVgiDqJFhUh+5rNWfXhmrTNxz6EIlXxJxZ/ACFbtEYZzOkXjz6ZIf/v56f7FC
cCmGgRTkEk2mmIvw8/X2TnboOHHzNEnr6xBmV0Z1395A2dRXTcD10NyI37xwl2X3x31ICKSgSZxf
djUE6f54UTa4BsdiY0qDhh6OoUqPsFpTWPDjV4OYAtQR3peyw/H39982/ou1IpjAgkE0EPtg+svt
JZFkO51bU6KQBKdQ966H/mL1crW0QwehD4d9hAbtDlwY6mtt15tpRv4PonymqxBh+fzmE/3Vvchy
dhmVgJAJvSQWf34AfB6Wqbe4F0R0+jnqLxL02K+V8+Ft3cBaDxFwvzm0HQT/ZbvaEtufc/jmZddk
eTVuSsML1LSCeG8eiYGRn8q+BuY6pse//6x/sVawkTC8b5ymlP5681JjZxmAiGAPiZKT29bxNorY
Ws2t6C54hHyHxmD+zRYWX1bgL4slY1nCCd7vlJFfk5Zbquq5XpUp+81BkON73Jau7e3JJqY9EMSB
rmJq1LEXqarU6CmcAA5KYuLJbza2y+L49ZNkGE5KCMPIIpayPz4qpK7mCWqQLoOHF6kgi592lfl3
KVnC/d/f6sue9adLZTlH/BBhQejvf7wUXW0aIVSnsaex7MZj50ZepOe/2Wz+8iqXYDYTlwOJXR74
T5tNY0QLMRnND3rh9E7323DTWvfuP/0qGaYrYmfB2NHLafTLK5fwrW0HG01wv8J0HJnE9bCZzfQ/
fjoZx2NBtlckKc34L5vK2EAdQ7M3lR7/09lMnQV6lyCUsOzqP79UiqeSX45VPJ5/7DI/3TfeTlqQ
BkQ3J8rcRJMUV7RvycGa2fxmf/jzI8oE4Qw7VUrwD7v8/k+XyuMeyaUBLo/bW7S/MJLOWVaPv7nK
n18y1KVwLGDKJDmmslxSrT9fhvMsgsiNy5AUWn97AQLjVmZf/cZiGLEK4EoncRg2HNmvflpOq54C
NCSZ/mbh/2mPgRuMAzlByYKJqbBS/vhBoELaaOUDcj6bhD21XU6mceTQ06AwzZDkK1bn8dXfL9E/
7cG4KKMUeT/GECvnl7D3TzcZHs1m1GWJjj3iF0whRSNNREvkj5DtpGl92gDDVUDl1f/FjYeRitKT
YygLxtD98n3jfWA8Uvi+TcIEelGZl23bgMeNBnproxokck7pfQso6WbdJl9lLaDOTNLfVW1/deOx
xgjqX7yrcfJLIRCvEkGjqdVlN6i5jNR0Cwsa4NcM5bOuYQMGktnf7D95fvl6f9jnMCULJ3GW4Utc
2pxf7nzg6cJMDyjysiNco9GHnJYZuj4qRTQoknhWp2kliBXMq6+vUpi8n7Z0ym+gJiK7TJKBtffJ
noE4bkM7qgJWht5KGqXqOmrrdD8oATgBecRxf2OD4Z/MmkQDXMi6uWvmoUZCtKPJDDvHAlaa65Yd
7B6PH1dLFwS5eNb4U5NlQBIirMXrtIUqgNDoQsHw2fqplfkmClQIChHerAFOOdFY4gHtU/vs16Af
9LyRLybbE1doZABhEedW+ULtc/4MVQEhRbaMezhQRJh64CweMWnEtc3HHJMJ7GGCB+BA0ajtaLBy
AQJZncP7b6Xh52TV0TepPIcXR/VUoNQ1n3od5sduRfK6NEIJBHBIAgGGOJijFIkIjZed3yoooa/T
BCYV2h8xX2Vvsw+JzUWohqbOK8eYj4pByAUQ3co9ChInCaxhQy+xxah/NLSBd9Pssx8KNwFkLCEO
znA7ZEBwsUa4DasnBXxdbkjYI5MS89gdJtNCYop1YyZwx665E6OgHyxivEgvqM3txZT3sUImlyGw
CCZkHsq959ldRFu/F2HrLlJyX2fqvG46EpXinbKHpJUtuMlZrB8g5qF5a3wDuGNdVPI6OwLLD/4r
4MN91hs/7PNmPw8kRuxP1dOM9tLn7aHZxCSPQSSY6KBojHUfGqPv9ZjNuBN0bJNSGAdctB5Dkhxn
tizu2C6IBENdFXUPdo7xporiVA2obLGInHIboKEWB2CV6nyVxeAmhn9PyPiSax1cZXMbvSL9AqQJ
CxyxJAbqyQHU7tjtMqzrCvei9S8W+GwOuz9HEIztxL1C9MUqsqAjvgjNBSJu42IeGz7vKRCJRcOa
XbNQN8ckMeF+bzDR4EAATmZVu/r+1KypAX8g12krt2WaV1h79SWtE/b0uLZunhEGMGIBoT3Hj7TP
a3XotgWojpTwb6G9KXenXN/9EG3MDYTqNkxFn3L3OO1wBA9hjC8pG/AQ97QfV2DrWNjuWMtpQMJ7
Mf2DHij7QBx6LXDuFM3GwIYOAT2488Pm8u2Yp961FZje9GtDeHjfadQSRY0U+VzsfFTfBUIwEBTj
eXntslXOVdN7AFHMMrWVqeKIOpDI5IhmZwC91zpcMijAPEfYuBnYxrptyA/cc+zqAJw5cpm7i3/s
XaMuTuMWLYcFnm5eBRHsdOAdA/aTI1J70yxZPFYukfVQ+ZEAOh0aheadbiNe84ar5DblHQBwlMgr
EM0kxYCCZegTU641iRaQzQupy5FHrj6MUc+Rqlz0/rVlHEyGjYx6XKJs8cWyzhhfoOYByac0m9JP
FLuQLdoO+YFqnKg7QDQ3iM9tJv++xis+rGxU9H5cuv1pcKhSTptGHLh0ejhrQhCQwQudnNJ9hLKM
rWl7jRKdv8wBb1ER40cBIOi8j06VAhsbUpB6yN/ybGmgaK/E3RgfQ4Bssp0mGA9hFJadozBmZpg3
7zDgf9sKtU5ThDVK59uuX/hepenOGJxZ8bVmb2Av5vumlu4TsABsDamH3VKCBZk+wBnssGLQp37n
S1g+Lxa5LHQZM1+uJN7vKq5Jw4H1byhOFrF7VrbdtD6noxp1WcNdXI9ua0fo4ZnY6tI5T7arZjby
oUtUAiRPtzlCR6Ihpkj5Za+O4QmeGhDkS+URIX6hzmbv9Q5Y6sR3un7OA9KLV2xxpjvEoHY/7c1E
EXbvBm4PA43DWCDpZu6W3QpVjGHu3hqEX+/wWmqMXNinb2lLZ1fxeaLIucNn7queDtuN3yBx30DZ
aB5IZnrAreloabHB7v4eeGTbUkWafl47CzSkmXP90C6GrfCr6h2GK8TGu3jNAM020FqAI6Z8ZqXY
E5/9wKN147NbOlBz07Kzuarx2iDustT0eytrcIQWa6jyfBAfZtjtn0MjkEluotgjKOVZ4Nc7l4Mt
WRAKEatoW64pcFlAdSLwhzDahmHrhvhxlpvKSKHIvvUlfhXBNZNbfwtY3w1lrCX/tmU5YiNyx4tR
wMyQtFKablnpsktgZtiGWlxlw2Q5TrQIbrcne3RlNlCshTMe+RMTTxhB0ugISTV5CdK1qZvJAVKm
6nG+NcgAbgKjNorZjFF0osnUPRhIGntlrOqjC6IjP+xoS+bSjwbR5oyz/gUn2IJt2HGYSdCrMAZA
y/A17ca5AQKU7u+GlYCs9YPFWb7HMLOPIZ0Y7MuJJIDAlz63+N10WhBp7AwrO8T8DfhIoa4GOacB
Eyk68TUTsmM4EJD6uARxscfHjYWNgmdLb6e0oYjF9pevAAHLfjSJmZpK9aLrCsRvPCavRDte0Hpb
smKZp/CJpUHj3Up6ghkmu2A/hk0OoM0b3UUQuwK21jXqx1eSUmQru37KvsV53TS3wQn9eYtXzAwI
9Z48IzG2wNpUrL1FoQVQjcot/iaMIG8IP6PAIaimgMVs8gd4KyTgl4yu66EfJok4FcWzSBjTvHJD
J29VtrLvLDhgxWOYPg/rzh9k40GYhI7Zx76L6F00+Rb4SNK/ijTyj5mKkH7hChH2QnmyHLDZdMeh
BY3UEdYcO1FPoBhbgKNial1p2Ai4up6i9W3SKrxy3iTvownZZgwXUDX07Nk2h1Gs86ub94GXphnW
apBAuu4SBvvr3AbuXlyIUeDixpG7yQu6l3GbrS/gx8MXv+YzYj0mdO/lNFLssdRm8HiQMjvIpF/M
reGi/ZRwiSYJU5lm5CdAnhfL2MHMrDcUvRgRofBika5fr60GY3EJctNQZZf/B5H+fP8Br3VAhRQz
wBotRHG0UO0WvwsTApMg1fbwYqYUHMPs+X7fTiZPC9v5uS5XLKEcyjhgw2efOLhJm5zEe+M0dmkK
rJuDwGz41JRzXENabke5+AoCpvyyUma/z27u3qd5DMamB10PSLKd5g9Dc+kn5YysBRateN9ohLBx
5oFEygfhoyr22QBepbcmrxKiUlGYfsLUDeGyJS4INUtzlK3W8tDGfQ0AHTmRBnN3MKPAzMSrU9RG
TBW0p/QTCEscjukQaVYaUMgYq6Bpc0sbAg1Q8I5+RV+i1yImVuUHlQ/tV5N5DE7I7M5QUKU8hkIP
b/km2YlHQLDv82eymjQ/JzOdEOMmfH63SPzBMs8xRysOvD0nE1Mt4MM++oQ3lz/jp0Dk3zVYqfex
WGDUbq0imDhBVIdaTAOPLXkUjw+BLdKXOAjgSbMes74QpI0QTjLMAHq0qR3uNzGQHwlkwUfpLCfl
ruGlXO4PHF2M83Af2JqgJt/rfsvLzBrdFNqO1mIk2lo/j4KNbyqd2utGrwAlbLxk35IOtjyI5F0/
jfA1s6Jeib3WVu+kECtgsAIVgspPvI+6rRSNGOyhYxiHVo25DkCDJMBTNQv9HTOjGvQiMZUK4yXg
2Ba63uKrrE7T84XMeBzblL7m24BQAIbP8IDIcwudcYv3FFD5CgY9Xdft0e8NSne5waYuJj8nHajK
eX+IUrdtJRCsPHpKeMyAFIYGuJ7dQvyWoH58m4HHiUJDGkIoojawPPwgQe+pBOHdirupAXcKC/ww
J4vyl8wLbCmEVtdXa8XOELgjucLInc68mQz5my1ZY1PoFshflYlBRYdpiKEbgzBoRFUDkgWs3I07
5oTQbsTasnL6sqFQknCAO7lh2A926hJxWmdL6K3irjVzx47g0zz2BVSLhRUErFoUW99VMlyUAGAv
5ClRckd+SZmJlSFbx7bo92VPKmfMcifYHtayzi2O1W7eCuBsDYpMyEITBiRxJ9HIs+0NA5NYi56I
Y5wBiwc8To/w9dlPzmK6gGXgp/kmMGNoSzf/vs0Gd5sB82CFRyNw1cV67zBCiWEA1gjSDC+kTp7X
zbtr/DiN+GWLiUH7gFcVxMhiPGYroPamY0bMMRjUiuUO8uM4c7MgVNfg6D7oKPFPUkQCuFLaifd7
mkZb4acsRqJtWoM8xPDB5pIP2INKTOeBOELazT8n+4idLqgkfqwRCnpb4Cw9pqBU28KyYfiRg7j7
1jV15u+Rh9evSPOtqBUFohUnfE0MgpjMpIendR7YpxV4lkB+u0kQoM7jZSyVzUH8NwAyMTZkImsH
w9DKphpZSzAKYNbhBT+nKvE31PoaX6n1DODmCLeAMKhyZS8icw52R6vn8QqkgMBFIg8z6uEY590w
IHFoKcYm/CPqHvndfox2mm8VHn780NsYQyb4ZreqX+c2wHef+fU8rcjV0XZr8MVHcMn5XE9x1Uyp
Q5WJ6DpqlXga33e8QT4eYcbum8GorTvfjsvtoie3FcbYNJRQV/pXJ6x/crWM3trMtBc8m8vumm2d
E6UbNoqZW6hk70I9YP072br4gLrp0sR0GaZuoSPNTtSI+TUXGBh0BnOpkMCY/fc839l+yna7ptWc
RQpkCjLlqIAYB4q/MoIHNo0IsKNaYqU3Wb+UMXoEVDxrvd62xg31CbO4SFsm3TJeLJKuZkfe2nR5
XnKeIa1iJEYS8aT7EvD+8grDQYbbPqpxn5tmU/c02ZIfrd2Tt1lRC15eYAoJyjj0dd7l6qMMun4/
kW5vC55av1S6GVvgPmPISzwyDBUYzdhcIaM5YHcRqFwKHl0yQYlYfP26Ie4fjjgWZVYGtW630Cw4
4vcYDQUXKR5QRcpkIVdL0Jyhk0wJP24YM+XLSc1tf8Ihi2jd4jpE75qQKRAowkY3PlELvlbdtNh2
1Ib+OcpwcqKa099AybUIr07InXUMvJlfluV2Vnv02XiE8Hr8dLOsTPxEccDv+ciua2Og2uc4RJcy
ctqa6w4p1fqIRlJ/kTUNGdIzPap14FPpZ2EQtlj1UGf3STySd0jQi/2wZXgqSLpa8n3xGbKCS37p
oCfWyOce0bca4/v6y3AmZHg+8MUln2a8w/5qWEzyBuAxPJskozVGAiYNpsn4SONhwutEqAfxQ2gz
Bg1J0UOyucH8BDSY/83emSzHjWRd+lXaet1Ig2PGNkZGkMGZIqkNjKQkx+wYHOPT9wdldf0SpRIt
/01bm/Umq6xUKUQEHI7r957zHZWp4EGYbhHuM8cRCo99x44S8xDglRRcbD04Uw+SA0XyRVhmnAua
Po4PNsJesXYY5VGhlp396oNkalaWctryAJ16UZ5iEDm2WQnTBpFxhG8C4zcKhGg0/U2pISXvsE1T
A7dpSls5D70CW7SHbRC/aX1JCz42GMUWk7uv9dx+ivy2uaoTu14YZRXsqilHkrcraro367Kwmi/J
RN0JAsrFjYhHurspZmnEQOuy7Im+M4fWZNChfWh4lnnFKMukNdJVdPfitKWyxMTHcROYAI0NVmGR
DBv+NNBXiHfd10TQLF5VeoL0YZZd+ogIqgT7MzuNv/GKCKuDlJOhWJaGyvaCJuA3evfBxUyl3654
qotX3nDjRSsKL94s7cqY+mNwYxZ/Grkb+u7uVpIfgChRqyJETASxbZ14TnRdNzmFjkytoD7SWkmR
rSINXSEOs7p13WL6uzCSebCx79Ju4GRmIQ1Oxsw8lr3TG1sNpHF+GPtQZHcj3xIDdmc4a9H77arR
tsepyQ4wKkm7jwcsH1b/you40ztEF/FpzCLpHgqV+uUhVTltH9v3lLsFs8XyTL1cXuUqHZ/+V4ma
dvYKzOJOXlq4WfGOnFeYNft/OpFcZuTfIfOOhebVf9e0jtK6jzu7LddGQ2dhO1SOsdNJ4GGf8njl
zx0v/ly22emfzgvQaXg82yg5TJQ89s/zAo83q13WlOWMqav91ONAnLWJ6SCVlHoTaEftZ5hckVjf
/PnKvxnUuA48IrxyzCzwfbwb1OjIoAcJ9gJtpU+dy+j6nGqNdyum5E+jhqMyZTmcQyOLt4nXNLDk
nGJDN1vu//xJfhmGMm3DqUjTHlkTSqd3H2RMgwwNLZiTIWzw+ZUDPMOehzIdgmL150v9MgPjUnB2
Ta7CjNw1343I86HuLe3yeGdlkJ3VeR5tXductv/0Kkw/GANB2vQXVcK7LzSJOHa6ERxbbZrN3kqK
5BaLgPdPR4eBx6SNGRsabHRg7yVYANTGQM6s2KrizdHHRbaPnYxJBoCgD77Qr1Mt5rqMkAGAuQzT
gkVq8sNUK6kboy0tTEitb2S7CYE3wKoIFJEYpotW41+CWqRXnv5onPbr/VouzDjZt1C1WYs+7scL
i3wANKg7BU9kHO9zmCmbyTazD4ZHv7sKaB+mygFAXr7kz1dxI9STXlWotQOJ8FQq/2lMjeqD5+23
F/HF8i1Qbln+uye975glm11OUWxnDlCxOr8GchF8cKfErw8T+j7ES17gQbFnAPvzd+nssemLMiq5
VZ1zaQ89PT3LAy9U1dUW/C4+yySP917rxDcdvrb13HYZDE0XKFWcpiXGSSs5D9rReFBuH7z8+clY
MMjvpnQek2XXQpdsO6blv7uhFqYLK6K+Xrsz87HYd9VVV9W33jCrczvk/Z63E143t6Ow8we/OwWB
U+Je7IZLT05w1Bws35ZIh8c/f7DfrXDiizyWG7kuwnw3PWzCbnLo5y4UWFHspEronPRCbsLCy45z
3X+VOa4rAX7wz9f9ze1yljWxiDbppQXLn//4ZNEaAjLOqsg8Cpo+QuVdR/T1BrP4aL8QP4PGUbex
JASYc/SJJtbg8N1TTAexN+YacXudFem2r3JzU+QTbMKcWwEmzVz3MCguVVv6l244F6s8nI0PXrO/
Suz4EIypEbAjJvSREv78hXNsLB0lD9wwx4rW6DAXBzs4CN9sG45KU3oQ0xge6ROML5Whrc92OH5r
tCcYYdOSqC0jvsqCFvlnXfvXbWnSc6G3UT1zhgdH1HTVaK3rKXU5EifgGbza/EiM+pu1gmHFciHY
mUs607t7VjDQH6KqK7lncnx2ZRLcRtRiW1e75e3sR8ajoH9/MkLmg39eLcsd+nnGTXtZLAIY1JCu
/f6VHTumrkwO5+tCON3rEETm3rSkdcu7HFTPFH70VPzmaYU9Dpk8cNEQMl//+WaVTPYsM7YK2C+1
uEWigUOodOwPlAu/eQZ8fk/bZlzMO/P9nsDbJUlFCHi85J7emaVdXzg0QK+CrBJ/xx39RxWrWHbZ
d78g7xKbm4cQBlH1u+U3atdhc2kK/NQixr1R5GvMZ9256A3GI1oyDxpMQcPY5DFJrGrfDMUnkUQX
yBlhTvT1B/vOr7+wL9htUBB+Fxo5794KVV7LrOuLYu0YIt07LZS4Ci3BB0/dr+sGlya6XVYPOwA1
w8/3EYP3lNs8PmuJIQ9nNmeDvgmHszKxjUtVchT/8zr99Y5yPZc6C/kpInTr3W7qGJlJycf1HKtM
dvT+5c6wldpFlMGb/8alUHvwriNEgUr656+W0F7L67ECudl1zcFdKvgZwtPBTQAj//lSv7lXS52K
tH5R+FAx/3ypMGNa4uesmD5P1M6ForiPe2F8cJXf3itSDlmmHEMc790XCkRsZpi+EK0yvOI2uc15
SYNhrUdwqZGX9R8UP7+9Vz9cb/nzH95A/libCT1lvlXTzXe1F/SrVpjpLh6LjxRov7uUzWuOd6zt
CuIzfr5UE7bRYAi+mqwamheODypU5825ARH7Ax3W7y7FO84NAmpwGn3Lr/zDt5LWAFutZ1iSVto5
9HjvVzbezktlauODFfibkgtBPNLjgCARD1Hnoof64VqFWzKV1MyuESoIIGwKkZeTBtcVUZbpTimY
sl3hdA9wCzRDW6v75EHxXaduVcMbowW10QjNOWNr6HKYKsQHT+Ov63b5fKwn4ZMn4drv9hhTUy5W
HfurN2YVHKso2kk6lR/sMb/+4gFmTLIqKKM4zr4/9ND7RXLY+zAvGfXv46jID3XtAXHJ3PqDSy0/
6M+bOKYXizKXV/Ci0Hy3jlTSebkFhXs90rHyN5QD1mkMmGrRZIInxi6K2KUPpn9evAYOox9eifwn
J65314WyJhFZu/R8q9xPV6AjWtrEQp/1MI344dUt9709ssrnS3D6/fmU+WpfeVG0oQFq0thQpfqS
xyGdlz9vTb/++KjePCorEwWuJd7/IjLUY2Vq5tiYMLo7w5TqBIaZabeE0PrnS/26PxG7zfsKzwl7
Lqfbn1d7XWQmQv8EmoARhp8tK4PFyxx03DR6Utf1FE8fPF+/Lt8lY44lLNgTTTTTP18wrWjy1xUt
ClU77QMO4Ok2AOnZfPC9ls/986KilrOx0Jk+i0u895pULhTCIBsRbdKuw++K09Xu6JqhWwLUjQ6K
IVQ/BMPBoMu3CnMmrn/+YX/zPWlAURc7NCY47y5//sM2QuqFCK0CSTpFc7gNVQdlKh7l3Z+v8puV
QvHo0/ShgAy+G8R+vArbYsOIW6e0Te3+Vk/9DUre4snNebv8+Uq/+z7EeIFdtAm3YaX8/H0mzO8J
dFHUA2YY7aKq6F99kzCHP1/lN7svHSMEt+hN6bVY/rvlMasKR1fepevRaLCqW5oOPFb1ceNPUYor
NZRbQLsTtmzNrCIHUjR6w5t2W4gVCGYw7kNdQ/LHCANd9H9jUbGsluNW4CznhZ9/A7QREXUW6EMj
iVv81A2t2YyuOAeEnPnOYnK1vKjcQclH0IW094Pr/3IP+F1YNezG+Jq4E+92LDbFJupcAJOLZf8h
NsLs5LdR8cFVfj3VU01TEtF0WJTH1Jg/f83MGPKWdzBkSuXCjvZ0HO/TIUICJlKCcNrGzA5hCh9W
ChRP2yKeXxwR9/uMAfaWABkArUbuP0DSEZvvy+MfWU//Y9DUT77Sq+preaebr1/16aX6f8BcKkK6
pT88K78Eo10uQWb/4/Ty9vWLKhPedf/lM/3Xv/u31dSy/0KtbxKPFmAWp+hkZ/w7Hc0y/3JcvDI4
4djsF+/lv42mjkUMFTm3vkv4Tkizk5XH9PJ7PJr5F5YJplW0d2yk5v/IZ4qdlLXzX/uyb1Fyh8yY
eNHTL/K+R7T9uGGZk4c8WKN6NHzVB0wpY3GRTtbXBDK3nJ5SjmwMWyZ6RsFn0VZPcWwcPG8xQRrG
tC/j5osr8Q32QXfNidAtAJ646swuGOy7DeTV8NmWhrUrMrGHbHsDWmZju/W16/hPlVs5V2rQ8Te3
rBFWNPUhg9GauNUOw/Wlyr8hbcbJrjRt5M7LLuOh7e9RxWx0mKwR2+R3Y0bsx4qcH0TlxRqfNYSu
KbtVdbON8a1kQbFXXnolmWCGYtQrwQBwNxELcYqnJDwlRUmkhtM3iH54kHT5gJv7E2qfk86yE0Bb
uUdmu0pKY5d6tAUStM+dAhY5+W22GZXyrhhDWScfSotZZociJIxIR4cOILKWNvksDoSVxHlj1j6t
o4baUxYyvWpV/TUMEe8U7bzuI5jwQlcXuu4uCl99iRPxpQ4M9N9oFVKzAM1jbosgEfd1Pdu7TgaL
iNgh1IT4iw6uzIRrZ5ePw2ODwG2S832dVV+ZxhH/kTPtVv7zXPhHtxgl6FrrSzkW65Rp3WacjJsy
ic5VGSIpaOSEWjBP19SW4aVMSA2DhZTuOgChQ/U1AvHVVt+U2ewS7bdfC2GYG+QE42pua6bg00rk
RXyPmxAWtYPyD6K8tdINQ9nRKr+ggGFCOaT+bWzl93Fzm1v8D1HO4Vgn9XiXjIG/zolQor3wohFM
5k66G5UxkAnGRy0EKRyR44EAbhmYWnNKBIKIINqpwT73ndnZ9JPu90nRi20kPCwolfRgqsszGOXe
Nk6zra00GoYamhDCClzDcDL2I/LO1Sgca+WFfr21TCNYGQsqxKw7RB1D/HlKWNS2wQGiGvxr15Db
EaXduREYwVYT+if5xlthzRYAHICWfVA40MNSNGVV8ZrE6jDwNjrLquaM9JhLf5qvusBwVsLq91O9
2N+66GwgJg54p79OEw+R7ZIvxSAT2ZZ6VX4ZMF7s0TLNJJ/0iCz4Wn3kPVsBNPbYUOjJQpnCBUdw
vY/Gm1j5QK3bxyGHtxwJZ2W33TkT9T3rfNOYhCY4fnrvOSh/N1lev6ZD4pHGMHsb0zWcZyMt53UQ
JucitZHyhUY3Iu7LNHlhjFrWhlFc01XO4+hZ5dBCwuoYlLt0fuwyaxPG8TaMioNI4XlgFIHvHc83
eIynsygQ0VUKTREBLUiS+YAcYmuG0Ljgu3zFQkfsEPdiC5VtbdvhZwm1w+SxFa7BYDR5dnvKb0OC
jeWGNGvPzJwtZ4JNppnppQ4JIR6AuTPcO8O1Xbj+Xo0VyWMtoSY2wr289LYdaMsxjs/KkVAIs/HR
hNmnEEHaZZbOLy6IuMu4csN1pKBdyQU3xF/tgW5wBrkb06VrepFI0uTM1Cy3aVGI2w7EGbl0GBhK
5WQXbYaOqIGbj2wl3CDKOCiEFtS1HUITeHF0boBGuHsvhF1W0odcoY0K+G/V24RJY0Oegl7l5te+
SY5dHF/HfIwzKDFqbY1AImP08PRHpNWbV9h1Ns4SjBMDUE9ga5GZ4yrSGjA9aNar2Bvh+FnUcN0C
awZyZQf6rK4gj3DS6VZpbmdrpx0eg3S+SImoWnWziYx89o+4jJ/skbglTLTrOZ1u+wyCbkj8HRkX
Am8rUGUU7fsA1T9xUK27Rjh6gUgF1Eo9QCf3589mZhy17X+eiuJ8JHoJWGWZbn23GLaJnp5FAqdZ
jxcyJ70NMfRbCG0mc9QOx9gqcOaTEccF7H2AVo1yz6Rur5MOapjdssvDkL43ox7ZMc0877OsxPfc
Hffke3tgeE9j7Nu4SuazGucAAqWXoA72uu7vR+h0uAoeDRX24FnHZ9hBpxSRZDChwEskKDNKuJP0
YczlDoQ0lP2bGUjdauxJh9A1qFliIso3RVsKTg7Sdch0LwnmDR6Y+cYH2bDxCVnkV/8melufR3Vp
bZRvvRE2BShQfhrklJ6YsI2fE6YEOy/1HkvPFSj2omuvvzdc6RxVD7M29PPh3JvSBzM03RsiWYD7
NAweExdh6Iy6L4lMi5DCPF8nbZPu5Bh2t2TUPYP9JtnUfy6RK+wdjvK7YN5qbSJttFp/Y5jJZSKq
a2G054nyvsmKqCPT64EJhs4xoaqEaR4mmyztMdFU/VuVoKlLcDKtDTN+kL4W+9rz3ibEXbvQnZw7
JgT1jXR4fXYMGqoV8kh5yBC4bOyoMh5yDYUeSBoywAodcurCcWqWlRU6cfUJe5s+tVHWXbsmsrYZ
1eilRwTB7RinBkkqoNZU35o3eD/ib5Gl8wuNbP66Zjoan8eGbPckOvlPBOjFkNW62bmACDjviniK
HyvOgoewrmYs4bP9SncsQgKVNFczruh1O42sTph+oiEs0ffL7lEGUr00teEcazuMto01APyNMa+N
bpbdgmXSyBdNPcKgzouz1krz22yOrKsA6t0x7zHsWCWq1LxxzzqaTbsQwTakvFi138KA8Cizg6fj
BFH24jkpqEMLyZpTFO2VLvAMzjYUe8CJX0iiRF6fFvV92GH3YWNgmx2bY0pCD8zpdLgx5UwejVlE
b4zBIxT19FQP9QRTP9U1wW+u1ZYnDDvVOdjIduu4tXllomo5Sp5i9vGm0UCsk/pkth7JnTnAx+6F
lCX4PdiHVmWh8y0K96vCisEPpYGbYZj16mTjNk1zM4x4DFtAO4QVAnsT6En7Veo5wyVmihroTdQi
6Ejk0UAshBQ6gYKnUlTy0M1IIgDI4z0hEhuv4qx+0SGSPmSaw+vgWga4R0vttZywDyWljakIyZB3
i8Mf7KAf1bd4VqwdujD3OautQq3YBVs6e8a8l7FKznGMQK1Wl5EP2Dtod3a0WSxeYfvSi9Hcd7p4
y0mWMyZvM2TeuY8INUT2cih1rx/wll3m/MRuMHxOi/zcmBBEw1o6WM2QXtHgcze+lg71FzlMlfv9
h9UIX819hGwaIJF5oWJ/ZBOxjpUeytXQZITLEVQ3anXjK9WdV/m8dfL2trM1oj0XFl7LukUjvJvj
bthjlv/ijcJadyC2Hqao/4SNv1vbkA1XwMCKbVeQglKWhKQojJVSlLu6stSVEaqTKoIzZoMPNaRB
KKNhfTcOkJl77yaMzweLh3COaFaBloDzWZrw/NECFmG1K4LxGoHsGhyVgFdWIYXd1Phc+VWZm7bA
+h5cw1wjpGTcMB06glAq099VeZXsI+JOBtk6q4FR3Q6IIREr0acZejNqMg3wcPKKoz92Hv4qMjhH
2RVbz4r2yKe3gRt/sr2mvvBJZ15VschB0pfTE2cIuHTqPPWqEf+Ge2YF3zIasFfMMQdyabEMjgr3
x8C/8GKUgbfCoIJy3fCoB/p14+m3pBDRIQDKP2bywgarNxuJ3i3L6tgFSn6OfJluZ3S+Wfs4hlAw
E6q+HPY5h7hrCx7gxuT8AqfvCuzg0dc+GBHIyV/DwaGXEaanWi+vEv1JxLXBBbJT6SbztmNsCdD8
5LYPdot6L0z6k6mzi8mZSf1ioDmDpkZin92FrhEjPTxONQcKmIKbUoRHvh9vQ1PjYvmad1hJoc58
zpqaFDpzPhdYZKi9sJcHLKIOoeG2aeKMABBUaTjljk5Pmc2bypB4cXiEtxWEB94NI2mQ/BXGCK6z
QQNYlh5kfi7vzFftjASIYNWTGeqddJ3kMUtS+6KZapga/7xT8McewE/dgv/YU1g6E2+q+ncq9r86
Ff93w6tpO/1nDtXFi+7ftQcc/oV/NQeCv5b2HWcL2gM08QJaAP9uDoTIWRgm+sjHHILV/90ccIO/
zEDQN4DtwZH6O9XgX80BAFXfh1oc6J2QcQh4gH9AoUK08HN3gMaa7aKA4uqIhLjS+87T6OOUwsjO
md0tv0EPjJ4Toy/njaycvYJW8yUrew5BnRyDZ2aFS9DtOPUnfGGttxtdy7/PzdbCxteL1gc9buh0
O9nVvHcCXfPg2Sqd1oSJBObWalICpK2Ogn/TDl7zLC3Pxcq0ALyOo5FgCWw6FHzbws/8ZJ25EUBu
UnXUTrh+ZJ3LPMEpaOVCfJ0TOzpn0LecMNnB3xo/JY6x99rgyuVQk2LoHOpD6Cd2uzWCEuRf7BUZ
nod2Ip0ASUJ9hpGNijZtB1DcHIjTJzsnCXTleD1n5XYCMbe17djGjBB77ss4FIs1Po+xHos+6gnl
9MN+L6azyjOyJ8tl1wDmTAJ4g0cQD6MbSgib6RZRReNt5wZB6KZHJPs5kgPqosloWjKsuh7DSdCT
JbPua8c8Rm3AkVe1U3lHQlvJR+2hOk+i84ztlPT4wt3Ip6PQjjGgHlIdnnUscee3Ia/a2cqXj+uC
wFsFQYKVsqbKIrmEtlBIqFs4PIxNuqhiof60m6iLJkk6lZoNYJmjPMuiHOSnExP9RsW4TENUs8jS
ShbwyaiROB2rRIwvjd3gj6hhbT7i+SLsiWkPx2Gbng4BdRqvr6o1Bl0aKSnvClnjCuOF0+xlOLNS
4nkAYjHkgamPBOhFOJtn1zG3ZU5vE2w7zijAUCUgD+F2/C0iM790XWgf7cogqWAQjcQd2Wcdu1wV
W3sSebANB8gjYEQP0ejuqrnvjlNhIXSmfRvJVRYlA/cNv2e00RCN5KZsGEic9aoTTyFc1nA1+niV
V2TnbUj3mfwt/ieyoieMgOEGo0130fV2BiBSlXyG3q/lcNZxIH21Dbd8coBts2gCNb464LXhdDva
aMAbO6Qx6M4Zo7XusMCtcFmg+Le6sryAS4ibIoYOeuMYfvaYCs5na7S8GYnBpaEJlvO9hwL5bEzG
aMqpoK4lTY4ee/lqYMTxpPsMeqwjcwS2k48zilPGgviyw66pt6PqjEdnqjPvrM87+c0MsoF+3tAh
jBps0FxwJzMzweRvlYQ3jwtCGOMBoSxgzPO1ZzUES80yREeKBpubB+0gwPdmz5/QkWOXSCZYP2s9
tZjBjKYZYE0Xlh/vjMzp8nWBCoBg6HRApM+aY4ohBywQXh3qz2NX249ItZpoY4vZiVFgNhF06CAj
z0TYuKD22Qzq86gKvyS+RyqkCXD7ihR+fUo+SWGNrt7nqU7wLAxGZ54NvpiZhrcz91wYsUXsShPV
wRqsM3k5eFskpjK0+N7eCHI03FVI+sBiVpzH4yji6N6flI32c8ZrgzE26W8C+pLimEBIRQrV4PS7
Y0SYEclW2k6x9amdRsYhYqywt87tU8NCwF2DxWSEYoXDiTlu2tBeCBiLBJxj04x4hor0uuoqyWI3
4shj+QlZDEbbbyzNmIMsLlJA9gUO3RiPQ5h80+S94CzOwj4k7j4nxMlOMrvd995sUluhO+LYXqVv
WTv6ejfAQQQ+ZUNGenXAqn9u1Cy/9J22v9TwD+V2oAEMb4JNJ1xDADU/Ac9wNqpiC9lSORjuPrCc
7BGfL1YxNyaonuasJx/9wmrri06Yib8tK1c/lojrp02HOp/g4nHM1FaO5MOuXKLd6DooS9OMi6C1
3FhTsUUZVRGa0dbza8jBmo7vYJNDxBip6zZV4NJZs1HS3M+ew0C4MwWAVZQitPFgKDcZzHczOmol
FqgoEXGPNRX2qz1kdI0btUDfdUSw3NIJU8g2tUELqXG7INhEY9SJrb9EE+7ofsQ453ORHgz8g9+q
th69NUE4tlhh/LQn8uEB9G3dQZBjm0Q02VhOGbFngVP72yDsbTaZqirYPnHU4hKLvUGfNaUTPCVu
O9COYbD82phV1LB5pB7h4yAC2mM8R3o+i/GjhodeVfqtbcBVrUZdz/cGWoL71g+C9qwIgmc69NHK
KRyCSPNYesc5aoZXt1PyvFv0X7ysUNFz+OvZWkd13/CKPQ1tW3zr0K4FezMupzNtxJr9k0u8VSgk
vo3GaJIUIEw/PoRDTuaw8OYan1SeFpgoc0mnIlc+DUKW6BOoOzHcG6kIbufA049BLVq17pOxu2a+
0HDemKOBGtJQdJGdjpE8N8jdk1uG9yFOpvwwT8j7SM6MJ7XjTIn/uvRTAtPxIVjWBsmTRy4tfVzY
ae6d6vKRHl5P7uA2dnOTyO1yIT1b6DDwGBWxv3XCKH7J2g63jqpSM8fJDLFxF9BuJHK4Gm0HL2eK
sSNnrZAiHYThfkrhnFxEpYlhaCrjQePtaDiONgsvw83ESHSeRIOwMpuyj9dKRGZNl4XJIpbTOE7W
C6Tf+3vI9/8naf/Tsuw/1cd3Q6Lnr03+Un75cYb2/d/6u0gGyEoxy/TI5jhvL6qI/1MkQ3Flng+o
kxLFRPW8/Alb1fcxmf9XAI4LFUkIs4kpF4OvfxXJjvsX03mPefGi8gzRBf+TIpkZ7LsiGdgduyGf
gslswF/3bgptJwCdRUI2FtCe+ClzwmyN8ptjmCDaE5pwbdIQyeZm3VsaCELs1xsYFf51QRsLcmNt
bquY1rSDH/wyBC9yF9vj56rt1EGzQV0VI4f9zMjlBeLe/iQD8EMb0IjqVMKeWCXsi6c+bLa0vq1D
JcPlmerb/jgmc3Cgkd1uPaMy6fv2Yjh3baOD/o/qOm203vH4zs8jZJjN2APNIyCdnHnZ2y7d//Gu
DFVyImS92tuUP7xjeqAnMP6aJx254xbsEeb6qrrJORyseGE2Gz/vYUYYgIn2/gTHCP8cLXryl3Nq
G3q7DfQVKjIbEk9Bv+UmhZcM/tkLcebiydZO7extyNIcuvWwz2Vp7yga+rchhxnS2M7XBr/i1kR6
vFYIA9YEOaRHL4e9CehIbw276U+ilf1R5MzACCUX/mHoSUfYDjFBSFQPUvNabuMns5yMV8tAMiaq
EM9ukXdrVyTTcWwLR698MRrPcyOs16JL/TOtbUoaRXnyLIXOjk0yVXdtZ4NqdXriF9ss/4bNlSK5
7HcjmJJ1S+OQArIsDzHRTxjoSnDejVmeBUVVPQwNg7+uceVJAu84b2O3dlcOvuQzBcdrXllJ7p4r
n55LBxmfCOXQuLQTMwmx5at9qAhlhFtldKvELgjvor/BoT9XCPinqt10rvtNSSJE0BwSeBqp+Wbu
HffGKi06WlURHIiYD/eMwhr6p217DqLIXXV25h0RQOa7vCd6yR+oZHlvNw9Y8gccvSLbceKkoC4Z
0YwySOmUoXStmTXcC8ekBebU7M1FInGeQvWuRp8kiJiyi8jzSw5Ie8y9/uvg+/y/lMKUiuCT5pj/
iC6n3g1Y3taZj0yffdk/OnJwTmVLDDzKlBhyekJiR0TtDNLFPxTBXMAhqvVZFbopc8WQuqin6BF2
cO94EdUOfmtjHZpRvM29nFFd5/XbWKXOk8q7mIhaQxKsIq3yPKIDtCA0pg66YjBjU2lT8URwKjFr
ad+/yd5hdittzibBwEuqXWJlA2A39cosk3gv8ybiH8TgDktIgTXb5BUkvhutw4mXiG1l9rb7nmww
fU85mJbAA/09+8AlBcFqZpOyJB5fSyt2Sa0aPmdY2xfnKI7ppj/PJdUiQwKxp4YUV+ESt4DixiAQ
ifMY5Zm5Kwt+It174lQvUQ1lWVSkVzCNowfZuuOqdWNgXNUS8VB/T3uIluCHyO2ejCUKwuqXUIie
eIiWnAhzCYwoDaIjLIMQCULLn1TAPBctYPTIo4oDeQmdKEifgD3kn3Fgt+nqLatxXmIqRie9Jcw0
W01LhIWRZNl11HURSsUl4QKSAAmt33Mvwu8ZGOUSh+HhPzqzl4gMqEH+Vw6m4nwK8DcWwsOCi+wI
FHIdcYigj6svCsccje1At/hk0dTtV4UcSNYcvbC8pKucnjM+YrRKA2CvnAhGYDe/GkMznWJgiF9q
f+nDOYU37asKeNjoeOMOIzYttzkPv4ooJx6Ov29vLFEj9PqBl2TaoUqaaHtmDzBVSSYhIQbJmoux
ejgGXdKHV4ma0JcbdZc94t83LxV60XSdGuV8o4zyFMiGmUggrQOvsjgCBlJH+XpoFSvUd8r7UXlO
dTBNWSLvzFpyz6yRwnJhnBUG7W+OKCPxcyvtst0RIV3NpIJb+RZEy6e80945VKb03mLiU4RDQKQM
5ym/UXSmLZZupuJ0PxIQGqlItpveCOXBdshmkj16O9o5zt5Cy7sJs/7NrjVvrC4tDnY3hTshYCLB
l/BXMZMQJJltyJQDoUBCZXVKPPIH+gShBcDwXeiUb17WPOftko7WP/k50bFmfOfRv+E0I9NuR0ff
ow0qRIchZqzOdFa9gJCcTsak5AVOCT6sbTdnZpIzObI1Lm05SnFWzeyU6dxeTmFnPxmRkFuJ3fhI
ajUnhDGq7jP0GQzWCkIEJwYbdcZBs+56ZqrOrJ6tvH4K++kyG8KrQLNBNX3zBX1Cs9Mgc/CVV1t2
C0BxOLQvZ8PBXMttPeRue64x1TKnDG7sXMidZQyv5WBEj7qlt8KxP2EuNM+8tkMOGAPZ6klAuibY
3845RITokjwdhLeSjshVHiCr6PosuMlpV8FKzC66bEnlcHkBM88whuLMSULzrur97IVMKgb7OViN
9Zgk0YHDfb1vEyJni77LHyeUoscmEDOz2AkucZssCWi+eoL5WTqbFH7MqvKVd4Aca79Goqp2AgjX
EqVo++fu1LpfVJxbV6gtzZumgv1Ai9kOrhyZTRzx26MVpNNx8GX0SfWjmzIxxFY3RtGbGIb8yKF8
XntqvJGYau443/h7WMgMcVtNgqpfMX3LsGQH2o2fa6b24aqubOM5g818KHEFkpFZuiRn8nZhXw74
h+vuWZjEvSmX2Adr9K6yyZxINyPi9UaOs//CtOa655jQ7yirZuLAC0Zd3OKIiCh6ldfDPHWf7Mx8
bOE8jBBZOaz14JVW8yhXaSfznWoquRVFZz9YEcGgsu4XQzelJ/nmDuiKmv5Vv6pCI18G0N5TlQS8
Byub04NZRyfPylFGNWl/28h2PIg2IzfdYBQ9FcFUYf0nicgKR+ONz5gj8zDHgPdKH/iXEmD2uYwD
YxfKiWG5o/83eWeyGzuWZdl/qXEywO6yGVQOaLS+kZlM7ZsQ0pPE9rLvv74WwyNR4Q4EEpGzQgEB
HwT8+ZOsuTz37L3XXumihioZSvIvkWVso0zhujmgEIweDVURIF46MSAObhWwLruil+dhqYwCt+2G
Bwp/CliXkcoNlRC3l1LGtrZbik1QkNNgTVmQ+avFqZp6+gLRQ7xPV+yV7S+oSePOyd3pUgRltJ1D
Zz6MtVY/cTGizKjSJghnGnrgoKnVta+Ust0BbRb+yJdd7KLEMrgQZYH2iz10iu3QoYFOZ/u2RUWn
3jxwlDveWg6uIrAUIj9W+TLXSfVeE2dRT5kzBN+ZwR30HgX5SDc9OB8qW+iYghZh/6ppvgP5Nsam
viEsjVZrV/kWSAD7TbRUVik/RWsZ98HF2+9IZI6Ix/4CKywltYZlq/pqllTbVLTupTbtjglEOi+z
NSt0WbeqcsDLv6WoMWMiiYq7aTb11ubKsKn6dH4UCR+VyolBPg39KukQuilkSRxmrRACg9SlbwrK
kVve8AeaIl9hRE7sutVgAyQtWlO4lHw7crZ9evOMfccGzKe9ON2pXUQTqTJWu7Gf5+d8nCl3l78q
sj6eHeTpylZ5b+w4PeUuk5icMd1mCKyI+oAcANvEJ1PM9xCJC6yB0n8krbgkaVtfmywN98wpt9qs
NplVXpCGvvXCXRNxf6xU9zvP5sd4xIeW6lulUO3dUMz6CQfz02K5zjL7CqmGGqZJ2wMBadCEsB81
bOs9M7L2dWjx7EGyXXMQUmO82G4GCh/NaKtP2fw5JkHEsUkdlm+7bZJsgshqHqex0lxMT/TU7pOu
kMqtsAmH35Q0/m0zwd50xWifbM0Elxe1ICByfQpvaPoVL0RGN54NkGAeDXkPYMd6MyQYv6taB/hr
xrJqHuYHDAiT6lk0UTPmxoF1dGZLYVdRh6EvQmW4UTcbThs3UxU/surkMez4V4LBc2ttQiEvlV3j
JvHOKWduCyCxWk+qZkQRcaZc7bmwnBUb7vliZn38rZp1yJULMw4GpOISBXTKGXYsrkSx6GstMeHk
I1taDmPD2nZMOWM8brOsAdlgZ0qzBkAoF9IkADTIcJzCsox2OIbydRYkPbo7b7Agrmfw7DXoM2/1
gTrRcDzL1lxNQ/xmFQucqKGWeZ9P8JJ0CYk/6MaV0aGJcMNKtGs58XBNdOcxm1t0xe4tl+GKh0l3
l/G8mPJmubOMoN44KJRhKOwDWuFAj4bRbmEc9beo0k/wL69W1c3rxgqrV1WpjccqnejL0pPGz3Ek
nK0KC4I5VPlCO5fbGtbxHgE/2BaqO68nRvAHmIT6GWeGvqmWLJfIusqbEru6JZKP96wPwx62EM3m
03juRXyDQaKdzHZQ9kM5ZzQKYUpS1RzeqxVNMgUX0cvHuR2/uqTQdgOUS3/S8AtQqxuC0Io7JT8J
vnY03zWYkuJojJ9tfYGmsM15RDxOXwGqEohtgz401/Bhm6caoxvXB+kC7Il5EU9hbPKPNA5vMSUo
rHCtvFxPNW3JkcaJoMyatQohHUGBzt9Cw3QvmmLyaespqjyBOnWgOJbKW104yVoiG3kNbYgHYE3z
Ye6X3X5mUJtcYmHpa5trZBJe5yFw15xw8lGImc71WsWxYmF9krk1fta9NmPrUPjYTWpZfbFiLF6J
wqLTEFljtsf44JkEqkGHisB4GStH2xaJld77alL9AYfxpp3rbD/ac3qOE/OJDwPDT9dO6mFWmkqu
69KUC3ym2qNC0LKmTgXP54T3l87MzuP+YS6/S+QpwTg+QER17nVYMhPqceO8ST4YxwbMHPuOsjx3
pNNWBlynJ2cWCyhsVD6DeZpWTd7EP1prOW+WQgw5VZvx6T8KsFVz6zr0igstWr5dDQjJwNgJd9Bo
eVE/NCcZjv/R2WAOWXTQAGq4/U6FEg2vzR0vbFIvSdwFKyJTIdNCfOPamVy0UZuu/76A/VRI/vdX
9/o/S9L/+S+V6z/9W/8PtSwtRSP/Wt32vrOQL8afNnf8gT8Wd9bfTJXeENKPy1pMJyvzD237b4jK
GqkJVQcGILSlzuAfaztqlAQ6uOaSPSM/8/cmov9a27msAcFVAH1cNn1kw/+dtd1ffO/qUnPkChNW
AvoxLHnk9T/53nFgZZxLwksFlYnBkGPa7V67zDwGfd1u9LnZ/tPrcv3DUv/PlU5/L2j54//ef/3v
/7VkA/kbCRXogDDIA4i//I1xERZD4vAR7ir92dTSjxhMWaIkT03Q3XW3uzllh0wxGK9uJ36rRv2Y
xOXnJCuIP4qxqTvxHdFECvFrZVXNG3oUfci9Fa7Nxvlv2P5gYf6609RdEpcLzAVHkArM5c8vDyCs
wFKDQKe5cKBKXWYsEawKC37sYtHnPc03FsyqXeu0OkpDOt8QG7d1VA90zc7PlElZHBzUFvWw5FY4
j2mVwzeG2Kw3l8yI3kWcY5YxaLttjMr45XQuwwudARZ0aqPDQjU7D0T/23UF+68ZRhPskW2s+y7s
n3MKsX1hSxpkg3hHRwI30CCcPke9vYyMxTCMqYe12aIgIOYKrbYg/RplfNQ56li7GRUr0BLCLLrf
aSixN6jdUlNpw0QFHOgzftLw3WBJokC+cfxIJNqtanvlFgahtUER5aKbl8YO2YFRERD5KuvUtau0
F1uznE0gqaf082QyvoNUSb+bAi97FyojV/F59ESnrFVHoYnRju+NU2MWkPlr1JrunvzG22yWd9Hg
mWPTuGp4Yh2gIifbBDlla2NlPIHfcfc4NV+QonpPHV2EmpEXSHUXr7KjK9uupmtGRfxah71ycPvq
OZyk+jj35bCWcw/xQ+kVyq8z/dMFArkNJoOwUOpSxlF0DyGQQjpcckE+wtzLKPkaYlzfmRswn+Rq
pwGxNKJtHFMhncoo3SZYwfppMFI8sqrYC+ZytHI3MI84a20vphfzjgyvr6GK1RBfk3WbYIEHVRKt
WlrC+Qaaz3Eqt1DI3T0ugI8cY7ivFRrXKtrbV7OeyzX7sCvF1OjmLQ6tvKnZfkYMYkIp2aqnRbU4
TOmdZeyHL96V52zqcTc6wQ8aefhFCfoHDVEEsfsM8GhsRSwP2abe5kAmvgy1caVYfELhJxd+xb57
FbK/96GnhRtKpH7n9hx/cJF6GaLMeFgUci5tWsPWBFxPpIUfzIvZW2U16j2dAPVGqo1JLBTQzksj
NM91R52obi9dqzxbh1VulzlX6PLCjrL8VY2BvaPfGMKYA6u8YZ7bKzGAUmXS0rVZx8OqLq2HiNzG
UxvbCS+OkHtZ52jVwJIvQYDhNM1c8WnHc7ZWqonFaTfWG3OMroVgN26LnONGuu5ONZPwuVLHR0DE
CV9QLsWES3cZtdxxNLheadWo4VqLB6Qus3UYsi6tJbso+mcfM1NPL6IrxVbPzeKiMO69T7o9vIOi
NG/ZpNXroY4kuMQ+CoAzlRjM3BsP/+5YW1PtSTENZ1rsTTS/iKYObJ3btiMB5aFMfGZ0hVpaDXQp
q9dQ8PGM6hP4evvZnIwv02hMoHaDvW0Kp0OqU2cMQ0nb3noIwitDKTdG7Zhb1QLOOgx2BfdM05t1
E5s4mrux+upHWpvYw1nvQdC8MMrEuyla9jc4nNmSlphT8N8UL2be4ZeR5UWD5biza+s1MfTkmWLc
5kb8OYDiomH0Azm3wp9M8Uro5OtGE/oDoLwC0/qkX515dH5NSp5sceF1NwBB5amM8+yqJylM2IIm
qcAS01pnQ4qGmmuwncsPutQb5rei/aGxXMNFYYcPAteIZ8ZcZAe9Ld4A1GJdHnktO3iPk6pto0aY
RwmY1OsU9aEN0Wh185Ur6YtIMXRQiFyGZ7IeXDfMWic/gqT92ODIOYhM1/bCYazPOCC/tTG3j5gt
KWjXArQDGzClTSpIMm/1SajtJVCzVd13eG3bCHa3rVFyZdgl3+tG9ialbhX5CCOnfzlRNCi7QYq0
UEwV/RqVYJdpjFXpF1XZvdttrVEGxZZi9qooAkwHCll9KqZi5JWt8x8Tj81ubqmgpm3FTk52qG1b
O/CdIM6+9Jb4Slw5xdEsh2I3uibuINcO7E+hhcXGUGJS4dCFdQ8XRryWrVEfQlHjf8ysliVoKM6O
kZQ3QLwpHbjZtAtHU9mHlBOjcXX67zkmlrQW1BUgwXcMox00Ch99ZbgE7KcPIA7zG/tMbc3Heo8w
mKQrtraGp4p62ihqwW014vITWgaFvogWwpcAf9ZtJNxrgftkecWyAxYYP0fE8GQkCE65hbPpIz05
p6Ub/FTER64EfgZ3kweq54qMvVenzD2f+mFAbwQtCBOSvQKlqZl76oLoZ6B2/KXAZrZWeMZjTrSL
o96Z9BzDcu6OehSlVGV0VrldNH7KyDTJNRvA+0OZBOanMgGHp59p3o1mf9erPDhEk90dQ2GY65Ke
7TX1GN+RDLNLM8pibdmDhu1mONRE4tYJNdbXhkjjphHytYaM640Wdk6eBkW0m+IcI3GWlfiJnOSc
setGgO+pVown/NIic1U25Xq7TrElYMtyyF8YZbW8hwokINJ9meBy1GXuxpXVQ9TMMdvcod33wM0d
nkBnJgNcNBDzcw+YM2uHJEn9rM6Ge2nLcqO08ZDCfGaJHLjpYyvNESOQHpwUMJOvBnPHqpzz/EE4
lbmLXOvZdrji4GoaSMC0BCB2xWA7J62Mzb1is3TxOpsQDJSM4uiUkcmDd/FF6skPf8zYx8IqjiRw
3Je44VPKma2QKPNDOYphofHjcVg5IT43lsLODrmkC1eBEWWrLG9oHJ+jxJ9x6J/NJbOmWz96Vpus
PIvZ3WRyvE6iyStUCWIdlFSckdpKz8l012+svt8okp4VM11q50tBmySlVZehFhUUKKV8o5Mk2FHz
VewaTHHHaAxqlIAxeSVVPm8aoturlEffse7HNvUqtxs3TgU/jN1D+UkrdHDEQN98KyyDKZWRYbHG
jj+cybdYW7pV6kfTGm7t0AEEzsP70Gj5vqdWZDWTQt26QOJXRSBJKgxCZYOutzuHo2fdhS3I8qRI
joWmGA/O4FgrpzXME87Z5sDCst3Owr7GgYbFHew+W+P0WwC73QiYODs7yrlcG7h5OoqfQ9j/kEwn
vnzaVPidMUyrAbPqDpK4xg0xe01ZO5wiM3ikKsF+GqRoQHBni5WakGQxFAd2tGiZ0ngpaWq+hf28
dK5DdFTrrzps/QKBGOT2AJkbwinPs+RmY6xax2Xf3TrCXDzUZse58BRNXnpgXJfGCAtOxqpCUkjI
dg4hu77E+g6Mpjw3Y62/xHHovjptANY0mdzVTPJl9Mskt66Rng9X8AysAtFNqEcGHoHgO3Q0ocdJ
eRRu0hBjSt7sGtNkowNmxvuO0mJk9UWb8AGECn2RdltcA00+mY1CIQEsW2+sErE1OnHQlSm+p6V1
rrImWwm9Zt+nZCfDIAe8xAVay832qAr0a9eItS5beFHad065eCVtWPDC5inWR8lPCezG54b3lXbW
hwzap6kobzP3sHOWOr9Ly/iYBit6Klx0MC3UzwR1n0oGbPID0Vtmjq214ifz8fzCbh3A+7OOZ5IE
Sf+JoyncpFU/7JM4QDdh6bDKMtHt6CgQGzmxhKSOgGVqNZYPs5zvdZE7mzBqEVIaPF1qSNYpNq+8
k0vXfE2bnlo+llQlsMLn6UlVU8lCJfiimSrGkTfip2XUnJyav3aKmrVQQ/AOPLw4Fybg10ageBGa
OJHKNDoBmqOi10o3IXhsgbqwV5tGnjOR0WVVFo03d/ilDUwGDKKOfkXlokgXsDYCOOUc+tzuQupH
Nkk5OBtqzsXjMJZfBgYvL5jahiuTvWoBfOP5J5M1WMahz1r1go+ccIScDerX7V92qTS4EuPxwZTx
IRky3P2JMx/z0uzYUsJgPU2Z8PPB5LLV1IIGCsUPJ1u7ZQXnI0Kkb5uKeSohhV+jOJN4svCPJknW
HvASdg4uzqxA/yIYksfzKUVp+XLb4nXO8k+aLQffqLjcQJ3FRDboav8Z4tj0hG1kdzwwiG2Zo/NB
HUW9y4EVdfupK8wVdQ7knbK2n3CCsBXORdjtusrduZ2ym/KyMDybhjFqh5Kh5KPH9RL33E8IDmuN
W56TmEhbDOFV8DzslcmvG/W9an6GcBz3PRY6Mrzx+D4MiLVjpLu/KeieCe4ULJuZjmilylRP04iy
4FmU21iYj420MCCXxq1O3c+8Vu8ZjuqDWfBtiOcGnNlk3+MoaXc4jbS3MbfibcV1nMaRZ9ZahTeI
+JfMqumiLied7ZICxXM9YruwO5ZqpgMAxeUmS3dJWpxcibMA0wCCt537pGC+cLbJexoC/29yoW5R
5iD31pbPQ2X2aGOB9Cxpq6pjfrKqcw/8TO/W9JJNrL1zrXjgoq4/1vaIWQB4N5Tl6VEUttzg6W/e
C50WDBRpttVBSuCT6AnM6+WaidgHy1oDFztzV+LnY+4YlpfJ4QuLHTfx9bgljJLxC6zrEOe3JM7I
B4hdbZJu3ZHxVx1PSFl4crmD01L06E5k6occpQ71alps58+Fne3MsOVNDwAixzO31pkoCj6L8DT3
ChH3IlJemLe7Uw/zeC9xlv62R+7qlkN3h6EK0OmEeOq0O9gpscmyiKaV7RaGDxrf8RVBTUZCfIzM
s1Gqz03cl1sWssp5ZrexbwklbJDIBYhtGX2TwCt/zwZpSrSq6X+Qf/n/cX1os/X71+vD1fz9O/pz
Omb5A//w/TmQLnCC4NQhePUHBOOPBaKm/43cKwRWwDfLQnApeP2/C0T6kbmQ25bD6urviZr/WiA6
fxPYB1R7WWhZJuyNf2eBCG1jMfb980aPIusFxqUx+i5/2V85fLCyHQVDzFKGUDh34gwPPC3cHUbG
5wQDDZFMqnWmBO9dHQfcCjv7w5Clc42lSpO44rJdcD5VM73FVYxFWq7S0mxO/XLOKa15nguRX1hh
Hm1JcBRqHUoF7FC7ixYKQrGfqRY2e6NktzUes7rZEaKjngnEuUgyj0xgHRZn7p8eLsQzsbpfllR/
F0OwM9v6pyHpbDfGQS0XIkO/6cx1lL1E7ncxHnv3pZ3VnQgO4QAqOz5pzjPdSZcmUScPezUB2Imn
0dala6QyxG+3/OSnw81xVmlmwmk9r2Usr607ko1I186SBqhe2Cjtp5Q1QkcuMzw2TFs2zqpkvqP2
6GQ+oMgRtFN+J6n6jFi7x6l0cdyS+UTuFJf5jE5FXQAReJ9zwYZAxdFEtg/7T0i0dSzOk0n8L97a
1qcJyLh7CfGc8VoyhZLFO4/GRW8PuAZWrUMtTyO+lZACtqbTV5J0TmZeJ4XuMgVVKPwAdO1pAZeV
e4CykunJTqvGzaTpbASD6xBRrhrpFN6o58gsd7O64ALgYZ4RWbaKqH8HY3hoYLN7+Cb8aRxOtjo8
ROw/8NHs+jj+TGseMh+URhoMj0tzYsZzOfZ1fRuH5W3KtZ3bK6w0HsyWJqRwkO1eNxFNQ/7aKKTH
isALd0P9JcFX04lpVQ5Xns4Jwb2c6X/qSPODQov2UVec+pRQKb6LlQjqR3JSK1u7Bjk8eNvgdlRf
Q6u/107aeZWYto2Ri6W/pfOUSb6PrK1xaE63sHCORo/DGl2PJdW8UVtyAqNqbspBfWwEL/IMt98Y
QT3pVFqaMyF49dvUiCXrRX+ekhe1kduQIaexAYT2ryVsnH1LbioRTHnox1416c9NMALqtbwB75Sc
wMjMe7fF1t7mx5ge6VXfFA/WdKbi7yfBqNO4LGlruofaYhtgKxXpuyxrv+8Gv3HkMe4az8yPU3Sv
YRNUeut34mPqsuc6dHch6aeM/gKh9teGciSvcMBtd4SFeI41McDUr0ibN6aWvWIRugdxTntw7/U8
WaapvbjTU0FfjxmLG00+K8iL+8xUdoMxnKdC/e1m4j2atN9J/ebOu0bBYkdm2pX13ixebNS/noIc
mT/Uwr53BjMWhr1Ffr5OVr9z0uAW9PInCgXvCsXIK3PQND7lnT/r4tLNffth6/Vvty4wQC1vRrvJ
IxV6DpUZo0IVBRDEgzMl7xFGJdfhS6II46dx1W+NecyLnd6FDMwxgeIXzclRV7J1V4eEReXVRdvF
t3IbO6XaUDlEj3aq5hsCqXfqYd5dkRIArFL7gYi0jibq4HGlv5mZY/KB6wDLiLKHkcewr/X188T3
iA6Ys6pmO4YIL8/f5xKQgXhLg3xXsYjjEKGT8LcWTHgu5OxbTCpjGX1iBbtEJGT1oe9WUTfH3oL7
Ia2rcAQF5FezToyPnKNcre3ppOV8rSHBflEjunYK4Dm2ftQzu7ozRZxiNJk9B7q5rabnDrfFbOr9
tQrtN25DldcX5j21dY8tb7w226bnKl1Xnho09wl1GbOgfsNr9FCV6XZWuxXarHNwsgE/W1jOu6DG
Y8yl1SLJzVcToHayHtL4V6o3R8pAMYAGDxAEyPCSCS/M6UlI9bXOpmuaJMfEFhct5/JpHjslpMwG
twENoI8ow2zJXeu7DiCJj2ni+M2URDt30tGvMyc51KYcfSnGK/xz5d1oXTA1VkTIZhLos1haAdIw
zGws8Pj2xLfJVIIT/MT6EuMU9Sjmqj2rzU+4Vatd0E7sTcspby/gG2K2/+g/qdvhMDS4y4yuu4nm
bO/GdJKopfFMcZrcJ4Fq7Z3Wte4KqRrfrrH9kBdHvg+Ct7ajfs2yxviFPN2wEVOEjWuaEmp+wvjE
9nQ8hkh0ftiYxc7KyJLkTlmts5B9ByHE2a8mK1jLcMl9jTxFrCnYVHPNO0g9qoIvKjSUFWfbb6EO
9JFRaON1sZreQyeoYFXXzjrE8bnXZny4DNNlG941RdkZlVJsJv2xiQvjFNAd7SMMdQAfRHGtMRp7
hDyt/ILfnI7SqO0/I4WhdAZjo+0nmzA+QwkyntDziz04sz/MffWAy5l+VOtJEWO5LysCKWXuVhil
f3AAr7F9/jKhafsRGSx3MOQhLVvcIY7PK116kh0GRSgttJeiizaQLCSFvel7O+LuZYjFkO5Gr1mY
eZNqnMKx7PbmcvNIp/wMzSf93aq5QgPkkByCdMnCSOGsqoT02USJlWdWZPMw4Wvbgdq6DS88s4GF
tz1JKhKCGp9aC1afUjRXQTQMykkWcOuhV1WUsqWyZfmvGR2Lwb6WD3mufxjUnW9FyaWwgagjK4xE
hv4gVFY8RiFIg6lMC/YLeoeLv4yasDrhIh1r/Wc5csJO4QgFH9QApkVn2uHx17cN7zXu2fM0gp5h
Ypp/5jhv6AswHwub2Qca0F0U5alvJKeBs/xDz87E554HtdonAqaX1G6zYm8MI9+p4fhUBj/5wF10
AWrgRPwwOUFCJd0KTd3UyCpKXO30Du3Q/E6E6g3uHs+Ux4NxP1jmxk3rVZKr+8ZVCD0SYwWBNOr2
hr6242TaO7N/0zCd2kq8L80n6JaHrqC+pzqNebyrY+2azOG26ylzphoG8K/fR8o2YJJrTG2tpHxP
TA2nVmgxUtwVE75QmeUkdmujOy1JE+E1MJ7XkdprD5mi4GKTA+ZCaRMnodHDVVezagZ7fKPthhhE
sSWthMIYFYqBc80Er0SGDDr7PLjZ2pwb2BxG00PTAXay1IbHyYp9uHvAlGkfmZqtz1RhoozUoCA4
YKXQTVt1W5RzdLM0m0dlpBfZpuml4itzoG6tkD2szgrVYzkm1kajY/WfeVLxsZ+PPVVhj1rkJttu
mAGiRKl26usi+UXEtXosiqZYR8rM2NRQfXinroqWUQMP5dKibJirvBr7B6GjglWlUHdJNlavtTnO
RHgNCzJWT3Ew2kq+K9VyekrmSaPLVXTLxk784IZnSdcO7c1VlQ9BCSPjXZW0F6e1K28MCwYcWanK
JUG93HROHj+p3aDuDX518jmqfcP1BUylp0Qn0+wSdaFCXVTgxMF7afGgwGqyBpz2gzZIXDz6Yt6r
jGnDWWIYOwNpeMwsLJpu/KY3zWhutFYVr1rGomzuNQLZdpdcXQs+BQMBghKHNtJfUjrBs9V37t7E
NL5Nl0VJWAfMLVTFrjTZKMcclx0NrMu2OpHBmzSa7GAYA2UoUs7MjuVkf8w9k7JSadAvTbvptoMt
u/OYK8lb7WbOftQEy3WdLC8jZ1b2XzMldVgSqRciHPhLWK3K4Wgovq105lkvnMfYFVsxUqEahrFf
I3BXte53+CirsF/KQUeUWxnRdxoq5wD8ilOPL2Y6+sM0XPQRMNYqorzvyDzf+BX0gFUyKbRep8Ev
g8xBhp3Xw0V9ilXt5EY8Eicn26td8UQ57bORUSTWll5pjhxVxRMP2oPROFiHe7qAa+olRZi8K52m
eZaibcbYLtcV4st6SJqrTkMmDnDWD4LaTZezkx1WcM704lxqBB6bDz6DBfyqoVy74JkKjLelDB6a
StGZCFUCUUUUHUitujRT9vR7UVW/kqH5Og+qvoZGwItv16tUdz7d0ep5JkQ5T6mYpdtklk8Y71ko
jbP5NGcx+SI2tmRVuAqaiaZvigSDQpnUz3M2u49pipM2D2dQ5Jl1kLbrd9gTNkGQFQ9VDYWoTPng
OyGobdUOyvVYKofQNglguY+T9quIxQrrK9U+9TYgKc7TZW1TOWvmOa9MAj/KpUy0U8btSHMezWqt
3+vdRpAB9ioc8mGubE3ZhBdX67/opF/6dzEQRhm8vyzmo64JVWEB1MY1vyG/MJeCIT2qc8ep2Beh
r9pp59OVxtODIP4xb0Nsb/olVJrugGngWkYDcqYtnG1G9SCohWjLX+VnrID9BoWeZsq8GdcZtH5u
LrWdb/SktM/s6Bm49DDeidgwXsG2pXt20aRAtRTEhClVccla6G6yyZCEjBj8lpbFVMqGzpG7HV8C
Eutyo4esogo1M3f0CkcHhT3/86go7toECX/NWFSt2siwXw1KMraWWtfbNihj4G7z6L5WNAFdLSof
n4EwZXdbdPpOFX276Vi1k/tFd3/VRZudo75C18oV955nIF6qArmc4L8GWw/I2p6ItHwdyql+WvpO
PqD8tJ89swZiYqccVAs/waartPbZ7e3uoUvz5KBQf/2LRjQInX3aE4zNa9ajwpXuxR2s9q0VenAn
Ox4+al0cOB5WeAZf2kTlU2dMxi9McxErXcsmfz3qFZF6txx3XZIGK13P7ScBr3gDAmO8pKJUj7MW
cydD1fUtW2r3QK8Uv4hr5ZybIfu32q4ui6LLPs0qOerByOG2bufKOnHoz8fZNLnGOaLOX9tUBnxo
cP71am3eaa2J3ijJrNk4RqS0O1e0+sacR/2FjcKIxzgx144kK66IZD+3PFXHMK4BELa1/jhq9NBy
se2ED2Mr5aXpxQGzJVAzJ45eSP2b68rKw6ur99FPZ/ZkDZvQpJ+Z8FvHR8vGjDCLqkdj17XN3Nlc
FW2lnI4AjHkmuKnDYruHGFTk67xqjHUy5KeIT23sYvJfsNWk8gxVa3wqqwfPbK0nqdRXnrONRwlQ
vQrIGyUdODQQTYjegZ8FQ7wjRSgZCRR073zWvlzZo/HCNcDUFK+Q2+T3BCrs0mfJPg5Ic+Xc2Ned
ABNKVHkNCeytAC61XbgJg2sir3Jm22l8S0Tj0u4+MIKl73mBh55yzLdaykspFhwLiPInx6TQRRUB
O4gcAUPihV2V+UygbOCeGf3MLE9gZWNIVl+7KNi7XUbGS8PW2dAOX+vzwcEB5reZcRgXPit1hfy5
bDgVerbpKWT0oHx5Ril9rqfLhfLm2Cno7nnod1bQuT7wa2t+ZjCDEsj6gQWTA7iO+fZJjVu2BVRW
+Eyre9UudmJho3aDFnID1MqzXn63+sNcBJhaWesjVF9Yg9grLbUEbD/aQ5SB1YZdlR6Dlese42pD
QC/jO4SHu1HD7wSHWiLt73KMs+dcKqhrAy7tpQvOlYG50/Qm8CadC1aalA9crfa8lF+kX8gSdYGy
JsSyScPxgzX1lUOOM54KAn7bLxrS12r5Fig0EFvsTxIEQJhjC6KrWm5pZCg4EEi9A2Hgx9c6jktF
eWnR3xpZcUl1y2NXo8SrqaVtMD5sm8By1zVGb58EV++nkq2hCJb4ebgxnZORId4k75WlPYRp+VuJ
3IFGA+wAEScJmHhCEJIhectTh7LHLAfWVshuE0VsVaqppICokBXlnsQhpV40t5BubY58h6NFeqXW
/B/uzmO5dqTNru+isfAHPBIDTY535Dk0l26CIC9JAAkPZMI9vRbqV0d0R0iDnmpYUVU0h0DmZ/Ze
G0DseIm0oKrMqpcWDGJYi0+IQP1alWW6t8zsrs/YwTCmUPhI7Gy+s1q+PbEqiQzv4sgkJLNQBL5J
WC511HnbzmHd3YXTF8P2iw4jkFPwELZx2Z1d3B0rq8WcUIY2fZ3LKtdLLiaDoS3pu/IznlkxrvyG
bVI1/loDW7156URZl8ttLOx7vHinMA7BNsrPnFT0ixv7F90Bw81My7rq0g/vxsEZr1nXYkmq6o2d
TOeK7GvgZTa3kvcLZoBLJgjvfJ4D6H9PYVtXL6geIArkDHQHQw18DIisx162KzOpic1EnHQxGEE9
wSft1zHpfmvVqfs2m/c+gvGipKR3evtlovneNnN479ho/patnMmMpoMP5JY7aAY8LfGfrHLyfVhq
/wwQjYKdNNUO75QgonrbJuMNmK73XDBvTIVj7OJinoloTMCaVk2ws6sJQWCJkZY6XjwYSfa3GeKb
PbsnfpIX7sQ7o4t55cVnmJcMuiabo1ByN0ZxSnYLIbmWC0K5Ls2tZxArEIXMGxcmkcjSvR3hhfZL
1aDjF+eQiqcpx+mDywr1TJhue2ZDuNawnJI6KDeDObW3HqjkldLgDtnY2V/ei35AzikG+YB3OSC0
If6x+gQ+jT//9b0U3q4Vi6cxx8Ols+rBcFoOyRaXN3ba6sHPmozaAwAE0di92HXZbJ9qr/bYW6Lz
RiSSHjorTHfpgKuAaF3ihLCDc3Hdcj8ifbz2WRtl+2FCQmIHdX3j4tmXWGEO1iy8q/JSlHacwYEn
r5ZfPIF84rxyvnFV/nMr8RfBgIDQkU0ysJEMNWfzxwvG7BC7nKiT2qHwZQ+Ju1I3L47/gVnJgzNt
OtdEoyICgGc/9Em+zU0gdYn5JCoPf6lPHKhFoPSKzst9muwp22NF7J/LiJnKLEZ9lSUyQUB8xzaa
zX/wk9tUincNxBTOa/vSMCNj7s7BCyWIlmnIUcWENSrAKeE3HeuLNInFDiP+pbaT7IycflOa1972
xpM0qoac+mAlgn7LhpTJabM1sZUQhcALga8rpMQF02GZTGk1PO4wOpqWga4D0YFTrWpMYXb6h6LX
ZituH0gulFsP67OckxMqCu/VFH53l2Box2AbeOuu0fjVuh6fCrMNiUIlctGW2HT+ToELm7TxGvtp
95Y1CgVQU3mwZaFeRql2D6UbLu40yq5KdR0xzYUHDWviHpT1L6Y7CNxZs02FmbA5meXOt8mCZupt
eCfYRawovMDcdUAf7Tg4Z015Gf3YOWY6e2un2Dz3iH5PWTYciyKuD4C2kc9Fc5+tijrfsMQgJk53
1o8wc6wxtr7ky8duFLwlTtec4BGrrTVN2x6Bmt23XwuOulo8EtEavNgF1QKuhgieLkZhKItuv3EI
9zwVVvdX46F9lpH/k5RERcF8XZaVQwJmnJB0bqQ4HIjWBQe/KpUJmyEruq9GeJ9ZDf0Q3I/zXIvh
mcfghrovXfSlP1Q/9qWGKegMvncePQOMgyxQOzATDjEPbUunjik5oq2ZZybZtdCItDGgSXBKVAc0
kFXh3GVyvNmBdfXj+NXQaLMLt9h7cywRrdinIk7LVdtQC0D6viBBO2GiHtbozMolSb0ARUQrOxLz
ABWJ7bbEqoWe1JF3CfvZ4hBkz2V2p+r2Spu6EcxSoinwufv9fBc0inORkJ/ACFbNYlsu6H4ZIO5E
3d5hIb72rvWgFw530mZb1YIlg8lxdQIfAjmoRFxePwZa4oIHn3gxA0cLMfLkSR8cU91GJZ88VWBS
0sPVIuy5HappDdDyXmfskRrzO/JTTvp04VOkKl5L/oNroONhlfmqAH8P/C13pk0efJit+UupfQhA
xy3J2jtjEk9hIy/llF5BdnyXbupA/gQWmVZFvbVjb7hORnxuJzo4vI6vKmbcJOqKi/u+MPKHEGMh
Y8N1Oocnw5kOpUJ5PIfdHhP/aQghU/Lxp2sLkVzXTA+9MK/QzS+D+adBZdFDsJTFsC8ytOoe3rii
7Z74s64olIp11FMkdVF4m7LlBQ45mVGmxODYr7DdzhoZZcBfM47xcpUzt0YQJd92Et9ZJV2vbWIh
nvLqGHvha7DQeUjhuw9gwYv45i8De8t41V5KMPMkr31FFLtwePnxaM3X1OKVGpwqQnwbeEdmKm+A
rx+qnt9lHMNjqdlOxftmBmOSEDxZeKQF8CU1zzRqcpag+ruHfhs00JI8jI33YUh6pJ/swsC+a1D/
+E2yQ9WzrTXvvfWOmHVcF/7XAEgPVO/WR+8+l1vbtp4R+vilceeO+sSCeC1M46D74Iqr+lxFouEq
lpISECGTaVrbllnbk1/x4kOrwgDQNIzffFrl3JyfQja9z003eogKJ7JHnNh6dvB2JOwUYwhMDKyq
M83yySUFl1aNQJAYRdqJCEyGkTzFkv6DabXbbewGSqo1ozutjPjQWOIHeTNtE9vcVYmkcwPTg4sb
aeNKIhj1swKVMFStvgYaVi5NEEGJJEGhYA97fc1w5GM5ngBz4Tuk9zEeMt2eYMc8tBKXs3CviYGh
AIE2cANo9W6ozrYtklPoGsOOwNvXrE6uU5sdrbjNN3U+BjgtvWAVM0hayy4n38Acz/hcgz/Eu/+a
JrKjCcMv+Qt8A2MInwJOQDh4iiFXmbtgr9z6jKbzIN0cyOD8WNj2StCpPPSdKx8SlbBRCw1+pzql
mLJD41In3a7I1HVu7FVCUCmKxL2a/qqouZreY4lMXZM67xU5fVzLijivdnZn7128rgLgsq1C+rlv
rL07ynocKhknC0fXMcWZWup+DxdtlzJua+KGtTd+DulQZbTInPHLeRdpLerssyrrTeI++1l3dTjO
46S5T21jMyo6MGcAJQMi4B0lI4yCLnMB+GX2i6F8QIcg43FxD1Bf1rPmt4NRtEv9Z+I00FS+uPm0
izycNG68i9ujZAQyXshGRdvzN6QN1yj3G6oBhLjsbmxUsb82+pV/oOAZErsMH6gad476i2bMdOq3
XLaf0WTczGERGzibGGbVnDABIgqmVRccj2sz/SyRlda0m5JjuFHEWXSYMLjqGMrk/jv2Po6LPiWj
llzsLD2Rl72pseFuGi+NnkXEBjbosGNkBEyufZ2bx1nQaq+i2jcfZR7EWAK75lZCp0NCi+qta41w
b7uhvbadNv0io8jdl5on2tCcQ+u2G6wtq3sEwg2jBRaSpImeMxG5i7gA/vmUTHd1rbtT5JTDXvVe
va2K0n0pU5vmbew46iUmrU2I+Wg7JvWVjHTr3cOGu/bqSTG4zePfzsWWamYc0dI1q1dtIS2jXk3G
bStF/UjIsg+HOfvjsHqHYe0K8D+BLPjK3S2jEngeqefXcYmS0upY6nlvDdL4oKieZGv8CRTsSKao
79FUb+vKZPuVc36S8P7Qma7gnnpheV7tqwmZHQ6zaFXQIQBtQr3kx0R4VNHJDkWzgaz515YoPEX2
YvfuEY327wBpQ8GXWClyHhXmS6qVRyXEKYwY6db4JMKAMa4ZOVcz5UXpyBPZ1izA6uiNAx6/Q6UZ
BzsbBCcr2E4MqKMBo5DJizIkB7gnJ9euhhUe7IdpGP2VqIpbO6jDHDr3cDWujRd8GLb36AzGSTrq
MuftXnpDy3gADbWhZ+MQZ/KWE29OSRg/jaY8FY56c7lYV1OLjUu5iXeoc3gHo4/l2sUENDq3AtCe
MBhIV46zHsb8EujyAE/5LooqRNGB/vKy39bSBuAfcmxpUFGVMN11srFb0YT+qoRRVjRwq8WAKAOr
3oDsytcTdl8n76EJGMk96sEHoVS6iuZo74zZhw4zhOFx/YNE/ssxKyprPz21o10SyG4cotiDmpmM
cG/A7GCiD+b4FPrwM4ktY7sdn2UUvlAT3juWAdOlTW+jGVJqTtBNxGoChwWlpbhIh5u0cgQvXhsz
HliOY6vY+KA8o2GaVmXHcKRq+EWzKHur52AvEmBV7rjsFVHWldBESdza1x7dSqQ+prq4yqjj2hfJ
k5n4BqhUQnf76FGDmoG59FG609FV+qpIaokZU0RJ/Wu7hrmL7fAZOeRq6JqdMoJta9rmxtXNXpTC
OcDKmCAYjM52lnaImxnX3JC794RmrFXh3PqiO/oSnzN95KeVsJcxfePD0hNpFp31Ky20yaX8ZwPO
/FjoWzJa1whDrm3GV/J7N36n3myju5Z9uzOC6TEIv0K9S3Pznq0hvmAQkPgyU3qXcJMP3lrR9mRm
f8hl+uOxFbWA/eGfkiYpCzbEVMO6y2O0HB3TlcI+SuZqo5U/TvpJBMcpteFZFA9j8WRnxkYpf5EF
eMRXYMZY05/SsUXZEcPwuZmCbJsMIBfGxGPlUuJkIS1s2yzxJOBbV9JiYDWjjF9XNLUMk6lrTdWN
u7oJ9jIIMbCBjkcJDQVX5khzCv/bmIsLMpAnT6dbLOLFqgIHC34ofVAdEQOGnMj7ZGTec52trVi9
5fV0AvrzHbfq5IfWI1s1dO8CuJt9olOdWIWx3qS1hDnWVmsIUMHeabDblNV+wnulQ2wJs2wtrOHa
3i/JmPDa+5pHLlz0KygWmqq/aGF+u1LDqHT+NHXxFQXFeQr7H5033wZmfRP67YaUiQTmbPtXCfkA
pZQxlG4fhUeh3fvHtB5QXcGekx0bKDIhtWSZ92saChZw8NNl4k87Imy3pmXYVdj3bd5clFLXZIBr
VbQ9aoYQBH/FOapJIa8Spo8LiBaJUf5GfXs0m/YTJNfb0EVk1BTBeRysl6lvfkv2uSucfwaTb+PZ
5NW2mD3t5+ln9jq9EI1Q9tpirYX/yeSY2IvU1ds0aW5cw7BrppsQcM4Nd78oNILc2rHbHzYu6RD8
itm8EvxFvcm+yLK4Mq0L1kmG4ywc6ouBNYx/WiIerek31aysWopUNeAOzc0GqRx8ptiIL21Xw3Zj
WMayVkE77YgbCDTDu2oyjqKBD+qjluFRHk9pXMDKdBnaolOxyKQLrzitzAvS22TNZ1T86XyYyrbx
NSuFOCp51kawt6AerIMeN76TieScJhMfX81CLLadiufROgPgluu2iau1avE/RryrXA/Gvkbns299
cjwiO/31ZPg0uWC4cmkzsiv2Ydx/KF9vQGGWNduXqeWDTmS6Cfr2Ax7mJcsQ0+36MkRXlby7NeoM
33sJVboBwayQ0Tb7OOr67dRjtoCj+VnLBGMk9/A2s3PvyzHMXx+J9pBYn8NAlwX47t1O5SWdUN6P
dryso75UZ79X8DU99qbwTBYPpoW4aCGGv80kp22GnBLKsYtLBJezkekRh+uNv9gZglW1LJRuMnc3
tckDZbORyFE/5HD4p+Squ7swuR/VC35Jsqx8/yjt+hTP7aFp+keBD+lo1rxdnhU9e8pHJqHRxEwW
GsdwOPnO+ObJxr83Wfpv2N8+zfW0isPibI39PR7M58bmU3TsXZBgs2QethoK39grwEFG7LxH1UNr
IH2rw5l05shkD8k2q0geGybTDOQgq4QPwFaPKh5fYz//gKgBInCQT52R/e3RH0bBj0Pl0LHiHTyH
7QcODbU3hn2dHSevXuyvoLnzu+XNkNUOYN06ln80W71QP6ZMA+Cxupuppas1WXFgeJ6ZhzgTysOJ
iZEqUvtUeho8xZBdkgCFGBT2PwmI5ytpS1T6JQPnhybBqJE2SfRYm/yiLdFeJxvj5E+QlfMBjpLx
A48o2+ZJXz7NqCF/nURwydjQJTMuo2JIk/u08IZpY3uWy6J1Uq/oFYZ7RLXFvhTmhJ5Ay/NkKHGc
5sbZCewUFygjyYU02OSLrJeWW52uFW4JlAmWmbsiMtuDQQ7namAj+kb+xCch8XetJz+Dhk0SPkkc
561izWME9hZ1IMKRZG7vcplk94FTmKCbyNco+RjNiBno1jHKl6DOPFbjtnYASIqYdWb23cbtmmN3
S9brbrbcDWkWm6S0rmRQvE4C+KPpv2AwTTZWWjZLC3ULSiiBBtw43D95/dxI33jQIWNP57OitljX
aQCsybyTdXZrMg+3YXQwGD8cmCIZC2qz2DZEUx3SXt2aNHhsE5E+wlDaIE5GOgWW5NSim4Yi3yWQ
ZfR95VtvaarOlf0XlzjAK/oP9jJ4lwbFNh5BfjYRKcOGKjLTN2HeQRxZ9cPF8oE1sXGJ/VsV9Fg+
6Ymo7QLrxxjYLCbGQWpjMznNhyO/5nDJcnnhvV0zDQ6RDc0fVM3TThvM+uIOE4zdCe6aaf50guis
YLesMMD564j1OgVjcMqCeMuc5D6W9dGzWeFOMfpBO31tyb1ZepeGyWm8mWW3dUcqJ1kizDJulaBf
4OyzU1JGj1VR3JrA7Xci1VsH9vMbPL5i51TU1gbaxyEn2G6uXpNy39fpuUongDOMkkZZwsQygJxO
4PDZ6WFGbfunXIeXqBchdrGw3MwiHY+Ey4GWk6TPtCDnMYwm4S0yDfHCXDDZOXNI6V8nxBQPJsfj
sgVAwpbVGcpQ1wk2YSC2VraULS124kZwu+ajHyC2wznrJXdYYXb9aL3Oqj13Cqlu6e3TKUa7LMPv
0OaIZLhivEMgtdZTAiJU+g2DeWM+G9Ww7/NpnxkwXgErgqSSY0+pZeP9mck7CcLoG5sYcBdkr0bY
3zU6uQTqJ+1MZDkuVZLrTRgox/yTW5dXZ0AHV41v5VxtK/gsmO16oHr0hUNYEerYUJsV1t9A/m1r
zGwM+u6GgBZgcbZ5KEhXHnV2XrdqXZsd81aggBwkg9imTp1ge1tyxrgaiwAkQ6TBgIfx86QwCwpw
az9Fi7/dZNq2ia36xPL/DhvLC/ttwGduPiDAhnS4zUAJ8lOwpP3HaPDfAi7//xlIYlvQOv7fnoun
+jMt/yuwhf/+35YL918O4EWSSIXpBJYJcfk/mC2GJf5FwPmSUuKBNaKgBPPyH6xl519BwODKxIth
WaCa+Vf/x3NhB//Co2H6JCH7FrYLy//veC7+K5UEeYxDBC6uC4/IeZOc5iU8++/nY1rG3f/6H9b/
FH7f0RjMn6KC+peGjt7Hk8WktMdClFqNPrBU049GlAE04ugyd//pc/q/IFwsfu7/YvlYfgLXsWCZ
B4T9LhGsCwv6P/0E9QRkMcv7X3b0LLwTzqF63YUDIohRhR2G+WLmFPWnaYax4cwXIq+gMw62+xOF
dh6/R2Wknb3fFo7GTDVP2Svyg9nacKoXySab5oz8EIzIn5pYZs2w3UKI1zoTxyhWS7ASPVZHfweL
ym6faoNznLmaU90MzPHOfixSKLd6dL1uP/eEayJfaVB7237DQqecC59KPDcCbyt9Ns0ptBNAflbd
3Aw7CcU6scFN8EpKCIiJKQlMnSX+fGI+SXJLYEyWtDspaQ9KEAfD7CtByQP6ldGYlTbvwmalfVbc
Dvsoacdu7Q9lCP9B5RXqlUgyzdA6RSabdgvbra4MRFR8kUvUxq69zcthehxMBFhQAurpHbYXBvGx
67XxNFPfZjvpLWIZ7BTDtM0zmT6nFtROiqd02CclMlMU/C2fY2tkJfNHNTbjB/839amux354Jhqe
uzjEGQpNOvI4FM2kYn5VNJZ311OgT8zVlvEGEQjGoouKmncWMLaGs9gxv0kmkKFA3CJMrwCdaQw9
j9ZCaBPSiBzG4R0EGHFqiZgsNuFjnMw37VhNtoO1jDDG+0eUN6dsLteuspKTN/DoEnsVgIc04eA8
BszO0k0kU34LRbn6XukmCY9Q4uyHAU0oXSlW1hPpazPgn75PMKWEU+uukeKNzT0SJmwM0dC5EwP6
ELiX4/WoY3Pfr7B6msUM+7BJHXwGuXjTHdz0Td+7EQMuDBzcmQAUcMLUiDU8JlYdJDx0E6AfyqJ5
H9JC/lZ1wsYRvGhsfVdeO97gQAAq1GjbR7zGpftpNYI/krBR9+6iDkoifpspnbZdpwHuM4ZwcBdU
Xpz8qb1s+LIrCaa0sk1yCbp8NqHaZtEiZIsijQSkJWwZ24PFF3Ohg+FQbCeOg22TGm2BNYJfjE+3
n33m+GPTUWa7pJ/sSgI8bghR2Z41wdAbT7mrhHsUhsXLpiwx92ikC76oniwKBqsdx9tomxkWon+/
ikq1PTtigr35ErXH7fQxVpEHFsCYZqCsVeJgjWFsUSXFt5shUwTIhk3eaJH4Awlk2uQlYfgyJpU/
upvUH/nGMAzrd5QAaFtwHPbR7t+PK7E3kfemLeLdNoXBDg2H7/LQtUNShOy/epMIkA4wwSXJBsZE
jp8z05ad+AwYnXobNzUaHnrkqm82sST+sXQHaa8w9Drr2pPdA58JoxZ6R+JdVZRdvDxQcFYGZPbU
w+7XaAw43cuo+pZZbh5sxwahHJNU0Xc2e5sOKhscPIXZmaHvIS6IgoIts5lLMjx2vlFQUQNykWty
3VJIkNUiV+wj5eB2Nr1hW2ISeB17VB3ewt9jVTC9j7UIFkJyidaNGHWUj3H1MeRmeM4RshBjzNac
JWiGO0uXUbFpqyp/gZQTHhtvYHynJ3Yi7G3lzRlUjaJcMtWKLVMEWKyC5A9ijSeRQDXlL4Wnfu2a
vVIPwh4IFQn5Cj5kK1Kh+Hy6YOJb6NSivSUdEZFzGG86emam3cQh2gRZN82mxmHymBGwypZ96r2b
bxUVvjiUMgHgmmeNRHjdIX05TQFqMYGnmWWbGvA2eG36OFEvjnyGEEPnUjfAmSs8AZ41cRyrP1mg
5D1igF9Egu0rMInK285exKAR22FpYF2uolfsH096buOjanR74bfPN73Q+n0MB9iFPXTgLBwybHG6
okHk0e1V7XSbIJXlicBQqAR9opj3jsJaV3VYO2srFLy5rDsatmQZIyPTyxHPVVPxxIkNnaGOsEGg
SgaFDVsKrXLNpvA6EBCabYcGcLIXd2jbc8KrGqZVAlmgZBV1mUM3JhI16fRfIKsAFucgrWFqN330
CbzCOVhFaX/oogVYT7hR85WmBpG8UWROT83Q+HuTMFYD2Icd0o1MSgnS6iT4qNj37+c8z/DUA5vl
JNGXYsiCNbgMBj4ICw4o6OePHgsL0yZbF+irah+eiymrL65GFrzoDNIDhAl1KCp8YiRpYoLCEOja
p9SFg3YADkUb0Wv+YqSwZP23UY3uj5/0v5FJ/xjnaF0VldCfieyRd2FmjMnFONCbdPWXKocFazYB
Ym7NCCZtHACNSXku+FZZCL9a1jI8kwHVPLruBMsGzC6aamZOPxNTxl9IPM2NE54BiODdu/fI2vlr
WQrtVdLrTTtYBrOlaA4uunTnetOiXF2TpSMemH4EnwXRfQ8ScsEjB2YB+CieXzNr8M5KJBanTR3d
oU2b/3awk1/1HGdszjr14AWosNiaEPEA/HFT+HXcvyv8bpwfTDy7e5JA52d4pY5krSQ4GFTX1v0h
czxWthUFIV1zbjCkkhlr45WVtgLVFHvLO9IP/Pcsm3nZ7ZmOYXa8ctgarmWTvRnr/FegoYSAMNTd
i2h97n6OA0GqbTqjLrQj9ghJilKUYSAmMFu5nIty4CFalX7pBDtw2+z+uQ2yVxb1vb9TLG7Orlf2
AUOhcEH8MjtfN0HvIXFoKmU+TODsD0oV3k8h4+rErqwDyuY4wCHQoufzPrECix0a46RiG1KMuYga
+BuIP8hK2cqJUhd4erGicczF0hNvdsMPjRfSk0B+vNF3D5FN8NaG7CaAERRByB5dXq6NZcH6gVpX
Gj92gI93N4gYUFGcM5Vde4bdbPoQtPAwRvEMCLMn8KFFwpcy/4amvjK1TepY08Hgr71Ks+SJWsQy
XWP7xuMQpMhTqz6kyxbcmx2mNStflOGu9QGWcxpvGgk8pkrXrfceuwGDO8BkRFmCRUlI5e1rffOp
lDD8RktYch1NtoKapENUfxznGVPgsHtLkbY/cCOL/uSmhEYBPnEYLhl5ys01tXX9rVnA5XuzCkJ7
n42urnbB6HB95KGFO0LCi9nLXsG0SkKMk/gpXZIKBg9WNFAqqlY3kj4sisbNGWuHfX/z8DCAhYdw
syemIjwXtSbcyqbAI+2iHMzDZAr2MS45GESds4Bfp9koD/iM5aOtR+5Vt3a9X4qje7+QVsNnaBMy
YTnd0jX7c8kOug5xv3DgG8WOFbYEcFM556ITEH2Yk4OnYv+QueeqgJWzNUyBUCgkVACqPXXGO2Y4
tuDuPDT3GXeoh9SmekAqxmbe1GaIMrA2KTrG3hnBTxmUYvh9gZqxbZ142XPaLoxuHcX6TBnw2Zax
esrlzLU8d212x0LM/wEM0u0mA8QBE6sx3Y5Mlu4zIsM+QDXg5JOo9flrNNq3WLfVA8HpqqeZxyXG
PKCraqaO0Zwy6Uw6DPIH5tDAY4Y+dRbdzFBmu8Kcmwa5McNlAsE942Ky5CEXG3chYWdZDpelJrzl
JewliN04LMXbUOAaBZWBt3lIUvHSOCa60rnj7FkrP4T93CfOya6FqFHeBktZ45f8mIlT2S8Csg1E
t5HPPyYi44T7jB2W33vk2cSmdv84KqvegSX3+0yF8gNhDcW8RbgaADCreRBNlTF3YDrpHrXhO8fS
drrhaOYmjhxPa/Mj6mKUEMM/TUBCHpt9AUPxImNHEA8Wzg2zmHmoFpnAALsL6EnCuiGKBgaLVvTL
5j89m6k5Hrn/xdEiRP0SdviJ1o0BYnBTJM7sbHRoMOui+gNeO9vO/Jqg8XvR1oSp3sLL98RIPYD/
HBbOmQC/9Nt2Itw0QBvFbRA8YfhwXGttLoeFZ7WOvYb71R1Qi7VPlN8MZnn9GawhKK+jpSFkISmZ
NvNchLao8EOQJlgHAYroOvnGwFOTVMcgi5cOii6DTFJTWpO9gKcMn6yxKNsZok4eWFnJn9Yt3F/d
e8ZjEabtRzgm4VM8RfE24H5FUWiwFvDKWWDAgzZ483l9f9gko9asaVmweMYl2PuE4fWmTAeWAk07
Be8IfJ1lMoUKz1j6LzFYPv9ciWZCihiycEoqtRMZAX6rEKLJKseAlK2d0ukPve2WJybMI2BJibyE
nlLkQaBgY8UsYXxzvJlUHnsZtq9pEMR/oED7Z3thY6WmYx/mYjxQvU1Xl1TKN68GJ43da0jOVtUB
yKE4aff+ZJc3G9Up++yA0mY/ogw6jlPe7fBs939GfF/7IKaAb0xnh52yv3Z4wBE8dE7ILjz4rhZP
AmvcBBnNHM7FGRsZPNR+5h2JYp3JdZja4pRWo33k9vlJhjj+9o2mP0zg6rcAT0cQL5XhX0wZtA5j
Qz9lhcOexlorKDOPnJL5XSGITB5wIXBE1Dyd3PUhgT+Ogxl3mKT/VqVhvNZdLDdObVHamg75hzR+
rEr69lakablNnKG/G+b8x1P8X/2kjGPrO/nZlYZ9wGq/TrnQ8E9YRvEjJILxNOgaQiEQPFHhAZnZ
ybbovX2S4QyGwN89lFEEJKa2jFNrxDEY2jCistQBESF0ISZBlqoBygmjxtnl7NLWOloih6Wo5MkE
v/1gd+XnHNfjifJCHbLJby+5DtDEOUiUbKw8L3jYelIqBRCjlcdF/zrIkQhKcJqUF7ZSTITDdNg5
ecqzxPN5jOo2dQ5kQYdfeB+rx7IzFX98ZxFktUmuztaQQ2oaUkTAWwUB8Rd/N42LRVXDORlmjINr
GLaD4U9fweDm165GgHLyfA86QGDwEiX2zHFvsHf9NsdkcVdgCqCYVc5rC/Z+5bbaKvdZEIxfUVYK
AFFUHby9E+quVWHQoPAYo1kJWjfGbjqm+skVhXGkGO8kxksigxBpgtnpaZu2KPgSd9thZtkRpvru
Ng27PlmhUCsttfOaQZKwaxgf5mgGe7vH1GlJOZ5JjIyPI/3HKlMGohnNwnBoJQIekRGLjUyY3sBS
ZAG2gWP9GVVAkivnAiHvvuJnHhFbvNYC9cFagZZlHBVmN+gazYcXl35Od95Vz9MYPbddrK7LZLs9
EjXDixNksGSfcaEi02UNbaq19uVwS93eiK6Thy+ib0GLlCZsT+Gbw37qlln4GA8uAeGKPVAzyvyR
enCGNYCdYwV6pf3KvLL9JCSlZWLW9H/HQUEtQv5A4q2R7wnuQmQmE/RAIhzc04jcEaNFb9xzATZf
2jKyG0P0hqjXnkhOfx5sPI0FKVrG1EZHtovDsaJJeiA/akc0FXbuIJ7yrzlVuCu4esMj8odz5ohp
ZbVRcrDcgoNCz8mBGCGuP4r1hQagxU+LEr5bewuYZqOCSVMD+Ear9qPpzw/B3Os38BrTodJ2p25o
7KZdhd+S67h4kqIEjJIV+a2YkiNrJ5zDhuZFF36mf9zBH7zTLIGyYPkT3bBtitH4mFuveROFAoJu
Ax9g9roeCSR4S5E+PrYt6l9vzlgTMfx/D0FTHoxYMy8MjKcqwrUrGZVNB2rmcFrUF1Tb9Mnozga/
uPR6zsiDzFDHgJ/8MIrU2mSxk9xJ/krqf5N2ZstxI9mW/ZW2+44yOAB3AGbd94GIgYNIUSQ1vsAo
ioJjnsev7wVmVZciyGJ02n2pysyqFIYAHMfP2XvtclAJ89SQLFO9yOKCXk+3Gds1HX51/WL85hpM
TKOpa98Jt+8vafpFgeYztWsMw7nGcz9/KGPX0MRldUAM/dYmwGDxBN5E3HXxjdn44nuIKfd8bIFl
bntm8Vc+KTT05qrih6ttarhs/i3yadzVVhZ/sTIb2bgRkqhLJNglMI3mOo0WdWO52eeFGN6gGIpf
bumZD7JteYPaFeeQ+Zi5xqn90jmFjj+g6O2+tI7E2lp43XevMEOQInZaMnKmjph+FBKfToA7D2kc
Ut+EhNLUI5/aG+NILGdV7nCNtPqK+jZecpqpbsaXZ6PNun1wc0UFCF9qZNq+doJCh8HsXtsDjcva
jqhSYaiZBsBkw/w8106PW1aDLoj04FwZBdayDRt7dTs7Y/7AF7cZCFOKqaVgFUZQVrOI9sDAZgR2
ctXU1VXXlSiPSk2EHW6xFBW4nAQWASoT4ENrSJXcTo7Lpovf1KP5pHOmWCea5q+a9spl47zW3w5U
Jtc8apkjmWgQT6Icl3g710aPAVzUNQqFa6giwYJdKG07fwQdfOYOBoQTnLRLz355XjeaiCmobKec
f2KFa13oZNTJ2z6PvQaKCC34oORNBiprgvjc+HAjvLv3L+Gtpr90pKQmJovdVUcwdCis4WjZ/jMu
yvkS8ICJnz2NAdcQ9FMH6FYQg1hhM9+4KWjN948tXt0+z+Wr51uOvX78lHN0cO1KbZDBSMgfOXh6
m5uFu7JJ43h+CnNHDlgBHGHy9cDWBvnFNH8mCdLiHSALqsIRECOSIz7oJAbi1E4vwh6DxxWpsaG1
h2GEm5/cwXq6LRfhMVxnCmt8OHEJ61jm35wshibULjgJmSoR1ynJZTwcmhhaCRriRGxYIkzVnqBV
eukKD9O0t9J5GlAtkbY1kPHZUnOlPCS68Ph1iX1af3ugqV+cNs3z/dIYzDvFy2MwAjOA8jS1sbk9
cb4rif/ofAnINiVFFL83p3x4vvAuexLlCTNUkO6GfWgbcFzzIcr2LnXAp06P8bOfdox+knThfr88
nH7p87hadWSprU4ipIOT20D4n2a5+KfeqfVH//MMPWED/rIIbxKWs0LIDs+QPjm2nhoSaAcMd7j7
6x1uCQWd9qKi5XXDMiRBr8S0/0H8Yjy4iKZ2yW7IOpxQ39RzJ9hsTynVSEb0SMhf2zw0kI3FfJXH
tT3iZxw75V2/f2/t9d4dnjnUYVsyxLOk6ZDUe3jmhA4DKtZYSCwHAdy5TdKY9yOL6mrYYmG1/UdS
UeHuj4Z20uvIsiLsQ6WlEQ3MqkQDQL59RcomvKOgsUBT7trJW9iAptiPcVUhZILnz3CJxoKGzwAl
+ouUocIE0xCMRFMtSZ0dPF1QGRjNq7UxVHt7A/UrIgPeht9swJI7INC0buOaEUwwLZ7xiHvdI04I
F+ODP9lo4+yuq8oTL4p1/KJ4wnF5FxyiInz+Sh696wtzDgbdNNOwdEz6xiBHjll4ByEjiCnBym0h
S8e+bhuUx9smjq35aoFbkF5Kk/AkSNiu+5FhQhtjZ2BaGxQCdPg5C1qaXJlq9pxdrkxpYNZxLFAM
ac8kyMsj/lVr8sqYgqswcZd6TZ94j5XKV3Nu6ZL7nLnm/PD+k3C4rrmWqSyam2D4eBhMVqijR1iP
eKecNEzOcm8s1oI8CtJ4yi5yM69wMQIljcxSUZo4nbWdDTAZJ16il4iPfz+KnAE3WREBbNq+kkRz
rMv+H7PchTTDuUhwjC0apBEcJ+FQky4eLYq/JkTcZte5QLmuvxFp3cFL0s26yEKsfZIa/miQVZgp
EalglCbah9bnLrfH/keR8E1lMxuGF8YwwiIiPJgEpD4FfV2zdybrSS4GTK6cDLqtdOh77t+/u9bx
7WXYbgvA0wIVrUvilHV4ccibIzNU3S82OjXo966ALdtnnD0NB/+aTSnU0Fi49mXopkj3TFQuG9dd
c+NMzwvt7egXncBIhUpxptG6GeYkubemqZsZUQl57/dzcqX6gjUF/VSRBAyDCAA2zVFcx5PnBnSY
6cJ7sw2BuyqKvqI1KNtt7lfNncMXswrev+JVf/DHyuJaXDGqBWW5Dn8tUTAcXnFmQBOVZfars9cx
HeZyFkC3bNdWHAKFIvDoZA07nrHyOgOgHO9lSRuXEp9dUlfbmALeP6EjrcB6Qp7lS2FbqAWUhRHt
8IRyB2Q/Fe26kPJlv6C/ZdwniV/gpulFiHsRpOnnoR4Eg+Eug8M2ytkLP/g+QWA0rzo0riNzb4RQ
kfRRw3oJPsvcVMjXUlvsegwevxsY4+GVrOqcFMSizu5NeNFs19Z5KQsNgsuqlQ+yp/0POgrI3tnL
PzXwU9D7NwfDhcWE2A8xq5eymIYGj0jZITgyh5bdIJxJCIVQoKg9Z6yLVTAyFQdTvthxvM/LidKn
Hgqafxk1vuaPHGE65qwi3TcfPx+AvZeBJpwgOzov3L4+t5UjEG+FiLJJrOrDbemxQWZqGpbT1k6y
utwULjBFMs6SdXJvWCmu30p8xk9Og1mWbKUw7Te4n4fchyJfKXzJFkTcrd3lVMNkkyqGb9xdAzVn
z/Tq5Yf9W8qhh/9BEtR6oCearU3M3rD975c4qei53Dx2jwd/sy26uJs/9c/NfPfc9ln33/+bf/Of
/8//3//xfz2//CkPc/X8f/7rqeyLbv3TIpTsf0qAFC/Tf1YMbZ6BkTTp8b/wT0qr/IdgysP6KXxX
8uXio/UXpdX7BxodPtkO3zPhsr6ywP6L0ur+wyWv3fZR0VAP8F//TzEknX/wx1ksiGh9fGcVE/3r
um//Wr25ZX/dh3/+/Z+pS4flBhFTHolRiiPxElKDiqM1vixSA3DcMgZj2dhnTC4RV3Qg5ua4Ls//
uCdvHOpwxX05FOiAtUI3hbABRRy+7g7QKemZzBBoTH0IV3EwG7aYQc3gX2kzqkj1nbrPbqK8PfOy
6UTtcFRY/XV415a2pST6LW764eH7Uc8Q9ZcuiJ000rfC0gxIJi/2donNyoBeMB/otdL/SUi2UTVq
dx2Je9ce3KcoccNbzFqNy0BxZjSRpLJmVkf4R70jwigXBGIlebF3RTL+ZkRLAE0BYJK5GheL3AY/
cJAMJTpE3dTF7wnqCsxEC3k6cIVO3COuJIaQdMrwZ+TOw9dhkNbnlDD4jxZhSRfE8sKaG/kGfX7/
NxGr9O2Pr8I/b4vDR9CR66+i1gfkj4/8XJlohucEVHq8Rin3VD6PKKmxzeKjyHO8Gcr5ipFGPNLv
pOHNih2PcKQrkxjzxa5/LfmIYzHRodwZSF/UhsFG9dSyjXbP/AGxEt3xBNVBRphiss8QRD8xZZBi
H8m0ewg7a93+J1n2U/Z6ZewN3hq+SvH4beo9nHAxLto7WdPMP0PkOjFqVEZC/eo1HWreeXpoU7fN
twZXMYLx7/XNMDHwg3RGgftR04NId1jX8euYNVNPLojtCLa0Cm3/pKyu2aajz8inaRzdbDTMRTfw
6eQ+MiTJYeqoWTBB6C1XXS9e6a64H2P6Mc7EKlzULfkBy6jT1WIjYmCUzeQihkdqjeth6bt7hS86
urWLZLKCsPb0o9u4ljq3SouQ4tGdcjZ3zD7wp7XFUm/TLoRXzCep7TaMKBBDazSf6SaRseecLc4i
AcjMY4tnZUkqKS/LWpvzDflUpnNtkADowg9Q2V2sfLZ97mQUpJRj0u43DrhO9zwWk289cb144GfU
CyaIYTeKP6XEIo/XYUQo1W6JvQpwBBE4JN3zUIBdpnrOLkLbzvD9D2lrbbsKT/vHRCQLabpQHrqN
1GMGLDcRzUcLPmm5sTN39MHTtAVszBDs0s9+cXQMAs52sX6JEP01zyVuPwB8yMPd1LdnEuMpdwnZ
Tppq6/TZSK8oJCXdnD00Pu8/+2+tRyitPIo4ZQpTrvXSH09+m8g5HcweJQRz2D1sKWfTKhr78DIh
sPQjgDAY6+VuMGEGg1MPf79//MPNzMubxyaG0sr0laPo/Bwenw1mFGcejuEqiSjwm9K5sto+RqeR
k1Ap/OTECijeWOsptzzX8hSbYjBehwdUtRZlJRxSkgows50Dub+ZiuZqpXM/Yu1omMovGEHkRC8E
a85FBvrwZ8mcl/jeGXtBnoR4iomzv7LhvLkn9htHBep6Q2gfeY4v2XiY9HOOClTIuKReq5y2uICD
UfozPi4br4JJxeecYfJ9SMj1OKd/7vpYpCwRAAQlGDk3ur8qmP/4VVy/Bf/e+axnwocabaKDkNZ3
bfPoqwibvDAFPM+V71DjLU7GyD/Dy56fqslfPwOS4sDha+S7Doj0o9VX4KcAxovoAEyaYQGR8DUR
u07rPhtTCTVqSqQyGSxqdFrLHPOJdpQuYbvBz503aTOP32pcusaWaQIPkWs42T43WvRgBArL9sTp
vnW2itGZS7Fuc9ePPqEenSB3CDlbPSzVT2GX7R6aR45ZvND3MX7vEz+DOAbIM9T3LAVDgS2wx4ty
9IoaLibdyLDMYDAy50sdArxniVUjFr6IubKqx0Lvc5FFH2e7tB+LbpHxWoAbu/df1cPngXqFisW0
xbpflOzojl9VmviVqERSB45HaHLmedCWhvTUjl+8dRgB6I1mMIJwnsLDF1SMY+UQdFwHJet8cSYQ
Ttznda7u4j6bn3qnCnfoipbP+CyGD2GEjQZNTZGgEyHPlpm18Aj+ReX5iJMQFMv79+BwuVzvgeMj
b7cdeAf01fyj1aPyMH2j12BQNOaMyaRnbBkC6z2Uhc/rOHcLwUVsaLrpK3Me2vu/f3Th8RBIupy0
O4+Kx7ix2sjpFcbYpRPRFv0dFJM0ZsI866jdLFNJXuNgjWtn3wRV7C7jj/fP4LBQ+uv6LctC90+a
gUs/5PDH8VxTU93xDAxFAqKzQ2mAojVZO8MVVp0wyTAozfj93j+sWK/s32vRelz6gMTX+JKlkS7x
0WfCBkhsNczoAyexy3gb0jL8zCjdgqaRKfum5ZkJHBnLK5kTPo/3SI/TLpaIUTbkGi7Vjo6Wnjbv
n9XhSvByUnTF1j0L1CtE0EdLNVJXa7B9mLshrQvaaH28682pB97gLFd0DfSJm/9qJeAuMCUTpFas
1bt9XL3bQ4vKtmR7Sz9XBEjfjA2lu9ilhiG3qUghfTVed59XmIvGOiLOBmfU3/uAvlz1OmFgJfK5
eCjIh4/A6EuVyboZaGvp/JycgPDabuwU56IoHvrMbfYtjk2YSO4OVCiGLwClnxP8d6TV2d1lm4Ot
ShqneJSD9E68IEdzkPXkEKN5tklj3hY4UNaf7I9yBtkltStJboG0UiSbBY6+KBiRm2HglE36hJal
X5MNk+VjYtFHpf0e4lXLEae1Z4jIOwK0Mb0bZ70ee9pVru5/EMxVtWddbTjFBituDJsZjE18Rh2Q
9SceKcc8rE9ebu/ajmOZUYQfm97Rk96vg9/ZV+iEyWqIatv7RKXdIv4xM/KleqpzN4P0zUQUa3V/
I1F++CnpBIkBJSCd0kCRZndVNq5sQB/QDEMG0vARtZdQ1YiiOvUE4A8eacsUttxUEVlRG7jL+pvS
khj1rKUmr0LwAlHdLLcOQWNJZEYfXD5M4TY1PI3oy4zdW01aFcUrNeFvNOz6m2NMgAyKTsfL1pQV
CMW8RQy0K3BpwCNEfrXFGW1djL0ER7/kHc31MLXCTVMoycJJpBHyhdH8aFQCTSxtdsY6EYlV4VU6
eMsagSSQa6IMiT9aMMx59Sth0XpGkndBOV6B9fctGBJeWsn7pDIqGSS6WNUmzvobFzMeZKi4CjQj
Ww4bdkIsuvZyntFS5nHJPIHK3Pu9RB5kcQQE/mcleia/NVvCaYOsD7SE7Orm2Qo12RS2JPQA+I0R
k37SUqhH4Jg32dB3D5O0y2/06tpnL7LrJZjgTckNcb3JsxbsLi54uUB/2C0acSzVE/4Gz4nJqaLk
ejCdKJ92avGz5tzObGD7iRmm0S7xaAOfEXc7fyz6TDz33jT9BEurYa0awL64GP8LBpSU3QVJgte9
IcgsBSSZI9BCk0FX1eiJAQm7nChRazKBKyi3BPyLmoRZBQIozokvT+3dZKhJv+WZ8rHjImZFo2cS
CAntrm/oSOIC2rPJKog1rRCqTqLALhgKibCuyVyo7ERn8OfVXvprxkH/xSFGycRKKuGQ1y1cSWNk
sgSNDaNMUEtSH9EFt8kXr5z7RySfPgKmxDS/W1MsfrE3AbHXi3z5rbCGfsN9D3E4NRlRXxA8CYYB
+UfxtTHSGhvMSDakJfxPRjYyezfpK1/mZYKJPC2424xiR+JmCrVMN2iwMCwYlT27F1yX+4RvJoMJ
RKYubxcDlEvJzD7csxFaPaCsusztKhkNhBFgltkYqvXA0U9Im3YD26uWuTixbpuhS5mOM0Ut2ccS
eXaReLoiO2o2bC4D1kJ8CZu8STfxkCJ3IOnK6QCGa3a5QpX1I/OUbtWHhNUY0GWwQJ2y2Iqgqqb6
Nwxcja/NrppATkvvBTP+zoFxb48RMxpobXEne8hnaRv13uXcKHJ46jTFHYBTmhQEnYFKgpXb/gwN
sLoEWdSquuTKqxemENmpqZ4p7HrblLR5qikB3BuKUJBnAn27g6ecJe0enz+TFor6ygR5qmBUybjC
ZZQk0YKkCBwIki4w+TzSXWl9Y/8/YneIQ/sm5TGdzhqzU/m5pQaz2yCKwp4FxzC0NrCw7AcfTCiA
MZTwNyW/kbdhc27iM+W1rvgF4+4DyQxpu4lUAT8DH7fHH8h86lsUAyUincavajZoifoytnyhNwpC
hg70LKPHGDUXjCKSw3FLSd/94RvIIjdGVlhPE4rIT8YAVSmACk9+RI8L4EFnC3pYaw6Lq2bh47Kl
r+PewdtAD4UOhPcp62z/OyJB7zfCOWDryMzoC2f9enMnZFqN7bcPWP3gmVgLkqktuF+CISRSEHfX
uph4hYyo6VBOw+0NtbRvI5x7uBISLYmMI5z4uoucytuqhfuzlVXmBmM11LQnqsG5I+91kqjFvHbZ
UPbWGvZqP95XM1+Xs3IQ7bx1ZhzfONYl4KtoGfIPcSxkxWPbkQmb+KV5ZZv1cjtAwb1nNkNuU5XZ
4CnSbk3rmDIdled+Qh866JF7okEC3n1udwUe3BYl2E1VJva0o70UAc5cH3+PXj/mNYYbz1M6mZcx
y4e/YUEXznUcwe07Y80AXAhfqQh3qKCaC8Ikmf2j8lg+GaNVPJuLnXwVTuQQQoXEZ5NMdfHdy5sR
K8mSxjF+iRg9bWTz4JEn45QbyDcRoYnaXF1MbSHvRkdq+2oaTDj0tmUXHz2r6kL0YTaNSLRD6m4K
6/lLUkyDG9AwmL4OaIary7nliTl32n4GPzM0csDxTEth08K4y84nsZANLB2nJExkHJffLJ/ixk/Q
3CIYJ5TurCcNPMagbneYoCuST/pxIpZZNAQY4AYkc6bfIVhKET/KqEqtj/3o9OMHrVVL4GTYqs0i
SjUEbYKrOcgShSrSLor0qVgWd+SJgyTORGZajARMX+PM+7iO4DKWBeL6rd04wzlg8yL6QIK2z9cn
6yLjzJ8Q3cA274c1qlBo1g6h20veHgX+yVfDp7SUPTSGWH2prZlcmVIs3cWS5em1NeFeRdioYWgm
dt/3e0Db22wsjQ9jDwD93AlT8CJtcxeHCqRgPUTAEOv2mkTo9jmHofFV1ONtM7Cfo6K5JBIGheL7
xfgbWwT2yGvRR/PVXA24h6UfmoQqR2iIOr82oTp4drKvZpLMN30lul+mW9+jZMZvpUXaXNDsMZ9I
vJ0eYnuiiTuYhT2dOqOX6fThroVGAYlBksmdtZZ2h6fUaYr5Ik37IFV55O/hNRUf4eeqL5TxqjsH
8EVD1Ee3W20yy4i/uCZGj6BqUjCuAs8KjF509MHoieETczLKkjEyaWbyLij4LSn9UBJlhH6Gk6Dz
DS6xAQmD9kADhYk14BvzeRGJaDD0L2QaCWRfTeYHM16rTnh1quxnDVVBAGX1SeyOpQvv0KTcPRtI
wCEVaJjD+z4XQ8lkZI4eQh6Zx9YMJ3tDPqf9mxaq+T0jn4PMJb8mNDQtSHYImO6V00ZjS9CBE3o+
fKyRgv18GV0RX6mI2EvCAohR1qHdfNdMd+5tkeYSzepQN7SM44LMmwgUEvoJt946NL6NK7tMHLJ+
KFUJzHWq6JzCDWKVGSn71qeGojruqtgLHNvJM1iWJpppBlE/LLxrT51PQD3I6yYnp4x8K6C2kcSE
lY8GqGUvw3y4kTNGiIAaotzJgtRN7K9lSMxQX3/t/UYA+pAuhjgY1gOBpq2f/YiMHuQt8K9sCwRt
EHvPbdPfinrHOc/6wdl1ZTnyNi+ADpD04SUL4iStwiBTc/fRXw1vIKxH6GYeyImgNquq3UypZprL
drO6psKTIgDQmCJJ9jWxM++/M6+7GeskiFyWNZcQ/d3R89mXhh9nmAxIRwJuFeEyYy+/UO1VroGa
nkLZ6jJzQ/qUeQPq2TrRUHpj/2zTRADA6jDjc2z78PUQswWYg0YdKoB5vqnbpV7lts5G2IW50yrP
Tsze1s7R4esoma8jlDNdZA+me3S5uOz5PEKSCIouqz4PSVZu/SlVH2pR2ZTLuQJ2SDqyqp3mVP9i
XXyOD+0xV5KmhaTVOWYSwB6fR+ZpbUDUVHqZ+ZPxNWnN4XL2iRyZGqrhMWyTjaH78HNSFeNGIlUi
xE1XV+//5K8bONJBtmbZdMCJMTsW1BhF7LFj123QlolBZ7dTW38ENzfA/AhcLarAnFPz4v2DrkCI
48unv2u9NEo8KA9Ha3PqDG7mFkMb2Fk7/CKjlqxxMTQszmNcFR3ouQ4rhEEPPtyTmdbJs9DX86Pu
oJ7jUehioCuV1RTbqVsi+jo1dvMpd6YflttQC2PmHgHxYzX4btothZhVZQ/LXKWbSCdOgEwZQkjp
2+RbDqXYFJ0LRtpIEMRuomqVCNiFN0GDyp0MEqxVRBscDmAUwOiGahMxA2v3PrlXTJRMWO2jSS76
tuxckOzv36jXvU/SjVfRE/JvkzfyqPeZ5OQKUcRiaW6K8CtNhlQSW72iLt8/zhu/h0sL0fVoZpom
3bzDN8/gyCQlhH0Qd8Kme+g5FK5CCRLoyk8hcEaCCltKuDOrGU9d4+u3Xq0iVeWCfUX07B49C0vk
W1JNmpGfpcXelxPEfwdQbeUD1jQSlGXvX+sbx3NQETg0bFESAlo8vFZzaMrFaRiohBFRoXz0iFEd
iyn82Il+wifBhME4cXtf/4zMspCzKhTN/OeL7OqPLpTbl/zzCvHhqOxm9TwzWedJ/hed5j9OaF7/
jLQJ3LXGQBIoeK0PL22IPTPvFes3QA5QSD6mb1bxxvjW5+yppfSmC5p4w5ZdR/7p/bv6uk3Fpo1G
JB1ZyhQ2IYeHNs1QLyY2JhyMnbfre9u/FX0FV9k0y2/vH+qNH1DSZWUkwLfKwst8dCgPcx5y+C7A
FjPfw4K2EB9FLnwgnwJb6rT98vcP6DEc5OKYu6AzOTxg1hmm0ZQCXVoqk51Hq5/UQ5U/1K6aP9Rq
TE4cz1o/PIdfB4U2BikYc8l1BHb0OpbFrFr1IlbNCxq7QOghpuQoTze15UH3a4VP0NfYzw8V9IGW
mDLf+WKkybympdfI01Sa6Apg8NDfqCWe9VY2tub85dTfJR1ZORuzmmkPz6W/4oujVpzq0L8uJbiE
dYTLKuH6SNoO71ne61bMNq2MiG7jZdNP6cc8j9l01hK2vCujCMS9YW/bIrEvMmta5Il37vWHjQXN
YVaOVhPn9Utf9Y93LqJ5g9kdP5LbhhrfVw7oxpyr35AsFHvVaMISiJ7g/SfljRedVdRCBI4iRMIO
OLzqymfr2jZ+F0wWD+XCLObS1slyQg791lHQDGHN4T1fG++HR2Ey3wkr4ygKVdunRhNdEaJcPlEZ
rH/K0UOIzhY5sbOq2ploHB6lofzrzTYcAmxh5U7M2CRCSLUbyGNgSopGnfjB3lhBXIoCiVcCZRdP
zeHx+DIhQOy8gYIjTq7DUhUP5diRDz966e/3fyaxVpJH1+b6tovElSIM0dXRasWS4dKcyImdtOwf
dGSbK3AV9JLZcMAu7QhkxDt7Sxs1P8u7et4msbZuhgLST8jEnUAjfD7Liet/2f0dnRRwKhY2tnUI
j6R1eAOGpfFrDOjoiCOsb55TVOeE1ZRfOlHBdcX6prZeFWLlr5I4+c7zjTnG6vtTu9T1MMenwVq3
Vmcmihf36Bkmgs3W8UBQpt/X8H0rZp+f8VFY9/UctSDZmhbMXBp7JMqV0/TsNVjBbjFUiic2B9yb
MvW86ES9/MbLjPiAOTPTPotbdHRrWlSluWu3iDSM8BGK0Hxht8q+NIdp2WJqKfYj2oQTN+KNjylq
ECYu9MEYsB37T7zM8DJYTD1heEuyIgazjXAIN6DRWgcunzkgyIP5QQ9D+/T+4/nG1YJKo1qw2Ztw
BkdvXjTxuUl82A7wXsxbzSj0o2HNYEEAVkIhcfqfHjO3x/cPar0+queCb+NK+bdxUh6tKmWcR2uv
iVVFlY0XGLK3uhvKtbjatJQOmD3SDqStrn3mHiAhp35L1uEiPtRW0X1NNDCkALspBPLZ1BZw08jx
HBRWfTatQY1jQluwEjd6aFCvpp7zrDtixnjTQtozkZwkSFTXkmc1HeWQ8AQLlH4ZtfN1voTtiRLi
9VqDGoF6hVQGm1f9uBFjZBk5Gh49OKPHogwMnqxTy4MUHsblxfv39dWhXvbTLiUnmDsHscThW41X
IU800LYgt7qHpSZKMWwgV1ckbf3dB5YChaYSUgQ4Tybmr8MjxV6O1nqk4UV7nCgMUYcXAK2KwDSg
nU+tIEDOrto72yJe+f1rfK3R4GHFhrLOf7EYcQ6Hh+a7YEPegj7iq8y8Lwi7PbNn+sqNp8rzZV7U
bVb0RMMvTMSYSjCgT9ryk9C1A3Uyci/SpG5v2nJdPt4/s1efSsWZ0YPmHV7VweroocbeBuJzjSBI
JhVea4/kLBkRtf3+UYgDP14013QqJMmIhl366Md+OwlxKq9LawqmElXeDlYbQY6dW2XW1mXK+a1z
s/KbOclVPSUnQjLCAmrTvrBLsmJm+n4zqn2jzQJf80nGCa9XqELq/SwTkAFbDSHIu4ZrExYEhJvm
vYEX6WPutV29k7GZkFSczDQISPwmNyVj21MGojaUvnDG2urPmIMTmmS4TFXIXVxgqU3EyjU7MfTe
tZ/UYcFouy58vOmaruKMxZQg8LFht43Zi45hnPbfWyGQZFp5g/QI+2dPCHhPJ3Iz6sp9KHWmzatG
9055Sco7fe2x6Vu4Iuw324sxVWQYgj9P5ovKN0LmX6z1xqYa7b4975kxune5hyFzs0Q8EL/tepSf
Ie4Nv6RXLsW5JhbIJ3/KrlACNg3mdNafyt6xH2f6NCrSu7DUxvEj9ELrBxMZgg4HI0JMmfcTDW45
5PVtl3cEMvNDhUiSseQ9Szzb6/C+jon7rLLksYkYtsBHYRyT4nb+zdzWulomCz2n0aSVv1Wlj7Ij
n7PimkGKSLBXpwXJ3wilkNvY0FeYoklNde17yArmrIGohVgYXDARoMDdi5ZNnxsrRSbIaOO+b52q
uS9k1Jj7qkQZvJEDXcvd2BXLl4KkNUKsHCga/rTO7BceBiLlFBEHYKczcjl7lC4fI2canzwIvybp
eM38o1tCAGR1XeWfjb5WcqvTzgPTrVL8zyk71fyMt4WcQT2MBT1k1Lf40heRpvveikjBRi3UnNMT
8bJdWleCBIDErEkTN4jiZGXWzPVrLJgrYLezfjtx1xBDT4eiZ/fHEnc2IQto+AwIjLsFMGbo6FZ5
jYIO7peiuBFsZtIRbzdQAiQXeWlUF3VXVdEWtdlIwlLSw48MdWGCcw0j197rbJx+VoxO7Q/aCv2d
2avW2fZzQ4ASNIzBhTLsNN8aVrnbUmnYv5mu+2vUQQWfptp66Bl1l9s2m0LyZg0Flmy0Gv/Oh1H1
kPiTr0i3rcKfJmO5n+0yjBbNaF99Izcbf+tcC2IcecPIkTLiEY5x7dVSwuFaiSYT/pdNI+j9ogU1
rM+2ZH7ZNEv9xN6mv8hTG+Zjm88D4XS695+opHGotAOBKtC4aDp30uHGDJAnYXeOrlfvVmgGP/Fs
gMAsKM4RjXtrqlSR8kqSoVj7v2Sp6m/ZQi7vGfxGB0GIJaorAY7reR6HiLUA+hgvdKtIci1JguvP
hrjQzGoJYTU2NvKlYtN5ciDsDBxVfJVRfN6wswGq3BglKjr2BJF14hv1ej1exx6451bznOP6R4V3
TL4r2E2KfCeqCa3k2d4jzFhOfY9e1W50k/CJ4B1HR8x/He0lOlJBfKZ/DFt7QosZL/fqRwbE8QzO
hXfJs9TeWpk3XFVONe8zXdbfGdzzzMBmILgPBdeCIfJ8mtGdWKhY9kxkvwMeNT6X/AzNiW/U690I
Hw+MX3hOVk7uq/5CHc0+DAg+DcyDxmLfUzh9KcCcZwDO5uaKCRoJ7q6apjsWnvCuZkx7QbZq/Gks
orS/MmbfvyYXjXiA9z9rb5Qu7NxNzNceAiq+8IdfdarPrMC0MQZWnthQ6uCPlk7Rfife+kTx+Xrv
ww9GqYuyGH7hKtk6PBRihJJM0nYMiKeNsMUjqKfe9JJnWj3q48pJ3MMk8QKGRdG1xo13RVJk/3d3
vJwEHXD60RQxAtHY4UnICtD6WCMWy3PL2I9zSOZUPX23ZefcDEwNT2xqXtcMHI4NL3MWsZrGj64Z
tGxZEX4LuEUPNiTXPP85ORA0MArgPPLj8MTPuW4bDjZ2XB6769X4rVx8OUfjjpTvi2HG9OSsNdAR
bkgFdTQv5uvC1NE29EP3fAwX765lELVtvJCv3vvP06sdxnoCNO0QjFow245nDZjfDbbaeJ1cGHHb
uM/dS7tZ3EeZJM+os+U3VCfZl/eP+dZKgAiPgCkUmYhUji7aE1nqEh3FRReyvah6G25e2v/S/UJM
E8lYKMGY9c/6/v3Dyjd+XCEsvvKSLZxrHdMAQh/imsP8NRgbD2NmjBRkOusbR30fR9/tr1w9tN/p
PmTR3kkkLWhlxvGHJQz5wPN+O3eVjvqvsZFY950RIbRp52Xp94PE0khkfVifTbG8waUUfjLRLOZn
tTllBNKkI2k0xlKZP5fCJq1VIdjbZ/QSP8MQ1I+haZEYXLBbvhoJ6bheYggeO8tZiUNzl+S3XpjM
w5ma2oIUijZZKK5kHm+I7I68bd0kxeMM5jBGO2ZXP2VLmQuEa3TwTDroTUi6xxYCDM+0gtE0tNy7
djT8prE+zmfAaIk36ka/ia4H9DD1J3BNHmmTbef6O6VWbmGN7+9U8+Ctn4InDkezsPgxjjcnzFU6
Je2ax27Kvue5sj5MOVeHxxp1E3qJ4sRj/sbxWD/o3LLdY7ZmH23fPduHQolRYRUoEiY1O6GB1smt
8sBgldtM2jFPLZ+vV2rsOivsgwsE8LAaM/+UueKsArU3LlOQVctCHBPlQFTZ5Q26k/aRVL10p8sW
rIwS847GWENWLPpwN1XfKj4950jBvO2QmORSG/n/Ze48luQ21jZ9RTgBb7ZVQJnuJpukJBptECRF
wnuPq58nW3/M30BhCtFnNQspZELKykSaz7wm3mt2bv44nnuFHJh1sVfrIVWDDVWF3KhSxuiLFtL/
j9se3a7SxMjk/rnbuGIEn5swheCCO251p7YdQi6SZjGWE2MPV1XVU9nN8iOQzYq/LcKzX4TTzkW+
UmAgoiH5I9/WaGUSbaDwvlz+rojDSDKYYR86UJeqiYTkMU9MvPZKXe1NwnQslE/WkKpfwkqC6uj4
pYyeFthCF6HhfnriRPLkTTFlLTSGs+RnCZ8+pb8ZV18APLV/GBTi5mPd6NV4UqUsu4ZjCTyX6lzn
9UacVOeyjIvf4GxpgOJ4ivzt/aW9BdSIKEWF6W0RImp8yuUsew7u6FPnO9pmV3+OqEudqFCjR1Bi
T+4h/IzlkK5J+E6BAwtTjTJxIrU6bBizeaorp77c/0EbsSS/x7YUh8xbltf8k1pBaRgksgL3gNyP
WJYG1IG+WLCT3QsjgtXDKZhXxEG0taAlrzuUyN7pTtkMA764U3TpFLlovQns6cfJygflgF0Rj+pg
xuH3mTpQ6yrmOOCq2GXB93hUMONJfS28RmjHlwe9MLNPMnGG9VDpBOGk5o1SHTuEVj9SPxq/qFWG
4HKvwwg86IARIfWroeDO00F9TJA+04+oIBX/kP8qvxJ1tEjJZSP/BN02frImJ/yAbgMIVQMFazBa
KJkVZ63RrS/ynIF1RIqqao4giszfKWI182kKcbQ8RGqMwsf97/NSRV8EHGDk6LPy3lPVx2BJW26Y
oLXs2I+AXQMQVgrXlKCvSrOvoeSrzj04Pkv5QolO/WRLhtO6I5DS7MHPA/N3nKrBh6TX8+AjYUij
n3zaiN0TCqvZ93yCtUy2b1GuwPCRFqfVVE7xh2XFleXxokb1vxSHN1H330U/66IpfrcvxPv/S8R/
IZX/79/dtQb5/5DBL87M/5vBf4ry9Hv+z2sGv/gP/mXwa8p/DNG0576Dw48sC9f6vwx+VYaLr2oa
xVWyY6JNDu7/MPgt+T/4lqLppZPu8F+LDvX/eH4Yzn8s0TKkK08mIJB7/z2DX2warmS4+w4MJMBE
unijX3X/NI2OjZMboWeil0hTOLWHB/zdwr+cQmt33px1iEkAAW+UiFY3dCFPs9rmsREgrN9GkQe+
Qv/RdVljYnVt6u6QKeiPGhIQOICaSOUZeZrs9AI3B6fISWcEFBGd/+VEIQe0cR4ooVchY/yYS0l5
po2kuXqPm3ydMXRr+9kDTeo9zMhNzvYyb2BD8M7IKOgULYcGYRfnFaANaJZp9sdUT9I5Lsrh/TiU
FiI1jhYEQGhQPw0SS72qRUKNpdObPQreiiErvjXr73AtU1ewibvU5e9QLLO0qtSCTtJE0edULzCV
j0FKsxPnkz9Xxe/MUWvCarlD6TqCE6hTGngy48DZeSlu6uD8FNQlDRWwjoCwrWFds6/UGSaQkddO
UvwuznPTOWIt6FxNOexSVEnC7IM0IC1+muwAvlyhSOrVIIvXkXsJLaqHmfIZ0rXsuLGT2HuR6dYn
A+MjCvQIRnHQVoHK6OBIOyFs4FVID37C3QA2dzZPR7O2Da8W1aEUmM+jlsLTaSopcjFQad6/ukM+
/Hv/vxbX2PpexMaKwi2A3g53xPJ72aQFoe/bsRfq9fhcRaXuanOdvo+6RrqifGihORfAaZ2COnlK
wgQ3thFo/3fLTG33/m9Zh6biezlISRHPiLxf5zp6fU2QlHcgkoMEP5lY/adO9eQ0xlZ7boPaP98f
ap0VrIZaJ6KlzyNeQUD0VFQdSbYsqXuoJN//G7uq6QMEHut0f8CNuYnV5YY2aUkAB1rOra0drVWT
NgazKaArRYrvkYlilV1jWXZ/KHHSXz/0zE0wlAjB0MrgWl8NlRvUS+RWZlsNpe+2iVZy4RlYIyLW
RuXS+I7Iq7UzprI5P9rUdIS5fignLOcXS5MUjcEYewBDs1OXJdOHuOEizFKp/VvHw+xklGN+4hQ4
x86esXgeAk4U7RM6+1mhnhWIJjgQdI7x14w6RrET/tz+PgHZE08gak6w91aLMjcqGrsUcL2SzXuU
ZklIZZn2Q1WZ+eX++t/uLQqHCrcfFFBaf+suV8FtN6CUQDYQQk6QyggQMj/sz6BKe3dG7Pr5/nhb
UxNZAHR36qzWmqCfjcWMFDzZRwKk+8QjYOD2idy5WaKS/PahDLI55sYjS9Cw/MpdUnOVFqhF21gU
eDrcS1dDsf40QqHYS3C2lpEXhCwazRcFsvlyrASFAYgpFUc0cUbQ57o0PRT9MBqIjfs2BhLgMA4U
gLX3CuKITwUp76kA7fMCGrSuUac7H6oI9YEU9qFXSO1oeuj+7nUbb08bh02GEwqpGY2iNU7EGiC0
IR2XeH6pFHSKkDdRuiA9cb9prmy28qnN1WFncbY+uSmzOBRpBUx+dVPOSeYr4NISXLgK7Mq5LnsS
Pzxz3tPekH68/aO/GmydT1e2Oiuy3GG57LT6Y2T3H9MwNS/STHHs/kgiPFreXKwl+FI2Fmmktq4X
2OaEvDV/8gSbgMfP0d/BKrB3CssbccFymNXqDUYZ1YoteHjkXA+UACrYFkF0UQJZQUtXxZ6FOAsF
/tLwYTBG44hLlaUn4QNEqeqjNOa+Wwxd+WQMk/Xh/hJs7XoTOorDAQPwsq5691ZkT32IsxBSpclF
60Yc4VvbxDrGKb4Mg+rvXFbbiwEuT7M41Hg2ruK1Qi5bvDOUxJuNyvrRgkj+NfVWiaIIQG9iRLhF
X9s+zD/kg2FjyK534zVER2hCGj6ZS3hHvvx9wLwLm+RIN5qdh2VrPbAwpLAgbgJilOUtgKgJ2yzs
Mw8xveGPaR4kiWS6kj5ztyaPKB/tIUQ2zjOhK9BZblIb8LXYo69yFTR1NGuAgezFgYKYSqa06jlS
reRLa/FXLd3JGpms3Pl4/7uLPbfa+rSlNVWAUlT+WO1JbFGUYcrazINH6eMUOvleNarFSQbu92wo
EVbhyOMdFQ2oJPBaZWcbbFwoDE/a8HKTQdJazlqtpiqD+595qo3rHpiK2s1K1JFTbdojXm0NRf2G
HYcALhtOfPFXC2wUxMJpO+A4YBWS2xR98xi3QNmycoBYen9Vtz4mtUdeD8TjbJgsy7GszjeLzgRP
hK7vCO9RsU9JqhuYuKkKZr/+eO464D/3B92YIEg1XmT4JCBe14P2WjP72NYGXlh34afGt3w3Gubp
sUvk+nR/KPFZVrvGVJB7oecs0PovtbJXa5nYRqAMakC/qAO4S3VrwMBV7VC6QqMnJbNxo7HNrnO4
h9ncGhiy+UuYAw57DUdluw4+17jk4h43fkVjpfmaw0A8a8Q8h6brcIiz7eQvpBnivbRp40ZAYoX6
n0ZiRwFw9U1TXa/1IgKdIOlO+JxWwe+5icxTN0EvjQvKWfeXeGs4RqN+wW1A+L4q5hdUyHnfFQmD
JwfjX2WyviTzXH6uwjz9pMCd//1fjEeFEzkfHhme9+WWrbAX0RBQAI0zts1TzkN1aHSCyaCfQ0/G
KeD+cLcfEooAxwOcNFyIG+pTDPa7D6HEerOPZhMSwe1Dm0A3m1MZHmlYfwCC9EceGtXOsr5Azpdb
l4HhGgl4sVBnWdVpoizJx45GgAdwR9DAUd17TsbSHM9WPDofC23MIRTRfDcOti1hq6LO2KAfOxwo
WRv671cLk0LsHQwZSWl5DEBrhHL9T1r4deEOWux8tmLNeQ6LrMoPpp+ZzaGANItxUgWIA1SMIX+Y
BmEYpStpLrlRoMl/U8WG7FLBsveU0gn0nftoI02iq24icQuJSgWjJnbbqwNb652h0lCOvKrFzZUO
a+lhVQvBdETQLLEVH98QpENyGX0E5Ho1/pmEwGGhpyc1rZSjlGTTo/BRp2gr1TsX10YtgN/GTqcv
jXgSapvLX6dGQxzBZIy8cg5VfGxm9VOhgIRIEOsFhxSiLa+aKBSkaECow9CdJ8wyj7RWnJ062u0V
ihQpymbwc+jF0yle/pBMUybUPozAM5XBOgZ0CI9tMQfXrC/1y/0DsPVJYMiIPJmQU8All2M1Dk49
So9gE3ofsDfgSdQPvVZa6JFHBiZcahv/ZTQj1mQVBq0/YetC/8Atbb5W8tw+mRUA9XTO8BFHGOkU
C/L0zq65fcWo6ArpU4R9DHLY1VFByCwNyxaGLEaf+EpVKgYaIXX10kB2QJWC8IDe/l5EsDmoWBXi
cfAJa/pn0Ni9jLpL4HUgNmOKZWV4SWQnQuJyzpOvg82RnFG52/ny4vZeXQtUbf932NXtbkoy2tqo
iHj4aMbX1NbACNb5dLr/0bcmBy2LCI+eMNSeVbQV6GoRlg2XT1Ro5hWLFS6WZOg9G4EHPNxzLDVG
RC3uD7pR7wO249BGAphLxW99+NU5nFOl0ENPyVPgTRQajxr2iS6sofmT0yOEj8u0jzK+zl1QjAUw
Rdva2+5is6wXmHuH2hD6ePRmV2fcKX3SF/EjgJhrz7o+BhcLWM97M23bj3za/ouFZ+2DwU1zbbFT
vhYocj9hIyM90IZU3xkIru/JuN8Gv3CTEG8TjDXQPus3VkHURq0BMniE4zj/jHX+KDnWcBIi5PAr
yvYJMER2bsGqeR0FWXfnw6gba4IkAV7paE6iBiAeyVe3cqeMAf5GjN+YVXPqyaxPSBMYT06Nf+0s
qeNjMQ2jjOZuGv9okGR4l8+NhXkuwjBUFkpt51Heuv4gFBFtIOh32+JUoApCta+poQfRdAEWPOCw
ZH+2A+jI96e+ufLsypeaJI4Iq91AnpdpE0ZYHoV44wK9W/+GaFF54hFrUNVC2fQodwNur6DI32MW
pH67P/5G+EFbyMECw2HC9LOXK6+gD2KGKeFHqlPymyr/F1Ia3Z9jPXQX3B/iq2pGMaidOvh+f+Ct
JTZAXpNYophI4rMcGK0PKvpZwxLbkN1gluQnxNc/an6Xe/dH2poiDThsEkRrDv7KciT88kS5g5E6
AMQeqijA6hq8ZBs1QJU9wg17cvoCYZA82yl0bH1coHMEySb7iJd9ObI0NwrUIUaeI3V6UAYor02P
w56ND3OIVTTcxIPZKsqHup01lK5jJL3uz31rleEcmhoCfoLGslplp0sLk0wI/TCrNVxst+Vnc4h+
64h67RyZrRudV0O3ySmZ7lr6MARNj95mE3lYmuHrave6GystSsShlTzqIUI5layme2p7YnuuL1OI
Wcq/o9J4Xa6wr2hJUodl5DW6Ubi+XQO6muLqZGtQ4J1s6jy9QCIW2BdUIS1Bynhw/AfAsHvV0s2F
FpE8tVkNkdNViIBJQZ5YThJ5NjbvbpcVmlsUdXgB5arvrLSY082cXw21eqHzPEURGusmT7JBm9gm
Lh+9pjjHNkMqAF1Bc+d23vyy5FgAhwmCwCwu17idzRBkTo2sZC0/leqQPpS+iu/UWKGTnsiCCeUn
O63DreVkJPo0BMNs3tWDoDdNM/gqc5xhtx3jGtxHAG3+RO1g2DkiYrnWy8lFzy0PbgW87Wo5E7S/
HQI5mpSU/k5qQJd0QvbPu38QX/pLN8NA2SOQFNLBaxgcYmdVq/tp7FkoMD5Mau2faJ7TzJOiqryg
5/KEhnT9DTGS8pOlA152qrL93VagHNWmqi6EpYOr9ThLJpJCr0zFpE3XssGDJFbuPApbX5yeJGAB
cNiU1Feb2ZqRwGvTKvZm9NiOEjJyblkbmlejvnDsy2I+65mp/bGzQiKnWK0Q6ARkN5DbRqdonXhP
I2p7Sc0+y9ANf1LV7ouGa8/nyZdmweB3jkpXpZdaCVGkQXqpN9Vh5zrZmDdtc3ALOrJEGk3Z5U6X
mjYN2hw6kIqbp6fL4+zqYx1dHE1CdkW3orM8F+POYm8lfRSPIAHQhobo+8JEfBX8NFphBCECOl5n
lO0X2Q9I83rIf/gs5sCA0j45zYqevVPatn+PaiHY0bmK4lNE23hPfWLj3PFbDMjAOkzgm1ys09Vs
zAIwpznWNyddKaZnqw80V4O/ttM123gcaZVB3zIF+Bls8HKxsTxVnXRKILm0iaI/5EU0AcrCAMyr
aPec8yBMfmEWED+UYY4ExZDX9fX+jtv63JQm+XAEnTrk+OUvGFFJgmNShB4dMP0x7wrtOphddE0D
5XclGdoBJHp3uj/mxuVNtY5pkwIAwl2jRJSRhD0OExpHCj6pWhz0Vynq7Kslm+kFN5rw8/3xNoIf
/D9kaLvibQYLupyjNeqo7xo548kTZnBFlJ+IOGA/uc3PrtTHJ8zX9vrfG5uIp4IDRLnOBPgh1v3V
hnYM7ELQjKej0UTTsdIH45xqcnTSRiP5eH96N8tJCgU9HGN5lhJg3Woo2FjFTF0h8WJJ70TO2OCY
zm2Z6xK6hT5ClPfHuz2sbFUeJtREqCuDZF8FkwouF5irJZIb6l1zpTpieL7kpPmhlJPqjyhRpmuL
dL3XyHl+KTDN/RLGTuZVWZbunJ+NqdNPF+IKtKvofa4uq2Ywql5uqZshfIbws9zkHtYYg+LZyHid
7k/75o0Us4b3jTmNKE7Zq5MSV9xaSKtJbib7PUhdM5vM41SW2lsJquTDDATyRAyECJOY9Kutg95S
baQYjbs2187VxzcXW29lOt6fzu1jTKbFBmVrOmBCbqSpC1lpu4mmsat3dXk2art0a1zo3wHJC39V
DS3kWI31x1Eex28A1tpnPRz1b5lcGqeg6dUTYMsRXdgouFSVnX+rcqt+Sgqp+NX3dbezxW9uKfFb
CYOEuDXl/vUthQxECjwaLWs/GvMHlDTDH3Mvd9+UJIBhXBp1/U1X8cu+v0Q3Z1iMiqkB5HdHIU9b
7XMDcCwcWzoncCWmax/DGWzQ5TzVTrz3AG5sLhCOhGBCvpxG4+qbj7OTmFAmREt3Ch66NB5Ry0Xu
7/6EtkahrfbSVERHwFg9N7M/QNbSKF3bvlpcMa3vHrsSEdk3j0K3i06Q8GZkY4lH79X+jRUfCnM7
+S7yW9pjJTjEam/s1ZA25gKTgsIZhQPUqdblEtzKbb7N4LtO0NqXvJKQ4enzeifP2NgCZHOk6BC5
6YarqxWTOszIDbMVzbMou2LDpZ2QJE+Rve2UnRj8Zigq8mAmRbtFuF+tVQFMFNkzylKGG0xjDQJA
i74k4ZxTCcyCn/e/0M2DiAwOZUfuTXILenerWQ16KTdpgDFlUMfKQ63ovlcnRkgEjvVzEzbh8+Qb
f2ZDq7r3B96YI7oQZDRUGzjPaxJm3Xagz2KQC0NiR88wFwNXLzvbi2fV3glsNoYyiaigDgrsMIH8
cheW0ABsRIwc15BHgDptX0CkDifrsXNitN7uz2tjQWk00oEUoHaDW2M5WG+aVYCxj+PaI75p9Aqk
EP90XL4PUtNY3/O4z74OneYcOj0N0p3ztjVTKlewjqFkEnGsZpr4Wl5mSoJKemv/HfnUTdGxmTjj
gGTePk0hBkKNlZjxJlhEbhfdN7jOqIuqENhhJ08udcLwk94hiX6khWE/Qv0P0Uyuiz/vj31z3pEf
wXAGNAr1SLITsQqvbhVtGoxgai0kgmvL8qZ00l1pstq3PvLCNINtw1AEFeB/lqPAWA+1PPUdtxkc
5TrKc/8ANbz5dn8u4jZfZHmiwQXcFSYOOQaeYstR0MafLM3XbFeSrOYxHRS6gr3Ug35N1Y+DVu0Z
EW/sEOypmJqQDxMSacvxDFAN6JqqtpuhhHywwib26NhLF6cojZ0nZmtqAPwB5tGpvgXnmdqoR6St
tjtG4/yuLeLsEtMwTg8F+iQqHdZIm873V/O2pcFyoo5DAxcZBpu/Xk6vwwGcNwIdAkSwLPNQR4OB
bSNt3+SAYuFgHOJ0mnFq0uya6m4afHXMQvNM7Oz/uv9LttYZIyQAU4T8NFdXJ7GXag3NzMzmFQ/z
v2Xec/wwg346T/Y472C0NsYCeSBWmtq1ypjLSePf609jHjhum6NDmyczX1f4L4datifCunG7vcAL
ifyArt4I+dWh5aOb4dtu3fTZKYyV7sCFrRRHW86TY6jV/We7mz82Tlb8evOCMjJPFNSyl4t1OUkp
CtF5V0LH1evBf55hah6wOWqOuTW93UOJChteGuAPGI9Hf5VLJLENWTEwbZzfQXJWeqNcaz0bENXT
latpV8iOab1/rnQQn6oVTyeMJ/K3P1qwNbl7yGUoJK9RtPGMV0PJLepOE2Crfh70hzRXFBc/Pv3r
/aXd+qiAdqjCkcWJ8vFyaYMBZ1XMK20Xw0vpuY9g0nd0u0++HgeuHMcGmauK4EScJG+GQbPSmMLA
D1LEMVkzcWq1Bd7m1LbrZ+WvDL3yMxLtxonGzrxTzNo6JATu1FCBJ4FRFY/Kq0ej0rGpRD0Gf4AS
4fzZpLHZJ8UPcxicnS93e++BOsADjcCGPou5Nu3kxkFdPI1tN86ALRY4fbnGUOv44RXmUzv16c54
tzNjPAyKxVVDdLPGyiHpmUxlLVluOzS/at9OL30XPY+VPu7crlsDUTYByk+7DQLL6nItyOuMtjRM
VwF/c4HuOLs5yBC3svaejs2RSLReDrvwr1p+rHxyaFikiskjoah4AhnGJagyaJR5Lf0Xk+KVIs9G
Sxd+7mrzx0oZTwoyEm7Yp2R2MAUAVfYZWrfOnnje1qyIPsWDwAtMiWY5K1hfoupZmq7mx6ELcTE8
jpLUAJ5QTe/+kd4YCuYCqZdK5EvDbfX8lFJFUXlOTdeo6BYcus5XLqWaF8/dZAw/7o+1sd9FSQ0E
gZgWQLjltDq8uhHjyE237K2vAHbH5z5QOneWUAQnIDcu94e7jf7ApIIwZF6iVfqirfDqIKMMHVQ5
Smaug3YnInO948VWGr21nMTFz6f6Fw/GyVpNyiFfnSgwm5QZaJBmjS8wLnVz9eO2uMC1oFNxf1o3
dY3VgKstryOdwndkHyoJAlaKDueeYgYeu+2sv48GjZ6eg+bj/UHFiV1Gn1y7PC/wgHhb4V4uP908
oihRO6xll2fmOwehca/Vp/Rij7iOppRKj9U8Wlf4TvoVLZDh8/3ht3YOTFCKHIQSSPKs7mRyvq5C
mcl0pXH2jwNuMUjIIOqZ8VUvII2VHTDP1qkQVHy6GZQ+gPYvp4trgVXU82zicGQFT2ZQFtg9yZny
aNYwRnc+6ObkhB6lCQkD/thqB9WqVtpTx+Q0ycHZoI2VSxvp2eVFyAa72z0G/tYG4mDAqgZeLGi0
y8nlVjdk4VyZLoLjLTwnTRVRQ+PKqV1/4hWPP2CDvvfWba0oO0i8Pjw+VESXg0o2JCu555iYMq6j
dQ50sJ3gwvd43Z3ub5bNoRgBvSGEYBl0OZRuczerEfMr2ww3GtPC9MzQpasjF+FOcrt1LKhbITqE
3wCtN/FpX10xKGvhKVzx/Kht0D6XA4YO6KOZ7XOQ6/l7JciMSzb67XkEl08SlWvSt/tz3brj2DE6
mRrcJiKJ5Q/AGFHyk5C903ZBdVIxIvGSSq7/uD/K1o5BwfUFXEmuspaElKomNOa6xw4oRQauz9IA
RSMDv8CxID1DHxpf6tzaeW9vg00BpKThS/eFiHMNjNAru4ZRYBquVo4Z6jYqYPhhNE9zTBumncoB
BZ6+vzoh5kz3p7t1IEX6gK4vgDcq6stFRf5yxtBJw1rNDrPnBHqyfuinCNtuGsd9ezCpI+6JGm19
SDJR+rgkaGh9rm64gq2UNdpkuMCagtOkFtLRQoDhrfAA/sevR1ldNdztwRjEs0EkNuJDLzX9oe3x
8gFBuieXs3UKqb2DDSC6ELo5y0UUFQl7xg+KQrgG4Ez20Xyl8O/lpRF597/X1imEL02myXWGS4/Y
vq9OoVI0Jb0ilWa7NOAXNI4JHi+B4dtfEy3K42uchOo56xQnRUxQ2Dg52tBm7v0fsfUBaWtB4BfK
A4QEyx9hYfiIZyb1UbPpc9rfjeNKbRi8FRnFBxQhIa1QYNiEostR6gx5VAdvGtcQThYHoP3mlwC9
ud8x/EbngDSG/W3MqzQ/xsjdPoxOSSh3f6JblwFhgBAJgLKP7ubyJ6DDk5bJnJhu6kg5phfjfDKt
fqhdkFzluVGV6DcGu2gV3h9261CC+flXIkEIIy2H1WKjaAMcU91xnOVjKbfKT60JfNfq8Qgr8TDc
EybYGhDQG6hlFKO5Dla3QKWMzTTEHc+yPccXqnzaGScfIBUNqMZM7qEv3p/h1g4SoGWYaga3zkvJ
6tU2lqQeH8SoNV2S2vg46UHxHltB/+/7o2ydS+SvUbVH4oB3Y3XRUMrSrUnjdQQyqR1THT2uPs0y
mN2J8+f9obZWEAocerk4w4AHXWVMmlpkWj9wg5uhD8nXQKQAzcj4YJfwA+ox221PquyBdZT6ekDx
71+tYIHzxwTDzXDbKukfFbtyXK3Ts6PZ2fgVVpWDltaQnGSlsd9VZfK3PdSmZzrI4phtF+28Xxsl
RlFzpsYOKoZqo7k6q2Yt1TlCxhg1VXn1N758Kdq5NXfUEZWn7FebyxK88nLK7eOcKJl00nCkmf+c
5rZ5MzyFhg3wHAJ3EWai7bxamEbrcGEifJ/gTKIG1X/K2tp8QnvV2rmLNzbxYqT1qYl11TdrRlIk
5QuWY/kZPzlzJxvZ2MMMQkAiOrtMaPW2KBMCxBqmbK5P1/ui11OLSZk/uE0Q7VFLNocCNIgMKBQL
MoLlys1GXvRdJ/MR87jFiKzMHsqk+nPWxnKn7rRxWrjTX+xPyMbJBJYjDRgmwsAn6bdqvT2lg2qd
ZHBrF9vOdQ8VrHhnvI17HDwNfQsuN7rka2F62Eh2qQEccAeLYDxqLA3rvly+hLGNr2VaJMlf2HID
5n/zpcDtJqqmPGLCUm85TWVwWmvEmcQ1itl+Ap8yfaACQf6YzP57vTbmnWO4ERzQPqQVL4o2GIis
PmBcTSQbAancqCBBijzr7Bl1h5gPJyI/2nmXnetgst8Nkd4c0V3rdsbfXOZX44sN9upOivuuLREC
Zpl1fb6oiZQgH6zaD20NT0ADnn40kGvbWeSN2Jk2LUQNAhI6C+swwZaDMdfH1HJjYqNLiCDbMSlk
8AGVE14av0mvOOOVmNLl6s7535ouYRBRO1cNt77496+mO8UlXr1cKy6s8/DM8+Mf8BrUjtFU1O/n
BAPMDlqbe39PbR1SQhJqYvQz+dir6w1ARlLYNYc0tqn9kRpkbov33hMX6ZvlULhJqYIIkA3lCDL2
5fyyqU61fqK0OZsB1ObeaI8TYkCnnkbBzlJuXQivh1rdclNvKr2RWqZbzCylXVEXSIVl7lTq4O/p
cJzur+Ito1609VksXbyhFDpXN5AVhFJDeY7E2felX9Vg6g925Tud689hhoNb3WB1gK5n/1hoku2a
yRQFbo8AvSdFev0lQmn+PV7y5nttkKyv93/cxrvCjpI1Kr3Cx2yNNrY1mnDIOVhukPndE3HwzyGo
quv9QTZWnBeFJ/ulxkRFfvlxa7O09TDpGKT+hZQRPo5zbz7AGa7fg1DYOaNby70YTdxcr45KNLWj
0/noFJlTbRVHBw1bBf/nfPqJ0F3zK6rGVnmWIsUSVuxR8s0cGj04lsjiC8dlU7IPFu0Dy8vGDjX3
UjL3lBFvj5VQNKLZQx2a1299i1jo/HY+EBfXjKX2YZCwrkvrCBuBobJ3EtPbz0s6wXMEhYqqDUH+
ci0kvPRkO04Nt0cA8/0Qo+hZOnO7s+S31yJVZEIGkdiLKGUVkEpmq4W425KTEpad7LEsrsh7O+Mx
SccJGmWZ/4k+I77mdBTeCgoiXyJjE/k3aHnclpYTrFuYLnTqDNdveQYaRaX+laDBObVp8ubbkKFo
hnH3k6aRTiyH8is/1eK0olrj5Om7JIyxSPW77NhG0uf75+V2gzASOYSgQCGJuy6UCDT1iJALX82R
WqDPnVBtaqRTOSra8f5Qt+8K/3+CIwIGwpUbGoBcFIDAU193LSwvLkETfeMya0/WGMfE+MmAeVmy
xz24vQ4WY+qrb1ZNEkohDWMOhtS7Lya6gOerI5qZ4SlKhmxnjluH4NUc19tzHp12oFfDeDiRe7Ol
Vqcg1JzL/ZXcnBVPtKikk2mude7m2pq13DcA5vdDgkA4psBp2ZsYLs3jRTLt4PxfjEddBq4cQS2M
veV2HIbU7NF20t1QjhEemBr7ZKuIIVWZQQnPaPYKBZuHnLYjNRgCTLDUy/G6FmuAvtfYKfDkTrKB
UqAfTuMznPXwKGAmR0ky07Naa/Gbnw/CVdHh4oIhSFinJWbdxEMTOzouq21wqeORzFNq80s9yvVV
mfZqvxsJJlxYWuK819woZELLmVZ1r1YAxA0X4WX/KnV28eAbGIrF8YC8lZF2nt8gysrrLf2wtfyr
ksj6zl2ztZlAoAq6iykk1Fb3Nm/pVCsWRvFtaSVeZcRWcIjQYb02yFpcJymJdnbv1pVDmZsgjI45
y72ac1c6Q0jH2nC7hpM/23DIW7OcvNovvr993wqyMfUfIWq0zo+qNDK7qqR6gTpZ6cm4XsAuQS2s
M8f0sVDUYGf33ELkmQ/PElpG4upGRWP5OTUVt+kCcRbubQG2CrDUALwSUzbt1IPqROU1lQLzqEyD
/oxqWnPOnFA+ambi7HxU8UAsyyj8ECpeokSEzcY6ZVJBeuKcS5U4BshM/hnwp1YmNmn06SN4VuXQ
1LP8oZI74woJR9qzP9ze2KKiK9TPCUlXuypNujQJ1I6PXLcOxeO6UT8NhpZeWzXKfmqdJP1j4NJ9
TK1I/6BafnfGBLLfq8dtbjVgDILhhpTDmuJrRo02zkFJxdFJuktWJOE3P+3+CNL5rQ4ZophKvwol
NpYcUsLqy0N2RQ/UJy7JWlv75E+d89TpUnOdKXPsfNutSRHai6NKpZG2+HKTVXQAJklmKHXSp0uE
TsHR6uL6NEXp3pO9OZS4hoF+ErOvCftBKenNEHE9xeRixxDK9tc5SWIcZfro5/2zuvVyCqQJQQgI
F0SDl7NK0xYGq6HobuA49Xe1i3ho9HCP0Llx2aHaA4YVpKcAI63Wrp6VVulovrvxENYe6uXWN3us
+yfJVD/Rf5t2JrWxfqhNCXwuvDKKtavhVPxlekXSdTedSnhdiWnB7vDt7xJe8nstr82xYHUA02XI
G70peKODnuUR2wJiB7L+qvXQGvoPzZmTv+5/qo3nmYeZTI40XUAQV5+qzXNU2iyCqrQrNf3UGVrw
0VQQJD+k3VxrqB3bEQomjvQAQ3fPtHnrZsGShRRXmLrSR1mdtMZI1LKZCA4G2YpPQ6zX75qo5cUO
nPIPa1S7U2vFTXwIuJcegGCXnlMgoXZ/CbYWWxwKdhGyTKi3LHfrWPiTXY+Eza2kt/KxUqPyIbah
jriaXO6Z6m1tWiHf+m+Nj2rpcjDLqtRBxhXFlRM8sIOYtsJhMPA1r7seKykDo61pJ83anN+rIcUW
eJXYjuHU2+3UGK6j9+21UbLRa5XQfvaVaI8+vrmbIOqhvmuRpK4BmBo+eWFakTeORY40K3lXdR4h
HnlGYlu4ibRm8pc/WvVnyRyUb/c/49bYwqxB9IbEy72aJs2Noai4MNwii5Qnx0GGJVCV7OiYteZR
4Ry8Lsi+R0GZnu4PvLW+bB6eJnqr1NjE+/16fed27qnS6m5eW/LZirBJ7FNNPxfjNHtvHwp+OFyv
F2bx2hEk15FTmU2K0tiB/5NbifEhM9PmDJ3F2JnU1j7F6EQGjQ1nnih6OSmJCjcCe4XpYr1Ru33T
6x/6sYaMOMlCysf6cX9iW9EWKrc096FrC4Od1dcbwdzEqUDBUOIKv6dce9ewio3H0VfzHw4l2z8n
yHauVMAgi6TB+JhNWN4kRdTs9FM36kCQaLkOKbAQ7FBPWc48cnq1M2sCTZu0AYdAaXrCY8ki7FG+
leVcUqA3o8dKr4Nr7oPedORMZpOZJZXOBAGyIO2OiqHtgRDFxbCKArkiIRpALQJFt6aX+YVhdP7A
851INDwxz8DYWEb5owmIGfoRyhkKl3uq3hsP+WLQ1W1VpkWP7iCDwsDpj4WlNmcfiPlOELS11wRe
R1OAtBB4iV/x6gBlmFRFwxCZblSqnzsrMs5zCzjAkOMnbGTzj/e32kY4LWpNoh7OgNR5lqNNkjpA
fAMkJPuFguNkoB7qzBzeR0qfXQK5HL0gHuSDFlIEHPws+nB/+K3bwjDYAOCEoHGsUb8GDjYWmBnT
rfDtc/0mag5drQZHIwrz838zFPgHsOHELevEYUZCrNEFGrcswvGCPnvukfpXz7Gi7wXnm58Qwgil
JyzPKBkuF9XwkxIvT1qA9RD9H87OY0dupNnCT0SA3mxpqtqrZX9JG2I00tB7z6e/XzZwgS42UURr
IGgzgKIymRkZ5sQ5tHXKSP3QDJPiwwMIL1VdHeFzdnfxlb3NwYQdEukWSO99p5by08pgiUcuh2y0
hN7v9V3cXRpNc8HnRN9xm/3Y9pLMHZU9P4LL456CBcrHaVMDukJHb3w09OTdzKZQFlBVY74ON8Q0
jFj8q/tgFlTu4p7CPyPallcMCbKfobm6Thq+eyJ6Y2rz3ZrOSQaWBMhhnUw3UYbB75pyPCgn7105
Kk003iknUx7ZXPCuG5UWkXlLQCo76MyRvXSzUHHuEISRzwZCl35eO+F9laz1PypK1Ecq7Ls/AK8O
2JmdZYzgcke7MFy6GDZ3tCnRDHHTDKyFNo7On6LSpSAtue+mNkonSRJ64Hby7vl+sc3iS8o8pTDr
bN4UxL1jhwBPeLihhDkShVAvsgoVDqXY1j7Pa5KG3vVju7tkMVfElsNMsb2RTIXmpRFiUu2U2bXC
afiwQt/pxz2UWGaSFBBBStGDVSvm42rMR72bvWiMvgGFb1pYlIc2B4vOoFIOBj5dceIideWp/DHI
qfRZMcL+pE584Wyse68tuu7A6+0mFUJBgDoYGRRo88uPPVuIbrYzSCFHGdZ/0zXrT+GSVzcw+BY+
k4fNn8iq+pOod4BEZcCD2kp91NvYezkpV1F/FB/e3I4Baag+O+FCn5mK1ocmD2HfjMJpaf7COdH9
hFdWEFQwOXq51jyF9yOVQZ8bcvefnnfKKUYwzJ1zHSH7VZYODtXuql5eE3CRdG6257jM7STsgUV2
ept660wfylyXo/rL3tEVYQCVN2a2iQgvFyVFnZPNA9lvg6yh5kl9uzx2g62NAeSuxWdgGDJSs+DE
DJc0WYn8wcrnIxTj7jGiNANrEywg1GY2a4V3GDUVhbJbqKzRd5nXxh2nqbyTKitHwn620C8Z6pNs
V0h6FZwvrR7CA+D73tvz+jdsHaecIt/bgdpMFnrO0hq3D0pXqDfZwGCkbBf2zXWnsfd98VIW82ti
/nE7h2wOMyKjEfVjvaqmm8ro1RsH6YPP162IC7gNZSk3QBfMTA12NhdUKZPCNmKieQtKl1u5G/Iv
Yd/ohYs47ggcVOpqn5ekP7ose+cKnTtK9AzXQFW02c0BneLWitjNJso6XgHksu/qZMpjDwVq5J16
JangszN7lNdNuWlRsKEDdOCe9iIXRHqwTpdAaLhcHm69ncZc6lqqDcZkn+qiW25WwEx3QCWmg1Rm
d58Z0WC1hGRAzS5NZdOC6Cx9HX815AIx9Kx3PEtaEIgG2BkksMD62QIQ/i++7kvXWKX38uYMNSV0
RIXo6mZmXt1WZvalYuLsbAx5f68nbX1fRlzc6zb37gl1OWrDAg7yRjQQac4OQSw8hqkt5TlPreKr
Mib9jZNN47/oRR7E8HvXRIS5VOU1herc9huqTLlFHF4/b9PqVMGZ8zihvXlwGfeeUJHHgZMCOWRv
+/1j3uoD/MXwHVaq9p+BvOvktzDeg3stdZ+xwuSuh1gNKFE+HeCa9w6pENgmZuZloTR9eXL0IVJj
g7k3fx7i8baLc9UN2Y27qI2OqEb2TTHMQFwEgdaWScpRGjB9cIX5EMUVwWL1/3RzOAaQIPQHj9eO
JbJM9KkQDOBp3rqddpoRr8oAgFpDonvwwoR342Qbuaubg/b+Ww7ZO81xBoEpKW5dTRcp44z4CIMg
S4SIpa5IcMLay2OckXO+++xjCvwTR4Q23HYU19TTsNdSKidRNUh/UiQmXPh1459D21igbIsj8Ore
w0g7TDhSOHYJtDbPs6VMWSKbuBWlskvpw1RI8peGsON7Fhf6Swxv3qZJndun2W51JhdXK3cltIK/
X1/4zi180WCiSA6ChOTs8pDaeaTVdcEzwrBW+nV0hjXoGNX8c93K3qmh5s+IJzUXug2bMKBdSWxh
OTT8pVicB6YznJ95mv5bS8V0cN/3LDE1REWCLBpXttnXvHI6BA5n3beduL3R7MZ8LqM24Sk6pG/b
NcXDYNNYpL+1rXEtDH0RWVErtcZ6DSInjG+zgWnuwYqSgxBm5yuJDoYDSz2XATjX5VcyzXZgohQN
o1FL5lOc5NY5sah3XP9KO087IRovAL0twfKzSfB0osMhE48OyXMfTMxdBMu0kPfMGSoo41T8W0nK
HIzGstLjCI9giHuLpAHFWwAdP4vcfLomMcp5hODa79douAfS0YBNVoov1xe589VMKEdEvwuZLmUL
WmoYasuTGKhIrstTYJTGGECmFfnalB1MJeyuR0FMHoAu4OetJaLZKYlWoBOdlTsnAhX1YUF/5P1O
UoDfBcEeCEdSxcujkTk9Im8NjZcIcbeTlIwrZYBRfhyt9J/37xyzMfh9Xmzo+TfHo5Tbqs8Lulxl
p+tPcrmoN/MSJ15m0gq9bmrvJELgB1MB3OyEIhtTRVnS9OkomZZKrrhaVGuuEkrxjRRb3zUpj3UX
XRf5ph3m5DwaHfHudft7hwQ2Qdh18M6ih325qURejGWVhPBMBstnVIa+VnpFjTPW1uXbdVN7pwQb
qL4yS0SZcVNJlcMyKwpIBHy9aVEfTssFsonGUfODJe1t6Ws76uWSMsh6m2Q1uNxLN/ywei25XRe7
8XMrzU+NtfbnsaiNIJaq0J2n7khiZHdHRUIEoJkC9da39GltTn3HC7BOZf6goqTx2ZLR/zBC5S8u
OPKdIrJkPuUNW928rrRXEibnnCHLblDfdT7FHZk8JLnmwZ6Ku7XJwVgPxCGElwIsKL7tqxrj7Mxo
R3Y0BeGgyH87gy7fGb2c/ROBfLiD3Kx4MmZtfP8Lh1EwkBCkgKzbdso68BR5Cn2mv6SZ5sY93ZOx
DAnTgST418+m8Ljb9QnAO9UXiB45opv1aUrdrhrs3U0vZn2zcOjPCXzl97Fmhae2N+pnOOul/xw5
Oyr97CQjJo8dHSRgWEwjb0y3qlqPUhzTBM1UBh1hLofsZs3QC4eyCELN9sCN7i2VyI+ChxhUYx7x
cqlSYvYLgr1cw0w1bke4flx1Dlu/1KJONCFVt+rLNkjifgiub/KeA2D8kXaJoGmDb/fS8sj4QrNy
9XzsNZ4zz3Hhyk7ZHHjvPTOEt6KeR1HuDaNXU+hpUtSiQZ8V+j8VCg/nGjbNg0Bl70YQQQgOVtoY
rOhyMZXc5kRK0Ms3gKmqIjPOdVdI52Yi5Zl6LuCYOc3BhdhdGc8R5xT6njcSX32tdaqesDLah7k/
qW0fjKvz+/pX2lsYjxF0b1C6U7PbfqVKih1aTvDMqDK9mWrqXeg5Ow/a4s5N8qJ2hyoZDvzLzsrE
4yfwwczivyHsheharuRFYlrCGIbRtVK5vm8hFDvAce+bEQBkEgAwiJu1JXEkNVJOYR9lBOlPvRj5
V6W2jtruu1ZoL4MUx50Abrg8GnGh0b3INDLH2pRuzEhaUrcZBv3gBO68c/B2C9VASm/gzjaL0Yux
ktOBfp1hpfpTqUi/Qrh7H+tQu8uBbn3o2/GnPDv5vTraR1WbnUcOSkeaToKmHibCzRKVGvREEUaC
gC1y7suugUtWz8zZbZVZP6LY2DUG/a4YA+MN2rZgG9ipWz0R/SByqmc57K1ANQr6yvJQV3Nw/fjv
GmM3+XpM8xIBXn48BoOjBVSm5VdN/Qfn2HxG9hRtgzX5iyzAImhmPQS0IIo2lvROKuFNCOl5FE17
CntpWt1lrZej5udLmX3zuOEJ4dIQBXJBx3C5pHySqeg1fCy5hbCyXtT4YazLLoCTcLxplzKS/bSE
2LExE7Qe5zFSn0cI+U8J9fvIa6e8YXbShLXbv77VuwcY9DG1FYTbqTJc/i4Fhn9pHZgKUnlaf6Jo
MdyV/VQPbjMP4Yn9sB3IamCncxtNzhLPzIq6OYi/9z43hUfgOKLIy0T85W+o0oaJeOq8PqU17VGb
jOEhbc351E7qYay941lB7kOiAoCTUtk21lYSIxw0yhvUcmP7tuor6bwYQ+uZHLn/wR84e2qUdH9x
nnmIBFqNSP4NEYecmp0lFaAPs85cvqkT6rmOkg8/CxKaAye+t5dUqSnK2ajHgam63MsWWHQObzRO
QYWN2w3V0PqPakionycn0o7gCnteFn5e5l+FhA+ohUtrIxIZaRRxemLg3NlzbtfwVOuNtfzFYAcJ
J2wNII04IFuPMLTjKpFBWb5Ry+Mjk05/IileDl4m8Wu3dxR6BDEO/VKV3qwm6k2nDUN8nEx5+B7q
euU5ZHrQixN1QK98To6ypL2PpVNqFOUHSjdb5iukoyMHdKHpl05rnrQCvF2a9cNpKMPsL+4YnWW+
Ohw7oj5w+aXoYY8KyhkMfEvInnW9lt20YzMGlR0fwZ72XMprU5vrrLU61E+NA82bxkRDb9K9MOf+
R4+qJ4TOs+NOq7LCutr2bpFa9UEHZe9IguqDHQ3gIA53k0xXfWqoBj0xX+9042PGjMqpmIr+IArc
+3LkYoRKFDL5hMLNvM7FcnLoKQWEkS1Re7OEC2rvYBkfYBOfTtc99MsQyvZYMoMsxu5eUtrNp0uj
CnB9E5l+J1dL5KkNpJyTDtccrAz9pHhQa/XTrSqPLfQl9hIR9jYRDhuemsZ8MtcI6RS0NarGNRdT
+cEswHxWy2b6PfW6VB382r3tZyYeBAGjUaRUm4/fMQeVK5roDehF/XWpQIcAD/4LuA0KHtTVAEmJ
hFG73P4orkM7U5i8H1olDCy9+6eSG+kmUta/8adiqpJIEuwSFfRLS4ToszGpgCohJUbLwixaCBJy
WUExNTNV54BRYPdYUbtTFLi3SNM23tu2osqZC7ABqHIXP8hslJs0l9UvRWmnBwCfvYdQcKRQSoDA
APbVy4XJTGTEfSHwNQyjBiopsG8jM/Cptu572m9A8mPp6/WTLP7JNweZRx5BEK4OmIRLk8pSxjqT
OFzNto8fZqO2XDxtXbqN08l+DevP+S8MEpyQR72gSjbbGaK0YBfVLAgnC83Tk2H91VhMBo2dhjpG
pR21kHb39IUMmXMh7F4usB1byVlkenARiopPudYbXxWpGE7jquXQpDSJ7PUhYmAHb/7unXtlduMg
DEZjeySbWOYkq16b5DWtsvpoKnD36xHqcVREy2PbFSg0U1JjQQNRkneQgBrKQkEtBrDCSEwyeqSK
sKFf/4B790EQaCsvKRz+5HJDszbrRoBBNDVhaHvqlkILokm3HjPbTg4eyL1NBEPKOAFxE93bjalI
Rl9kpjflG0OSxW4hg/9yYVo4TNv2DgllLjSXCGcZItoYWppBos/AiHw3VjAhVma/nkJlaupgVks6
H7ljB87Q9N+vb+Xeq2yBnUVJFowVCevlVg7AgKKMVMuPGYE5p3bf/7O2KdCNONHuDU0yT2aKnhsM
8y2Ds7pz4G5eGCS2l98irBLUpZRP3iTkVa5MK6gdWpBNBFH5qFTPRryiQ4j4u9ICAxjML8CLpNXV
hwnAZkQb85YJwuhbPdg6RCN2Ux11sve+BQB2XJKI+xCau9wU6LT5wLkIwKpcewALHp3IojPf6eUy
dVerUXwtkaqDvdi1CsiD//CCAFQvrTKqP05DT5yZarIoMlbanzSb03tp7NanCvZtlxnNI/7RPbg+
fhehQg65mI7cHAAaVAhLwcHnxwDFTtC6dV5XtvEz/DGWF4M7/uEA7Xsoee5QhpBNooUw+Z/dSfJf
uCsxusRpAKqlb0ME1YrNUe6pM5VjHJ5JH6C0k7WjpHLvPgPFZbSWEQ+S2+0mzzmw34HM3pzW9FZD
PPDBTA3pwEEJ17o91YIShzPEcQT5cfkp51TSNAQnSF2nvKMQY5rndM7m85Sq620/WJVbhbkSmGl9
BEravVAkzIARqeVSLNm8ptagQFdbZ7Y/xYv8GWmv9FODdO2piNNhggVjLIdzlmlq7Y6GPT0gt5rB
/CY+eDEbz3qjpEeQ3b1zTfZEZk3kQmlvE1JUYQM3RGdZPojR5Zc2y2oCPsxGs0Wt4b+9Aw4x38yt
ckRQtPcykRVSKKWmTd9/c4tRLla0aEX9QAqLIX2S6i7341KVPkR61ow/5DjS/2apIsdQZeo5Qizy
8rsTWCVGN7HUKQwd41HtLeujilqh/FGdG/U5W/o26IxGO0hudlbKXAC+CpiumOsVh/5V2qHX7ZIy
igazuqWkH3KVm6vAz/+7a6X/rcZYHpjbw40gd0B2imSGIqiDL+0tWZU11KNs8Dea+ZwvLfJCDKT+
1OZ4AOVZVYofKYn6BO9I9VBEvFxw+xxxle0tmnLNy5QC5/xl+ufVope8RX0g123Rng1rVxohP3Cd
Zsx/Jnlri7jKXn9ffyx3Fy6yO4JjwSS2vVxtsUDb0vaWP3d1/K1rRvVsTVn0zOiO+TvJhsJdzL6u
3MSQfmmL1vsQ+KsHfnLHt1AVALID2y+o8G0HvDPTBWaVhSqoVa5nqHVgKGCY7SZcrcI1Teb2mGm3
ilPWFumBW9uJu8jg6PMLBgimfjfHeygME4A1ppciWT41fW1/Y+zVvlVWx/7vYKvFmd24UDQQsUE0
RA9ni6EpNMogMRQp/ujU6ROxgPMnbIUQgzZayYPIhlRfH7L2yZoiqXYXuZTVUxLx89xSTrsqSOgz
wcPYFTGurlXro++w/wM5CFQTeDi3zWRTGuJiyBIbLnlryd2i7YsHCsrazfWN2DNDBU0ARfiDoMHl
XWuMqpCrhCOnhHFc+UtSgalr8jX/fN3O3nVis4GBATgg0dw8jBAcp72jwWwGJiyLPGVImy9yp4Zu
T8ICOUz06bq93XUxFgMNBFrbOM3LdaGTXC62TWCd2Ev5HQCC/NsyB927bmV3VQIaBUiZNW3Zsbu6
1OXFggqqWNfpSa9S2iBQdPuNZPUf4bw4uiG79iDncEShAyTF5oZINtiMJCSKR1tnTQM9p3Z8MnIz
jb14HYroXCld935qOLqBVK1JZy3x1+ahM2vbWJwOo7aUpV8WPYy+8FZwJtXaHAKpUKgfVtLiX9/a
PT9E10dQz9AVfFM6bOYq1xMcH0NhZjOfI3tekhPVgc5XUk1qTkmixX/iNoF6vQxhQjhwg3u+iPIX
NS4Ye8G9bXbaXJXSaiSK53qnNHSd5DL64ZSZs7j63ByN4Ox9VspXYIFA0aKvsLkcnWMMhG4EVX0e
ZyeENjM3NJfmoYzCXyup/MHW7kRMeBUavSJgog21eV9tbZpUurs2U7Hawxpq7U05yB+MpWzOzgKw
vR2aIyzovkmyXAgEyAK2Uy46/2QWjijQxGayji6JJ/Pzvb3A7ghO0u6d8lcU0T+4fob2rApCIbAV
bCs39NIJqLmN/Fss02bSKEwUUiwFkhH1t9GaOr9MhE48hKIO+WD2vuYrq9tX3FTnBB402hPS0snP
DuRhp7mQl58L5PmyR9Azqe4wqFQwzMR8ktRBPzXwPfpKP60mnE6gH81Y1r6yjd3nKK2WpzJf++fr
W7PnH6HlEiJIyALy0F9ujSYtUVeRyPjxHK3nyinDp26Y6/N1K3u3CHpvcY9tHphtOtQuoZwZNIP8
KZpBNxel7smZKft2qRypue2ZYmKDyiJ9Ngrk4qu8iteAGBeWvhCkZmufn6s1gtsxgxAVGfKj9Gtv
78AqCMgjRKhvRDUKk8iszGyGm9I8OzVjKJ1AhIzvh9bzegkOYvwuUALxK14taE4zlLA1UV8rlj8g
86IbtV1/UgOuDkKAvZ0jiSSUUoW28FZtr5aVoc4bYGtSSwctzLTJ00uooLKIQP/d5wH9IpZD746M
adtQK9cszUeBeawYI72HNz8LVDDpHnONf+HACewIathCkpYtA4KuZjpT7wDr1yQJYa8fslNFSf3X
Cs38+98KSmo24DiaD7QHNl8qGuEZmBj9Jbax6jMF/TiwEngQulQ5qvXudfRJ/cSYjgCxQJ1zeSpC
1NqVLK0tP0/l6qyojeQlyEwGCAEMbkl12Zszqwk6e1zccImYvSuU5hyvc+nG8rDcdqWRv7+BSecL
NVPBF04XePOcLHaZt2rJ8uUhafzeHA1/qhSiYtVMPGMajuKRHf9KcQUxMb4q49TbkJUnG+20BpxG
PEkSQFLFWIOlnbVvCzqLN2Hcqp/ff2odKgu6AVchH3mzwKHTYEwcCYCkqZ7+pGkV3U5EAsFUOM0B
suels7PJSygd6aIcrIgceGMrm/IQ9B5PlqRUo+lVPVv7JCltV3kNTfaPaSaZ/yVq1w6+hDsN3ZV4
Gn4YWK4apgvTeXQXgyzRR0qFYeWps+pPRMCKFcRrW8huZzjrcz0BdvTqVR2/pgxHlO4a5czEM8sT
t25OBB97hS6VJNiCo0SWh151owgxkd+VMssG8gUwX5xiQvmI6dxmpJLXNO3HfK2HP+rc5pLb1yYM
aMtSyo0nt321eFrcZB+ntRrqMyx8mhykdadKvtkW7ec0VY1/16YyP8Wk859a5FRXv4Og7KibIG7H
5e6K3p1Cggowgr9FwPDKp+oDdCWGMoJTsNX6e9cs6OgkRn9uDKM8OxaUnrVDYNunocJzKH+5fo7e
HlxhndeJEEhQs2yeqAE1pLDOxN3twugRjYe+c8lBjUfTGDvdm2LV/v0XFoEYoQ8G6zEv8OV6s4Vz
o1hMONs45CcTOIi3mFr1rFhxHXR1bx94wrcBF9VV0hOIZ1kplYxLe5VjxOoy0t7rkX6D9STuT5pq
916FkAB5s7KcUmaqDrb17fuFUXpDMJMzCwxe49Kok6VRoeH1fLMz82/9mqhUIEfjKQRCfPAmC0++
PT9CUZtyIyVkIKCXpqJ0kKYlJKuMuYxekUjhhyiVjYNK/d45eW1F/IpXpzRZtDkpTWrm9SpZd3lT
Dg9WpuVePMpG6mowJv3NZ6P7BK6PARyezUuDoa3k0oSHJ2/t+6BS19wDYT4zH9kC/CxX+TZFpPLd
sYAgsQeNKVBwojt0aZThTs1g1IeOVB93n0w9Cd0hHIvnqcnen6ZDDc1ziaIpVHNvYoF2zcBl6lx7
WUutIJTG/lRo+RKAPcXTGWl4un7t9q4BssmCTwUCJt7ry6WRXgi+DOBeUY+AcjkajkcAEX6F371+
NNfJcE27OBqG3zs1cMXQZQHyR+Fj8xGTtdHaVWU/E6CE03lWkvbjmNtqgBzwYgczEIKDQu3uMgX3
CC8jPF72xpvKsID0nQ26sGkS9RaB2NFnlrF5KJYhv9FQ7DhDZFCd/2JvaXu8zPBSJN1cQb23E5iT
wMB0uVw9Mub6c3CIvWNJ6j1pySaPeSr94H5sPQyD0WJKhvCOiXBc96YY0OZQJ0AWvwZjGMmeIsnd
jWWltV8N2hHQ+6Uh9trFvNgiaGUmAP9J7Hp5dsKsc+RlTNZgyvr2I0iT+DYGv/Q760t45OW4+RYm
XfwjClXdrQZZvUVMp+nPdbc0n6GuLf02NWzXjKr8IyVi68FpqtBTlQb6oOsfYnvexA/lD8+oIPN5
43ateqDbYc5rkFnxTytt548J4+muqU+3hRZPf/7CGm1chmQZaCPUvtyWwq6kse3GNcihOoZQwsh8
Pe7zR3NQFFdahujAB+98cs6WQOnCIgtmc/OozJT7O9a3UmNzFn8CZOClRpp7KQM9wfWl7ZpiE4mh
QS9R0L5c2jpFhVrRTQikqh2e9DiXT2jM1F/HuTwS8dgxxZHiEJOD0YvdQv/0xbbybkBKY5HW6Wsm
t7/jWrVujcZ875PC6aCqAM8T/hbUzVZ1dYxSCXBDJAdqbsa+JK+w6s2L9Csi9H1KIXDU3FIvuvd/
NZ4p2hcvbW6elsut1GoGacqCrbQ62fJCaF3ckP7gbZPaRwIzb5o1YoUCCW+DLWCAb7vCsGeJhiLh
FBwxGjFb80LynJo3BS2BH4uW5f+u9mJBcWuoJ2WtbfkE0YV8xFWxdcL8DMEyKkZaQZC8GWwwbGWw
216Sgz6bvkmRLt0ZQqQxncrlFK8jrYueAaeDu79zjojxRKEFekGGN8T/fxWhrIWRq3IeKQEhvHJW
okg6xcacfJrJDg/8/TZkF+uDWg5FEq4GajebYKgoKUwrZqYEodLYgc1fZ1uB0zkp1CVooFJ5cGyI
B1G6KPHHKFm893IKbgpG7BAEF35gczk1qZplySiVoEU3xJ+LKP4eOXnrL9G63l439dahislgEhMh
2kBuv33AizZtEelQggKwjmcV+XCHf1/v6tqpXa3t+q/X7b3dWUWG/x8ANf5ADHRcfkTbbhm9g4c8
mBmaclt5Gm86q/9XG+rs2VCq+l7qHOVOiFfCgJLH/nXrb4/QC2kkERlz7JSEN2+qGuZhVOnjFEC8
Xt6j/v5fYTTRs9Vl8um6pZ118npD70QlADmtLc3TYg6Lvdi4orlV56By1OwT3PbLbWSUFIWXvruv
IjQiJTWtfD2dnIOU/iUiuXzRsUtugtwn4fUb1O7QmCGUHOMSmJkaa+dIbuI/aFHF/zB33xmuYkbx
Y0fS7njIYKn/2rXSTSfRMEu9RO7TjzkpRvGhRdsydWMVwluvNxL0csR4xnLfD3pZ38NY1VPrgQEq
uc27NGzdprGpCGXWEJ7zYirrg8/31u1QxKd9SqeH1hdV/cvDQ+u4UaK+wgOEdnXWW3sOlFoWG0h9
IY/qBI8YVuaf659y3yq3UBVEhW8Eg4o2hy1axmpSDOqZsbTp3C/D/OQsZf9fO5PeFmMZ/3Pd6M5J
BYtrCzZNOKpJ4C+XCsVxkvfECUFR80m0xDFvLcb44Zga3zsnyVbSbaLlZEPoJ1PhuzQFAk5rzd6S
A7OqshOJJjyq6nw0eb5trQkrBJiE7JgAubKxAntxUVZxxoJMO2NB6XI2QztxZck2PzihIwVm0t5T
4m6D9+8kgskgpwGgETxugqoJgbKlBhAXyDOjd00Zz/eaOUKNpRjRwa3beZ65bLzP4oWixbFVOKhx
6CBLUgKQVtZvwZ39WFanPYFpTqioK+nNlCfN3awBGHfLNm08wIj9wXp3PDoXngQXuDhpw9bDJlZk
MnLYyoEh56uXDsVwl4xp/G/bT8ND1UCNcvAu7xgU/COCHRf0DPjxy/Oj2VGkak2zBIM+V1+iKqUI
TF/tNkFkLZDI0A7svb2PYgqQnguBC+3ErZJFZlKyYjJVDiYlLm+JCqbvUyhPaIfFZneq8nn8snSW
+uX6MXp7fol1hA6dRdhDc084/FfRhz70mh1XbOswOKYnaj/ot0vlt7hsy3sGMH6VlYBlGdJBz+yt
I8AN0Ihhc/mcZGiXdrWMmG5peTBVo3M+Zn1GDzNL8rskO3wddzb2wtTmikbzoKdZhSNw7LQA7gXr
Yx4Z9ge51abTGta1p2hrfxCA7K4P+I3MZLOg5NpgJpjz0KDn4WsqlZ5+B5Zc/LYMnpIpLpyDm/HW
FJkc/k3QqzH3uw2ep9qMjL5b2mAg7PNIS9THVY0/6bUlHbz+e5YIVBmAE91noLyXHw2yicRE9gJg
XNjmFHvC8VR1tu5aiSR9un4u3wYaAqiAr+HOCwqIzUNRI/4OiZ2MKUsdbutp7F3JaouTMoPPqDmP
7lKiOwfJTOlly7FwqTh/l4EG1wH0KXhn8CFMrl0udRqKtUIbugvkNWlu+3I2v8WjpbnUUpSnSu1L
jxipuynzevjI+7meeoYO/RGtsNyLZpoCB95hb+sBfisirBV45403smFLbkNox3k41wlyk0L+Sv+A
xpBiH0mevb0vtsKTSUaLU6CquDm65miGhbaGZRAZWulBDPl7MmvnLh37LqhGbf0UL/0RjPutGxI2
CSxF+CrCy8vtlnMrbHJiuyCTwkioKquuKY3L45Llg58Ipb1mWdST08VHYq1v3TycEXDX87UZA6PH
eWl5pbATFaVaBVUeGwSuinJbp/Z8lgZkBldipI/XD/be7pJd4usJGQQK9NJenpZh1St6FRjFZAeJ
bGUeJFpJYK+dfpO22f8o9h11pffWSM2NQWzBMYnjvbSZEbMT7clVEFaz6qVWEwPFiblMMvFQVNnm
u50fN+eVvY2fmAyrc6pEqYJZrxNXbWrrsVr68izbtXkQm+wujdIZwgc8nKQGl0urpKyrw26qAr3R
RxcWTWoIZS19yBA0dZ3aUX9e/3y79sh+ILklEGGW5tLeUnV5TIrCVs5ZdGNn1Z8xqxD4bSF3bAfD
OdjJvXvx0nhHX4GQeetxO9VstcweygCOMONbRFPcc6wk8SvKk37XKNaj0bWZl6VaEVxfqFjIxgEq
lH/I8gj7UCTcfEOdmeA8Z54liMO4+8Ac9/JgFmN2UGR604OHDu2VGUATl/sZ1bW2KItRBnS+E9iR
e5i19LZ7sMPoY4jq711sFXEQAx722oihpThlt/VpmB5Qaes9R5/1gwm+vS9MC4XQjxEb+Oo3X7i1
a1imegva9nWZgibtm2DtEAeXm3U62XF/VLLctecQIjBETIFm2wfrBhOpUKZVgla1s9+Iqlvfa1Wd
ZG9cuiJz46Qa/73+afctkrTwgou64sYFmWnXk6Xzaeem092W0l4wJGFzUvQlAqJtH41+77xdEPIY
oqoGxQYZ7uU37hcdYKypl4FS2KqPvrDt2atT3tZ10x+cpz3vKqqkPCb0UhhGujRlD9UMaYfNx7Nj
51Gflslvysr6HHbF9ABVFj5vGcCHXd/QHatwVNG1gZhUEB9tNnSkFmnNo1YF8Mx2t9U8SjfF2Ede
RcDvDZWpeCnNnAOjO65BcD5A8ffSwNlyJKb1NKSrkzdBr1gjxQw9fMxK/Td9wMFHm2S6ywxl/dRN
Sn5wQXZWC98RpSYeEvL4LQVk18btOmkwfilTOHhlA5QeZgK4xdUx+2KZreIlunqkoPhm+IkHGrIe
sm1NsL++2eOypKZmarXtg6CtzYD2xQqnbjMav8Tww23Ua+ESFEixfShmALX3S9qH350qSmp/NiXp
4NnZ7oH4NcIxwsIEQE7VNkd60ZepKTLVFuKNy23aDUOwtk0aGH3b0W2C/zOsivdi5TBK2I3UKPUa
GuZblg14VCUjzvLQt+K4/MZul/9b2sN5aeHYXzv+FyvAc8CzUjx9A2FTQvBC1liE8MQU2oPWd/NP
SO01X6+jldmfMT91Wm24fZJU9+VoH/imra8Q1iGRF9VhXYzni41/lY9qw2AguK47fjTU60Ncanda
JI939USZ+vql3bNEMETJhja9mBG5tDS3lTbB3WD7NQnP5BolhSiXEcXmh1yu5QHYYdcYSBUxVPwy
/bMx1jjGtK4quG9jzTpPD83Wm2gHUgNT1+XL9ZWJF2r7BcVY6v8b2zzdheaMpd6Dt57DzPqZdbF6
0y+Lef4LKyIRpC1CCWzbTCjNRVPCUeBRGTY5qUln3MR2b326bmV34+hD0b/lieD8X26cNdUIl1Ln
82EDLD6GU/QVtNhwWpC6PVjPmyqXOHqCQxLkC7nnmyYUhBCWmtYaQ51gOCmDavnPRi8dj/djuK/b
WPGaEL5pyFu7s9aO9jMx0nux3S+/4QXoAPKHSukmnJ3qpkjsDvQ6tIrJ3axmiisrjXkLJfTiK5G0
3km9Ph08mtt4AKMEXgxBAO8WoIfNnevNVI/lJMWZmfXgF3LbTV5a4knDUG3PEtnswUfdM0j0zPQs
TDDMa4sD/OqSM+oRJhnkSL5Uh8wANYxbst3QF6ymdKekh2KeO4cIa4CM4MskytrSFoxRXqeD7kC1
2yvVjVUX412sL+bJImA/2MtdU7xQFH5wLShZXi6tDMf/4+zLeuTE2bZ/ERL7cgrU1uklnc46Jyid
9NgYGzC2seHXfxfzSp/S1aUu5dFIMwczExdg376Xa+FFb/O8bkLb10E0+qVEE3ovYxDf/vpooBW6
SV1v1CsAGV8vpVyKAoDPeCom7YmO5HkEVP4xUKiB3l/pwpUAJAy0ZyC6BFeR8/xGM28O4KUCZv3E
08dlDqdvmAS3VUGT/jMq2PRD36yk8olt0O625MryF+IZrJo3rUMA/oB1PosB4Uzatg8AAZJLwz5H
3aI+2Ly7lsRdWgXTdbQ9cLui1Xq2CoXPT+Yc4lkhwPeVsVf8CLtivHIRXNr6AGnhvIHnimZH+Pqj
jWmfJhMoQrWerHjSk6CnljA4a8Br4xhgYFf9/acDPnIbToBnDEWL1+sZmHVma4JxK1ezOSwj8X6L
JeWPftDHDEY4VB3SOe/vmtTIb32myDX3kjcV3hZdNgnJjf6Jw/emw9zaIkV/t6hBSffJ3iZTUzXS
8GfggPwvEx37PQuIVbUe09jBF0bpHYwDi6dWTAJi0kWbfW0LMl/ZVJcOaoaKGnL7Wxn0RjigwUhP
92sBWdQ12oNZspR51CQniRnglYN66ZtD9wpMs00p+w26JyZ+zqDUUNSrBBe/7qI15qUBbA3clTht
nxC4mitwsotvPd+kGraPD4Wjs32G+BrlCizkmg+0/cJkSI/QdBofJCXpAcXQYMvIhZv5+OiTkvhJ
/6XVsD8HFn5e0dH1zfDsJ6K5hprZ7pKz3ASHDH1MIIJw65w3NDiJuTGNLOp8CoYSo8DouCosSBf0
NsdAD205wR11//4puPCxEZNhHrP1NLfGzetTkIyyIyiH8hoMwxVVQgS58iSZYcjr1vr9pS7ESvRL
gOdI4bWCvb/9lD/uNpsAwx0I3G229aYdfKuBdEjVCJ5xpyuN8uCU8v5LLAXfiRVSj++vfiGIYYuB
V4gYhlr0fGg1EKVZWtCiBoQvOk4wRUd5aOmVoHLpdcIME8IXm9oK6oHXzxjP6Ro1He5TUMl/wk6G
fCHYgx9gN9peeZsXjg4gVhsmbpOIRYL2eiXZSuJ6gXc4g49UDRKKLgPER6tsVZsntmTH99/fpfXA
GcfFjRIT/MyzO9VvpZj8SBVAp2gB2nb3WcE+/uDJoa9GzsWVx3ujDIYNAtvUbegHEXv0ms6eT82k
w0eaitr0YJ+2tJ2hWJypSobheLMobz1Smc/lBFvGcrPLLUFVze54hG1bWJUeTZL+hv5cWLkUfXN4
2P2tP8L//UBgotCqhjneeZIRGthNFAUv6sm0EbYzSR8ngfAFlGCze//dX9pViFT/f6mzd8FxYyrR
YynLfXFiQSYwp4vajwm0Ga689wvHBDn+hu8FRwGqlWcVEiXUMAsVjFrGHTnEa48p7+oNV47Jhc2E
2gjCimDiQ73qXGKCAASrRxhtQgTVw3ft15yUGVHBbowt2Dw6T/99/w2et4S2cAO0w389Nh/Ah7PH
wrB1bdIUGk4NHGu/BDlaUFnD77yxXb4v6PjdQ3dAlz0wGFee9MKnQ3aGzt5/mByQbV4fU6iribCw
CZ4UepgwdgpFWWB+fh8TKa50ny4+46Y/hAU3j73tpf8RX+myoFsakqaeIUDzAloC1Meo5/cSIsuS
fV8SEt5nk9ecJqmn/fvv9+Jjwph3I4wBU3JOAdnsYKJsmQsk9yz8KnvytR2m7kdEcGz/fiVEvQ1t
Achedu7MO7AsWlKXIi5sWQL8RPMb1nU3+QrKz/+w0lb2IpJvtKyzPQPXAocKc2wgCtZKbxcRAyii
mcVgKtrN7TVf7EtVNlAOwB0DWAqO2zkyz09a2PnmtKntPISkLESif6QhMzDJyv3S24wDoyb9umrJ
YVwi4qrv1Xhlu144/vgNG8YCtO2t8362hxoSgxzV45kDCCRBFll+kWq6NrK9kOqgnY95MFp2//Hd
Xq+Ca9Mb0iFDu24WPtvlgg5gm4F1Ik1Qx5DZSfZeoIK/dRdFEECrBDsUjQzkmucKhH44dF0b+029
BlPyI/Ft+plZ8vmvd82rRc5OYcFov44BFnGRasDAwFELB0r2Qlp7JahdSmWx1sY7haw5ZADPgkun
BNpYkWmg0L2Im464YipNpvmXMOzWn4GXtjeL57qDtBH7SkLmKsDpRnqj8mkQpfZhtjPPy3BtE22P
eJbJIk1AzwTtX2DAz6canqWRidegqQ0N2AGNW7eHr9xQNrKRJZfXxEUu7aZNawvV6TaaP69X8iWY
E+jvY7mQ0KYrJ608U6I5ts6nVEf6N9RkmuYWmAl1LUu5EPYA1kPajvOCfs2b8XEfuwKkBK/OmxhI
JOjCP7USjvOl1y3xlQTs0lrbYBz62hvQ5Lzf53kZtzYCzdzjwVCpTvpoArcSoCjRnt7fw5c+4J9L
nUWBAITzfFDWg9KUiGruCrOHVOe8Lzyjq97kwZX1Lj8aYjkuji3XO8uag0I2ViaLB2EYOezmKYle
IN1AK0aa+ArS+uKZ2TrokJzFrf8GVD5nlOggxCdbimH5uUaQyywjf/ppJIR7XZiGT1vFDsVbTstU
kOwEIZC4lD6gsAoNJLQfY1n//eve0K1owUXgbp57cEeQZueZ53uwNyrAaQIdb36QkBooe4genMBl
NX9rcb5FwmxD8aDYRKl/Du1Y+Cg9fxm8etKdRiKdqefYzOOuD+39WiR/6xT133IYl8NJDAhWzIVe
x/vWNJgjBAzvPO/FkQkDt5UchJd2s5F+/11e2kpZCq13MFyAAT0fcyIj7zrLEBLBpG6+cDZ8B2Sl
2Acw2vwfNi1Ql2BDYPiGdOss+AYFW0WbOq9eXZh9X2b6OMWTrds2vMbo3f6k83gKPAUg8MABAW26
PfMfid2S0W5cCuyPzoWqHrtYlY3nrr25S4ceHWBwkfDi8jfq6qgwVzR4cAjjdJkOubL2GwCBTelx
3e1JBxbx+1/q4lOhFQzOBWDCcIx5/VSen5nFbqqFphv82mVMPpqFAX3+/jJvNwTqGOAHAGKC7MSb
toq/Qriv9xjZJTQdvm2ianE19svw2NF1VFfSpwuLIW0C8wm3Ef5xviecDh18KgeyWwOxVpEuioMP
e7dqzkJ7Jdvfss/XmwJqXfAmABxjEz4/h4eM4OCDchHjTNkoe16EJYd+tL4qYbRoThTI3WMgE5OU
axIXrmyixX5+/82+/YD4BRtbBqQVKHifKwLDECSkVhZeHTjLPzgtghvWQ1L+/VXebsttlY1yuhG+
35C9o1kvik2cAG1DBFiRrfgBhU3OdlSO3mcP7r1h/f6KFz8iElOoAW8okPM+VbOMMC3qNEEXaipO
bG0bCCTIeEcx2vjrOx0P98dS28P/cbLNQuxQxBMBe7bjtU56fTs2DTSvSNp8ev+pLn6tFILu2DQh
kuCzHgIE+MOcUUN2yuXwbg6UevJJIf6HB8JAaYv1W0/knMhkZFz0KYXq6dBOxYEm4y8iyLxvM9gp
v/88l74Sxi6Yrm7J7xusxdREaxS5BvqqTUH7chnNJwISUl/6LTq4f78WsP0b/RS3Ju6w158pyFvm
O+15tUx9A8HtfjyqRbldCizfX0/JIDeCIb+PbwSO/LkwYiyikS6eplsnRBxXEpHjFEiYMSXuGkzm
0o7AhQwY73/9iXN7FD+1JBhMSHfgoOod0AzBJuwm9++/u4uroKu9tfiBwz7nnQ65bvOMTnTXFKmG
yZqVd92Ur1dWuRAlNswomsvoLgMrdnaQZldQO+mx3a04U7d5ImVNkK3upRD8AAhS+vGvnwqsD/Sw
MPYD8eIclcuauU8bmlJsgS49hj0zT9T01yLR28pm4yDB6wG0uQ21ddZzjT2PyGgq2t0QNFFlpmiu
UiCEQT5n3seQkXbXInW+crFceJWvFj0LFKQTksw0a7EjYCS9utUee6XMSbWRJGU+On0lJb+wQyAz
DJYFrjJMoM9dLYwNVRgSRHShVFThUxYnaBxeMwO60F7ZZOg2UwvItGHLn20RNjQFjBUc263+6mE3
5qpy2dTsBkSSKmVeeJr7nhw0qKA3+OKwmA47u3t/21wIWmB6o+7IoAq6OX++DiTF/xnHkW63JCOt
+TrMh1x7DQaNffH975dCaY04jLsZCIazz8gVpm5gA7Bd44vpNDqvLddgXCs15fmVKzp/m4psZlZo
c4JSioHh9u//uMXA3gvFQDkcJOZ8uclwbT7CkaM7aNykD9Lf+g5wo22R4wmoBLz/mBd2K9YGHgh/
wRLo/KtCQjYLSCK6nUe8dBetbiihsB5UEexpd+For2ljXvqCf653lrVK0oglibEe2MGqGvO0rwpv
UjdQCLgGI7pw+tHa2ZAnADIilQtfv9Yczi4+jwq2C1fq/3QCc30Xc/Yo2zjrS4424D+o7MTh/Rd6
8QFRHGIiiKjzhjFrpmFIWA47EAme1Q3+O34ERiS4KaShf11BJUjMk03EB4NmlFCvH9BXWyEiC3w7
29q6Iaz9GnqTPEwQIb6y1KV3ibwHFGv0xQHN2mLQH1t0mASfFAaNO3ge9GUIuf098eENQpc5flht
NxxSUBOupFyX9uafi26v+o9FM51EHswxcC4yf7xJNYGfTcuHm8GY9iafdX4ld7j4kAigqKXAlgdP
//V6MYXGTddQvgMt704Ii/vc0ANSr/TQgJBcDUV+LYe4tCTuJ0zStzsDldzrJedw8VNZ2Bb21i3c
JKDRHsLiNGlqkK4TWg4IQYd2yv9+zAq9YjB+gJ/YzGvOT33a+cQrwgV3VK8MGkbwNvCKTN9qk/z+
++MA3OXGBNyki8/9kz02AIrY+O0OHPnkyCDnXLUuMjAm8tThf1gKcEvkL6io3sAuQ9NMcyZVu+NT
Sx4wuGlxIxb2w+qCa7zqt1cuakcgSZGPbbCl9OyzGZZjHL5mbAcMWv8RaNfhNtbymunt2/2Ptxah
pQf8HKSRzvtaEJOYG7PRpSK4wYL5b/ZpbsA/H/xnubRR/f7re1sQY1YMPXGUH+g7Q8769VZUwdoX
7QjwddZTcZArz/fA9DwkppNlRmd7VIXmEJXTzSGK3bXpzduDABAYOvCQzdsoleeteGqsMIEDD6xr
mgTqdvNyA0uG4SkujIbMrlQASxbT4/uP/DZWQ6QxRLsLkGSoQJ3PyPOOZXGfF2qXAm9adZ1SBxgI
exV81vjxr5cC9QMFENYDmv9cbMqhyJq9YhY7UCBhoMoMgao2UX0xlGGasSsg8rcZRbENDjB/2qj/
iNdn37JAIEunDoKTTSRvLNBm9QohhyrMgBUSef9JNFF0AkblylNeWhcHb9PGB+UNRlWv1+0nMDd1
CABKxER2N/ucPdgUtkDEek9UhPrQsxAPvGAr//3rzTFqhG8xKhiIOLxeuPWndcaL5TsyTfYUzN16
CjNjgEPLuX/NpOTiU+ZoqoA2Cdnyc000HTmZGuX4ToElgVGFCVSZKeHvO7M8dNLKz30hlqqb02uQ
twsbFnCOra+C5hguqrPvGrs5ROvd63Zj4iMfFHN0kM3qTv3kiytb6OJS4GKABoL4hSPy+o3CKg9R
tFXbG80jjMHAFEu8iTzEcuyvHMNL7xO4ItB+gY4ExOA88khWcOYNfNflYEaCNKgOozcP4AKHwdc5
GsPDEiamBgvkmoP52wiLTsEWYbEwqt9zvfvGl5MEwx/71cTtPimovx99FUCOlSafGVHuy/vbFPXD
2zCLpG2j26Irh9ztXDBYzVaRrnFwDIClzxyVqHUCUtqxQ9tK0UBAKa3xG1o1kVsQ9LD7ZG2IHOLa
cyysCWyoXBnp1aWlZJ58CjD7aEqWRnIorbXxSXgmlVBbl3wsM/CE/p083Pe7fonJ85KBwVRlhStE
qYYCVT4v4A9SjnGmYQgKb0lbLe2CmywUtMU6LXX2CL5EPyKf1dE/M++kOLm5yW0dahPpyoz4L7FQ
B5FXKgCGLu00dkc/6YSqxEjC7y10s6daa3hyssAb2KFIVfczWZLi2KekU2Xg2jaH4kqDVoppwcfT
gzNhhc4XVbt4i2V1Ae/LevSYAvVSTQHQSXiFJ18NRJSQUIEqoS0gxlKquYnvVEvjfxlkT6dKMzgm
gNo3jxKHJAxomUvPYyVv/fXD3FIvgoQPY/7J50P7gkY6MqFmyfnTTIJZVsKXbKlVPha/49BTv4Dh
6rZmo+Y3huks/jDKvKWlDdPZVk3szadujGRwny+pf9ulvo0+ULcCzIEe5uO8tvZnL1r+Q6cx/2dV
xWRLT+V+UaZOTX5NGI1/qHbKbNkkXvozyFC4VFOWW7L3J9QwKvCXB1xl03hAAtA++gqc5mqTbD/G
ELaCIjSMzXk1h7OQ9SwhD136EFmg5Som75f00GZBB2lsQkAI7XqSY8SnEp809ir0+PM7HQG6dFzX
httKcxNlOxdlPSYMsLOEfUDsgCpUECPKS0jz6K8BVc19sHS6racx1t8Z9dwGq+0yUuVu5ncStdBL
yJBplu0I8sFxBnr02TeWdpUcXBTdhYYwuFwRDrXMJO96UwftIL7BrrIZqqVY55tJET3WUDkYTnPU
p3Hp+Q2ov+Nq+i98hkxPqWTjdNVoiS9BuAwtiA1+/BKTngOSBHbyVMIpzH1LG6jb3wgs9gv0nEhU
sGIAjgn1ODIOAHuWZwu9qA9dL9Pf0OvCTdkVzTruhGBoZHSQYep2UWaGj6qIvKxUfjH5JUk13Su0
0bOSNYn5N0RX9Tf1C3tjk6bjB99bw886EySEJU6fKryTxkf2C9eyPTZuo/FaSbtU2cgLAsF5r1V7
Qmc31VaIoN0v/twP0PkNO1FBM21YHteWremOW5IK6IcN6e3ErclLNLv8n8T6PQb4QO+ebBR2uGrH
rvs1SxhilosQ3gcazeQZ2jHLU6JD9G1i5pag4hgd3CoFjEEFTnAb//Kztsg+Lh2U/Eb0+Oc6zqSG
OEA8OlmtzRqxvnbdMNL9wiBHjK+Bsr7qyQyMjTEpnJqBxCl+xKMXxI9N6CI4bigNEGKpM2v5aQ6D
kT7BJkJSXYIEk/wUBjZJ+zFL+fAvMElADk+QzvB3I+qHBxMw4/dVzGkTV/gRzXBDoLbclW2mqb0n
XbDOJWA39jabOi+GrvEABKP1pol9T7wYCA4X9L3FUfKyExFimksT+EpVGW8a9Xl2cbQchomYrrTe
mrzAXJPcQeIvpREUlYPlI+mQZlXSKm/r4FlHkBJz0f0swFWbSog4G/ag4T6RT+UgMxp86nK0G6o1
Ze2X0QReUWZxO3cw1AtmQCtygGxhTeNZ4C+V00NNCY+iMl/o0h6KaDbfkoQ0aZl1JA+PbvWQJSKv
yOheLK0L9usKvY79ApH58HaBMpB4mdeANE/RRHv1aWiG+GkF8h1uCkWsh/uEhWF7p/POmt/ca4L+
AyQTCnqf+Y6H36GQF+Z3+Tx2QY0unvdpHOnIK8+QOAVuVEHSNkpdCI/MpWPtQflp91LwzNwmtrP6
KAOEm302JnN2LLJBonRoDZXQvZLDWvUpS/ERW09FkNCy+hDRxrJ90o3QtBBNZl5o0PrRnU2F+Ne1
Q7KCuZNqiaDWm/COiZV/GT2nm5uUgD1dj2mbf8qMH4gdZnVi2i+xGf5NTdanQHjR5Yunzcwrg4Sz
vaW6dem+wO+J6tUUsHqLl2AkN37azHnpuPTaI/diaNybHBpA1UqU+hDFbUJ+LnoeWD31ybrWMefj
WPpadeEnJduefsQGlF0FbAz3tjsC2+0+Q7YHpfc2A4OFLzwsDunYpbJkUxxpMKFJln0CbsLzZZUq
I5p9C1jtUiNVyFNoOm3bcc/xMPJuhFQoqf3WdFpUUMawUdlOJv2AluwsjsW8ZsW+9QVs6LnnDDp1
Dczs4l1OZKt/t9FKfugoYaoivcwzTG2TAFa7aapuGQnzlpcFvJKegCBPWd2DIwD4RtubCNSIPKRm
dRBAKtSKjCSnuEHv5mwUHlgMcLwuyKY97op/g2kq1gfOA3/+FjQeoTvGV7C8HcaZSbRPe7Hm+0ml
lm/Y13TaRUsO2Q2lCcAbeyuCRX73yWpXr6TAOnV7T3kz9MH6GGbvB81YN5Yx4PzsBYkpBFTR9V3t
sxSYfRww7Lb6c+r501KpUVJExXhcg9pm/QAQPl073HnRYgoc+WCI9iw3mQQWcJrGcgDgy5bZmo3+
P0Wbs6HcFLAiSHq7sahyBuJ6hejV25LkkRsrBxMCNLlh7ZRVftghAmgf7ldbm0Yvt2DYQPRnmRv6
YOZULDtqmoXehW4cPkwe56xuJ8lvg6LzxFFAUBuatJaT55nhG0IzLu84oPtAXFWslSFaMVybogS+
NFlqakThbnSMIFeuIbFr5bhT3xeIpDzM/VIAkD1lrqlM3xq/bECPOjlCbFyrrtUIbnOov5mZFgYe
HimBMqDTy0M/68RDgeuHpFoQUr8WdoIVEsxs+AOkxhFyBQBYtA4QCroyMXHYfmx9jfIpiDshyo7o
tqjBwDCJRAzTYVxNcbiKPQYdQ1drz/bhfmk4CvYOqmS8jqJleVCun6IqQMuuLQeauhgK45rPFfra
aYjNuM7knoCFQ38rwbTj1TA3HSDx6Pz1VcJzJMEBg1hniQORsz0fXLLcwuxIxScV0yg88t617pio
QI8H4jUavx3QFbHAr2ISRfpZjksqO6RARjUFMPAyI2XMkr64k/HA9d2IrMvgt41gzZZhti5xXi5x
5snvSFHl+C2T49A8NKIgiIE+cndLSi/pzPhhtuGKdnnotD4GTSruYXIXkjqTHdWnuMkVmWr8zWtf
tMGnq6E01ic7o+dV7JqYrlGJT1TQbVAChcGEN4DdTTBCHstmQpJWjmwa7T5b+fxxIq0vwdWE+smT
R1X6KLy8cSfcPIg0jdDG7hkoDD8BCEEmUoRW6YpkidftfYCY4DQxQJn4kCzQLC4hLQLv0rwBk6xG
ibuaMiEmWB4GXC1+CQ34Jis3IOCCb+0jKRnB6RmqNcoGcm/tkqN0SLY50IgM6HtCF1iL91nffwIX
5geiYBTvPN8mPrZonu+9HM3pG/xvaVu3/kIJUvJlvA/MsMAbAYonzwOA534J4snyGS6wsj1wKNDd
dwG1fMNmRL+bEBTZEvRm9g0pvPyKtNk+WAOmQjmr1s0fLL7JWEXQ/ItKw3AhnoCuBNxntbl4YFlO
XLVudoV1WoBWXOGI+EHZTQNuVQBbYr3vHfCN4PoHc9UXnlyqFfSAx7xLVV9GzLef3MgyWhYWXIr9
mnlTfwzMlP90iw7vO5JByjoHgCQuHQQREe0hKdPVUyqXXxD2d18ZdtZzNnqePfguXh0uet8O9wwd
mgFmharpYcwc0c9dFOgW1+xscQqGBcQMrp17MmjlLHUSNP1nOCLRFjKSLbRGc2fGhxlz46nq57nH
Dc5kDpN36O98Qn7VI1NO+ApjB8/ESxly5vwTJBSyu3QaZ1YOzMpn3UD362C5B4Vqtw64HQjgN5Ck
c0ZWAU+aRwcvUK8MVQuO0dw4L6vigiUvzMvQlO5sSNcyG9301TrfRPskGPN7gIgCV5tJ5P+EsImV
ewMg83dnGYpIT8w2rwDUhudJ1xWyKNsYUT2ghvslvA79UxFJnFYO46NH11GvQb2HHLha7Ox3sDNk
3sMY43OgJ5jjoASNIeIxppA1qVmhc76fF5P3e+yu+FeHfD+r1nkSLermlXe4VUbcG2vUF+oe2Zfp
S9KrJNgrRH3Q9THceNHL4GDkN0NO6dAlXfOsV8NQHxgWJTtQANK0HELAnyLUswTkIRpOZbF46fIU
qTxAjgnJjg9jqPBnA0nn87KP+z6tunXhh9U01pV9KyL2ycyB/wuWh6mpiMy6fi8SBynQCSUzK3XU
pgp3QRr86rKCk3pIAiT2XZP2AQr3BAiNAf1QV+mUh7xmMK3uygB8PFtS189xxQeAl9GUgrlSmVoL
1LvXx2D2SJX+nKmZ3A5XNVG4jLkMyqDwZXwYWBJ2u95JNu9MkkFFpR10UXn93Cx3gGbl+ZGydGAl
7n+TV2lM6HTvGj7eC6hs6RKKO0V+16DAPc5cRN8A9GpMOVg1KFiXFNETo4BMo4vUrjXl230QmTBa
Kt+fkMqHDP22ypnMfEpjFVLQGGnMbnqJwWUJHnn8GaaHajmqkRXfVuSMt2wiwT++4j2/XVtomOEe
XeVY2Z5Hj2EPS/KPrE/Hnyz2eL9fkcm+YBbPScXxE/8dwNGBPPGyZndWYJJVIjPU7XEJB4P3GXnt
UAIpHWoIgQwtCvRVR/keuWF/wh8MrezIrrQ7pjaP5wqsvQTztzgRCL2jUwLtXY6qG9+QF/emt0uG
jg06Kg+Qfu1MCeqCegyJaNa99d3wIjq3zFWeuALJk2sStH2CmD5vBQjuMoKft0d1O/+eKAxVoZjY
t9Co4wbvIs0d2lbSwa8b5f9aCzJ4xYdY0/ABYOrgqR8LwIB9nIkThqQURRIU8R/7OFnmcgyhg1am
0J1G9Eq4+hI0cfscRlP8op0uMO5uxuHgNETMKlRoqLxjFLtJyVQhb7p8nVWp+xySnO0wchzTMFhe
fLbkQ9VNxv4TDb7H8doNwRxZd/mD2MQpgcyi4tcQW20PsSiUrPt+hetIStLwU7MOYVA6t0ai9IZF
+oeI4+ov8Y6nn6PPelOyOTWuBNRj+Jzlg75NQEAYyh6b4GEaGP/WQsvtpaVJc0Ti6lmo2wqGVEOl
pw53y3c7g3hSjrJAT6CPpEALHhajGAZn2hPID7vgRre8bQ+RCAnaZxO65iW8Ex10uAriORTck21P
KXzBxwqjJkl3g/aR+PtiCO+1yBaY6lAzT3jwODjiZfQEFjlRPO7wZ8xPcIzDVI+JSHY1WeyADV/Q
yVUu0eMz+iuZj9SDuE8MuXoP6x7IG5XMpv7vBNNyUtKR8Rz8J66eBfhlaTlOE0pUN7n8fpqmIakK
wYKnyPODfwpObVA5PYW/NC+GR4a9vlaJDOebfCFjVnl6CsgpNVAzRvsxGW7gA1fklcd0vKcLyljY
qfpoRXVB7tJdNjbWQz5mxYK4NLbfE0BOvski6L4r5uMeU/5Ckr1uRvusZjp8KtiAFqVCry+skzFJ
fzTUcbw09JZWzKoj/7mNu+jWAlVnK596sKJas5n8zu2A9M+gVEIIwIXwI43oiA4WmQkyJSvVbQr9
Nw91ebfewuR4pdVcrIB5hcWQfg4Ui09hN3ff+wSqXjuqkvQlE/GC0+jJ9EllkDasqb9031B6sWfc
cchDBmRnPwNwZkN0EVYk+Cmc3ikIHgagMXiED89LAMB3qXXhvgIPKnQVgXuOXQqvnnBHxiHw4Y4q
UKqNys0H0YQCoCOexEeZtcQveTcsaIHkxqN110xbsIZL7YPkgSNojSX5L0elepnBM1Nln+fwVok0
+u9VBr2jT6DEZrxalJS/fIWAu8O2Sl6Qe+RfgTofvraJCtFsaBOxAZsHxE7O5ThVWdt5drciq8De
zhh+dTcpP0fPAQNACBIWs1e7IpXbLZiPp3G2CAVIrNqHwkMvskozbetuhvRkNSPyoTmC+ucl0DpG
4Wr75CSMgKMuqpr4q2bAAt0nHepA2E5nwHZMEnOSCpqB8edFU+4gAQudy5Pfti782McZNtI6w9mx
otYmDxinQtEqMrTNjxO6uqjohjSmNxEai3ynKeM3Y+TmeS98T6NMQlyJTk2egWSReAbtTiR/HNpB
xgtVmRcjSib0ZBk7FSywUUUwJYEST0e7Dxz+Y95dxFDP13NUeMikdIQODZ2FkgdY3Nu2XOZ8QMdb
Mfm05R1tbYbY6VKLwtAHdObJPzqEyDfIOJ3+qEUSaNwQffog+pGTE8fd/mkY6AzeA+2maAeO/GBK
BUKcAi3eEbjNBEM8VXAeCA5aGcZ3cpnF06QzFKXGZfDzapBrTMD9pMXdAOFsaJFqbe/lwtARKkBc
XsvQpLjNoiBWU1Vgl/2CaVhzF2UidygmzPRk3UzZDi3t8IirNMdp5Gk4foAkQsb+H3Pn1Vy3la7p
v3LK9/BBDlOnzwXCjowiKYm6QZESjYWcFuKvnwfq7hmT4pjjuZoq21X0JjfCSl94gz+o2IBpctay
+8xlulDgMNSLBBAgylsyMdVD1S1rvsMDcjbIEBbihHEZ+/YwI+D/CSqxclNN6sLOWFrufKypyz1i
RWTeJoqTp0HLOe/5iABYRahOmjb45hAPl4kxO0hoUWrRfIRLqKdVrqU8zloXX4vVkvftuOQ3dd4Q
VlVu7d6zqhioxo3zcz3F5PIQrlz9k+opSnrM9cQA7SubStnjIjjyO8p47hM6KotWoPnQS5MM0Jwf
ZTYSvy0WOWQYuyMgQFNNmyyg82TtzWTU8VGqcrPmhLTrWzaP6qauipk4mTUkwi62tMiw2sqgajVq
lwRuIysJfpblXpCsrcZFtxQGmoLogh0s3vytNWnLt6EaZHryZM8umAy9fuhLWzjBRJuiCerYcl+U
1tKuE3YaVnCTyDwqnNl7QK1Ho+qaVs7jErfgFieCWyYZrsJ3ed9VGSYWNoS/quwax089RG/I6xpH
7NNJHzSyPlJLDrc2cVDwLsqYtMJKct/onKHfAlh3X9QU68I5a7X7wTSLB5JA8wra0IJ5VaeydOtk
XvYgHUw6TUaVNaiJKh5LzBPiayeHuD+Ark3wk/GK70ua47ndriBVKdA7arlzu7hAIb3yrOtKDiwQ
MWe0aezEnCljEmWq4WiL5tah8fWHqbekJNRhiEuShKqq7yYlUIdiTaznwpTZM15xoCdX1HYOCTaJ
+UVdker5OidAd53Zznyi0IZSd5c4fXpbGRtfzqq6+gPc6jsoSDqG5k/rd2QzERR73Rbt0Zi30Eko
8I6slisj7ucg79nEkh4PqVjLKWYR3h/Lop9CoYzebiizj8SS31Gs4yZAP25w9E1N7Q38hMknIe+L
MhqWuDuvjNnd4Mn8R7o2jozQSSewEwmq1/64Co4D2FxtQgY5xSekUqiP/nVX81c0DC3NDRSKZSiN
1LfKalLX6lK02FtCnq4ulMKs71ujTD/A1b7TkIacjbLkxhBBJ/rtm1/Mnq4EpRM1QR+OPuHEgrSt
c1Kt4gMk0a8PBLYHCr8J/Iag9G1bWNCObIvEqyKvGD1/EM10psegftBhfwfyspFOER8AboPb4Nac
/hO8rS7larhzyQP1HWuydIqXem27eyu2IZpiIR50Sjvf/fVYvfcWaS9YGjDezVtg+/xPFx0sY7I4
7ctoFe0U1O5sHEyvjne9qKsPMIPvrpWfQAWPF8k0ffOACv5fK/j4KjJF8rkZAOsa49gH9NGqC6nb
8UFHBXGHiGX/uTbWLigKvf5IIfS9ofzzPbxZKomuJMYkPZ53RhWI6KaoLoRS6H8fwsA0ATO4EetR
SHkLxXRwAV4KJifXokDQq9kzVdo2hC/mPk+1gfdNlo/iEdTMR5LI72EYeMGbLB9exwjLvh5RKI8r
+1FWRVVhDhep04KSXERHH79pvkmF9u1fz6B3rwddaRMQQDtF39Acf5pBaQP1Xik6VGVVzPmok08B
dUZ7N1q0woZNZvevr/cO45R9BcGZzQ7UYevdhvhPF4R/maiLVVRRXBaNOOYLVwpq3YovlsnOrvCU
lZ/6nuZYhVUNVsUTPVsjV1bb183RjZK6tE7lkOtf/vq+3p1ZSJZpGOMw4vqbmTWgXJnGiEdGc+/k
35QBxriCdLP/11d5923jKw0+G2gMKfLrhxfDLEnIdHBjKyl56in1da5N9IVJui47TvkP9vJ3NiVq
lGy0KDhhzPwW9i7strVGgvMIH1DvqA+D3NFUtKhfgepSY2ndrk5XfyRK8ctTAlWD3MIUttBF1t/q
j65trplEkVXUV0384lhZ/hnK03LVaPN6XEzoth885q97088rQpn2gE+jFP1mHxQlXP90EXXkWDJD
WNcy783Co4jlrk6QguIOqmLznlwkBTTNAcBQgkD567H9Bfe03QMyqDb4WJCPb0HVshvNLFsUJrbq
2OhUre4pNzce26inABcSfeeqjRtkbTH8Xa04rgwHg1eOjAM38GZW0cQyZJz1aI1jNH0YZJtEHi60
frNMWD2N5keS3++NL0LfmxM7+9QvURMn6JIsa1njZaNnT66wmyJ0SG2eV0RU20Bfu49cMn6Zxzzh
RizeLE9AUL3VUJhLjxYcOG6IKiP2co7dX48CaEiKrc4ZYIFzBXrB+WBL+OVw3S4K0N1BdAkk7VsL
6nQYKxeVtzoaGrfyPdIx9qmc4u9YfBSivPd82/HNVTa0wK8i6opuAi2potRRi9a3lLItD2iCaa5v
rKrcE8jn3ype7v6v5+zPhfGKN8szohMMSJ6FSmvmzdSpR2AcgHEo5cMK+yRj6pg+HU07KLLJQAEN
EdrPlN6yqG0S9wuI40r3JY6cFwIkFJ3ucTQjXVGseyG02PULnXbj390zuUXIUFuMCBIcSPHrPZPY
0xiFHdeR29TVQaG2FYEsxvPdoxQj1mX8QBLvvdlNeRM0PeHcdgy/vl7itbKki9FEzUTvyFoKsZsV
YZ4RpMsRtso+Yr3+nLxvx4DTcOO0qSgpv5Xga+ySPmQpmyieTKrAarzeEFwk8zm2TOvaWahWR90i
jEep6M5Vplblja2PXeyX3WreNj2w9r//ypHP3LTUNtYl9nivX8Eom3bsq7iJMH0tI6+vmwO1EBGh
uqXtHLAGH+zf76w0DSEPTCcw+IG39CbeonpgVBBQeOWZkR6GTj5bi51ELoI4u7+e8L8c84RzsN5J
s1BtA+z/5kqrGQsz0elbZATLvW+rqfGCDN5H6oW/ngXb/EFiiyHdAMxv5mwy4cOCl1cb5VWj7sDX
oBhtGMrJXQv0FC3QEW3sGEcyho+kp37NJjciCPBbdhIIYOh5vh47Gr5e7UxGGxl9t4B/zUFEOI4I
JWJVY9QMpn2U9TREuiDOMaXXXIt26L+SIX1kH/vrqOJ1SMEKgUGNlfRWODufSCNV0BDQ/934oMzT
/IcHJ+dmklY7fDBj370WcSVJvAU7/q3JKt0/F4Qz13JbVfrFbKCkq2WrPy9LHv31FHrvUtAmPfyz
NUC/b8XTqsFq6hVObaQuvRkyxYqjHpcPudZmH+zOv07WbRVCrlQZR0Bcb4aSzoUBytRjKOd87WlY
U3L0RZ80yQdv7xcUM3MGoXikXPAm2M6D13MGPlg7mUOGM1S3fO6lfa/AbwjXMesjy27mcDUoBzm0
g/xWafMPluR775NHpPSxqflw4L6+eF8D8BErTzkphbfraJgcgQKlh7xbmw8u9esx+9PgD59u1j+x
xJvnhFegNWBTusjJLLkrGtW+WYicItWJG1At5EgWnS+v+6DW8e6adGhj/fu6b4D+ut0KNccxNaqh
39CrHZNjWbraTq+afldhLBmiYtgdy8zzOGFkd7ea4BEqG8DwByP9zpQi0aNCRExIMeQtR2Y1E5SE
86rD0mOwAzDg6qnMGueD9/zuVYgMgUrwyL+85xKzAyAAXGWhvRlSaJLnukzab397IW6yChsrlAtR
cnk9cWxaIRyNbRdhv1Xtm3ERESZ0uj9X2vzBAWXzVa+PaJjDJDMkbtDD2F1fX6pGEy9xW50F0hZd
5BY4bSa9Ub3MrCegG0jffDBO714QM2eVZ9BhE785gYU7a0OfOx39HmQaJ6jSYZFbP2jp/8TrFB8M
2DtrcNs30QtDFwY88ZtjEV9lgZ1L3SN+kBhBWlmqb1HwDRZe6geL4b25YWHICo2QgwFt39evEpyy
Mxce7hcdb/tWmzDzCj0bCYEPhuy96xBQkzIgx2KjEvb6Oli9NSLPE6R1petGXiyvYF18ZIH23nv7
aXjJinJgD765yEAuqyTx1EWT8JCBpW6/S5xhDa2KJf7Xs/2dvQtXrs2DYtPdIHx5/Ty9ZsmxmxuM
3UxjM/BFRA9TeoAmYzpfoiVvB0M6/m3RR6Y9pCFKi1vx1XlrQoZrlgBdNPWRVpK0A9XqDnBCbpql
1z446955k+wDBPosaUKnt1oAQIamavKqPnIzbDymHLe6DE5wAHrso4TinZnBa0Tyx9mEB2ALvnmT
G5+b0KmPCsxZbmgIOb4prfGDef7OCuZE04hJEOb0rLc2nXaFmte8mszzIl+iTNTiUNEGwztBSQOq
yP8PERBsTyrBqMWyGb6ll+pxb2jFMsioFtC5B9xe/Zae3y4rcXz9ORX/8/v8P5KX+uafG1//3//F
z9/rZqEzLeSbH//7unmp7mT38iIvn5r/2v70f/3q6z/878v0e1f39R/y7W+9+iO+/1/XD5/k06sf
okqmcrkdXrrl00tPzfHnBbjT7Tf/bz/8j5ef33K/NC//+O17PVRy+zZ6C9Vv//ro+OMfv3Fe/WlV
bt//rw+vnkr+7mKYX8rneuiSX/7o5amX//jN/h2qMrKaG4+YbgOr5rf/mF62T6zfmWvoQWweMoZD
QMcnVd1JwUfq75RBPfx6UO6hzLDpz/X1sH1ker9DgOS7qJmaJKWu+9u/H/7VMP3vYfuPaihv6rSS
/T9+Y80ytf98jlGaImeE869TwkeZ9s3UXxpLJAZUACCAUgLYmpdIwrTwvbrovrcgvgIKwFQeslK7
Xby4AWGiGFGmAo2GzJYFMDHLzdST2mXn6nt0W93Pnl48W/0q96s2TaHRAFD2EvmUlvZT48Sf6858
XOcyEK3h7Fwr/YPWyT2N5sm3RVH5mmikr3cGBtu0EQQ+G86SfELj9YdppnTZTahe8wp8pRHCCUFI
2YGuF8q5osJFPz5+bmdvepQaQMB5FekdSuNLAOhuAGOiOpcSqRjftpcqJMEs/bHUB2ZUnfOcfYM1
aL/u3AS4h6hL81qNVe8Q29N8wU4H5F70WdgDtEVj98Gt4m8JZl2nXM9vRWwUia9yl4GHjvs+s5b8
RDs18fMUya9y0L5hsXCri2zej1X73QEsQ9u4yPySKt2sxWdXzDD0ElBoVV0+W+lk7FPpARXrknaX
6R4MuN5ed+oKJ4/Baf22odey1skQUAAHYGu7T5MEcj1OqQwzW8jTPJfJuZfut6bvkk3MRX+u1Wwu
w7hzrANF5+4sMtKIQq11H9DAQ6UWo18p5XJZLFIJMKHNggyeEbJiXQckbT2WrnIxpb22K2BWXk31
opFGZkkALmuC7FB9EuZs+fBm0eGrANCAX74srB5T9LrTQHUIes0A6AKr6T4bi+6gebq4/EcO1L7b
ByNbCmBoC6DBwfpsD/W9ChVxg85hLyDGz00j5S7XlktrgsU5NfNwpYNARdJ0ccH9Og1o90WjCLgc
UiyXQSCUoKq08YucYA/Qhb7rtTb2l368lBgYA7Ks6kgFPwpIh9S4AuG63QGAiae4iX0ZaxdWK2Eo
oCEatK24Wse4COGtPoOGson9Mt5eU+8aU30cbGNzMlN8rRRlyE5wRhhwpd29wFLztOduTAGUVOu1
klQPK42xvAaJpM+KBG/9BbJKDLrKnneL5eLMNoL4qQHeBp1e6fgODN391KgH1xAObBPzRzJZgIir
6Yvdm2aQAcY7ip5ksHBJ0bxueOyM5L4Rc3xnKe14wCnEQGZA7CHJ2uFi6ie9RwDPoIypxI19BA6m
z9x5qu0AhW6NUbPze7COR7XSPN9Nu8feKUAPUQH2l86JOfWXJOjkeFLHYT6M0jiqGQhS3Hj2jVVl
+5H59UWV3bO01TzUiMPDehuEROCdbAPC3qWj+00dku/u2D6MAPL82YYxA5+7CnruCRbG6u0BktuY
LXCfxVhcNd4sgtXkRdc9rgEDLYxRx+1rFklz6it9DStKSiHCAp5vzOAhay39xp4gAuEyrmLW1VCz
8y+d2xU78Gla6PTTHXSaxzSdIrk2a+jqkK4VA3pDLJocl9yFbL6X+t7sgfMBZl8B4bUkw2jeujtX
kVdWt0aLC1tCrsi0u1VjHKx0SHdtU5R+Qludt5abnxant+7B0bthngB9H9ZCGyF/IAiiacu5NOSx
z0AEbarE8G3AXcMaqNDTTm9V3TjrFTDqTEm1oHoyp3X+RD/+GBsNtMPC6cK4hNLjraoDV1Veecny
3MVTvldAXbmBFcc/RJIabBn8mzoPnodqdtJOTL+NoZgO68NQOc9jXF7Q52SJ1glNzqw1dnHcfikm
0O7VRLSyUYTKVn1eE0a5cKAh90UW7+KM1dnJGYOFYTlnjmKF00RjXdL38IEXJYc4dV5Ajaq+Cr+Y
wtd4OevzD2ySZ8g/hW+AIT6ihe5ETjy5/0yc/lZscl+X/PM23HgVovwfg5JXv7V/qbeDv3/7Vf8f
Ri5bk+0//x0b/BK4+C/FUzf0f45atj/4Z9Bi6L871ELRAyU0IXrcWrL/DFp043cNeQsa0ahdbLEy
dc5/By02H8GHB1dJTozGDh/9K2ixtN8h+9hUOzBH2got3t8JWohMtpTwz1HL1lNTUbZBqZzMETn/
1wH7OBtJnsa6FWpwa8wo7agTaXPr7IthdQ5J37j+CvHBctFL7wbFPVpFcj1OLWtAxGtxbovU2QPc
/9aqtJE1D5DpWmMKTrfu6K2QlPQtMIfmDzqkV2+rBDA25NzizlE0B26uuQIn7E5tDiLJzaD19GoH
mRr+ul/0A5BF6A0nt+r2drnOD7G74XVW1UeeHo0qJbMDJIHskELTvAHU1t0i02YAp9is4NOA0gnH
Km8hlk+HsWweG7O/TeJMhCMVALC1/TWs589WDh+si4V6oelrG7YKjEEVVh+1K7kjR2r2NlqJhr9M
/Rm6Qxs0npfsakbIT9pkOpfp8mMSlRvVTnWfIGIdlMV0Ccm1v8lGpQU0lzigA7v6VCWVcTQE/I+q
NwDFe2V9Zo4kaNa0alC2hXLI4z496HWqBJUqhvOcD+D2ctwmdxChhz3IPmBKMH4VnL90OxjxX/lM
Dbj1VWiC90Vb2+cUSzc/F0MdUsieIYOvZeCO64XJZvqHxOMKzPr6CQ7yybQhkIoSVY7O1S6ydrVw
cNAvQDQspwzJ997n+0VERCOjMXdf2gbJEjhMY4OlajPD0q3mhzY3f3h52p2l09c7r+vs09rEzSFe
vSdLWa/BY4P8N3N9N1ZgSLEXaK8FOhyRMlvgTDBlBBJaGxGB5s1sjPml4tTf8Kc8zOacMg2Mwjsu
bS1DYkZg4LHjHdJ1OBoFnAmIYKM/1oh6wcSz/KTegNMyPacduG6Bl0KjYNRsEhBqK+yIZSrDVRHK
/ZJk8iZzve6bphZwDJO2OMDJjM9Ja0GZKWIx+Ys77lVpP2WaGW68t0VTLpIC24CiDfO8Tvx54/E0
/cUEV6vV7AtRW6ekKr/YEKuZbIwFmgHmiqO49jD3VQa6TPhtKeAktHChE/MwogAKFJawWuu09RAb
JaVvABzXMPWQriZbslgW20EM5aD/DOnPAtXu1OqpSKf2DOlnvG+G9RizrPa5NCuQkfG5g80dOite
iWubwbDQ9yNy0aJvtMBtUevtq9S97o3E+J4pkrDF0LOgTwYUJNSh2ZnqlGm+aBdJS1aRF5o6G6fe
ak3IoV3roBDpcHapcwjLNLDU3IEsVGXaySRJ9ntjTC+z2LBvC/i4JhPE/jHly5VXymjI+n2d4sFb
FYoWNoQHoWplaqjHBSx9ey0fzBo/KkSNu6+SNOOmbBqOON1aqFk0aRCPYHUmEqt9vg4bLncYVTSH
5XzDxL5wen24W5MECkytUG3z+uwriXsf9Jk8yGw4FegJhVq9xHuzxdkxwNOn8MehsE64zEPFWOke
oXu/pzsILFzF2FqMmTwZzhPHs3Mex1Y9gBNPA33p5kuIPZL5RHa5c8ymCoeNZO/Zq3Kbwmiij0uW
hAdLBWZ7jqMutR9ssTyuPRIAJJB7Ly/jYzI6NLHcAe8G75Ndw6mDUKgEJRTicIYis1toKCAENCcX
aU+fGNEX79TGMWx1O9Es+vKx8kkXbBUis+Ib2vRXjs7GYKl14Ka2cpUJ7w9qt0zGJA3GNP9mdTaC
A+PsL+wdl3AWrANwoO26o3UBTzI1AqVk1qpzZfnmOAzXY2nXF1Al0W6f0yoY2/Iqk6Dh8QlqrwRs
mAfNGeFCaG4OhUQ6/qw006nzHEDhZJ57w+i1i5WUfq9y1sBcALcRjdAwHX8w4ZfiKh6ZGSY9WG2D
R/Wrupa+uTncFnH/hOe3r09llAvtuvTKxwV6jljX+5wzIumc09yoEdSlQPPGyBwcjq8lyDw7yOQS
lLNwgxFy2GD3z9Th/GXzFfTSizgBfWXqV8Xs3iReerKs1G/HgRVZ38YIxYQSbUDf0hAGbUCAwxG2
ICUNj2WqXMvxy2SKO6sAcZsttyb91O/1ohdkC4qF9HXjz15xkzg1WP85MJWK1CrPIRGbP9SswVAJ
UrN7ueir9C2BNA3rLBW3jjDUa6+ujQu4d32AwsqmL6EPMlzmcgq8uS6OC3Z89wAFftQleadUrYe4
mae91XojNzuVpJsT0GyIuON51MYEAhAmkFIVfzDDyCZACkEvaZv0CvmLMtJhGfox/AQQ8HJWvpgZ
9jNZDrYcO0tz09sKpp4EFAKOdl4qeamL2EaZoJ+SA9lYeqm3CzRB3bXKvVjAfTtT635CrSN5QkRH
+2y7KedUmzlyb5IVQr0unfRyNrT85KG4c7kaqvZVZsYBvrXxLChMAAzO7Ocuh2bfA4PZG95EvGBA
pIxIGqyDYg/szLk6eccGCZIDYO32fqoq72px1Oa67zN2C5HDA4I1BiOxKVvm3Pb/bJ0aD1aPJMb2
sRs8MlkJsuYmz6yvaNUsxxKgJeI4OJLiXfdYD/QegXTDcROCxVl0wy2k+DXqUZLKpbJ+X1eg+exM
XRnMENAvhNan3ya2/V1tuHc15PYA1vdzXCXSXyvR+yV1Sl9HeuKYuE27cxBoixTbLp9HwOeXTKxv
taWiTQRKvyWIgtzZpkWBDZ/lfhLl4FwVFLDgtaz2YVTTq9gVjzBn5HFu1sfKKg8F7CUWBGlB1y1W
MC25ej9tNFY8H0EtQYqgFTbXX4CjWLD6Vo9BF+0lrV0jReFnjY/rMLkkf6oXKQ3HWYPKyy5dJpgc
qkiippLrBfDAbg+Zr2JFNdcZ1Apf5okasE1Mtm+SKsErhPVGReIgy7r4AvTHzy2POQRvxlme0jGu
H5HO63Zm486nWG7gJrdf8qAXEPUzo08Og2eBjjbc21yCU+z6Mt8PdLwiQi6Eyooq3Q/aVH4uNX2k
xcbpNU6lG6VANsK+bcq9R7qZqifCu+4SQjnFHYLKcDKtS0WC11+leCCPDIGM3LV1SUY73hW56qfI
LUg53hR9Es0gYm4SXIlgzcDio+4H018r1Qgy1P2KbMKXYbYC9EWWvVfU2Xe3TeywtIaKvFmMN3Xv
Xts4XjCa6PQEZSqfszXG7aLXlCmYVK2ILEBPQSGSG4Bt+RdHMa0Ho6y1a7uhfkKzeiZqptVO8bi+
L3iLFzDqZZhaauvXo5OHw7jgXqCjVhdY3khoKRSgcPH8I49d9dy6ys5YTQ1+HYgILFW/QyXxpT4K
3/KanZNPVx25sjfDMbCnQE/tQ+0ySa2m+YQX49HMl691shHeDEE0YEY9mW9amSc9c7+m8/xlspp9
Z6lXk4N9IxSfvWojz5WrFdzzxURaCE0JAIPjoYzF58yGTLLCSBjb4XYaVmK2sj9ZqXfSFhVu/bS5
UKXjfl2HTy6m8rmFufmkwMX4rg5O2AsVnSEqDtxM9w0u/7ehjo+iwHEM5tHD6JZ/uItO4kwFqGK1
4vt7ZTQQ5dZeuazGeW+48gQ+KxKbV0JV35H5c1xodoAWhl/H+qdkSlCFQaYprGfIEe0wWBdNPqjg
vu3s3CuivuqnhXqYa4bwMhp/zKitKolDkOSI/lJJ4A8L1b52EvVR6Tl/5xIzQNA4jBZ7HbcEz7dO
zC8VMhd+r7GLrfCUOJDrU67V+xJaAgYsy00xt346F0cHdfFKrTxi+D4Jc+pol450DVyvU+2mqdLs
UDlNfkNNdod8C/Rs68JIPO1Rw87rm7TMq2SeUz+bZh3BA4HKUVpN+0Izkk9ItapP00LJZs0zj+Lz
8GIIpYXKjDJaDygu1LpB52BwpusFk+/Iy1pkh1fLuC5L88pwh9u52Dhy6PQ+OWnR7AigxEuWpog6
zUC5q7W/gr7J/uWwdMbxi1pl1YOnNbvJzEK7EnutEnCuuamSIp4FQjdw8ma+Kp32h11p4JGNTl5V
oCJ8Q01zv8pRguygJgqN0uoy1l6gNtZuouJ9udSFi/5J01pnS4+NU1rVLzFeu+EKt/XSM5KHXu/O
aWzW4FT7ZxCkEnhzYUQajZl9quWXusySJy/7SWGc+mwNaGPijIulKw0su3yi/d6frbFLd6O7RrlB
aYvQU6dWX4hr0My7ySltROFqtzwsnXnorfrSdtbpblm6W9ttCt+p2tvaQsEpEV8dNDTsrboTJ+mz
JajfJAirT4p3QPwVXWeIlIqKYG/HCbyJFDRHtqMUJSq6CC7QkVAtVdufs+Ii7oncvLZa9+aosf1l
rvEl7maUJMzafqpaQz52phYaMgdfooTZ6Dlk7/SvQN2JxvpclhLVOAJjczIOhSWwWuq8Q8f5sy82
T9bJM9FGceuzidn72LbKaXaXW71In20TlVW1dPO9PTZPY62hhWe9uFb+JCfq+g0yaPdprqs7yyKM
7hu2otgzYLTVHGxpOV8gikRZLC9u0HPD3Jy6lo5LqqY8jaXil8q4sybTPqR6c5pL5caq7OJJzqPt
d3pWHF1zIpqFpc6bs2zfWsf8kE6WcY9OcexrVufuwOueOxS0sHlsZdA2mhrQsvk+pN3RcNryjJZH
dmWuxRx5Tj7gsT6450nv7jYttsiKe8xNneabO8XewR1d+5B7VUGq4xWcJBp7q7feGEr5gMqAE41m
c5kuzhjyPCes+z6DaN24KGN3oLJBJyQloTuvCf1QIDNeFWLrC9GT5ekjRpEBb1BLguXSfMB2u3hw
eq0n/NKVo+yL/osJtO1Ccaw27PrR8aVTylvkUdomNBGei8xRINKXFmSnhbYx4Utd3KQNtfoWZbgQ
5bjFx+djvKg55l+8pcwOi1QhkKvpcgGu+aF1cJcw9KJ8jmutu88VW4/aNa1eutKwT5i9VjtnNvNw
AYIFJbUUoRcP1ON1I2bPQYyotqsccFvmPTZGOTzpjjv6aYrkhT6ox9wtJKUgp90pGdVfgIPJTtD0
QMlFrQ+9WQ57Z+bUqSfRnFR3qXdxYeTRWq7rM51xZd8qkHuspZliPy6U5hNDM4bIBDRQVFOo+os9
j4gQtYqvVqNzB8YKDSmIsLdTVhufpOGkXdgpc3mQ40wqNcxohyhLF9DEG26MsW1uyMRd2HEqMnie
dM4gUZegWPIiyN1hCJZs1rYWCwFIXSO2hbl7VK10fSnXpkc3VdT70dXSy7jQ47CEyXmZ6Wm4lJoM
XBDjpyxOEP7o0PH42o4Mg5y95Wjit31cVOsuLdp9OjBbklGO9MnshrUzsbVWs4nKVqVf6x1CKtY4
zWYE2RXtP3WRpM0tAk8mSjt7QpjKrzQVU+lOyz4NYv1qoG2aTEN7pRaNGxl1zsxMnHk/1VL70cYU
sn0Nhb4rxI3LDumhuCLHn/viDs2k5wYiyFaQT+4KlMwg3SObG3pJ/Ij7DlIWSkwNQSe33nL6dt8I
pQSzWtNzWnvKL3M8OVeLWRuhniePeurGhNvOqIckOJeesoleWPQC/LrO9Md4KKBE2nJkh2p4b2b6
aJb0KtNYfUbUCTE+Xs+ZeFNA8l/TJ9kUdyJeHpWpu/BilE8nayzDls4OqoLLSamMNVR7B0uHYURh
BobdelpK1zmMTqZ+cXPF8Hxz1twCQr45H1u0LTxaCRTIY6wtQq3XkhBCJcpvo+oebIQtvhiDRpk+
LZH8yLT13DG5z7EU6XWemPOnNBPGF/or113bmAnbXMzG3MK2ZJ9WKUcmKGorVhPDE4j1i0ldR2bh
ulxZTm6R01XidqOUnmhBxjTpUA0Tns6ZaHmZyYKQL1RpNu/IeT2ZitAP8aDAilKms43exl5tde16
KZ0rlzC0rRDbMHI6BvMc3zdVjV5H5obxQJwQZBNts84T1r5b9QwOZKL4FBRRKkAP89hpJL4/K9O+
3W/cAtppwUzDKFo8jUQSDC/iO+k+BwaDqp4p9aMFjgnGtMouSt1WF+dETW4n16v3HJ7OResZKUuh
me8KDRw7DHx9NyC8eVz1Yto15CKPNk21QhrroatEdy6nhVDKtG5gMl7lwinuG6snZ2poT8tmco+2
VRB8zo5xibI1vRsz5gide/Uk5TJfIkCBGNNCMEkiqu/1Br/ojEYMN9sdBmWVi49yxA5fLAa5HJ9U
3fmB6dJjIVKi3Er1US191ApDOTSezYqa/yd3Z9LkuLFe0V8EB5CYtwQ4FVmsuWvYILqqu5EYE/OQ
v96HbTtC0nuWwluHllKIRRBIZH733nMrE93bYjbRJ723zyfYPmVRehvbkR+LcCOR0AOVxYm+oU4p
nshv9LyPtfVAfuK4tCjeqlho02up47KtANaD1T6E2cBYerhrvfrW1M3dHLIbXs1067QD2yLGLWFr
CNauZtx61fiN25rzo3QfqglFMwnNNw5nN+HMRtx3Y5acaa+CTP1ijhH3ofFUVz7Ym6VNfyQeh5+g
9Ha1dMKN1ldeBcv4Kw3iN8PkPJouslXtFL+kZPfHzL3+VskGiw7VvbGnUdEgEXxa9VWJmovHOkkn
LDYJ0mgnissgWrOMcvo+0PpTVDv53jBSmRvn0UBVtKsbZeQn0+BCUlb9qxVqx3wkogZZIEKjp2vZ
n0CMdxztm+niDZYXu6Zf3djdNeDvnnFxQnnKRyNqx/Vp1dawXdP1zelcWBBm/cvqaL4szWSfNX55
LldB6fAc7GfG0Ycsr9vTQrp9O1E7uvrreLvCsDvASbjKcml9KkL/3ffm5Idg0jkn+sVitv0MzRAY
alba1mmu+s/Abzg34QncBVmy7KwS65ef+2A2Mne5h5CQ0+lQyq6Jl87purM1qH4+hF45fy0T8Ynr
znkGRQNq7xegPdHdDqupdv3UreOm9AufORxia8vmg1boT2tNr/Me12FeU9WQ/CLTTsEPLLpxklPS
TAC5sinT+zpM+nzrODoEvwc+5IejG3FZDNXUN0mQ5+M2CbLg3Zrsvtk0nim/EOTbEMpdk38Oeb2g
UqdzNBmWXJlbC470RT18W10a3eFsfYC2lBtuk1fTV6MFeCmXN4FhP7oKalUxyjMrBqM2nMZnk5PJ
U+23aeRgBd8XRgEtyx3CS5r21dNcF/KEZ5OAGBF4uTVkQnw9mcbIhh/JOafIrR1IM/8+tDjlgS+V
J7MZ8n0D/xKklRW7kiT9xsicB5CIJ6yBH41EoU8CfaPxdm0a29+v/o/B4SlaLMUobP05QvZ8HZko
3/m9Q5GgwV7cRojdNUNXb7CotPtwFSg+AEIj3WXM1CR5sbVJ5d7s5485dB8Ga8qPuiF6BW8mfYSa
ELuIWwSGWIGMWhcvCcC3TdIM/i5BIBNswFhc53yvXWD8fn3TFU55MxUc9KzU2mBpmGKqSNatlZT5
fhFIHGXFgDuHJRa7eftotR4jN/lgLWb4Rd53+d6vRn7JNK+/Ta7dabPqXEEG4GkTM5r4ZqqT8aEa
1/sKUukmt697lcK7rEM3bx018wDPqpzZyom9nWl57NP8hePNi1l0IuqscqNs812KZAvq7XkM9LGr
w4dazvYvZl4tP5mLX8dseXhkDRN/NCpui8TtnoN18Y+2aeKWWJkYTQHTbqp+D8qhkb5MTCwHfnPJ
F/eno3kZt8Zo33U8DmAzPUagBNGjRJvsCVbu6BFC3QdD9/qK+ln3CaSnWLEZ2fTCqGNvhIxgFZZL
WEXFyoMbIB19tWCqx84YjkmfIBOFnJlZ6SF+ThXRi0U6BKr8fG/MOgN0DRod2sg8RlVSUQYxpek7
Q/AC2HJX7KAHeW/kQz2WFzP5NRYlcI2+Mt7yMqweNVg5K7agFjwW7Vi+IbjVsWY7ywG5vu2X7JeG
GINU92U1yt1i/MjeSRV/MJgf98SofgTc3LzU4XQZG916x1JkaCdFrdpDghXqMug23HPwfw4tZv9O
x8ZHZcEPXnwlqNskqqiHLYOkvs1tFxOAWy/bjuD7k+MV4vb6Aw5+KiO3s8H3tuUjycmMm01jKTEY
Ss5lggXJKFUEmYv9SKLvcKHj4e77nhZsLBEAgo49vN2NqiAeO/6Lt9Q3MzaJ0igAVbgMsyVW6KGE
EQfG+xtgxnFbcK3ZMOftzg5pgV5b4953VEV3VeNUdwLAPgdteB7UL29SIMEb3QXzRz+b/pNlD+Y3
ADPeJh1aP6a2fXysqyJkK1I418E5Cxto5DMio3wE24JzA4Hq6tUYz/2g/FhN4QFAdgh9MAXBnJkA
j6i+Lp97tolx1SYhgP/QOAZDmD9houp33HZ4kvBALRF2knVX+RUr9ihsACtecUq9dojZ1n7xnhT7
Np95s3fImBCLGX4Q8t+DyH6yAwOWbEVDOPjBcyOndjM3kt1s2X9L9XX2Jpq499qfwhqOVql5y1dZ
89JJ8OBmb8cwWa64qlg0RqySjmyS+D56nr0FQhVXeWpdRGqqr9qlOnMk6hKlY1nGtc9JcGhMdQQy
VV9g3rqnZOVV30Dicqr0MeEPv0n7MFqLq4LV96WITVRjDpe1cwrLTvJ6zrE85a8UrfCwmry+HHu4
VYvh3LReOx8atcLIH+pnDoV95Mzi2Rho7eL9dV9buOiCDHEgDXs3grIDKXJFq5IaP1lH6ZVtJ0x2
q3HLAamWcSsSTkjG8uWNIsOfVQ/Jg6eSZdMYtbnvmPgWnvEDRnLFV4PZo8DBb/K8DW9F3bWaKTp+
H9tpl1unRcH11vnbMI4/h3koMJVxQu9LDgRKvQGnXHnhM4cVpd3fSwC8SydvwgS7UZ9sp96SgDRx
xKlWPLcS3O2Qn9rWIwxu5bN+SHXuXXjdq60WcFZzE7pVMZ/b3sKzZrGcJl0PT7BKjyKg1df3uMuK
ATWiM5hxG3Z/HKaSk9n4QIazuMl6dc6m9pK2XnabAclAE62KGmQaM495rpCAfedlQio5gFjO7xIg
87HfXWtnjaJjJlrbwc2wMFEmwrFZsvW9QrBIeUKPXKG7YHasCLMWc12T1ICowg2e0WrjINEc5j5x
IEHm4481HzhML+nwWIQaG3k5uRiir1zGUSTD1q2VrzcUIi+bTPsfLuPAk9VPjKsHb9cDvly4ZRhr
g5bKbBEFGEqfAiVzdOulOUDE9jZzWkPBlmN+aTPYNGXeF5E2sDNWK4RFs2XyO1g6PTSVdd/WYXca
V15X0l3KOMxKzY8ISCv2a4fgoVU4hzD33mGuUmGR4PP0/BG5wkNtrGpR0cZHBMS3RHpK/O6Gnh1j
X0vGk0Xw3jcDFNNF8mKFujgUybhtM1bZYjWAYuuS5V8eyB/96IXPFVmjYcHmNZSPvjduiunEeC2S
Yn22Wx7xDLHX8po4ad4sfqCMuG2Yl7duUIqosd7Khmly0D4BryXOvnJ/Gj2nM2a/AzXSAiz3LJit
tmI/qHLjTdZlWIJ5p6aJ4phwfuVxvZnN4UkHI7jERhyL3mOcNhFrm2LCi9uc56huKSeh6GWZzevj
jxRcErIZinVXUIXOUkIapWGV1pQ1tJU4NmEdZYb16edWJHhSckCqUWpyf/Y8lJa7bS3GpZq/XA7t
XkM+kCGU1oAoJMQQavluJK1aqM8Vk33kwaTcW/mqj1o51p2AKs89U6nsRfmgGUZjoB2qVGbEmPR+
4qi8L4pyucghARvRjIfcRRtiqMQ1NM0XPRt7qZb6HoTvAMI4YLlyAnknxlbFTQjSHNfNGothNA8e
oMFDwVDx1prFh++T9zGUVRx5NpzinKVVe29jZYiGLE+OA/nJnVK8zYDQfy4eWGaWxjt97eI1kER5
bTsvQ4Bs0mSyfONtgUWgvuLU84RW2K54xz5f8VDSVVaamBL93vwZ1M56l/k4/rKlHzk2ZmvsWGPK
wNr3XnU18gCXqHpM0tvV3Huq2XS5zwHcfrc5nChV70OgW4KTRU0NoWHPTTy2Pqr6KqKCZXHrKuuQ
+G1MhIbLEWQ/OLFsKVC52p3DQ5r1N1bjE6gscOOmhOE1B85cMKhMAE8xFXsLV+toZwJdGlrrNXil
gyaMaXHYOh3QL2rr8DX8XNtwJ50CSJYnWWozHWnTvvXnmgkU+6G+l0/4T9y9aEWt2VJPt8Sidq7J
XF+JR98yrIee81zkTMFjUQZvhlPMUbkwk01GdhjUdKPmsWPtsvCeXwKgLOeEd9vqOWIPSRfsqfHG
a+P0mbjMTHuuGgyS/Bj7eL2aXzYHuisKbgkO02T2kbGuzrHIzWh0JXP/JczUVf59QQeHRIaELyxe
azlM8q0sg/QMmOApnJPqNCZuGxFEwsg74tfOk8xgFyMZXpSnlLO9ypPIzL17b8nu/Kx91Eb2jV6c
/dKn+6Dz7jPHfxTApkBbSwPIZw/l1gqfUtEiVg2Tt7VyIkaZK/UJsjoOJ4BnOBlcaf7yrSCfNpbh
d69QYyEQWdIOI9cO8hfIdCPuXElufYcMPYYXeHLwF1v7YiLzMaL2H1SfRsna76pmZBxj8dYLocxt
gU9rtWUHGuYb6ZqMoP1WSWcDzglj8cQTGWvRau85hHIdK9nLI81z5gv87jzH2Eu8K+bDeZxdlQSP
blnwpJtes3MHTd94UKU37CQxnYX2dYJlsi5NlpX+lH6CUQ+YwNrpmG4WceRMWlKAAsfCv441gf4H
kVrZEBnOdHFxKke9ad35qmMRbXhUa8OMVZg8FY13XWKx0PeAF4++TLtbic8R2ldIXKDPX3HFUTzq
Da8YxzgR2NiUCMOmD2vJqzlAc+BYvcXW9dOEbapnQB6OEYDJ6VtG/JqSBy+cmm3g5UYk+sbcV5b7
vCp5b7IMLcMMptOfIpl0N02pLuYi7vxCvVynn7vet9TxWroFe9Isd/TFAV0dBxQuALUv60JliL8Y
l64QLAoew4URHQ/5vHvEYIaYqYEg+IhcZbpzUn0XFGmkvaswPGk7Vpb9aBnrlqGoj9OmfC7AkO9N
CtiUkWg0Yj/c4ttNQK+2DLdmTk+8w1uJu683Lg0h7b0Bbh4sJzcL2Yj1s6KuKG78NYQEOIIplLbH
GbE9T8Re47rVxTbtcR/O/qoe2U96J1odRt4+tXGm+93dl+L3I0UfT+O0YqdqUgRjuDzVK4e3wWTO
HCwLfmCzjUYJi3YSzOnJ1qGAT07II4V7ubRGM/LtrKEq1oZNny037EvaU0P74B749nDmioDPs8vq
PR2liHxqS851xo6vbea3xrPnQ+6YTWQkvYqh7GMQ1J3eo9UFl6xvf05ICZu6SeftRIfRPY1OYuOy
Pm9R37d9mHxV9cieTqZxjWnrYEzhTPzuunN12JUxmknOoTl/ILv2dFXPvD59w44Ne4IQWZvpYdYe
k3k9p/cj01gI15YbFyNqCxUf5gUbXRd5olmee3YtN3zWS2ZnbkwPhnFXAJ/ldVq3yb02nG5LJQQ1
PaIzd54/Fc/s9JdoZXC8obEmvO9k1j20qix5sbMV4vThfKadOZ/ApOlboMYpPM2xzLYhZTlHx2vY
GoVjuc8B+yP8V/kD9E1xgpg83zZX0MAGYDRaFqfGIQ68FhwVqY2Hqi+GH3PlNhyf8yR4didxzzZS
B3E9TEBkl2xAIjVTlJE3GFbLsC2wtZUxjRpmbCAJI1aggMYGf308dQAQV7urf6lGyPajSYLViErs
wL/E1Losahi5NpLEgcUhwMHDK+VinXq7V+yPmv6WrNWU7Yb16vkouUmDTabs9L4QSj80omYqQ3KL
zZiC2Cnxw8sGOGvo4aO1RcZGJtOVGVyXaFyrXbttbGLRPM9dTNfIV+Ouw97VkoqXysex4WTs2hyZ
9wd4Vrj7g3tRlzvpc17BXx8+jGDQYiyv5skhfdNuYT9O9rFwZuIVMDWCrcFkLw4LIB+2eG5UWN4B
TgUENRXnmariB3pYxl1ejt9V69w5BiccoNlUBwWivamKyjgsCSI1nGL2enRFMH7g/0wB7vugtHUL
ef6YGopRX2Dd2/myHialtnbt34GjjRN/epPsaZNw3NrhsuuH6WTy62R5+12F6WveIWBL2cdMAs6J
F9JUAC0KRBeCFnOMfKG63JpoIxh5OwKp9ez0pk3HKfIXN+OQsxon3YNLywfp7NkFBVtmj/YpzV0+
E+/uVTGaPkRPBkdBO9no2d9ZEnaul7IFClEAb6YldR+pQMC4qWRife/9fMTV0CTTNw2t/nauk/z7
UOScj1YYbXFnA9LtbHOMBja3EsNIl5ytshne2IA92EELwB0XSHAw0n7aF5xc4DarnDfbmP/0qqzY
Mtp+VDaQUQYad1KYP5Ur0KENgi7T2czVjpv0Qgor6on7Zp1zNlT3BHDpM0DpYk/hcG7sqH3fySAx
dktuNC+eQBm+dlZdqNrpI9EWHSbdKt/nlbttpoWXti9o0YvHYCmD72XnIwnYAxUAna7t753RVe/0
CTXQHzPHRl0GBT8Z5dGG1rsVol6Amlp34wygOw4ZQJ69maHzhsN9+i719S4tlfetmF2SSktdHpmY
KPagNvth3on+PNxV0hQvVVGysZcZVh9ajU++DB1kBSvZ2YYh3pmyPpooQTd+yePBAcH4UY2ugec5
U+FL1XCbgEOubkQT5IfFrcMoqWz9JjPB2APF+Cf+CXXr0ODxnGGWRZAwjGMtqAAVjfV9csVXE7L7
DbI6vxNJ/T6Wo3PLcWV9hXGSHDBPdw8r1p99j4flExqFcRybtr0zzca5x1cvTsLL83PPxb1jVUa1
6EpK0wp+yaKr56OfF8Xn0F2zLPgyQgi5/AYM+ey1G89kiOSlMtZqm1ZdDHMm33adFR4g5Zuv+eJ/
5nIaTtPMuNkr8XMvXPALab8wdhfnoRrSYj4UbWl/UDywxH6m5BPPa4RGSqg988wjvuhzUc2/ABEf
9ZAOJ9oPgJC7U74eyrHppq3rLD/nGv9XVq6wFcW6U8nYxe64/jD8adj2WaMewrHBzE81G28sq3zw
IS2TroEgkagyZGDdrt4Tle70/GA5iEj49bHwi1eMmu7H4BSUfzS/s4zB+MNngWs3GvsxR2ker2aS
DKl6bTX7zBfi0sxsXC07/1SpUW262QluPGD7fZklw4EBVLUj9+M/cQITW8tLp53KuTpZ1nzkEwIj
TU08NlAGKHlbX5RBeCtkPERO0j0KI1AX5kHOyebkg7GAZ3/N9bsvsWMiHYewnkX95FsFrwLoxuuh
n70POYbhuWrdlcFoXb9UJex6nRIX0BM/al1gPPF9sFVZNv1UHg0Ek6i+MTllBqxrU+yY7GHEGld8
I3ZCuV1tG5D6exO/fSVL/zAol/HLYhO/witWHexpcpHTLXQpyoXeOXugFw/e0bLH09AKXFZN4owH
z3STk1XQtOAPRnHMOMgy/bCS41o5OcTzcdq1YX4CkhFchBoC5hNNRceGv+/rwI8acz7bqpseh9rD
C0xxGUYAyag9vCYN5GtiUvbBuQjpo5uggEEfexYlexAaboebQOKyZP9QUu8X5AB+8GCb7MC+YwnE
GCmuuHCm7GwErfXcYp/aup3ktZhar1PipXtbhJh7Z8aOLOQm/GvlsVPyOvOpQsuPUiMNo55eg8ey
D2+gncLPy5Zb5csvoLRjhC6Zn9FFw8gqZvLBmCeaDQOSNrKhQx2C7No0h0simpbiC8r8N/rBPpcx
LXDNteOxd8PlMBjOuF00dR2qX5+poF2/LdK4w5DNhNoPX8ZM1BuSju/w4HmPsVmgZenqJW7Do1fX
F/iYT6T8Kb3w+zrmldhHE3kgZu3uC5V16b6uE3M7tepR8N5+ADvd7yvDSbaWNPODbXjK3AQ4o+KC
IMyLqJsHzAdulDNSxER7FWMJ029g3lzBy8UFSQFwS+k8t7/vlrp2H21MHJusXzWRe7ZuQjCSCnNG
jxuIE3QwrkCDzc6MDJPzbNZ5cTjaJOQsczhi6cwObL5ZhzwdfCOU5fBya5nvKaM9tLSHR6FX1FgP
SfdK+GoHt8tdKtC4SYOUtAEG3GHkcNnZ9Rd2Gv+QFc57SroYxnhxaxqZeRlHwyJ17YB7L8W6r3gZ
7UKTxIVy2eLgEuGcTr3a1sWRu/yuMNAkrEaqLxevh6yWW839LFr7rg8w3tvpipJvDMv4DRf5fOim
ZqGtzupQ2IwvTUcAq5BlR9zld03fsvlZ84pB03XzlVbLHqj/fPb6fL38zrH9n/J+/09ZBCGIj/89
0kf+/3v944+JPhyh/xPpE85/WI5r2tCVHd/GO0Zk7r8ifRb/BiCcg27jgSFwHVAv/xPpc/6DHFdg
sVigcEO3IiH435E+OAQmWgbLtmmCfeQ/+r9E+v4F12nBOQigGRAoNG1MZX/BzZjkfjoznXg0yODq
ra1zc9jlVno1osKb9xlL9125oXIvvNet9ADAFvayF6PogvgPF+2/GQl/ZCL8lTvCn2KbXCnXQcGG
13AlJvwBRzs5LSUUiIbRWHYrvDs/AYLVPa48Zf+A9PmnT4Ly8MdPotzWaOpUmJRSWf2+NYlEXNs2
H/OOGcHffyl+qD8FJq9f6krVDq4oUuKZ1z/lD1+q9Klx7StchSmxrD3dLjzTAP3ZklDih/97jJep
ZwLmhuHJCMLk/e8//t990z9+/F+uqXZGUhImH4/3OLuzbTT+iuPBo2/jK/37j/oXoMX1mzqe61lY
VSxoNX/+phjDYPkr7qTQKPDJ+bayIg8zlaANMbSMjd9LQgJ//5nXH+qPcdTr1WXWTbM9uGeTDfqf
P5O4YEFIjq/HzhIhy2ip5YCBKaNeMT3BasAyLjN9+PtPvT59//KxgQkj5wqmvIJl/vyxa8qophiJ
hFdiUq8BR/VzSsVjvu0nIEqkOpbEjjr8HNgTgi6MnRCC07FbwQp/rNqsvIObOvQe4M/tWrTsGjXW
VTXyTcV80LxtugLEvHE1xd/7eUmnzN9/gX93V4QWHjT4fI71e7H6002JuDzR2o1iRMxypYkhKQ7M
v6jQsu1R/cMt+PuH/9OPFFJMFoJNcfmRro/Bn6+Wp5hqEFVkulcv5qMmMHlce6FxVqzoUoY90uI0
EIhGTQvMvI89cqEXDhfpDs3FeBZ90ZLN0NL6h5vnX25Y/q7fMMSQKwCJ5S+/Yha6fQGWSsbCXt+n
LB8J2ihk7hGXta+1ef/3F/3ffJzjCh4OFEqLq/6XlaBI246KJdr6QrcqSDFC8JhoAj0Q3f4FkNPe
//3HXa/qX646D6MVQDehzt78Kw/LESxwmelm8aAl0TjakbvgG4AZBTReGusHBS9W8b2dIPkSivT+
4UfnY/76+TyV8EqpF+QRMZ2/4mxX7YQLEw4GhobW06b3hCDa42fZgwpqyTaa0FZCzVtplNGcCv/M
bEZM2PhcmIpEjKi0YmxCbTosDEIJlhyas2WQjqeRdPDbzejW9nCYWB7quO0GhwGxHpZnhlsWvBOG
4i/4eJfqhb4o7L9hOgISyV2KtTZ+6tB3Ty6y/SVgpWRk94L6vpa0hcX4tKfa5fiI/LSi6FNVxUhS
MGBMcJcEeTs1MZ77OrvvlO8gjbcBIw6UaYti37rQH7VamnJX5Y5woYiPnYz8ITWeOtjfn2PlymaX
2DW7u75IsLrYLZyea+02NgJtBF9Watb1xmmtztj0AQk5ayFVTLWI2yKb9pI8iATZEiM2D3BDxWwU
8TJSFcXcNrwf7SpBZeuc5sUVbC1uZxTGB7doCd2talS8zEsNhIK0LFbprGQG3vXtO5fJBZ9BvQnt
3La/7kaKs7u4oq2cGbifuj/JMGJoxy+UFOxgy/7Lc1b/NatG7822PHzPuAe8mwY14asXuV6ZDyv7
jTYCfenoEftprWJ+mFTnI0y1SfFRUDMWxF3NiWnTg2l5GIpFIMcrsgYr011FRttbn/IOeAnBG2U+
acOg7ixI1PREG0vwSKMVF6qcxDrjqAwgxfSi1AcsCZj98aiP42Y2IbuTyu4HHJad34Y4zHw6zbgo
/pdHMyVOrMLIfg25g0czd4zi7CRtNVDBXmAd16vpT3dU+YmbNs/mhlSsKh/ZHvnl1oOu49PABylK
f1uS1Jz2nrE43o2slePcZMFElBj1aJ7yvfdb+0lwBEc0vpD1rbHZwkdBeiRv4vk2hrnQQT0HS8UA
eCRAu/OnHm0MRRQ9LMlyl2w3diBJo2n+X+IZRcAwdn4La9gdrx6Rql0eaAGuRXRNlbWbhrcXHE2i
1SSvCYR+2aw1y1Z3OeZsKu9z2vLWafhgxoAEYhiGNqNh8t31QGyQGoDc8fMQXcEfXmx2LWsU2itx
Xz1Mg9roTBc+Wovffy/bJLXOrePiJ8IjyNlJ57RsTqEwLmklE/fABHmuNx1FdPNtgRfKi2vRiJko
CqXIuwAjt4fck3ArDNR3IoTlvErqkzu7bv6iWnbOm4EWYycGwokTasUxu94m/jobt6Ib1/V1gaYx
beumdVtIQsOy/Ex6cE/HdJb8w0RipgpyFbAOP4k7Bw4MiLK/KIeup2+9l8jpTgyikHdmN7sUG/Gg
nCAhMUyDZDSaDw3crVfXxIUH2mJV3d4w02toK6uZ+qJtoesM2DQYdJohWSRuAWyRzQrbx1kNZiuJ
0XR5JKyERCJ57q5AbdHZo/YSPA+2L52n2hKIeWKmqjQyKBa8xdKLxUwWJg1iQ7aiaKg2NBh0pLSq
bSfLZAVh0VSu9YpLXt77CCWfljvq6S2pmgyDCGb9pP2gnbrTePbnEffyrWR4jwVeWJ1bMevGlHhQ
+O0mP5qmwauZR3Ytg0DyEdRx3FWFMa5uHNIDSQENNbm2sI4JfhrqdtPMey5HF5ZCuOCio1zAdQhg
kZyFYzFSabyfnYabcBSuoWJM8yP0QGsZnltyLfJAld5CQM4MpgGb3pWP42AieF1dU5PKWRuaDmkb
92i+AJC2xxxUVLdO3xSUPK1Dr55GbKiccUlyfytGb3r2pjo80+gsbyEFI0IvhUXTLnVy6QkhctnJ
gl5J2ppBjZnXsj89NS+9spMnRy6TAsoxwc3RFsaPcqnq74ksk90yt/CW5np97FEnXiQ9w+eJeTit
dcH0LTHWkcc5TRjge9sOTBG5LNiPsl0ueV5+V06C4tMmVHTXMzaCfuj0hpROtiW6Ou0cMfskJFLi
DoPh04rdVVd3Gqr3xh0t8wTEBLt1UGxN8sh6zt/THGnDscsA74cc3IOqwBwZXRi+FWOIbdBPH7pp
cLGmNO65CsPkNtNwBDK73rnwyzeUyHono8Mouyg97ViACgJkzKf0qp+S1afN2qcnC7IE4h4sXqCW
VbG1nWk7+f1+DX1EGQf/OoPOFF8XsuAuw3+yY553NS68tloqognNEpDB7wM2UmV1GOthPOI/Kt9D
oEOHWTkU+A0sXMvigjTAyrxGvqXXbeMsX3WoXgs8PnTUye1qt7wCRFMQrUkmMqjukt9iH2vIiNj9
qegb24TTm3w42J72FXgrcDGBn3yyhz0yVEwORS2+grlxCwAF1kdbELMc6G3hEJJjP6s6fDD09JrM
D9Vrsszea9Lr5tlm1aNzRQcPxqrtbTUhqdj++CuXJE0BMZ/6vv0i+9ghgZcPdAUew1RhIhX5K4DL
e3zglJ2B2sZAxLUqynLYpoUjYmJAdG4l1LFurLKejolELcQ/cNNnFqNE24lqZVEDVrftbs57H200
cW8YkyJmZHRgZQaG75G9QbXBUm2+AV4YQE916Uo+UtgXMJoUrLXYfxEiZ4pQuwnGABW1H07dyqda
TPBIAnNoXbg1SyC2ftrcM9T1dkM7EY8d9bPt+hamDJc3jmjru8CzbrBxHCoGmFHQq085i0seJjei
0zRx5laPfVLpG5X6dxlWYirM+rMUDfYFPwQpUV+XFUAnax5z3jk3Uy1/sVMMPtlYGzGAsSSSHjW7
Ji7vU45cDplnFNDnpgDuCUPkyAGHt1lJt5C8mcRZ0gcPCI+hodNJCnS1fnJn+w5Tw0/8EBwd6lUc
rry7SZm/ZuZrbNKGu8YwIUXUwX4SNmlDo/rC/Y7yowPQdbaD0JdOb4tLugUV86FgwEGwP8fuJERm
xGZjqAdtYjWwugWnsS53du93lKz56EQOw+6+3Y7e4m7qkSL5GY06M641YW1yzBjpxgROpy11Zg/k
RImz+dUHklfwZKMpFwH1PsQ395Vk8h8m9PuiqQ5+890JJ06tRv9kYDAfcEf0ZEEHO3le8cFD1OhO
SHUiJnb/Hbs1YTRmDzh7k0tVGlsva/C/9a08NaT9jIRdzzhYX33LFrydcZjSYmTuZcF2GZmOZmbG
uswiHITWXvAfT6mT7NM8pyh2VZn3hvN+iM11/WWCQI9lvcb9yDA56z6bCkK3uJqde4/WoIbwauav
Hw4Uoq30xq02wuFsEz6gfwXRiQ0xaIwMKZjqufmFet3M2w6r0e1psZ+W2PRm0u6q9XC8LZ2BSkBb
HbtU2tc0hgjVvaUurXgb6cj1E5+YBp0xrCx7bZLDKSy67IARSz9kXpI+4UeoX+XsiWTjuxkhVgIo
OCKFLQPAcjOKIt5hS5OhGTMCltxzWCEhoBSbRFdAAniVcunrciY/UzVefbRkLwKs/f/J3Jktx21s
2/aHLhyJJtG8Vl8s9qRISS8IUaTQd4kEEsDX3wHvu2Nb8jn28X06EQ6F7JBcrKpE5sq15hxTLsPn
qAuW7CgySfe7XQJ9m4/cYw8Qd5r7QhBZSBRr5J4q0adXDicwIxKMNsAZlDOdRVFi352CFFXk7/HX
dV8XOGqi1H1LbJ9xGRqRHg4dvuYffIxlwBFRC3ztc/Su5hDJvooHD0tWFyRMVRLPpHTydfA1GibP
IQpzluMZoYB929PW42O0RPyci2pM4DgGzmM4Z6jjXMvOb4WeoVqpwA2/2aa2OQhoOzosatkTlm77
RYqwSebxviUcPtwRCkJq6RLGVL708XF6xB4KrN0YteKFXsdTi2SeZjn9OtJIaNCD+6hTBqsiafn9
6I0RcoHRSn+0se2gGezhyzMMs1p9TJoOWIE/kDxpu7jSExcfhJGx86IjqZ0DJp/+1USBUhjvyA/a
Bo6iQwkfL1i2LXbIayw5WqCCguxA3GGtWOkcXQie7KF68YM5e0EqyEK1nTp4tsOJYywkPBkrPoOz
crfEsfraM5njs5orRhcMOwF3zUF9nyKb8/bJEBMvSdIjjLIg0OXXIO9CH4eF3Z5sB9rvWTte9xE7
Qfa1MvX4EPnoT8LG60gtbVHMmgaf9T4oI/mqFcOvbYlW51j0dgP9zFuCadsauqPYACJEgBCrYL+k
WfTqIQ0AXymTnH23sJJlx7jU/4RV2qeQZ2GOK/LKPDL6bt5xv1dsSwlhwNth6ubroeFSwPBKjVxX
Bg/5Q5G5ZkTkNGC3UPAXvooqls+uX6HBaJxV2MDYZgWCQbtalXmWYeeaZkBZMqrNuz/UDMWXuseL
q5kNP2I71kDSZJVd9bzKY2moDjaViRHUeVIXnJfGL7c67QdCgtxweYsr2TzMVsIMrpNJ+RI3Tvd9
LMVyV7ge8kEesxZl95B0z1XuEBOl/ZQY8E5DT9xJyyBgT4Z+yall8PYBf1wSF6+x9L5Ceg5n3riT
fbcYHPkcuTHKat5Q39II1NkPZmfuw+C2XII8HWBxoEZYPodL0/WcM7jvNygwiF7tnbYEwhXbTInq
qkaQPjBK7BPVPY7lxAVVAIcg4JatNkH4Wgv8sq23IN4TJtj2TuJ7e5NhBN4Te0FJuiwGQNYi5/ma
JAkL/picrC+rMQa93WK1zRbjHDPYkSiU4jAVFopfxAAhH7KeuVXJWFlE3pgBMClOC/fA1XfV4Jg8
CUD/lIzAqiUPNxYl/qdyDsB52H2IFHjRLRroSLgVSCYf4x5KNNWex2GcE2yGiQ3yQ/v2uZJzYh+K
NNfTYfGJRjsWoxPBey0HnTI3dvIXq4nQdAU5numAutXG/mNUs5eL6dtd14V4fBq3qsFhKtyaW0sV
y0fo9kN6xCJRU+SPo/UYpgLHI+7bEgYmONwCJJoyn3xL+c02iHibVNhAEOwlS4pNBpqmP4X0MiqG
qm75AA4h8rbLRDTPXhWM7lhYDtOCkRDffBMYksMJcN103NfGw1JFU4KdyA9f44zW9DZoOKIOCZaX
4dDbcfHtr1tu/0VblUs6lRI3bi/w5C8NxZqscjpOjBVwIQdYaTBxzEBYj1Zdm7+ZlfypmQgAXjiO
L1xyTxBe/TLBGP0cqNn6UhNZwthu3GLn5gPAMu2bFXWU7P/xW1vflCOIWwnIXfileYlAt8QNSnPf
CSBOCyLHLywBHkrLmv6mcfmnTzGkXQw73ablS9aU+OWlXNcEKk1JPHCwNm4DwQFXM6Xeuost/z/o
6f8z/OhfzjX/FzJIV3Dofz+wPKhv9fePPw4s1z//LwRp9NuKRvcin/XLGcXk6t/zSkv+RvsvBIoe
ChlwA1iTAf49sLR/W8NFJF8XEUNMLAGH/ntgaf8GKzTwkfTxnXqsnn8ysPx54UseK8ICmFQ6/jol
DKCw/zRPo5cJl6DFi+1z1y5OaIiWFw9q1FWtqv66AMQj/mZY8qdXZDBL2146TsAIlznGz68oMKjT
dFiP2VrVyG0ltLbFGIZOzaQUGmonWx7+8G3c/6tL/8dJ6O8Bhf9p3vO+GIAyKpF8Fes/wa+ztE5m
TSy4yE1wDhlOjnNFK5aWJZp0hxzFKcEg4Ac+gTllViafAYkgOJ0T78fkqvLNtMylthRR02ukXRMe
/vrHW9/xzz9dxNCIKTQdfvrrTKB/+g7cZvCJKYHOgNpsQSBc9/6MV7b371D/YwwjWQvdqWzm4W92
vV9GSXwuPrMTigC65xHzt18DirLBD/JUWQ1kHzpL2waQ7jEpibiFqZNCEckaQQo3SjR1NyStAsCS
DRG1vdcjwFB4rwpYmkNWPuIt0tY/G4A6vJikqGD5I4Bli1wX0h9GvfWQTXKhQbVRtRWE9NpnL94h
uA0h0kEyAZ5Qj383M/8lNfD3T0SSC0eiKA8mTyTP3R9f1JtwVRofeSmdjMkBzmn798rrATwolI4b
1VVZcLIUjvud9NXsH50gBfrAWFBs0a72XwepMzzCdWHdpD0OKaR3VvR3OR82e8dPiyZYTw5HOHw+
WCCY8/u/5B1UECajSfIFwJ6U5yyJFewmJ7/gEwKUKdR7A493b3uRekkT47116NJxMFJd3qmwLq/n
PJFffGSs3MbrsX/gEoUrD6igQ+tH4Zslykl+djOrS3eYe2xuqjRhvgEqovDKDdncUTEX6bFLojLd
TfDDl3szR+X04EWZ/bbEje+dWiceYtQOg6qL+yVnhsbQoHHdB/phi7OHNeVmNeDHEP+fk6VNRHGa
qGk8lLa95Pepb7IJU14NvDWm89PvNBvqahTSfqCfAiVpr7Z0YN4CaxDlTmWd1Z+H0tKHcZZVfdRj
mxfbmKYg6Vd2sCYA56xz0BSNAkXY9s7djKl7PgNZxqUgGr2qPxXtsa0fjBbdRm2mb0mQkgCwkMvA
pCi1vex6zqjSyK8sij2bHP/HpZ0hxo0CJBGW3Mp5UP3MDVEXqNxywJo3VDCeuqmxLXIlERO/WlPp
JOAZfCTOScPkdCOUx0dJGyjujl006WTTLE6Dlo9h6nScLSHeEl/GmOWchT+YyGogirrFGyJN0l21
TA68g4Z4WD6Pve4vYW9ca2MoQue7AZ1IvrGbrnyhG92HoGWi8L2cF9qleJnRW9vDNG3pJAVvgoRV
0Fkt6QGYicvp3vc0Z8MSC3mxRj2htgOLImle9myjY57QlDBT7sa0OWmVhknoHfy55b9Wyeh6e0vC
iu+bCH/UYPRICZ8MNIishEXoYHwwesIfFedD+rAQPPieNcYA6c2gTi197WMys+0HGNpaXcXwc1Bo
5xQwz4M3QgFWbpNGhyoNbSQhdXcvk6kmPsPR9avFDsNgkj76E1PQZjpLawwJAa0S8wDIPps3aLEL
KnsVZZI209icOwlu2iq0fUVz+FtVWdW08a2m+LZoD8Ny68fq0Isix/kpmSEi7mR/VO482YjNuAxk
eBsu8+JfDH7Jd7tEgNYNugcH4IzfJWyYG6Fy8RxoQdeHgq3mZ1gmCLlGubeaW9858Yf+VSpqT5Jv
uahmNulLE/2lFDM2BqOR9z9PtPZKPFqrNaWrNoXVjIeoSKsckJ3H4vVabR+mSscwwEJ4NLXp7e9L
ElJranDjr1DgYtCKRW3cbTPm6oRDgxEfwY3hAV75h4/R7NnKPTAi1ipP1fx9ZJN9CZ2+JdhrQyBc
dkUXz1pt0MHOq92Wi0vfPjH3gxbY6Tp/LRryEghTWQ1XHfd4RhG542zaGWrlXiTQKbHIsYFxlVuu
IIbIJ2/J5VtGR+JO0eHe+h0RFwkcCXCcurluaP4Ae8Prc2kBzkFT6Hx33DZo5fXBz2upDgis28Pc
2dZHw3X7BlPgsh/stp1oCMfpFTQWnDwhUXU/mn7Jtgvsg3w7p9hdNgWz3/tJJWF0nIKGgXKmlkex
go/tPPQuRUIvdMrhEd6QKDJEF3IuiBMZ1+yDQRPd0jtC7Zn+YaGrBcelWO/fkJc4SrXGouMGLFYE
qu4NfJng0A9dch/WdnZEaiMKWou634/0Zh6KZNE7Phn3FPQM10C3yZcuamFVZXOGnDdFAADm2xmR
JjtAXgBdhKc8TQIGYcbLruahm4EUlVJfN0npnd1azEdCmpzVPUbSCtE0wxPlRvmGud29yW01Hqpq
iuMHjMSQZKHoK5qbGOAeK+FG6mQtw/Awu34qtiKLfYB8UVhcRl2n+3GelnurnvKNFCbDTS5KNrO0
7/Dg9MtXN+k9BrQIVg7YmdbjJ2k82KJDU1kPFSu9PWeGcIwTJ7IVn0cehWoH9zY9dKxYnu3Cu+0D
rP6R8XEuOQI3pp9iSCvyYWfRV7uCyL3aY8/I8Z6x4jnXxTjPB2Ppo4Mougvs74zoH1sRffR2+2g3
0R6Kw9ucJHdqMQfgVvd0mL2zZG5/57m0f8DeQ4VgTsammtpPWJFvtC2yA9OkDaZqAxav43eFS7Ml
WC/hsbH3Nk/zp9jgN+nwEh3qNspPI0FiO+Qy7pmjLthZSZZ/xDSR956VdEfWIMYE3+g3ZHoTxGAB
6gQvAsOvkM/RC93upckV8BYtrBOJ21N/ECrEcyFdXcMolPMw0+OI2suQ2yM8R5hjW9U4A+OkYvgG
S/4A3UNkN35V4KGwrVQcgsyost/wgcZgguUEZS0E6f/UZklyYH9Ok3OW+6CoSrcqJYqORIQ3RH7I
cA9Lpn9uBJuqk7c2n3BR7c3SDfEjXbhl5yUucDMWYUv+FzptLF407/tJy+uxi5dDoLH6Hqk1GGwo
jJ1bUI7TbWHyyMBXH+CKuXM7wZEVS4sNF1/KLurGrsca5Y0nO1TyFnICd4bZ9VBvNU3lp1uYKDNW
AfpVj3nMZ842iKJu66WV/NLhKYz2TpWSh0A0AkNwUsrHQ0Ah9YlntrvOZzGbbW2F+IbVWEOCwUx9
v7ABHYB8YVcY+6R8DxON7jem4pyV7dCzbWfpgTfJ8ueACwXJIFjjvO3sEhd+DI3lPQRWFsOmjoof
wKutT90ASwtreVYzq06QXCwQBLZFEPRIaArn04Sc4XPqgOO76pqorUFnM/4568yNOTnGGR66AFzi
oaJB2Jjgtss6ddfQlUxPnCblXWhF05fBqdpHL5cK7JoIH9am5Y3LMJtGfH8VMDGDW1ImL4g7Kuad
jra/Su6eF0DNuKHj0v6R927wKRnW6EIsGt/5ZCXBU1i8+OJYMbw9ZnSVciw6qaVUr36HZXzjTwz1
Zmsod3Ot3iDsoIfgArkt3KE99U6hZkyrFRmrEZizfenh1D4NSWl/bbF7bOhvAaHtwD1ugG32V4Vx
4SQX3gh5t2hA6Tcplm53mq78CmPT0JmC7mIzkiXdZq95QOm30Iq6EsRvorxrkd1sBlQVB8+SA9UV
+v3r0XcvJAaNV1WsfIYRPr/QUHybxZBvCd0m+SgeSJ/Jk6MXLrPcs3eZWzymFzOXzSN0erNgCHTH
s5mmZN9x+bg3UtvPRSrrS6XtDvp1O9/PbeXBTSvr6FDQmN7Hts+lVkxnC9fbV+7DKCiRAz5EnBrH
UIQWCKDKW+5St0aIDy+XDpvLNazpZPdeg1m7ruzRJknA6j/BFrBP+exhjot0euOYJrknMx3PWX8X
LHF93c4D8ytuAFdJgP8oV8VnMsXNNxkPzaeBYudYlv6DKLIjVdy8EWnTHz2L+QAh1OW1GoBXtqLq
iZfynYPd2cPNYlXBTq7MutZAjmP4LA+lijQEKotbalcx2jU0BsjgKI9zPbdbJ4Ssn2WFfYTVex2U
rb0nKW24ZaAAydyHe+EEJa3WLgw3AJb7O2TP8dkAG2KvNfNlhi9x1Y7GeqbkIupE1hbeJAypjPKw
95u2I1OhW3PSZuU5LyhGSxKg2uUCgdzsCC5+S1vCqojoIIQ2AklUFXDaitj96DwFumZY091A0caX
zqLTjQMwglc8O3dkhDXPdP3rmwoH98QJRXjPlLqU02uozzIU5hDSnr3MLf3vCQ/9qVhzgVrUHJfK
q/vndCl+RCbs3yvGJ7tknKIGNh+DuSBjRJcNJj6SplAeS6Et6v20jgDxNtdka73PcRMfKL7ri0cE
Bxsz0BXtdi6CrnjeJi3IS0rx/hZBGebOkun5Ipi5pG6u8KRQeQDUyjY0L/mKs+LYe8XyMITaeQ7w
b54muJeH0nTwnFpgZDcEQCxMVtUCuwCTtwCBytxibr9HVIYfgSqXzTDiOhFx7Jxx/Fo3pFEXR6Kg
w0+RF3N50ro0F6sElJeO5Uu4gHEspKwAhEI7RKKkMOnrnUUczJVuImzOxvW5W4HDV5uyE2AiIpNc
W2qUa1Us9lk3Lddx69sHo5MnvhOA/G7mElgV94chMi94eOvtPE/leZrFfe+BZmLUBiqtqbEbVwHs
+6zeu5muyB1BFrQbfdg6woEpE1YzaG6TsR2t8CiwfeI5yzL3xHAAfij1BTe62v1e+qI6VIN5hIWJ
+USNUfoqMuu+TLLlYDnhB24o54pv296HHC3nKMuOUTvMe9Xp27mczIW9gLubsaon6rXlBKmxBHXi
cJZO2bWDuGbe1JUXVphSg2EfdeV8HC3AJSLieE94vE/02+IDxfGXKjB09/H4vFZ5EN1080hl1aSg
dusFOa0BC9EX0VsfhU/OSJ5IG4Nralt72Np22Rx8Zz5ZPEAwrz33eirC/J3hnnmF0c5HMCXTdA4N
JKR5qe/LvKyqrYGJh2ClhSSNwxzafiUoamQan+SyfF6RDIfecwcuY7j2QCok1R7JZrld8GcMZyIL
sZUjDkTDVuiRr3AVrqA34NbkdVwRNmFC8SHK+i3WzWs5TeE7wSb5hb9YwYobUv8cd4O88ZIWsl+q
lPc5GRrvyh+b8dZCnPWtQId0b2xEqxil5u4kpPzmtYKRnh+q9mZkHvyt9ER77xPleNV5lnejnNq9
9yCTbEXD9cLYmXjgQikh9RWAuOqhvUJ4D8wnsVL7XKtyAGEamhudqemhSUsFaifiXyts7jiN3CcQ
Gha9Dc98VfCe3yoD51KgqFJHWRumzUVfzKeoIHp109NmO0s/6PmFm0DvdgbIQuN/aoNFvMeoM/bR
EM7vLiv8aGQ4HVQAOA4Zql1eqrjukcsM7REgLCVIFBfodujg2mgG/AC5ogVZHKVFX7mfoBMQdR83
kqJz0dFrQwxbtg0qIT9Gqx9QgsVd99C3Zf7iLrzSLm/H4YGAk/lqwpaxKVH4f4+JmDwVeA8+N4h+
SM+R71ZW1lcehsWtxezimbL9CapRdt3lKwHId5cHw8DhNfUpZVNyC09CiPSt8MLio20BEJBsQpml
9BFUZH81Vkt0DQSQGkkX7XM4dpDFAgWCh0UDjEiInckLJExtDkJjIJ2umRNSVUz9MM1tugMW/DA0
jv297Bk9QelH8ziaL6ASSxKw8JsJTO9W+xYJbxRHdiS1bcgGwlnWWKT9iGyKVx1D+3lSgJxNU1jQ
x/KCpMLUbjeDSG5IXyJ8s7QYVWZ57l+59WSAAsBbR6Ja994hDpmPI4WGDYEHmvSmWc3xYwupuEAu
HWnrsKhpOrbO7H8wml0AAZn8pk2ap8rFEv491ZMHKIz5Ym0/JBUGV9o6fX0HxFzGDOU7YzN1EvaV
PSimpsGw4CpXbCwMye1iSl862k+/85IEeiy4H5CazfA1ovAqDqNCwhnrwWIVBotz8emCP4yFor8U
wjCia+R5VgSRrnUgBGyCOUch7yoIdgdaeFTH1Qzh9SKRLRFFoGAxnGDmR/qMIjJyrlsnoZcGWQMJ
jd1JBz2UbQM0R1k6H2w4vkdOPtyojYmGe7bTGgW8Nhm99cJHg70uWvnZpFyFbtNiLP0ftOCKVvFz
jHqNt8w1m+fGKrEtH9yKkntT+Kq17zy/jF02lrHPD0xQi/fRdqtnnNVcRKJyeIw4quMLgvHyRVeq
fOH21JWUdpX3dVGFPxwzECfLLeAVJztmsk33UhrvduAp43qeO0BHuinNqv3MrfUmaWbyIYE92DOd
i7i/V04c11eBMzAsb2qw0hbi1uuaROx5E4XpWm425VQf6zCFlIuY7CEFcovcaKBJzNLKpnZb1235
Ixpouu7wLvjykx0hcyCBSbGnp0gcyn3iIIiidLJ1t++NMbgrLc9tbm3yf9bQMYWWfqEzWZzczmds
oRyHP4/Km++1ryKGNkvfTffjMvJ4owf2xke86doBjd/zxwPKznpb0Mt7jluW5wE/7LxsWrPa/ItF
Q8qG4uMxxo0Vfbx0VBQT9WwxNbdsXxwaFJ7EpjoIMcEGIwxJ7GB4ZcpCmFuRMiL3GwvkQ0wu59aV
aDM5N3isnjAShDdU5elNkjD12LrDhFkFxiK/71kQQK2oPgP8qIUptgFCgGVDflEqNiXRV8Deogot
ymIzkd2RrJKRn0sFtouIGQseFjfzgpWrmPlnwq5cmhqta+4RM63GzxqIZuUvRb31cyCAbCtMQDac
LdNznnoBVfLiA4z2x5kDZPSyyT8vtYn1LnYq9oypad9TT9kVXvSp/2IIpbvvXbd+10E5vKDGheg6
tv2d1wsb4W8TIEOSCEOhl1STOQ4uogmoGTFqvrT0pxDijqJRmyoUfeikZI+XvyS3grLq3nHcWW6H
sS5fXOr319mZltuoCaJqC8MOZn+Be/sTsCigvyqaEAlRLAffls5EB4tWOac0fhDAJW0wVq+ZJtWH
mqcPsh9jBO9mZ6fBUOAyJ04ECVJWY273OJKuE87bY4RnGvFnGM/TgZ/c/TaO6II2KD0R8q1E5/0A
pDPbuIUDIH9ass8OubfPYeLqW5K2kiN9BpaMYGwT7jT1Y3LSWi7FZZlJCEK9lmThDkRJBRDZq3iU
86VynWM1CQory7Kde9kFlXuZy7pU6FGkU54tJ6uHLYKLgIM7TiYYgLTjCUywq+gy1T29erApbGy6
6EtA8ZrkMCgsYLx9qsQ9dzUWt8mp93c+xt+vmVzLzgzE/5On0xrGXoNQdQNhN+aZGyoL19TIVm/K
gJJijvkoG6zurBaNlK5PfeKwonhS1WlRVXHbhzpy7hi1C4eGBFiq93b2K1wqgcdbWL0X4xZ7FddA
5/f1jrI3/ZiK3PExCLn1LVZGeELtyGg1RKSUbCf4ql97RJc9SkIfnU4Mlu+Jfm74Let08XV2unQ6
5q1bvjgUnS0Pa+G+LIJeAIDjCXp2ElRADohnuAt5/IgWQHT8uvojza6PaK6cRWZqLta9xU8YVE7h
E8NSEgySg4Mj2ctNxK2n4HwQP1adK93xgA6J5qtLYeKmx4CkGVSII2U3rxhV1s4lfoJO9+y2hyJE
6ZjknVVdMzidcWB6nnfrRUSuYjgV4mi0IjvKjy1/LwIXSVEGmjFlxduxPgvH6c0RhBfeVyGX1Rij
UsYrkPq9ct+Ycu631diaBkARWyMEhQWSBwqN7g7cDXseh/Cwo88xxQcuOFV9PeTGXPcoUbknBjpY
Pvte1Xyfg0D2O45xZ75I7kfTAxTZhPK0Mk63JjqR9qzCpvtkkIo2265qGHRAAQ7Hx9/HWOQJVNVZ
YHrCMsIU7K3pTXRLiBhBBP3kwN0WnJGMiqM2eSry0XFO6+a593nYkKQDeHgp8PZk3EdD/Rhl9E3O
oQKRt8+i5KOPnGzrNgk1XZN50TkdaRchMQr1i5TxMu3UQNQkfsKKUJCm46jDie6Za9CHJAm1fR0d
JbFxYKbo8tensXc4GVK/xJUDNvIaWWAdXxCeVf77gF10vs8j3SW3ytc8vLKaFn0tppEwRE2jxLn0
RZAvp2aELbfen93yjFw0Bh6mLMRsvarUD9VYJPNZi1W8tG4n5ouZCif+4iyrl2TjTDEIl95W+pvI
RLG8OOjHuATYJgj3siAGBYs/jKEnDxwhoEQbBKOto2Hrk4Dk7egAwbDwe/o+I86hlGu/ztIzQa0Z
10vTDoXeVgEnxRvqYhTLm8moarinK5/3D1WXOZ+WgciLfQ8IfzpACkkkiYvwXe8GCzYvUqpsF45r
oJHtPMIkLw6K1uBrUBbL9yQT8Q0qTJvrr5QXsp+WV082GRV23z8GydKc2jmUG5n4THO0H54KyqW7
DhoPhFkbmmkdrwh+Y/NKzgrhYywbPHmur78XEOJZPhFRrbCHunuG5+WH3arxR7+Qc8ZTNRM3UI4d
wQZtHl3MUIUXv+18tbMK0Elby4E7bpJ4fg0EuWhEre1hAQH8KFKwohN22C/I86JPFqXvLoA3fgqK
FEgRkLEPQJYhQZBu4NyM4ErPGL3EXbqqrk4pggnnyuCchDnctGqXNbk+sRnIE9cqtWaF5s1bm7Y+
G/iAIeMwC7LE/KFLv5FwlZ8swlYRNprogtZpupJIRra+bUVXcwrFL5mK4DaNWmfvw98HxosDrtgR
q+5ZDEJijAaEQz+lmeUL5li1IPYO0NVNuHjTqaRD+M3RkPhxCxd3PEFQfIO0pKgEFjd8N25U0jdk
FMXUe8yvNc5i4I+0UTrm0hnhTQk33cMYdVGxb4IqvVvot2KEBOBwRCUJGs6zW1wADqCKp0WW6Q+G
2Wx29siNLa0EhFVayi224wrcWjqmmkRSj4he6lpwzbp1e2JnYNd35dDwtdrFNh8zECmYoWCDhsMX
gP6EY3eDunZQVJ7tpmQ4ZsevMqS5dZ5lbOXYNRoY1ji81Ots7B9h5uW37TB+CqQ9cxQ2BZzaobtm
fjrfTW0KCQ1CWvbYaJTUAXZIQGQB4z4V9/IKJR9jF9cantPZC7/NpWmubXQd9zRTWfiL6eqDkEqQ
bdmxNqIkc9A+I7bZ8qOR/waTMoZHiPWUqE/LHAK/9ZtdVIkufavc3rpi8EaOrQLAYuWZOqYLHFkE
EvB9vNDk8HG4HW+LST6hSKyuka805CmJMNiwn3onCOrgVUou+vceLjOzaaVpbpa4jc5ckMsXJg7k
KhaDQ5MNJDpZ3yH+OM/g4yckqPk6ZSOnmMHD/cm0YQCmPZ+/RIBFIL0xZMpp0AN+x68+xJojNcOp
NFO/iIyULkg/zJKr8iItTvK5dvzkkAiCkY3V/rACZzzJutXlbtUlbf9PamxImUVMTpgV0RcdiN7A
JYHUEZMnHJUhiZurPKMphTkz2Zahqff/RBCEtgNYhc99AEmCg5H6V6+vYr8UNfipTZ937NSh68rL
Eg/jdyMd5m2iCu5y41BZ/vXL2gKV2h+USLxwFAo/dFZIhhAB8dc/q19U70e6KpkE69FbO4u4GZgJ
CTaSDRIirVAum+GZoFEGqlhpzygTQGMxgOf2Rd76ovfp7Iu3GbYO1mNQLVwkg35qX6WjpXX2LbrX
MLOjvJFvjH6pZ1vp5T9Q5s4gs8l7onzGc0k/OLf19yBqGMcM0o9sTkngdydZNvVDTouBjApIibej
3Q6fQm6cZosTqnIfGuXbaHLE0CLPHapx2OvczPO+MCsP1taSUVnOJaV7i2ZvlXNYmCw3Pg8AbSvQ
BM9RNjDN7HINHS2eCzTixnTtNvDH5Szd2n+c3LxkmVO3vxksKg9VOoX0QylzgIpR6G27xHOJqktw
gJKVVWFcRYZFKg0mUVsSXCTGdDfjKzj7peD+NElJJwLFTXtlF37HDIO77muts67eYb+1Pqo6zDj3
pykIjkyPsi9+WTvymOVjqPdebM/fS9wfAEfUNKxOKbS8+3ycGNJ3oJR2uqUrzKWvQQFt0akCwJq7
Ayr6iuwfbhYFTdzVCHCJloItP8QeVyLnUahPyFGdi13bYsOE1JPVRyg8KOYgUbkVUDmNX5H4qJIr
ul1EbKVoWCSeokFdeXYpokM3wTduo1n8P0nrPyLjPDdoDapf4+t/yrj/n0lRjx/N7bfqo//1f/W/
UIUa8bz+9yrU44eqvtXzH2Wo61/4lwzVlr8JNyCgAwENM+hw3VP+hc2Rv4VARpwIazRcAVuum8K/
Vaj8JWSp0HRckCIOXbX/qFCD35wA1WrgQpahf+HIf6JC/VkBGQBMcdbOFC+Czg8527ov/UHqtwTY
bF2NIiOe44RY4t6vDSmxXixyLpCTVDfEcE7fmWj35z98RP+FNPRPWAeBcz9yUOBKCfzf+2XHQ+Fe
sLulGeKWiq02SBFZdb6OCTh2GaztUB7QDWOoUnz0FYDuv9E4/pkXhN4caTAYLOSw2AZ+kfFpfLh9
6+fNNgrIFd8secn5G/p9c2z6KfpEl6z84PJSw9suAFxluiWyUvfC+6cqcVYH2CLfEfwwLI9fdMCj
aMqu46De5iSfXIRbpJ/p+5urIZ04CP76M/9ZAbx+2y5qY8+JAGpQADu/fOatac1Cj5rJTBV74zNd
CAJZOG+tG+066yWQpvbfwEL+vMB4e+hrIwBRaI+DXxZYP5lJDwItoEZMC628n2RxLjWtJgRRSO4V
O2h7Gyy9ePvr9/on9T2fK5hx3jPHFDi5X9T3yNeCmfsBvtmaEfStP+UMx9xpvZHD6yz+5pP982r2
GNyvDoaQxYTo5efnaJxhSEyFIpamLOUF6/B77g16OCxEo7mjXRzw4SJ/Lpma/s1z9F98wOwgPLmo
B3mj8pdXbgeNN3FVxRRQ4i9jPoFNRtWyK5P8vVJ2BHicdfXXn+36pf1HN/37OqJGcmy0unyjXvDL
szMtYvBLt6NhhtHr7V9a6Zyd6m9e5s9foUeDIkCj7/OX0dv+/KHWbg/xq8WnZiTbA4cohVmMQ/Ud
pSU38r9+T/a6+H9+U3x8vAxadfZeRik/v1oARabu0HVtx9zLX+jt+QnaTIyttk2K6n5qfTIhNa17
CpkBpcrG6PVyNYPUZtJU43ir0tp0f/Nj/fkzCGjJ0NuyeXjhm/1f9s5kuXEk3dKvcq32nobJMZh1
9YLgTFEiNYWkDUwKKTDPkwNP3x8i6/bNjLxd1bVss96kVaUyghQJONzPf853frl/Uoqiyi6gFr2P
anM6EQObKPhAZDrHaGb/9lrEA2eJqxC+9ohW/fJikEIACYTEKr1qlIAptXhHVhWDQWuN1es//7z/
eg0tDzfd0twFHWf+mjGyWYES7pHSh9tBaVwystrBcsXI9M9f5693pgMTCSiSrvOtavKX36kLdFXG
RUgujTDjOZlERkcEp7gME1W5sqUXftdoy3zMyfkl/+K1/7reOjqXL7w0Hq08bH5Zg7qiDTtV8TsS
WOXp1scQZVBs4tAnhmak574yePT889/3v/lcHdKNhsOq4P71pql1QqRFYOdMwmd1EXOWPf+MMfzz
V/nLqkOCZCEyecuyZ/A//3yz0A03E3a3CIw3uri4VhKcg9q1jmncB76y3OpB5+a9++cv+ktqgnWH
tdUhsGMuNyqv+kswoWwEfTSDwj2XeZEH+gP4cpaD4EjbaIbDnM1TuAO7n40bgDtcUMzYwk8k+GLf
asPsHYDepOY+xbk3/4uv+pekC++NLxoWNrYxk4neX/YzlI563TQgm8MFK3eugZVul9iStgbdALbq
UAJ0wm4dXYIcECqIWoxpyRByG8/pV+zguvMlAgElRGYf/6v7+i83gaMtnEWToB0fnW398sGBnkee
JVjpd3hqvzXdkL/NnrvIpVMWX+eEdgNKJQUXJvtEtoE6k1WD+nLDwUFRQY2hW2Nv9M7gYF8fjCOe
/ZHmtaangbHNGgULmAY5HErSsGntSvqFmeJRfb3iawTcM1VF+knJDjr3YKTDvJ0Uh8ftSHcv/a+C
SQXMjamleDNU2nlkgvM15Hqh9i3yerJVuOfHbWW4/HfGRK5rY5A/P4aTBz0kXO6tRkvCZFVFijdB
5cG9avT4oplBsTUAcTOPHlX2nYYpwAzjyPDAZTIGmoHPJAB1MEC9hqzRryJluidkZXA1QzWwI+Js
66aviZ2o21gz4Zn/8yv61++FVZ19PDk0VwPdxj//fBupjDEzcI7CF7cZZmBSWdnGWpd2/y8WBU4M
v9yxBJz4+w2H7b6Hs8W1flkHE6YendfAKzOs2I7ehSE8IB5qQngxtBh6zNy0NGhhjN7MGpYDZs3m
JYgbvNNaQBC67RrzxlahvLWLsCrWoe1Fl5nmzyyNbkxlCIQKe3F9jIlF2NEI7ueUhve1yY2HYSEH
3zMXebYzRsrTHCLCDd6j+G02BkH/NXIUEHTGPyXGtw1jXO19bKc97Z7Ji8bcq2HwmI4PsTWQZGHD
Q4U0nyaeagJiq3Yis7LGtH5dlsR4CyLOwkTrVBfM1O5wgz0uIVxf2g3FSBoVXR29Tij1Pd3prAeQ
CQoavjDhO8UMPiEdNayOrnMdq0aeocNgexYaII5IaMBKPFEvSYXK3kURUzwicLR36r0+fzPD+FBZ
lTm/86Xjh22ZPOGdU1kLHNC0QHvx5Gm2IsuHR9YTiEpz3/rwgByc7FNy1YeK2q2Od0F3Ym0Le+/N
LvJfPpfrRGbtNdCm6r62nPTBMKL8y2r7NqeWuAYPoGeyJYgBSH8X9OFdj0Bn7poMqw4Z5db7wXC/
KbnVhHwJhoKaqFKfoejEpoL6ZLY4jRpH9Rd85vVVl0N2IMAW39ANIY+iM7d247nbxlTmiQ9fuy0m
C/uTJRI6NvrW9IWORrUJmZF0e8SWL0qL30QSEUTp+tF7abii7iPS8ET3+5p0dYzDJxt18xXcm74f
PRd/XBY84+oxLjgyiOLNxqeehNhVYtfFqjwLinPKaZgw4C908pCZ8nnK7eSU51LeV5RqNngGQ1oE
BuohV7xY80NNDqAQylnxCA8udLnbLKi+Y+p4iJPWXfWNMeIIQx3HTT5n9LxBknzGJ1GEO5BGxrZK
Ku1qJMytE00qnOS0yGJO+96MhBJ7iQTZ0lEKUtbs73FedozMvHoXYDtP1xzfyp1VgvSwuRA7ysSX
Wrm05xNMBJO5VojuqHtul2+KIA0CP44beA6kP6ip7MIjh5YM5pBmQpMjvLRj7iSTDc2+2Tfc3TOf
ZCrB8xVhyGNEWJmvsrK/5LPQdjhYtHWvW/grelsdOWbb3Nzx64DfEVgQDQNmRj1Rhve1p4FZm5/h
QD9TIa4hmJEuAlpymFSgNqi3FS4uaBdGhBfURsPdZnVP5RaYdPkJ4AHRP6djO1u3uHfuqrKFbUOX
CVWrqUnFNybeTZwp0E+pajYDPa/XQenizmgiFISu8gMjpLxaRk8FYtzB8cKHqu7qaz/V8Wc02Pmh
KLObpGtRByXNu7nBZSrfKzW/Y9LIcHwU6fDGbufTs3i4KTF8NKq2Xqj3crieLeugZkIMw5DfKy+8
E1NZnDSsat8S2iGlckY/DeNXff5sivjJDb1PFGhFJe90pKb4zCKFcQeatUOOqJ71eu3ZdbFRLVRs
Wpt86kzudAFipJPVNinmJ9NBns01hdNJnQv83TxNqeYRurmTU/qjh0JWucarJ6sPLYqfPDlCh7BL
28/72oXJoN6JivYJ3u3pO/s7FM/50dVSbSta9A9DB+siK6zqZZFTBtWGNxXXWBaRBGv0e/B1rh/x
4L0pc3oddNo1jYF4TFMm1NLZ+l1G+VcFNIta0SS8YfuJbycrkXkq2iLGchK3eQePpc+Zo+jkIHgF
TR4V6ZO14TKuz/OSivECATjEKlPoVDg5NeGDzqwczkL4O4lergozeQxHe7cky9ggwOlQSy1PnGEy
YVJrmNxDblFSPgNfFxM/O+H4Cw+zdWD3hpumqQ2rXSW6/EzZeFSrhJagz45MzYvsdDp/uc9urJKw
gsUUUa+oQxuVgERTDXcgSARdFoZ6sERD/VhePNEtcprRWDeNtxwyqBzzDdJjqkIeNdzz3KJKezVy
3azTADSCR8mMnFBI+1KkARiQjM5lCgJWC1e+o42DmmKHFiypzHXYxBGFG257mznZEwybEqy+jrk7
yZ3HeoFDFW3/lBAHEzK8Zuy/mAWaCgDKeE0T93toT4PPGostt5bdhgn9d2gb8XowWBGLwsE80oQ0
RpG2WXt0y5+TqvpuRM0RtJN7JA3NCCorfrgCJzevHf/geBj5Fp20G5e6qE/XrYtTqIl861pe9gDB
JHsi38iXYuC1GCoxA2UDRNb19EemYPTnVNuxa95VIyRdrokvuhcpgtERNfp2is8k7NxDU033kW7t
9XF4yIvqpuure2oqkhel6isEPHDuEeMaiju+6xPwBlyd5mEeGgM9a0qY4cG00OtmE2RUJcAxuZ1Z
ne+berhnyIXnfFQ7m4Itq1Rns6YCRVbWE1Tfc+Cic7skt+gNPtZC3sxquAJkZKHrh1vDSm9Tp3oM
5sW2i2qxT8fhR0nYFKDndBOFOusGc/kBUzB1FotTVmg/MOVUExXwxfjYGsFb5AXDQW8tsTer4BhP
dJDbHLR9s+CC3+p8dsxq+Y7z7tUJBzplFcxf1hjCiEWU3mohGQ9SLivDK4onpjnfOczAvmxaIpUU
BvXrBq2Py29maBY6023dTseu8TBW994ra7b0gYG9BUMctys95Llt2pTvRYQ19djQzpZi7gofBe//
3F/HnOsQtQK6FSOcVRRDcimomya42YmlXSvwabNhDBtviCzsIpfkj0WfKOON+9TweHjLUfObKn8f
hef46Vx84r0mEgEgdetSUgAVLFrlFhb2djDvlnJWH5/co13UNzZdmKvAYMqYe9V7OOon8jHqDvZy
vwcHra8TusxoKRTfhoqO0CyfHL+vglvCQzQloClkeXqgQCxwwj3W4vVE3Rmk2FOsRWcnSjaa2/AA
LvAkwd4hjIMXd90F5mbI6s94iL7bDkVEy2cb2fOj1Ci6htHrHEYJkRL7HX8iR3lrjExnTF+5JOrs
Hf21OzEyMZGNcXExskvtoZYWeMS63TG7fQ44qI0Jdm7DurC52GrePBDoApJrWp9GNkC4K0+zRimY
BswOB6i3aqXYhtRWDo57QUh+gj/0mRT0MnQ08YDNsfp4Ax31YZT53dwCuZnz9NWhgK42xyea7Fmt
eai2pb6xBov8MLaGrelmFyTTbKv6oSRGZY5+bWaEZwq8nfrSEO1JHdB20oJnJJTX2RRORSzpxMD2
3sLziQtzF0m8ruHYPNQYNxshqq2LhLaSw7LHEeWz1jGWdZR2kwnt3gidW6p0St9W4kSMABKDlnZH
ezLpGRos+IJZeBKUTe1KOfMBdQJ6n7C9txiBZxOkE8PhzpRr5RHHmZLT7BY3qa2G26EovzuTFL5D
CfJN6bIJZwP9zc3ri8Po9q6ns3MPdIK7xuVpDayKnBMm2SkQTzEHkUcioR9EFVGInMOg1feuLR6Z
3vtdiyaobOtH7LgDJ0+sEYPjvGke6YzYxl8+Aodb9eZ8jul+8bFbkb51hlcU9fceSyONt05Fvbj7
aI9UsuAJpTwum3dqVsnRzc3HNHQfYEuDp7DqKyObqxMquvYMGjnAhb1Zozg2HTWacM2AgZvOvaKh
ErNfEGzysLqINKY+ECoqXDbnwL5sR2i53XpYoZlzSGCpEthgAFiwLe16y4TlWtbJR9r0NiP76K6s
MrZYHV70ldvWP5jpUYuGT00hHWHtrZ5bzSAFOVWfpTle9cqzDpU7mU9C7zCXjZ30syAEH6W36jiM
813n0MYsDHp1gG/hXKunHKpPVL8neX9jZNU55pl1rGcRrE0OOmseUTFuPxaOM9fdfMIB8ApEzvaL
fGKdYwcye6Zx49DUFaxz3S72QVR+F12qjl3n0QIFoR87713RxsdxYKhN+5tHRXjHg2ZyxEZY2E/1
psJb7eLxKFMdx7IxN8DibCrsGpLhXpI/13O7d1zFcsbKssK4uplyUdxkEtsqUsd67osn8qxfs6zd
y9JUc9bcejqWDmWAeczXrEpdUHQ4hmdzqLd0RR+i0dgxCxKvYBypHc3EzqMWgjZTskJFJi7wJ7du
Oz2HQ/dcevRrjVN4cBxQuRMUxY4QcKvMm7Jrr3STLnaj+sacA7zRoBnSiTZfCY6A6Up033vOY5ko
y5dzc6k1+TIV3h1lLfs+1/RDQ+GOL1xXrbN+3CRh+0Qq/0mPa+1UuyVG//C+1sv7vMfElc7xqzbU
O0J6sBCkdTNkpfJLcM4NlsZ5Vhu3rs5KA8xacWjh6bzF+c4aVTpbq292BOg2SBcHirpJ3OP3uXXJ
wy+VBsV0YzRyIFjiHeI8uOpWEfqDo1JEkuDgVTnW8BF/SO6uCQ9ulM45lmwLh2P9R1ep5d4lC0jz
ow0OziEHmunM0hZvi8YxtRxMImeZkZZrmsZHeyvGpun9VI7eE2fE7sGDvpT5tSbSnFZuUmQrkSQB
xkdT1+Zbia00vbdj0NnAp7yMVrx0iM6USaZXBWbvR1sOLH6iadkl1oSXbo2swQKpx50ljqBQ2VuG
9K19It7IZzHkai+0aLztTDvsdjr2nWdCPBTLYI+mhE6PRQbJtDcuQSUCHtY6pUYH0pvZppNG6q65
pdx6rbVkP6pefyyHqNdvYI44j3bVRRcDIXndh9PdbASPnjtdSa1qH0opa42vlPWugvHxYTbz3UjB
ziqmjfloh/g1VvRZJ5R1alr3Coan5wprTfyvVFCH8Gmv0sgJICFhiZbzQRKdAxE+KrBoFFEhtaqM
YnTQGXN/MULvivZLbqsZe4AS8k4BACbKWSZnQ4k08MOgDT5klKR3EU62MiG5jtHEDwCuracaVElD
4DY3gvGQMRdmbS9HipsCGM0YJnrTlw1PmWYMjzPBzU1hq/KuLJrT0A/fUgAbq7bW+sfGMV4Lt3p2
HExaJJBQv6uI1jOidBwzAp3GqGQ+xV7H5t6JvkWprBEcG23Y56wlK+rFnrPJzR6AML4YuEW55qpS
ggmgI4rOwrWTdcCDBoLWNBsVMNGHmfxNGNaRucZKP9ILgg2vHQ7CxNfXm3dUw0L8VEZwYqL+UaZJ
uQvjST1EYFSHm171xTtHsRBQS+Nesiqttyp2s/sQ576P45/0fyck44PxHk1yPYXuESLnfFEDzUhi
QdeCEWI9SyDQ9UmU3GhFKB+4wd/bRl1iNvA4Z6GVk7fGVoYjXjxx9kVkDZjlPEwAlQ88FnEy82B9
rHKOdRlp6Ivj9NPRmb1vs1aIIw07l9BMvpEp6U8Qv8tN5Hjzs7CpucWZTI1r27raU0bpJ0HjNNqM
UZc/eTOagR3n8kEPsWRi0YmIuJvuQXX0pyhpj5dq9qLvLtSr73KQwzNmbnOVddZzrWvuiaBGdoeh
hq23BFyc/WQYuwzOCZBoq6RWauVNxskFl+irSkrY+yTHI525fau+g18hiFAzNBubd4bZYGJkdR1r
ErJVhODEHYMHHu+cAcX1xESk2GDGyQ/Dglt2F/ByPATVvqzk8GSqKcBu59kvho4prGYT7bOV0reW
l+u4Bwyy3gvp2fG8TYwaRAoOjC62Idcf1GQPfs+oGy/zgz1QolAaZnqctXbYcgMC55OYphzJRqZx
25dxGn8k8KYnF65Kxl7Rz3rD2MSRaa6zEob5bhpqu3wIG4ha69ywm3NXzYhU+CG1J0vCxzCo1q5W
oZe8ootQ7jbamvKZyesnfMLaboET+GIhb0ddfwHwgBgm7ewwpAG995KI1apeWDyDVrX7qZLOWuWj
TpjUyMQhj4f0FkZSdYxDS4xUWU7lFmdQ6MMrDR8cLZXnIulvRG7ka9uU2WuGl/e1aBOY8Ho7UjJc
Odq7EaXN1kMr/nJxXzEXMBXuduoS3oFTRtZN0tKkzegcumHSwDCpFnEZNb9O1gTV2ahw74SWT9tB
wgU5SY9uZfaCbBeJj9nmtpp7jMNr11ma4ltlCedaapDmwfhaXJD7qWkQJwRCNff3KHs/7BLvfdYI
iHA4mYGLH1s35CCmR3FTHoaAJAHCNHLuUe/02PqC7TFw95L8CQhPzkXzhhOxGV8AZ/AsgIplhh9g
XmJ1o80dDc9j3lNlTKY/e27z7ucgwma161tur1ViuBVGroHdG8zDFO1E7zV9BwbFlAeeFXbJEcgO
4weCTvZHCEHjUnPGD/fOzwkCFYZtcmB7OllsKIp232tx5V4zfKnDEQyyY26DrqXXsezy7ltpZ1xU
RWrzLxR+sWThyjDYR/twRHKMDDU1Pp58EzhQayj8vWNDefStWVvqAqA1abYEV8x9NAy25zcyCjhf
ITUiYTf5pH3kda75OTyC8qszRGtBWsKSv0lkbkmmY1IL13U4YipuVNnXe5T4fPAVTE2xYV654IVd
TSDuDJWXHk0qGt1NgpC6bmhA4oS9A/N5nSxyEDwQP3LMcSYlCN5Y3asxHV/KBMXZ07+LMUEbbO+a
lIhr05KB6yqWG0+v95Ap5HVGYV27OAJPfNuvEbtaTPhfbqfNm9QZ51cY89hbESCn1iXkOiPXceJC
YiA6xsmnU6O9nhI0Fi5KyIpWWTkcNd+aaGxCX7MFk6Kw1bfGgMVpNUCM8sPmM/ZcYgLjmx529m1p
D9oqhR0SDiHdn7awHlDJ00fT6+WzplfJvpfqw8Sbz5nbyXHLmrBQAECB1wercyx5r6skdVy+YpTJ
TUtxHhIdbnsv21ka/YfXEVaQg+V3YDVQjT2RFB9cWOjVpLhFbHCXNz2O0w/ox2HtwzkbrGPdjrmJ
1rBMWIn6GQkN023Mgd6SKVVlRdRxLqCViuMJ50bKlS0j83ZlCQL3Jq6TqdzUlSs9P2qqJaI91rZz
KmIBWIpEHWkkLhi33ZrDoKBM5K2QdxhcHXtvlDGxEYuSbg7fs0zPpMeB7Y9gh8oDXy/tUzoxi3kd
qI737Tg1TjFsIgxeMXCE0Apq2ieu7JhV+NjRx2zepND6mR0Mgn9OrELwUrXS66B5wHRmAxPcNFjo
u60qvDbaRtKqKFkPwFgt0LfShMUwT+ZDao4A8LxOttlei+m63ru5TCuqQX4uE7A2+vyNPHIdX6zW
TPJzWjPJWWtj31bJyqxC0vce+Wpx9uzKiPf8zXhDgybKTnpHsqAzm/outBpOWIaTTkdZ5jwSrbS9
4xqeu20zmJ3YmHgTxufeKzzoaYq0iCeidg9T0QAIhbwBMrtq9ljHxmXM81x3re5CJGu9dQPveROy
77ydwyI+MH774TnzNx6pHLLYgJ/op5zuWLy7U2zZJ9h62T6PPHuHQ2Exe4xoOabsaFuEwguZofRb
0Vi+XnvsjQprPEStiMgmM2+fFKMsX9q9+dm7idgyJg9egsJo9UVJi17yNo7GbQtbouCU3zTJHtWZ
veXQdNNN0RDXpEaIa0GSnz5ljokQRJ7Ou83VpPZG7LYcurxEcgwpAgIaKVR8rmV27nkLkGGZpEAP
4CGtQIxwmZtu8R1a07TpG3kTBpTmqlCfrkL3jOvQxmO8GwGe+47Apj9r2kNvEK0UEuoPjgwbIScj
yW5kbeCDrm63IuwNOmmYGR3hQYgdWbivLBTJOvWC+sFoDE41CHIWv8k0jxz/mjfSQSN8A9W9kU1Y
AvEeKLvCKnyyZwQCtVLwmU4xvIdiQt6aG83az60ZHws9UBeHk+qFHBPIPcP8ZhUzqSGGs8ZHhorA
rMzpDAg81vSUMlt9jlKzvKa680I+HHKGTiN3robgGgQ9iJ3UnS45XCFWhnLBfhfV2W0aB32+c+FV
QatAyuN70iABMpBs0+EA+APYhg13YOyzbgelg2ABwbJbGDX9ymH0yelbGhBEl9Wujp51LTBPTtV/
NKmRbXD3HZw4oFJT1faaJ0Z363WOecRRVDFUaqp3J07jYK3XBj5tSMfIognQ8i0DRHOTyTqI1xA9
qXsSUUhAEMibvmnTnCssHe3pvXbSBPZQIAyO/Ul88ZjVvUTW1L2M1AXsoEteBX/T2dRn+643GQax
wSjmo8aw2FtPTMluR7Yi21YUwydE7/ZazFF7EU1/THQH3Ui3R2ePoIBqBSlvaS9IJDy2tJzNV4AH
9OxMbr0xy6m4BcGu7RuH0f/KxU9JtKKnHyNPNDqO8OaELDxz9BYFtrsVEQXhRB/pBu+7Csq95QKL
yyuFNAyiB5uZcZoxcO90jwirG+UGPP9Kagj6Y6hzq9B2Dl/eeTDpl1lPmCh3zCA95nhRYOyizODM
7giwv+FYzNvZ0upzKIbmgwg4BRfp8NVrhQeeu54PnGlCEs1Lg7CZC+1QkII71DYbUZl68qTHaFnB
rMmdRX0rjvg5sK7KcMbXqoWMvw6GejobkGzvC0CTO6+pss08F+4tAo4L0zTYD3KGMzRD0dJ6Eoua
uscGIh4nu+iuDYMwtq9xueX6xxHhacm2zmLzW6vL5eQWSPMQSq5Eak5K5z6IGfq7ZZIdPFAd+yrp
gz2lFSh0sbdOXK0E0GUf0iKaXzHQoWqHC0UqsZsrBbntOmLbz4mW1pKH3hz1l1Ea4a2EFcOz2YjQ
cWzjzlCE9uxFXyX7l+x6SZ2VVmInwIFH8xkbfM52rbFP49ncBVFK8r3qM7YZEMcZUXpf5hhAg0mL
rywpRr+p+/59SAzntoZe366qHtOp0/a8DmM85tu0djAF992Ryi7OwNlxctqtu4DlmGdvrVrsVUDJ
ibTDGbVUHg1jXNqISYR65fRKBiXZ4B15ynMKiTucJSUAEH2qgJwX2g0N0LXFdgGLYGAI9kQwW+FA
EnfeinzZ35CMWxdTUfnoKuom5TQOGEVF90jhxUlp2f3AzhlsYmyvSwq70ZyZQNI56h1LpXGxyokj
c5hTrnhqmzreesMQnrB2dHwRrIne6PEAztGwsmF+mLWxXKcsopuBi9jPxhb3lObRBmA9OlryQV+x
u4XkG66ZAW7Ye+lPnZ7ukdoT6EfTW9Xq7QaWif4lSp5HsTnGFpmn6Wl2qxEUaDziEsxJddKZrdzo
KObc+xbkQY5gSWcBf0JPWCsHcgwUEHMw6H8yhuoFN5Qt4KFyQRCpBUZkLFgiqKo80iKC1B5qGiI8
5KL2J8NooRkxGY5O7kI4ivBm3roL9chCdiZ+pe3QFDmELGykYqEkzR6wb9I81WP8k6G00JSKhatE
1nUB0cFamhbqUoX2cqa5Ai14YTIVsd76ECq8U1c0PAVlKO81yrpu5qmvn+SCecpRKl+ETaRsEkcY
wbCgyO2UN6jYvtY1b3Ev80vfS0J6CaUCxoKTItHZPgWuBWKq1igXDev6E/FYO4F7DU86QNhVYC5o
gzDR7jB1watiPWPqsECsRpQNX3ZJTiIS36DnLnvGcqZoXJkE1hYIlmEI2TG3kN2ltwtx68aMLUIO
/o/VgtAKMJluMh0tzAhnRZf2AtvSjOodvH1x02Y8DrftNJR7Mrn2JrYIB3Vq6j68jsF+tqC8ONyx
POcALxRHr/OEzH1PPxnD4PknDmxA6j3CKkXCZcvIBGjhhtV6ug40R+3QTPSjM2ZiFQX8BkWD5yr5
HT+Wte3RVgpibzNN7nEppl/m2uXbxEqj9tzV3kNTplnoJwvaLKLzYGJ4Kco9DFDWgJiOogmH2j53
pm6DHYG7jRag5lvQsMVE+4BLuYYTm8Lb6qmmUo2wjiGaiuGTynGerNDQfkTu5O27hj3ZMEWW9lRJ
u72OliWeirg3zk3hNMe5m79RmZGfFUesq5nI5pgHdnkP0CqncyrMzYPt1H2DjG7MgH4Yjq3NBSPX
aWo6I+1nG8nBUFsNyPjlIbMLVnl7CHX067AZrLWAxOvbdqf11GpXxffJLKiiAT0bPEXk03+YaeAx
U4F5p1yXSUPXaVw2BL8SLnnA0STpF06e8ROZhxEOfF4M34w9sN6eurZNdyxo7NkyOWP74tw44vJ1
9G3bLUxaZusP2BYUenZfXkTEaeGRAnfJQAgznB8I072rEfTonZj1Rn+2sFGweUrs8OhSj+5zIrfN
vVEgNGhVHncrFZWMPCw1SPBcA6gPX7f68EvrkoG5KIerinzl0aBL6MNsx/oI1YD1QZqKKYY531Qe
M8AwG4pzOYrgG5HOjwj+AkN4xt2pZB0b4xheuqNuTaWlW6cSY8VocDklW+UnCclDp1EDUnvJuXT6
15iLHDVRxYYflxFBqhjKYq3Iaq2BdUBmwmhV3ElMUuEG3xmrHrvtvR4IMDVGjLLUm5TshEZQ7vSQ
7PPKpsON38mGBBNRyrcabOc7Ml68bWrqN8CfbKK+aM9ZMjRwI1PaCVtSCbiw7ZWmY2hJGulto6nJ
DwaHBt9U7nfYP/ga8E/u8lrvviVCDw9UT4QtYOO62SNH1dxAeB847MLrrVV44fPGOoQF75SqRGE3
HSHTzmRvqMKYEI9nviS6Nqs1yKJYnChtzx+HkrPn2s5HV+eHxXmGN3Bxyd6iygMDmo+sq8xoHabH
7KAQvZiPWgyDyPALy92ouEsObViwR+dn2qZlkWaAnNcaihmuFA4k4Z58u9mspTYOmxAvyRb5T/Q+
mKz7kTEj/C/FfMix8F0p+TaYEt6azi7ITw1y0pywupe5iMe9blYZGwfoYauCop0Xs5cMVKvScl4a
KbAHOs2Un+H4JqdRU7wPNn0BMy/Oy1QfDmsxtNfIRNJsswkNtC/K+RAjwP5LnyWGzT+ECHBZYsyx
l3Ct6XL2dX9xfJdl31lDU/7DQT9DK1D+mNs/GREFPh6LLQJr1nLq7BxCy6PbvTOsdxgEd21DJsbj
FLwfg6WxtFYFnlZWQ3UhLOiyG6M5DmpvZ/a0ZmVdRESxmxjOLFjX8XfL8P9P+j1O1dff//a9pLSv
me6/8OUUfwruGX9w8K7fu/f/+MIT0U1LUvHvf9v1X03Rfk2//onfo37C+E2XzN89D3FcN0xn6RL+
PevHj2wOGlwROnk79N2lCeEfYT/L+80xydIQ+4XhA3kfl3DLhRL9/W/8iIAEtHnswdLU/72sn77k
Zf7r4gSxT98caR0sDDaAGOzA/PwPYb+IzbfW6kAeUrcy1vB221PF4+dZ1H1y65QiOlG8a667WDp+
EFbdmc7M9siNWaz/8KFdfn/J/yj6/EKyomv//jf9z2bk398JsUOHu2TJAJp86H98J12QFwmjecUM
IU3BhDRmuqvyWX5INpwX14je3ElGdy1XPTe8Z39Fsa3vG6Y0rx2KFYgDKDRXa24h3Xc6z7JWm9M3
cBX/Xnzt5xtlpcDWbxkMQfRf42tMGDFWmKFa1UOfbEUiMNXWR4fCyZF6RD93g+pfhJ5+CRL8/pLk
1jTD5CIh98M19MfPRtS5OwQGTjzA01TURXQKlNGD0DXB7B+t35qWA4qVWXvQxmJldgr6nRunK8tl
1NCP4EbHVDa/f2X/1nrwfxfr/X+tYUbXuQ/+z+HeQ/ee/el+//nf/yPb6/5GTmrJwBD4cJYw73/e
7/ZvNtlchxCVxvnbsZc74D9vd+c3zZOGRurT4nlGaO9/3+6m/A1jJaRCYulLZJEU8f/8HySrw6/y
H3dV+8v//+Nd9uebbEnLmHjdiBXz/qTBM/TPF1Ip84VP6GJwibvxlDD0sT2Qd1lnmHuOPZjnJXvO
P3w2/92djYrDX/tfq8ySVgPtQ7ALqhKCG9m1P78sSOW0sXT4gBUzj/mpGiHkHHIBLotus8QjZQpc
zr4pF/glJia3dO7mMdDZk1mUfMKcwLp9NAOm+YjUjYvFqHVw5Q6wgOYD1G9g73y2n3pIE/EahCH+
xLKJvHKbZGCpX92sZDZCdJ5cv9bGeclWMqmKjVNTzkhQHoWsStmerZLKqL6FYT99EvyCvU0ENV6H
qYY2EzA+fhnSJKJh1opnwzc8dlqXZPpf7J3Jbt7KlqVfKHnBnsFh/b16yZYsyxNC7shgH4xg+/T1
0bpAWvJJGVmDRA5qcnBgW2Ifzd5rfctuP+JHKYh7Jww3RL8N0GdDfTDxkFfE/ufA6pf0aIkwmzk1
kA2IPoUfeXuNKQN0Qy7RG6kixGmGQ4DEY/qn8KK24IHlvMN1I6OLta3TgcRgo0vwYNdR4GW8nKoP
OiZBYNekQ3wkM6IHx+A4N26aou2zEW8/0fK5saDr6R311PGqlbo+ZF04hMAjx+hzVVea0kSjiXdM
xqipDiVCEuujJqLQ25vR60taZYlNzQu7S350QKs8jU4dPk4229Da7UJKy2QjPolWdDc2opmvRB+i
VgwC0m13iVy40GaUcQs7Znarr4CAKlxCKuCiS2yEOeIzrNBbQ2/SOdkFODIiHLJ411tVG6CJsHFC
YOEaCV91vY+EtEfBwatLD6E4oo192vpmT5IF1lOqdLHqb+U8D8NHQmk4Jp439bSqSLehmmesNNrz
C9ou0QIzxDTXhdbs+ARS2fvIbxx5QHZDGZwdbP7NhsElNiA+AbAVVumGx8kz8Fbo8fk2LaiqLrrj
QhbtAtZcLF5y0+XWMH4XtAIc7zyOFfpvEMaL3SIdx61+MJgzoNkpnAa3ld20SHhy/rewfJ496Hlf
HyB8u5J1dUS83g2HnlV+6OAfFntrzY+7pRrsFbeKInxxTGZsbkjZMJDlR2M83i8nIJnzbqKikOIG
QNoO8HV0XZh8turr/KFq3ay8BDA58RaG5KGA5Wts3XtkM7/8oUA4MZym2M2pONsxvxn0VRQRpVkI
Jr4tgm0B7MkZk2BYdjJmKX2GXTwKv/hoAhBuEkSpD21E/fmxU8BBjks28DZ7cmmfBsnSf2+pEUfW
PPZcNX5e/jJt6YzWLUyvDZRJpZ/mYPLrXRLKZseXQgAE1hsz7fuZVJEtAkR+3sK7ZB/JpHMKIPId
n4rdTtQmsI9CWSUCtStux9Bvq3uDFBrJI/IvXmnNKn1NRiHwFRGQvpeU9OSZmvN83qmZEu437HJo
bMOJLvCxjlT9g9WF/Flim/5gXIQHT1mNNSXvG8ccAsc5LwoH/066iE9e7hfxYQRtdp8qGV031BTA
BpenLK02GGc3EwPlNlvp2e4w+yjao6PU0RmkMvOlj+bu6ITYw9PgwZuLAd0sj8qwjfcUFQ4z9NEt
iczlraLuzCoAeMkmRIty4ZEI/mlYRA9IErFkdBe69X3tVT/xPJFP0pDcdLRL45z1C1niVLF67j79
8IzBmF1d7I+EtDMQltJtvrsVapy1R3eHsPnElrg7RGnwOOTo3MiE93f9wr6MNnLFc76KcGbsMt8h
9XXUx1m1yVlU919rUwHnYw/tGjIs7MT6aOVUg0Ydzbt4fTDxTLaQJdR5N8c7ZU0Po6SXYezsAK8z
2wrgkleDTgyvA7B5uvnWLIGYa1DSYd9ck0HEwMrirIXQkspr1Amf0GhSnFowa6Wu2dObJuUzl+1n
J3U8qNOfan++YA0eIutKz/tFHEM7o7AA1qsLCx9UlDqUXXKJOUxsfJ+5wOuXi7TRGGoCIOV9EsuD
TSobujJz4eGUQcubf2AGg1nX8MmmfnXutgyj+SIODFXB4xLN9+h0aUlAMz9lGmF2gqLxzLfZthlU
XrIBuJ0MX9oFkijov3SjMEttsMxhHitG4mZjNEBp7x174ncwZ+48JOOp6313RXwGt+xUS9eDn1DN
TwntpmybZDylDBr8ZrDrQ+tYl0CRaF7nB2Z+tLTxTE1u6sy8SZDc+rtZ5oT1jkvWH2ykeXfKjimE
eEYBgQ7PU+pr1z19eZs20zYDtbwhr/VxGKI7RGfWptfykgjb0yBoCLAdvXZlwsA9Qc1M/fyYtqj7
gVbOZ04wf0akj255ogRiajXdBZopyirofVpt/DUfgEJsfAPOiwZ2SA/dZmSk4rmMd7GYVo2iWPbB
WN45RHTnu5R+H+Io4ky3k5jr55HciWVjtRHqm3YacAsuq+YmV4NCdl2Ox8GpgxPJ2fnDbCdjxUmm
KAicjjrRBhbv53gmun2WC9IBy+llu8vcvjgnT7y9r03kPMeqSr/EVtuG2zCC07Onpn/JmDHfdJoe
SFMG4nMkiL724Z0+w5PuHGKQ5mXXVwCO93PL3SLPZpdGQXFKw4IqQ5d7bb7vlSvuddsjrsjyMSOw
avHRXIxxs0+YKa6yFLMhL/mS7mwqpU9TZtj02Fn0BTuGQkuOV7dg3cgEUQzDIUTYdNM78bMdqHIv
Usv3Nko2ZQGxIG3Cr/SQjHMZI8CBBNinKU0ulgn2BtF0e2zDoUe33YfbdEFyrJx0+hlD8oNG1hQK
q50lAaa1C4WYJA+3itIr+kYn0EgmoCBKAEgeEdc6TKi2u3ZJpgePUTzaeWmuK5mi1qvdzBaHGgMT
9GX0GjvLrrloF1U//EqN32jJQhZbbRcdwbGyixm67KaykJkmLlkRMcXaE40L+1xQ3oPTQley08aA
tsjychtOoBBcil0tWU2lYtANcVHxjt5FbaAxBfSLtwuRi6orB47ntsyGSGGb0yQddoVCGz8vJ1he
GKJEAh0SZDVlFUcXzPdpOnwj/W0+ejp3PqvW8SDKYaVftrU/ZQqzYp+dUlpTn3UfDvuiAqCNjMSK
CQxW0v4UjfFRxeR+yUqZU+JT3LMxhlHNsRhtGp0EJDCP/pWTq+g8davmo5iiR1kCidN6gApoDxqb
eltfS1oaW1OHR82ISJ3WLdxd51nOfacTd8/kCveKDBbCVuDgwkDw7mTpy5PP0HkyiEzPpNeUB6yt
QFsXGWDsyfVFpCziynuPxCWvHM5M10MpkUV4N7DKvus7Ao5rMgYvTBD8pNdUnrXIe9kDszFF+wI+
dY9gvAFf1aTOVV709nmo++U6c2WJlJc+MFzBpKq+KaE1wiM91GciHurrZSIQoumSY0S7udhmS6/X
+HpTRB+M1bG2AhGeHB1S4tZOo/UVdV6G/VcjhwritjyLqJomp2hwEC+2pUCCgZV76cLmQsNfR4I4
Zj+YTemiC+Rhx2icCGbJ2E6IEKWUN44w8+dgvGPo6ZFyZzIg5aWd1y5v15+ISyiPA6FLYttq6JJE
3uHF03I6T8rCOiDY0g+D51lAyHJrRpRj4+hPicCiQ+w9xWxxmh9+k4QEvpoQmeYAlg1TWjx+am0Q
TIeWOiBxDD5etc0cJeajAMp+BRMcq3BfDh/YS2JqWaxoPK6O620m0DlvdNkzTBPE29QbwO7T/Wg7
w8AHLbKfiFp4pfNqdr9QwA+2ugtTxNtz7G2Vj77+0Fsrm34YbeT3dUq+Es56sRtUVWArGeav7ei2
+RpgNmR0SNzpJhwt4Z1TbZTdKTQBHlHse010oZfgrjRLFuDsjJvu2A1ddJ45sMEBWPlEW1X6vC+8
6RyLN7ZMcgX3ZZR/w81J03IxznAZNLFl0cTN1J01zeN5joSEgGUM7y4M5Q1RXKmFNHh0aJnrBNvV
wKDeWMjgCSicc+wMCYLD/cBCJ73JePxE37XIO2d60Gxr0DNuPJ+QSFQh4KYT3syTB19YD838QYam
LA440/HSsQgzW9+05dWYgIM0jNSXfUa+Qz/IT0mYyQtGdedCUI26HmTnoKkL6a0LTAVDHyRXPqP4
TTDWMAiEtJj9U/kQgHjcRkQw7JvZza4GNtc7gG3+N9EvIPhCW19OXTncWUSh4rETD7lXqjN79orL
gLTEB0yr+rC0k9wbfAxHoOfNKXHdLj0wBrW7AhQlFFWcHxv8o4D4DZKEbI7tZt/Q+wjUwtvc42at
fTV9wOEZko9gs8Sg7ZN1O0Tgur8I2EoCCVTDzvMdwHeAOoLj5KrhjO6RZy5tSHqHtc5BGyc0BSis
0DopohgOXkehTmBtazmoZG0InpPalLfmo4WapLSkZsedp3y1fWBcJvFFr/tJgooSavxHQv3S22QK
w0Plu+5VqeroE0jV5WceryltZg1sq0huY+tIcoPibPdxOcCiHtZWfLHGvU1mTX5LclaJVmga+0KI
OmfCET5Pi6S4bs2MM10eIO5hTX8sRzLlwqghXs7yU4xHNkqPaZMiOfbAszvZeQ+lc9rieV/2aFoN
VrNSflcNzvuqX6PsMukDKKhomRxqFa5pdy/Jd2wwL8ZojMjDW6PxLENI3rymMaoQOiH+WnPjg9f5
Gs598HFeA/ZobIJFIM4Vn67s/Xlv/0rjS9lakCnXCVL6EOEXuwmf0qOXFuopKFNDb9T3Pji0JvcE
midn7pr7V6PF44Vc0wD7cQ0GDOvJR6ReNPHPYE0OhC35o0onZt0hZfmbuXpAte92RP7pNX4Q8TpJ
hG7eet8620Q7D+s/a3WDMa6bMoCmA2ERF9niFme6k8PB6rI15XANPFTKJkRH5nJExUEgIkem/7aG
JLprXCIsEG9H/pN+ZHKrzvQaqwjL3Zw6SzVrKzBGKDeNdfkxBj9/VXqlvK/Cubj2USdtBiIuuPvi
IuKxkDWJEw47K9mOya+cx5AxnolijX8sdakPQ9lL7xsK2eK5hPTIg52jrxTxp3PiJttjXtfNmd2t
2ZIRyntCPoqCzEm5xk+aLolofWZRNZ31gxN8pOcJhrRdYyvNwEPfElLoXY6FDT6GfTT+fgZAumqz
ssvDUpoYy2lB5g96KyXXcA15l7vshnBLuOGX0klLvBekWGQ7d2k1DRzYv+UpcoHIHUqjo69AVEd1
iQ2G+GNBvpyHfi+rn8t6Vs/YdZeHye6XAvUagA4+I9al3L3M6q5Gv57x5xRFRSpiMY+HKhf4J8KW
xQ9zqL2cOlacP1mcrVrPKHPhTkpLEntopz3KET6xyaucJ+pSqC8NxfSLiLizR4VhmfnbXm0/uvk+
okjNti0apYA3a9bPBXC38zGr2YgnvypbQTnw/xX24W/MC0N2NlrIu4EnDO2O0bJ7kBB2qF0Rl5Rt
FcWW04JcixAq2Q7nlljUngCR8V6SDktuZ9Cxfoyd7LFvRXmeo04g4TgJ0mfTNpQUAutXplcyWFQZ
ppHm5NnaB3wcQhcRR7Y41NUsE1ETKGbgVXsHYYDZ4I+G0rr6OAicYFCnQJERPbw1lSPhNpdMMF0P
dX6TxTCp4fejut6ixXTa80RjTdnC1+y+8dMs+qFhYGQqyvaJlltyUes2Gdk65EVb7Nm18UtanFAz
fAhlE6DbRgSYJLOG5EIUzoNwNIGjvuKf8U16vLzxgDgx9SpI8C9/nv+qOAVr1cSVyAeESFEm1GAU
YtAVJY3KwAbrXIwds/UmTKrebtFWgxw5ldqdCkSJKUKLmyrNuRkuSeI2lmDI4NVFGQ9jRBDDPFJw
8uiNEwlYEcZCeAtSqtsQdQw5nPHUPtU+LOZd68X8ilFAzcLRgoWATjHzzIPnkiso2Ph65UPnzDx+
DJCC+NSsZxay8nLmBKdRecWVDmIXXXhN82f/AtV6KeJQueImuWBhcyoanSwvs9ySwa5WUdLsY6yu
+ckeLZwSYdDn092UqPaJYEFO0A1ybt9LVQc9L2dlIUzQh1HbPIOwTbm40Jv4N3EzqmKvA4Q8xzlY
FMWusYu5UX3RcUlGe/x+nI380gmUQnNDX4XnT4nNqdDhqko/lZHDn2A9WLD0IjGd7hgu0/yo7dgv
rsBA81Kih+RKq3ki+w/fRd4X1w5DT3U59EX/yMJfm0/Yo5LuwaEz1R7GJmrWCS1NzLG3/UhtOwEe
9grFFCfajSgkrmkAclaCVMbwjAIg2R417d0tUzqWPTwYjCgoRuLpQqCoQHIXehTsYGUl/haact3v
ZdhwiVPpc/ouKqqJBRJOamRIePK0X11aSDg2+C78T2i0XHapIISrwDkUdbRU934yoND7D5vsEgpt
oL3gzmEaJsQ0wVlIHbO98UeCA7Dm6ODp/bbBG1Aa3GX4kMKHihW70Kn+gBONKTJG6fHWuh5BA5Mn
HSopA7FwAME6efCcvjJ/IXa5fxyUn41d4h8cFoKuHb5pVLCYpgnL4mkTRlb7RN0OoVjC20ALuOx3
br8ExDFpRbrHYEEdKvvasg4zRZaNGQt1V44VghvUZcGefG3SVifyzGZPBV8UXf1xF2SrJk4tmDIx
MOLeZONixIMfWsNH/MnZASuEQ1wbOVuARXKa/+/f0/X0f+vDcCuBSkOdE4CQXI8u0Os+zGK5rcP0
sRIOLMm7TfB2mhVqpz0gn93oj1ceVC8MgKm6f//If95Yx/NsjyQyyltrE+r1kRWf2iBrQkEQX7Kw
LMrwjHpx9iMLWjYQMb2nv4H23pLhuFgWrSguiM8MsYf6b3QXHYicHukZkdCIQa8XMFFqE8DDn4Bf
Yg9NYnFZYQu4sYKhPa9FF2+o3GuMIj3ynoNlGkSMWea5/V9esvW4rx+CcCgk0+1b1SBu9OZW1Kpz
C8WEjnjOnW4Fcb+3OakZCYuZFVj2/n1fn+jbg/nIB1Af03bje3p932OiVJpGw7p4CfLJytbrt/GU
+mfvH+ftRTluRIcNHcH6ZoEto4H5e4d6HpY855tq+Dg1dXabWlFJfin+nS2lDOaG9w/39kXmcC7v
kevRG6UDEK99zt9kC/XsyJrxqNmgHeOXy0nSdZhnikBHoGAM+qWe1yIUEwM15YU11u79E4Bu8+bO
OrxTtHNdP6CZGr78/W+nIEeUBQUdIdRxRvWPmS4Xa5/7vgnpPVrpDWsOf9hbGtHEgSym4ilZkJlR
41HQWfqItAv09ykVE0M78VpDIElAOkRijZMgh37jiZy8xMSgWENhlay+JMP4AWpnlOwxFnc54RMb
IzbE2P0o/daEXs1249oniJlWtgt6w9j/0pAJBsNESwthXYP6Hs0ll6o0JHNWtwglrUl/Eensy4ua
hayLKSUI251VhiRsdqWxzW05/sLo6clpHthbMKHSs6EvqPDw0rYabH6xIOIYLmif4CiabFik6D0T
/tuQsFjs0Z5ja4HtepfGM3+qggh3aDd6Ub/xGfFIK7WDdSbOM1YDLr5aHO2dISjVMzxKxrX0OW2n
NjnI3BHnVacpBPsm6i9zUcQ/oWIxVXKPJWuAhAbDeW/CJHms42SNBMqy7NPSmeWOzD3DZAplB+BH
mdCPcqm8l5eyIxj0WEYDixAjrGk5ZYRF9j8CAg3JYYmz3vo45R5xOXMzMN1rRLwUJ1ovR6i8CEmk
kyf4PZ6kkrR3F0WavB+zpMJ6nbGKKjzBjaJOA3RkynlnE/o4yynRhLqdEWrIBF3NnaST92s9Eqgi
ludT4+PJk56hlKqhztsn44x2dYG+sgqBJSvK1308t2qPl31ds0ifg/S0ZrBkIpyEd5BKGZ/o6v26
Cav9mvwpjo6ql5NdWOPnyFYGPBZEVrRPesmx9rntlFBpJtwKG2z06Hodb02OjO98tkZ1nRhTV/uk
LRL6+ZZ4TorpSuc1XYWwzudrZE1sIEsNV/X8ZZU2jTl0NMSd/sZSA8mwVDZ/Ok3h3s1p4RA1IiI/
2CEAWtDbqxamwfsf6xvVA1BihgqWUDHDbhCGjvt6tIjDomg9p3Y3UkvW9CndxDuukXFK+OBksE1l
17nouYHvH/ft4AsY02eajTi+y3Li7WoCa4BdJlgJNmUZM76n1hoT0bC7vX3/OOvg+vsgj6aAgpaD
Hgw9ko3W4vX1UVf1B5M3RLrjAPyUxU71I7e9Tp2yPCYR1q0JwgYHgETxIlmc5rPho/j5/in8cYtj
AOIhk5kPiBUmMVK23wfkBc83DJiQxs0oIGfOLOMpNUUgD1YAiRfM36t05h68f9S3qwquGF2M4L+I
5SLx9sLpvmWg3KkA1b7IL1ZT0cKotTa6y7p7GlI5OH8Z9/+Y57hOlBOx7aPXQZjwRkCDRTafiI9a
QNrJ+AYHOrrkdPJ+xHPHUPL+1b19fVwbfZ8NoBidTuigHXp9T2vkKrGZcoVrnK0I+uW2sO4a0y71
1/cP9E8PL+BOisBBeeKsOsTfH16GBcvv/IgMp6UpvpJ2JdXGz0r+IB6aFh2tmL6/SDnePy5fPr/5
9zfXtREeYtwSvsfa1PfevrlZQ8RUAiWB0lN5Y6/awtm3gWcWWBfaves34XcZFdPPQDbO98AyQ7l1
c6GfdUbQ8N4Ss/ruIld396hUggsMAvTx2yQu76Jq8B7aOqou44nq5gZMaP4ppg39XIHOMqunVOBj
p7rHVIvDvIW22I47iDjDcynFKtaRMTFKvHzNzh3j+dkLBq2I27FUfsnoTItJhc3X0SADPy6OO52h
yqjF7eRETFczlFT5mdzlypht5itc9Rvk4JV3hN/ARNWzMLC2LY20isZOhe7XUBPrf8SuYRjSiVja
87GBYUU7rR6sE1IbRu3Mzw3YMjDG+PJ+1Q8wePHn9a/ikuWxr7iq2OuLW3+Y+Q1pid/3Gttx8qGI
UocG7jIauzrvwyQXe1L0WnRDfVWx53VXniCArwYsG3L721R7C4IS4SNTWVrmjZL+4pUaukoc5OIz
kNVjbt1olAEfcZiuJ5eCmynp2X7PTb1W2GRs3+igMlwIAh1qzpghdnEupmNQlD62qRpFD/aWn2Xp
BQS/FEPKxD8LGK6YbEL7Ugc5FeuAEGesOG3vw32oZyqcVpA8ygwg3mGu+vg0Lan3WeM3+hSQcMY6
xAqD9hwuSHBRd6kPBSHLhdzXsdDHLl9HJoMO70SjWoQI/hOmwDn3jb8V0zh0JK8tyNJaaOcvcwJp
olwd+BuruHwpCuWQr/RTCxmSRxUL1gRkLLIee/n3dIJEemGjmBWX0nTCv4woWX6eghVUIsKpJbV2
icNdUWrryaI/c48oFpqR5dvJ8gVBTHFBdlKDQ7218MsZlrnHYI6Dw0ielcG/OyXV1l76PrnKazcp
D11ltNqj/6iqKzni1dmWUwhzLUDaY20RHPIyvwhflm7mlOvapO0xrAQV6xLUBOxdr83sTcc3AiP8
18PNISYs2zbsmhiUw/Q/HRrzvzAPhtH5v1aM/p/y63Mtn3/XiPPvXxSjrvMvG88sI/06ANrOqgt9
UYg78b8ofUA4D2NC5VY9+H8qRlfx+JoQ5a7KbRLjmKj+LRD34n9RLYHTQbgGAQksef47itE/JjzB
r499dKcuThHXfbN2UogQVE01f5sgfbwrakNlORpya9+ULUEWv92U25eB/3d5KjKYNxOCsxZgAh+S
PEE3jueuE8ZvuyoVVLB15yLbmq7xPy/k6n2ln0l7vdR9cyWAbprDKGrJCpYW61ftVRCLkfwM1/QD
MRlVMIMXGllBfjMlc0quLwl18S7u2/zO75mLdhnkD4o6XlxdaN9UzRZm5Xg24MCttzIOCmczseT4
XCQpGzLCAEGkUFfuZqBHTgMCwwVDFrBfb5GP5N4dGcnNbcwSmnNRudykhYwGmomlj8PEF/Jzl7Tp
GZRRq0YUiRN+q/0c2zPeWfSNkArdeGuKxP0Ss3YjBXOOsk86DkIHoVIJ9WUizVbwkxbr1MUiYnXH
SgjOgyja4dopi/Rzm9j0wQrVf0jxouWn3JvJfiuduiU6bFTA9+3Bp7Rn9UrdIt5xKYgbBOM/YD2p
cG+cxXxhHxrcZEmGWX8GSfcZARbpVwR7roFUpTuCZSHP95M9OkQegp6l27wU6XwXFWwFsKyifNoK
hqsnF3jDIxNn2ewQgJXgYWr4WJvUXtS89QCtf/FtSTPezRzx6M4DQvUZdsTXqpoluAic4uxolKYM
o8HXI+9JY+dutHDQnXwT0KuNFgeZ6+iF1kaNawXQ66XABx35ZI6PU9ivTqJOXPDWtuRuIzC7B1OD
xqSpRLAQxdmiqGMmDr9kDJJsuozrP1swL2A2LLmX7kN6Bt0BXIC6nUczfMUL1/vsshZm3oZAsmBb
+XpggWQL98G3gw49zEJ7bcBinh1NOkJ7a8ZxfoBtAiY2qH3oJxQ4h5sBttmCoqXqFNt1VI1Uo6JD
vZZoSbH0ux+ytZsadgeVQrJ+o/JSgC6J6UGI8HuaW8ypcznb93XqalzQWdfBKWgpAJ8cBBE0UMqh
/+yPQQFwdM5cOBe4WFxUuo55HtVKC8pJn+LqFd7TbVeM1ZoqB9Z8k/hjTOjsrH0g3z52qC2vifVV
wCpk52dZ2qxvXULHEGIHTzZLcrODXgCVbHLKtoEvZamPXhesbSe6hvXB8eio7KE4sd/CICVuXU+7
REXD00VnoAqD9ZwmZIEb2lPNBhGmdulpkeO+AcoNwhxB/LhGdmOEHEXJ18xp3OMAHNUplJmm1Y6n
hfwzi2T67Yi+AaZkhcrx4MZjf68h08conyhx7ilKFldR0EAZLqxJAK7A9QY0I1DfF2/o4QIkDvAi
oXBw77tImmc0BJHkl6Jy2GdiLL+MZGaiOQDpAexdyijd+6w5foweqxsgvKtHfGo7cqIWzMfBeYzY
+j4rx3bco87t6kNAiPC3ioDsBhadC+TAzHpVVE0DjKgSTzNrUL2QBkTWevhlCWEV7zxWtTeGxKJP
kdT2fYvd8UMaZ4Xe2ugGboleD5z9ooSryGvyomr3ayj+/+YOnEdMsP/1VH3ddOPz/PtM/esHXuZq
z8HOxUQtMOL4lNDXCvrLXO0z6VJjZe9LspX94l/6t7sj4ociqt/rRB7R4lp/6N9zdRD9K6Z8GURU
EKMwYkn435mrX+/jYILaAclwa1YPdX6XcJvXk2cSOroZTbPsaADa30LLaW/DJkBPQd0ftAWgqepS
QaP5S0F7nZP/cxO3HhYfG/4OYljgRvvrUuT3OXvx8Fi4HfGGfmnV+KNpX2X0Bv9SYY7WlcbbwxBm
FXm/1kOscF4fJq57S9VZilwnQfwMCKbGCNbIsi83tPXde8+MUQo70gh2XHDLP0KTR0s2KKYrkGg2
pcRKBcLbeTqEYi1yOEqHVEZscH7dHhwWM0LCaTLuFq1XWRBSzKHodlXOlZxhZe7SuYMN02REE9Pg
rPLvRYd0fONjvMTg4A5OukW20SzEwfeMc1GMCnEzeKmTXE+57uEpy0qym2x6vVt3tM95tuT3cZ+5
PvROjCsXo66B03QZwlWVoRo0QjaA+Z0G5CXIMR1vaIoWLhTZoBrO8WwUH70yp1PhJBB1ecR2jAUP
Tm91XASZnqcFAHm4ZdxwzjsdFT423ok+dDUUrO8dWaZnVNxks3fasbu2qKDrfV4G4Giq1ABz+4+6
bIMK60EIKEf5t3Uh2S9UamwumPXIbchNxp0illTmIBmknF7GoVcOpt+XhOs7++apMz+zkOXltr34
Vxn+twXhYM+NB4jTg5DceOTJWg4BTZ3aKWDvWwlv5y+vmf8Pr9naJQsCd33XWH2/fs3mfPQLFWCG
hHrFzF0ubW12dd6U0WUEgS/bB+h2b1QkCS6BeGLKzWr5QiG+1PS0urhmy9YjGtv23lpjVpJmy64G
i/SZ5V/21VtSJIR22I/jKcLw87OYhQFuhE/g0OGIGpgFB/fDoEW3PraUbisuFeiW00izjrVDsh2d
BEOAleQN+tjSUvEBaGlGXPBqRRfRAmTYiymjAk1trE960MicnCrGZqWU6c6LCmfKNojmHrFdUesv
v42W/7CG/4cHFjt4WkEHsH+23xaT4tlpYHFFzq4aB9hUpU+7uZysg4uh5rRyGP9iL3NfW1h/DT8x
BTk3oA1Eg8t9My44RdQHpZ06uzTxoq8V2R67LPCaLcIuhLXAWfMP4EULNsgyvW98D6r3UFZsmHEl
fUq9ot5FeCMflqCjPY6wBM09LcWxPJZOqT57JIkDmqkam30HP8VW6W/WV3etr71+x8F2IMZ0Aj+I
sOO8qb+xbBdAkBIPAhMqyZ3mvC/YyJT4wqchLlh1zcltKWl+7wNpLzUicZA+ezrKM/jCtsSaAPC7
and54hQBDiWDoRffeUppvc0UZCNTWfhNKKHO26FNesQwHquLSk6oS43QPYBYFCfh/v1X4fVmbn0y
qy4iYM7D+BfZwZtiaah9mnRdScQFV40T3673RdDXJ9SU9l+GifUhv76FdFQDqu1rBTymlPj6q13R
AF0/kbDgWjYh2FkxLcSOFFGTbwOtVbaNyNT6PqIwfU4n2k1bwF11+Jft65/zr0DzGLPw506y/347
dFgsz5sszcAR9tCOcudxUdY6Wgq8H+mUk/bjxNnh/Zv8a957femUAQSVI596dEB63utLNzX6wArD
056aH8ZHUwH1P+SIG2GCWR2UoXwsil1QCXJvokJo5GJZjMayCPzLUnVIJXu3twqATShPqGtjmcQp
0oAiL9w0uPEo5olNTfECzgV5HsmlT+hltyUfwZe7qkChOCDfxL9gu9TgZVqS5pEUFUfrneGmFwWg
7ZLco+q8azwcBBnweDANoAz3kT2HRIlEsl+L3GxxNzRl/E8UNVDreXBw020KoKu5yudenhzyAUmg
Ibb8LE0dPDdVnlc32AShmzN+Lujha4IUwj6eSCVp0dn+5X3+Y2ijRuOzfOH50k1y3kammWxJE/Ky
2NdUQ/xDGpWfyICRF1OeJbDE/eb/6XiYyKAEoK0N1qnqt7kPvwerzbDCzqLb9EAZHv1EqNjpDIHx
Ee6WgfrLUu6PL5b2ER0HQACIRyMqP6+POE9uGmIUKfeeP1V8p5lznHU2w/ovxvv331vnj3F7PRad
McCTq1H67bKxckoN5h2ZgEN29+VkJD4nH1blpuh789iioul30gqmy7xO2o/4QoTeGAQ01kYOvfvz
L2ezDhCvviLOhuIT8z2qjNCN33y7JguT1l1paXyrwIrL2J1B0WGTQetXXLYpFq0mL5bvE0kYWyBC
+sENQgGSPwTUNjvpZdNJdawTVf7lkazW8z/OzHUizi3CSY2N+vUzsZwgQcAWFHvUbElx1EXj3AkH
x+IGCjV+EhC7SADVyJywHZVMKNs6UE8XqyMfAnfVEq5Jzk63dwMryrdqGOQtWUOtOLEpXp2JpVWa
ixIKf3d8/6b+w9vE46Vb5oYeWtJfecu/vb/JpKioYP7dFdYcntpIqgu+YfuDjf73L+P/m+xm5po1
yHj1mDuMECwU34yCoFJoAU+pBSrJdb8YNZsTlcTqeU6lcy18k34hGiQ8E3RBzqCm6kdZN/7l+9f7
D+PDui3kJeJxsXp88/XkS0EISEhewdKPAPYm22/u+xBsHcgoGKCLDqfsL1POL/TDm/eWi6ZVSOFY
ILx5M0Y4SgLv1SnHrCYpAUJSoaXaXxHWXdpraCGS8uoBO6i5IX0KEVuJIX1rkqWetgpSLVkLVBjd
zQiSONylPUTb3VjO6jCTZlBvW09GD/nSL/52dZ2d3r9h/5ez8+pxG+m26C8iwBxeKVKhk7sdu/1C
OLSZUzEUyV9/F/29jAIk+M7MwwwMDCWKrDp1zt5rn2i0/v5qq3yHgpu5PCqtk8qnRqC9rjhOgLAQ
UXO61NCW7Gh1G0liHofNIhoAVOwvtFPxBxJmoqrGqHE0K+1fEB7JMnJUaQDC9tBsb69/vPMjJxIf
h0BTh/8pcjlYK0cLsNnEzPEaEi7ZH5cI5rIg8yFH6/tBgpiCssnT+GyZldUEIzrVezm4xK61i4E1
fMrcDM4CGbbovRMPuwcuR6KIcNoAP+rcrAgULVEkMeKieSrmbo2WyCvxrkxazwapGPUU9PpilRtC
tLUxVL2ugJvtoev8YsRimoJhSJLP+FjpgLGld+ObjNMpeUwXmyNBamX5U4T58fPQ9fovs3SLP16j
Mudpqd15BBo0MP7QlIa+LVRv7Uw2pJTQTLeAxmre8ikiLOwdh3baPZJZyilmdHi5fDlmaMXLOG1t
v4FvzHpjpOLZzPvobcmc8WOXtQnBIMjA91AdOLguUVy+pY1i/8YO1L1r2HzUEGMTGYXOMhQ/0E7R
Q5y7am3ixXQtIfGWhYWp3Z1t31AyQ9k5UTK9xmlufrTNAXDl9V/6wptrr5N2XiA6OwQ+H//QtGc9
ozEaJSC4tHmshQ6Apo6lT7x0dQBSdatcvbRcsbtSHnsgMVgZTx78vhmzKp2xq46RJT4JOeOsxj2y
xcKjbxcBxXk1MBhbjp3dLwuVEyEeiO///VuzYFJbrCsHVc3xt7aIJ9GB9YD8zMyZvLRp3ssZ3J82
e78nJqkfr1/urDym07DurKzV7GaGdnKT3QoAZK6DhRB0njeIuOogqrTlV8+A09Ti+WAoqbyxJPMq
8CVOFsgVr2SjLDOclbN08iXJOvJYJoiMiUEWbuyxj1UK8TJth92YSejCXTkNrm/LQo57BO426GLV
FJ/HrFwzcSbgBru5UpX73M2Swu9rarKgtN3JDOGPmJ8VkJQZqbCTSpBEkYEwVIit3VtLxCq2EPZF
Iz7J8E+IErI4MWOJve+SBNhcZHnpx7zNYuJEM2+N0StdeBxeoUKbxLDdVkGLScTy20TrPmvMc3Ns
ppP7QcYgI+vWBXmf9+VLX4jsuYPbu/LXM0/3+2wqtF0j6ggb/9gkO0dZlt8Wy2WxsSyJwwZ+78+h
MHBoa+TNGth4M0pnXD8T6dtRpjf+hLn1EbWZmW4hCbXoOF3Lhde5gEah5bEsHkFCifyOwUQBOVSa
6ndGCZkapHoOFaBNavlTbSNsaLDr3Y/gN6bBn7oMcm9vN8PHBeRdu5mMuv1Y52kPYr7tUlzNcDg4
jDI78QeDqDBnki6ggywH8OE0qfWh7oY22wBLWgTKG5RIviyqgb7YPEyOr9eKkm7a3sZp1o6RqWzs
wWCQUou/OTOO8poiSfyN+BC/I1pl+4mXoHm1RiklJ5i6f1dJ/2Tes87pQTNbf7TcTaqNZ5rl88zs
8AvZ3d6zwPL3qcOW+RVjJaNAs48glGCmxxbHVm+6vtT/0u4bJf7GzD2v/AwrMGFkVk90RkFXi85k
WotvuHiQrqa9ZlsYlRcF2l9KClWGVQCuW9Yoj6a1Wv20hTILaGOtQsXKoPDb9qyq+6wusw8wUQhP
NZNKO5huXddIJta2ZCxlPPy4/g6fL5QrKgxB0hr7idbrZMlwUxpXmlc5wejVdiBWywBMyPnJSkw6
Vx4J0Nevd/72IilmydA4eNH/M06uVyY1NJmVxTqUeO/5kaLP0E3Kr52miX9fDddTFngk+vCI2E6W
p3IscqtOAfkImPpfsQnlT65UCNAVJC3RfvNu7DnnX40xAp1G/BjMDajsjxcmbTQGp7aAwdeNZ29c
bNt3RLdi6qxsZXv9Ll7abtjYKBIZ4OO1OZ3iw5RR8trKPBiBZv2Nlhm4g2pylYPMZi1k5mV+WcwY
DGglU3kPmLN7kflACM/1z3HhKOMSZEa9xzCEQ+bJrmfUprWY2egFLoEW3j5N8CbiDwJIoudKx9Qx
0pQEprJF0hGgWUJ4r1//wg5EyrVj0CvEhMDnOL7lrsBJRhhIFCRzXt6hoR22HV2+QzNG0daL1fkx
Ic3qxino0pc2V8Yf7TCTUO+TkwlpVNKqp4LnaoLEsyNkBZMgSQ5Y//HTsSN4jbA/lOPgbTT0Djc2
wPMXFq7f+l35AHyIv9vjf85gem0T8pzX4BUAAf5KRS85HvbDBjO9LTcD1PC36/f4f8zAkx2XMZRK
/wATD46PkwdbV2fy1Zc2gktl5+kWZIf6I84HZACDQIG0H715cgMbS2sVeBO+si1cKQvSAOCnPvDM
Wv6mNKmdzawP9Y+FgxbGd5u4qa2rrqt4paRshDnIjhJqtb6mCsdL8uxEIvtZQYzBDkszFD8pe1VA
NkD8mlLj16E0Y6LLazk5Ylt7rf2qOvoy+bo7sd1JNQNvlFEaP5bU5vhH0UJ+I5lC4pNkgSKdJ+mz
2ZeNaZFrk5Xx/ejQhwlXt41kAhWR3YxBNUYAHxcszzJT97Oi1RMUZEl3LqXJ86vqyCwKx1SX36GR
uAzLogKjMV+/5wslbHqep9c/HGecsK/pA1ZaUjqwQ6bGwB43xcDK/LZxuzoYDMV+0jpLrcB/AtIN
vdQlD8kk1oQwUbLcPxde3sTE8yIh3cCciJgWMKf/wT7CMLtJVjRxNy266Ys5X3q/UYUN0D5P+vda
jtZHYWjZH+pXtIayjckRIuCpzwKZRM0fdHYkzGC8HWYCkAz5ye7TXAmnqZnbDTZkElBLYOwT8gos
ND5T/FTZZDiACSgGT/NSRl4zBISqdXtJa5AOBR1CToEiT8Bzj0737qUcbX0Vrvk3kNBr1xJtCDQj
aoy7qDV03Dq60eQkfUU6Q7rWaNpvU9HKX6w/NFod1HWYboECHFBFwlZtlBl5oka9wWIz1eZvoUm0
IrlZAclQySEtPhCWS+woQ0M7DqK+4f9SppEwH0ilWbQDOdydzcE5jogSJHYDXg3hXW2ogmZu+J6m
Sw6rjkDEx+Ixfpdk5MH6JU4B8vA0OK9TqtgFWBLFY+ePI+4Q+yvZrZpamS8jKXDTHtLC9DONsfei
YdSmX2oyWb9wS6DTaEj5+kOJZjmQT/BvrCHrTrpHDmK1dyndHcW3a7f+YyzL1GEELLMH9MvJuLGE
LZSAuoyLFIX41vDApI9JuvqaavSk33q3Mn8RZdt4INGx1G9Se2Ki57U1/As9ba2e2CtYE4GjDLNG
doq1xOE0j0rYWmI2AjMSwHjGTsb9hslmvWxaWyMczYoj2QUCmAphxXlVfRYkRyGlTZOCEGxlNTlr
Kt6XewF0jWB1WjTJjabQ+XIPxQV1MWYhWuQoto+X+znzBGE7ih2QGEgnpIQeR8WJJAq6E457QMV1
sstr3F7Xl8B1GzldAMF0cqJCCe8gbT6+bkyQCFgielEFFRTDuMQh5HM0p13dk0aoWFoLetCeXtSS
nHPML3Tmr3+AC6UFXgdS2NeeJhXGyQdwejXrlS7nbU6t6s4aa+2RyAfTT73kxrTvwi1WOVphKqSI
YeK3/vl/tpe+6bvYmUw38Eqk+H6PyS7UUhn/Vgi53FmNZWzHObZu7OPn348qVEMRyaxHQ7B+8v1m
lMuqOjtOUBb1sm9qHnmbpfTeGh31xqXOd28utZZOKCpRaZzO5ghlKtR2pEOlL2r9iDELYqRDLoeh
6PmDU3JHKbzt4bXLihsb6fnOjX4TgbW9ehwcDADHtzZDQa5lQoXNgjx0n84LhqLJMh6Q7c3+wl29
8bZo5y1wHHqUiVgmqBTpyR1f0AIQoQ5m79FCLeLxrZlTuAYcl2fm0EX/jrbQTHcpoWdA1miAs3nb
KtAxpOqK2OidUYMx0hMnDRbNHQVBy5W4cfq48LvT6tQtl1kpbtJT94VTYyjEAxMFkpiZRy+3jNCc
LbEzPWAr//oKaejSsEyiqaFgPH2wk4xQhXExowCvMX2gUksIgOj1MeS/+1t16fmCwcVoHGNS4vzB
1Pz4zqPBLpZZMQkFYLoV70o4yPvVP69xmFbIJIlJaD4w0NUILTBGVPUkjd46/ly6t5x9mCjxFHhn
hSKjARx3jRoFKskYf7JJSb7X/Wr6Ww3pL9dv7oVVg1H3aopCpsyTffJ9BU0+087JjyOVHMxNQuIj
+fIqn2BHI7I7pHqifrX6qL1RDF+4Ls1kFqq1oce/rG/Af1arJrawzs8Q4IWX1WFvqxmJ8GZc0QIC
q4Szst+lfbr8+0mPTQgD8t8pOGqy9U3/z2UnO1LslmkpOyYOnJ0z87RSYpHYiRm9v6GHuLBg8Q3p
tFGqGjjZTy5WqY7SNbwfYUYbPSzRYmyTRvZeOBIt+3uee/NA7pJj+rYnlDS8/sNeeIiQb7uayrrM
TT6dgDvE8WpILJIwJnnyUzV2w4FevvqoFJ1341IXfkvO6GxypHdxyjgdxuaum6NzQo9DIFytPRhm
o4QRIVPkbdM2rsIScmxokln5zwuDztez6BWjNFDZGI5/TOJpCvDgDGW1znD+OGpbf1NdNzto0Wjt
r9/N8wX5+FInP6UhW8gYANTCNOZgvynKTKG3g8jqxmtxvtPgd0GZzf2kB07NcPyV6FEOuprNaxJt
Uj0AD1jjaT3rQamISHQQk22vf6/V0XBSIOHJRMGH4xD7iX4qDBk4YWWIf4vQG9sRqUpWeqQZAUY1
m9BZzOYpSoX81HoJSYwuRIaXnJbhN0ZpYhcx5sETpGhKBkeQPEyEYRkp26WM6qCZi+xgEcxR3/jR
9UufGK8+sCTTYru1TlaOJZVF6wkPaYc+0yUYBb6qWsTFl0Q2Sf+B3EOIuimpiekm0kyvDyW15R/8
1hCVFAHaHgN+UeU7/OjOq4pOpw/6GuDjRm9r57vAR6zsjLyLPo2lkXxX9a59mZAEQQfMq1KCZS7H
L+WCey8oS1wFPrb0Uvetgdc7uP7jnL/CtIcQdOLMxIqBDu74YdDwqHECStKwm9K3eNLK58nNf0SR
qX++fqEL9QZyHbYc5n/s6kAqj6+UDbNTOkoehwa9YsBaRHPmxug+9+6aika4zXOttvLjwDnpyayR
rORWGnUc6pp54+RaFSZZVSJrJSpDuXETLvzcJjIPNLvIsmgOnNyEpRkLr8HBjqheVDuRlMvWaxaY
KWO2fNCYnh5SCzbhjRty4T0k72GVQ3hUfkgej2+Im44z6EpPCeqyt8ugK1Rtn6rF0gZOB+Rhq1MT
HCBYa8a2yGfd+WzFcfdbV4fWe4QOOBWkIYOVYdwvzQKAUeu8gqJISzx+duztbnzadVU4PuVwrmLh
WPuXKuIU/eTTOgRIDzWdjc6hp2ESO1L4op2KOMgwBSphE3VmkNtJeQ9tffQ14JJdaFZe9sQB0Xu/
/mnW9+/8w9BcJDiCf/4+a//ZYtnq3ZyoMtSZxBhtRaWM75bhLt+uX+XCD0T+AipUqCI6ku6ThbLl
4GGSuJeEeWL17zy8/VZfDMUnmLvHjxJz1r9+wfN3ZFW0ueB52EOQf0D/PyodyrnR61ZALVOHuebO
wgc/uJpiPqKGjrZKnWjPAFM9DIKNOHj024TvxpbKnDh3xCeZxOpDv4AmSzVmWdc/21nRiiGMbiZa
SCaYJiyO44/WZoTotMK2QnMiayJQOCotB10Yxs5sipIW29TC+KXeiP9MhGZGgV4Cyr/xIc5eVD4E
ymDih6mu1pCV4w8xx4Djy3p0w3oi3q8vy+WAehqFTq9EHPjn/C7maQyvf3Pjwlc3mCTyihqcrhmh
Hl+112OpkKcVhUNndnTRTHNptzQaAL7rxpjTiwM1bGxjQgA+6nmUvKOt7H7xKsifsouIkm4Mt/0z
T0vLAm8oXuSnrku7a5mL6Ideq2vwdLvYrT8Bmv7jSEhJrPiFcLdxFo0vcjTFC7UsSVq0JEFsVyVC
5g30M3fnptAl/GIypp+WDUQw7PpYeyZOrnA2iyrj5TCaGaoPXHYWBDPbgorP50yeKZhH665wYPje
KGMu/EaeQViKzUu4Vqanv5GpjG1jgJpMnazBLFYKfC1GvIWrQtBfn2w5VXu3HoyzBYF6htYzR2j0
c+s2c/wTzd0EPL9uuhCsUrevaRpLv5kcxCTXn4Xz0cpaOAGQ5KTI32xmxxeK+L2V2J1FOKRe/3VY
Rpx2kxXvzEyYYetWLVnP3bz3Ejw9sTWgumGmdSMg5tIdZpNiJebUjlP05FVEF2a0rmOKUGgEVlRp
OmMME3Iz4dAKc9ts92iHicS5/tXPThq8ebCv0Lxyf0k2OrnF+MwHlJpTF05VZxyqBeMJicrpwU6i
IkxwK+xm0f0gPEm9u37h86+7islQaTCJJDr4dJ/EawZcKyd9Ep23h+UwA787zC1WQi8ryWzr9Gwj
tEwxb2zQZ8s/X3h9oFiQ+cs77QmIBcSxFeHJLjWRP038ErvRyNXDCELwHvTX8PP69zyXSK4XpBDh
9uL2pRQ5fraEqUR9uaRdmHq5Ogcio9qLyixqV+GE+8eJMV2smDBn02tGS6ynQ2pVKycm9KkuQExd
/zx/f9GjXXb9PATR0Ny0UVrY6w/zn122VpxkYk/pQmUmXCINRCRISUF+PMT41UD+gRgUyKp7TCNe
KJNslV9XIF43JJ+Dy1ng/embBbVwuXHblVqOJ6WThL2h9gqT0SYFkqVTa3aikIy0dWVJ3hdQMvYd
4u7sg6Rm/K6YcEipsnUl9Gzw2L6IcckEILWoiPOaEIAHyNPZmzIgx/AldtyRfNGu+4Kncnb8jLDl
jDS61P6QDEX0mefGeDWMKe99mL3JV1XJV3x4t4wa0wGttvCgqu2hqwu92zVxm7ziqrCeFlnO8BEY
X+29RTVyhLmoNENsF4TMAV+vQWYAtBahRMC70xlNVHiWFo2pX5a3XvpZeF26c4q01UholAl039SY
IQB7rIxa2k3lweCE8KUiNDpdTT+LsSfjuZjDanCs59quhNjl4+DsGe2qBMpa5fxnJjCgDQFDoJy7
/tOvT9rpL29zIGAZp0GIeuf4l29iJkoybepQKPO4R6/kbFQzW/YWffsbuyuK2/OL0eWjZc9ZlKmY
erK9tmT4AX7QyzDnANm/jsCP3wq30jTGDKtMTpGK85PzaoQhaEqnN2okQ/9ECGAxb8ktVn9lVjeN
G/RyNV7cZRR/NIC0TEFUZZnvhyjuv+S0Vh3StJEl3hUAJvUHzLolOnKRNXVQLM742cOCrpEOMdtm
kKlELvtan1efsgLU1KbBsQoIe+KMGoyI8b54nS1Xi505u8+iQe0eTpaNWztC+iOCVjXw4wwONp1x
APe/GVVcV2QGJ+RAMOFDCmVK8gsfLJGIds/pF7hMlbe/i7Ra1uTDIVf9AqXjizbPKniKgpCfjYQN
QSymB5qqZj1QQweK2APDzng1UXsdqWTtslqk8Y7Wm4mHz9rEVll/zwGpoHHpsR6vnFOI/5a0nb1X
d/G4zSfG0aw8VhyuAvBxA6E/Qf7J0FUGc4E8hHxITolkgpdsccvSOnSIK1nt09KO9Q0+Hw1oS9KW
r2Y8GlYw9aTsbugpqweShwbkPZOFswqVIrKYHIbrb4qaRg+BGsePY9G732Rf8UiDYU3NJ9Pk192Y
6HFWRIY1R0Cj2kZDq5RDSUft0L8hvTdHpjlG+t7B1nM/TXnUT7tkZmKHqEcCCIJQj1t4YRZGjVOO
U+SjEEi/ExKFlkjxkHKNsxI6GhFLe5EAGydzoZfFZx73Lv8gxl6+FPDUi3AmYZvc1sxbGB5Ojbnt
wB+Pwax1Ch1pLc6/Tkacmrt+qBorsOFrBo4U5KNTHXYEIkQmmZ8A3mwse4VNQ92zlGzxZ3Xu4IlG
oLg2UTNHFJX8Ze2Ex6Bq5zU5+F9q+CEPSpBtf5hFZu4WM2YLnLiwrB9pPnnTI55QRp9RYixPceQs
H7tWVV8FEo+OWI0YOoHUvfTVUuosDqyp6z7n2oS/SMsHPlQXMYnaELA0PyF+iX/amCmIIupFOoWY
6ZUPZRavqcz4qDyMylpfv3RxIYoXY7AXehHZ6AJcFrkRZIWcXwcgDJ+vL0IX9t/V6YLPBbkMdbd+
vAgZLe46W++GkOaj/Ci9KDnMUfXbxWf3QoPhlvboQpmxdvnW4SEjIDbg48vFFgy3IjGGcMFxiOJV
HeKOBNN05MRTmVvcnsWhQsT24fq3vHBZujceQkm4SAy51rLrP5vsrPeTysNShguBO7S/kmWzqgT2
VasjRuon/bXIjOXG1n7h1nJqpjeNRIjq5jShzWo5loztBLfXLZHikXMU5ogqt6456V+TVlq7f/6S
XI+yHLsF+4p38lMOgzkNVcx+UlXxsmtA1vqpPQ+Yprr+4ESjTcuvvKXEuVRPGX9ZYTw7VHCnAn3A
vkI1ejpHSg8fOqTUk39ms8Wh5uTg4XnnjOJeFi44cFTmffHFdZKq3SMFs1+73JS3MJaX7joHB5ez
FTJczvjHP3WnlnY126kIHcVLvrYLESUeCuCgT7sFeuZ06wW6sIuvrSUs4swzmZ+dPNE5qRtK5phD
CK8j+9i2qCOQ4ngP6G/SGz/weY+XMd06eWcEQRWOa/v4u6XkQUtjyCQGRaIAUi69Ze6g30dU9eEI
OCEsWsIS+j7TQreKi8AoNDSVnSU3HFBz0A6VPW9bmyANvwWLGdizKLeq3ltucP1ZvPRYrOpnNEaw
83gcT45wA7wXyxqgdSZdV3zFSxd/yD0wSn3dZgezIcTOV2Qs31pc5GGiGNYnj7koYSygm298lAul
D8hafh/k0YzHTp8ILPyeTXryiFipyPMdMqB4+OKQRRGHBdrPLmihzn9KtG6wgxEQpopxOy+/DMai
fYvZRFefdNk8SeTbv7ImVe/YCplcotOENlPLevyGUjr6ZEbacmNxvrBsoWXndICmnabQaW+MDKwU
ltvSh7U3OfcDCtcQeP54DxK+CTPE/XfLkpc3asX1iHlSlnLa5YTE2dti3nTyAnHwLoXbM+dyXPI1
dKsSX+smNm624dYX4+w69P855BseVKKTJwQ9BeZZZ1V71YMxb7PJrd5Ep8dPbidN9LeEt+3LFtJr
AesNtjc1+0OkRdX/4x4zKEbZxMLpMmk7fqe8kmMvCUxDyCxi3plS1e6JyBEBTcvsoeqW3xp79o3K
/3yN4sDHwJ12Fx0VOn7H10S84Xlw5IaQFnR+v/Arv6V4lUlZqaskLBLCM6+/A+evAEddll58wzQW
US8eX3AZ2OiSZhlC5NitszEsqLc+NrKFiFt0Ux+1xEUEV6E9T4kIxHUKtjBufl7/EBfaOvgzOHyv
elHmtqdrAnPrzMURLgHUJIKSk9XBkH25V+Bb7sGm6kFVqSNJR8R0AEhA5c55+Za769zbjtOUCkSl
EmDg5p0KXTxvFN2skBc/aEanhc2C3h+gcuXdz1BNJfYohU/i4nCmCW0K8dIu81wS/eiaL+T26bOv
9/EYAf6Zq1ejLS0ZZFqjTMFEC+NtViLM8JVA1uAjpMFENgpyLDj2JvotfMdfbsLxK2TjBYfY+Xda
gKXq+Gdtq7LEqdjKsO2phpN66faly7zOrxwDVuisTSytIjvkdDDDWkk1AxUj2nwfwxR9TxWSRkOU
48HpmvIO5XATihWMeP1nP1/EbOQP61ByXU6Injn+kE0/gfIggD40mIK+tehmP+IXmJ4J82rux1Lv
Qn3MxI23+sIDTykEAA5+Nh44++QNo1OWTQjD5tBOxh7qVgZCyZ+dwYkeiNRS3E0nmHEjci0sQrjQ
AJHfmBGjcKPu/Dt1PfmFKDyZ+alUCCSLn3z5BV4X7T4kLnZcNu5jVy1Z8pBqw6B9YB/CfRTTg3yO
aOe+wZdOlCdLl2NNsVJ6d17VV/neTgwD+kIth9nPTRf+Q6EtEFfameQ/nxC+vCWgq/LEZmLWqh+M
CCUCdsPEaA8mwSQ/KoNcVogrLUUoNXaJ3jaqaW1rUsFrDXjV9OVA0oyXmTUIfWEl97EsBoKCU8zl
QRa38V5fnA41t+HK70M/JN8EQFh6z4kaeUS9JUt3N/Z298Ptp+ariEbzY2wnef5FRmZ+aDkLtL49
Uwi7emE2u9n14DeOduVtaGyrN9Rz5/UYOhtMSeS5r1jZ0xppnHs6WKPJ623P6QOkMOx3ddeEql5X
2+tP9rnVEhMuSfT4utGFsIOsW+l/jhXSWzx1JPyQfBK9NRNf1ThxEu7RxIMfZaZOEhSNjfJJI7OE
szeZNUWw2BMuj567rT1onWjVQ2UPXfKZ55HJxfUPeGGfYYaIR4tyER7saTcZpeLKfSO7k0w65c1K
oirAoND+lGP3DTzMEly/3LmtmtqUN30VutG7BrVyfD/GNlLhta5NptjAj+zjneSpjaTqwM6OiRPa
OoVaG3dq3uMrUvWWilyXltiMZV1oWwJPxzJEglaPG3B4KGNrSeit3ywG1rFcdOPzGE3R84j427zx
2c8fG3CRuAl4R1E4sFodf3THS6WNTipHUx4xO8r6YdwO7FX3TQct4d8vxqVYnnSEGug8T56bjs0l
nvUFQpBGMGG+PhAOND/ISf2tqfv5QsgmR+27roT0/k552aAbLbqM1RIuagU6zW3qHwoN6a1Z2OQZ
96TU7CXV5ZZNM97A5QETd/2hOF/+6dkjnVpH8JyQ3PXP//OOOJGnMyr3iBqloP6FpMT5PHk1CA+R
NE6oINTlUBBZ9S0f9N8X/WjpNVbxn66hicPKjW/i+MIJjKMxaiFiiAmT2d0Qq+qT6JY8f7TKSW3I
7O6abKfjR5N+KhcAUNVYZZ8tUHk54b7SfWfSmzw3OfXb1sotCLZTiTiTnOIGkCP5yCSbjs48o1qP
1vWc79nTsp6oEPp8JsVgXkor2gw1BDrihAbrl6n07mstZnKiGpR4y11KWuVHMaUw+l17aNDr8Nne
bTr4o08+wTD69CdjUsI6J/nyj78Lt4c7wxgcFzao85MHHiFkYhKqt4Rr8y0HbVM2B9F3Wh3mctAc
v4cQuSWS5aZPdz0/nP4uaLThlJqcx9gcj3+XubIijsqmGk46aVd3U6SLfuNgXFECMVj5lyaxM/K3
6ONQoibT/Hr9e5+96HxvlGYIJJmfWpynjy9P/OGkQfzjkFcUwB9da8IYmBGHSNLA4fqlLnxTOk60
RXgK8dqd2WTNGGlSBVEydmN+0EQwi/Zje5JhIqT9MJucAGYPD4mXRPHu+rX/IppObjPqV5B1wI/w
KZ1OF9JU5fAUN1po0YTKwNTIgiyHah3rR1rlBhPj2ypQ3MjaF+lYAjWWFS1S5khZsmeFt2jXlqo6
HcYoxr6mopUOaK3rWZhMZBj5oN3MTwof3w1miGs9yJks2paOVqtBT2TGHLq11ElM7evmw6LP1veU
rGs24wbWRssdiQP4292Np/rv+O70a5voOyDYc+fp9R3/vJbUGoPIRZKt3UE2dyohGL8nw0nEE+d9
pglQp+p4S+LS8rPUBxzIbdGXXQBCd6L6bWdnV3YCvjVeLsJAqAsjYqQLmkjXf54Lj8aqXYW4yVkE
3vlJfYovvYpmY23QdwnefCQJctp4iwHrnDOgtWdvtOUuxsCW0GhYovTGDvS3r3t6n2ym28Ck6P7a
6klhimGrYnUEZarJSllg5Kbul3Hs5z+DNrAa5SntZpfkZR+BjvMEhVSD5m4n8ZuJBWmD4za98bKc
nw5Zh5BL0hsGRsgDe7IukEVSZ67KA2swyvtYV+N8WFih9cCpMm/PYa2+69mkg6Vq8hdbqsbnNlPt
G6vDuTgI9Sn+EkSJa0/POpX6uqNq0Zmc1LDg7ol7xyNVfAPBYGoC5tjRr8YB+bGBdrLsx0qQPJ30
yEB9FdcfOYBR0j+zoAFh4GBoMigDI37LPXFW1BmcpuBbGlAVXOesha45RWYPlWuGUaTT6zP0NMiz
rtFhJ0faIWpI8Lz+rF64IEBDhyqCwojC7uSVwgM/IKscSfZozagih7yL7jNFyd+ceExm36loJP3z
64F4lt7Q+kMYCB5On87aSpN4ys1QDFq06TovJdqzzIXwjRmrBCnhTAGzaNm6GAqWG92ZC08iGxPw
LXrI2BDt05E83uQJHzl3eExo5MJr1lcaYyO0+y5L0ig0yrnaqy5uaU2azV2WDmpyb6JavfEwXrjx
HJi5BUDs8MmcDhBakqktN7XMsBlwTPYY4n90oLKIJFoKFY4z2Fvjxlt4vjtiil8jQHBn4Ec/q+AX
TxpmG1vhxIjrDn/SsCaxC+Ve2KmZb//5waKtaa1AyFX+cBpwldc68/mp5GLuQEO6qxUogkX8OKfl
b4QhzQ0V/+ntJEiFimM1Y/BAWShAjrcGxyhL3WraeFsQ9ARfXIvI3iF6LtBkZN1B+9P/FV7394pg
6wD1raUGJNqj2hfcCcu4pSqhokf1YxKlOVSCtn4hF1HFoq7Xm84dbopI/65R/13b18vajPiZyMBu
RH9+fNlRryKHPGk3BJSpP1HEes22mNrpVRsQw/kkoBi/CUZQAFc1NY0ZwH4agGUTw2wXRd7qjdHU
Z9gf8OBGuzNUxtp1fqj0LHkBwjtxmq8Mq9nM3Rx/bBOj+kQ4qgqBU82H3xLyodwSDL0aSauk+9Gn
6vCtnHpouaq12A7Ftj0AoVM6tUDKmOIPqam+nxa3bt+XsnAqPx4ShzDHvFDvumwa7nTCKwFWjGny
PUmRFPg1UE/SbrvaIRpwlvTla0VQwrhrEqyrNPQ128XCkOEq3fgjRt8v1pF5PBLyrIAnsVHBv/OU
AHIvF2prIisYvs91bxCXbvb1e54IxCsZ6zmBuNE8ZchTM764EEpkBuiVlGePMW8SRrOTPczWGC8b
mVb9wVMpFsKMMFegS4qR/eJ8ADej4kGL/MmzxZeI6rMOo1aHS6pZszb4DLPp2ck161IhnpF4a0Mm
WHkLHUtu2pGl7i8uggpOHkAPnkH/ZMtm0FuI8RPxRMKP6VM+kHm/vERlDEDW00cl3kykeVB1QmWZ
OWG1xstCn8feEj8zvtudS1EIPrF7rR07f+/HGtwgB14XXVsf1696KWZop3Ju73FYRkWAWgWquZ1p
yR9WTq0Ksskma3gg8mNGYx5BkptLc2mglESgkDKkBN+cQdXifVapGTnbawrirKFm86l5GpSkwK/g
zplgXDdWXffVhnJjmn0Gs8kd05CYdJeMWaEP4kWxvs5MwZF7jMxjcPxOFYTi2EM+nulDH5MTo5Hv
Jj1FOKidxsnZgNidfy9qxJSZeOjY9KsyLR4HxNvwwwZSsaPI+u0iEyk2OCpovOGrnwJWxjF5oIWb
f8+snDdXK6VNKHqepBDg4WX8qmd4oVgWRuehrb3sJzcO97FFNl9xYxO8sF45/5vDrKMrZpnHrzH5
7CM/vQ30TFnqII3XSOSu7gJ3VuaHLp/HG/v86drPsrFSRZnErKMJcJvH1xNxnBdxoiZb+FxgAkc5
fcKYPz4ojd0+XV/511ruZIVi9gHSE7PP2h44KSlcOtOLXfTx1mBeCvc5zqMPzFYJa7ALpvTj3KYf
hGbfGlZfuKP4hymfqLnRGZ9W3TSMFVrGabLtx7gK1XjR9iBujCdOoN2THiXWrZ/wTN3HPYXf7biE
S9BUItfw+J46RjtXpPlGyOp0p/s5ENX9xmn//zg7jx25kbRdXxEBerMl05RXSSWVzIaQadF7G7z6
80Sdxa9kJpKoQWPQwAityAiG+cxr6hZpASX17t0mim8Ko0T9q4Vr/q0fw45QR2sNLeibMMxfnc4G
Q1VQM37KSqhtNxY6Cw2yHnCzsVbqlDroek37onmF3gcd3YvfCa1dnMPrGey8iAwV5ZwE1jD+GGiN
+qLMjHslLNQR54ZFfKAWZba+F+pGeXCFpT7EWT1KOYbcxAYetogC1KooJSp/SX06DmMFbAqADOdd
1ezASHPjy6Agwc//Mak/26gsoe03ioMS15hXOpLYmvKtKpTk1wieX9/nyDc3QSrq+mWwxDIcZ7SK
lgO8X7zWNVFrv+rKaWN/znWu5lSkDsim0Ei6Hep72kT4VzrcPxF6EW0GaMbPutgu0T/Vy6dQi+Zx
p5YVAqao8C3pnrLrJI6cUu9P61GV9RdrxhN8wQHst1Dz8jGvPXW4ub7Bz8hNqG++8dS5CklHidRX
H76x5lBTx+ywGLGOeTHOTp8BVytogFsoIuRWrgct0tuHIa60224ZlMAbsnAK8spFgNJuJ3Xxqybp
/ytLQ8BvrCfErsm6ClwnX3Ajdu49nDjIw9Uq2c1icX2vjYwAuZsyaG1zfkJ0rhQ7xK2hClTDRuh2
1npifnRzXK4lqFtE6quNPciGaorDxQE9kRkYn7ARhl7ikYpOMuq156tILgBUsOz6LxqSc0y8Lorf
cNMiZ2d2U/GM0yLqBKKu3Ju6lvD52HUX2xdjiQDS9a9xft1IV1E6j8T18rZZ3aRIU2IUEdb1AVSC
xtaER5AAW/855MnXMTa/MUn188aQ53cNISZCdIi2UBCnCHS6ASoXRZWhbuuDag9oVxlVWN3MWYON
d5121A/bWLNLrLlKYI2mUo5AZZViFrtS7zsr6ITeSPsvJ/8M6g2bRXvCevOD3Yz2cQpnQjeOeApm
2cndLwk8hmJnz1pTU4uxQTS4oGWfE1gs/aMhvIUO61y1uw6RpuXTUOHz9gHXeAEZ0XRAtMcJbEAM
S5GGVMMMmSYz+i8aIuurBXAwgS/tzeIu0/P650J7HCXoqKdz6Lg9rSd1jHMNLYyofEqUuf9VLGPE
poawitJIqvWfIauY+bFkiT/ZuSylelpWdLdhVzpfSUSm8Q5PUBXZHOAg34dppLLvpFPy6JkgrwkV
ivIvTqMqrS4eS+S4I1HuuobzTf82VI4FsEYF9Cow6F3l5EMV5A0ww4AIY/xWz9o87WKphnSrtfYQ
w9nJUZ2JGi//0i+I+BwnIK6N32vch7uNHcAHPn3jIHGh5GPjpstjs36+Y6Tq7WV08wM+Nc5x6g20
T/pyVzcWHQ2nLe57J+43juUbIuR0UHYdvQXQNXTByBlPd11bUELqRy89GKke45Aa6QbZhmp2fmg3
wCbHuXEQzxnzG0twhH1ttq0vFYDY8qjH9mwEDUSAH32Oz8PDaLR68YQXbVEC3SLkJzsbK+sRumjW
BrwJxD2GQN8YpakCQiXXKI66thri9+6NUf+IQ4KYdvgp4RsDhEpRdmqkOP/1ba48F15r/zHsApHK
68t+4dxhIMydRDeHHsu6sDVD9nRKU2QHa67KO7Eg+ZZGVLVL1faOVByjjYxZnuPVilOxAjsCiwHi
xLrgOE55O451kx30Io41hI60snv08nzZKOieR2dYJ5CXwz+n6Ujt8PTLWlo0IVBvpYcRQaXH1Gkr
JEbb7oNodbGxcy8MRb/akJARWkYwSU+HAtRKzdCa80MHiPOI6CL49852nykOKRu0kzcazWr5OCKy
ukQfghb5KhIM9QjGqpskh75oreKgkJaDSQGleROBCvCepnF2/wu1LrwdrEH8mQce7GHoAeO76WCT
4OWIoAapagnMnBc7vfGIVvMnvBiXaKdavfHsZflAvDQAj9uxcdr4ru+bFr0CRYtuOZvW31H3kEtz
tQGRIGpNw2tjmZIEWyz0fAQt6z5Qra79IqrOsOGBUZx9CDt70yfjfOvanKO3hi0ITvqCp+veKBXw
27pnFVRlLoNx8gbvJXQU5V7JW5JzxR2nLWryWc+WCqJsQ74J20A5XeOfsNzQ1G6aykOqZJ7nd72l
H7u0s+6LQVHv4E9bN0VSlT7CY8N/phIJEbRu0gaeQZnaQ+nNt5ysemwR/x9Q4pWK4l6RA5HW1KH0
kTCJNkKr88ecG5UqLSBPEBUE8qerxL1FMAUiTyLC1MOiIRVZdeAfLTy+gxZtzWM+m+3GKT8/Eh46
EtJJQpP/rCOIsHazgiemPcDSaJGBXFL9gTp9+VrW1AKv32AyNDw9EpAuISaBDHO5xNcihia8QuSF
uuqwLLW37+BkeVV+gN9vkRgV3lOFqF4AUUP9fn3csznSIGZmWC1A8aP8uVpY/FqbrEbK6dAK9wu1
h5TWg5mZBzEazafrQ519Q4aiFWw5NggKLt7VqVfcGSrZrIHqyzXxULZOtc+N0DlQbSp+4YVN+caJ
lo389qyuC+gL+TkaYjrqFljzrq5Qk3vaxVGsPvRIhb7EYSG977JZe627ZjoWliZVeeKeP+cVuaM3
Wh7QWHM3rrxLP8MiCMVZAxgaUfSq91PkY42IAYZ4MLeU36k2ugGoDHsvLJhgFNEm896sUsWAaujm
/qBWyl64Zb1xyZ9dNtR3LaISAIEuDY81dkzQm1IXaxkOKp/gcWi9ZcfiubdaHk0qvwJ/q42X+Wxf
s6dJ4qXSA88kO/z04GojxBmc3rpDiJ3TTa5T+YRPkx6LaF4eLa+Yd+WA8jW9xHxDjON8ZyNuRMcX
SBCBOLjk05HHwTDbBVmtQ2LDcaTbpg93lUWES1SUbhlon+9tBoPGzQFiw1H3PR2Mg6sIiMbdwe0M
4ycABO2m69QKdyV92nlQN29nONQba3txhsA7UcQDgkP4dzpoOxr08vHMOrhkUTtVh7Xf1Ehc5XXW
v/cq5DPyRnl0dag/At49HarM0IiMdK87GGps+8Mw/kShb/xqdk70fP2WuLBF2ZpIdSFHSUS31lCB
m5IX9aQTWcaKcyemuf8IQf5XnMZuD5iP7OP6eOcbFPSSfAq5dumuvXHo/oGqQCRWIHv2NHiUKf/t
hFimOkvo4mNo0an29bkwWshrLSrzwnJfrg9+PlkYv3DjVCIhKXK3CrritPN6gInErVruHmOO/Stq
9cWdwk3xDHXyfxiOU6/BuZXQsDU6hqIFxltakR+WbjEfzaUT/tzQZbMiJ/s+jU27vz6981NB+Y7P
CFjuLY5d7RoZ5o1xbTO9DgaOPdjznVoO4a4ZBlxfO025L2djC2cln5GTlxQVPbIhiXIBsQDf6HSr
FsQgM/BEHs9B2IeomAtfTArsWmzgA1Jii5oL3dzOrPIHux6jjTmfH0qGZzPRx5SSc2uftdoRnlub
XQ56SM8+KLWLjAgbbOfRZdm4zS8tLzInZH42YGDAd6czjVpHn0ie88M0a+NDmZGUhXmB7mpcuL9Q
V5oAXG6qLZ+BCID4gV0guaUzTOd+je0CLeQsymLlBzuaqo+RFNg+4plBOXxx9FtrMXBbQNuUDoc5
549Jng5+XXjWLxcTpGBBQPPn9U12foBBulFxkRpzEAuM1T0P4CsqB1RCD16hVs+lgJ86GCQGmlkg
XuV28d7pDGXnVa377k8tC35IakNkYIt7q+0dk7G4AouQg1pn2evYUVax9Gq4TRJ3y0/oPH7w4P/A
0CBhoqbMvjr91laPdx9ZpoMhlePdkBU5TzSXUPaZivaeEioheVoN7oEuhoMjWwuEPscx+Mv1tT67
r/gVfH9P6qgA7Fu/5ogFOXVhjQ4wcgBDlT5/pheffBRdhLNVYVobT/jZp/WgtUmiImgZAsY1OiRP
caaMDHvGMW5uPoEjeag8IAhK19T3SBeEz2Y1tL8GLHZv3jtPMMjUVHQyMlq4lvxh/zwKLDQOSumi
HpqhsgAAkAqZSD5/cLLoZ1bqWxja82WF7QPOgnCFq4vjdTpcgi6sXqW1duhRnPMrSMlHjDvoWU1U
WcehVn5fn96F3UTGydoCz6fvY6/TqcQrVWEri3ZQqcg8m96UfhgiOzlWMbEw5sjYMoeeTaacZsU3
ERdz0Kkmyn7Xf8YZK0MaRJkAHUCZyAxkfVVHtWIV+DOqhw7nwfJLh0q0/aTWqfatEcTLe2+CsrIr
nbw3EWsu3QOeTaJ+oEuIWySuC8ur7nDg901oaIuvNOpkBfjJNICyBQwcvysbuw9K9HsLtKFDTKjK
CO4WlgwpIvHXJ3O+V2nmgI2AFyhrwGtJTYRi+tzqJu1QgUEXYKsc54sAjfYhU+zwxlDydJ8gw7XL
7XkLuyLP/r8vHp4jkNKJr2nfgaBZsxF74AQDPlb4Z0+GHkSVa9+l9VhtICnWr40cRQrN8cUAS519
LCyhdLON1SUoNX35nTrJj3K286c+8ZRHGkN0cuN2SyDo7LH5/4PSboAcBdNgLXQ/ueYYQ7FfgogY
vqFnOBrfq9BtdrMZ6Z+1Fnm1vIYXGQBdS16q3qMjombYzOLWdGyTsdm4GC4uAoETUTfvLVJSpyfV
nG0Uqzx879mOYek7bx65rJcAROEiPVGMxrEB4bJxUt4KiqtPTJkcKXgiVfJYexXUWEXYVmXYL4GC
1aQfGoV3VLjzPxuTl/5OG/AcaY32QTeq8xH+b0kFvoluc53cEmUi8VSDJXhAFtAJTKcsbtBYjIKy
6PNvc4TTRpS78cbbeOnLgenjhHMt8zSvfcTSqptRggdV6MCV/dhUqo5VuhJBQbHxBvfz3FMRbIin
Q2tm9g5HV2fv6KnyGYgncUyfbhUdz3i0bCU6Vm+UOG4c7r7TT6cp4PJwfJ+DGIDmgvXnaL1OYvRe
p6Vy76okVNQdCq1atIuVgTqiifKL4he1OtzO1EDpfJKf48GkKuoHBQnC19pOjGfqgsnolxYwkMP1
C2UdSMrfy6kmuSNrJmRfffIRlm3Zj5kIoLF2z6iCJ3cDDiq7wba3YtZ1yPw2FCQtRAEkP2HtHpal
PRy8CTXAAQu7/7wFNRdFAZMV5ePwq5E2PyC2UjZ2neyFgkn7+2dKZimBSzKuWDNq7KjjtuqR562M
5U9cxsBaQs37rPWdOW8dJFlvWB0kGUFR65JvDgyB013QkiVDfOauNJYhDdS+dwN9jI0nkcbjN+yL
8FOoMueWE6YfC6DAfjbPovFrI5w+Xp+1/H7rX8InluQ4gHdnj/7oIUBZRc0CS3vpD2mttod6mWM0
CnoEOtrF2MgW3mhnZwPSrSCnhhgBROF06grCYiHjLUGP8NGtPoHzfrKQ/Ka/BhF08N0uBHGYKx2x
/FAOqR1EwOl/DhZ0Qt/E7QgJLCNtkR0JFfFrTBXUUcohRnd0GFXkYZuB0BQ4kdn+wATb/Bjlc9Ed
oJT2t5bdW9PGVXxp/QARsmWpXHIXr4KmSHSehTqQoJVZKn432dmTcJ3OnwDmB0sWmu+Er3BIKEGD
XoHUSMS0jgkR80+jtKoEtnrNHGh5nO2V2cE5o2mKnV4q34coTTfmeHYHUGsh/LRBExBtIxp1+sma
JQIkhmoPfoKmez8uBaRAN4sQmNG3PFnPXjY5lKwCW7RlyO1kfPNPyFvCBYnVwSt35HPTDV4eExLl
pYDMZtm089DCw/xyixN9cX4kTlKSUZqayT//Z9AQ62jTyBiUznHz062R4OtaFencaNxSnj0Lkpgf
6nkSegr8ns94OlSbsv9nta12TmVX31LTxdEqASG3dcHIC+TklMlxTDaKrOhITc/TcWosfxDWhc5Z
hOFyR+GDGosXKu4uW5LwsxFmZVDChfnhupVxmGQ5bWfEbvi5b0bzkCHIErzzmsF+HU4UqGoqBDzI
q4il1ZsJHGpWUR80vBdSu3kP60bA+RTecUTuaKPgfuGTgiV2bayBTNqJa4rRiBeTnVT065vKcQ4A
HoB74MYTRIu39UnPbgCmxlZ9mx4Hc32XZ0kqwCZwOjDiNvdaCmyzi2LAoVqkPIHhzzZC/EtTIwOX
wh9w2bX1OwVrLMstOBS7gfbjS1xgYlc6dXM/OO5WaffsRWZqCKwwJwD/tH5XZXOXvrxqLiAAYUSJ
ZDelTYEO+Wz84ogYDx12LE9IWY3KoVGsdA+1st94LeRxX21jHkeTiw4SIRia1XVQ9WrohCVW6LbT
zI+grJQPZVs0N9K082kRc3I3IfAW0/abi41w4AxmxHOIJiFIKtk3QE9kdVTNtqhmdLPKnSa0Mdnb
5pCOR7gjmGUTX4c3jUqGdUe9gQZujLCTcwzNYsJmGQSu+TdbyubgaOjwPzZLbn5pBMVXv1vQ4cf+
LzM3DvyFe/Pkx66+VFSUStSSvO8wluleHFuMtzDcUkivJpAcpKZfRrNoNpbo0qB0kThj5ATsR3ky
/rk3bQfTK5Ldajd6YfJXtC06W1qGzE7RTR8A1g2HCIzC/vpNckaTkd+FHUnnmFsUts7qKhlEQZ1P
Kapd3GC//j3xkGUlGIjC8rgsGgTKMAVZuavb0bzN4y770S1Wn+whus/zM7hfS3rAYeAFgKQEZe5C
UXu5/hMv7VrWg+CG9J4DuvoYVZ4CMY2JaMapcA54+M17yD3NrUaH++84AIxXG7M4uHVeb3wRueLr
8wIUgtAATz9e6tW1r6WJauYir7EHM3pEDFV0ZfgQ1qtLmRsb2Obnu2cqvdP5/i5aKmfIkAY3rzwG
Cr3rskbfda6Z7sRYhcGSD+q+mOM/lWqk35Bk3LILuDBR2hWI+1BnkNIiqygSVZ0ktai07ooItz3N
7IvbIc+Gna4o5jHSNiP2C++2zZMq4wNoQfxzutUnx2zCKoxYWCI8/TC4VhnforCypZZyxutndyMa
QbQlW6NADFYD1QjChO5EyzU0JJZsEal9HIewe5jabkKpZlaOjVJnQRjTLfWncugf7XlAAKCMChse
FoWzSdPTj9e/84WTDvJBJoL8iy29yldS4SGfN2jIGgL9fxr0PgsUQBI3ZRt2n0DSGWT11ZfrY15a
cgIBg9SEHgov3WrJlyzXSzUhL5gwp8mj3H50lLjZeE3PNpJ0hcHXjr+fC4U893SUtDa1qUCvNJBx
85Om7VLUoVIJ+tNHbdi4GM6mBNIIhws6l1Q7GXE1JWEPKdxHzw2kMshelOUIusfb0rU9+1iMwr0j
Jf+xZaBYdjolp9Y7XR0dN6hwZg+0qBd7NA6Ebwyz/UF1yyZokmkTdXxpbpIcyN4F6Aqa6XTUhcaD
o886o+oKPB4lj53foEjmaN/hKJvsaoQgPoBwwvzUWmo0nPUIVbAYDgYobZC83p6CMwWkSm+NvYJF
LXh87rKDlQxxecDfNf47g632cCWLmr1bxxpSsf00PU1JUo9HfFI7D0Uhp96S2ri0nGQ+KIPAhNDM
dfnfQJS/LOvCDVxLgfqWxQYik7OXJrd9x2kEROwcDOvdknroUhnEPVQj6CdxQcr1/udxVWmcCYQ0
3YDIocUlcLYxN+tLY9kBPvN2cyc8imr1lkn6WXQph8WKy0ICGhj/+qLTC+R89ZFhNeQAikCpQ1X4
burgbaEKBWLMOw85w6EOQkURszHe9dVjXiuk741SeMFYAkA3e3v6VFVW8Xp9lEufkNaNtI3mXmVZ
T9dyUhAlolzsBSB2y4M24dDWm/GM3WQyH3XYv7s6ydSNQOXCSsKfhPRHzZgLbJ01xzYRZJcUYUBX
8K2W0VUPPaLIGrI1Ncaw16d4FnPQ/QNCRUFY7lRvresxwQpK0oyn1wKx+KgZ4u9iTKlv1tlwC/MA
Vesqx9XMzDZmeeH+lErpmpS5o7C5bjgIxNLIeCwv4JGfP1hDiLsWwNdAwcjz1zLqW+j/i/OkUwNG
giYHoNTTTzlbGcYdlHuDBVGpYxgvyacoV3AoqixvN3Sm+8me2vFmdr0tNZGLMyWik0Nze69xLigZ
hdWgx6EEZgzHYqzgzfX99KOInW9j6SWH939QGchR7iH5oLx0OlEHG5B8iblPlTK09DuCbecp86bx
IYU2/GsxF/Wm6QwX5xJtMDbGPpNQlKJ4kCxNfGZl0LOOYE1umH50oMSkobRMnvL+3lYGvMwphB2V
PElvCpsqMOiUvKX65lSHvnXsgKB9qwf6ls6ehLT8FJik7DAA1TTYV/dgR/MAA7U8DMo2ssS96o7z
+B2aUIIocqXMXRWkliFQM3C9/KOLleAYTKPW/1aWDmPezlScGbIh1M2j60i/Rn0O3U/w16c2SMiL
ymMS09X2vT7qmwC3Fq/YseDMTUWMjS5HCV5kDExc+5JvJvpA+9quUAEGveGV95kytzlk0ChWbqNW
aY17bprxpkzUig4qRQEsQoeewEwYbphvtMLOmxssDTG3FPIjyeB5Ot0iQg2TrkpntKxaYSPlgWDj
XzusirsG+O6u05fiB3o3CH0NXn2rLWnnp7U3veQKzRg/j0S95SFy4Yg4BLCOjDwQOjlD9gyuSIdu
1oMkLIevSzPZ+1LU6XhvgphG3bl19S3/rgv3AQnPG3KZ4BSm8+kaoGTcVHSf9KBUIYBqTTseRQGo
0h+VniJzWjd8A8KSlupeAsX2+iG9MGHyD0JiQnUTiJ/8838e6cycVTyOGj0Qkz3dtEJpR3xxc9Xb
o089PHVZ3GyhEc6fFZDx+LNw+uhFAoQ4HbJ2w6iMs8YIqJyVN9poILC2tNnDkDe/3zs5YPHUmRkD
E7gzfwQ91geyHLqaeTqRY6mlODhD+it102Sva+l7ZbC4VyHic+VhBWoSua5udltBVyPhfwH4UAQf
5jE+1m5evQqNavf1mV1aQ4AO0geS+gXij6drKEa9jara1gNsdbzMn6tk+DUMpe0c6ExBGbo+2lkV
jYlhiyZlPXg1aF+vRnNEQo4RGwSQmXvvZjga+/CgROJnqaYelyT2ul2fKdCFtayufun5pGw9XufR
uYStI59O+wBD0HUy5bWmM0TmBLC3btX7JV+Mlxi7542Znh8HENUo3wEwhr9h6avjMFmYnNY5VMB0
rlCoskVo7DIDKnNJCerL4nHPXl/aCw+VHNGkkUZrEgrMakS1bVDOSgrIQ7XnVgdt1od9P3TunYXq
+zNgBRhauZ0VQVOMzdeQNscO1Znwe5Q3+vP133JpU0FIRLkFsC+53Wr/dqIfm3mC49XbsXtoaWTc
JHhSHqX/wsY6XxhKQ0aK6gC8aRZ8leHNwjAUBwpK0E+t8oSk+0fS8vChi+bP1+d0Xo6A58BtTniM
7gIx8up6xekNv6W0NQNnbstP1N3qzyFxUI17oVu3vlVWyXyTNVE3+3PSOliVdxCWfH1x3Yx2UVPZ
vmXDsw20Bpr++4+xNFql8EQ5XOcNOD1YqCCrXT6CVs9d6kHBUA/hDeITxYR0hF7tNpZCvqangYjc
ZBo9DGrhElp5OlpqIYrSd4MRFDiTGAhB1Nqw4PSkLfGnJUlGjOWR4gfWk3u0AJATmv4rXLqQi8l/
GKjmVEVbu19+5/VP4vsj5AemnbLR6ifRtGrVok1VTPTifI+EgvFnwGjjgEmS8hshuBmpaLPAGgLf
wgS/i1I9iKXvNlZGvjirXwFinyubDARww1q4JS4XKUYZITk0jbCCZxypblFKShs/8pQEBCDyi99p
xRYbrdAzwS1eDBn8AM0DAQqXfLU5EyQ+ldApVLTF8ulONfv0Pk/V9ouFyfEdlVBctYq5CuJmIdjL
lUj/MapqdZPPyXgs2y5/Ac5T/ZgqNb+zKiv97/qGuXDlSh1YBIcpxLIuq+jMNRFCLapMDex6afdG
XgpUSEBEbui8nqHo5CrQokDWmSqZZBmc7kvhhlUjIjzG6ka3kfGb7Dpoe2gbfjTXDSxVc/5ck6Pp
UmFC/ZAuEPmQgo02otELdz/9KPzApCiprAmf/ozJNkfHSVo1WMIi/qxnSfPV1JPkFUq0fT8DSN3Y
/Jd2Hc8MIlS8Njyvq1dVkwbLtUtUaaFe8KF0nWg/THlxp3tTfdsbLeAseyxur3/Ti1sOohqHDkAm
2kHyV/0T8OkzXjR9jITtBO38RbbB7uopF58R+2tvqD2bOYTgMPxr26L9VtAbMEHtSwMXU3BTe6Ib
F7+P1AJogNt/HPoGO5jrP/HSdwCmBgmEhj3ABLkt//mF1UK3iScDtyNFRW+IXPbZazPcEKBxNx8d
c2k39vmlD8Hmo/EFBJzLcbXPk8wbJlxNCe9dSRWCfg3MGde6ea9WHRoKuVPPFFNHpGiuz/TSAQNr
KAkhNvnGG9Tqn5kqnaPWZiM0ClPm8uLFzgcPkOa364NceGqJf/9vkNUdk5WxW880wALRQpTaZZqg
cisJZjX6mP28sZaXPh7q7NBswW+yO1aHKFxaXvwSqyrEZ41iT/I3THsOgUAisaHP1sVbkvvy968v
byl15sARgJG1pgwpi6kpZY2NV5foxW09YLE4Z511GDDlucXl6A9lj/quzLT85v0LCysDkhJFDtAQ
cuH/+Xpeny6Z06GJAPYXsqdhWkiXtuMTNLluY6NcnCOHgbdJekuuZT9T4BGKzfUfdF40t9+1Qgun
hznFZprmcmkgh4WaFD1sKkc7t5HmOf/DVMEGkRdLHdx1+TGtknyKXXJUHdGrQySQWmjVpXxuEFvZ
Xx/qUsDGDIFaAGPhRVgr5tU0zSq8mrBls+15vrfHdJo/INw2RWAuJxYZ53Jgy6WatcojiVb1qwQ5
ZFIP6JEM8ftaa52D08fDa6y25pb246X9jSAwbVv66STrq7sitHFejhABDfQIwlitJfiELHH3gEPR
Hwhty0aEcOlqkuQtBH9UGSCtjlM/ADmxZlnBygeYjIXxOuLndhMOeX50p8bZhWbcb+zri19A1s9o
vICpo4J2urFLx0qMEcwAtQfQ43fl0mi36PiZve9mc3xntl4z77W+B8cfYkWzF+OiDP6QlIpxN3XZ
VPpKDETRJ1uOq63tIU/V6riTjIKtJKsnA15TvcAgaBWbUA1iZa6UoxpZWn8Az9xk30AwO96hbZwu
3/e1sUzHOEpguxHdp84unqv8r57p9QPA4iL1hQ4q2ldn/H4Au2vR1ka+cLlzJ/Cs4NUCwWfNVO11
pSBt7lQqeI1G6SbUcc12xeH6cbmwHPztaKAiboD/+9r0ll7rMGL0rlOutvXbuVqs12IYPqppoxyv
j3S+87lk2RESEoAd1PpZxtpZzY20tgPHLH9MuWmhquWi/kGd/GeOOtLn68OdT4zhaFbxPeWo67cx
BtlgdEZnB3QBul2p1eUuMa30ebbEvLGGF2cGMlD2/gDQrWUUmsV0IERiOsfj1FPCsKnG23qZFX5a
GEbgNVh6vH9yfDEuBEhAWGuvgzATWStaZ4xolfUj8lGI6BmTc5s29haN70J0DdeUfr/EBWqylXN6
mpGpmoaMyg7lNrF8iYuaVjvl1eTVtmPpw9rHnzTU/fZpqxuP4eyIz10ltt7KM4qKhAxS+5ZWPLL6
t850wIozv7i0A/SNNCdDVEvKU0XpPJa7As+tL8ItxN52eUr9vor1D/kiZbysELqQr6d281etbPeH
VaZ1jwb51HxFIgFRzdhC89f3xsy+RQi61HAiNN07dkpr3MEkUb5c/3CXV5NaKesJWPasNa3FwuwN
FLYCR2sm9WgXWuJiA6hXFOBjLPbAdc/zYeDmynAiNGUXPlyWLxUlCnMjlD+/YKgbUP6jsoFgM5It
px+21e1ODQ3IgHrawpC00uRjh7rH+7cqeTHkdYmho06xGmXBbrJWFtcM1HnSqk/NWOfKzpR2zvVC
Or3x9lw49RROafqzIaWz7WqzYmc6ZJENoMCoh9q4K2zNLB8XHdWjwLE7lAmvf85Lw1GDQtUA4Vap
M3e6hIs6SwYXTiJLn7g/bDct90MYJ98qfdNO4sJQQCegcrhwsrk+1xWvRuhRGvdOUGYZHCsRe/fx
YLivYdZslPEuXGeMxPIhD082Y6wulwnWNQjLTtpr14qBEUOVHSjsxa6/zO1i3xYISPy4vo6XjsXJ
mDKA/TcW1hMkU8fSwacD1hQwh3iPPtEsFZajT1Q3o5dFaC5EgXCaj+kcq/djN09fr/+Ky0v8fxNf
bR4rbBdzFJzNCiLrnppCFuQaRRIXQMf79yn9RRg50ADYN2usCGDCrqCu6AbQVlodtZklvFOWhrtK
mZetQoH83achDwAiSkQy5JG54mpxayS+ai+vQTQoY24c6zg3nk2rW4yjpxVNtvMSHUFZu88WAOf2
BH0WiG1YvBeQDHyKojD7l9nRMVptKzWMzHZuHSeYxOA+R4OivZLBz6OfGvq0lRlf2sOcEnJx8LsU
SVaDjXTrS9gUTtDOABCrGjsxbSICjjO1I00XwwZD9tLWwWmPsUhPeaFWS2xGSZKOWuoEmnAUbYeG
gTv5WqImIZjAsfp5faO+VbTWX9Shy0i1i7wV+MjpcSkqqh6uxxF1I93EC3Wahj5o+mTguchz/SVZ
EkEN2uZO9+csKY9ja1CHKUFk5v0Yf/RiUz9e/02XVgDnR2JIqAvQu+QX+ecEL+gjRjGyv4GimsOX
IqIPWNNXh4RtaRtDXXi4iCJlbMxuNr23/OOfoVxv0ZOcgmiQpFP7I6XGflcjohZvXO4Xjg2lf+gD
6N2Sqq0rXaEj8K8sMYaLLQsnbjyU1T8I/II8ZCs9oq0K36wTzn2rFOqPtGi2tEwujc/DQokNJBIV
kdXjkrph6xZstcBqsDtBjz9uDjEhpnnAGW+JfCHsYtnrah197oHzosQEd+nl+le9FHdxbXgQ9mBh
Swr26Wf1XLeoQ6PxgtD1evdOjIq27FoHPLEPnk35FCtFkQSz7UT4OYNMifzK1RJ675M2PqnTsvwn
8rz6DviWhRxsDZNoc3CcyMeW1+gCV+3QfXVEWt8qTTzFe4Kj1PPdfurT9x9RixhWCu9Ia8x1r6Ts
o1bXBnBdtSfwifImDClydfnTEfu+Xl+187NAtZORQGzQ7yS4Ol20bjLmagz7eEe7oH9wErRnUE3M
9/jQlRub9PyiYyiXGw6avAM/cXUTaL2T1SJq4501Ds0R8wQ0nF2jPGYCI2MgG1vAGPn3nd48lFZl
/E0JFbzoGpSjkFN5QHKVoDTDaK8vKLrrifqcRmr1aE7mX3dItwBP56spPTiluy15I4oL8jr457g3
S1LmXa8hNGnomKbY2Qh+zDE/cDUkGyX8i0NRG4COL7OrNWLNm0cXx7SZjmkFzgUl5sFPFylS4hrV
4b17BL25t8wUhhLtC+N0VukABTKNMyXQ9Ry9u9SzxD5RQvHQkqtubJK3XXD61RgM/ppGBE5pdV1q
zAqga5kCEg/yvqb5ZZm1KDMaZVYeUf7Un3FTMhvX74w2SnaYuOnf7MKYv2OyaCU+MCnR+17XWo2/
vDGt8zEP40+ZVyi7eR4UVJyadkCV9PoKnd9/vGJ0jeiiyw7fuqweEvENtDGUYA4r+6Vpq/FFbYwZ
Lwp1fkWZyPUj0+mDyJ7tfZQgJPo/DI/CHeUzkCZnCLBYWJNJDQjRYIlsGSuJK48b/ZBCi6FYVeu3
ZuNVtyJOi2PewX66PvyFRot8xHl3pD042cXqZDsxFvS60yOsn3Gj+h50miBFyv5P1oXiCewfJpct
kPjvodcvn+a6N3ahnkc/q2YoCkT2tep1Bmfsm8CDRZB6mOBd/4XnVwE/EFwMqm60Ps+aj5U3Dm6h
OhyWJnP3ZhZmyEWHaSCMsjv2ai3wu/P6jUFlILXeyUA4wHdSsKJovzo2edK1WHujXdzbwvoa1rSb
8aodd5wiL6i0Ibod3qarjPEGTv7/cXZeu3Ib2Rp+IgLM4ZZkpx2V0w0xsmTmnPn05ytdHKjZRBPb
GA9mDMGurmKFFf6wdTcITQn0ZOkt3Rio1rB2G6vO0HVVFBQHEtXynTywHzSj2Kt2bAwlesmEk2hh
ie13fTdIkRoXs87KaihuOID3wtmz4MxTHYgQ4rj/GTdyL+o6SFFxxYJ4RjD9erRayWL+y5UeqtZs
f4dRm/soBJKx97OcHDI21b+lgTHf0Yhor2ZkEY5rqNIe3nNr1kIcEBICs+f6vf4d4SQh4pPCB3WG
OsPmyM70fySp7b4G9ey8/WPSN0cSi3YIzbP1RY/PsoLmVI4NltRload0c/Ru1koNX40qmvZsb7dm
Jm4xjrKAk67bH0OpynXZQLGonVH3Aikrv+UyEFoJn4uv97/mbTxAbCMsSHhaRPyxSkSaputDB4CK
J+nklfNcggohpT4O4Gx9iIt7JMHNqbFYQoJKwILV648WtGMFUVkLvHBKHCwiFi302mTIf0uJueeo
uTUWTRPM5dEgYiXFn/8VCMA/73IsXQNP10PAJoUzys1pnoMWsfZs1vcqn1vD8WYie0SFXGWvXA8X
h0hmj1gKe7pU1k+ROaZemaEH7o6Ltkc6uOVaguAEMSrQdRSU4PusBlPRy+nbOPASfagaTOXj9qMe
p8lXrVKKfxeqPC1iOrX+Qk5pyUcJAVgM4BS78lJMYb70bZcPB7UKJ8TNiSUwdzG19LVHFP7X/Q12
yz7klwpCsQ1tgYtfXx1TqBhzhEJISKU0p6+NBjqyRFJQdYektvQPRFW9glquWr7KUWM1vqnm3Tcj
RmbSapN+9qQmSnD26KqD0/Czd96HjaCBA81/QLahw7MmGIUtkmPFbEAqDy3p0Dqp9QQ1wXEbedQO
lCh1H2E/nJjroTXcrIXUcX95Ns4fVFlU0DjrrM8anR/G+ejoCZg7zDz7Y9NLAyD1qD8F0/QCrWOv
jrQ5nFDQgJsHF3Ad/jfGTG3V4c7EVvhBRbzJw8B78MM2G08KRmr3J7cBNqRcJQbCVAOk6vr1zRdZ
bUcZv8Kk6+IjYGbnABUhujgTFgK1llYFZgRG/2kZsupraDnFJWoH89IMi7WTzYnDt4oDwD2CXKWE
DSjvBvXcqkOPJDRP5KAuD8KZFrlYvT3fn/DGFUDqzZVNyMzxXIsItFVoTwndFX9Iq6hzcynrvqpA
jVJXz/vh4/3BNuIpFDAJbMSbRN96dQUUmtTb2tyHvlapyjHHI+NYjIrtDj0c1qYns7ORANl5/bdm
6IChZ5P8wQasBu2USSjrkD8C5jcOvSHHPv5v9tGag2Fn92wcTUQCqEJqqLnxxK9Ct2Eck9iZyIon
24wBj1BF+pI52fCAnk9zGHrNvGRh3D5mhsUL3ERat/MDNuZKwo1aPEB18OrrOqhjxqbWzWboC3ef
U1daHaz6MPtpRPGeA+hGDxyIEfIWIEpov8trHekYYyaLJnuE3ENWXipauZ+yMW9P1pD3Z3jX5teB
AIS+/FSoFzS1nQs9qsqPgrL50ddQlacOssdOSrNxW8AkEdAD8ZOoaV0/Mg24A11LwDRITvyv1hLi
aWFkH8x8SE6l0+4BsbbWmwyGzJPKKOSMVRlkqWF/jBUWidNU2HCFMAHBRQurMVergz2Iy8bp0ak8
AoSi/EqjZDUYpc0W3faewcpWPtn65Dwt5mJf1NYcTnpia53baN2ys6JbryFFCRDfBk0nLqJVvGWN
ahYvKG34SyWrp6HTrJMF+dQPjOCkds4rPokmsMMhFQgIw60wA31tm0HxW0TRHhKNTT6EVbCz0zdu
R36VBWeILiNh5+qNbge7CSB7YE5pN9E7SddC9MyhE9y/sDZyMfQ30EtnKEpqazFiKnryYhncHdSF
X82oy3+SLv/idIdPTqGY78s6+l6CFd/pT21MjhYCtSeINnzw9TEOQ6MDRlCG/jQ0qpuisno2uZ13
JrexeflpQERojwqq8moJwf84fYdhoV8OxXIyMEl/NCNYQ2lb7FH5NycEYIbKuei5rUvnc4D6fR4U
oW+HSvCsRaH2XJbL3tfamhCadTR7hbw9bIzrww9hKcpqYw79Ih7C8VA1vVMfkrHK2YryXol+46bh
MPLdWUHqcOtwVhs64DExcQnlYuPJyQfdN+Ziit24dobGDyS9+35/M26NSEQA7vwPj31N202LKVcL
jct9rsvgZHcoqNuLvbiRqYWPiZLvES+2xiOdQ+RCfDGMhK+XswnlZagtI6SyW0t+Vyv6geunc6Ml
sj+nLbKH9+e39flEakAXDUYStIPr8RZkdYK21EPfHAli0yBvPHPGOx7LrT1U/eZQNg6kMnEeqfhq
pxQ1hoKDLuyy6mrxY54kz8pj433Am/T28INN8sfglosKHu31rKylg/VUaBlSwerihkEvneUQw4Uo
VLW3p/yUjRhM2LgAd1gNVcexYxWLnvnzWLevmpqbD1jMjk/JIo07r8LGAlKMN8lUQebzJK0ehby2
c2DuceqrUQWNP+0QQ9LrpqjddBimnSUUv3sVCQvyg/CqpaRxg3fUqMItFm0pPzXk+gvokvqxDXfl
RjbuevTBYN3BriawWW93/MJ60apO/RZ65WlObPwpaoSlxsXGgapUwdDks/KLjG/PN3BzZI4ZtDi2
vbK2K6z5kpWTjCymaVUY8Ni/+iDOP+mFlWJ9CcMbNYLcLYnTdzbMVgxHcxEkPwOT1K2xyBOV/0xT
6sRPc8rbvtkFOpVfMxj9KXDy545i4VnqCuvQ63H9CoSv+NiCf3sKC12PsZ+utf/pxhj/c/8i2Pje
lOpkENmCjXPz/CmF6jRaXib+Eg8ykEAJukeU7lFLNladvUSDGVg7dPp1tyyYCaB6jEL43rMNh02S
8aZUiybCwnZJzdM0WuajORLI2JNVvx0vDEaHlwMTL4NS7zqygKFBGS5LMz/L5uR3YUnhUzjW5kNs
F1/vr+bWPOlag36iWIBgyOquU3tkUfnQgCCKxnzQ6zG9EBHIByry2qHnOj6kcbbgwVvp5/sjbzwg
vML0ZIQ5JWgwcYn8Vc3q20iujIQ50kKM/w3LYTpMxmj+Hoy6Pff5uAfE2pop1WTqNkwAZrv487/G
66LFhAYE3jjt5eGotV3rNqOR+RCnomOa1Pb7YKBdoKIv/f7+TDeuQyHLIBxIFABFa/R52jkx4jis
sY5Cg7s0QfI/9HqTR7twrMvbh6IqQO8V4T+B6L+eJAKmsiQpY+bn/fiimKX+ExPN6JHibPnr/khb
n084Z5PeiAhnreJZFYJ9vMiZr44FiWueos4KATD0B4VWpWZmzo/7A96ee0pnVF/gOFGo5wG7nlrc
LE070MTzzXhJPVxsyhe4NHvqmrff6nqUVZiBlVxalBkSAF2Ga3anUwpolKJ7N420Au5P6HYFuV2I
d3lR+FBkydcTUqRmbqNswZWPguJHpFJ/YLVrnqGwGI9ZMexhZkUCeP1OMpwwFxGZkfD0vR5OHw2l
TuWw8G1hSoEPkJZ4C+HoqzwtDcIrmAi7xpiYvjXhv+haTRo3O3HB5owdSgJ0z8E2/unE/HUEqwB7
HRl9Hh8PZLtFrFSvPhlT2z8EmiOdMgRipJ1y5NbnFOoVoqcC8WL9bA+FHgUY0ha+TJfskFaxclrs
yPGQoA7fjO+y8CIAjcSlzSe1xOT/mlyrVw0Vnbrwo35AObejE/EMCa7p3SwwnB3O3+a8yC7IZhC2
JnO6HgwcVmeHzlj4gxTJL41EqWTK48LF7DTeCQO29g2sIGI5bi9acqsTkSJsOJqlEODCVRS/tUx9
NJNF9RNtco7zrGaHSu3mkx0FNPADNfh9/5TcXtvc/7Tn4JdShrxVQbLSyC5tNfeHkrabNpJJFeAv
LhjEJ16gT/OFPT/78pwPOyXWrd0qZKgJsMg5wM1crzEe7osVVOIqSO35xUjmfzNDHXIXvU9Q9ZY6
Hu7PVGRM6wOKEgFdJIJMEBirpzjJQAmHMuPJ1vJrVBa9d8tiLJ4mgXpFCLly+6iLdhAfW8srsB5/
zOUgEK8GLVEGqbMuLnwHpUuvDQik0CRA7iQ3UrwOlfSUxmDdFakP32qMi6worH0h84smkyi/Xq+v
OZjDtEzcf3W7/NakokUtI7Z8in+I+VgW4okIVu6lrRslfN5hGuj0OthSVEGvR5UKuzIHB8lKCaBL
6hWOlOlenJnaD26IsDuEXWAWFwkJTwpmVoBrD2bVDWDgQaietqO6hygS22j12YF44IwiuMKg7VbL
UBD+9YmMst5iNIpbp9bygIp94OGoHfx7f4dtTh5RYMh29HyFi8L15I0qbA0dGxGElM3Rr5I8rdwI
5QCq0eBLXlojHp7KMVq+gvkmACNfHN7PRtifaj1xdq7mjb475A3hl0NGygW9bi7MaZdTP0NKOrci
QIXdkn8fxK+YlCA+2xg4E2/b+cVAA8QvHTU9Nqa+J927EVSI3AZsMEUuh5v7ekGULtAWSeI3AAIY
8R8YMCpvy/POsotlXX1irIoY6I+Hqr3Gw3Fb5lKQkuWHrT3Lz3VkjM+6PTsGJ9rqf3dxIL8ziECb
J8mMoy+Vzs1zIjou9xrxW2tO91i4Z7DukBFWm21KJPoaZZj6i9JWD/2o2udUyceHopwFvizQHuQs
/oJyqOk6IV1eJ9Tzb/dX4/ZaBRFIn5cmCEEAGcT1kksaQu7sTMcDQ9RfVAz4vCUv4ceHOcXraNyD
Ud1eq3/oHbRcMGVC/038+d/vctZXUyzGa8zUgVarVF+GKp39zpLSB8xfYSugtBm/fXdT1kGUAlYy
yjn83+thu7JRJgwTHGxKOvUMviz185xuLCL/nY+pqeNni6l+hOlwnpwqfVZjs/bvr/TNy83qmqKd
xgsK2GNtayPr0ViqA571XRHPGu8WvScY+mWGNv0gWa5iL8aHqJzjDtfrZioOtrkYO1HRzerzG2hG
06AkGyGlXX3tUQI6oU7liCiAET6kc1eeLL1ODlEiWe/HPsOced41Mb25Uv8MSvdVh3cDEWx1qlul
7cKhqpATlMoKMU+rf1mAL3n8TuVyf41viyRiLCF3A6cPtMQ6iocqPWiILY/oXebOlzIzq4fGidqH
allm9ED65dw55vhA0GC9a/okeI/3qHHuO6d/KidZ+1GH3WzsbD4xv6v7RpQUAc3RhBexyw3ccezS
UpObERinZB+LslJxcy86T2+yyTWcdPRSC1UwdWj10/3l2Fh5zFtJcUV1hnh9tesNTDadHgyA12VO
eKibGvxDRKIxW80ePnFzkqJGS3BGeL+uH+RNpOt42Q2eZSKsgPSh7JZxopyTKG5PZR0Hh0atG1em
w7sTEW+OzJAinSfQX+vA4NpSSE7FJG1jgELXTLXyXERT8XNWl/JUKnbzHs9IJDuXXNZ2Av+bB4tP
K74tKAQ6ubwn19fKoMtlQCl39IK66/NLGWvaPyGV3fR4/0NuzFG8D9hywZdBU2R1bsMin4p2gsQA
/j0/0Ttb4mNOr++5aYzlMI7teCq1HDmJuceS8v7YNy8E2TBdDIdsis78jZIleu6a00zp4OVWvpwC
bSQp7iy8jsLAPuZhu8fM3Zorr7/oV4PtvnGUAuWMqamJbGCbNgnmxk3v4+GuuTWMKJ+QKPilWWN4
6ZZkD/a0cVxgcKAtS2GDDHV9O9IWVwZA+4OHznFxmZUufbW1MfutVIq6s2m3FlXISGIFQdWNavL1
xknnWuuIdQePABCNmIHIA4+Lqn3Kek1/Lsqw+Xz/K27c/EK6loIv0a1Aq14PqKohujRtPWA7GemH
MJmzS6Y5SFrIRXOI6c96/RQXO8/N1oL+QThQ/+JuWN/G3MS2AlgeDb4ymo4BMm8PY9WGj5Cso50T
sjkUkSsEaxhWfL3r+cksp2kMnJAGwPEpThr52R6b3IvtPvh+fyn/VJtXFzqVL5JwKrQ0StfV6K41
8FiwwsGTEqV/7aU0mfyR18TwIJU6kYuuYdwcZ13pTbeWnOC7Ew7ph0x3EGPFLaZ/UUYwygDJNXX2
62DK3mmSKhlir2u1q/Sy+a3FTvFdStvwU42IJ0Z7HW5e7kzhdw8itrExUC6AyUkkCqFzfYUpaVvJ
0eBwffaJ/iRZpeZOLZRVq0IxpsLr6AGsd7jzJP4pZK+WUGgaiz0hDvoaPGkqc7hoNcFmA4ACqH/Y
WdFvCmaZ4SZZMIYPSzem3y0WcjkPRZ7n75N6zkY/6lTkLNVoUT/XDjbSHjdW7PjxIjm6H2vhdCzD
CoPXKZsmhCWMKpbdpV+GjxmR106yvnGGQZEIIiMnmTt5dfnTjc3MKJAmj8QNDjg/JPzV9EbdvVqx
E4Uu4hrxnqLnxoMjdjhVenJGAnfxm/4KnxW8vpqxVcAjV3P1PnScn51aqjsbfGsQ3FMpygsyPzWX
60HydomVrlUJG6Ksd6NCNyGfFHtKxVsbjwdFqOsDgkIJ8XqUparsWO4kYlFlWM583eGiLx20Bjmc
z+QgDtLejvP2iEijhUNVEG4kqI3VoI7cx0M8E4vNUx78O8xLtBwDydKOM3WXN5vssICA5xCaYZ8Q
/a7ye3lYWi0JifgdwRBy9RBShDZ28muE/UTm2k1ovr9/NW28nZSUgavTU0a3c43zSuC5jSVUEY9H
1ICQkQx67CYzIowDZrgojmVG+iTrafycdaN0uD/4xhXMqsK5FO4jzHy1N0ctjJXC4SYRTcFD38xy
eBoM2IGCiieNO2/L1iZldwqyOxj9G+pFITsTSCVEw62iML/zwVXVlRNzr+y4NSnh9grtBQQv/OjV
LnWcmhCLXYoZ3Yy5cdU+DhNc/iwOUVd8+wIK5XWLFi8FznWjfuKRluce/HJPocs3oomop1Xk5ilJ
m/Y/HAQh8M77RchjrXU0CiQcw9jEGKBRhG4328ObafQ+zLKS7Fz2G1+KfIzLm+atQFyuzlw/LiNq
oBwDTV6cU1vpwWNaNNXOfti4jakiYtKBbZhA3Ilf8dfNqOlFp+XzyO6rI7oZY6VYdA+NLneNISrr
hzkzzZ3o/7aAh10ekF8CVQQFKYivXoA51mueJhvXiLmKpQMqj/JvVZP0Z1SV5n8x1ANjoSRtBdLC
mXLZT+MwP8m11Kpu3ZbIPr15/4j0FxaJuFbBCFwvQZSHoK2KhHtbn0w3mWYLaEBfnkbESXamvnEs
DFI9Jo4QONXC1TdNxklNKHIM2OiW5gkNPvNzXyeaHzpptjPUxp1mUKrTaW9y2IE4Xc/KTJqxb3p9
8DS0O85UUFDpUYzxRbJUBO6XVD7bdVZ6NDu1d29eT1rUQrgDXz8hq3E9ctyxjgH3KEHGHL0YHEqS
SNucXiq9aPca4lsrSl4j9N15MlAKvB6skuzObGxuT71LE1+WNAPkhlP7grXw9qMiJOYIXinKgFJb
DaXXhlnJg9ojeiiNL3OrqEdDgEZbtrivNeNelX/jpWc8S3SsUGoFCHo9tdRRW6dSDERni344htTH
XGmoP5tKpJ2tzJkuhbzrhXVbWwVHIYSIiS0JIdHruR7UlGQURVGB9WZDR/sopFPYuvrsmC8huhrQ
07Uh/5rxz5puHgVEvgOOlKqdlnsWihsflkoWABIODMRNS+zvvy6m3gkU2Hmsdmik+T+RLqUfZtmZ
n027i/9DME9hj4CDyFrYlKxW2mwMOw71iCwP7/BLr03GAQrU8IzNzexDZiJDAcOyc7+LW24Vy18N
utpOnZIoS2iSDlUmBjrpYs2XbAkhEUephWF4Ej9KZvErJxX2UEb/Dw8Z/VBarzSxUYi5SWxT2Wgj
MTpSO7pfjkp1hO8u4eZdvNmRli0Fv4MOBTk0L8zqSzZ6GFJTYnWnaJjPSkEulsE38bvEVI73r55b
jjRjCYUrmiCwBG7iDtx4iqab9N6zBrM9LE2VPC6Smjw2SpT+KC2tHVwnqesPda96RtKf+yo3azfX
m/ih0TPjJAJ4oujF/IUlwZKQgffG/6IepdP7P1R83PXHh2onuEWCsmmunkB7WlSzD1h+6sbSL6gS
k+oWqVx/aCsI3oiAKB/vD7hxnOBLcHHxIViadTTR9kHBBclxgnmGf6Sdtc85deWj1YTL1/8wFCwm
gVCiP7N2E9BG6n7NIPdemjTSB/jpoYvzcs7tVQ/aTjK58crxxADbZxWJk9ZpOC2DOi+MufdqG1Vo
SWsUt+Wcf+qLREKisqjOFbhKt5mwzrs/y43wjJEJzoQcDnXM1VOuzlhya8bUe2jTSmecSE3P0SJl
Z59s3cfCMEQgP2g1E3JeX4N1RcKx6GxoKVfzB7NJ31lWPR5GO5QOeigFH8bBSdxJnp1zyPvqSlbh
XO7PdHPrIM7MNUyP90b8y5k1vWUheBJkTq0e2roPM3CkamPN/n8YStT60bSAo702qWpD2aiNxGaX
OrN9Rto/RVgzVY7cKm8GKgA8AYpFYZY0RbANrxfWlsMsWjQW1qms4BAPluN3kRqewqjrvY4cGsHv
co9Mc8sQ/TMqGGl0BoX342rXLDiR5lGh9d6Awvlxya0U1QNtebHRhjvTSLbmY1Xq9TG1Ew2t4zIr
weUGw1MgZ+NRU5PxNEgjanlW2EeHDEyHX3SQZ3d23UbkIeJz0XXifzhY12tTN3aYhJnCqWrD4bWP
54RnonQeYAAmH6vMdnzkGvZU3zbeQzp95FXEcZynNXJEVzINVBXbDJbccLFQ0f2eJsv8LC9Lchr6
PDVQ0euDp6RBKUCKenXP03tr1pwyPg7IPLhOq3dqSjpKOxGhjyZNNmoQ9vTYhKR6oY4UTi3hfLGo
UraDz9m6RsQ+EOKMgLLXUixxp7ZqSbHeG4zSfg5xD3F7jIpObz9XIFSpGImbhJrl9QeddLVCzpvL
Sq/r9oCMZvFPnbe/g6TudoLkW1UrAegi6aD1ITyw1wj9PmDPxKhNelUb2C6Cj9JrVXTfTLMrXlQp
LA7trKu+HEozgqsF8H3ktX2pqfUntDaj7/9h3gIuKIplNGJWn7QcxmhIVfE8YAR/1Drp55Dpwyfa
IeVOZ2Jj8/AEGYhpUHgFirw6MiGl6CYtpc5rcA/50ha9dCnUpNVdhMWX17gptfd6oHVvJikQIoOq
pw6I44zMyNcfdkmcfiiXuvcmfe5+KAH6L5PRma9TPoX/IbaCPMCA4ACEHOsqZokQ2w+4h8l/elk/
VkgsfI70hfqEOpq9C6rc8q26aAP8xNqucGskCI9goeoLKPTi5OjlPKHROU31IeuD5CzDNWv8UCql
w2jU096W3zhYQO0IBgXCngRefLC/8gc1iyQzmZAuUYc0fZclQfI0ZUrz9oMF8ZZ6hsA90aNfZQ6o
XZS9VFesSa3SwZiq4Cel++ziaK3z9ptCJLkiGGA/30hfNXEs5SHDebUlJac2afGACTr10/0TsxGY
gnQQCr+g2YUWxPWyUSfRpj5DkSdxENJwizF3nopxkD/R5ezeRW09f70/4EZ0ARed8h21AsoVN4he
bCHHudQ6L0Wb7azr3SdFkvCciVtlp86ztSNEjRBWD57LlFmup6ZHWVXXIyPh79sci0wIVUfScrg/
n62ITYSDIvClUKCvSe1zpIeqVbOCRa4GYKPk6OuEduSDpg8YKDTgaQ61alWzm/aB9CLx1J6HtO7l
ndlurSuAGaHcDbJdXbc82npsBkwUURQcm/o1C3LNr/GSj1zcW6f/MhaYbAJx8i+SveuVBSyvkb+y
slUeRrmHpIDx0JbIFbqalE4f7i+w+JetUichXibQKqITdoP+kppMWkwGw6Jh+Q45efnO2xy9q/Qq
UP1JcZLSVVvF2XlKtnaPo6DBLmoEUC9XN61uteZCTaTz8inAzrVLg6PUl/LOJbsRBAk7NPAuTE9g
JK5XUot7y4wbRkmcbvSDMZFdaHxQjufcQCdSSZ+CLoufxhKT6MAY9oou28PTjCBV555ao4UXJ88V
aj3iMLbaKR1m7aAtXXdBMWx56AytOzmTI9Gd1bEoqnbbdLefFswcJ4aoHGjdjSpJM0510unCnVZZ
lu/TkNmHAG28xC9Bl5GmB9YouUNpyTuX3u1ZIbXhL0rAhGAAea9XvbDNsiwQZfLwuaEeM+fyu9Zs
Xhsjk7/d37x/wp/r3UuHkFNJNgV+kOLe9VCzlE1a0lIMwSm2MQ6jbEvvlBh/U9eoIvnLXE7lY6Ba
0o9pSYpXjoB6UEanvoi697dKGaQnyHP2x0IO9rTsthafdgOin+Reohh2/cuAjxRaagU9dZEAhk8r
43nU4L9cuug7Rtgy2oYbY0K/k2vcbjkOM9VUga3jBlk7vnZ4TFs6llue46R57ZaLPYNOb832O0Lt
iulhV56ctKEafkQLypSwBRf8oO5/ldtHj9+AfhTVMG7Lm6bYkreVBQFu8KJyqE+tnA0vcdhVX1Q6
1Z/ozbxZr0NUNPnnYOQBtoN0f73UixWVqh1T2R1zakx4DKXUq3EXA9Rinu9PbWNrMyOgHUC92G1r
cE6PRrHVZPy7Mx5gr46GECiLbaK7VOwRYzaHQuwMwj2JHEX561lJSVeYtU7dR3ail9IWpka5oxSP
ptrvGgFujsU1BRQIFWCCleux1MHKwqIij6YsojSPkzFWzrlM8ZaXnWL+cn8NN7aHUHKBRAr6mR7t
6mREkRPLg8NgVa2MxyDSXxJtCWI/Gi1E1uYx3Yvqb98a1PGoXRFW4pDJY3A9O16BWOsa9ocFeOMF
YiPQ7iraA1NtHHix4YWQAJ1M0BjXo+jYKRndRO4wI8U7+ZFtJaNbRXV6nifL+RSbjXpIqqDc01vf
nJ0Jg4tCJAH6TWU/VM1ZLUl5jUCy6fLHZXwCtCHvYSu39ghXLPU5LjVAjuJ3/JUByD08HMrEVHO0
pj+0LajdfNSEyYL1ZtNP7g16FXCmBNP2pouaVlmQjDE7RKvk0CNKUh7yYfhH7wt7p+C5EV6iPkdL
hOyak0aIfj0rCWEIYTHMZWG3tdfobfmrLBbbz2o9vZSLZD7pnf4hHEblZxLHy1d8ifZIeFsfkCCF
M4HcBffzamHRojY6R+GliKBPId25LEf0sRP//qnbeBjo6tEusBBSoxW1OuKYkgGoz3LAm3O08AyM
wWUw5vyglXb/3NVOi18e2BMHrexTrTl7Hj9buwfQKO1gQOfUslfxnlY1WmQMdGb6JU6Ok5TWPnoA
g1eb05sljdg9hLSg5EXswd9cf9I2miQ7L0ocn4vE8EixEn8wcNyb9PrNVMI/Q6GrxrzEfbb6dGFH
t7mWwfuhdd7+lIe2+uygfXoBWhPs7NSNBWR3wHbTsVOBp7S6XvK50wtpqWiqkYX4eh7VB2myRjcf
W+ft7zfiaSbBOWqi3GmrrTLKwYAuCqVDeeEFiNVuQM26NlLXprgWehUGx5f7m3MDwyD4PgB80VED
07jGMDS5kQFG4l0tEkzF3DxbSuNdL42jcijbqf7HhHXbQbDrtdYd8tlcUP0OrNcpxazjEJqF0v9v
5xdtnEogqrDuHMGCpylxvYuSyQgl0+ZiyIqpPkqjmdbHvhuxQ+O+qH6bBugRD9JhpH5po9F8Vrmq
+kNkLtFFT7AUeJqMyKIJmOXyx06b0monEtk4z6JIggo7vQxCkdWBQhxnQpgsoVTitHRViyTxEGLX
D06dvsY1Hoe8UMp5mOueQrem74SZW7tRVXX8kajw4ki3Ck5KyyARNynuVhGW63DnpMc4VH7Kvans
1Gm2RtIEsAV0FRQCZ3XEBs2ISUXxSu2s0jpOadmcumzqD1JRZ4f733zjBRd5Issq6LrUNq4/uUag
FaHqRBwZ1fNj1aAwGzTS/A+sht5tqOAf9M6wd77jxj7D9waZLr4i7a+1or5F7bSF0wawJATBP6pT
9t00ymIHvrKxWxjFEvA/rkSYINdTwxlISQYd+ApTWfx86dTHqE21/zlJYh2lTo+OVtmZfuyEKg71
rf7h/sr+6X+v8jTQh9wpQC9EzW21X+LB0TNo9IPXDbhOn9UgqBBam4NghlunRAHUBXgwB6uvJP0Q
RGVHbVO22t8JZF4otr38oy6i+lT2WnwcgiC6jLqVf26lNEbnOh319qiNkSq5cRa1VIVGLtBDXLZm
dZypfMVnTiEdjp178jb7JGQQcHZRXiB3XJcXUry0OpNICKMw50tcDScnMEV3lvQzciSHtlOOK9M8
V66Rg7ZSxNWGGv23PDbfo71/oQb4/v5C32xhsY/QS/vD5yd4Wr0SCaJqMf1ASkfhbDx2yD6lrlzb
8iPkWeNodTacaQK8PdjQ9rBUbIleqJyvFT4rC7+vjIfCs5FPd6twtFzHTCFkzxViKHaKAkSftjuP
xs3N8OfMABdhQIAQ6+Oax2lfoUjeeXFtOaeqHsZzFvS519nqtNOO2BoKUppQCrEJtNfwDjLapHVw
L/CEZbLfGXpDBoFua86Z29lU4t6+OinMimY/nTuyPoH2vD6pfaEabYyDGAFpE5SQsjr9f3mqBF+7
IWt97ClRTkyS6aWfF30nxNgcmuqxALEANlg3xzVjLBNZH5GPX8wI5VpVd+0qGU72NIZPkxKHiF81
mdtO1Z405Nb6QqenbUeZl3mvrqdUavETaTvqdFDk3C5TF89CYf4QZM2eOPNN9sn6qkBAYWGiFATT
/Hp9U60xEsOZaWQgCOtSPUSS3YkXNzfQfVkGU93p4G2ORx3XZDQi73XPjPIjH7maOk+WJfmQJyDY
a13Hc8bG4ZI23h55f+soqqSBTBJOCJfS9fwIs5JpXGLhrZ6OH+R6DFxdXtKzVgoothmCI2nmPceN
20Y8q6pZQskbeisAu9WqhprSATHLaJwFaL0dZQnvl2MkQWTytN4yXvPEzG1fc6yed8eRwtcSY+7x
nRz1Cx8hicYR3xitsN3S6OTKRQKg/80fqh/7vgOxdf+S3Nptwkr3j5kumfBqicg6JwVpCsqyvPYH
Z7KTlyAmXyal3TMKvs0vWRjwQaTmiHSTYq6OczjGRb5UNDIDSZa+cXCrb6m+6Gern5WfXVNAdlXy
Jn7kKjA/6JK9/Fbkprd3Zry1CUmn2RIUXpDJWWW5wZzoc4IEuidnweKnUTw/651qfpUDqM6VLWdf
7q/w1nj4oIBFFlY9SGZdb0LUGjMYbE3ndb3Wv05B2vVusAwt7jJBkvpdXO2hDW7CKNaZW4u2mUat
lSLn9Yh1mFaK1dRcm20pfXLSRXkfRcFOFLU5iKiR0SMmVlvX87FCWZbRqjovG6Tps5FK5nM6DepO
RLi1PbED/v9RVltGUYCMynbZeQOabn4Uq44XORmqY21iHt7+nbgqKFvRnqRBuQoX7D4frJz2shcX
Xf/ZGMPiuSQI/1YRxpWuNHP97jxvWzuD9F9oTXAZAoa5/k5y4JgBiTuRgl2PZ8dGcYuihOkWoWEe
VECDOzv/D+J+/Z6iokjAByKElHY1RcQkDGPSeE8jxDqiQxlXxi9DD/RHtSiN6FhJffZNGqsuwaas
nuIDRshzfCDOCS3XaIruM9YOs+UiM6FkXgTn07hwdUCML1R1iBDZr0zNjeVMeZdELVgnI1PTS4Kv
mu4OWp78GnUMe90BoUp15+Nt7ROqY9xfCshXeJXXS9nydczSYClxc+0uoMcUr5TS+cJp7/37+2Tr
UaFSSwFHRlORGsT1UBYW7lZh0MgqpnQ+SMhanGXI3CdqY6knU7P12r7eK6huzU/weGhjc5GQAV4P
GsmLFivBwqAqdc1C6jVywDw56Xqwtyu3hkJsBZAcencwm1dDKeH/cXYePXIy7Rr+RUhkii10mmh7
nL1BjlDkIhe//lz4bN7paU3Ln7y05WoqPuEOJY4wvGFxgOtunKlZ3etBAHtHyuhKPHBhKikqkEvC
CQQ8et42nzzDn1ydjfHoTMbvBH36JmpdPcW+aahbO+inQ2O0yZW84MIHkq0DfHdokXD+zq7HrheF
bNqaaoFdtZGvvOFU4GeId5F57U65ONSGAwT5TQfq3KglsHTnqJo4Q8r0zzQ0zsFux4ke1JwfXt+V
26qcHW1Yy1jP0O5CCPO8ptgWGfRrk7c1rY1mn1d5e3C99prA/6Xv8bg7qJ3ykL1IM7iDQ5jYfM/g
IVQaZaqbv6jBnomm5rb88fonXbgecXXixYQ0QOHpHLFp1wTm48BgdDubo0r8YGeMc39b4rP8mA/L
NVbUxfE2IiL3CNyDc260u6ZF5ZlUkYbBXm8IZaajs07joShmL/bt+hpi80KKgUg1B2ALwWmIn1fV
BvxE25FqDhCW5H7kKUDldrYPneYWBtGxG4vMPFiD9+v1eb106kjdyGk4A1t+8/wusbNRo3LCy+2J
2otzEeZ3si6sI9sqqCFOdc2NRHT3SkJ1aXbRJuRW4bHbOpPPR10Xt/coxXGtMLOHEoOMA7IuGoNl
ZPSAnF5zE7i0VWmb0IHiKacweHbKi1ymDep9fdyMa70vgtE8Ncb8E8j2tW7ChfmEr023FUsiqoDn
RPetxTD0gdHz3IFfzpLW/ly4JRrvjWlCCgjMDl24ZbDdb/+8jpvq7cYXYnT6bM9nlOs0Ud0W5i2d
s+xEbmBYMtfuXYPt1iHnQadxU6krV/bf8PjsoiF8R1b2L5LkhXFBh8MNvizYifrd0DwVcJ0VRYdp
fjNMlJ8xNXHiIDf5AePQ7Oy1G9714YycPXrRP1ttdvvUyJtrNZcLm4tbiZ8lYILwlpxNRessqCY1
5MzAXmbeZGXfpI6TRHU46Bs/9czj61P/skaPvCsKdNy2HN6N3Pt87p1OZBScKQ9YBuX5uDcaQqTC
rqQ4aQt83iJxQcYZrgem6a1LY+1mo5jy2G1192cSE+HD67/ownbnB3GiUardAoTt7//TkbSUxOrV
5Adly0gY2XKykwV99UX21/b7pcnmINOV3MxcQRs8HwotKE3BJadqgFJFdlwV2WXkjCpN90I1aLjn
oYM/1+vfd+F9oyFJ6QASPJHyed+6zPTqlxBv4glk/eeKR+qptYxw9/ool44yjGloqyTvqK+d5YYo
bPqpFnYfB0vjfxuGpY0Ho7RvHEaNFtTQDnKp/ll4n720aRpSikYN5AXQVgyZGsvB65FzcSlQzL0Z
OxR7jvZg/C9DcYuH+Kxs5ITzJ85YgzLzlNVDPnJofOZKPiw6/OWGc/r0+kxe2iSEx4jxAECnxr39
/X/2I6b05dxZukdLwM9OXo9OI87PXwy/xxhqIBd4fbhL258bcGOfA8AEvfF8OJmOoe7JK+Il9cYI
Ak0Yu40cIn++Wp+7tBM39uA2GhKJ52J1Yxd6MJczysrir7WytE5ouV9jhF4cZSP/0FRic9hnz1e7
yiRLLPp8ndXbn2pZJ4hVCfn19Wm7eI8RNgLyBry/UU+fz1sovT4vBccKlkrNtUEtUDZDuDc6S+5Q
7KgPZtrpGC5bHWs5Ysylc+eQdoF7pbV16eRtXCv02Gggg9F7/kO0m/Se3haQ/l7wtu7HJ9EvxcGY
cPtdaEWhyGiJK5XsS3OMzwWHjinGsuzsIpM0dgcpWUlVptahSAMv7sLQf/v6HF/amhv8DFs/2j7E
e8+/TAbWbImhYCVXp95TBPvVilQ9taA6rszhhYBygznTpobmQhpwdggoJnaz4xBi+UOJzg4W8l+T
uWvuqXZUlJzkehcWCMcQLqTvX//GizPJcefm3FBa5w1YfykQER4o02RTZX2uKSyA3YDk8voo23qc
hx6MAH+H1AM9jbMQcphANfktFRqoAsaJXr/8Kp26PbZiXvbO3MP6R9vpZFaTGVvLKK/EWxcXcsPW
/f/w51LwXTtLvwr5yMppfYyZRP9GWAmau24vT69/6aXbkxeWbjJHn07S2UpadmbYyLyyZ0gbdiVQ
zjSqk9WJnX7oDoNYr3FrLn4bn0bE7BPZnCeqUPAcUdYYbk/ehrspdXtru6Wzm/vEuRI7Xdyl20Ag
Bre7+ix0slLTneaRoeYkb7Hyrsql2Ce9azzl6zg8rZZofnVWbn612qK4soP+IhXOtxAhG5BMCvMA
nbZ5+M+z5A9DUdkipZ5IX0XfzMqZLGTo1uITAAfTxo1+DKxosI3s7ZyPmc+bXBb7csoSBCKw+/GR
FrKSLA4ygfNxUoR9Ey3LYs5R6dsIPBNWeD9EPs1dZCST40av74tLy+RTdNyQiciDn3NyDG07fY4p
aAx+ZNnZQ9al0WKuqJa1FrnQlZW6NtrZ/aib3Kpze9uFaGsh4FSYtJNlJW/lGrjXyk6Xtjy5PnoS
pH7YRZ09eDPItn4OyfbtQa0xqVZ1MhfHiEWpm0PYt9mVa/nSZcKKwnbhIecJPNsJ6VrllTZo08o8
M+4cpB/NyPW1xqY+1VMbKyTu5p1ok/xz6bTWj0W7UFRfX85L1yaMua3cDCge0vzz3VjIDCZRAVyx
1KvzMcEP7GMqqmsYsL+x//mmJ2HbILpwq6CwPx/GZvXypBfQGppsLY6ytPNfaTeXfWSw81H09ZMP
VY0DErLKZbWTOPz+DhKhJE0hHCopBKa0S+ZlqR6M2kmGHdCDEOyRgSoZmknV+q0d26GKhVO1QZT3
RoJmmO9h0mcbVtU+yt62IIaXWNzvZjGofwbgsDdomFLQoE6EBPrZbRmotuiqjei4jJX/ZhJJC/PW
LA7DYF55YS+cCB7yjfZFhxYa07ag/7k+1Kpw0mkpnRTKc6NWNd6JwCqJ7Bzc8+t749JVtRVKiMmo
M5PUnW0OREIJXQTpvV14RRMPeliR5w2m4rvMbeMdndQ84E7qxMgaFK4qo6FtfDaxl85VJD0fv4JV
59YD1DJBicWtvRMUAfEGda3G3Hd9N7/rNbN6aFM3vGYpfyGe28IBEM1bpw1SwvOZWoEA6z6ntFsW
rty3htYn5Ly+I10dfsyTLJUc7OoqWu9SPLup6G41AGqhnOznw7ZB6SuZkV13Tuk+Gv3s7cJMZvj/
UAqB/4v0M5T9eSpiUcB1n7QRRoi8NHsOu/3n9RW8sFnII9GY3epsm7nz898Cln1YgzVUMXoPzg+Z
TfAtlADb2k+6uKY0dGG+oX2D0OMBh5F4DioSBlUGS0x9TIBQ3mKfqw/ItY+AJKDaqdKuvuFDPsb/
/IUMSmmbm4Xo77yVipcTyi3dClx2VmiQjyOe96NpxiGSzvv/YShyrr8P9+YQ+nwyFdJtdi86vs+d
qr1oaZpO5WLvUT+9Vkq5NJXb+QZ+DO7kBZB1FWLxqpLcbrJRegDuUsY9LKWj3wIHbhESvAvc7H8I
wEBPbWjkLWuGsPj8+9YZV0Qb4zFEH5UVu3k+HNwhWKJB9sOV4PLCviRO3iiYvDuIIJ89BxDaMIMe
6j4u3XJAH6p2jkPYzrtOWtf0WS5OZQgVhaQNzsE5olxKs6HVT72hlhy0AvpvTL8n2y+2ht5gLPJk
zkV/Lci79IGbnbr1V3yMhPH5XLpBa7YT2qrxqqteHZrart4iiuBs3kJtgGx/Ibgh28Io0xNVPKUj
7MPEn2oYShH7a5DeBdZCM49ynn8z1x0heId218fXd/SFgAc9JELQv9167xzEPGWqQd/D7mKBNDJt
m2zdO6Pzse+s8jYJvfRK/f3CpMCAw6CEkjgssXPsaGPqRlEHINNngDetSnBZNZL0vm1X89rTtU3w
WcCxUd5Q9Nj43Hi/P18AwrwpcRaqCq1aEn/v6GDc0c920O2aVH1aatXMkZUkeFA72jjmmBpXkW94
xuGfpxhK3BYdwGjASeNsI7RUaQK5UEQxJ53tLKzod5kt9d4Lx+6uqVX66fXxLs4xsLiNXmPSdTi7
pFpToYG4koA74UiGuGLr1yljuJ1I//85EiGLgTNvkwRsaojbyftPJNIGnTerzu3irtL9rh023y6L
dtEg1+7mX79qG4pBNr1AajNn90WPi7sLwLmLR7NeDh7M38ickvFQJld5Xi/PBOV08B40F3k5QaQ9
/yo8rKsa2mIHUGqcdySK2Q1d7my/+jYcTWO9luH8LXg+36lM4KYISri09XC2Ff3PNKKkGjTuOPNt
GsxVvLqE3wcLIzQ/mjgjb2APlkZk9YaXR6030Fwp3LDeQ9tPezTjZ5IGZ8YWI0qCuir2SD45t3mV
TL9yUdmHJJFDseuWxbpn7rAobJFZfpsixZHtX1+jC9gqapE8ViCn6d2TWT//kKQxtG8WzFzhuvNv
SvRonwd9cVNX8MmiwBiGfbEY4VFhynsTisT87LUebmSv/4yXB4BfsZlIgAdiq5wzw7OmGfqqlH1s
25l8yy6Rj7nnlFEwt9fcwS6EekhFUL4DtgiPh/jq+ReHGIA7xnahFb72HuplRgzKGXLj1JZ4T5b5
IfPd+b7g0ouHdAl2A1vW8q5KGL184vgZSOjZYMn57HNuhKsxQx2319RJ3TkK1tE+4NUj93PXJ/FK
gfFUuPm1Ov6Fc0JgCeKaOh89kXNtiJZsaCl7r4vDTkDmCRp9nziyf5zDohhhdE+oBL++si+rNsgu
gqCEGctpeRGfzIFZN8lmhEZ8MkU6r+UuHeZ879uyOUjXave+nM1dMNnqw+sjb2Hy2RHd9GUwJ6E5
ssH2n68zVb+lnVsLgkm2uHFbN/mDWOvsSlB0Ab/OB0KV4g8ZBMIuz4dRY1+syRJ2sekq9CESXzc3
otc6giONtIGlS23vDTQK96mmuppLI/8wV9LamWGRvRvEVDaHLsmyw5o54t9vYN4w4MCInG/LcPae
Gr1EX00WBDR5Y39AMqvfC1uFxU4T6axXzvClDb0JNMH5QDAJl8SziUh8k6oYgxnmUO+rzHXjbBDB
myEskI8zeLQ9qmFXBr20of876FkK76lmrXwzo4c+Fj4tiFztQoN4wfUT+82ULP8s7sZkbsEXLczN
QfQ8kTfNOZ/TYvrrkaxvAI51kYLfsm+6AjPPYJn3ede5R0ycr5l5vzhIdBpg1VD1ofZJBH72pSgb
aJ+uPRwXQwb9yXW7FFmLzckCbb7SLI6OWQi5q7wqvQkT75/zDPJQAiKSNhiQmwvK89UFkZyXmh5Z
PMKcro42hdh7r0usu9qnlv2v+3YbDJLLptxB1fVcU173xdDaTQOiBlT7XVHaHn58RbALVR18eP2W
uDCt5DQURCjt0o9/0csx4SkR1QGmmafsnWzpCACtbGOtgjWyVmiJMwXMXd/oa5zjv1/x7ILiK7kR
KeCRl3pIyz2f0k0WsmkMKmS6E9b30W6y34S2vkbbtHcPeY/JTMyaI3a6dK5/dMfUQoq+mYtbrwrL
geImMMs4yTtP79sSS0zg30n39Pr8vDjV24/koaDQ6NG4Pw/iAlFZizEgV4W7ju1QX12dQzBP3OIT
UVzXtx7FEAs7hNeH3S7ns7lB/ZgeJuQBkLXn8VWwoZ3DDV7uV0nxua5FZkWz4V6FPF/4vA3sQ7OZ
KirotLNggEhDdewMxlnM/Fi6mSgiSyzSiWelxUdqyNzhhjFOP17/vgvbbusEY8fCE0Vz7+w4FWgJ
wk9h3DXNNth+NxyEbNyoCvpwp3KV7rvOp47aVddg5S9nFlXe7cEibiUmP28QqwXMkwwosKXYNz1Y
iaHfKzn0Vyo8L+7ljTxB7A+qhjjjRXw8Zrnmw0ng+zwN47yf3BMmeN/XdZhO2ULN9/XpfLmMwMPY
LKC2ULIGof/8KOEDGo4OrWBMQqq6jDHP6Q+FPaSn3PGSp8Sb7dvOyNt/TY03UBr1EHTltpzqvKNf
tRO5qgeAa+0L+5A21bJrKkfGsljaK+fhRYC8DcX1tCGVyIzPMY2DO3m5FGBnRoS8f2TNkvxa8tJ6
k1MK/vz6XL7cmgy1MS7+FiEJoZ7PpWFlM1NNu9J2plKd8tBOp11lp2m293FEArRtFnMA3q+UR+x3
6mv+hRc2KCihTdMNX4dNjv35+NpwtvyUXhXxRHLM2kTcmvM0vvv3r+TehcBEo5TG99koyKJ5hmFT
64HEL46tC+fvGHYr0E1Hid9BajYi0toLHtw68680hF8mXawm9LRtp5r0A86RULYzr1kiepA7q223
Ee7jVk0TaVSI+Kft+nmyranGH9lVT1me+ijdAFOxY0MFk3eFjnFpYxGxUTokstgu2+ez3RK/KlQ1
AMCMlnyzZk0Zj3gZJnE+2PAAX5/0S0uLiAj0vy0HeWG/nlogSMF7gSB1q+4utQ110La8Vjy8dPf8
d5TtV/wnN6eUn08tYjmAscYCsi5+tqJPVBo1QzscoFhNv1//rJcCk6wn2vnUz3nJafQ4z0dsKAwa
NbKZaFkWTh9R/lN+lJR28FjTc/86cRffUsqxUMUVs3OD2MhwX4aOfKqSuroNMgcW3es/6eIcgDvH
o4HMh5vx7Bch3yCLDdLRIJv1yTea8lYXgfVViSrYCQyirxW/L+0jAqOtiAW+Cb2R5wN6I8qJw0rJ
LCkMeZrpcO+SVhf7TUzpn6PDv/06LgmuKZokZ7O9DsE6+wKImIITdliDurzJtDnscmv2Tq9P46W7
kAYovEMqZpSjz06HXxljPqSip4QVlMHOEzmuolkyDghHu5siLObIZifNAzyL/Pj62Bdm9C+Vk6uC
HA6w7vMZXXOtnRplj3hCkPJh1Mp8BycY6ijEmcPrQyGfe+FoUtEiJCAiJYU7L3m6Pe4XqoPyGGDS
1N0ZSyHwReZqwGa7cJqnLjP4TO4iez121jh+gP6+UN8WnTFEbhYU8mABpH1vFL7xXesleW8xcx+9
JvCxwp1F+If2m/910A2lr14oK4y0JbU+asvjfZFlIM1jO3rtL9U5bnvounH46df1skTd2nEF9pPs
32kThlos/db9JdRS/LJA8zcnvH/cMlJ9u7zFSWZsIoptWwifO+VPIn7rUy2IpnZ+2Yovcx9M/VGv
Tf6l8GpHgPxdXQWHNSmepOsQyHZ2It/iLt9neQRx2Hzo8ylsT1RloVgRgwLRyM21+zVNnV8+ln5g
HLSfkMUTxuLsFWJunexE6afuEZm8fNcNNMcPWbgKeUrCJKQGIOpg2pm2rrNYN7ov97Mp63VnNJZc
DuiDlKewLWcqb3hJOFFVaZW+66a0+QJmNv1ed/X4xc8ALu/tpmp7uJ+I7+3cafUe8KDFMhPe7/RI
DckydkYyjktshPZi3SV51WJeZIb5z9obMuNBBJn1BLxM2bEjA5asa61wN85y0VEzp2hD9mYd5E8T
vi/5Xkwg/KLSq/VniACZjGx7GDX/ROWfIJtODvkSKqwesiNU1Kasf6hXAz+P1ar5TaNnJUscBqv8
HdZBimkaVP40dpdi6d+0A5xABMAQ0Dqk6GZRjjSk/Whg9yJvEXirH2UQJHxpFha3qWdU3qESnIOY
p8r90kx59n2GDfsFTGKIezkq/iYtg1wfq66znb20PNoH5ZIjIpe4KSlzWee0EmqMCB9c09XzPm0C
BRpZWksdpVmHpyroWl0dh9bBnatOk89TtVoeOAS0cXbdbOXuIRibsISiU2Mzi0qBBSKimrJbZZng
2BInqw/N0rXrreEuVMFBD7lF1DtV1kZiCsb65E2BadBeoP96AiQZ3hpEBb9RSMLVCiRXuERLnmbm
TZV7rdrNqRl8dxHe8w5+AhEoKjFKEpFtIYP9NC51oY8ypE9/g8aNxhJ5Kif76CQJ/5lhLPp2TlHO
OhVOod+ha2eXUStz+aE0u/6exrrzNM/SREt9rOZvvg8MILZnIMFH3LfKAnze4Hu3lkgS8MwLOSeW
9KD5D2svVgtfHq/33mop+MwymJbyxvTRT70j+K6diJSmffKM1EAu0kyH5lDqDv/xaVTJz9EPdHFy
VTL8bBK7/kySuWZg3mdXA0tYqBHqVFt/stzP77W5SO4kP6OQ6C5BB4YkSN0gqlUXvu9TA7ZEo1XR
b3NcnBb2IvRLfyzfJWmLfPVCjnC7oA4cHHEIJrWsG7v+0+e0QCLtT6TSFSazRWSMqr8JgtLxoo5I
vD6U1K4o7mRlNZ7mMkh2oaVrd19kIrFvQCs0xXYopp+Uk50xmqnrPTlJ0HGejUHeu6qp3q9lUrqR
dovka1CnFZbF+ex2N1O6ZL/Jv/VXz1XYFE+VM/Nkam9Bvp+VNne+tPI6bgBOPQ3+NNd7O82K9MbI
1nmJh8pAxogerIV+j20gE+F4o7lGIDRck5Wm770fuiJRUZvXiXda9eB9c+dFulEa6Cnfq7HJxW5F
kMCMUqgJ6jCYzZg/ZtmIrHsvRz3tdFFX02kVrk7uVOUt3a3aaPdRFmCIiPBvZ003iemk4bHMy5KE
D2WC8BR6faPAD+Th8i2T6VJ+ION1f1lizvATaRKzeYA2tVBxXzwO/7veXPN5LxxN8QyJ+aW6t5QT
LEcZLElwx9yjRe9rEOgG4ldNNrzRYnHkXbIaU7JXyMQ1v2ZtWdUXMBqKK3HtxjXLIs9ebH84ul4X
Bj/wxV7Ej8buPFtGRpe6WuzTFDz/Z5AyCGtGs7eOxnuDHnP4m8gja3ei0HVnHMlWNmGU3KlR9YqQ
ll6hW/WBypDMNeyi1nio9rlRHOd5mLLvAb0TUDXOKtZfhjVNysPDxG/VKUk9Ow3uEhFyZcWWDAfz
g9kU6/JJGEAXwD801vwYyLQbfrX+4lufDZc60F2PJJBD+L+ayZ/OwUh+PLQiyfP62JqVzt6J1h/1
w7Jk2sVHsQwHYUQGmWGT71wjl+3vAReXpo6WeQmG9/hTqOauWGYV0PwT61LddNWQflGp8Kw2MsO0
Sx9BCY/uqQad6N5NbUNZNBorr3c+CBu1212arP6ElHC65PmTUfp9ke6ntgylAyqyLcJ2X1MUMt6P
sgYNmuZeBuiVDmdqREWqt3mTC5m1jrtlRhrj0E9mVjiHGjKivXcGzMtbhDJ6CwcjS4xTcqrgvGeP
qiiH9rdJotR0cJ6z3nisXTF6B/5RCELHRAQX8RuTQk7+mwZLn3a7ycGI+yYjsU53duJXj5O9DMOp
WxqzoaXvTu2daIx0SaOwQrrHiX3VNskb9ABbdAatYNWuiOp2DlH1yTN3lFBNm3J4cFfdhg9ZGQRp
pKuxB9HrOxrpqAi30tD/UPWyw6UgLY25KKJhCcf2uBRhvpyKanTtUyO83r0pmsXT977ZhPmh9UHQ
RW65xbaN4ZQ1Bu7jaKZYC4Rp9ksE65Q+tsAg7Wj1KmToUjVpNzLHEf2o3shoRNqO1m/6TZZjtyIl
MURt6TSYQtlzi28FMrXVYVwax43RtFg8hYnpgOkmPoIVjfRCWiaE6xpHjxpHp+2tXJNsh+eYmUae
NZZvgIWj1LyOVv4pG4CDx800eMbRAfT4Jqz91InsxgjH3TTZw2dztYYpKuEE4s5hpvNNYttoStcd
ZzpGXSNJd7LwnTe6XPovtP3nNR5dw2JhQydZbus29PUOhssIAkQqW+6Rv0DlyA+GEoRaYvPvzblM
f1QekitxG05pfdLeWt7jNVrlO2dpm7vBsMzsIbFErffrlGRvJqs2mLheBR+9DX2XRatd+IJni24h
hu6KKwwXyW375SMhQpAHdh1P2dJSxupQ5UMVCOOJqDb73vzWFn01R9kQdm1EwCgIJJOgdQ5Y6E3h
UaCF4UVzX7diFwyNae26ViFGrayxp3Brjnr40FbDrI5SVuv8gwDSdiP6gWX+OzPmvMUFSKn5mPTG
NC6P6Zw5xWFN13k1ojmsZ/VF1OVgBocV42wbwbfE6/aq9+dyr6w0NH5YU2d+bTs4/XYkaqVvzLmb
ReRnPaBNzfMf7E386Y1Iw+6p6BIJe7irew8l/MST9e2EYZuIuFaT8Z1lziaR++TpdpeaSb3ufRK8
7k4Pi16OSOjbA+FtMFZs9XzAwjWtMNC1qpCarV8tK5waa5rpxntivcHRKVt3YVN71n6SHdFZRHbN
tdPhM1w82rOfFe/kQFnkjW7QC9rnTtOBZTTE8h7VvqQ8od4U3EhVZm3cJrJdj66k9nYfso5Ht1w9
9oZL7LtHUXQp3jW+dpx91ipxyz29/g5akJCL2qLTupT1Y+FV3ecSH6c+CpRJoKIWOhNgeefKj4Qj
15EOrVP+4NQMPzwiNjOy1dr69+06tOO+MSv/jy/GtN87/qyqW6dogj/T5PbZLlU6vW86xN52qV+A
7K4IcyuA2E0pd4sKq/cz18ST26sBtiOYQhU1FbSdRxwKnC7qxwLRF4SA7WyH0In9hMY1auIEyc3b
tVJGetNnNk47bZ2vyW06LB1yhhnvVDR06SZEFmh+hPAytTyEWIo9FG0d9qRXxlREBRSyJs4MVWN3
Iav+m2ir4p3T5mKlJV5Xn5aioMrHScjeJ63Hfzr68DPjBdAv8dlk6G4/5xK1sCnFX3DvDxiyRj3h
5QkewhxENKJnnGOKsK53XW+IFkNuEca98koLxmFivstkDkRizLabfhB9c5cuk1l9pmjXf08S1Tjx
NFltd8uZDI7GCEbpq5+VaUZ3vMrzCLeQ5NM05ZOKQN+t/S5My86MCPPkt8FXw8FQYd1G9gQo/sPq
i2q9793WkKDF02G4RQSv/TE5Ido+BvTBIEqdTMynweUWqPImHA8EOFN568tgvSk6VuupSUR2b03c
jHvd2at1y9FM6huKH00VuQoXkft5XFV/FC6dhUOh6s46GiEloQii0uTshwCP+y+9PRf1F2s2/TpC
la3OP82V4YexsTZuHhV5rZAtqZ0wAQulhu+pUQIEIf/JpQs9dGyDeAmJ8ihr24S5aEvY62HKy1nc
Zp1TFHGFdHf3BWVNLQj2ZPLF5m5FgqNMp49uPmRfzWKdPwty309KB/Wjrtr1Oy2wvLwRXB1LJCd2
8s6uvKk6Jk1WfwyyIaEwKpm8Gumf4bsxBs4cOR0o8NlX4pPK/HA6pUMf/hDJsPZHL00m9ynsctfb
K227PxPDWvxdmNeeuOEa50r1JPFqtxalde8FTXOf+XY/RzwUAviras2nqSJtP6GEYzmP2dwN/WnG
/pxLJkia+qHs17E4zW6bWx9VTa3mDhMzez7k1ZK3BM+TccsiLj/dVU3t0TWauX5baVxf793RHf9k
wDW7XVcCC45cscmSFaLpm5iwGMO7wQMc85DJsgv2VtP01pvEFkaB4pwnfpnmEn6gtb8ON1QzpB3N
eVmbDyMuUTezLESy8wxXTMepdxKDmo1XHiunntOTbEz51piqebnza3uYTz1koENGcWbA1SL3bvzJ
arw4ne3VvKuYGJzGA8+oj/Vi1Tc0aP38Jq0d54OTqpK4whmKrU8knM9UMnBPG5qqryJjoKa4sYBK
igS9YxeMDjg1gp1NVtFgYvplnBOVx8pje+atmdh7ZVvtE1hSp0aCTht3qlNdvpsDp3PY2AwcoenR
/bYrI9ExfUvpgpEu5UhwO7hfvWUpqhu7a1EsSvzOuYUAkgfxRPLrvF36URw6OxDJ0Vsrcs+uW/Nh
P+GoOKNFyj7acXlyr+VAxX4Sest616jJMCORCvm7yTud7kffX27ljKTbEpVW6lBGxqZ1uS+bhGjQ
HQdqRY6UHm9Jk9fNwdQYyx3J8gbBhxtrNjeRVWMvhNeOaB5tDyOIE04p1NRM5N65R6BpdZufcnln
r7l3p/MqMCOTsrX1Lm96tR4of9neYaIR/9lZQlvHKke782BSKkhv7ZzwdQceFzWSxJb57xp1kCZC
QNCwjpxo2zpOhCfVaXFRgr1x01XLu1wvmz2NyBM3KgfEkkkCjUzEgjVSJ+VkwXHUDqRKLhwL4gX6
Sd4hTcZMxWD8rfUBhc1p2NdhY4+fBoMQcb/yc/aEq/DYUxAXTTy1TpFFdHiDgOMZpl5sKZPiSc/Q
KpJGELxPraQOIpmlVRalzUipRWSpgoxU1IkBk6BSb6RRl2lUQNru3riZDk6FWebdjsKV9Zb7u/zi
6zBzI3tx6x+Z4Va3YrQRqzIqaRY37UyIiHijN/u7vFjdpxxG1Td+7eYmUVhhf8wpUnxFDcT5UHH6
pmNpK8RJEcfxPtehlipynLl7GFzepT84b7sfEbgGzwI6P38c00msYIh8ij/U0PQ3aEAuHqHTYmfx
nNumvDc6JivKpma+aRunbxDItK13Y16Yxinr8Fu792gMjDsUnv27Gm5KsWtqGbYHMG//x9GZLcep
a2H4iagCxHgL9OR5TpwbKo63mUHMkp7+fH1u904ldjdIa/2jeIk6a4oRI7v1lASBlU9kLf3/uzV7
bH0D00n5aiJHzo+hR40li7VX7AfPm6M2WydnfvU5JP4zG0NqSrRY519EO2/v9kTK+UGiho+xwLNK
c/BH253Cq8iTz3tyalTcWu9D36xfxg33IVvaUoxHx9tbTJOtZx4X1t32suF8XBKuTvHROb4psqhb
y/ws8Mc+G3dQvE62xXi8W/aYDVtJnBJZoXh4yrnEaSAWVahkNcso+FoLvrY1N+EjomfAQx6fxU3a
EdlLppFgnveN3JrElUjoD6q37SnzGiwtDGJrT4pDM+i/G6JcmdZ5uzdJFQ4VuGG3lC8E0+cNmVzM
zue9ZqpJGn9unheJ5e0IXDu9TX6DBg3B4jKluJxgPKtyir5Za9QltNggE9AEeeoqF/QhXtph/Vpi
d5yPw2wLedv7xWT9NRQE/sRTteTp3JbeXT618jsCGW4Otd6993XNq4tx86I9MC1gyPP3kmbZCAzx
RzS+Ux/KdSL8ehrnnZSKPoefT/j2m/VlGlxljgv2pi0znBQXjzm6PeBA9N7ifFAweKU1f8SiVy8q
4OppNUBROhaT8zbocvNuOiXbZ6X33H4JmAfWo2XvEJ0a/8B0gv2cH1scC23C0do/Woa98eCNU3+J
KhQsqTKMj/e+6sxpJwqQFcE4bXdwy3r55aKPni/t3rYPsp3zPgkLf9lOjjW350gNbnXTXfUl7Dd+
N4B2tUA0EXfElKh87741aLoGc546N90WwSS/5ztmrC4wS55pN1K/SCEFaW+iUDxZQVWyCqrIvh/p
nFwOoRurv4ylbZ3aC1tbFjLetynpRuq3RJH0ZA1j3Z2KJvTep8gDrduCoDZ0P+gYHHiI6r/rVl2/
atf4h8BS/eeVAClTafraw0u4mufe69jeiLIggBcwpNyS2RTjE5ZXKkq7PVx5EWQXHqPdy/eHLRhj
/K+zWQ6mXoP5YY0shqUiGpt7JhpNT3JVuVumwmB36AEbirehoLnsoxmbjo/JtPb8arN7fRIEG5lU
CgqXHyRQ7Z1HJozP2zDys3HkSU8kDX0ZP+0A4XbSepIP+MkCAx1ArcajqAIeONBmmdRufZ2ji30c
TkU/zwemOCKnXdHRcuuS3P26oD/rb/2iys8zN8rrYHr3bnCvXWVutA6oiLs4N89WXLrEtVDplCgA
TcIqbUu698Vq+V+gg768sML792YcguK8mxETJt4w8QcpffOVc2IBY+OAu9NOWw0Js9b80YoK1bLH
7nkf7IPFq08xB3nDevRE6nVRNWdRXth1Yu8d7yevarwfQovfBeRVhXc6KkLv4BA2/lgTRtc8IjQA
mtDx2o4pX0BkJ2BOnpW4ZWTe5OQzWYxaoynILVH/dmdrz8H3POOkhSNlkQB48PKwZFldyrhJCHAo
qGNhfIDJuPg1OkZAVOPWZ1Dq7ZU72nKyRqNrPQSl2aq7wJm5dxRz2/hgtbGu77YhZvMhh9iVl84p
SpH5tasf89p0f+oxxD6z+XSmiojewwdvrvnYSKmrrLSRS2vuVSe6X5vPBPbRdsHyt90q339phZhp
EFz81bmLqH+90cqrtsNOUwxvVC4qDzS1D77bJi6cBPpsKO9Lae/3yzxDpMxTvP52iyqswSBn8Uzz
uwmTCRPKrQwmp8+6rlQPQ15v6+u0LVV0IEpiQjIgCgl1Qx3NTaGasn2Pdeyu1681IK9/34dPEY5d
edlYgq2DIMH/bVRq44ml3if+EhNwXKHAZj72vY1+YVXlh646YgSJHs5Vnq2DWocsUCKX57FTobpt
o6Z/1jyg+kZImb9HFNh5b/3QhWNaQkarz0DW083ktUhijC06K+0mVwHNbVNMkSRn/sK8xK/CidIS
xY+7xIrPuc1PeO5nS1j3bVU2+73biPpvUItAnYopYCzZ5OyaTPf2tGf75m/6YFm1+CPWZUZpb8X9
nORqG6vjuEOnZcYT0wdoTmydl0ZPX04Pn/EgRTd9B4tdPy7tJnDz5Vhp0sXV2D4bR+0yDat4fIaS
x70VFmV80ZWp3LfGr2CTHEFxY0bkRRj/UtBozTngNtruoiqYX9tO5upr9ta1TqWzDBz0Qaezli1A
s/qxeyebUYF/68a8T+dio9/7rjLSlyCOmA0v2lO6fZvLcgL0rPRYwvCYWiQzu12cNuUmKj7FUJ/Q
WzUPu797/XO8L8MPVeGexCVlO5ymXWFN5wWiUJ6pJuUX4t6f+WhKx/hn9CihTgcKIc/ayr0hiwm4
unJIeX4L5+OzD1R9fE+ODiXyXRXXRCPE4/gjPDaOTBCvgQjIrIG5OlWGZ8w66nGs20mlkujDnBtU
0noRwFGBf3OorlkRDe75qgXD0SnDtXqKXYrCwLK9/B9IM3u204UW9O4STCaNAmd6qOjlnJLSqcxf
+F84QlpC/Twhk5RJBc0pM+s1j/J2CLZBnGfZ1L+CKObk6GpT/Ju7Ie8OrNv84R0ZcJQQuO2aRK40
GbEYRvm3CbrpP68aGbb3xqmY03v/2VtEMz6MxKesx1kK68A4aZXHsRr75dnfdnl2mO8MwGPrD0lZ
sjEd0Sn58sTvErqgXp1+FRsxCS8jq/d42tRufaDT1E6itzF2TmR7j/LSkBQ/J41dqqdo6O36QGjc
0BxZ0UmAHI1hZQFIWmxazhzOQTPPjv4ttBqdI5Y7xXJK4AJyHXrEFWUOyn5ZSxX+XcfSqVPz/+ej
xyjSZgoZNiS42Z2GvHI3/m1PpnROiKXbf4DzJEMP1rCItOzs4LRFc11l/JX1azFao/Ma9xSNJLs7
t/MxnkYxn9wl1IA7q+j7pOmVHxzhyzxIJO6vIoHOQgHtD7nsb+CfCEikS0xNx0hWnp01xVDo+5wA
zkcjNKocDif7p5/D9q5FGr6eWvLzsryB8zjUHClXFLIbW9QrvOZljCErldPu1pTe4yA/SgKN7xo/
ktZFSGeoD1QC9fKe1bNY0UrRZ5iJLmgy6Dwlb+Imgn92WU0hqyN3Gw4blwDYcWGByREt93cSgsj1
IuoXeSh7F2Ofs7qyS/pNqk8yGWbuPSXaE0LQwnC8dl51jquinm88CE4+B+f6wLZSFVlQMHpdfPS4
VSrCHWhsHnKyi4BQyCggW6z3EsT4wUBpUwnD2wxl7N5QJ4WMwhKGl97qcQcd2nGV0B0VhCQqkzJK
WEzkJ/NzrRMW9TZInJCRLOtRqL70FcW2t/UesgVZs6/2jDRuccSoQ52p6cO9vvP9UXaHuMgjsBNf
FbdxTM7pnUUB5N0w7wYt7+K28clTJf7+uYAaPHNN2e+D29n/+a6mp6K8alYBcYaO2u/WaXjerFw1
achCIw9zIeZjvjV9/6n6liF+a3z7YV6KDrW86rHgeu7kAK1aep6SaLiSQCF1MpdqNZAK3u5DkaLi
LF+bymud47LmsFmMN+tt7Ht7eZodD+LOOAV/uphR5FwUsl4rDbS3EHdNDvSU7lpvLwV0FC7Vrlj5
D/kGGS+MXm90F9bVkZl5JyrXpusuYc/aL7Fu/DCFaGvGa6KHedkaLABZgXUoOrclVo1LRTrUxwhD
ebMbFCzpEM26YGRa9/aoZW9ZScsyEbBWO/K9A1f56I02fmrtV43CFgX4ZfNqDtmnIe7HGwuG+nVk
bPLe2QZn+eQJNYb/AbmX6ATCCt6mAxBSJLiUDhgP4kSm3mIfvpp1muWpiGd8bRhf8kve1STIzRq3
/EU4ihoTlJ2c1dDmuf4JLMMf3FiCXpFqtMzrYiaRDBmQzWo0xvGxiko/5DzttHtuW9m81sVY/SlW
iOS0nIcCxYITbwb3Z1//B53hwC2YpYsrjnOSbI7ayMXNwApQQjCPLxTchCYg4jNe4tteTwpEnSYQ
tFKdj7poG6T8YlNgFDBR2P4boMy2RFWgUAenczZzq5tGHDRl7huOGHfMfDTx8sKusc6HtsB9kNFF
GJAyc5UfbCVneYr+QnPD+aXq+Kn83ibyyjPT46CJjgAbo2cuGSRH29giOjhv68B5HU1B/4ScZ/Se
bZfv6U8gTWvOK2d5lMz2VgavdSTd8GAVtaX+KLJcygcoD846PdLje3Fnz41xAxO5lhTAXLytQdsD
s3TODvLWig9II67+bqmL6SPYOfZ/tV7VsoJe73zud+jPNV7mN5wAeXNQO4lnGR+z/DXua7jeV73t
1hdQFmj/7v+/irGj1uMLZtZ5LiqB2kBJU//SUpdj0nQKX14si3q8o2arFlm/GnlRipHnKr5uotQd
c4erlliW3x5QBk8W6pAuVZR/9Een87iqQv7n33H3/R1APbLfAoL5vm2NDDVBdWJ/DXMYlLf5NNIz
B28X4HrUUr7tk+7+i2Q7mQMpT/V+J9dujek1i8bxQMMZ2bwGXZG4cZy5+OmsOSpToqQJdMTwaL+w
A6FIX4C6Cz57lqzNjZBi1b6zcH/PHOlpT93JfiAcrvi3oo16W9DW7/wCtRNkkTcCQ06eZ7nZFPfF
/keG8/BKL32MSsnMRXtUnnZRFpRVkHUDIfVkjIyjtjPbmVAQmDFeKM/zTFndzW3oqqRuyN7KRDGD
249Ak3cGKQDSIq38nzHcdlJCKjm+0+M2EV0yRfq1C6TjJNw9gijDbhrK30282ipbcaGJywI8nN+P
0wy6P4/KCg+SZMv9z7r1tpdu9bTa95SmOePB6wlxO7hW3j5Gc+8qkKqWWyyfV7M9B7sVBNk06X28
qal65klrJu8+yMWqD0RfLWVmVB3bB443aSekDdFIM8LUHIZIIklZSjRuV3xW3/XR7ATHTW+Oh3Fq
lPrQW3UQQPHp9sPaEAoCEfDDHxpM7vI5r8KYA3uVwW3OnPCaCw/Fl4gRsG7gNFhQ8jHYj3E8hY+M
IcMnXJeYHqK5qc+L7ar9PIz81QRmtM2D4w0bmWajlI9W34Q/gWmZEuBao/4IBe89Toy+n/AEg59g
n0FhQyQ4gaGjVGGU+CUSiEvugTBZBbnW/zWiNJjx0YdAjO5SNRlTJtqX2cB+yG4mSWQc+80mNJZ0
L98u6giuw2ZlShDeMIPaEi34gaJb7mv6dBYm0Rae5tDjpkICBpP/MmJI8tNlF/N3rjnGbuvFLd0s
d1pny+R1k2SVrVcG67yoHtdZddNb1SD4u7No4Hu7yktNgorGnANQ5fmTdXb+gqXtxMPS5qrLFCe2
f7CYXO/MAIWaOrtl7qpZKS9RcxX7SQm+v94RGzW9lr5PlxhPMkcQqh6OP7SG8mEwAVWl3bjoNtl2
3f0JutVvbrjP/K89X6sHTbzOW4zku+Gq9JG/o5Ro3kn53/LUs0FckTLZ0RMYv7fclwEXTyKn8ir+
WIPt21QekPxuicKcW7ds7rVdV8ikoPEBNqYZJUSEOuiGIV2UWenAgGQ6KLq3faMC+1h27mQ/1uXG
ycMuOX33WtWP3ZRbPJI9p32KVLI5OgvlLHCHILG/dE+0PolBdDkjkM/1w7CbffrnD0Y9Uka0RSeG
+9w5LPmyxYgYrfiPkY3PQkj8P6gSuiLnXygQCx6aTQyna2MGHrZOlIx+exyXKUfRPt/WolAL7AGx
d+kWVOJRWv76l2t319THiEEd3MUZfhW1aaw0non7PPexrYobWrVmyM6xix8cuQZeqvMIVpmYsNY9
F/HSv7N7d7DRqioeOQTGMCtR+35JHdafYisA46/g2C+vG8u3Oh9EmBZgRvzOJPtck8Ka6JhHtE0c
QmMX761dDuRGLgWqPqdq8+Ia3sOBWqh5fIH6iJN8pzgYKeksAJ9mZK2MD1H5u12rdj40USzf8irn
UEAs4D+hjsWP7vD7PXczDdMcFUXdJes0evP92lnFJwArpbt2VQ1EjMaSYzYomvlGeEbpVA3Vvh4J
0FP/geph85wXukjStYbbPhCYtgck1wTxdN1FQvulWdvBzQjEdkoy1K3uwcSN+L1iuHBvtsjZb1ja
XO40bpXt5HpGmOcG8OtvHWllpXIN2SpYM4vgWK1b+GEIja4fVGXcgg227T99bYXrQQV8JJyxlWEr
qWYii0IdLgA/ZVuv53rFlYuIQhQXsOi6P/ZOUN8GAukxdHjLldpqDcpvTOv+tZQXW6eibQt+nXh0
72tAZoundJ9kRkeL4N/Rrvtbz6INTij897PLEnBd96fxKdottzzMvs+TGWES/SRDDlh0L0SPiLwt
X6opLIp0XFf/XxfQzJZ2a++/O13vvFaNtVk0nwYE/uwx1bIo7Rg9jla3+J/htrT/qsrZPsjRwKYe
DHy8zGmWAcGq4y1Z/dD8bKhM1pMbjBZbW7+KuxbR4O+qVvl43KFxQoQdV8YZUm7F6kiBtkTqzdRW
9Z7URBoUBWNxL9vbJQ/3Pp1mt373cuHodCdhxjqZ7sr2UwO0PXfIouBO8rD9QLzjDQgRHD4otwp8
2GL2iCf6OQuqXKt4/7vZNaeNhRLgLreRWB53vUd7AlZbfObNaiOjtXyHKCrRdujrakh3hkeSpmRR
EQcARtr97hxJ0U2/OC3VQ95ACs18zdo5A5DOnPLO7IIa1sVzzmONuryyACrmqY9Qs3hBb3C7CPdc
ro7dn0fHV48BlEadIt5TZGOhP6wT0mem6Ro5Em5J4WtIF9sDeH0Km9x6QSmFHqOYl/p92+Do+mRj
a70hTaHpkVbtFarnxWbeLRkVIY4s6Z2ItPZ0tkxhPPIXFgHV1TXnWDKgIl6ScsrlEfB/gjCMdemx
S2zF9icml+pf7eXhf0iBwluKlwCSnZ25HolOFcRZFK/lciiEct1TyGfwRrj0RvDFBqC0EqGzPFC6
1fzbR6u0H9Bh+NvNPKh2fSwdGT3Ddw59KrfJfap3EsputsHp/vSovlFbeTYNcp21rw+0GAZ70qyi
ukNfsowUwHfWBwxhifAYpXrqyoCbwt279nmQVvi1k6Eb/4sF7PSxRnbuwWfu9T2KecBHuXrx97BF
wEoCUdlhwmRKCYjbDIR7bYtnnRvEqQYBqzb9jb/kSp262em6bBK18O4gQ/KnNYL6P6qpl8Dwosjt
o5pryH1rHBsaDEQFHMTW+mojgG2PLBbBcdKlrQjp8Aq8IkZGG2K1FWKxgXTrDypCBfKyjav6LOZh
e1yDqJDHNSe2IFPBNOZ4C23Y9Mb3PJCAzRITDlzXvy12VH+JPccDkf8tp88HYerN9EWyO/ec7sba
ygyKtuZeRLofX/yu2lViS4YFlPtb4yRro9YsGFlyE/pwKicJFhjt41ojuTjK3AlhYqTfPhTRtd0T
PZx9pDfFxQixLvq26DeO+rbcUIVNQ1d8V5inA4Zu4Jlbngtx6PeesxACVroZfdhc4eS/tzrRoT9+
7W6E+ygf9slLA+ztgD7RtpbcGmMzvjuLC6zDogq7uF/NBmjJx6VDEctQds5pvH4p6N5t7iavWntm
6nq/Rd4iPzRh6re6pdQKwKriWLNHTJJQUnpXTuaJPXIOloxD7z5ad7s/Lc6692c5VLbO+oVJGKQJ
IDhx6EbiwsZOdx59dNxYjkWDJmtwmi+WIg+b0eTs88GpkL2gxS/pWUVkWd76rQUnVIZlzZMQCXXf
9WS7HdCg9Qe7CoaBdTdCMu21avr0Zr2iFxjb8A7xXUAj+c4XMT/PskB+ObWevEdlHdRJYekySJCL
TvljtDkklnS59uKnMqbr5tCstBLchxtrUEqFR8zY3xZdz6RBBnlWqoBFtEGydAfTPAwnltf12V89
VGmFh/s6cfLInS6cWPPCljYM/0UhmBaC+2XhDDdx1Kc+Gqb86FNthOSktQfnsgJMHJk6OEQ2qsDe
pqptvsMQiuxAZRrvbTjO628LhF1wELLrJWgvC403AYzvRDkdUVeNs7XvblXu5bFrhO0QwMi9erBK
6cNJj9vOJdMXFMMHtYw+DKIJZvE4KAE+aoWsf0cywCoxWA9UzHYWaFm+Qv2XkU3WxJZ3frr7ensk
DkKqA1b1akqNWTXcwLb07X0Pb4QNMnbrIWsMtbCJ4XNXvNKNVhm8KzKMxQqs08aBth3nXbjlsTTe
VV6g9vzBU5sEmLZkmScjZtFftd9Pz/swLWyM/VJWKWrqyIetxCST+F1TqVQ0a2cuOw8yOG6n898+
/+STEAiku5kAmkPPBwFZGG7aP05tOMkbAUhyD4i1EjbqXaMYXG6Nx2k3TX2MShmS5K8rhf0GzeNE
0K9t19nV4Q9jyoH5RfZrLg6BXPaGTGe3ZhNfFX050UDpbFJ5A5LZ2OM8QFo45mzXG1KoEfnNSiRN
V79aWxVOlzX37bveXSNQNQc/44zaEdjAH0Rwa4c4sfA17PULde0z5FrYz7eq2ULeZwCqL/pqhuAI
9sz/yxvu0xRcYnldGDnyRCxx9QiW4EeHSvmieQx9ub7uvbDVr1qUhXtZKKCMv/otUJd2FpMFT5+X
9reGJJse+onErEwPtkf4vYNQ+5S7qjm5KPXr/xyaqoIfW9pqoGyiITm1dmeHsvBotJ9oRQCjk2b2
X80kuu4jYEOeQGKr6fqom+sjI3UH6m5N0YmfUugzLoj1phVdEZwD0bpIa0PTHRzAMHXAsdvB3rC1
Vg/WuMKqVQTbrYccvO53UfQcKxay+p++8OxvIgjRHRHcGzzm+JdA2XWBjbEGZYpP6w6ina4VTg4Y
2nZFPG7X3i+AM2c6yFAOCgZ287/jRWIlQSyJZtpBBv25SGn/yacpDu6ndjPrr5077jc3iIkzLyDG
LkXIUSC2R9/2hSsGhHba/al62FhWi0PtjK1Oafu2Ir6WZj97EqYIMVTZBFk/jkAe/Szt16mE3jzx
w6B/ZFeRv1qEwHMGkOvOB5c2pvrADtD+N+NZrH+sIO+/mx7xxqmeQ0EeK4XBL34F0VZPhtVfgJj4
CyxzqT9sHmuqiSsqnNM4NuaxRtyrb3i7R/lRqRD9VrJvw/YHhGTEYgE3rthNvYUuwiDUy3u7Fm79
skifYP3VD1DUeybu/uad59yJaQcdakJm1qyLIjC9YgdIdrTt6FuEh61Ja9OuL0vY4/Lg2txvem/r
Sei3OoSRkIW8qxOhjzUFEi1nz7QuwVMZtAoBu1VE97MYluj6wCyQPHZg6iYtxBSXv7taF3XC9EjD
M8SNk6Jn5NsgL6q4rRASTpdlC0cU7HPALpBHPSMoZVkTE7Ls9J5ZHvaUJFqdSTOsCMYKfgj3SUEs
LaetstUbL9e0net6qe1TwZ13hiRDQ7WMi3tP6KmjvzaYg/zAh4w81CPAGpnTusq7uCH3JHNCVqGL
wmboIfah4TZRg3IRitWOMX8XjxbCR7fQfX7aIOi8O6m66NjWWMaPLsGp3zvO9XtQJiTYCvDn4NdX
koeP14YvDvf/H8X1VgIzD+vPYkfmvZkQsCbOtFavHplY5Ke18/RoaU8Ppz5oQf56a++I6fUL4Dlh
eNFp8UYqkFFDP6i0IdGv/+rDeQR+dMb8B3ylwVnijltzHGfsImlT8ZAx3DTF77K14c8YV/c47XoD
1FKHQM5pMaBVudk1ENHazQC0iixvGAYJJM9KWHftuYbGEk+TtZtHrBU4y/Yl0Lct6zlXsr2UIVp7
u1wSg9WaQc3rMFJWAInBg9qwdmTLujWXaHTtFzQRqs0cbufwfpNTP140FZbYyjweyQOrlXpkHK2b
pK6AjNmpcSIC+xKAjHwrFmuG6tb2MoLdQjdrlmJ7i2qm5RunKdmRxG7lt5L78mKLYP0l5xw6TgRo
bI5s12jPloiT4phbrv1rn5jOkq4e11c/b+sn/PBAJ/2Wt5/WsuVvNugxEJxeiPIdx6n4BtZjkWoW
MknebWaCf7YAWAW1Y4iHbW3102j0xkPfYIk5RXZvB1nD3fQM4uKDbK94eE9RlPvvWtS99R7XImcS
7sLo1zBI83tgZERgYSoGrs1XV0NXT/KytdmoCienmx9aHtT2EBbYH1nJ9qC6K4pZQxfxM4FH0Fh6
A0Di20dvjez1vfW7sLjY7VJcv5+uxChSKsHsylAHH3KNeQvGsHoFh8yrM+ES5SemGFsBwfUT1KHf
N92RM6LvH/vO9h+oz6mQjg5Kv3VNb/3mq+l1ikKueycbh8DoQRThfxtlyT/DZDPZr0IKP1tMNLXf
a7/U/vUEdfcBvlja75O7df4NimbTv0K9+wUnzxIB29TkWH1PvJmQdHkwMvnWpcOg1thuSmTZhhZL
WzTGbxFx83m4CfWC6lbcrBNhjoTLISo49720xrM7g8EzuOKoOgIgVOjEd8RCsKh1DBk9eV+LLVru
GWK1iH0r9+WJfCQcnjXe9Le5su1/Yi70zVw4DXgmpYGcQJ1RT9h+5TNKtWIA0SBs5tkrvfG9Glzr
Y+3aSaQrc8ejM9tWfpazZd0j78yXd7dvDIOW1W5neu/Br61uq1+YEsXI11dsboLL276llCdEkRvz
BCUuwBO5Ab6yz2G3hsNJVIUeT54eN3Uo6hVlaCQXv36KKSqtPsUQT/EjmIDa7iccgm0mVXCKLUI9
ltX94+HyeoXRsecLF5X2T2Vuu9V5xs4wXHku94d+jRz4VNbLM8hYU57RM1aPjWavfQJ3iMqkMsH+
HxUAHE8llnVlJUT5VevRq5xwAKLrK5POecgN3fd4wlLpVV540gqM6ex3figPrRbeqVtoSz+WRVSM
n2TM+yVpWvUE3VwjGwPaAgXIVh3h8EbcwHaY6X0om0sr1/E/ju7izYjF2g5OW8NSSTHjjqkpT/6x
mMJvEcvr/XYIWXhTr9rD8rA6Rhx2V/pNNnZRHR2N05D5R6Ut+fENnysFKtzAvq+7DYa3czC5Orkj
LrU3V7+Qj0RNqlUETcgAlI9vlrb6L5waMD8STJR0AL1KgT1ksmjUHIbhti1GxzmGC7WGp33Gp/1B
dve+wIIBX0PbD1XAEO97DMqtRhnUeTGPOlLQfwXAuWJb7xuk5RiWQcZdC10izgLUuKPj8qNMKqqO
NBZIH9H1FhfAZDbuLMbR9TecYvtHcAk4PGDs0uiP6+Loj4pyYsQB4RsMRPmgsOKUSd+O3nCKfInu
dguMgPWOpHfnMJn/uH2onaOJoBaSkbyYfzObfXmBl2v+cysfQWKxbdsXh4hUyOsZQ4+Y44a/lVOF
Ee4WDp0EZ5s7Jdpghs1aVkL8O36fwyl7cfgHi2yHKZXqLQcSqRu+whC/9ATUGqY1A99tXiwRrWiT
N/1jFEA+NuyeHxN10Q/9heq9+aWnr56XkuYbH4iyGX621Y4+vRWjAylJ8LluQbVXElseN6OcZxmd
Jm2jZi2CXn3BaNfjGd1c8ID3vNKPZkF1cmaPh1skjd6smbAX+xu3GbgYFoXiprNxkKCBdNo2VaVQ
zgH3Ko7McAmiWwfgrT22hoSwi2gE8j7Pidz/pHHCX+sk1wcoWtDxPuq394X3uOMtD7pbLDDo3PoV
b1TdCegKWzfV4z4Lzz7qufA4SooJkX2JrvvG8rlxMvrCpsdt3uRXVDnej5Zjc2s0VgCYMm+AzMPq
+EO3m3gT7KUQpXQfWccqXOwX02wAjK7oTZdtK3HgSBULdDf8gOy2qCXME2/19O9/nJ1Zb9zKlqX/
SqGeD9HBKRgsdPdDZjInpWbLtvxC2JbNmcF5+vX98fbLtY4g4VyggAtU1TVFJhmxY++1voXYkVyA
tqScP2ZmJY8UAEAUSm3gQTLaEglijjRkF9e25T77HKOgl0duaW2d0o/no90t1nAa86w8l65I4m1k
lJ5zZOyti20EkxB0hBZL+9UlJsM8oSRn5A7ZoEC3hFauRQXCi78ZvXK6gJga1HkyzbK9HlAf38do
nzg5tW3SH5Dm1k6gBOy+TZoO87U9rt0XMx19j0AUx+EfMbwy+5aAMAkPSTgJeYxl6rU7p8swQjhh
6l/FhrH22kKZ3rqkKf4S6EcE//XEuxKxir5xEvAXwKhhLk9w28r8qsppZD+YSW0kp3JpkmUXIuZH
21qWJt0hHC5emlbZXZONqbmhQ6O/Fb7PxMkpSwaIo0n+YNBF5hDvslz1N1g/MSlyrHSiTSXH6YKz
krG7R+FhbSqr6FGj9h7wyjYrHNJEzCkjDnIhsnRbtf1wscI2ebFU5+hnL57M7xMjoTLdiaIOywDH
UXyj6Gzlh1HPPoI+khH8bcdCfYsOw7Z+8j0V4VURa+uGdTJmcdbu2F00CwI2xpz7My85XTX7nMGj
Sk8u48DbMe6G7x5CpBfBWfKhA8LoBNOStl9Vm0RDEDtdOT6UaL13MWZbHPs1mYsungKUMI6ejkIX
IwPPqImDxAp1tPMQU0d7O3RUcaLdWtbEbvusvvz9zUS5NWZPvd+K7jbPkvTK492ZGVnV9BrCgTyM
Q0//F3hUnuVbEzE9Tjz48J/NcdU8IkL3n0qFe3cjR6/+Fg2xs46fU5LHtCQGb+tnCvqG42bRd10y
jUE4QduToA0mFTs2lelRp5LvK0kxYW4M1rXmFKbh8NWlXr2LzFxTPTjW+IJl3/eekIgZR1G22XfV
dJy9M7vsNsysrGm3CpTtXVxF9rAPnSTWO8KaxVd0Tfo79OL2ih+/ZvOLU++hqBIRXllEHlxBL5ns
U6Tgcu/Rx+J5BAvUP8BFBiyKMw/bSQU2JLzioISwxisY62+0Tb4zK2/PyFl6lbtsrHByDk2ECoXV
TmAXrlCof6Zv1A6XCClevpfkig57WAjlbyp1197q0LcE25JVDjucDco5Nhx5cMu1tU5hPhmoVRw1
cQB2CinF2YsL7LT+Sj3I/M5mZFvm+r5g7EhDyEwVOv4pdJfrMqVwporppX0qa8vX1CpWFu5nl/ZE
MHqmtY9pVXMaZuiAGi4s6m2GtZekzqybcXTOlnEaR8qSYOyYR20EXREkBLOOQUsMI/57E0hSc9UN
qwLcsthjwEu3HvqpEN8Xgsz0dnFdhld2OjXAZ8aBuLSicPAdhcwKNlM5uqtjwvWfx7HNP4VtORfn
fC7n2zYL+xuqX6aTtmPN6CRbp76ECEWxUxthS+ltG/2t1TbCCnrpDldtqf3lswsH9sYTXRVz4LeQ
SlPCNrTZFoVpnA/hYfJgIO0NuUAJ5qkoD6gLa885VezxB7cr8nFvMFtki0U5lwYe/b9b8n75VNnw
nAdOyE55DKvOH+Fv1eXXJgfosECaYe8zs+JzbafF9QCQWe+iPOz2nL0UzjVaOyfKWyRLmdbg9Ykv
U3uX4ltyrNWSObXn1ctLpR1kEtXi1rsuCcMbECZddKFB6MYpiHPhc1v18NnIIvdcYejmqTIzO0z5
7AxBi2qw32iapHTiE88qXqyRmIGrPsXhNmyMxJn0lxyoys+itpGLGZ05WfjX4eCPg+NOm1Lb2ttT
yFHypAADsg14wpr5WDYjRGQiD5ijGEJxpU25eoNw9qUo6A0b3cEqc9xmEzpzTG+WQ2+2Aza4aapp
dnfe2nyhHeOEGObwpC+bGulRd2PMiENuq8yTP6qushHlUxY0AaLgafyqGAD2V9OSQSuBVIwxIQaT
gB9skgYCCDddzjJjAFNujHHojH1VUwfuOlGzbpeIOLcCH3+09dErYhVmRyQEVA03NMh9vq6aam7f
ZHhSt35pTvYV+ikixWkJ1GgMk7R5CWUP8QmpaNzuXd6jcNvpGp6QYpyFkT/rG1y2OAbjuz60qgd0
QwPeV06Aaguew//pjL3KTp6Oh5dimuPrXg0SjE9VuLcGyS3W9wzyEXLoGGnKpmKc0e/WUp2jQJzh
NGyGWY4sK+NqG5sjeS8F+QBs5UZF+9Pq2/a+yHDKc7ESn5iSUwIOOamdh3C1vVJnC6cIOLk6OJFb
tBgrYEKLe9QUaOEGEemb1Wh0mgq0HTRUCvoaRRPjZ6r9pG45cJdecqBYwshgy/lRViBSv80Rlq9h
8FVxN2snLgm+j5vy12jQ69/gmWCarxlMt0cEud41AvaOUVhtYWbwaabR/An9xd0UaAXvGfdTzjRW
D+lHguD50njYRTb27M6f6IA7903fTD8Sxp7PMlwq+8bO0gV8DedeWjJVWbD3e/lvM4rmX4KhTbjp
lr59zPiD1l4I495dFmNH5ASWiK+t9kILmofTKD7NlLsdmJFVhc9ktNMuKn2qI+a10JC3KXgM5hD0
LwIzIkooRqXb7bEKiXO0SDPRB9aMJj6zlAh3G6NaloGFcJC9UtjLD0REw7IjdFmpc5bReNw6TjNB
myFLKsisLKqnDfIb+1HmddycVRn23zXzDsxPMFQ+rxbWBGxCMt2wIlJleQlb8r6JC5rNTcsZHbIG
wooAeVVcfIuNijW3F2njn9J2NO/jGZ7I0eS7iTbRnA03Ru/P/dYHs8DRwm2p99u66Yctp3m8okwC
RryaJjBixP26/GXG4AY3hZ+5XWCXRFcB+Y4wgnEnIU0vS0aXDpXXs8cYg1FAEsMkdzov9qGoTPQr
0iyd7jQxAl+MYl7aT53NG8JbyhePDLQq+ieO7Wn/xZNo0fG8Lt2TAZnnCw2e1adfx/oujDLuhrlo
f4HCUZOkQ3JZtfHLzn304wLewJikC7sCR3oEkDgN1NZPhbr1za7B7D0h7x2YFiS6vTierZBmmFF3
B8ZINnuTkdgX0ijldx637R6dcBEc01uMqnvRZJM8oqlNz8TbhXprt65Jq4yWACioDnnvdiFinok3
h1117ecTh+BBK/7ZWcpZXdV6Hi86iur2PCahx9xMhYuzpXWkaIjQb8Dzyv+GxhBDeb1H+I8taCB/
Ktni+eixbWViGXfUrWA64tnia5uHKHR2WRujyO2biJk/DVQK1aogcohqMhrMYMIAdEBeUcuARRMF
K7TGVOxwVFrFZikd3OO2tsR93YZYr1kidYDZNYY+1CNK2CbtslgYh1TaHMdRsr6kuY7SnwUnqm7j
26TNboZ5rJ6JH/b1ETGfIzeiq6NPCcPFpwHDO8NK1+/cIErK5jsNKp6XirP2uc2FYCaEi8TbYBxq
LszhmQV0zQx6y7KnWB0wE9Y/sx5sNeAONYPhSUqMHiHW0Hnf62G8Xxwe5kaUSHThmxTZIwQZQjCg
t+NACyU/wzkPB2vMWdfESjiGN5cjRDLcs8IOXJ2T3AM3UFLDtwfO6unj3LK8byNEax3/AA3kAMJV
Nu7zEsDKRiXg33Z27IePfSFS89bUhTwx/u+TLUydaA+EOcuPcxl3yRUqOza0FumqOPsQ8vSGeVmH
IcMHHYgKSR6YQTbNxQSpZm5VM+hP7ej4n0xc086+4cNZXe7aOPRVUkcHXs91le+NhlW6r7J9NRQ9
cqHJ8r60skBX2E4GiiXyAODP9ZZzGOsegUaeWIU6DLrt5W7EQ7pfh7QYW/Cbrn1JhwYojkZR7adu
VA9Go1F5JE7Z5Tsfcf7zDKvL2+WIgx+QnptTQMRc2HMM8wAE9pXlFsBPYkTLU9Ng4jGYj/ioSvFh
UX4lHM8mF8kgfqLpNsTNHm/i2qzTTQeA7WVgT32a9AJcAMWRVd+OXOvGXDBMBIAyjIjr5u1xxiNl
XNGYteV2wnY+osXN3FOII7Xf5WVMm5SVY/Q32NX+tQbXKrkrUot2Z81MamMyYQyvxrkvxb4Hsu6v
LBzb+dV6jrpRddeMzN8h5SCSS9vK3GBX9sQ2Cf3+nh9vyBlhlPqHTxjw1woFj3f27DAVR2jJs0/Z
bFnlxZ76RfK1udY3/FzeZ3b4zAx6JJ6ccRPT/2E2hvkIDYAzb6tHuhsFUt4Gp+KLX7eLtS1Ax/Tn
JYR9fqB17f+qZFXFJ9MWkX8DJZzp1Gj31RLUpBJNFwATdrKjoKIOLvTQfFma0Ik3jaE0jmUjNlGs
KJeaPUN0MZxMWXR8Pn5eTHtb4xrYVRE9/UC6EDwg7JG8y8yf4LtH0Ay4LWSE3Ha/0FCkledOzsmk
8VsxfnFArbnQE8+9ijgNzxwARub2Lc0BSziKJQSF4n1aT6nDFBpZMMoEwlhthZMdFCyf6C5lTgSq
zzKm79BUwidbEgdyxD5m/WBEBJOT8myEwNlbVjDTcTO3UrWtZrrl4hbOhkyz8WKMYS8XAylU7rBi
qFEKU/B5CLzLDQzg8reDn0ufPZfabJsWbP0BbDFv5fbFGDP5rnyO+rBG+ieKLX4lTX7jsnNmz0yf
RS1b0ul53GEQxUtxZ/skRB4mqmDecLoBxQNUTk2HcnHoIJBHsHw1ckTmR/SwLQTJwqONSC5JifC6
tGSIudgT/OijyaO+zRsGEicKE5LTOU1N2RmVjmjx/w0Z1FE3jxVGXgUpARc2Q7+lqNnJWSyW5crL
+xJzSLHk6gavbFfe0HaWz17NIO6TAfFFBTPdOi5ooOOCZLFUeKHsPF0OEksqHbI+ieofPjrHc4Fb
a76gaxPLwR4xCh8G1TTDLVPU8LbXMvshyq5NHlB9I1TkHZxpTGIt5hRR22Lein5wvW82jf70jEUu
SXdtEVFRZPyAGkenhfarbnVnnGMrFJ+zmTTPY9ZPKTC4DqbBoPWIbyCLMAYpleRXPJjhzm+1TgK2
H138SFtqnqA1kqU+9G4yXyMghz4+m438GmfoCSe+bz7bqGljNK9eNN2Wq5ySvpN6EKCo8Pdadrqv
6fGPDFoYGzyUkURygXEg6y+Zb0/eXhhFeVgEJyBMuaKGQcGvcWWa1VBvYZ/5MhhSZ1D7AXoqAn0X
YD8+i7QvT6Otmmd4nxWDCZup1bGcYEEGY8vB5phCgQjm1O/0re925Vc3WbIvCkogZyAznD/NS5rq
izWhnwsoa5QF3BDB8i6alijcdWpGdhkDX+LbiBBn0U82mQ9xEGSqPykL3WBBWnUMKmi5moAF9Qft
R5mz5fllA2beaOJl1U35kBvpaDyhJyaM108JcLt4RGSGAXLj2GdSJjgkmeNY5kfOcFlz3Rp1eycm
uxqCoRuHBG1CGruBCfDya4YUK9mDuuz6AyOVmKxbnwPXVFloOxiNFGyEi5EOQe/X1cW2deUAjvGW
/NCGk8VX7CLb5dxhFP33zgfTt6lcw1895746LOgX4w3nCYvz5GIWdmCrrNNfJvYkRB6m0RUbHEEl
MzM68RO2Kict4Fx4fbVBw2pPd9SDVrXV0qR9qzLtnq207+VpaPSYnCp+C9oEaF2rC9LPcQwWtEvX
mRoi93bsMj+7HqdkYgSdtdMBvWjyMhqGJ0jySvnRTGuxTvTMADtZslw/8NZwf5fxUE83THy9Zt+u
kZ3nycD6x8hgxPXNQK2LAhPAJ9Cr1hGfDe32dEIW2bH9A6fc8yUy/jVqmSjsCW6xmtIMQotUV4oK
DAIzSPptVmTetpUfjTDJpOcGFYxvloSOqmtvVjSOoBMB4VtsY3xBo+H+znSD4VoVKT5jW+v5GqNb
/EIVUhWrz73b+eOE4G9dy3ccfSZmsfEUPegmpauLZIM+oGiEnTJaK5tfsMmSHxyyGBuF1HsHjx5A
fMEeRoqDRm7WE8zR5f1jMmrOdV1sh/dZbcKq7DAcg27ASRhkZksSbFwsNDVMZRLF4NHj9IE3WCC1
FIsGGxF+hs8x2EZ1DiPdf17KZXmEmgFwgWr8F0IImDhzkkQZ7qgMULOPIeKTyGp3VS/MqP8kL9Z9
a8fpMTFkdMeJiYmT7DDJn3O35Yi0wsX0FgoYyASnMY10o7rB9E5VlzUvfT1ih7QaLPT0omp8SorG
w3wUOA+qz1U+u+Z+DQz77mZT159LPtsDzuSwu5q6MvtNX7EVqMnIQXPRZXQbJu7V/NsfcEbRyUPV
y6cLnnY3qMKuA9hz2t80dlgc/BQa5RZHfZ2fQU3mJlO+xaJR6+JKQCZTZTcgyaL8BiANq7AeMgpc
adPj3dU5p8X1/DqEZyWYJAbCWjwdiMYHUOuWeOY2DuxYtJg42bsbzUf2zWn87qX2dHgB8iNQMI8d
ApC2qole0R2HGsp6mS3BQiDJPdBntE6Nn1f3yCGYabf8wscW4tcYJPx6Z3SMOXUBrzBtC6DUxH2E
lZkFRmbL37r1G3NbQt6OT04yWTRqKmiH29DNM/eKXa6PDrCHnPiAY5KfgP/P4ajSMmdTcm2vvYTI
n1vm8DO54hx81ZeY8qQ5RgJmtVmWxi9XhNlyXMo+sfZTCjd1dc4U96hb6cg6o9F9F9CAbHQZ3fK7
KKDpXYNqaex9PIjuJ/j6+BdHmekmQct474wai1+Zm9XnTJn2E+udf5P0RffVxxPZB5HhK+zwhYMz
a7S+RNSQn91lGcdNBPOg44S2pEZAl7w8ZciYkMAl5BdvGjF37S7jiIGDXSkU/l3Vw2AOndC9zZHU
G6yeaf+TozLjynxMzO8JosxvQ297z6Ia1kzzFLAR5+zIfcytHiWUtnOco3MmxytYWNLe5vQktHhm
BlaEJ60jNQYFHS9nm2JUbvY0uIzHJUyWb5ZommZHVLX7TLOc15yQIg5JYGabuxlmAbgC4CzMutEf
3ToR7fAN9YtFlVSaq9YMAebG7yI9Br4hc5pmDH92bZOQtWzxOiqkqdb4y5nT/I5w3xBFM7sXVKrQ
aVHKhUQvb11vnNILyE3x1A2UBMYAO3iLxYKupVAM1kbXK41t6Nu+vFGLbwLXbF3xLPE03CPXieNt
hv6UQNKSPHm4V2F/ZASCZb+sDfWFKFXP3BmUf3v6mHCH+nwALELo0xTvSzY7hAKI77Y4oZo0wP9F
C9MtIK49IK0X+OIgh+A0q3pG1dM6eyiZ6mKryPESjYtldocYHcHq/m9zjlsJQ99N6zIMhBKGWuwM
pRAqdZ6P9W3rpcAd0OMY1iE3J6KWQnqPNkrwShafewkmC/0y174nA0l8wmDPXzTXsHGjBFgOk7rR
rM6UUfqC6N0EpjGN1a9ZGuJi0Z6hi89E/NrOrKrfq9lHRZ3xwdoXOoRLyuyn8llwbTbrG3NGIxEs
RWIU+yrv1ReOBWS1iQaq4oZJEttoMi+Q+uq06QDDUPyN+0ItVNyhrXSzDpOjZOeOuBd2Tmqtc13D
DZ9mOee/u5IC/bdrUurtAY6a/VVRA7PZwPIrzN1QhwpnTbpoGZQlt8R4ga7JJk4c92mMK82oQVm0
9dM6wS7OAKh6meVSTEAYs3bcJRhbhw3ksdolkd6SvwpEfVfN3Irfq5Io2pgDxwFWHxoPmx6I4Oov
Qp4P+XX2H80iGrK70VB9fJW0lcS0h2iSz7HB4FprnWKBaqLuUBADCzfU8XOOnsay/Ejo5gC60425
15HsHLo5ykEQ2BG3cR3WMHM25Li3+XH0XJpZeM9Eswk7w31MQlW9dBICMrgWf7zN/CaMtq7dssKG
Cd/v3o3RJuzzxp3dzWxX+gaoLgN7AxYLmNhJfJGt3f7oYI4jobGoQA9KDuJXSpZRfsNGq28wLhHd
3YbC7AOjCQXK6BwzIjcQpbQ+I1ed1diln0CdMJUCj9c8VU7dQeOf0+FnRPY2Mxhwc8mmZxh64HGr
7NA4WoQ7cBPMMyCdqbsulzFFAisvDLvaSX/7fI4Af60htbapM8rLSB2MNynuvZ8F1NoBzhTMnE3O
idDbQF9iQShzMY447Rt8dD4z1zM0bozfnpgoEGDyyBfZou9u06YJt1YespNou/GukZ5jbEGG5H9B
UB4frSaBwtMUIxbk1G27lkg6Ez0IpPIOtc6kvHbTWDFSC9Ous/JWFJX1UyMIqE4+jMgCOHkrXsj2
MOztHJU2VtFSdulBIFW/YZxWdAffCpdhmzcMNoOZSB1xQHI330g19dhVpsicdkXmVt9zggOeQ1SM
T470JwBvU8OH9ULcoSgOMJ/6diMLEcHM7vr+PiExIjymTZYlJ4QOlNYo7LqTcrQJPArt+JepTNQX
BVOfWmYYJjQvxVBBuF2G70lhU7QvXYt0L3c4eaKGdD8tyvHoaYLjwn7oErbCKKbL4lvDMN0nw8/x
ABuZk69xn7S6e8gFEqFE0UjExHSe1pJAI0V/dLuFBbKqcNgx/2yHdi+H0n3uo0piK7cW+5NcUBNu
6jgSQcqQGpkGTA2LwbPDIZXvKXZBjGKw2IEl9zBbVvgCN4IRaRKYs7cOKgcot5uoYJndxbTCghEu
U8/Kw5h+O3govm8QgXRwypgFAbMWmB+sZMu1/DoQ/ZjlnyIIIyFkazJwtwgn/SEAsYvpIJTZxEeQ
T11xFAiyox1dESc/2jZSuqCyBvsHuN8mOVYiRokde519AWM/ZLse+T4rvdOzJ2vbsL+aTSQ/hRxx
VWAXJmxz18XWtrM9hBw7JDtUqzgX9WWS2IKKuUh+9Lox4I2ju34q2nmAjoHnmi5FVJlf47DKH9TQ
zNw+Eq9rHwRFQ8YyQX/zuRaSHB2fXvzvknV2Ru6mYwVEcahovUO9dretp6anYuinr/WC0t1QaYb+
uF2GqyaZaDXbjgBD3iHufsoR4VlXE+ED+MGot1acAPaqA+FMzZ05WLwgI3q6T3Nla6IMNVAPBEPY
loEzjoipwInjv5DIOI096iJ4Uh0BiY9g5yLrmytbWucjIWA3MSv6T8eMrHkvU3jU1wauElrGs69S
llqN4Rp8uq3unDzGe9Dj3qiDhazbfpPGsz3vIvSXJ3aXPgdEqpFNt4bjPvSF27Or5WxUFd7RfpNY
tZGhsZLNWQ6J7+/SMvYoWCDD2IE3dcO3xZvtz2Y8l9auZThLTtdQK17riGi7HU96polcYqax0RwV
V7MrbEGvxQ+753jEtn2hdpnP+Jatbt/YtPYjlgSs9Qz0QYBj49V3CD85qTLBjZ+G0WM589eI9B1T
IUV/PqT1seNklX014HzUW1CVs7evGPV+LeNWTkBnjOn8V42nhEMRwyYvd9lxhAbQMTQ13PK/6tgf
x7rMyaJRdiEuDQEiP2wzTmkGF4IRyhBiTIDGXds/ow6zKfYztGvwCcbooXIZ7BDnktL1KwvYDHRj
RIfKpYcH+I0Oea/u6iYu+2sm2hb1vG6i8JPZT2LZWcninPAYJQU2mzouN3/5I4z6kjpvh7AmvWK8
4IMK51XP9n+ZFY2Lij7hLvZC+cLIrnsq7TRZiyk0WAJH8pe/lgUToxhsXL+ytUJKXIFS0UDaSkuk
KuT+L0yTnS+8MA+0tGJ7K9hIzyIjhueYImCePwiGWoOf/gxW9Kw1W41/xRMAKtbUoX8Lx2rROGai
qtcILsv5ktOzdvbT2E32ceqj/NKPDT0cHAc3c5jNp87p0qv//q//9X//98/pf6Jf+u7/X+q/yr64
0wlNsP/z328kU1kOY3CKe8cRvvkq+XCkxvFY7/gDSqjycyi9IFGA3TpnlVhnnQrev95bMUoA8xz0
jShQfPUqGjBK54bkIM5VhsXEFRbjb6PvmhtOINP5/Sv97dGyaiBAd4TNqcjl8f75aMc0jjRkLWJo
GyO5GpfeOrC1jlvHIB/CLezvjRwhnDdlfNW6/c/3L77exh+/K1M5Lml6DvGwklH1nxev4yHKcOOT
IVE26akSCTmWADv2bdThE3SGGBJPlv/TZ/uvi3LXQqCts/xXv+UyV2MXu4WEUtVXn4UNGbusauMW
Hn7yT7MWuTHfdWxlQ/khz+zVz8gEbeoIOMBrVlXtvvT8codhtdtNoZ1/kIb1tzfGc0waLabLf7qu
FK9Cv5zQGiog+CAnPfnY+Gl+Pdn1b6cYipv3f7O3LsQp0yGv3mSqKl6FtOWmdEMxwAyAlkvIazll
txZr7J7BOB7N96/1t8+Om3EU4ZA+wXsKw+6f7wc+W4JXCt/ZejBHIUrPFihfzRQDwfCGRIxh9/71
/pYntl7PX38uVhkL29yf10urLgJ3xvUahPkHyI9G4PRL8UGK4xt3Rd6n5TO5EDQ9nFc/VVFHC3u7
ovwknmwb6tTfYxuFj9sJECj2KB/fv6s3fjHL83D4kgrDmOj1J24S9rIUAjleLnrC6l3JhLcGUuSM
avn8/qXeuDWMlpbL++7xDJ1XP9iwNg2KhLyJhRCWp7TqmUJ4lfMbpSg9WF3EH6zLb9waQelo/Wgc
8IFZ6//93zYGg0AAtkv0dQZI3uMSaepzdFVb9vKPAhrfuhQp1lzOk+wyrz8wSAfd6mEAOwMN9OgP
FV9Az0wBG1u/ff8pvn0peLTr//i8+X/elRViUsFOtH7LpLwZViJOSHgvjZE6HyxQb/1erBmshahu
Wf1f/V6VhfxwirmVBnEDZl2O3mM0pYfYHeGuLXW6/w/ujFGqI6Xr8yhfrb2EfYz54PMqlqQjH6bR
jnYO0WGHrk1//wdXsnwb4IgSHlv3n88Qqz/hOR728KxhVr/0URg0mjz7dIqa/+SmbJyVgkcoXfvV
pSIKfMdMJlap0YKWBy/g5IY4MFYR6wcpkua6Hf+5YxL8DN2TaRuyRcJu/7wtZOVIcULIwiBxSgul
Onyvpl6qjiYlCqJVwl39HpsGJV9nGQxIFoTK59m3OQT/Bw9YCeU7plK2eh3trjnQ46mD+WCFRr01
TEjsNDObo1Bj+sGy/K9/6/VdM3FmIiAYDFv/eir/9pnPo9l4ZQXOl1OY98VoGO5suomEowoB2q2I
8+wuaRrnirlZeyEZT9yy8S4BU3h1QqXj/ZqzaviFTrskOpEp447Bf3ZME1MdFeDI+INta/0+3/tz
X/1IhoGCNZPK3mbMM6IyZjgbTsQgkHcRgG4X22ImY21GdP/Bhf9Vh753ZevP1wNKCp6XkSu3gBzR
QkCZK9StpLG2rU05XPmrWoDGwe+wsZuLSIr4WPfhB3/FW8sXWwC/l1yXL/VqUcZN5KQ2wh+sf3Am
wwTeeIv+/wQwvP7gUuun9bf7BabAd45CWMpXnx5tmLTHy+dsw+6bi3zzwNCmZOILU7YCKPT+G//W
xew1bhQRCH4I61Xl41dZ56wsXCaSZWRutelUF8NLm4M7TmTRaQcb2gf3Z751TUX3gLrEkp71OunY
x3RNLZG7W89LCnR0s4G40DP1yern4jQT+oVOxZJ70IHjHaKj7na2R45FS0bqHp1KuTHcyA9mVOH1
DleN2Nd01A/vP5h1l3j1K2A1NuGpKJqA7CZ/vnXl+htomFqo5rBbqhppvsN8Lnj/Km+8VuxQPrUt
e5UlxKt3O1wmprPAELbtLGDsOhBTPNfa4Mif9+9f6e9nItJQeOICY7OD7PXVC5yP9oAajzKQEVJz
WuIyPFWMgLb0V9Y5hSwPQ2vGwCF940KUSPPPV1Zqa9sSRG2zSvwtoX3CD5qMsbv1DW3cd1LguBBz
pS8YsfOv79/qG++XS/qxw6GBt8t8fbJGQYkzuOZaFqrhY6XTfruq9MliWWrsZsSgffBs3/gVJZsk
P6FJTcrI7893hUAd6J4ufX/kuMt5yMIZyCiY4MZS/geXWv+pV68ll/JNiwqHQ/TrdGcSe1pCgkL2
5dxjTqSjPifDBhHZEeC6CEZHWNekZBkfLBNv3qGylHTR5LiuuX4t/75ZAXVJwTWBSMOUsacBisqk
AueA9UMf3//13rxDzu2wR6Xy4I/+eSlpAJfHdEq9u4TicYobTNbpOBl7Wun2EcNl5iPWG2rrg2Xp
zVv08aGsu7/pqVe36NqdyWrIWyOiqKsDA9TYNdATcoMTXOf//PjCo+R3lEpaNhXxnzfZcZCCEcfz
BLoikSNR9njkeQdNhQb0/ef51n2xfCnfchzb8+xX95UB19aIlN0tXjSX2CGYxEZOdG2PQvGDt+St
rXr9DDhM0OLBBvrqtrDxC9n33NYAlyLaVkoPLoICTx/B7RuQjWNAxPnolyPntnn81TT1cCLhpzkv
vUmx/s/vXLKrMWZnZcWM8+dDbnOyorwReiZZvN6xxzG1n/z2qR/xy/4HV/J9KFmIgNgy1hXp3z4P
TnMEl/IXUDdaxAzgHAOAZCGOJSLvg2f81ufhrec1YtaYEKtXO0Y7Nei4WoQXFZrgE5RG5nFkWu0a
JjxncNLGCdei+uCbfGNFpR6hRmVfZgOx7D/vj4xa6BvgtJEd5xEm3BnJTCzN59kpjtXihx+cgN+8
R4ZLnkOxBeXy1Q+nMUIoawbpFCa6v/cSJ92SzLMcgW1kFwyEBFFAMPznx0YWcHvVX5kUePLVPS6A
6RDhAXTPEbSagZ6cAjFh51k3Ptf+4SZx8vz+W/PWbSpP8W7yhkqWvD+fau1YGUllPNXabeenaQE/
rkZbBdpajM9jrPJLmznxy/sXfWs5oOsMZ9TneOe4r5YD0ZRe7YxAFPDLTDs9G/NW5gYuAubKh398
Kfqg9GjoEq5NoVdPlPDt1Y7GZAFnsLmL6V5eaDhn+7wOhw+2xTfuiiY6XijhcYSk0PnzURKjhxZl
aHmUsn3GONxtmzSX+yWBi/jPb4q9VyiKKLoz4tWPNokwbLPK5KaoU8+VOwDHdxgorI4wkjvfv9gb
RdtaNFkSU53gvl6tp8qryyyFeos8pvGPfDD6IKdWbqvYBki1SO/JHpA4VOyJ5CN42Y/3L//GC+p5
QqJDYZYmaSD++VRVU/Zu5Nl89sIdHxVSRPyH5o926kFXaU0M9VwaH7Ri37omKai0zml+2er1Utqj
ZPTijMmjWiJ8SoX2fmnRRtsERQCQkzW4EsHkw/s3+sb6xuINIsa2bSE4W/x5o/+Ps/NYkhtJ0vCr
jPUds9DCbHsPmUhRiqyiJi8wimporfH0+0XN7C6BhCW2eg5j01NNRkUgwsPD/RcoI6PpD7J7P9it
4HaoI7ofcX5ELhLdEx6ZG991reTB7chGtTWDw2gtoriT9CPd1Bqw92Bmnyy0wH6IWM9/QQCFaVUh
364EQwDhaYIiAgDM/5BSmjRffZsYlumQWmhARkxlmddB/UDiKaSCKpuS+oSnYvIXvQq8UaEr3CGn
YFi7ETqOvnGILtfbYGPxlOFSZmBLHOff7ksT+eHQxnMJe0MMyeJMyJ1gQHkD++WZjRhuzHJ1OMUW
zSdHcbg958OhaKhAdAIXhY6790bhFXRfJeo9ulhAkfDtLKzXz0+sKDZgEOUV5jgf0DaFaHHe15CF
JLqXdp8q7/vQbG8jw+ux1sybjRmKQDB/FlADVxjT4kIhf13cmEqqdthB4VZN1Sx1Q61AzJOi5A7r
9cENAsm7QbA/vvVMf6uEvDKyQ9NJvHp42PHimk+V8m1Ok4nziu8HqKhqwIgwJv+xlKL4ZQZl+Stq
ajwG4CVtHKLLmE+vgXvT5p1ABW35FNKRIBorrk5Ud+HX0Ka2birNVu8RBMo3GoorG4j6rqJRraPQ
SzRcTNJToyLQdeAQBeKO1TBOB+jY4KOn4n3uYfR9PRytzozPSL0JVJ5uLO6YOLUCaQqBqcCKzo45
+STMAE86orGTbCzi2swUCj+O6dCUkq3FTo3UAVpIKoRmJjiDXSX5QrCeyFdX9o1mDNJGaicu4vlG
JcliJNshl2QhFxs17kdMi9KqgSxCuUnCwOgYUgLZOA6Xs+IRQkmZ7UiYuTh/nYJmSaMMzb6uIyR3
oA+4iNQUR5Q8USTCNGZjFRWxAZbTssQLjXaUSoq8OAWVXKCf3GgNAGlDCIRK0WlMA/1AHb2DSg7x
5iQXNbQCU07PZZkiZRo6zaHpfA3Zj758kBFd+3h9F13epCb6fiqVPdrR3B6LXQRQ24esx6cF3O78
7AU//IyEkPnZa7SkerQrWGG9HODWdX3clcV3eGaS9PEfuB2L4O5Y5gB3F2CDVE/ffDSR6cNgOj0S
Bwl8x+uDXWZIhB2Fri0HxdDUZTdaOOUilYhlhQwG/IxLF/I71tSfvRQfXYpr1k3mhNWHqHCMewNg
wuvrwhaHhuH5JUxE2hfnJ6FUKqP81O7tOPrFc6h+wLDdQ2E21p+uz/Ty5DASmRgsUy5spjuPQW2J
XV9sgMVRhwxSchk0p5Dm58ZOXhmFtIvnpcgH6E0sPl6uppDd0SHfqzZk3hFDoFt0BrvDq+ciqpBi
NjBg2C3zueSI2aIuPaDbKnS+rEJLHnKkQzZereJ3nR9KSyVb4D+86SiaLdLXDiUzyC09Rq8AllHr
8K3bFDFi5EC05Ob6hC5vQQ4aZXRZQbWaHvvy4wQ2NjUmgjJ+rTn5LvVqTGcHtX9QVGr2sBvC5iaJ
lAgqPXrt18dem6YJioi5GibtzsU5Dx0bx3Pmudfy0b6lJz4d8h6dSg9c9N9Y0RfkgvPy1ZZdwTY3
utZqVezR8iS/KW3ojrDio0fUD7caE5fRC6NcZiTQLDLa0ouNaHv4VSmIaexLbdLeo39XfPZVL0W1
DG2oXdfYjpvmWb5xPa2tJXFc4xWpUDBbfkfke4Yh8fVuH8YDFXG5f4/PUuEqvWNsHLTLKCnGMCkA
CmABHd35EUAATR8MzMfBSoTGUz9p6LdqU7XH2i8GIYWy8et3ic1DkvhBl5V64Hw8q8VOKDTxbA3x
6gOLHWB9Ohb+gSMUbsTktUUUlRQBKaAfbizO3ZT0HqrIqnCUlOko9FK6K2hm75QwMv/GhqQjxzUj
0Fb0quezMhstdaYEC462aQBjVNgFADnPd5kNL+D1C8h9qhmQcBHNNBYxq9A8yn8RJM3SxlAEvX6U
oiujPE9N3m3coBcLyEzIpXkEY/8F6mSRJE2NU9dmi+urbHTWyfd979xLWelKcJYO12d1cczEUCyf
SaGU/FZf3F8SFt+wkNBFirPUPwOQ9u/xuNDfOCFyfE6nw12N8PLIN2Z4ES/J2MltMR6incBls4yX
NLaTDur63uMiIJduvmCoqJySNFafR4Sb3TABAuxyNMrXnoPFyItzYCCck/rBIBDPuorlsWe6AJo/
jxIyRNeXduUr0tZzmKUGtEa+gCiFPH5UBBb2Bdqct+CaEe+0cHsDJq5v5LsrX5HcHdEI+pUw+JfB
0gN0EmpDLGw7kwHjNtRfs9hP7R22ufhYkI3F7wer/nF9glujLvaO2aFRgNbIhI11EB14/qFzFBqQ
Oktg+Tje+eiJ9L5z+hujciVw6GmeUJSeH3mk96amcvA+IXVFvziUEbt0/SDJ7j0kBCK4GyXKISMS
GK+948XOoSmPLhVdNLLN+cBm09uQ3UW9VA5LF1WQ8jsMz+4EX8ZyS9maTnnl2IfSTuONW+kiyWVk
uuUUArkJAYYtFrovJEfJvFxMGYj/nkpVnd4PZdgZ7gAmo2T6kKv3U5dJj11QRxLV3Lz6eX3dLzJD
IEe8gankUkPRgN4tpp9PejkimbNvkc6Y4J204OfxNLY+vH4cUlCN5NMBaLrsw40a4t8ROuf7SomN
770zVt7dSKVF2XjTr82HCEvZglOHQ+NiPmEzWXrixfI+QpPvoPQpPjp1t9WvXQkC1u+jiJ//VukK
YpTcEQqRudJ93oSq5SPtGCJDh+vC6yMbaB/mQt+EJv8SxIruVJl2gQoSx8zVr4E0Kk9qa9H4gmrn
Xv9GKyffIsvF1t4UveglxA4nHdvJEk+mXorFlomyJdrh/XhTdbJ99rHe3XV8xdefP5IX06SToCDR
aS7SCtkKLAkXLgVJurT6SdnlOx9uetMTI+6g7GeuMQnzOcdCev76dNc+oinKW9QUKP0vtwpueH6T
xj1bPzXHEzR2nBojqIEq2jwbH3FtV5LLA4ijPmJe4Ggd2j6VbyApQgk8P/EoKl2L0sJrcxnOMuVC
0H0WlEd72US0UE/FdBmbt3aypAPZYnhqylw/h2givH/92omSiIB8WrySF+E6qGUkT02G8nlDuxi/
559hJn7V0Up7bQNPTMoicsik7wavyvlRo2VT+KPESAAjZN6vClplkw3f2YlRAErK6e8sIpGZmiJl
QXoV8/HiEBx/aiXqvsYz8wZ6g35TYLFya7JVso0duHbg+FrERJVcjSbXfCysFaKmMUMs5rXqOYbS
eA4bmHUx7rlug6PEbuymfOOiFbfK7PnMevIGeqmZU1pZAgcKYPB+NhDwR6eR95NSxpE7ln2awbnH
oxGV6uz++l65bIu8DAk8yFCIK/Br59M08LfP+gAwYd/7+jfYytByA9U+hoFhHkoP4u5BGk2y0Tbt
sFcpQgVFhsHZOh4r2anFtHnNAwCjQbPIv8GiYSEVhMDhIlt9lDBskQFqmP2Jclr/M8sbA3YTsvVd
XWlb6LjLsTn5hFY8/ijlU1KaL0Eh+ebQjR5OXnkESc4q6LXbv1TnCHupdks96A9NWkuH6yt/GXYY
1VDYxboAZy3fvdD7qW6JCx3Xdf1gjZH3ECOSd379KKT8tsXDmitCXs4ttqcRi7kBZK1n3PBMHc+0
wPuNy+kyWtPdJgCIpzWJ2jKBwC2dMt1gqXAXNfXgxFNw6m2nPClTv/X8vDyWDCUgvLYJGOMCaeab
oSFldQhU30FxXctyhMVlCe2qzPaOQGMlRAnqLaDS5bmk7wwcgwcvD1EaH/Md0lrQvlsDJB/MzvCs
lzjeVpjPnYcGXm4dgii+/tUu11NUlnjQ80akxbRcz6yL4xprKrS0gqml2T1UxIScB8d9Cr5mYyNe
bv/5YOKX+S1fKlov6HuBILKqBo1qu0ZVwm81V56M3rUmGP5WrtWHFK/vjSR7JfiowL6QXQCKLrKb
RYzNZaMxfFqeNNsj6wFzw24vBfqXTDIwMirQRkW9FFPZAZ3TssIH2aDpthEALz+tyVUJwUqwTTj7
iysMZq6f+TXGa4R5PD4Ayt4MSgLRXMm9d3FaThvXyuWnZTzaz9BaGBDo/ny1E3Qe0QlyRkx2VOeB
mvOAT1qgub7ebhUaLj+sJRNgVEU1eQ5DzJgPhe7MMKGq0btGUXVIH3Z18zF0kHNX2iZuIRQPxjc8
Wao7H4/2jU11uayMzUcF46xTVVlSrpJRQXR1yHvXxkD8oSUI3k94ut72mlqfAllpXx2BRLJI/5fE
xwbIqM3nipnOIJnID2KTWBK4nWjYIbyB/alcfbl+Nl+anPNL2qLJpTqq6KqJdtd8qCSonFJy/NHF
UBYtxz4FT7SrdAxUgfpp7acOYa1HE02et0BzR2wAIrojO6EijX0Btru7PknNV7+sYLZS9iNTFrfY
EgWIwlQrgyVGb8WTsSJE+CfYa302/nV97is7Cl6XIVIU6gAXcRAWOYZcit65ncfzeGfhSC5QP2V4
UnAj/QqcHWEl5DwbbZeO6OpdH/3y6OABI1AqPMiFSoT47X4LVLrjoS0b2+xnQ47vSQyas1wZ8i2o
eW3j4bOyfcHdidaiCPcgf+dD1ZFG7lErvYtMX/a2Thv1pGaBou+DukYV2tL6diMurMRCqtM8sjSA
cOKNt5hd0LEHZbRNXAOf82zfqiTTCuI7txoM1n3XKJDatTE8QR+239RT5T/6k7JF/7wse4hfQrSI
bKDc8IOW80ZnUFXyAechRbkfVQ0HmRC/7Cyd0DTEXBU1TFVykwTyPwlM++H6F14dnmNF7ICCDQd1
Prye1F4QEzdchUIEOpUKreS4gy9tR8aApiIYeYDWLRIQBd6xkvVqzLXN9GkpC3aQeBEuvkFjGhGa
pNXg+l1a/CjwMjyha2rs+rZsN07s2g4TDXnQ3SqVkCW7xVdau1GnfkBDJUZnA1vlcz8A9EYTJ0Qe
R21O15d27fAAN6JzSytTIXeaL22EXWasW2yvsnOGD7wOeaUBwL6LinALuiG+0iJA0hVGD5FsCYTX
cic3rYylJN0cN9YKNb8JMhtdJizScCi4PicRaRcDUZfg2oYCC+F2yYC1krEr/JwLLi81+w7HVOPg
5egV5W0zvW8MhLHR5XI2braVheTeFjUYgalQX3AJv0UhtFCt3o8R3TP9osdeDBchl24q9kFVjUrY
Rlh4oZ4u58hqAjKCSSI4CPPvNoI7TjN5xMcZ8HGvoImeOVgBTplsHaeyU6ZD74VNjjZzOv5AscFA
fx5JVkSBS6FVo2fCT53LIz43coRuaIwTxhsw2s14SkdUO459i+b8hBrHt1a2sJ5F6I0PhauMOT1J
ii95O6PyO/tQjHk8fUfTaos8uvYVNRId8iIHnoO6KDL1sj7FRoucUzK09ZMa5jcoahbv5by/9XtU
GXkzel+vb5yVbwgrjlcmCFmDOon4+W/fMG45kgEkXLdK1emngZrfbY5awVekwbcwzmtDwaiHPgqW
AALJYigKS0kJWEGHJl2Wb9HJtO8b2cjOSMn4318/K3ItqjEmmclFKtvWAbSylqGKth3uHCHoPAYI
5vY9ehrXh1qJXuSTNDdZPzpm+uKbaZNaWR56ZW6amdlTaIU32FuQd1U9YPim2UITrmyR2XCLQ5Al
4gVNld6dcL9yzo3to8YmT1gn7pya66mjLYovjV7Ih+vzXPt6SGciG8CDk1LoIq0MkVRFi5Bibj8O
8teY0syXUvbLj0mcTo/XhxJ3y+Kg01nhUaALTQlgPPM9WSvIoPh05NxynOQDxUJcvVvtLyx3sPQa
JHWfx1b6V1nTk7g+8MriMrAFSJOPqcDDmQ9sRAhrdV6tuHFjIczTq9IHMFJ/5a3cvRkaHaelUck2
1nVl/ziUeajsAsQnri0m29sFksoWY3ZeZXM5oFHykIL0i3a1imdTNtrW8fosV74kTHFZIEVoqlCI
nc+yRifMaSeETXvEkb4qclO/GWl6/Mh0Ld14Uq4tKF0B8TUJ3BS15kNJCbSwFNUH18obGelQxQLv
+lSEXYB2ZqOqe7Wy7ce+gCD0+jlCadQ0RJnIngyx6r+FtbCk0qOROOLChyz0AVD++LlMJCTdEyet
NhKYtQVls1KwFFkykWA+WGWpTRzSS0f5bxo+0XSua2jjtn407XDcyAvXzoYhrkDw+EBFlnibGDO/
BmsYxbUcr6pxhVO6O0ygkQQl3VGowIhIQG9LPSAM0G7A41eSUoeHB/kFpWBGXySFRNQpKisdywOj
kLqb0Ur8s+WhQb8vR58eYJOo+rvU08wPju7rH2MwJe7177o2feqSAi9PM5JfZL7UhpZYRl+XmmvG
KfLtSW1Ew0nPE+N7ElfyjYEF+SEA7efWo19vUbrWpk+JBqyTYJJewBU0dWiH3Ow11MOCLDmMluaX
KGGq5fvYAS+r5158h5GA6ZJkdAcTlbWb67Nf22i8aBFhEMJCXKHz2cc02CsJ4SHwm1rmdqjG78LC
0c8SCh1/I0jADKbpapEVXCTlgRJHgYWOuZv2AWKPgd2eUnoZN2mBA8r1Wa1FQIYA8sSbnWxycXxU
P1PQPYs0F/d6zd/3VEyesx7c8Q7Pl/6uw7z59UOis8D5oawI+Bh5mvlC+kZeIB5WTcSlvntsoUke
cPHE1Ib/d/heeAiZXZ/jZSC0EblCXwK2JVF+iTlEeBzx0q6e3ERRoy9AM7Dr8yRlF8vYPKW4J+7Q
aB42ou/L3TG/SG0KirRshNID1ZDFaRlUGUfouBuRB/Xl3B26QbnrdcP73sMmf594Y3Df+DVK2WOR
mecmjfqHGP/j09g58q/rC3C5dZFSIm2gdQ/D7aJ/2iGBikKERLEPk4APMl2yH1lvx4+B3fSvjlKg
lwR2iSuVl9AyfVA1esBRFU1uiwr3YUhV5xDgXnso0tr4ENqhh/Ev2hpJGEl3RYGx+/WZXm5nAZ4i
QtBJJVdagsx9GNImFTAkMVBVzJBsiNHMiwAvxHttMLyT4yT5BmR/ZXfhdMFZpfJFE9Je3HY27Oiu
U0cqt2GrvDUj9BLreszO2LdMP/BGKk+xaj1dn+ZlJEbemcK8zS1LprmsFmNepgxtiWZhVYfhxyRV
H2vPzt8RCaWz0geIkPLgd22S4Y31XdtJBD8AwiCveXcuJuunWHg6QSxjxIoEUjOo/p2UgOSPm9jf
uNgvkfW2TeYChAIfIHbSspZaN22V9AbGFxqQUPy5+wjl+RiXQbvy8jd1OvS7BMNZN1L74cZS/PFd
SN71Af1VnFGbJH5QS8s/X1/4tf1Fh5ICPYgrMoDFocZ1LMLkgFASTlALdgFalNhWZOTTsKWMDMi5
EcYbb++1j00WRXEGUhyI6UUxLMrx94qGfnLroujv8RBSP2HbmtzYtZb+yrB2vAO0Y7lKrPcbMWx1
tlxEwDl5FFPQnkdqJUcdyyvRU+bt2N9OaYGlbKpIn1HFam6rwPc+X1/dtd3F+eU4GYBw6XPNx0vB
BfdWiHklZNH2OKBWvSfrwztisPONO0F8qEV0JkyxmnTWCVXLIm6e4sgr/DORyx2aJ9oROp+x6T9e
n9DKp6M8I55TlKFIhRfHpUQCcLTraMTbMx3KPRaG1k2ZIZSjG0V0lhUMaNw6bLAZhc4hbeyblcBE
kgbXl/SYV9US9ytwo11Nccqd/KnAUKssb4yiV9+0uJXdFRN66IMy5IfrM17ZMmQSXOsCj8Stt/iE
BnmwEYaZUFOtdTfTdVw4MIg+yp3x0Y5D9XR9uLUgQfeaUoMQOTC4cOdbpiqVANeYciR/ycsjsADr
QHkRoEJvmE+F1ubfFFSg3REblcMgQ4Q5VJVsnrDVjD+EbYGePXqS+kaUfKmmLHcXYYJGCH1TTJvE
vvjtBUQCR8OybkbXzC31MXak6cbq2vI9DMvsh49H3EEeUVWN+yr4ghCU9jPCAEjewTDIj/hfhocJ
S4H7hgh0luNoi8i8UuOnZEKDSrx9der8iygG87uYLK0b3N7Ia4R0ir5P3BBRna+1rEnW0ZJwTb01
kcP42aewh/Y0J+V7JJqRHNj4fmublEKwTIeO7is4oflKpRFl4CCn0m90eFbuUrLOY4vQ851oqfN2
DDPtdsR87Wzik4wGupP9rCQTEIo2IMlfWlL2APBVP4VWkd5L6C3fBnQ9UYI2Nqs/ly8Qkn8Yq0KR
UvQGxM9/+6hhV1pRNsqDG3n5QEV+0sM7dczTO65J5xuS70jt5qjAs54ZYqpyM3qfrq/WymIJxgC9
AdD1GhF5/hsYSPVhIkmT2A+JH7c+vtm3+B10H83EplfTNYhwHzDws19/D0CwYkhBSwShsrgHoqZU
O/rz2PdJbYEDaYVf9HNQaRJsQRWwA47vVqpuvLdWJks3XNGhVwFU05bvXRBA+GWFvexiQlQV33xp
DM4RPc7yNOHn82xgDRjf4X0zbqABViIY45Jw8FwQPJTF4QBmqGOUlFETquKixBnHwcClCil9F5j8
0Hly0nCLFb12IgGSCfFaGvIkPIs7HnanCi06Rso+NxG7U7w+xnSwLe6cbvyhgTU6RnL7qOIPeqN7
iHjT7W3fX99cl5cvhQnodFzzQExQwZtvLl2Lpj5QndoFUKZ+thoMdXatgWRTnSHrfX2slbANiEUm
gRWQCzq5i2MfyxxkOEQNLxK7L9Ev98banTDfeGN0CNXsGpTO653eVnX1kE7jaB8dvRp1vOIhNu41
6kj2vtOKODyiKrUlKXGZGwAFsV5IXaS6qGTOV6IPNYRNoGHg2d6OZPPcMacJa52N03y50ebDiJ//
Fk+avoBVYmutC87N9jEvtdu7umCH4f1Rf3eiTj9eX/W1ATnAFJFADdAPW2yyJjJbY0jjzpVU7Oec
0IwAkRfBXYpJ4s4DbHO+Pt7lCaaeIIZ7YWujajefID6cCnCEunMtFAL3Mi6VdGzRdrFGQ9onSgBu
SvK8w/VBL6M0g6KaoaHjRBL5IkH326pSuGlpf7Ud2xi30p1FlHp0cK55pG9VPU6G4z2WsaQ95IWf
uk3b2xv185VjxNgkP+Sv1AovwpZmBnofMX6Q1pmLWxfe5E1dP4zTWG5M9TK7pB6mgf8gUJFYLfkQ
KF236gSbxsUNCqBrXETS5yhVrVtfUdA8ozmPgUimes88HOKtetxKjsPoFI0QI6J/ddEoKCVcCXy1
YaIhPhh7jES8O6uv47tMbswSFSTkbF9MGL8EuCvvHbktvoQa8MY0aLQPdTglBzbfgPBgZ93TNGre
Xd8IKzFV/IKCSiAIp/DO59svDwYdL6K0o7XdFipc6Ng+RVmqorxBNqOFYwJ4digLV/e7HlmjSJPf
IwNvnK7/HmsbgmwBJVViHY+pxa/h2ZnuVQ6/RjmRRu1IvTBGSHRwBZFdb1Rf1k44PFCIANBR4diL
3+W3zR9jzNepyOG4kiR3H8tcjqmttU1ZnnAETw8dDeWNW3otVvK2ceDHQNi47OeHtY4BQdbxSLe1
z/KAyoZm8p55/RoiGII4E/EE/s8ikuSib2vnhEoMc4JTJvc4DKad7KqIJbivH0rQrfkrUaLjkT9f
Qi8MCMSB1bpSZ0envO8d1wzk4OD5TvHqtEpUUfhOoqStXCSULdi+JNSc1h2QQt/5mSHvIlVuXTVQ
8UYPgq3izdrusIj7QodRpVa1WMWiaSq7MIj/OqftbWgm+rlR8VVXZXy94TduoPLXNj68aMTuoPLS
flpsRlogWdFia+R6sIogu6bVqRpK31Vwg9u42dbOuiqTlAPB4FVD0jj/am2tIIom3Hg0dWqf8ONz
9n4mRWBLuvpsVQ6azJPd47DrSW4q6cOh0K0t6YkXjPr81YdwEdEQ0JIoWi2FrgMVIBS9o9btLJQJ
Tph7WjBfwe6dy8JRvqJMjZO2jCHbuA/6Un+oR5Lnne8P1Y/EyII9vrUJYD3utrNfQFV8/c4WMFeq
olSChaDJfI2giBc1iVPvAoA0T1OZfC3wGEJm3NyIvCsxYTbQ4sPXHm//PgB0OYEwGEjrcI9xtcao
NyqEK1e9iuoeiqY0xmjNLCbUYubdtxL7WZ0m+eR0XcW7WZEOlY7goC1nMn1jE5IGcLad5WnW/nqk
eOlIL783Fwx9BZ5kcPQWm06lqdBqNfanbWQG+X6SRuyFNZRG942pDSBl9NoNQ02/k4pURgNDbjQ3
Gouwx0NG058yrSjeFeWIrDWxpY1JwTz/LuIhe+I8DZ+v/7Yrh1+w2kX3jpijL9V6sma0Pc9Cb4Vz
Hz3HipTc+LGjuyavf0xy+uhwfbyV0w+NCai/gKvzVF0UgtDmx9rV8jrXTjRsVIL8W+eF1DQGv974
DitpkEo5FsyOaDtQ0pjvay+qJ/g4EomI42dfzbz7EiOmeQqLJruXms67oSgU77RS3yI1rLR4yKM5
jwAlhZPKknxb2L3XKKa4bqEe1G5aV/mbcLR8Zzfmo3GCrlthcM+sh1Ap+nOVtL3b1xmgWDrvW0JQ
ax+Y5xtNHqCxArw5XwacMxO/S5TOjdI6uemimhpKIH9urGq8NYey3khr1g4fKh6Yx4jkD8TUfDgc
n/QugvXkqkrQvcMvCH5zkxbGwehLTN7DYAjvfFTk3mDKnL+V6DRthLO1+dpc+zTDaTWRucx/gUmT
oxyT7sZVytE5OYGM97SBLMrOcar0UJX9Rs9lbUOjHszdIm4a0F7z8eK0CBSnZTwy1+GQpLgoSyZ6
SbFhtRtviLUdDduWqjGYef7HIgeJsmmMUzxa3dBS+/BQ2waWdtRScQKr6zMPmeYZnWisUcF0qxtx
QmyTRVATTEcBAQbSeGnyovp5nPqM3WaSeWylRpiZYUj8YPP/lns9i5rbwSy3LIJWthOwH9qlxAxR
gVh8zRw4w2h4eP8GneF9Aug35ojLywgA6xKFiNCThneDpfXlqVMl7f0I+v31fRYHHAk1ZFO08xD+
nn9gE19Ae5K82mWzxkdnTN5bRYdh9qS2R7lwihv8rQO35hrfOEorOwtEhQDEEteRFFqESi8kQekb
iiFSFNrfsLzVT8moFrS3si25Q3Vla2lkAChIC/lhOFLzSWbyZHuTjGlPP1jGjwpL5Ft6Wuqp6pLu
ZmrawA18E2EeJcw+tbgrmjAnAHhMso6BUmx7nb+Dy9DfdMOguTBWEhzaxgw9aLDq9Zey0AIMlzLz
be9NoYZE+9R9S6F796zn1N+2SVjuiRWGvaOohYFfZJbnYAy3jDlWZ4m2oqgdwnNdYjltO+hzp+4b
tzKk/IM09LfIkYJaxdz0O035UcINc5geqNiWG++hlagE7InXEJEJnPNyH6v4JAaVVTdug9XVV6Ln
+1LL/RqkLLAGI1A/Xr9lV1ItCmiCByJi/oU0ieNkodzoMjXnWverHbTGVt21NMc37ti1LQr0iIlB
ekNVbbFFrbL2uiyQcBpUxvQdkvUWtgSxeedlaHJfn9JaJACEKy4yNEDpbs93KFaykQFmtHUzSR8/
VrZeZU9T40E5b/tae+hlE0O2jsIDJpk8ug99jNff9V9hhVsDXgPNBdqeGChREp3/DhJaEF2nKWg9
KEY5YASgoQO4c4rauzenDJxM5WvVJ1XL9fTBCkZVWIx3PnopjfMpAnPwRQnT/uf1X2olMJPn0lAi
eQcjuQxPQe0kZaJhjQxEs79PIzyxu8ZojqmfjYewqtVg53TalsrZyqiQjgXqySG1oqM1X4lAjR2a
KlKJVEptfoZPXWo7fNvGD+jCI85M28W5i4M2f/1kaToDdaW8RbxalrYqQHXgXZHQ7iJbrvcxxKL7
OKcFRB3JTw/IUAPx4J7aOL1rsxWigYCkKR5yIc1nq8mhEpjehAl6ZjifjVIdeEzoXgSFoPKLo9xk
7dEc/GFj2EtfDGIFUVColNI15eafj0tptIptVQLBH8dp+KApNR73neYkP0Yq8O8ip9LiXQIX/NyO
eoaeUhyXiev1UakezCLAsdZGPNdVEAjPdhoUB0TPGlzNdlMu+c/X9+FKKHh5P4rOOZ9mmQexIVoL
GmoBFlkiUcL01QkRzdV4ZKf8jlG58cpbG48YTp+SpzWBdXEtA3wrKMAjxSVbGDrsSaSTuyopwtu0
QS9hI86tbADOFkULsQPY8YsN0A52bQfc9a7nRcbnujI/5sWUPti4FLtD2RXHsPS3rv+VKwOpLdK8
l0o5+33+8Uc6nXpcWKU75hKWMlFSW/vYkRN/h4hd/7l0+q2u+UqIhbwM11w8FUQ1YD4ijsv61DRp
RWUr6GNYFtHUnAN7oAsch44T7CZFCh4sX+/T234qdSnaZZWqfn/1RoILjpQ2jXKRUC/WOqRT4aVV
WbpKajdPI5X6neRbhLEAK7zj9bHW1hj1HrroyKOQ3y02kZNQE+A0l24QVd07X0nGj7HcgYlObfuU
TUWwUdpb2UeQLHGUQJOJJGCpUGvpVDvAr/AmTJTyCXlAHEcHOQoGlDCb6G1ZeKR3dtdt8XRW8gEh
aAMvkSwatbLF5aklSmSoNT3oEOTOIUA3wlVsnsbXV3PlSCJDSVGbxoOG5uniKRTKTmg5cVG7Sdzm
kNH18TbCSX4fOHH5+oWkS0aHgYxKjLmY0JSPTdppbeM6mVGWOz8GDxbnvv2OFXiGfmQdIUb4h+vz
W9ktDqaQMLpoTqKNtphfBWwk6ZKicdPSah+6EbfcCQ8UjK5G9ZjpSvP6qIOOCKoIAi/C9b4Yz47j
KtdLxjPbJvgrk1OgxQ0Yh0LWxjdlJMdPWa5uEYjXJkk3gleeSCcoqs+DQJtkVYU6duOWg241B27Y
aDqz2s6dHPb+pyZVoUhfX9eXitjscUlfAsYaZGUK9jRWFxOFTRkm3dhRNFATJBJ6C1GIY0+JPI12
YafkkVvWsvZRCa0pvlE6Sr1Hfyybk9/Job/TS9nTUPnKDfVHZQxWdfJlI3q2PaMaj2khZyQGfRWl
TxMns98Zg+Y9+nXm/wqaonF2oR40t6YadTdJbqfpfqy1wTrS8k78jfzx4vRzJrjKwSMBVKcmvYiv
vOCG1ggrpgmE5inisnIHrZJ3SaFP58jofrIOH68v7eWQkPipTgglOMgsS/2UYAJCGWe54frGNBQP
ilKqH4yOB+uOSkE1HaWYdOe2BRS0lSFehBx6rHRleMByldBsW4TxOsIibxx9w60jZCkOfmVT+vT4
/huHUvw9870jdBEoTBDHhVDCIoTXNrgHgB+GixBKP+5G9Mb3vZRo9+Ngpz+ur+bF2WBOMGYQLRAE
YGcpxYK0R2a1KLmDLc20pxgJjPuq0h5bKfAOedpyH756PJFxCptWXEEo0c7PomqlaNGHYg1lT8Vj
XA+G4VctKWNxLGB+Oe9s5LqbjUEvHsmi+wQeAIEEELYX9Q6crysFUynDBVSEgLocgcAootStqrB1
RzA/ewN7oreqr71anpeRYbIIPhsbDrnh+XRzTIrbGklQtw5K6WPnA3k7R6ht7FW/2PSzfMEJLzaO
+JYqjxhSO3rV89FqtU1kDOahrTgouu7qJtDvSxzP+x3pR/Qk26UP/EH1IaiOpVoVPNMj6a2SG/Y7
/GfSv1REtJ0dI6aaC8dm0nemXHfDSQ1VVdk7WI49yHGgoGzhBcNt3IxGeydL6PXts7iNvpl5PH69
vl0u36c0PGQToBAVM4FJW7xP9cAgWwP54hZ+KN9DL1D7nTMYqcAiV1G163GzMA4864q71kCqVEAu
qohf0MN0obSj4ltWIx25cULVy1AgUDPUsChm8VZddtzlWg8qqpO564CN6w98zbg+hpo/SQdkG1U6
HNPEowSAtmntmtSIpNs4yduPUySb9b7C750SBrD5bGfmfpq7sll2w7F1xv4LxW0Dg3JE6+NDXsXO
hxGDUFr52OTwMlLM5iaceifEbcBQoP9A3/95fc3X5oYMIytOxiMqzvNdFJV2luPYgSKwQzifci09
VklUPF0f5TLwQE+iR8ODhw7+BaG1rCCN+FmRu6pdtV+DTjdhd5kKRj0I/O1kXnwbQeCyh8FWoonF
S0CkAQi0zOeFUR1O8CQ8rtpE/YHbO97rSRUf7LyB8NlllSuVtrwLosk4THrRnrPR8/aBlYf/woT9
x8yVvn5xqf+ZF2MVIgC/+Mf/els8Z++b6vm5efhe/Kf4o//7r87/4H89hD+rvM7/apb/1uwP8ff/
e3z3e/N99g+HrAmb8al9rsZ3zxhSNy8D+M+5+Df/vz/8x/PL3/JhLJ7//ONn3maN+Nv8MM/++PeP
bn79+QfUm992gfj7//3DN99T/tyb5yZ4rpLv2a/64k89f6+bP/+w/sm9QAWG/BCsgOjf//GP/ln8
RPsn5T90RrjyRcv1pQ2T5VUT/PmHof0TnCrqsxSwDJHhqX/8o0ZyQPxI/icipnh2K8LpFgK6/sf/
zP7xX5HzXx+G1fj3P/8ja9PHHG5//ecfL2oc/xdgcRgQdDwUqQAVc48QYudbSLGnGt3/ytnVGM9/
GGtDxa4XMnu8672ydq24MbNdrNckmVYQnCJdjtKD9N/sfceS5EiS5a+M7HlRC06ugMPhPDjLCyRI
JqhxMwCGr9/nWU2qcma6tm9zWJE6VEoQ93AAaqpPH0kkvHFmH6E77mLKtp+RgRXX2dvaL/QFK6Rx
LiLtpON2pe0Q5w3P6scwMHKfcXcqqE3+vZzMn3/GNZTnWriu9PVfQWMg3Cn8G2Sap/0abHkwaZO7
TajyoNH1BimS4h7RYC0MmSHFc1fXLf5w1f+LzzG4Ymm/fI4Aca9mHIDaEAn6y6NoQwGOxGzTXNVj
f5Lo+88a2TEIBxb6WrwD0+aqgc8gH1Jnl5gBuoLGeRgR7bKn3JbTKpMiyNYd3qW6WadB3PjZoqpZ
iqziqZJ7CFq8sGSKwq8XHmVPODCdogMy9dYbtYbnEB1BXNhkWLfRrOvD7x81+UsJ4C+r85+fNUYP
jMigUyPq9lcPdNokSPYdRJ2bbuD3cBnLLmpxYRqxrjyLty1bl8ucZn2cQxOXToXhiybFECKGd0yz
9iWb5vE9kXWMA2MJMgX2WzOPft5EJnI2c9/jjvvXV+d32uefL8+VyA17Qsiu8Bz+CsDOQYj1qqZg
byGR4eJ5y3c98LV08AeWmT9MR8Lm+qCz5cFf0OcnZHZz3ejow5KJ3EzBQscNfOvJxltaUdUyGfml
A5p2DAdvfoL1RfoJPaDVJVtBNy6sJOIpXKmTj302H2wXmG0QU/cWq7FtX9OwwmUUW4foeEO5Cqql
G8QH1CzyDL6NfBn8wP5gQebcC4+Mh6TLzLauuX/hjnKglw2dMpmWoQD0qI58UclNaiki6MxMH5Bd
kn2xen0CLLk+MyPoC2spfXaSMQYmDjAybkZx7BqVlbUR9lZBk2vB+WPIFBnIciBrH1+45erMVkpv
pC+w866n4CWQfn2KvHUpsmy4T6ZVXWrdzcMGDHK+HaD4eggCpx821+QigZYGLlL4ZXkyYQWZJM4J
IYx636i1uyy9upnGbLvIaC2gec5hPvXmcwFNR39dr/eLs8AN2/F1CYzSvfM6C3fOBSaB1bJEzYYs
aX9u2oZv4gk2vdgN4dmOcXTB5I3BenHgL6l1su0UT/pWJGrAQtIcxHCNd13IXwlnfgY1/fH2wtiG
Yx8ujOGVtwpg9c9VlIM1t7DINoVKp1nm8cKzAvKMSVQ+5/KHgaAU47mHPJu+szezO8izjZMX7fgO
evZhkjZfBELaNh4W86B1NHTMM9btpuvTjwkDxO4s8f4CnvmlfYCqCOUKCOJVEwcSBDDMP79rmk7Q
nsFGviDccTc9D9I8m9cFRd1muwV3UEK66btXT3M1Nl5Qug2I3hns5/6iJf7z/Pv7+4BpBexDs+va
7dfauUCL0K4AD4tpmcRj1uH6wqa727TGeltfivgx5N5fucv9pzIGgwzYAQBLxcCNkebXNQWQzcZ3
zOzAZsxvp7KdZvEaJrL5NEMQmDzGbmauon6lT8PAsqp2IzLwfDGmfpuEDXOYQYRvwih1gkNQnHPQ
EY+xgGORS9q/cvwD6vjL+eKBjX093q4LURByflWjyTlB6Joj47zLJoRvGzjDOeajtTwIcmhUoY4F
T8uTwgY57yJWYYNwhAlrw4plhDuGUvBFdaj/zsOQ3QLJkZfBt0kZS7+rnGiEpwWYrh80cHadw7rD
NCGxHcS2l8CCEhV6wis6jB0PAN3IPhbErRA38ITcKUREYn9hqxB7kE3d8PRB1m22gYM8PBW8GZk3
rU7MBYsgD+aosGXLPYUdedaMpwUGUrkTkiRfbGpzOBGZF+UHUMGEbXYLIKHJpandOm/qON2u7tp+
67IENjsxcN+e9RK4VwM3IkjE16JJWbR1ZhE/KIv4aEe0dTUQ1eTgy8kycylOZtGGb1E7I7tmxdic
I3Uofl2Ys465YH2fh3aYT9RxQqdIYnWQsy9vo0ioO+3Q6StsOm+LcjZcXO439aYOp/VAWrOsec/9
ZNMwZ9kkiwjObeTfMdXPFfcD/hrXghVN3USXSJnu1ukD/9DUUJH1aP72C5xTyoUBS14YZix/IO1B
xXI9yDGeKhJkzQ3hk0LNhniI5PXMXIS3JBHbIfMi/FAi9krdxGuaO6YJyqgPJrY1Ae8qyoM5l9Dm
FDZ01G5RqS3TbriKuKnk717D+EYj+ip1135Pms5cbAexHVTey6nX6T6NO+wn6+jVB3B3DET7HDc9
zLNl5udq6s6pRaco4H2UuzPsoEYnYqcQZK5qiNbsg+C0qSioJiyfRqbHzdJgMAomg+scsfSsU/m0
2rE+K6bTm3QC53Ma6HhOJgqdqsejSiXuraucb63qlnsrV4ZEYlXPOZ8mf9OKMS5V3Uvc8n7Ve9j6
qb5+bYaA3c1znN6MsRWAKIf1qRbWe0Yb7e9Z0wdHtxn2QbCmlWdbXbQptqEE/iZFM4LQp+0yHBea
2oL38Qt15rGAGcV8K2Nub6fM6Q4OTcPdStDOAoes6nGaC250msBTAukNfDLEy9sppbjDoMbpOzpv
GrXob7iG88MY6W81H7tDBvH17TR10Skiih1wzCWvQMdCUIhjto1jUm9IAwYslobfIfhzoJ0zS4JA
pGBK8p6O/mEVmdqSdqmLuIfZG3KlvrNQ+zTvSdIhcS5a8Ga8x5raruiaVcA+E93pVvrXGHc8MHez
tw4flDVnDLLXRalkn+jF3K6YsusdBPn4IQiJfw+4QhYrBtpnKvyHnjfhgfjKFdgWEq+AbLou1w5b
/9znLTB3E9ndiAtwoTBhfQfqmL44sSY7htrzlI4rv+HKZ69oVdsSrAp7UkEzoDMenKSv4n4Zcz2P
My1hz9vOW4jm+gZuYp6PnWjW1q+OjuPt0Pfdd4mVEzQgLaHnTjkgGbFw3o+N71e4x8SHs4hPxLCm
BfLSUiRdWFuMbRZX3tDYY4Ko8GM3duuN8mV0TKLFzdNkfQm6+AfDE7/tY1XhaMy2jeuTwuv7WwB7
pCDZkm1qABaVgXfd+9TFO8hV/MLli9yhmxmS5yRrYSMzZTRDg7Z283PiG3iBLBmynqMQ+6Rt5wz6
Zhas+bQDMyUIDG3OFVw7oPKd1so0YsplpOoyg6HfLustkjnQClzaNnbx5A2zc5nFRB9agG4oC1x1
1YjeAf212+zq1ZA8iHuST57uQFu1y4c1TXpE6i09O100cGQSpn2pp2X86mKIwpVcyUtKmyWfZRx+
mNqah9Y4KPw2LGvlpO/Ik5nPIPvIHR5o7zJkPCvnJMOVmaLEARCYwgTjMC0UEi/4OV7pbnDWAGS/
yLpK5nFocgCK7M0KC0tgG8/y4KGO9QUgVQdPwPXZ55wrGPN3y86tXXLTjYPflzxC6Gc51QHSubuF
+stTh5Xo9ros0JslMu5SaKjcv2azMu8GrMmO//5KsAKOz00QNGFeXx8DC43WgQjrRrkxXsuRNmBn
/052ccy+TAYxKsM7vkxwIyMFchfGKW9idz2hUbcbg2etVEqnVzdjHMB9P3UVp2a5hTmqSguBIMuq
X1bvkqQ83awSTqJ9hOKL2AFsKmYItW9pwnwU4hpJ6iUHTMq3Si5hsJ0nGC5t3BE9ypF1ZsT9iiVO
iQaxq+aOdtWCHecJ53j2jBcfxT3Ayr7/qBfaBLdhLHxThGhGBnTBHsSdnaxBuGi8lJuctUR/TRy7
lJgo78L7Tu5+vlVkusPyXuoOuRaz98hdIncRHb0LgW3lzpONd0EwOzBJD4cxhjeZAlDGUVXjlDl5
hKo4R8Dlctstc1aScLD3MrMwC4S7PHti6+p0ud/AdDoP2LTc6giflqOTeLpfHOJdWrAaxhztZPje
C7gj5N4C0m0OomDtbXsMlCqfh7mrFGxLu9ylo9whPD07RZFqNmsQgPheZ3gf09CtVzYbf8uM1KKQ
LOX3Ps8SUXhjg6zxbOpxw7I23JvO4A+BEhJXQ/E+0ZCeJPGM/+ekxuVkzs/YgdtRYiIyozM3pW1n
uQMtJ7ph6BMpBG8ZaXFwZuw4Lq6FiVTkZM8ZVFy7CPGeK7KcffUVsiR7hlasFQWoel6MjmKBv1Lt
uS9eNsFbhHnLgq0AC6fbHpDIjzV1+nOYsXQb+U2SM57hBkX0a+qTA5e1kIVpo+yWZgBhKWwmNnMS
wqdpiPW4zTqnLdVk7Rbs2TtXruH7CGfEM9JV97AP8Eowq+ldJpb20DjrfGnh0eht1LR60FAl9WMA
36elDPvok7XaC/IZ09QhGKHWzuQ43CQB8FEDyPy8ZqCosZHi53QgD/PodSUsiK+TmsqyDfwf2TZN
6uTDUwLKNVDS2U6okR89bf1NUnfjl0qu1jF+NbRu1p8Cm6JT4YbsIK+hP6hly5nU2n3kbWuGol3j
YM1jLZFwhrRu87ZqEEh0wL02n5mHE6QeuggaIuH5+RpQW0kR7ICqhLjxEo50ZsrWcRfrtoaviwkg
9BY4phPNvH0/hhkAau5JfNpebdBOxF69cxeaHAflLN/DFJsUSM+8vQzc5eD1k3ffh9KPC4XJf8fC
tTnDQ5bEBXahz7UfvqDHfEja5k62flc4gssjGHbIxDL6PgySKY8CuwX4Iz8aFrACliNRDl/n5oYv
aKRsRJw7Z7bo0tNOVnZ17trZzYqsxSzpxJEtFcxj8Vo46LUfLTeNngxiU3oGQ+F12QFFSL8FLfVv
ic5Y4c5DcNM3KS1DSbzy6uZQzFY2ZzUO9SW+emPSVvRPkxO8cOaGu0Cl7BJQ8+5MNXuWEe9iuKdz
7Fv7rtuMVnc7qGmfGybiN7M4GUIzGvkluxAo+poq3AdainyN5xSNYRpWvsO3a9qFODO1vtMtdWFr
zVJAhNBdVsz4Ia5+8NXR6Cnz7XnVLcNyRpb/Gz5LbIbzW5RHKr1geGmQhhiOJTrRJ4q2s7PujTtM
S04XTGyBJz9UrO+xKPn0B++FTqjpwuX3sjYPg9M/tq0F3aB791v36SeU9Dek+U8I6j/g61+R7kdG
8N+v4PWfAO//FuL+03dV39kVRla//qr/gTg4NKLAiYEO/5+/o83/CQs/AtOf2B9h8H/80O9QuO/9
BpgbWDiAUghZAD3/HQr33d8whcN6CktwWMj8FED8DQoPg9+uvv6g/cA5AeNv/E8oPPR+g372amp3
DTMC+un9O1A4isuf19QgciE/5GqADkzkqn+JfgHDx77uyRoPtPBdIe+jnq8Hx6hmL2RfY/+lgHSN
m5YalTcYMrcTcuKek4h/wUD422SDg2/0e++i94ss/C8AoWnkHkwIAohiUIhg23EHJzGRmyybsI1U
70CN5i3IU6hF8KDCVrDJHTHfNL1etwGtn2fo3NCI0JwqAiPdoAPR68p/xnoXIZBZ4TbejY+jmLho
86eJzXngeOdUdv6DnA8s9Q5LL5sD0syflg66g56L3Olmc6G+XXNMtRhjjUry2IsGfEEC9WjrDy+b
d20sLnSJTksyvIINcggn0hybEK2sJmbvQeFWTtlwqv3IFCbGyYtGuaL9CN29WcbdvI6XVQl/Xzvj
ERjTKbXdEbyA8Nx10R14kA90rdPctTFDTg1jW6TU3PSOHUvwheoS26NbAo3yIUyXwki76ycnqqCt
o1WG9UM6qCphCcYPAYU2b4J88eNnfc0rl1khA2VyKLGKPoPL1BIED1DpXQRSXsE+uXczWwoD1wuB
qWeV+w56F4zK+9RFhKIbYEQ2p5kjKUqkWDGrpgBZt8Cd8IgKiu8UyRMAa4rAleDZJii5noOB3I+9
Cu6YT/7ibyNbOzu9+vRsw2sBc53SUbIra3SEy9x84tTFBm6tABYnm4G2/r4VaBshhNrTtn4g0ssp
idY8HNagaNphQxXQqCiUZY+4voQkIL+YcTOmwx4j/86nYiei+NyNyNsZ+oomgiEIYug2zRUaFs1x
hisfLNeDLHckvAJwNV49D9Z1A9WAXya0Tl689VXyvYNVVx5yDHTTgP5RBAQIf1LVvfmcQu/UZ9du
TcGkGnhTwclQIcQE3+eNlQsfzzxZ4fEhJrT1gX0fXfstm5sKaxm1tYae1pE8O2q4JbG5EUiKhLb+
sSboz0PwFhdaer5ec19jzdR7kH+hpep6DpObMP1AV1Et6QBXUOo7hesBU+rnrsthMn2YkXaDMMr7
ZfL3kHCfArbsY2eY88l6Tj4Y2DXBo6ff4v55rmlycddRbFIT33sp9ijDzE4OWKEllWI3LAEvapeW
CHltis6nFjAb4mp1VKy9T0oeNg+cDlsAGWVi6xdkojf4KPSH6GzO1/YT08yzpVQcMHfAwSD8XJPk
XSp9bPz2M3EV7EeW6NHH7uDTxN1DJOv9AlA3iOwpIF0+WLHzGwNPQStg7oOZIvZuJOVVMix3mRNp
THPZiY3LE47wuwbs4Q7SX+E3d/A2uYfXTtFkMvcxDRRZTB/9PoBmYvC26WgrDDM9VsPZS4BkMtMG
l1DV76vA7Q3W8Z2EQxev9Vlzvlt7FuZuD/jacXdof6Yctmi7mrOvRI/7HplGYxPnrmIPs+ccFJL4
sCcJEYwuzbTFGHlsBqOx/Is1cABJi5iEn2kipz3EtWTL4fLqNse6YRtFCD5geR0Oqf+IfwzFYJLS
KlNAtfOGW7QGQ8C/kCQkZS9ElHsoOMJxDl6MZUjgjzei9+g+ltE2ZuZRrOrJn7GrQWpIIbE5G5gn
Cu1qAg2zG1VzhtAnkEWfUge+62iMxJC9dDDPxNxynmBztEmnbkeOWGdk8XNGn9r0iaRIHLUB26L3
tBtnDu6mTqP4rxPywqecLHBzk7LSGVaMqf1kVhY6hGAksyLcdirrdwpIT+mNcaEbB6S27uL2i8RN
j+hxoA1HGHCfkYcMt/kuKgI8unkPrzjs3p6ihN4mER42OMfiKQG6kttaw9lTBfvImLcuie5DpJRS
H210EN/6oXkxQBg3dQDApm6w0SUSZY2El9YGfcHX6UuxANZHDQkwmvV3ZoG8hzVxNQNGxfVLn+SM
gYFjfwE/rqiII/I+tx38zoi8QybwlqwO5usIJTex08ts8C+0gwxDGjYV2sk+ZoyRuVmCw+zSW5QC
EGad+SUevPVhWtpnFdKPuIlPGRWfNvRvYUj4inK+x9C6H6dszUfoaHvPPLvS7HyjsNbBxjhhFE9z
h4+7B4Fz5NbkODvAEMQ6LReAOwvXLodYdB9ODBwoxpSTrwhxgarjbP30E70zHF/hUF+CiP9MY5Js
2mtWTd3zm2UOcTKNEmFF2Y8Znolb6xODKu/BX412DTDaeDox0XxbZvcVYipQSUklGYg4ONwGSH+T
z3WZjggMuOlA7QWEgwYYhGEgDKgMedLQF+ph0Yf90G0X2GfiOt8nD6MTNGP70HpAHGOgd3Gyq7Pk
DnjlOWT6lozina04VFcvybFBvcDVCkgHmF1aLcc0nTssuJIdmzFi4jhHrtICQ/MkLluDnIsZetUc
KPNX0vu3uJxPKFzyNAx8NwQOdix1ygvOzX0y8wkXyAWA26NkAJcpgDJ+XxrvAYGsGFWc6agzfsHR
AZYO1yluC7eUfV8QDQxA+AxYlr0bJXJyZpWKbciGW6CJB8LTu44NGGVX40HXApnZGgrgkHPzoeCO
D3jMuQnC4VP56aHN6ia3dO3P6GgGFBtMeTBSfIHbal/oFcthMduStbLDXoPdd5y8eoHQONzH3TTR
HpZOAy9XYPypN13Ite3S5uSP49PI1A+IgXYManlszIMfhC1I0E6PU9que8JBWzWzW4UhKK1B4yGd
zjfeueNviMDFW28LMPg3dpj2OnIvg86qVsPtKNNYkCXeivKgtjOx29EmCcjTeh81ARayw/qti9MP
6xFdJI1JYcPk3liAmxlf31iN6xR7kN7EDADt3OOSDO+wK2+PgV2ObY8zws+m+8BHNonuSRXwFGO2
RbAB5P6nTpGwCB0OHq0xvFgYmSoq2q7ISPQOUHvcYBt7Him836cYHiVDoCqSgp0VTnODVMX+KUrJ
3gr6KSbwkmTWnUWzeIVHZl0AENrFyPHbeuDYbfpoeHRAT/Ojuq9QyExZT2GaN0snyoaxrmhdUGR5
M/ZbGSKxIoW3V6EjkPMIQbSEQtXovYOdJOhGdfMyL8JsYaITVEGk/Q0syZD4rd1m20Yj6mIDTxAG
1GRAngr+7hRgDbvQxH+HMwTPJc6CrbL6gjp3nILphEpuURK7M3Zi78mIy9XB3DmfU+zGO4t+S/cb
4zZ1jhgBZ0sGAKEw4YxKoBI3scXGf4zSJ+3b+9h0b/Nqzz7pTkr174lJdC4TjXcDq43Sb8WQR1oB
tMygfYwFRytQY1fuQjRZIj/4O8hXcYm62MEsCHtdnLih6HcmFGeoBFzsSeYbB1YSm1kEd3pBYfZg
bDCDPKND5Kaki05K4zgPZF4qu+gj8YNDwyzLaxN8cdB2j8kyP6w8fVJhWkon/TGvsNCKlygqRr7V
rN62wHA3K9iDWxAH8Gg5CeTNOMIDWK4UMx2WAr7BI7ipDEUH8RRWN4UJkzpvs/lkJbZrKKYy1/xq
LmBrICT1/Qz7JTTJvULJ7N+HxZw8T2lM3chNWv35cqXfQr7ch0XQqvUqYtsNbojzW5g73H0tAkb8
LySTPtU13SMNB6r2oOQTlk2hXR8RngPUbRSPVDW8HGxwVL59dRLYaDnBgAiUxT76tTwtffBI6vgm
HdZ7Rc0R9zDBZZ0f4dooit6LPlQ2nZFIMhcNSP5BP+5sNB/DNtg30KdBYNej40qi0vZoqEJmbqcx
aXNJnO8+E2dC0Qyv/KpH7LObJtIEzj7TcaZsKBCqA2xGjRvXrNHGwd6mGIZ6B8zvFhDjXqvmRx20
poK5UzniVOkdJFnVikUHQeaXIUVm8NiQb/C3KCOZ7Z2QpicXyG5FEJp2GNr4Emb9WOLTy1GLtrCI
PXMR7dB2lQFvX1myoOq43OzdkegdYqymbey45mpFEje520Z7JGtCTgfIeGeNRjeOsnrAQsstdT3O
h0DSwxot2H2FRwt1aS667H0yaFwRkoAGF6spsPwP3Dgkp6Nytp1xRrQprsW6FOC3znCrKp0dlsAd
tmA6dht3tq8A9RA84Ea3sO3MjVV9CeEHptBBvQSanHzWPaeCHju4kSNEJ0hKHg/vAcfTCGQ0LZB5
A75HNuOnJNrAKcohI5bb3ok5eBEI/xZyvMXSRMGAoKaFN4sOqFr/4fntegxNdCAR1JuTQEkEZQDm
9Y2srnk0RY1dfZk07iVoyW3bRu86kkHeJf1Fw0r+ygjZOpHI2fUV5+guSUQ+rOkFpo/otzR+CZj2
0hGlm7JX6HU7DH4Nz0kb9HkfZRTds/0WQ7JKSPeEx/UT2scb5IxivkD2C7py+QVaKS+ctX2I6acN
xhco6kAxBc00RG+NCRYRgFgtIgPUGcl2GFbvW+sxWkCu1pYQIGEpyh3sBwY+nkD8e8eKAj2ch58i
XewCd2kf9NqAhaMBq69jChP/0d3E1sEAkZUCEVcFASTH45NNnde+vSNoBPXoHSPqRYg2oI8rGFgY
Q+BVC+QzANbs+SCrdNNXysrV9kU9oQUBxh/qWz7BT0tz+Bg24a6dhvs4uMnAVioE8BsgrHJDrNpz
bg8hEzAaXbCZTaNtV8NZWbXxEVGaM369fKXwuESZjlAUTWxh6w+AVK/hnXZfl1nUe5+HW4ohF/Z8
+5ganYepeFmmqCtqsT6LBKuWwJ5rVO96themArmtk+DGJzAsy5Iqo2S/sPmODjXI57q7rIwdO+We
YYN51mjB2pg+QU35CGOLh2xgz97s7VTb6jzy1M6sYQmU8BEwQpjzTN0m8J9FZ+KjC/LnsRz9t5pp
Lwe1TmLYNa99fyFKPEkCc+6mVcPOj+0XUPeDUBhNQ3Rg9Xwd49urmZsB+zBC3ma9wsMm4kuBVJsO
gzE9TBksYVcFFLrBc5wHdXfQIIA79Wfgv8woiNMq7rrJthVsol+PJM7gdkfO0+Qd3GXEcD3VNy0E
/0hsqA8UryOJDYoobr+rRJy4mxaxSyqHY5p2I3FKsLYMEydHm/m6kndhbiP+DiFrseiBbhJn2mqO
nsSFPTdY/ThIvXpP9EVJkyD8kN2D7rLmtCNkEy3tgw0S5+jOUHTpyA5bAZ31dQK/2CR8ZEP6FChs
oAm+AQoP6e2G9dpSlmPAvqIVXu6IhrrILilW38yVkXznxlhMqawAxWgXS/XYtUxuqX2P+ug9EUmy
H5Yf/bjseyAJSLCC9M6sl2hNcsOcLw/v6AV01Nx101cKg7YdIilBfMNfkUKndLE2wl4JJGw/bhFC
KuBboLveL0Enw8Y1w7opGQhMyVqgdT34E3DSLmZmnMoDzgfCH947w4MClb7/Q7Zzg48MjU7o67ry
Q9afpyh1DhGkc8dYB165gKKWz/4wbMLaWQtlood/H3n+f4OV/yUT+38gtgzd3L/ClR/e6X+c32H5
/yds+ecP/Y4re/5v8A/yINuCKQaMiL1/UKzxFYCKIFKDSg25CnTw/+s//okrXyXb8Er1QZyH1TN0
GH+jWANyhlkM/DXg/ny1WoNT/N9B7z8tCP5rivXPCLk/kAPxRgF6I0MdqPJV/v9rXKvuI+rHmGcA
vQF1pfHSVRkW83lEVbphVoHh1+LABNhy40xR5YluH/YainV/eBxxwxo6P0QdxSoJ3NOTZNEz4CKU
DmJN6aRqREgDnNnkFMh9PGIyHsMaDZ8AjaMd0EsnTv19hEon95HuUGDfBRKbm/xAvYNsLyO7NKMv
Cegvm2lJlzw23sMUg0CV4AgUDogXE8H3ROqNN2ZPxTfDGpR3HZONE9aPZPJ/j2T4/wuWvxIaXIPB
/vvlysPIpndsrP64XoGBKP75U2Xg4xGIQWxGDgwojTADxld+Vxl48W8gefkuHoOf2p7rs/b3RyD7
DQpZEFaR+gFvJFAw//kIJL9BygpVAiTt4E1fFXv/xiOAH7zy3//wEFyfS6jFIrwG1kjQkF6//gd3
S6UgMhhHgPA1eqb2rW4Z1h40cydkwyOBcCi4Lz1Aa9kVmpNBNH6lPZABIAgbuK+z3Qw3foldQe2p
whn9tFqRNfPNwmN8X8++eGOzNtgJe9lrQ+rlmfQqKKS7PkY8YjmJMISohZPH1ZGAAuFbDlgvGb6P
mvfHKRzaV6xa1nuEn2zAim1OBGZCO1cMSwnokn76oe02M12mZ/C4ojwVkXNXc+2cwCbAziZNlNhG
yUx2YM62hRWxPISafkj3ecLfMDTfxjbZdn34Off0NkN2S/jM65rcsXUSZRQQuPfAWS02c/iFbQZ5
CMF5A0sYxIWNZL6+JBzTTgN70HuTsPUu6dv4FWxj0NYIIqYrST27QwZNDLlqE++zKdaH3pVjjvg9
fQCtt0iibMbq1EkK1/TproZpQS74GG9l48ZlZpjYzXNUv2aTH17qEGzPCYw6pHRUmPqB/NnezVEv
1wuAmieTcFAzHNGM/5e589iS3LjS8KvMCwQPEPDbRPosb7tqg9PV1Q1vAiZgnn6+JCmJVaLYhzMb
bSRSVDORSCDixm8xaxnJdGGpZuTsOi7bWpNONNhxcgEWGe0iFwFd53zDO8w8Ov4qhHGmS22V1UWU
Y8CLbMQgtZ3e+ND7cPzGRFpTlN2OefAkKbUPp9bwTwNNaKFXDAXK9a471hHtqo3ZHZHXkCzR2u/C
52unLZCHD/ItHOFcBozQjAn9tKPjrLqY0GGHjpUBRSyAlKPLAUe5nfuYpc4LdXzOjSCmBv7esy7q
mJSoKE2BtUDcm5VfdfZuBrQEMqxWI1bCPRpHcZRJGW2IQqq/DuWTi/o/hihqb10xyMvR6kekdP2P
Bp4bF0AzmNc0msLmuHV/OXFdG4F2eO0C1pyWydF00dp9cecTuxZOWpd7L4+rHVE6oLFzzO/RTz0T
rDc+QXXwt/lsPFvd8ugYHFoND3ZOV506okvSW+kAccdFDcyXpatSSbpXyKxcNU7bzyEk1XhESCq3
rpXYr8hE1a5L5mCdtI1xuSQQY1afLjtdQzHYsxtdZ7WvLpvAz/pVr7Ky4rQ2vSDHmveOWQzXdeVx
ytLzROx6Pz9D6kXhMqVxfCg5Fq46gNF9BNu1L1LzfH5zvOs2mGD++jyonyqbSM0cceKq8st5IxeZ
rOOJIOQhEIgRmqXZtGkaPZbIpgokJ/NJaqm2uQjab71d1UAX5rJWyJYebYJ9DtgkDXNFPlGFhrYx
D6bRWts4y19Gj9avqgcyBF81NkWc3SHLM/XKaMbgnaeH2G4Udd0yDUciqFCrIuYHfKs6dBV2jVxo
qXaJPfFXRs1JdnFfFz8BGTMwGmzmkVIqQ2YJvjulTiVBggdCyYyV46myX+GdBKaBAnlYckEZcLJ0
19XYtPdlmuqj4dVlmNR5tpGp1ifHtMsT2pIMCasZPLjZqE5W3IoV9LnHbRIzzReRFIdhpHhE1o3c
V+Ngf03AXsLaooA1mGLk22bXbJ0ErwdeUnkvsLxuKCy9kEt9SXxT+kIy411X5y8i7YZNU0O2eKCL
F0kSJweRx/cLWibO8O51UpVpCItTrQpe6RWdPVCuox7WRUd2taMwbLQYj1YC7RTXU/ML1oTgRxhO
4aht7w2V2Pw4dVNqrErbu6+6Ll9W7ZkJiiJnkw3juFJsRBdteU61rPq45D1j9a0bbRxm17iJzewt
lXsbKTP1cXIrBptWgb3rIssqo8BFCGRviQ17E/GZrykTwC3ERPtElUBKlUjFHRzlcm35c7Ma4Xtz
MW4cL2g2gYb2NvD6EJ+iGzrwzGirIUEOLQw91aDjs8gdkA6jDFMg6cqIHGdVLH7YxtkNlhBOk3RI
W2cPUWzK6jC45+z9vpL7YOnubT+9nk03RWCoiXO28vJqIO7yZhzS+NmI+mYzSPHaqaVfTbHj3wwk
WW9bt9qkOvqC5Oug5Njv21kGx9EO9q7tH8mh6O+9JduaST7sxOgdvF5t4ZeMkxfwV9Eczw1eDRcK
eFb1lgJccJzgh4WM1eF8smkVhbzzFH81As6bgmPxVZaq5mi7qVp7pcOZsvWXb71W2drveE8zFyED
YCiiSCe/ELnRk0wQuc6qtDp+/bn50cr8JWl0vLFFKR9E1cZbo7DCvJ/G76mNthT3SrLXDKb7RQrn
JXXpsO2axNsI15sBTe0TNcwYmCINWD+wVk2pdo41Wzmco6e28UI6CbLGy2kmEtMrzzS/ectLtjU5
3YHYpaiIveXK9BESDEW+ClzVm5uamfdAeF2FfTk2u62v/WI3EU9lbIleMldpUSc/Ah3pR8e0mn1h
j+POI53yqh6L1xr9IykVsXdwuxGIIml/6KQotn4StMzQyPbu8yayw4o84bBTKXVaINC7rvdA3Awv
zteRiJw7tTj2VRwMzc05g3sV9yjWZj8p75w+N3ZjGbjHgYy0S5Se7lahTTggjK9PiRnNB9gdzp1j
10PmZeLR0AlwArnW23kmimLVLymwiZHay2MQp1kNWdR0aNjmBc0wfvh1C3kSeuwTb4Ak3soTvX0M
qjoIi0r0T9kyDDeoWTkI9PP4jgwC69QibIJsSTC6LLPcB7Xpw3jUF54srK1duntkt8a2KAx1MHoi
DtA3r+0suXdQNb7no82NZcs+FAaVqCC+ejN06Muh1c1Vy82nPY5cwg3Wxeh6ymZnT8vbhF9M+gio
/fi1Ewujnn/ASHua5HxyvQn3qdi68I9oikKrwRCfG9ExT4eDyqp9G2SngcTsUC0s3iPtatskKy5J
CED3jiSn1o3N2X7q1lZhrdN8KC4IELG3qqt2+UA2TBA1t7N2vdsBGHE7lSMC/Hj+JgxxiJoJqKbC
pTjfzCjGe/QPaH2tJqNdIn6Z8g4d41RfGml15cdQxZ2YT70jMpCDSO9w7z/DB0EuVyu7Lp2Va7TE
FIzo6dueMq7+a5DPMiQEWewkRJdZ4/U3ij0Z14eCeJw1OVdrFQTfEuInCT/iIeYd2aYlyI1oBwgp
P94M+fimxGvfVIB7MjEn8q5aZ20tbblCl3sHCnLnR+3WnbiTU2daW5q9L7IhJ7oB24xb1A9+Qiuy
7zF1xfUJOrTZpdV1QEpnWC/4MGJIaJpy2jDr+nTVz0ZJdqR+b005rq2xb0JDQNJYhVrNlr+OPWbw
lQU2J2T0rdbBk+MesYrQBEKwc0VrxkYYJUI9l++g8ZVkAPXc5whxKS8NC03isT8WJm4KC6IUoAYK
3k53dmw+4BJAk+A064XzxHWU9O/JOJ2mhCKDfC5dVOnJE8zK2ev3SjLXPcaTd90C1udqMxrZPqly
hS+CLPOUiWWGe1hbTnobReMQLk1JCZHhNltLM/wOeriY0T2vTaM82rHcJgPpByoZ0k03Ml8X/Pgr
N3f8+4DfmxOB5mhtoQ7Rz4lFPE5DisvTMsdbnaRXMdzgagL+9GrfZYcuHqtaAXg36in25DGbOHuz
pqIG7W+nOEOwEB/6wa6Ppsqma7HE47M8L50CDVPzJnrrQcM0l6vETC8Eb7PPsNN050aEYd+26qFx
UlQHvQ8Yh64Aj1F2VTlVe4SmcPZzEhP+x5MXfGlU1a66UsgfxZI5r8UUYUMSYTKXRyZ+ftS636gY
lBwjO6rh5oqojIDzxZSsnQK5bZWQN8oO4LXfCbyDyMBcG9ZINVxp21tLectmNjLNAFfhWmhTZLyu
+ca3OxZCXJYa9ytOK31taMDD3nc1FzMZV17rIIRKF3+DJ7INc/61a1IFHdypQ/dsZh1q3kBfl+Zg
bpOlqHe6V+IknNYIvSUoL1UQuxSWGSXqXrfZydqrN31zN5Pr7RRoW5HyOyYER0YTgYwSOICvukeU
HvjrkZ9wMdz5wh9RN9B8ApN0BaZ4bFJVw39W6bHzUc7r7GVu+/o66x3Iwlwf8+q8Os063+box/vR
v0qJjTt1tlbbpFXmpS1td+WMBJlW1rTlvbucveGVIDMX8Hi5pIGDTY9cK9Kfi37fLWN2GJR/wzYg
V2KJTv3Y15uiVtOzHWGl02r8Xg1Q774bGysbv7ceCVEuW8D3MdaIU1Q77eoEO1ra3fUKopaTpMvr
3Ni8J+mXAitRv5wdcmTJRNea4o8v3YwiKGJJBRm2u00i+rciRRJMuyzfq7C8LfzTtpvqBxs5V2Xk
LOeB+0Obwb2s8zt2xHWVUrDEe4p/DMsWwmnjseA5xwxh8x4X+HCiEY9UagcwjyPX2SDLWI39cluO
FHl4VfFVxvgsZTKLNRGzDBF+n26MdJHfSHLfVZzkgXELuE1nZ1Rg4DmaTGFq8qP8Jt7ETlM+4wPf
AOuZx85x1k5O3mEkfBbXzHuSZpyGReAc8xrrRhFcJHJkXgus6dCYTc0MwcK6JOJOzy4WJce5LHxU
SXJA4iMSdzUXTgrJ5r1EPH3sN25x2dawGzqV3yhkeGI4uh5KI7ohZ/FWOikUjP0iM2Wvi4oJiO75
NfwnSUQSnVuCM8DOPR/IrmI2pyh+oxDhcByqn+pgQYSSJMal5QJpM/QWO8bO5jt5hvOxsxRJ9DZ2
usYpSs73zvA+ZCbiCl5TnNMEjvqHmRaFLzV26kvH64adp4oYz86S8cQ3s/e1Kheyg10bPynVoMVR
ZiUOqwWj9zJjVnDcVJzS7EyvJs64zuIBrTZ5MLuZlo1D2y7Noxx4x1BJWgOP4YSUy/AYMmcULmxX
SFInhAnPpShGmyCY9EuS9QADC6s0zg3pEuxvzPOVq1DIY2t0H6BZvg1TVx7irC6PqpZOmCOAWOuZ
8bgSug39GNpKEmCCbM+2D5BG3hphv3eLSREhUl4bB1a99AEDUrbllCeugmVm5/V6OD8nsrur3pII
/3xDfB2jvL8d+qBCs9U7P0TJuS9fZvMyQDj6gDau2htxgbHNcQi1Ubyk+J0y9ZzqyYAxIeSMl1Ff
80LRQSjn0j/7CsoRTVQZ3ZtOJJAeopjeuE2l7sa2zl6HzkVRsbTOnjDhjKesE3d1oJaTz3EglB3n
+rapnI1V2gCxeeTjP4uMHZYEse7rtNh6pocQuUFseBvIguGxdVHuTCauFNFNYWd17lvbWN7JHLrg
yF1MyfXzvCq0O82HLmR8rDQems2gFrZxHFtlumn8mWQ24aO2xPVX7crYSmH/R/+Uk99ghKUeOyYb
D79NMnl0lTs5ukTZFhvsgz70IpF7F0XquC8uvYiXbdz34azxu1E0p455HIg1ZoTuIKvJYz/KIwhl
mT26dvxVgd/dTh6EjwABrCGqdipI2oMTxcQ1IfMIx4TlKleVff4J7Q1lVUx/9ZqetTX6VLRz8POp
AUwXLYcaRlX3SyhLjvjnXttSc7HJA/A82sk8WTfTYL47g+cfGfSDNdqABbez8vcO9rMdum7jAJBv
vVRqCLMKVxhGs45cS4vJEjxN3FR0rwShPWHSFUaX7ukUD77VRt3sMSGJt2aYU0QZcti57ZnZ7QMb
0+PcO/eVt3zPRMBqRWzDqsK9dbcYgEn43jIcYm18IyIgBnZ7cU7UxKmFBOBmggK/tWXjPbO6FORm
OOkDnCoqVmNKdjVSwLtoiFkDClMAXpKHfFhSs8Cp6V5JO8Yf1ENjLetyjMb7vCDgKfRNWwSMV3LC
RJ5m5ZU5NdazBVd5OfkKRUQa25zA6igzDjY6uOvJskdqOQntJcN3IKMks0W2g8mob2Ko3zukDcQ8
FE4xvIzEUuTkSDjxl5FtC/KNJeE+cdEShXBlmGK6hNapDR1D/YmwWfe3lI+/xRz8JfX1wXvxH6m0
/0KCDOnOX3EDN4QGDfHX4gM3cP4jv3EDwv3F9MFyAtdFmUNQ3bnG6jdyQFgm7gpSMkkfggUjFPRf
5ID8xSRbyvIc2AFCs87Blr/zYxZuDess7YByIGEPY8bfIQfOpop/MQN8AllZAEGSLDRSkmAwPjID
Y10VCzSuF8Zd7l2RVZXe6i5SnNVjcoKrlMZEQguilary9NIY3OT+D/fqd77uQwTSx+geLsCG/DMI
J3YM+A7sJ58ugBy2KiFPNORKxaPo6IbucSrxqdV00G3JkaGewQntvqPiEGc7h3/RBpsFNCFd1UIs
p8lxm6dydl+itOngzSZrfJBxhp9XNNQYbdvK21QTruK/vvRf2wU+3DviRmx0V9w3wnjMM/H5R1ZF
uXNNWmc9h647T+V+JgPb3WKDtUdQY0zlYAADVsFJIFbpo0Wmh9qazPw0T7L7WX37x0hCbiNlHpZ0
UUpDm3qe++laRB50hZLTFKJO42wCkG26e7cuXD8EW7TrVV7FdGMxfwXjGidgU4c/uRsfc0TOP6RP
TCCJj+fmcbpkzv/8DxyTmueO5iUL4j6nchtkb/AxNMxDbmwnEyFR5vcOe6id+esoLxcKUDutIyAE
pIi7qSnT5Fg7tZ63QFQRhnFhINIqxpgMFjvt0u4kjREJ6E+u+iMzdr5v9LPyWkIz00fkf378mMdy
1yS/LVROEnGm42iH62QKAD4wIiNuVHWQJUeDwAlxU9pzcAbbh3qKe/gNN7rLZYEEuLcL4W4sE18I
QQkq7Z/+/mVyg13Jr8s1khfz8eb6AZidgb885E3K2cM6f7g3yNrZNgBCcWhI8LawlUMt99kiZHLV
LFOS7ch9aKKVNBZohW5pTZIcK/DiVdpZo/xJM6n1b2+ySzQlPlgUaecSnc81qDzmcoYwq1HGOXF7
XSgLHVWW9HWAXG10l7XTkL9U6oCWZo+JDU2nX+itLXzp7auh0cMqxoV4XOpoeOuSEU1zg2zrpJzi
LVOZqFdMue1d7fQKnY3laIGtlcCQNacutNFzi7V6M2C/19cIzSJnR/C2Gz3iuxwfvchhmDQGr4P1
GUo//tlzhA/u4zrK9EdtZeBJi8uVn1N0vKXAsjJ4RajjjKmCdyUeEOMYEbCYUcYZm7oirGAc7Wwz
ztJ4Tsj/uWgJYo9ocnWrCIFXRpDJXz83CBw+XZfHynq271m2Q94l7+jHB0cF/Tj4ZKusyJgovINZ
j+owkrSRrYOxVtUb3po2ouMrReOJ3PFQpUOdbbKROoS5928CEPd0ZeppPHhNgZxVi22Xte3TYAzj
w2wFX0iXtg5FlCKLd0rs/SFVRt6ma9vpIugxD6QVp2RPVtepaWPdS2UPNeSX/c4y2oysRN94qHX1
XlWIDi0P4Xi8uFcImFJCG8FZN4Lw2tAxxhJd2gig4VF7aff3jWeNxEjOP7RyOd821etktFjxZVk3
p1G0RDiUDb1Vsk2KNbK58gSGcbZEgJ9Wqmfg5XFJ3vNWLJwsFNfLo+r5m47hLkHXryAx5wL3FChS
KL1hOM7TxNgYOLv4TKktzdTcE2J03y0NDYQ8EXtKU5dLeyoI2/Zp90CZq5pdM7n+V6EKM6RwObmM
ytRcS/C3V5ZSzpGtvfYCN9hjaIzJAZDVcVJ1t9IxBORq6omhJQco1uWacA3nWbnxFOaeuF8yhQki
66tDYc7xzuyNclumiAPVXAyYrcfxrqnlYxCp/JoJVlGmh7NtFmoO27LdibS6mGPhfWnLSby2GsqY
ZzWjAcHA/GgcndEdnWPg5sP3aVDqvUS/6Ezdxre6fNcVU3FD0c+0UX5U3hM88poSlrc1huq7NUmF
bllNsU9Bbmc5q9lwF8yTbfZmtGazhNPSaydsxij70fWd965sy7kJkCg+t1Pkf2/apaLw1h01HvRE
XNmZS9xDd8ncIW28jy4Rp3taz3GgGNXJcLoA4EBWOvT4HTbn5H6q8zwrIMIs4byD8+N27PvxEC/4
vay6LOvdSNjylaYdY0X6ZItrJNA7V4/1AcYRWHRuqp3UbvJkzdEuRiFJU3Y0boJgtI+EpQifBunC
3g06qQ49KsH9MjdoNgWR0Y+N0t90Hrd4xgH8vtJf2L7J0ZI8oKO9bH1sbfdOD8DTy8JxYcJqfFcI
J5OvQRXPuyHBQpOCr6x82oyfhefBN4gS2u4cW43MXwqjDjWM5I1PYlsfElvlr9RQNCUHVnvIeJPy
qtvmk+u1hwTCbzdkdF8NZfolFo517/dthOBjVm8srPl+tKV6hWwtbrDoj2QRRe3KnDN60OCiQLPA
nnIW2AeVxYh+Z8/NN4lPkZOxyKxdCZljlEr1uEramLUcZRU9KvlZwqiG/GLO1XIZtxhK8GBAESXp
ZeEIOsYSmLRzRMmJOB2snKBuOzUOb42xDI+m5IldxZ2cjsQ3tlvtd5wmS7s4Iq26KUf9AjCrt5Ph
E2YJjeOAvbikq0pzfKmXPL2FTYrCYMzNW3+0k7u40+IgweYIPpmrXVt6wZ6CxfZhUo5BxYCX23uG
mhv+Ln3CO4wlxNNQOxVK/kNM/u5D4XnTmxZu9qUnMEmGVYdzpfSa+gqgZdmbec9/TAnkeBshRTbr
vEtX4DDVS5/Pej8LiRAEReke2URLHiUULvaAqi0e82W6tYqsvJ6EO78FS9wTWNu/lbbzPVAKNK7B
MHSyyLXFlqryq4H89R84QAxmXysDg7FjctEykew7f3H3crH4+ax8xCZAQHGFLnsoH8tuITAgHb7Y
oq/vyjNCYheWfyTMDCPscr4JxH8l39CvLAevLBMO+BxX1l5llhsoIugnJyIAy27teRefi6dNan/2
phQINBadjmrTqb56krlvXecOAmnHK9Gk1J27N40kP8qItKs+0rdVP2UINptp1zW5t3UdkV+1k2ts
YHvncKjaDotoE13gW5SH2c/mpynSpAdCcl9DfSAH4f+N79nCq3lO9G31NAM8FMUu7swCFKkYn1Nc
tVfIwtHxuaSDONuo6IAi5jxV1/7EUSZtRzojSyeOvxtp04N/Gqz7FMdcuXBfJ6iFYCOYofhv0hGX
4nsgXQ03WEEJA9TeDJlGKqB9PDIumWWxmp9oT63WTt1Hq7qb3C9EFAdbO+J9XhHS2a0G6I2zZiGz
EKzPDoZQrW9jGNtLRyfJnTnK9pDVEQFERE3C9tqBTg/e5BhPioPZRVQLFwscu14SEXGx4qPlrkjL
YdM6KXRMPYlvrae/p0GN3TvF0sXEP4NfIQhhV2dFoxtzbNfoaLFDzpwDWsKINnnXt7gBfPnQTKAX
q2pAxtNZwQXMKFGpdj/oa3JbtnOKmU00wyOua3PnaAOYkA6BLQLv4bDktXz1gnLb+R6e7aRfzO9O
Q5K0N8vqJsL3tmMInV6moVmuGhDbK8AJ4JI47Q5uM2KyUk1uhFXRTCcrXeZrIoLVHjbBRqdDuggr
gHVKSx0/Yul7JqQsONKbje9xBP+4gPulsTApQMEJViNQilPXwnOya7OxOtqVpfflpIFEooJOH9QX
3xvXHu8F8adb+7y2+BqkyleT/wD77FJMpQvcmJM0t6Vv1/e82cVpUW1PvDY+2dBnAl+RokrGpUC9
PteOeEKHbVxhtvNeJqv09rGKSGexoiggbGiyEbTnHISUqf0HANL2ScWG9UWME6s8AS/jd5OD6Q0a
JJ8OuJIqDnvq63OI5fJVavu+9PFiNGxCk9cH91E+ta+DLuJ7LaWNE6nOv8dBk9yizsm3bi/cvU/4
Lbb5jihwgFstQ3NJp4Pr4iZIm+S9d5fkkOdOyxWi205TunrqNiEp9/ybnRErzDgVe1WeNuk+Q+mI
b4tXxJoNdV+ndcfJwma6mGzf2p0Tl0JLT8hZLZ3Gt1JSiMeLlafvJtjFSVKlwsmdZPpvDezBfWTp
3oaYieanUTfkrDQM+GuxnKvlmmB2vsC4OGE5l/m9thz1rOp0Btws/fdEOoa/puqKFYBw3rM11Jhv
nLrpOGqXjXXE8eFfizTnu/dVMiEDQyewDgLe+u0wzclFqfP6DjeQYa4DY34fageqZirnlriAVHkv
Mh5Tb2VALnsrxj//0TYjjwQtK8iiNQ/rsMLUm/XbAJB6QpyUZf6TU1fVFvkVnm+wAYe3HYGITbFi
05b2SGdEECgG1pl/0E61CrAuNzPpkEuP8mGvYs12HinZuHskPfMNT0ceX9AGFY/bTBGOsR6NWTtb
mbosOLH0kdd3ffBoJkP5Lq2+IZtUDj9iRQ0Rs0WJqG1Y4ptyMUmC0sOgVm22zAPrToBDJ/HcGrtl
VV0m3gBMC434Xhn9WV9laUae2FMv7LzJRYPEdW+kWUAh25TakOiGTYyP0fXsG5CK7i4SacMuhk+K
RAKT4LM2G2yUJsw3a3ae+qVUsTdtSBaKHt3W7+h/9JelwShd0GpM/NGZfRBEZ21jrKnv/Wj5j4Xq
xNU0tvyLkUK6mn9nLb5GbFtFyIiJKgIRSvyQT3b0lWQnmPTZEhiBowI1WOEr/xF56ljt6M31Xqqc
UN5wElbf78xgDtp1yljehkaaeEjMevwzxQMTofsKwaLxGaFLS0Kj7vIrgTUfqkc4lYNaUyb+lrA0
TBgM28wkCKTKlSGIe8JPiDYAQ6xMLtANC5LL0HmF5+26COcxHcdjHlX+o6msydktOTK3k8AySkrc
kAfZa0Ug0QWvciWOhiGGfsd4MCw79Bg1nWR8DCh/0rbFCZ1an4VqHIkQHfBpP/ldTt05ebaYsIpY
8LzKyvMtZnflEIZhOJD8dtXAClvMLenJMkrvCd0yHjAx8Ytu0PA449ZT1LSvqrEEksZmEzCV0x1w
azdmejWP2G/cIOPXQmaSBasmd2CjpCLAjo6vl6QlG5jcEkxmlVu5d8RNH6Gh3RsaZuSxkZkg9scE
uO/thRsG+Y0tdGxIYKmT8Wyryad7J8K2v5QuKgMT/+pzM5Bg6NcEm25qFEanYYitrxOL91WNZvlH
ABZp8xqJei8Tu2fJS1qyxbOy5Mw5tHJsdrnbk3tA7BlhRYs/zM6WS7fc7WTrpgpJba7EukmIe/xJ
b8Ov/UJ/hAAJg/c4VODX8x2wy88lSypPdKdRRa881QQihFTaBGnc9iydQUMqSTZBLy4YodliM/er
Jh+djuuxIHLY1TLApVwgfrsmMFrYG5pGkN5Z5uL0m9GRCRta2g8vg5yIMCBWozwZc0x2SJ9ACpHc
NOE0xdfVy1AbqiAbrLAFhT82ISs+4ZVnr+IC+aL6XpHq4qS5E6ZlgVLhr0GGs4b9A/ZBTw/QNqDj
2bNx7n36hDFUqVcbnKHpzMvib7YRENGiMWR+n0cvvuVSRsxXjXkbJwMDPxt6vsrdhS6oM5l1SVho
dm0WdAytrNSern5ycZ9RKS6OgnMTNN2nWsP+fHGG8lHJKKa+riR7K8bo4aN9XAIYwFKV+mKMffyi
9mRALCPDqInWVRqVu32O8vjrazljsB8eFt+QtNQEZycAqPeZI/gjQgpVKRMyPdAazXOzVro9lcEw
bWLX6rdLnjk/eTg/5imd0Ux0/3SKnNtqaan6XDdoV8gn0/TMEc/2115MzVPvdktY926A0eGfZog/
AfH/9JOCQOIYw2bAsfTjFyvjWmR1PJfgJgHO/TkwjrBZY0gDsn349aP+Fs30/0kA+2/kl+B4eFT+
ecP/Ldrr0BXf/6f+gQ3rYznGb3/ud5rJ/gUTiYd5EBzSlPYfPCjCxoOC7ZKCTOsfdpJ/mFAc+xeb
3C0f6gVs8NwZ+k+eiX+E4AW3CA1VPEN+8LfyvT7xTJBbZ46Hd9EHvGZk+wRgtzWS9wWZLBtuFu37
6OvUNqSsM9utINexBePaJoIrQXTcOD9ZoH5dhf/w4p0/3KT9A/fX2QAjP/clGlIEGCSANOuGJIxB
Rp7eI/0nqzBz40OnUMuSVqTY6NzaHVexzagYEzZ80flWjqi7zDsAMHvAd4/3FzEQ/6PhGF/0TLll
kiQKMIO1cQ35bwK/5dFNapbTt3EUNXulwTJdUk9FwZfTP7eGxKroZ1jLyzmV76mpxynEX6uTLfLz
cxhnSoEduUGNXOftfEE3UnDLZJy+Yt8lsS8WOXE0XTxOT3mU73rfz19i16ROsF80XbuFVRYAMQrF
Tyu9+gfJ986l74yB/dtt/Vuv4n/kcT+wvX/JC/8XvpG/xtH/5/fxfvz+/v3Dq/jrH/jdC2b/Yrou
p/xzswz07dn0+LsXzPiFohfqAqlIPb+fGBv/8Rq6wS8GJXSuZ9imYbKH8od+p3sd5xfLAiAPfMcn
u4838v9O99KTywV4EAIm/zLS/D7vCX6PT9Ys8doqiZCIhHfLIvE68W7dFiWwjQECf3nJHGZRIxI1
SGz/sHD9yU7xkab8/fM9yEqYbbjw4NMyQAt6O4iRku1s6DOyLz1JtJtH6GeySAIWPMJoM9WfbRxZ
Mf5kGfi4S/322Wy6ICQ+ax7h1x93KQkeH3Q5KSJeyxRdSru5THWXrv3GrP528y6W1gAPnw/Giyzm
fCl/4EINMmVMuVQOzh9brUuqN0M0/motNALBv76jH4ev375VYJoG/C//6X/uwDVjkmStjm9lpol9
HAdnXtvKnn8yRn2kkX7/FMs5j1H0KfExH7/QUMZxRgwZyP0CW9GDjW/1bDTHYajUQZczkU19Dsa7
/usv96cfy/PKom3aEjnEp49V0i2yTDmhEj1S8IFG80NpFPVWl9Tv1JzbETT6w0/mtD97UGiD5Cek
9jYwPzPZQTGCSbp8atoTNxOTcBWqIa32DUfL38YZVr8/tyf/yfuA+xOXNHsifk9LfvyCVZqcZYPc
Vz212Wn2bey9PvkzV7JN64t8SJBJmmN25s2UvP3rm/snX5PPPmtSJJoB1/n0m2pjIPIyA3Yhu2g5
gIsFBDmY+rmtk79dW4iyA4ELnLCJ/uXfOkZ8MeXRkHkgBYZp7V0sDSgk3PnRYeT+yfvwcdD49UmV
7LXMQr7vBNbnctaIPJmOsw7favYbdKiZmYYklJiXlIN1D3aMVYDYl4BWUyOPzAulkeL9H+7rv67A
/iSpKWzJaccnJ+N/OTuzHbmRJIt+EQHuTr4GGZGrSntreSGqVCru+86vn+OqxkySwQkihUajGxCQ
Fu40Nzc3u3bvNNY/sqYSd6GTde8jK9UP1rpzPBgdNlSBDjSQzV8PsxdhRkA0ndDst7yo0pVPbgCO
UYhofqi7fPrMhI3qK3aYHwjX7Lks4sUymcKuqm/OJC90IK66pAEB7nKqwxIFG8TBLiHcwI9ppfSQ
S7gWwIS4+ef2xu5aJsdlyQRxGtrrw6K15dQyIGZ6vGBKH4KW5GGyJ+2vqh3sNznwPziGICSj2mlS
DL5te++wcFZc4gEvOC7rte2ZccBe77i47D79kmk9hZ0stVCdZ6Tg1ZYMKF/J2AFJw2++cR8Q3Emo
Vpbpib4r74UuW12QA3mxhsrSbVMbDaJfhwUAjAtYxyLTvp4L582QUjZCOqBxIt+tEVAVVuLAyaEH
tN+zZxr7OhSFCLsYeametUT8rahReRAFN0iq//4OgjxQHPIcUpT17qIJPAxLxO+IKJnJVsdneoPu
OY6ATC9VjTwSxRt6I8n3ZMxR7urVn7d3Yv00//cHsJVSWU1IMenN07zriwVGGNOE+6yr/Umx0ieD
6Huxzam4pEYT/cZHpjWpoVzNt4ZDar3gqqDrbFojrlxO9YVelOGrVhifQ1VxDsLRTkA0NRutWLBo
GimJXPqLILEMSqNaAdx1WZCFXikGioemNo8f7RGCxyC3bPCuQ/VTVGP2tgEj//qTI4sd9KKBhjk8
Atf2bRN8n0ZpyrPDCqwLgO6TBWPgo+VGye8sFfQZLUhYrImza1MVHb2CEi1Hh6HAt5XB2FoInpoq
owvzTGjCn2Wp4Tk1oVOs0qg+33Yikz//f8/MX07E+xahZW44Cj3bvAHsggJ/HFRSbSNdNoS9q0YP
6WCRa1eVT1kHGSp8lbsbWKm1WSTjMWMFqWh1RjUiPhl6bn8x1Vr4mcVUapDa6QGuax35/mvPsG2Z
YXKLb3NZOK21EHbO6uz0aXMH3C28T6M49zIBbdHtDVy76i9TUgTTQhJTaJCByw1+4aoqyk5AUfvu
rFbQSSd6GqJqqP+ZVmZwaQdUOkwXHSOb+rAfke0eRMP1bfpf61xsVGNAslE0XFtXeg1UeWZCTmpR
m4wM2jWpjhRVr9Izi7NRo4baGu9uL3nPKI8SzicIYMkDsjaq9bTddA01rVGDjDUrqL6rLRgxlxGH
f4STpO+ZiRkPPun6Iv21Uq4wggHcIyoEI/KTv9jngKq8AyVpAwsCXNdpXFr3tKdsT60XwZChgB7T
DfWeud/KONjkHe91eayA82TIBMXjzT3aBwy70pdtznkHpVqnKOEz/Udo7AahnXUGIw6ulr2lEnqY
qAeXShTaBFoRdUmi62Nz1lRJ2hmH4lFYYw1nn23TvclqeE4NpflQpZTRb3/a3aX+UukkZeApoa93
OYuUXAQRn3YWY/Ikihrtia6b/sPwuTgn83S0tRtt638/KyJ+iFtLxiOxfeCqg24z3ABXeVUZ7qXI
QcbQC1qAp1mMC5XCBjdZ6UJF6xndo59R4bjvErhgHgza2mfqUCI7+NqbBOPfn8Qjgy6JBCaTz6z3
IFUmhJ6Wtjmj6fmZ8+Vc3JDnfphA6ti5enqaGFJ7BhoH97sKPi8ZR4MJlag/CJo7QQzwIxzkNJ8p
pTibS0jEuYEGKVN1Uw9VZufOyyOTgmj2IR90cLjkif2/W+DfJctkSue6U3G5jSkFyGQ0Dkl3zkPh
vjFHnQlJ6Gq+vt65KC5R2KdahA78xrk0brkI/v4OklAt9/XYzS4QSGqfgej3/gSS6XUJ8H+Xxb1G
jRgH43uuv2QXRLWI1bo7T01WXPpFnR55Q48Po5FEd69fG7codw5pvk5DaW2qRoBzpq3cnjOwlOdK
FcU9qECICkIY4cMZloXb9vacw2YOAg4dSmI4yNpe28zMnRt2y/jfMF56YXX3le1CR68HRy2gvXBE
dVAK99LJJS9am6LNRCEDFsRzV9q63zLb9qlsnfRtxpAziHMGLhMElKJTNwEcvr3KX39765iQNxN3
dVXXeDSubUNkK+zZjoFx5rbz0KI0f55ivUe0eOgA3Sv9p3hugx9zHLX3UYbw0H0XxukF4BhN+yjI
grddhMBVPoUCrc0MpC216ih4MDXUKu1MzM7BSdpJB6TYJjMuJB/cGZvvEjAlUetuj9BNQZ/QdaZn
GFE1MMlF9LaMu+gTAHh4a+N2LhDsgAPyYMPk319vGEVcZjxQLEYChe+13rDMSmbHhQz3LKIUFqEI
joIztBwIpKLSCYUzNDLwKipB6/5ZNVKKre/hp3eYcLhzs6L5nFiL8Z+D3yQD5uY3aby58R8Vf0Wk
cv2bzAqMaScg3Q6coLuIqHcQmBcdAwpBDFykUYBNjXnoMZfgvA+Y/3tnq0L5evtXXHsxdzgVZGos
yH7w3/WPGExoi9yypbwCv45nweXvsVEGPAq9wuRo6dwvGaPN2twUB0d1z7JJyOMmB2PPJMTa8gh+
yQC0Up2ph7TQuio5DBn0wEeoulzjB+wLxfdAtIBm9NoFb3l73deBwuU97mjcI5ZFnrhJXiIRaEuJ
YtbZUCrhmwhVcVC15C14tPkgb9k1peF4hHYSNMk19zJFo7lQginEVLqY3V8NxGnIATZtdOIw2q8+
ZyzLYRCNj0qNdxsYpiSHH86NoHpKI/0psCk6xmqIAABMYTgSiio8IRUp8hU9mcWRELI8RVuPploG
eIL2pMbLZr3SJLBqOL+zCiIip/gjrAZQHUtk60+gU8t7DRWKV+dlslPNFc3JtsBtbL13Hjp8WkHX
wm5CpGjgdcjaydK8TkwLytwanLq3/eY6ycci71KI3pDoZUhkvcTAqMQYB25+Hqjs+D035ps5yQU1
sjZ4SipDPSHnkx4clU1RRd7Ykj9TXjbYpcErXexFlj+UVeLoYN/OooM11cis9M1ktHBnWW7zXmES
97EGg4X2cDggllp26R9A7se/by99x491DoztmqTflNI3R6Z1dGAIIeQJjTloEPMP0OqLKb/oVtN8
vm1qx5EI0kxS4k0ycG9MLaom3bSpzwjohD9b3S0ei0CfTkanNr7VJkt98Fn3dphLnOuUMh3Jiro5
pG2mg3pwivpM/XWAqrzugtx3gvRTYCnBfEJZcvhek+FU55gCzF1r2UGH2kEgsvPtpe/sMtkSs6Cy
KGsgobX+1DaEHPCkow5AlwF2xcxtaAVNpuYbAVivg1x6x5uBEYAzsH7Ns17ts2MMddnDnZgyXP2m
z3Pj3cK8yD2Yx/fw+YDRRrvg4C6+Tqpdqq+y9wRjpiANXS+QmUZtjGcpf5DW2rtxsAKf7DP/cXsb
dz8oKmdUVWS7gifL2sxCS0CYSKuc4ZG17yurXe54FqnGXV2F1T9CWeyH1h7Dp4l1RmfAk/pbLVbH
A0feueRAlDG3JS85cAubX5GAKYyt2YKdDHYOb+6M9BHRxdZbBGmZZ4z82ymZGPu4kxR4B8b3ThGt
ZvzZ0kBMmBtXKgym561JkHcbQfucV/HgDdEg1bfMSbuzo3L57+T4/9sD2/EnbnIISlW65rRL5bd/
EaeSbhBlYwQUmATqFVVX1FCzi/FbVgV/q4hdh6dwUPTXnxjyCJJLRqihKN6+MbJBhYMBrdBzJQBJ
56mL7iHklB8qcGRfb3vVzo7iS5gBYaPSBJOH98X6jKrVKiUVpJEG8tpVnUJCE+TKkxY7DOraZXGQ
Osg4t7lQTc4JR532AYiBjfvwrUTiIAlyhg8RHTaT88mjdBZebEQ2HEDl+NxoTcl91wUT/POzOKhp
7f0ARro1amm8TOnzrxdsDYLZI4sf0C9B8R2cLpIwNe8Zp+jz54rxT7iUydt7dHm/Jo3+5fXbjSvR
dqdLBcJg48BJnyXq2Lftmal3dFwCpwYtU9EpHgbGirh38rvbBq/rLgQL2aOWsAIAhmKzXpGr8udk
ru8sCAOhoosI8wQfp6pMn4qkgFQIoXoPeVFkCJU8+c/cKzEAa/D3teIM/zI4/7+n6SpS/opcOk0y
bkCJ8lhvvpqOde+aUGehbdy9aabE8mcnMC+317xnBdCYbTiQXqpX/ZLATYs5HW3HZ2RzuSQdinHg
GY/6U1cnh1qNTSPMpSvMEOu2OFqyRn0Jdd0vu5GurTr9aPJA3GmNNQInNsKDS0YexNXBAShJ24CN
A5/jojWx3roqFIQ37h6f0dDi28jpgD+kFSg+Mgl3e/92TGkW48IUQskbuNHWptwpR57VQaG3DsIF
GiFFUglCkMvwI6hexl5vm7veSD6TBehIc+FB51yszVmNlK0aTcNvZvsvJQ+GszVCH9gMsB9V+agc
bORVANChvKZQxPpUV9BTW5vT0jk0FjFJ/eEo8mOEy/9gIq57q44W2m0lLMJAceAOZVZlYZIBIpej
Iylz+M2nBALAbcJVTinUlnfOi5jLfB4sbGYPexFBVopyBzaUAhDqvJ+adgHkZDbGF5OBFjpieT2k
XsG1x5gQY0qqb6TM6p1uf4GdDy67b7LuIiiEbl15rOol1bLc8EPonAd/VlqGYqq2+xlNyIvdtrWz
/TymqJeAcQLCue34uf1i9FPPwD1FLaoXlZlnfyklk4MXsyjsNwjXmGhThBXakW4c0OYYVJ3y2u0f
seNyZOMEYG4AnG9LrJC3TNR1NX2wjFEesOmG7cP03D1BKqZckqW1D+LezgYbBHu5x7L06mxedSCQ
9LwgFPs6U+OQQyFBWqmze+YodwdLu04TJb0F5Gl8S8gfmfdfe5euFwi1qw4C17TizokTDecRGron
ZCeLS85c+WlQhuK8LOPsxyghecHctgcfeWd/uVkJIvDDm1zz0gleePigIIM1FMbs90KrH8pAY8w9
gFmhqnnIj6D/Xx9CCMUyq6AAzKtnYy8JwObDI6H6FKAY61SR6ZoQnfnMpMzycyxxqoMF7ngxJTeL
EjrlZl6Pm7SwqkTXLiV6LzlvLGAJUf1GU2pUL51C+TmlRT6e09wtPoJCmUYvCEJHHHznvV+A/4LI
hMOf9ucmSEvJYIBEkeoj1GBCqbsg6zI3TAlWdg9IGU7X5iOiTAFk3UxVqamVP9w+QzJObqIYbRwq
QICnKU9LfqCX3xj5CXtIcsQxmyjs3D9SGAQejRxGZKlOjj49ABIHsoGltR7UeIJj/bb5nSPlSOUO
Snw6EILta8jMkgY8YLP449gjhNczXFZq4XR2DGb3bpvayaFM1idzVvrasmSxXuoUDlnqVo7pT4wC
h35aLcZ5xPWZSIWfAgZx8a0tjMZ3mMC/TzM3g69R0SyYImA9GK0uenP7B11vPcmzgaOTBuh8go27
z9T1tIGWnW+ZYfUmjO3pnswVUvthyR6Loq08VOUHZJCKo624Ptjc00Qwl5EajG+Lqy5iYlnOA9BX
dGP+oeaJdgGXU37TgCQapzYt079uL/U6l6PyRgDhcqKtw+lebz06hZMF4Y3lT60Z3wsYkx4VEyXJ
21b2lmVSNFYpXAM22i6Lcc7WqGLT8gkk+kcnrPW7pJZahwbzvinMwOHB6b32XmCVOukcgylgirYB
S4kYS9aN0GbqEKWhIpiWs2EwnI9rVZfba9s1hcwHejYcF/xmvYNj1juKkxW2zw2veU7vECfaSHjO
JF4fhlkVNR48E5EcEERrU0vYxIoWBZZfpsbz1CfhJYZa+TyArPaqOIkPov7eMTDpEFCNoL7EFMXa
nKor42JrPBv1ua4+gfuFgBvgtNfpbfKhWphkzjUjuIPAJjkIPrv+Iks+hhwpY5BpbXmhXcsM98ie
xrDFDhXyntMYqW+Krs3u6cccdXt27YEPgAmKjIl3zdqe5pRQt1PnY1Q+Ge+FPeaf3NDiwZgho2jH
VfP3bZ+5vlw4DdixgAzhomJjL8nDONNS7I02G6hLmFI0W83zuHDXhG6KuGxfQf7auOkDExxHD7i9
5QL/h0LOcjkl27cOA/y5kWZsr17NiKcFlnE3m1A+Gp1rPi4TDI+3lyvj9/oqIyPl5MMQRdcT9P16
e6t5TM1waJAeD5LmTUaT/KPS2gaJYRf4RtuJS2iHR0n3rlGNNw/3CmBVfeO9xoIop8VgqQ9wFOr1
0Ci9KCFZk6SbUHMM9d1YdfpBMNj7sHQMiXCC5+RV9U5DOdOt4cdFlJqxbq+HeufSAnoxT1o02P+k
aggzpqrFKeibGBVlsxHRp9ubvfdxQRfCCCeRf+j9rDe7i+Zx6Ric99E4gMd/MobzoimBXykLAjF9
d/Tc2ol/jJzxXTk+GNzWHJBDrMqcURJ/bDWDixEiTouM9xyK/serV0ZJgC49bmvQ3pC/5EXWm3Rp
nmnlIlBM156TtkCpGUbgGC5NL6mhY321NVgHDXpiFHfAWmyctkwzZVpiVfhqz2R4b1B2EL2h+bDm
N37LGO5B0vHr1K1PCdcHdXwpCsUw0JbFr8oGhwFhcvemmPUfkxk7P8juctiZB/UPFZWN7zkT0ahs
JuFDXPV1ehcIN7qoeTw+kyWr9BkQTMmcwPlCEs8w2Gv3g3SIgh4gENdkIGOTKTR1EOW2gjL3NGvw
4XKfe2OioIMkeYqhaxkOcgb597bbYeJXJEQkQ6TC66/tGgrScUUU+Lae2fcclMrT52w8yLKvT4tE
0ABQpRdI0WK76W05wFyUzIEfJ2N5V7UlBCy5+ARXUPvQKd2BB1/HJK4zWYih+EyF9Com0Wokc2wD
P53awdMBrHsucq0nNSwmBJlFjjBtcYQZ3dlI6A3hEeXB6OBd+nojq9wOKgSkwvO4OOND1eqkXJCg
+bfdY2dpJuAWkgWDyMNQ6doKcgMLONGWF3EWTY9dCIOIaddInGZQO6SjWj8tJYQZt41exx7qCyB3
BAOXNt2vTfEVnq+J/p4dg6izgLGosCeEo+g/5l3XHUw+/MIPb/yR24vHAAB9IBjbd3+ZZUYQQt9y
ngZEQmCrmKDoSHXxhI6VmnjtmEG1MuX6u6RX3feoYeRvgyKB+phRqS+1Uc5vYbcOQQ8AuJzUBnqg
pGj6t7oSFd+QjTJ0yMgM+oS1Mv3GLpGzg/6hpUSmurkJu3ouNac2UdtMLCv2bUYmzn1GFwxRV/uo
G7kXxmjjgMGGFwCgxDZ3U+CjGkcI8c+imMqflT00b8dx6SFHpJF3Vysj/Ay9CTBxcvTmB8RxSCMX
YQmzBlSvp67jvoJurf8MHUr0pgYFdJDVXsMSOeW4zS/iW6gYt9PIlQl+Jw+66NyrMLKlNpwSGVR8
c1+ldwv9aW8UaXenFJMBbX0yPGeFHiKbQiP3tvNehR5iKEgePopOeAMUuz4xEgRWwPLBOCS07A9h
kbYDRDJh/Q46V+ODpQb5QXKyZ5B0SCKc6cbDrbc2GHRFCY2HYiKDoUF9FrXGY9Xrky+yonyohii9
u73Aq9PJXBtwfORBmVKy6YCt7Yl66U0rYBrLhBblUhM8fPIEFfEBZzqIPldPFTp54DYoGcEwRPq1
MUXSqSQDfP/eMNYWdA/Upf5BBsRCA6vrwQSk6r2bI82GAE97YFr+6VVckE1EuDcBHegwgv2qF77I
ShQeQ21e1UxziK6/g4VVezDNvv9wey+vEkv+OF0tKn70EPn/8tu+sGJ0SUPRh0EKNW9AbUCrc9Hm
IjtXuVgQyxtbP8vn8kOkK4PvhPkRaPz60Ej7gM4k4lQiaTe3caQEtdHZ6M5DJEVdRO/DJ3eBR8yw
uvZDpSjGdI7yNmgvMaJWnyCfmN+koqrvwzQYvdtbsbfhsrhFXVB2arZBvwJeoYmQmZZQd3OvrjTh
F21xxO6yc1gowpA/U/4jkG1LrGodDVAFlKYHSn+4RI6GZniuwN5oQBzUTkL5nVXx1GXKgoo5KIf1
B54Z+xATAGXPcCr9YSzC4rmvh+zAytUtzWeU7Wh6AywOt11b0UZaaHAWm1BLGjTYDbE85EXZ/wNJ
XgJFUaeb72bgzQcDxHt7KWdjNDlZwbN+E3igoaRfMwuDMbYOqRO9yJHgtSv1sqB3mZw7ozkqyuxb
pLlPSicbs5tspNHrgVucaZx6WGgXpsw3zFAQebmxgD1Pgu5gX6990lBVm4cCDS/GBLdzMrku0kUv
sKcjKnfHFF33QPPQutz2/OsoRx/Uoo4mePxQp5BB4kUQoMGcu1XrghNGfvFsignNOw7I2dWgdxIB
VbzSgne7hEbyIIXYOf+YZsAc33EEOcTGcebQZHI/B6KMjh3EaN0odcwt/dy0IvdnULinUBuay2IZ
6UO/FI6XdY36KVcn+yDcXnswP8RlWE/lP5yVzTlBvCaMKIUz5rWE8Ns2TnI2UNv6Y6z6DDgqgpDQ
LautdQCT3DNLxgCHApeZfJSst16EC5PYC+Ggq1Ep7IMmuTfV0TnHTqA+ISfX+1qFpM7t7319gZLc
krQjDgCfD5Ova6PdANIISmvTQ2QnPQd1DfOI1olH25qPMunrA0N/hwPKG56chPxobQoB+hHVMJeg
2neWLypj8kIDErqqKOASbLvx7vbSdu0RERiN4cVAUrKxlxnayPc1PXNqtHOo5MYHpheyZwj6HK+I
2vngNfkLnru+plkgz2oLY6RcWxL1IoOI1kYR0zNbd0REMSxshr3C3vl7dAK7hjsaEm+oBpCi820j
tNQTrCvFH+o0lF81EvnpZOYVgnbI02shVGWVUE5R3LXjaepLvrwbZZJGF0DRlza2tX+QAw47L0Ze
sAZqKcwB3S8XQq6Z0eVO0uClHxxYsUN0PQvEPywUAYtTtQzVa1ujKLPLhAgEKi4EDHW90b092ryN
oIhIHbU/afDq+zP04+de04+ABnvuysNWVtzJLmlAr00FojJnW8fUJOAZK5O4u6S68ZNps1cXwlkU
ZSA52gVRA/2ptaVwnBFjqRvLG5ldPgVRZp8icw68Jkj+EgyTHUT3X964dR7MqOAPuTOhcV3bc43W
razAMWDAUONvswERndTuUn+gloduV580/cdOA5h4Mq0UYbc8NvRPtTbb0KJ1sYkSlBnSPEWNzLpL
uz54Z8V9DTc/JUAgqk1WL8gtieohzK16OEUA+9+RYQ2XLsp5Lt0+eXuRDGKwf+tMtNs2J0+rZguc
Wmd6UpYTtvPE7d8Z1JPgJaJF90YZbCgQp1Sdvv6OXWhsJDcDLZlNBHWqBIFXXkGeQcmDDAoRriwt
FE9RG4SlRRGeA+31E4c4CncyXRlSDwkNXn84Y2oLSJ0w6mRVfWnNrob7FCFJN+zQcIB36eB22rmh
6RhzSTCma3H1yn9/cUMD+ZndlJeQN8dz5GdqT8rR1/GdprjuJ4oiFe//Av0jKHDf397enYDKaAK2
KdFRWtrOOnZltJTDwhA7yljjpY20yev7fPLRBBzfZl1xBGLayXgkHwx7ymtA1rLWK03mJbeihpxO
qcz+HEHZ/3GA7/ggbO+EFMYgMMOxI/PZPlmNrK8qjQ2F1jvKvQW27JOitQvXRNYd1F93zsXKlNzg
F5+uMCucM2ZBltVrT4NeZV8XSvz2yVCH+gd6t6h2WeVycBp3FkgFgnRc5scoBW0cJnLaYorI170h
65FUncwKEKxTSwHnH7cdZOeDMb9NSYbckT77tukzFSgthD2JU9Rm6sdBcezvleyQ3rayu54XVja7
mOVl201zanpTJApQvBPChWbd6FC/2fX337AlWd1Q7yWLsDd7Z6qlg5xWhQywFtaAomv3AxooxWNc
BkejR3vLgkUOR+Q1KEsMa+eIS/QQAsB5nlGZzDs1DDHENiz6ep9HD7dXteOHKL1giMYVb6UtOnDI
xTTqUcBTYm6AFkEPcVEcGOFTRJ7v0qTWPqA3ZH27bXTPOUhqaeCQGpGNbLIEnu9OVPYx5YV4cBB/
LLLPCjPEn29b2V0ajyRHvj5lf2y9i6YZQgMUc5qd2h5Q5jVbiJ2TsS/jk1r11VfXjZVzYDbObxwy
OvMgVonKGN9ePXrT23PNlrZNo38Lm+JnVejig12nB2dsz03AeZNGk2bimBs3yXImadSKwqEd6ugT
wmuN1OzE2E+T90fyLvu28EY6VEw0bYHWlSR/yNzR8DrwpD7Qi46p7+XTlAXGwZnecw5SSPC4DNhA
WbLZvmjWRqseiYxam0yXpQyjO9EFR8BFGRk2OZYuu/3UdGgVg35ZOwepHhQJSm94xsh0VFJqy6PI
ULZdFhcFCI7dh9vOeGRv44yGPpZOksxcLUn3Ffne+pyn+nIxBTlJgxDg+TfMMZDl4B98rW0KydRK
aGcoing8KBryn2TO0Racu0sdCfEm65yyOt22uPvZoPeEiZBXFnyh6w21FXc2K4cNjan8Phd9y/Mx
yESg/oZ7UBCU2SGl1ysG4ERLW1oeOH1ud7Ono3HgFaGqH2QCe6uhiUXUsOj0gEZcr6YphsSY1A53
XyScv831+6VR64NMfy9CsVmuSpkMXL+Qv+JFElBqSZHHnW54IIbiZxFQgOuyuPGLGY1vJXCeRjf4
5/ZnujZJh5niKthVkyK5s4kZ6DovSF/gh2abl36V2YnP4v4q44FxAgEmHNb46aCZdY24MzFKrV2W
UEBpq5urs80HPYqYbWIsRGR3UWWb9woFJAbQz/E7l/qVVzhL7DnJEJxg2q5P5aDbXlEm/cGxkIbW
p17215lWoPCgMSphrDdcU9tqBDJOoc4p8neGYsRfAA73T2VXNw/1UDpvad1Ob8pxPiquXJ9/cCFM
bch5UB7HW5AfBc82iwg5zFghmFIrlsPMnlB80+q+Ftztl9ufed8cCDEiMV95+zKAlUOfg1J6lrYY
J8ONXS/gWvcXdO8pJERH18OePRtZQgIAVwTdv/XGdlZCY3Qh3qRDz0wV2BzfjtLohAhg+jntc+Wg
xnt9PqlICuALkukJlZjNh4zRx1Uh1aBnFrbayTVy1y+UQH91coQVaAEkWpR7dtu7SxpY75h3BGfi
ogjJA268U9Bk8NRlpNgS18iIW3Px6gBHL5TABgaBoQYuwfVWgml0O+av8RQlHJ8yPYsQOGyNg9Aj
/8rmJMhyJjNw8qEDS+zGSi3svMuw0uczMFtRIAdl2u1bqL3SVz91SINoOoJfJ1VnQ9emIGbvBzvn
9OuJGvgkf4hORc7iuwvKkJpZoPNhhUdz0DsOiT/yAiY3ksnR5n4v6iU2q4LrKDL7b1oaOo902Ysv
ijIqsF7m6YGnyDWst5NMgukPKprAF0EJrNcoUAvN8mWG9cuZx3dmMk5nJpyFBw9M6GV1NXrQB+SP
UxjlH5xIfx0PpGwGMtLIA5m7XgJmtmiZLBoy1Z0FuPw8HL87dqDWfsEI3HkpZ8QBb8eWa9fBmJza
5INCl7E9e/m4TCpFd8aPa1i66ng2n5tltu94w2p3t01djz+AlqEtRq2BWQv6kZtzXiiooZf9nPvR
mA2M9wzTWeVInN2kn5/CbkqfrQnGoymymEJWpmdzcJp3t3/DdahhroQ6EsTL7C+YzfWnBUOj2MYC
8w38txPgd606h/ESHQTsXSumDUKSKQT+d+OvNELw0czJ/VHvu/uYLBiEApWd22u5PhWshdEV2roG
rGfbLN7okLZIC2rORkv1GyWk4UFHWe4xtkco9bWyOxKu3VuWhMtwNnigiC0JTWi2kBODLfCX2mg+
dFpqvxkqp72/vazrpIZGteoA35JAREpE6080l/R9mdoofDErSL9Z7pd8Uuf72CoTBiWd750buQeH
YG8nX5qUP+lF6pYnAi7dBZN1irBbNEFxkC3lBJnalJ86LTxa4tWh40lEPZgHEXhERoI2B8FIlTQt
uyUHM9yqd8VQp5clqYwzAkLK+fZu7pnilmEUhqoApDTbWBYVS9uhPuajMhNfoqaiBYQs0Ykf2Pm3
Tf0KTKu4KZsFoNl/+YecLlpv40RkLGHrzf22GWYU18cp/EpLcnoLFd0AR12cF7QaZ8Ru8t4915Vr
/IlokA6deKomz90S6Z8X3YA8dE4g2E2z3IPaawDmaxb5n7CL8PsRYvwy50Z7r9nN/H4I4vJOMQaE
5iM9Omjb7e4czi4rztCMbFsSRQXV+cRJ8uN8sp9HVfRna+DR5bStcuB/Vy4vN06+TRgDJhy7m4/U
T8KYRh7lPpom363RKf4cg3y+K5IuAr1et8ngmVl8RHG3ZxU8CI8iID2yCrb+XIUbzaVtTLlfKtp8
dpepYg7BUtCXqsJL3ikqcHld+w1/dCj+Qh0tAbJbBAZyJX1Q20oG7SSEY8CpLD80x7+MMbIPgvDe
9yOXpItP44Ve6GZTx6WdRQhewO8Ax52syKq9NB4DP6K58tpIzPcD4sL1yXwbXfzNrRI54WhCTp/5
3Zg7d4IOkz9Y3XBW0ii6GG4e/Of2Sbu+SaVB0DQ4jWTz3E5qKhN3mw6QxdemEElNzSzdCwDn7LFv
lBJpmqV9QriphXc3Lf+O3UY/CzUpD+7SHf/hBmVelyoqT7Btbuvm4O/Kwkl9uBaE38RGyYuEIrQF
48YfbuDWJzs3iwOjO1+VMEZVAudh7dueZJt3zCg6ZurzKorPQRKMnxAHa2ldgJu4vcu7pqh3Ezup
YKGCvD4fdcHjch4xFTZqeNe2WXiBA7f/o7XQ2PoNU/AASAAIz+rtQx6WwcE0CgVTAwK9qDo5F6Wu
kfcomqNiyFVyK/Mel5eIHJEHe7Z5vod5AkW3EaTwzfDOUsPUYpjXVb2sj/ufTAdO50GDIrWRMA3Y
o44eRHubCjSekwLbJK8f+e8vrtqaXMhWgzBjNFGTiugKDK2VCk6gCvqDss9VfYCV8oqVxD6UK8Ct
r00tIonq3OozP84G2pKT1fojYk6ngKLEQ24NlVcGTXGv5UZ2d/tz7lpGswVlHNBYFKzXluM5X4YG
Ckt/Qr8w51WWzSghklWXRSoeUsOILm4qtPI0mXr67bbtvVNJy/J/bW822OjZfDvFdhrq1WMurBpp
HB3RQaWhU6zlaKtFyVHta3fBjALKmGRRLd84laNNczfoC0+WqTOeFkQCT2SHQChbI/Kaov8zdQvt
sZ/sI0DfnjuBFpCsQpTowY+vd9qdi8JREPzz1W4J72fev58TFVFOwuMRTnTXFI9CySIHcGCLsqPk
lRWVWmQMFWjvl1wVH8tBjN7Sq8FBiW3PEoMSvBwYf+fq2nxCNm0yGZ9LfTB3sbe0i3IeJwCbySSa
g0ty78MxsEouzwuQ5GOTsnF0zJweYuozGRI+F2aj3CEDG1zMwY2ex2oWLTJwovqDF3h21O/bt03J
AhIUKMa3qWmhV1piqwQ9CEmLhzlPmvrkZvmHuuZXGOgHejajDn6qV/Wn22dk7/6k0kTllBcghfVt
FLLjETLE0SLeLgq66m5iXOpGbR+c2ZaSiah/nkTsfBnqCA1YPbVtBvMt5yBf3jupuC4TZmw9Vb1N
gjIHcSrrNqnfmYn70OvU8UyziLw6K/7UnNDw6TQdcdjJyLNJ0Rmk49EIvJ5d345aoD2JjF6F3n0X
Mws6mW3/HnYh56Cgt3fH8KqRTNGSNGSL4x+LAcaiJs98c9CbyjO7eDxPbYpSvZU2X5Kucv503HBC
jNnJZ69dHFU52NurFx2xn9hLzY3TymTJJvZ3fVoj6SpS3+a+83TQUyDD+gR5VEo4SWEekQ7sHVmK
i9Bn4MyChuE6DiW1oyKMSy7kzO6CxISdXKoZcn4nwPxt591bGuGdwhD1YIta5sZUA0QqLg0yIDfW
T27p2JAJBO19ZhfzeWwX8+BjXi9N9q5pO1EmkhmK/D0vbmzbbLQlCMPUH6bxQ9i0/WOnknMiSF6/
OrcjlFMJlgEBO1uytkzyeblmm/p5UvV3I2BWn60eLnkzmAf+cd3FYOeoQsHOAOAMhMgmuXPbwqQi
nJO8okj+TW/ToT6ZdLHjU9OOy8eZDfm7Nczej8Wy0LC3+vdDWdgnHb6OSz6O5efbX/U6GPB7eKiD
BJZjD9u0LFMVYXZLSjBUYoRmXaNkLkjTFN8eqVmdgrxqP4d9VYQH3rRrVxZy0ZRAbWULpuz1MG+6
IUl9SOl+TIoSn4FFiOfeoh7Ou3v2894yPt5e655HMTtMKekX7eA28Lk0ycy8LlPfHLWM8cQxvYhk
VN/MBvIZv2FKvjMFqAEw/5sYu4xIwlopn7kB9HexnHjhxNQ2uiXNkfrT9blEQILrWiZfgKy3z4W2
jTqrNzE1mnqJhDfT5x3prl+HoYoEdn/Uz9jbRdYl8WIUD66KSE1s93qR1ZyWwnobOU3pcaEWF6eL
lofbm7i3MsAd8HdLDLe+VY6Yi9hwlJGVZXb8nRGDojotdR6epjhuP3bZWPwPaWfSGzcSbOtfRIDz
sGWxqjRYsi3LQ3tDtG93c56ZnH79/dIPuFCxiCLkt/FGgLMyGRkZw4lzdnCn14+UpDyFJxdeV+L2
dZ3R1OdIcSonDWytaU6Do3QfG7fVP79/V5S8CdGJWSWj1qVfm3g5tAhpmCCxSHZ8BYm3T9Ywhb9a
b1wIAsRe13BrW1wxyZEIIBShkcsFy8REZ7yvqWJWmfYx68P0DHP3sHOht8zi7SqrbTGrDqZVY5XJ
aI3nmKntQ1gm7aGbUKR59wlKRRGScXwWwy7rpbqyUHnqk4A22j9hWOqngiE4JC+YRptDda/fu3F+
BN9U5Cg5WEjCrN7YEAIot4JqhKn8BhH32J4+QWy5p367YeysIufBSJPpVqygDyi+FGbcsIoo6qEF
4xpWh6at059TrEzPMHvutSQ2PhjugoxCkmbKzPzSLCDac1nRSAPRTe2BgTDi3hid7TndJQHZWoo1
mMWS2l/X0d+EWnzW88HysGgDNB6601yOmYTN7DWxth5YsGAanXniFFgO5W95EzYsnQm/eeQlAWRL
jLwqmfhKddss/TCRXCe5FIZBiyCIJ089R2OhH+Ajyc8lcvMHwnPx321b3do6ThLUgiyyUn64/Dkm
o+0jMucJFOxK8lFb8vAJ/SooitRoDzK28aQy9CWvBL1KnObKTjt0ruxiqRPGd+1cSmY0p8JCbptW
fUs6U2vhscq85e69G6RX8hsgJ1XdrorvsU4fz1UzJrHaxDvqk2j9bMK7WWmS7uSn11eEKI12AmLU
RFG46suz5IVwajVLkqCYxhwa/WY4EhQjzVJBIuBpMPne3tr1xWfiFhASlUZKcYQpl+sxOw2MrIc+
f1na+Duc5MWRUULlfHuVawthvBkv5knXLGFWl6uIbLJzJE3jYOpHI0D0m0oR7M9HD62XnXr/1oY0
iZtgR9LPrHzMWEI1V2pKFBCtK6DimN0eKfYHOxu6TrB/U67JWRgAeFcF2jpDpBGeK+UQ52rVPDFQ
EVp/jdBvoi8a54X7HHWuxcuXW10fKLmCV7UKkYbIAxhaesrHnlFrxcj6z148Rq/ZkNghbJpV/BQV
CUwWYojDvzJbWZ4NUQDKjL3a+9rUekK5HTBxRKXNdT6lSxm/LmKpdV+FHwGtqdSKPzqhKz6MrqJG
QVWB0fWbPIYxLMsNB0RN1XQVsva1RVAeKm55GBVhoeaZY9F3Q5e382GqR+hCaNqltR9VrYgeiiwX
SC9VqFIevHxSc39ewsZ7rJIlSskBk5SpCKVxxeNAtBP/aCv6UEdP7yP92LRePUGxrYafjCnT6rvZ
EcC2Si1vnY9qbLs/F4QJ94ZDNj4QMANyVAJGSfW7sgNiBTq3QzwFJZxhn9XWS0+2BTFYO0/xOfMs
zXeQk/7cNbP7/ivMJ6DmIum4JXvXpbEzZO9MXumNAbP4aOv0njh1Rjf/Wy4p8h1lNu94pw2XQZkD
bSyUikE2rF0GKlhhZ/WsF7bFDBKuyg+FKqJ7T2/ms50zg71zxa6dsKRgY86PYRVmttZ9przu4WMq
yF+6tAnPNUPWsM0u+iFMWuuBpqL5YCQi3QkptxbFB/O60geCsXP1PYfMIG+aJrS7o6k86plwjk6H
6JhmC+WDrUfV5wShucPONedTXZZ0qOS8WXT1KVW9BcYCRoXmuB0eqmZxH2kWjoe2z6OX20tt7g+4
gaxJoou1nuTus7wdhxp7RTN4/qVpIzImbqKUp0SfFaCHmFJZOe+e96NUBeMAoAOaBvQOVzmcCQlT
NcX5FGQWc3d0R+dggqOewZ/Uo/xque9/CFgPJQBAFYxVXKkBisVDxaycgtSZmwPBaH80YQg9jE7q
nG4f6IYDsDFT9JfZHi29VagQhko3VALP09Fke1zgCDm2ocGUT5qmmnYHWZFyhlm2fKqMMdxZe+MR
koxBYPZxQAw4rSogmT6lovGWkYhk/NIhbfVxasz09fYGNx5VYkA0VxFzoLy8Hg4grtVK5GzHQMSG
ZJ8UyZkArA6yZG52ssYN45QkgQQ/juRnX382L8myufLwnm5ZmQ9tNiwUbdXyobBozOZ12n1TiiHf
WXRjfy7YALBw+FFJd3fpR2dVWei3JGNge5Pnx2WuBpDed3epM3Y7Hu3ahVJ8Q/uOQXEQxjReL5ey
rS7UvBGOBiwy+amAVTyYzHy+UGMtgpQAaqfut7neb8gITQAGM+V5vwngZ0A49dgSsZqz5T4U+ZQ8
xXlUM505RcWvxhPFzoLXBskGgWdii7IKtgZodm7cjJMGybLWoloToVf0mHRTv/MSbazCFCaYN9aQ
afjKXcbxkhl6o4gAg83vJFzlAcGocscpbxweQQtEnHQeAfOtmayXweiExqsaDLExGuQ843AOxyj7
rrQieVy0Ntyp0VxbP1VMmLqpLpCQM0F7+bUWV88az15E0Ftd8ilq+/BBaWeyL2vUKMML5xMkMe3O
WW7tkoYYJIugEaigrKw/SRRBJGEJAGGF+wvG5PwQpdN0F8+wkqfDtMe/s/HtmC/9v/XWhcPKGonl
JoqyXmWq59oZlGO8TwBxfacBIXOhCYtAx1yVnzqvseO8LgZ0uYrpiDh989CaGAy19T2azI0N0YIi
86eoJhkSVl9tFqkHPKvE5AGBPTSpoZ2zmKTxvU6Y4JJWAbhLKhpcrpVtWKnSuhobmsI8/6SnbX9M
zQqC73iP/fb3pM1lMELiJMek8PdQvq0HR6AoGxKEBadAJHE1wJFeyuGHJYFjGYYQctIFVuY7AZn5
cCZb1+NDOScW1FtlqpaHophF5tudQOCiXxSrO2ReX30dx3n+H8Xtktem1Luf/eQZja810NXdzRTl
DT8fdWOPlOzaCsjhaXlI1VzEb9ZZPK3J2OnTirDKVduPZqdar15RLLqfjI0X73yh69tLF5IaEB10
SkHOumE2DMWYGVHSB0lESc2Pp6L6mlG1jJh9dOFZb1vm97xx5/peM3MQk5NXQ7BEImDxjl0ahofL
7Yq47oOB2cDvU7gojV8O1qIdayHm/pyI0T6ZUvH41I6MzNtzaPynOG1t+0sWm96OD7t2J1xuagr8
GkoZpKyXP2eKo7wbaQDBP98ljx3FjOMc5fnBGLL+MUucaOfB2VoPhC6tUADBPKurF9VMIdPU0p7o
q7D0QwGZ8NFrGMSPwbf6Ap24nUfh+rbThWBmhA+Ms76iXu8Gul55RWCZOEkTLEbLFSyzvXB5axUe
AvjaqMkCtl6920iyapoDejUYytQ7V4gSn+gYtsF7fQpgfOIdGkfMVJC+Xn6rYWm1KkLwN4h0N4ES
Lgwf6y5roZQs4x0cz9ZnYjCd5hQvqgwkL5dKZwYOcq8h/kdvDg3wYvxJGaE9No4yHQi+7HczQLMx
Wp3w+UpPdkV2VquFwUwakXFtTu6hhbg+9fWygnXPsPP/ef85EozIMNyQbCarzXVKLWgrQy82d2b8
SHgUHikQZk+DMpd7umMbXkaiZKjI4tAo3a3WaukA8BJFpG+qUO+UyXP8UI8rv4aX4L6Zremgk6gf
b2/wOsWhRyWPEzIlcrc1jUKoNZPXq/JFmBoBrJRh/yIbxSGH/PrLDMfbfR0OzqmbB+3H7ZW3LoLH
N6QMIBVT1t5tovq8UAsi92iEWvujpIvhuRndX7fXuX4puAdYJ91MsPjAgy7t080dRyQj68DBmgYF
fV4/r90aCd962jnMzaXoWMnhG7Dx655VPo0qbK0JHsSLfvR56rzkixOeWkPoeyOgW7eOZgTXW3Kg
4yYvd0VzbB6VOYT3jovup1AOnuo0J3Jw20c7G4e/bh/ihplA1ABQVwawAHbl399kG8uUJSgFy0y4
tDRUYsHtisSrG39YFu1ulpVIuE08fzCWPRa+jUN1GT7V2CzehQH6y6WNPJpR3KC+YMBIhVplPj9q
UTQdak+8W7IMTri3S62Sj9/BbdFmBBXRAuZ/MXL4fBIgIobeKz9oTJf+5NTT+fbZbtx7VvWYJwKM
KJsflxsECao06owDndQoOU2mPQMtqiigCN77ulPHRzfTdsVOtr6oRN+Q/cMpfVViRDcmXPqqnQK7
c4uPVpyL+yEKTfDXSfWsTZPyTz+3faB3TvcAt3X1YoxZvxy4ttlLMizxZz20/4liMzzw/Hf/oUFK
TTS35sBzI6HuXKzNHwvcjhhZ5tbr5DqMxqXKa54zPWYsY04gOM9bsKkV6KiglWS0kSiXI1gIZed1
2/BSSKjSeCBCp6mydspOWE3wPWlQaWYqLOdRGz2H49Lu4CCuTYD/nvKLhPrJiujKxke7h2jMccag
G5vwKwNXC4OPpdqMPi988klbZle7F0xjRTvbu3YjAIckrw3yL4RYayDWYIeDGSUUfmvIz3zDGlxf
N0V3T3qf+15R7tV9N9cDEk9kAncf1n5p63avhvY04UfSWSmZmHWGOlDa0f5oKTQV/Kwz7J3bde0+
JK0bCAxJpQDt4epoVaVp4W8SvKq9NQagwOxTgdCJn+itdnf7Il9bKUsxfumRbjPnuUY0G5HRNLaH
+0eqbThoepE8VQXPzbw0YeobYvoYZl5+Z7Tz9/+/hVfRXhUKPTVLrkfRO+ap15fs30wp3Y9oNnfH
emAS1OqZElbVbI8Vf/N7Osg2U0YBq7lGFhPCNrOXyJjZdZpHh3FLP6/S6lC0k36Kk+Xd2j3kr5Lm
lswIl0U2dmk/kakJM6zxlQUC9Q9Ja4wPngYt14wOVwAnVP6lAnNzroZ68c2l/fv2OUtPfJk+8wha
bJYkgUfQXr0PkZ43gvYteaBtAgGIEoaGfKNwq+dZDcc7JR/bO+rz5ZMKDOeIMNsez++1N+IHUGgH
ECeLmmvFYXNsFK0YnT7AqzOd6bjzRz0u93zexpWRGSc1SQrt10gOYxwtux4aETQ2kIdwDsPjHIr6
EKbeu+VAyOKlnCGNA4lcWiN9E/5Ya6YQgZohcBtqZuaXIxyX9Vyoh1jZ5bba2hr1dODhVDBhL17F
2EPZTrVVqyKwsqi8cxW8XNxXy1MNynUnnfw95bO2FjJXPCvbkwTCl7ZqGrKL3OoCvCQz38QQYAD8
bFacXzScvMVHudk6oZE9l+dZhy3hGMPf9NEVsVXQBxMwR4E20cSRIlj1JZtD+4NTJWkMsYM17xGJ
bxmWB2hSshiQ5q5b3nTFKAzlvYAxGsCqvqCVneZGs/PMbVQ0iHQA0gBuIS1lqcsjmQY38hqNI1Gr
uju1XYWGn0KxtW7TmiZv/CVN9fnMuzEdslh1kZ9f+geG3tqdb7NhBoxo0dahfCSHtFZm0MzMMAs4
3IC3LHni5wt2V1liBhwYOe/OP1iGBw/NEEZ6mKq53HOsJ0NdpNEYTHEi7h13oIg4DJTdrHCPaXjj
AZKje1woQlVJonq5lJ2nUwX7DTqEdm59WdIiDZBK6QNGMpOgTLP0nixWDTp12bOfrQOF+A86Cl4B
KFZWmxQ208dJ5dL9SCL1wc2NXwXiQd+GdvdabVgqGQ+QUUZZgQevW1aNWdelmoRwYZeM5Io+q1+B
ESQ7PAqb+wG0KdNTuG/WFT+ryc2YTHEI4ANbHtJlHI9xDsCgKpQ9ObbNjwYYnkFIbsaVfTSOVxa4
4SGw7Lj4KpaufMhDz3jRkCDwhxpprTLRJr/ozfcXiQC5OMRFtDjpgawfbysKp6Zx+WgAxbqAsagx
sJoqPYoBbbbbL+fmzYfnT/bGKN2TiV+aJhzRoustOnFtD+BK1YroXJRpdZyy+EtfWdmnwdL7D3rS
F8FgL5kvPLc6C/LpnZu/EWlDUoGBMguKluY6RjNn3c6XlI6n1/QJ7fDBQOXKdh7dGc2eCTmzgxLC
h3V791s2CwqAOTc6QEyUr16CmYFIoVuCzZPG+Lk9KS/GXKWfbq+yZbPMq5CjoEJC4Vj+/U2O7qRG
YpktGn5GH1nHMBwqf5mz5nnSq72J/O2liIUAszFUti4Fo/dGtUjFXhw6gN/ypaOJpmr59D2F5Nfc
sZ2tTyYbx2CkJN/3OoIXUTWF1L6HoMz1JvJ1jyGvRAzVcXYnECuToT9RIdnjxd7aogluQ9KakCCv
MxWz0CxhV9UYQGMyYY+iq9ALsvVn9DX+xHtKbhj2CNqH9/zyy40ZFbKq70Eftqb7mDdtdULj1D01
DFCf328kb5daGYkAlp60jsCxdV56rodOnABOjUdFV6yddGjrBOXgmGwYSwZC6fje2KMxwSCQ6XSo
QUcQDc+W91DO1GyqOd4D9+8ttfIusxImg5irIVCI+b4jCog4uAhhL0UQPdlpS2yZowSkk35AEcGg
8+W2mBwYehgjhyBW0yGGsbtPkpcGsnDrqzHpRKxRxVgc4hHxHi5xc5c0J+ggqyQh6/Ji1BsNtJt0
4I26sL72ok8O8VCoR7hT3z/jCOSFsjBtL+IWMvXLTc5uZuopnNXEg5pzIEit76w2S5mA050dM9ly
jmQ0dFywflpsq6V4cdzS0ochYM7M1I4lVjMEDGm8m49F6kDxmqOAAm4I+pLLLcVZQqXbdIk9TTv5
bCoMTM6dlT7Ujhl1MAb/UUxEOR87IYmCqk8a0hv7d524g9Qn4lbbRndSbWGemhIBuXAS+s4ZblkG
7wuFKoTNaIbKv79ZysrzVJQje2PQN03vtTwyH9zIFDZ89ksTvN+FAKCjaAR8gnu92hdN46jUl1AE
lTqXxwwN11esUJD4W+nOvrZsQxJ74vldeInWsPA2REgogrg08MKhuy/JFb8oyvslJaRlgMvgYxEF
0eq/PL3eqAw3dYAQREuXnxn1ch+LqKxgYzWFn9I7Od0+wM1dSUonWUlg7dUB5mndNyLFW1FOqP4t
tJbhtqh3w52oY9MoSOVIq4HK0fK/3FYL5KmK5pqYfADt7xu1FT/MfauQYGnRYOy80lurgd/nY8m+
PFHe5Wrwzi2glmO8PWNB59QuEHWzB1H5SVVnfxDpvF1rtTMNfi91yNLfEJDq2Q5HBFUm4yHKd6nN
tndlSGIsCj40IS53FWqpozF6hAFWeRSoS9jeo6LyNR4qZQfyK3/zqlpANCW5vkgFyHDXudvStHaZ
8LVqFLW+KxP0C06lZ5KBPjkOfa/65aTkh2XKv9+2xq06BZkOQ0kUSalVWKs9RranZMVIRjUkY/6o
pjHCmtZcnVMxQG8uFOucF+b0qamH5Af0UuFjq6fJcoA1PztWcdWd7TQyfqqhKOwPuR2X/wpjmP+7
/SOlc746HcgcKfpJCt51DNiIsk41j/eIVDY826XKaEhlfHVzJfrHG9I90Zet5VgJWmg55c9M0+Vn
t0rGdhuHN6k3q/5Ymr24t7sZRnsd6AFKcHtz31tmRkcb7ROHl+KK9aMvtQReVGIKI5shXCvt9Lsp
9Qiq3v2TpA+hVtkSZQabZP1ya1EFQrOdtQFnp5d3le02dyUjAZA+QdNw+6Nt7grRCAriPN2oKF8u
hVeKaRRyinaTRuKIQlf7HUrowT4kNbo2f+DueJFwPQSbbG7lgFQ16UTYqVwgM54X3+mL6PMAFubb
rDr119s727IPDyAMIA7AAZS0Lnc2DE4MLRKF4EG26iMdQXG+ag38wYMYMPOG/OftBbeOkrIOuG6i
afLX9YJm07tGkgrI5EzlPsp1aMPLIV5wCn244123nic59CBlFaQ3WlkIE0nFgIyxgOCw66rTMg/h
ow0Sub67vaeNddAXgNuQTgnQ0rVKnqIwp+4oMSDMSUPzrI/FL80Zq51Kzt4q8mTfhEZwCzjVbHJy
1WAOL1lm90rAbMLgvN/8aPrI5E0HRoS5X65DdQgUImFYsOixx+yNmT/M3fS3TSPmdPvcNowPpm5M
gcSUxHANxB3tEcSUieRv5Lo50mXJ/MWwq+HOrNISzvV5b/Jq6wRBSfO0S9SlsSbjz8LS9OqW79QQ
tRQ+8YbmG4PjJDsRhLygKx8vgf1wkROlM3q+snG9a4p0qNU+6NuWETkdtDuBkhpUdaGdl7YEdFgp
7fn2YW5cLFkBhmIATkMPr3j52RYoNxej5zBV6D7uxnTKXjrW88HFm39g75wN3okyH72VVdFZ5NQw
UMvug1rPLFTBi+y7QTt0J47Y+lo859QtqALJGunlhmpFH3QlKulRNaryA/jmmPojBejg9rltFfRo
w+HDIWigoLcWM7C8PjM73e0h0E6EGjheJZ6jKmaOsi88fThE5jSrd03bRePT2Jb9F1Te51+pbSsa
RIoZSia3f9DWviUahjYkPYwr9J42tdUSxqUIQjOd/SXS9LtO6Or7k3+IEahiIikvwXsrb9IC4o5g
SsQPm1MT1OjBfoyjafJdNnRMYiNGAGYJf93e2taFl1SbBPKcN+7/8pPODNR1Gnq4QWypMWNzfY6Q
FapXHzUvsg9Mrc87Z7l1E6WN8m4jCQfe53LBbIqyvDOULtA6xdGe9MhxMl8dUqU6mFANZS9eqri5
Pxr6tLPVretI/Ct1obmUZGWXK8eW4pqKMvCw5nrmK47iwP2MNEGN+tSOBW8vxbPDBzU13p/LpXIk
r81stPqg6s3+3hlz+xBa8QDdWt/toCw2lwLrRoeNiIGe4OVSLRVfQkqcjNnxlsaVYqAj5WkPRqzt
dRO2bIXZCUajqHAwj7t6hgYYb/sBKgOmmzvrLIY5PcS1k5ycLuy/Kay/8+xtcDXBOyPHXsiegZGs
W3qEQiOMrwwZFHi8QzEI1/P7aXqsp3KJ/LHopq/lYs7/YyiNE/n0ROMX28jKcufx2Dritz9jZbLU
xTozosYeDBwLzP5MLMJlbB1yK47+4MkgWCdlIkTiBV552Dg2hsYeGB6BzE0cErPUAC+m3alpJ/N4
++b/Ltys30TOF4QFFWx6iCsjHVyz7SZlwqu1lWMf01GbT0biNgE4dOaTbXf8YBlp9SEuQSd1jTXj
+kIx9aeW6UaQ/MQRZ1K+6rUMLeu+J5l8f7DI3CjFE7BDzBOs+ymaOqawy5Egx7OSHTJdHz/wmdQf
t8/hN8BrfQ4S5QgfLwV5tHIvbxCcWcmgVYXg7TTi+cHOq0nzqzon8xuaPPuh9kn19zgzaHxnVLlG
9VfE0EuZwGb/RnFVN47qbHX3mhopMYSRDs6lRc+i9yFT73+2JVQ+vmrEyZc+ocsQhHVJiygVKXOp
SZIgeglV+/w32ENj8IewNJaDndpd7yf53Hx3O/LWY1tly2s75224Ezf8drdXmycep3ElgcFrymUd
assS9jXBGFnb/1stqfNkqvM8nUtc17muu0IJiszphnNv5clrpifdPXIgM0GGaWQn1JPTv5Pa0IqD
lkyusWOjWzePnIvclYESiA1W16Gs4SDQKL8DDW2d5NCMoXvXopD6s2O2dueWu3zmq5NgIhq6ATD6
1EkuzaAkXApTdybITkKAY1MRHTN3tA9L0iISoOUw1NGt+TCV414Dc2OXPBOSm4KCnY4+8eXKTlcR
DOQM6XixNQW5m6Un+rYltTV3jypiw4VfLCV/ypuMZbTNkloN5cHSHB2/HVPjcdTd5jR6TXXnDvMe
b7i8O6tDhWgLbCUFCFr3662VOPXZ0BqucGkkd4YzNQjnoAfdzL1+jBjdf4wUPJsyJoASjfkP0hmW
B38OXS5qweupsSHMHC/uaZkI4Wmn2LP/nmwjPyKpUkAGtTunuRHbwCWOtRJkMILhSRN7c7ou4wo0
dSC4r/Wu/TGpUIrZTVh/UVuvfBinxPvcpUW2d4XlJbg64zerrvyX46YNDSW+6bBoykerjKwXhr3c
B29MnTs1bjN/WWYnKKD19x1jdo5uGu49kdJE178Bfw+WgKQbTOTqonahFytFATpk6IbRh4dEfwwZ
MNrZ6tb5AvZlCpZEh1u6sl6jElXTzKwixlT5zpuYf5So7tfG7J3nZZxpVwkmOnccw9b1hEwW68GS
CRxX7yQjdHEDboA7Y9X1aZyKEAJzkC9jMe6BmDY3+GapVTBnG1BR1qncoEmEHOmhjFNB44m5bYKY
LOSumO33Tw3R3KFrRbxBXZKayaXV5lq0RKpF23ahrBUgVzwfGHz+gzKkLJ6hMUnEARB+9e1cu4Lg
U3CKnlqVD+oME3dvIa6G7kO8EzdufjBAPP+vpX/FqT5wTlDvSCTY0EbVsW8mokUrNUwv0IzJzXaW
2/KpFBX+b7mVfWgLYJC+p5FkwyoSlEhta/7iCggaJS94VHbdl9sRy+b+aPvBw0MaTnxy+cHq0KsX
uou4magaT9MoDJ/c0f1UR+ofVHQZSmQ8UMI10RBYPU3avLjKLJtkWoduYTzPVdC4qXt0KmNvbnpr
V8BCARBIvdxrmb8Wwn1Nkc4TDphvolmin4ieWB/GUgtfbx/glreiDiSrnVIfe93SdKeod8Qou1dq
6r4yJ51/g2mm2rGLzQ0BmGO2AIDeleZJryoMX/S8fXxB5YT+SeOPWVvfjYQaOy5qywR1SZUhU045
s3NpERE6LpPmEkHUuYhOcNIrd3mbZq+LIdoTPGbhDthyc2tk8FTCmTbkPl+u14zqpIZLxCQ9SsZ/
DRp4V1R6sskPO2i+bn+sjbiMAhpmwXQQdGLrtUiksyarCc9VNy6mUxInynNeOUrt22PsgR+wiqfJ
KY0ORKfmBbcX39ro28VXvtFOlbqeUK4JoiJzX41OjCjWi/oxHGG7v73U1jfEBVEX581CTNm4PNOl
TlE6UigySVGlJ1Ldj7nVqoGqz8tTosd7GKStOyCVzXnTJFnvWiVet5oYptwRmKqpMkYG6uqkdOoe
rGRzFTmvRmESztX129mHAzH0qPSBiGLtHlon1H6yXbqrrWeTmQjyBNDzlCdWz2YcwpyEKhpZ8wLO
FkmL+ZjmFKz71tJPRmageRLD1337e21ujSBP1usk8cLqDmR6oaewaPUBqVV2rntEOhiH2HPAW6tQ
aZX4XsmNq65WCaHdMOwkp2EyFfWjoyC8M/dhcby9ly0zZ74W+Rbq1LCSrWxvWph7tQbuWApv6fck
LSdI8+s58p3M3pOd2tyRFGOTY8qy+nBp5/hJJxc21RSndq1TalUFUyXu3lTX1m2iigI8wYA8jorK
5SoQbmlpLFSmcpS+fxCTKcMNqzjXRVbcO04VBbdPcKtmzegwyBVKm3JfqyMEUaWCuGC+b6lswJ/J
4p1zJbE/mMoSH8cQeL6x1NapWVLF7zO7RMfPDM+LPu8xi219S8oglM4RlIFZYBWKe3nk9q3cuWHm
6SHrs/5+XqrxUzHM4sftTW8uRXMDfDF1FxKty0NW5zoMC3sYAzOvlCf6ldkhbNzkxU1B+99eastq
6BkSQJJbSQGZy6XKJJxdb2SYLJ5a7xR5XfZ1pA19vr3K1oYAAlDjpDiNici36E0Cp+V5bGgTI0d1
qCs+DG2Wr0B1e1AU7w9mx+hDAYtg2ggc3LojVbVjDNIOQq3U7kM/tVC3Z0xueM3ncd5p22y4Ryao
oHznuUYM1V65xy7rZH9KcnfFln0y0q7057weT9CStUElHPeQh80ec+PGs40kKtMYOl1sCE5WF3AI
RZK7Wj9CdqCkP/XUNe6qdhAHo2uz/2YDwj+9Sz57oTB2mrIb31DqXcFDAt5dqtpffsMavMM4qszj
DUqin2if/9MNrXWnptGv28ZyZZKkTFJBT1J3oJuyZmO30V6vkyRGpjnOu8Pc0a2vKAG+3F7lypH9
XgXXwsPG1MV6LizOmtJyypxVBjE+2MBpnktEVE4Qab/Eg/Juyne5HCIBhsTsY5urZCbKjbEd6qQO
qth1z4oq2kAZzBRRW+3dcGEJ9JPjjOBgJBHZail9Nhysvq+DxpvEg+kVS9DNafEIvdVeKH5VhpKk
fJL6gN6dJMhY+US1jwqniOqGDhrJEnDeETHHMj0lTAOdQwC+PpNxzX1N0d0fvend5HlyeURhGaqj
b8I9vDTJAj6tKum8OihgGDrSd29e6kKOVBKFBW3Z0Ppq+Um3DefqHshF6YuQF0iQ43pErFZb9NaK
qAmkEtShY9r4VCnonRpJGJ3+YCnJ7wjCSLIhSBt+4zbtBVfaWUYdOIuznLtUx7fYhMp168w778Dm
rt4stXIr0ewonhlqdQAotn6ZDGX+VyxK/qkxbahpbm/rym/KE/TIqbjeTLGs50qYB28kDVAd1EMI
Hw/SSd1fjEQK1OfnKfk0aWn3OZmHfK8SveFYPCpcDHPwL9DA1VvX4MvbMWKPk1bBSjDzwCZR1f/B
R4MdlooMzAA8QKuTHK0pIrPGKMuhL88GNMWBm7ia34+Rd7x9kFsfDTZkl+Fl6ttXPNdjj/BbnJs1
tFpJcXSb9L9JeHFQDN5eU2trJV4ciSSR/E3rjiH8y56CGlkFf/zi3rlTkvpN6qkfhtSq3/vOYB1w
OjgURahWXE3vR3w8ZXQoiFh1MqJ0Papnd4EaF57y/P72+W0ZIi0wHnHJFA6I5fJ+8WkSStlTGUSV
LRq/m3M1fdKdcbyPIhvd3XrOYS2CL+Hf96/LI8AQF9sDrSUN9c29nvJQRTYZMVNLaOahqnvlkE76
fO+K0IAkIY7PdZO9m/OHc327qPzEbxZFuc9IOFpkabsxOTKQavppNy2+pvX6uXTdPUDC1tsAOwEz
34QrMiu5XK/k4bY6tSkDXSnLI/V5BNGopjxOk2tLivLCH3PVIeR0o4Mx2frxvWcMrIQImsAWsmbo
ry6XdxKrtet25BrC9HWfR4sRjD2DLUOU91/UbGzuHZ1Lc3tReYYX5XpJVyCfXLhPACCvs0pPH02a
MvAj8K9Be4Ax74ks19eXvnm3m2EVRgEJxGAOx5Ve7k9U6LNh1XSV88n61g3T7E9WWHwpWqfeuSa/
k4DVtihVkpHT8PkdV1+ulVp2rizsDJTk0icIcXRu6pdKlf2VT2XFBCBayoemK6L+ICate0JxgLc3
Y7pN5+mKkr/sMIsL3zWBxu68Jdc+nSYrvQM5W885rD8zmvRNkZk2x6AY6ZeU6txBRYjm6+3vKh/a
9QHgy+mYE8JRIF7ZsmWLPo9d4pyUQomfJYrlR87gvYqs/qGPvbuDPdnaFLthkMdmKvgq511muzUb
SpyBa/fmqWXIu4Ex27X3uAWvcgk5cYivlURZFIbXJYO6q+ImDOeGiSGP0k5H19Jri195q4kHOzaT
F73sJn9O+mrnnvzG4K8PFPgBc6XMIgKwXQWOMB6pFOGwXjeNo/spmqpnjyTxtVeYv0HksjZfnTlU
4DsfnO4pFJ6AFd3rAsg4qu9p6dqPXR+5j+pQkt8ZXjPe101som+cRi95rSWBVjRItt+2gq3jggRF
nhlQMoQQL6+BE0J5Z5hJy9htXzq+4mXq52bR8wcDkdJnz+nVD6U1Gz9mTfF2Us0tA4SkCvQa6FuN
B/Jy6Rnyq8kdjIY5UfM/MUXes7c0DPK0xbfWzsI9WOfWcrLWQluVIAZy6svljDLxQrVNumBGxumf
UrGmO4FMCGQPhuuLwtyr8mz4TXII3grqEDIyXDmzpKR/3g9KG0yDPjzHfav5lFHN+9rd7SVvbI2a
CvzQHvkADZFVKUI1417NUBIKOqsdlpPbCPTK67K1H6ncGq9dlCQ7Rf3rh5DIib0xUMlQJdX9y8Ms
uzB3u0pvA3UU4kcqTIjE3WL60GpjfErpa/0VO1OVnyp9TF7mMhOnd5utjHpZnGKnBOperu91S0g9
oeuCNpqzHzVqIL4TJ/E9ZH/RwbLK/lVJFjAplbNXet/4rLSD5AMsOcZ5GS9XZnbP0vpJdEHtKk7Q
2GP0SVej+BH4QP759iav64QwhEDCBLZfwu3JmC7XaisUkNuM0YsFiCJsXGmHGJ8Wji2kGFH4NcOQ
f5ajah7SMQwbdFi9bnq0jPl/KbuOJUlxLfpFROCE2UK68t50bxTVTkIIkEGA9PXv5Kxe10xMx6y7
OkkSId177jGVakzO5H+2kD9/nXP1CtQXWGn26esgbSzGQGOyO9QA8WkILG8cGIXt0IGH9O+3/k8r
OsXBBB0FMGbg9b/f+eQS6PPht7FzMcJ7jgHeTDNOZwL+ZzL7YW9T/qce+E+X/LQdVSJDbhXcNndG
lBmIrRXttoaRImq7EPnrxZLtDyTef1pK/3+T52/0f9WrLgsvoogaEOhD2LHCYCw1+3BN+uxPvIR/
vDlUjmftBoQBn6GaNbJJR/Menqn9kr11tZPXvICVLkg2amsjWRf3//0BAr4AxI2W8Zzi+/u9KV6o
OHTwE51LjdyMQSEIrKIwUfUpzr1qkv9ZdoPFCUbJGYuFfgm4ze8XXCzvcIfG7ECsMRjv9Wu7DfBL
K7T601TiH54bSJAIx8QMFbTzz72+14PLCnTEOxarj2mU4QaUVAohk5/3//4r/tOVkDuKUuYv/eRn
sMRaNQW2oL8pqAotjBz1bl0R2gD72T+NTv9hR4cVOTpG3A8mfJ+tFHKfpBYcymFnsszZFoCFvjIO
WkB4AEX2soKT1Stf1vFyzMf+WjiQ3/79Xv8C1j7VT+BAn83d8fggs/30BENVLuWo8erhwwGb8PXH
sgDd09GUH00WI7+cFxXOtQSBK3NRH1G253/4Dv/wmgBfBJKDrHJgOZ+Hg0zEfps7ZN3nwyoPhcjX
u1XXoEtv+26AZdq/3/F5E/t8wzhBMQ6Ehyy21k83DPdzu9EeNwyjDH4lp4K/LM52f7jK+Sj++1Vw
YmGuivHiZ8tM6RI4VMNse5cjavnLEvdFU2eDvqlLpa56JBA84nxXqP/Cnzadf1pSZ6/E+q9AJmjC
f38l/VZ5vpoY3TlLyCmvZr0HB2CEX5lYT7azEcZsSbrbQjYdymqTr//+8/7Tw4TPKkaVGOvBRuBT
g5OKXlKVA5EQSRYuS1u+a/xwBxjK/oojGMT9+9X+6VU9j61xMgKm/ltFAk5PzscOm0LAstmayY72
Mh377jYgXOAPy/TvjxSDeEibz2Zl4It8Vl5NVW3Eoku7q1fqH3hBaDsg06IBn5AcYTyudqyjkGRR
fJF/v8u/i3RRPp8BzhJTQ3gkfJZkaMqs40zZXQnbnqXpOen2qYuMaWNqlGxin+anMqxkLytTVXtE
Q8uDRUvTH/qJ5008ayOaeXbIwRhhnH+IXO8PS77OH3/4pue35/d1j9MAbfRf2qDkb0LwqmBi6lZY
h5qN+as04CwCiwEZc/M2wvmqmq9D8YhR/65m+cqbeCvIqcvMn7hsf8fj8DXOLM/zEoT14yfoNEba
1QTCJcyvYHe1c4GKq8QND+l5KQoaioap/j9TWc9yybN6BYjjeRv7tLFAUTt1jCKtq0M+jNhHYVuS
RsLUMj6CuA9jyHo2Xhz//Qf/+wtwXhMgWoIoBXOQzze69UuZSYfG2yEPpMVkkrUbfD3vrJDkD1jC
X+Kx358tKHRw0cDvCs4UUOnfdxbnz2LfAUZUNJpz5AppOoTGUoj6mkTx9XKGMSI5IkVTo5NewZFp
l7HYvgUTLdm+zkQGrkwg1U3ljBnaqHTLlzU1SKOIKl+9wj9Z+QObIzY3dozt3bTI6k/t4d93Jzyb
86Z/fn8TCFB/vwXQbycqBRalEyjU87UoW+i5ol/QrsnWqWV4/s+PB7Gz2JqgWsC28dlHCFHT+Piy
N7tS5KyAKaWqH8Kak2dDVvxs/36xv98cfBux7rAQMIwE3vP7zYHMmPK0AE7Kyq5uGFLKW7KwAZ68
db2Xnpf/uU7C3PgsgjnrxGJQHX+/HrIxisSCVQxaquTvNtdqP6tZ3I8rLMT/662hOjgrIOAwB/Ti
syoZhu9MQ9eod+mqhyOtEn5V+gTMnrL3VxAd/Knf/Mtb5Pe1Dqkd3KYQ+3GeVnyuErLZZyDcgC3q
KUG0qE9NeEuF69yxx3+4HrOMfrNwe2U71EiU3Us/5UM7AQQIbVnQmr5M8Kd6wWHQTU0Pg0B6hTI5
+TEpbXQDkYt+c4iWv++2CX0j71iobuHwi75WL2y9GCIBUy0U8+nWmr7QcTOnXc1hmFaT19Jm7J0g
8PpZJ2akDSkGovYDkxtrghPk1fDBTS3oGOr7iPjQp1iM0Zd5wWsB+4K1euUWDh2N6Zi9qEgmw64b
nXlgIop/gkYNV2hVUwERvR9REmIcnbylLnevsDErLqXt059+QTjFrshD9w0VhFH7ZEN2SKMk0nPv
Aq8GAPFClw98kfYVmTcBkG1E7dAqC4nN1dAn1UuApIzdjpbHpBmwTtVTcHzl9yXN8hn6diuC3KUs
Hsk9HWBL3dY42BEVuGb8Ulb19prNnMxtlOnlPTJDZ6F9Mp0H+FHAJ4zBOwZtO3Ij+50Dg2lA00z7
Bwlno6nJE+puVzgCxY0b4cXWJAvwuMOE1vfZRQJd0gg3t7ktaO5F48BRvgoOaoR7t4VozxgGIH9Y
35+38fPsBv39GSE7A6iflV4rhEhgnoJptBVGXSKcSF5DGyDK1nj8wx8u9rkCPl8MAksoc3BBDIPP
X+b/OuB5Zoh4cSRBGmks20268lBR9yd6yd9wFIDoOAyBjsFj+i8e4++XwTA211CHxW0iRh7tx4pt
OIQnuicMSZGNSevtiTLiropFWzixyipfG1nFkWiTMdF/olOeZ0W44v+/1PhGuHXAOujFz0ybT7Up
/PDSbvMlggZGPIPn0slowdiI1AaO1EVH3laGwNnc5meJXaIhJ2MrGcMJAkixnPSotxmFQxoheF3N
Rr1uyGCHwbNcOcb3bFz5Lq1NXzZWOSNOFKb5AE7UHKctoNWZPigi+mw/2XTgDd06muz7oUC8ggWt
f59w6u7NYhn+WvLzllNL21RrNbED2HFhaZEc6MfGkaX8tcadHo91tnRyL6I6ecBOUY57ifidO5Pa
7etAWR4a3VHSHfXE5nfSKXVfIVTuY8kjvOKcWvzoKyvs1vJiyj/g8AImYaetu6USIvKG2Sxxz2aB
sI2mKvrST6y4LWFfFTeFM2xtE8LghwmUob+O6hq2br0ck2Kf63S6Epxvy3Ueu+p9Mjr3TTyY4QL+
CwtrJz5u/hCbavuCGdN8sVJJf3mt2P2EzqVqIohIbvEg834XdSJCfUBGw5vazIncO1dNWcvSUtxA
hozVhbmNf+6VKC/hR4/aAWbFwOsH2GJXqHWlmLALsHGvaqb7g4e+4mYeq+BbJocRfGHEX2Bnqfz1
JsSMC8bEw2vdEQYZ6YCUGSUjUPg1y72DXGATTwWkGMlu6YlG6c8Fpr2mNL3a0WXg9wzV9fJIzWi/
LjkNElzkLH7BRGmsmo2m65exZkhjHNNt/BHHNhSnCYa4oe2joXrfOmYiBLVa1rcYvJN3AIL+aZFz
dcsr5H62Pprr70H68LQZhVAJaBGLL/OUiKGNo7x+iTeI4Pe24JDH+THAuy03NIUNbJcpOOWvjM6t
Lym7c8nI03aboZJpMBFkApSQbOuaofC1fZ2Gyv5YIhn7PY59dQt6E1DurEvI9RB02u9qp4esMVob
IAYkiqNdbSdxMEMEjyIDjVl2wCyr/DHO0v8E0F/io3XqsvlCVgSa5CAT9wtl62j2vNrCyyTgf4Xz
p9C8rUdMbtpuNGt0vXpDdFvySgjYE5XFAxxJuifnfEquSI9frwE+f1ZPGdvBWXMsuuGIl4k9mmyp
iGxGE2aBg3FerknuhvqSsHxa26Xbim1/llzxZp2FHPejBubb8tEv2QUGVeM74k8xr9JlGR25mGEY
Pw6Wf+u2kd5Oa6Ulkm5U/E7GdC6bIcvYg1tDMDACSPMd3gqHyN6V2Ps8IjJFYrjPfi5GlnOTu6qD
hxCkq7cpr7Coh36RTww63/RYxzBg6hdakesyoeDlMZ+r+ALpCzlpheg7Iho2lmPaEkSKXp9nVV+H
aEvx0m69eBzpGcXZ+rA9U6Rz0aZDxamagfbr0tYbaD/wykRmR4+pEOJQJmimbguU3OxEl07dQYxe
fKhxLQ3SvRBz0Z7DicwBqVJuaTKDRXWZi6y/Z1HOEIKVOVW+2Z6lx2HtUKYTNmRtqAbr7voxJQiI
QKCrbq0wk4TbKvDtBsV3Uu2iedke0dKbagc5bjXDpVRtTyXAbUQmokhYdl3sh29V0eXYCczIgbNX
lIcrm69GXg4hF98jClLOhRRs8nvkuvAYXpmr5G3CRFnvKH6r0FTbxhAK5KP1EUGXZ5FR3vW3sLkG
TyLlSM26HEtVqO4oqJp4M7FQDzcLK9gvwOBluQd33GeHCHEI5FhKH39sKwaIDSw8VrIzSZ/9QDOH
SmjyIjsGh2FCi8K8uIcFx0BbregMGki5lmAVp0ICycrJHF9G0VQzvIMhW1sRIAi5OQ9GFf61qh8V
T8u7BRqtr+dQhu4UlFqL+3WpnDzoqebDYZQ6fvA9CWev6nS8K1eOhwEwmSN5o5MB6zmV6kKkZPiI
z34qLaIo3UO+DBU/IrZ03C79so2uiaYheQ2DmbExpxu/XGAlSQCGp9M7MKF8gbPQuL72Hl7ZzRrK
eUbYFxKBV5PhPZkge0Bset5XsFhKkL+0JXNJdiCwhmovHWgnjezIhovbsfplNkcMhtx6fMX7GC8N
QkQiebGmNP4u8qDVZXBD8oAQg8xhcjwVlz3s3NRRSWkr/EiTeaRFgdoxNmkRHlYj2FWEAhV1BcVj
YRYmzRclUxLDpyi2OA7t8NFty5Q2PMr9L0OxqHfrBsuZSxj/2AkM85x0B8Lr+lRsS4B1B7JITWNB
IqGHXnpXt+io/c6N0CnsZjIX9tDHguaQqJXDt4HLKezJmpml4UyIQxpcVzV1Ms9v+eTnO8kTjzPS
mCjZ9Y7G6nJKFE5KpEEkH4mpKfzNk3qa2o6kgV0bG+KPHInPCkVBEl2iOiUwFcFyD/KIjLUJqXu6
czlc6PxEYBwvVI6Q3zl7NUZj9+tw+R9g2rK0iXQu2YV2nU+bKVvkeE+1pfxiCkuqb6CdnuVLQMXd
XU+uL3hjM7DgEW04ijO9gid3fUiGuimygbq9h1ITTi5LIjM0BHMF1agM3jTF4rufSJ9LJ/jGdsGi
g7bWn87OK3wny2l4jaUQtOn1pO5s1JcfLh/wZ6JgBKL0zfg7JcDEbxF3Facn5rhZ2i4S6kFhuDXv
4bFabgd4da7pIYAcDw8Lqbw7lqzoXrWaQY6eijUVLTLDzUEq5hGWzlIeN0u1YVkYS9YbleiwgCey
Jeu1QiTGI3IaLG/dxFzajH2ACUfCFH2MosQh2zCep68QWOf9ftExhbO4inPkSsTG3CZ6isvj2pnO
XCoypMUbPAFQwJXCkTcr4mhuEZVYvlcgOUa7lEi4JJUpnDebsZPsRgRI4hugk269ITx3ZRPwqaCj
TQhar+c0ks02pRkS2lmH5bpzU4VJY6VigZ4doYY4OU3sacuGdLsrnRfIWqJxcY+tsrqwqVujdsTV
fiCfku2lZrCisJnM5CEXKV5B3SHk99jjrrtDDEi2bqgy9Dt4rVCSonKL+VPZK5vtVZGpN5GUcmhE
viTXdbGEukmHJHvlwBVA3oj66IQxQlTtXLrk2RG7t74uz0LORvsk/gnNBUEA4eZw+K8V3elNolCK
M8rpaavWLm6FJty0iqxE7OBYkPxAvx89IiSbIcpeJ1m/62lWuQPMS8bHbCIMkZQ+9Qq8jE6HJoVI
+ytM+3BS9DYHHTeRsNLH8TBOvJ2YqNarDDuTuKoWWOHjfbajaGCcVl6GAeqPxq/a4AV31Oh2KOZw
k482pbvKMembDkA+TtIyN8AzICYF/3hxih8d5L0OxH+NCSwmwUiKZa5aTl0aJeUhmcb0jYxWsSNG
V3gJ9BbHD0Alu35fJmNVX/MeoXtNTOV6IzPS9xcywSnVqKyDWSYFHP8UW5PMe+6wCSB9ysQHylJj
jkKu+q2MN8wo0Dqwe7Kif2o1hw9GQ2rYsaFC8cCi5xhJOuAYVpcoqLOpSQG/DUe5xVGx0/1gYjiO
Z3h3R46D5iCKJeJNcbapQHIL0GD0SlOB7DwNUXaOVgNTHjjsY9RNoHpoEdFgn2lN8PvYMsveLYOV
DRYn91UbO16hhBzJ196ms24l4l+wGWFZTw2qBnJtMOXEFhNbZACmmIJEACdK7Zs+ne3NuMl+afRQ
BrDACitVWxms27YIkmSHnAE4aCipQVHGs4dUBldmS6NW5b5Z0RUjtp6hfhWFqxKGziAHcQXB8YU4
0mIFpQw5e6pC4YXAxaYHH/klmxBOig4uCo2xiPZuUkQD2UMVaSWeq3GrAZLD9atsCFm2BToxJQ/Y
Cks0HGXW2/0E3hppkBCqzvs42kvU6TUCLEyIBnuUXZdfhmwTuAHA0slxIP2Qt9kEF+UmZNhvWujf
tqTNRrfck8BXcBYxv/+pQQ+VqP678tpMOkfE1ViNJU49WD3dU2zgXxyZcXQIrMjQ9KEI19gTUEJn
k0E1gsjT9OfYc/pghlG/2zBEw3XWLz6CgxrZ9ivP4AYDNUFGW1GX/Uu8eMSmL3RNCwwqqvpKME8e
8CySrDUo+Q+g96flvhuX7ZUJDx5HDzpU0pZ4UGvD0wFsqhRnNNK0TXoNI588AY5UjR0UU4COd3Qt
con6SkU7YSLn29qa4ldBAqmviJr5K4cIAM/dLdv7IGAv2oSZTbdcFNOvKa8BZiVLXl4kU76kbYXg
9fstS/wInE/L662PLdiCPVfP+cRQVy5M4CmvM0Jx2kIjZLwxWTrM7bgpepVqOK61K7SM2a7b+CDb
hWn+tMAYV4NQacCj6OrO8SvF3Up3aVesEyqGYX4y00bCHrPtfLqEwTz5ycsOvWg3wxK7LZKVlSef
oPjc2a6Y18b0dfQSxtRMLQFMOB3TQblDkbqhashYQLGJvwAWNsQo/e0yTK4J5bIJvHW16nZYnfk3
HH/0g0cCJklmUy7a4zNXxM+RfIYwXs8uvSmHIO0+q+fi5wbkHcmQQUk00KhIG9uLTuzWWgBo65Eu
o3BsD/iTkCH+6UcShfS70wyLORbirH0vSWWBunf+p6cdv2RiLhR8KWBx0i6Awt5MlMseZV0Y8KLF
Y4SN0br8BR451a8y8aRreDJXfCeWzZbX65DPD6Mr+Bf4gxWw519i2zfAa224DMht+5nOy3xRoeqq
kSwZy+9J3Mcrzt8OUIIzlXtK1dqx0xyDuHeqaLbiNYy38dewpqvY9yjOeuCfY/a+jXL5cKWYohZG
F7EC9jLUwF4QvbSdzuIq1RAVct2QJV906ypXPkSGAHmHB3JOsEjRmzZW41yWqKuwuUwmPWK8Aqrg
qFlWNvCX636pYrHf+EAkg8mOmn/MyMb55oTlPfqmHgEEYOK4Hv2LwFEEUwvki23rucURXblitsRK
hzotLLpotnw2t4alKR4J4s76hvEO3XA2IL7gEOuFvMdqSdSpqAX8iLJuKpG9gy1n3JstJr90UaCb
WLrzLA3afrTbogN7FqsMX34Y7foKBQLrWqa6+inaFMASTrfopDNKqgZKK4MTenGiiXpMF5uMrggu
tSjwX/WgM+SAb4v7EY1M30rdse9DP9G3zXfdV4eyGTg1DIdfdNLloaUjCy/eVAnK6jyCdFLmlW8y
OFOwNpVIjC7RmXVN0rH0xnh0OHCLBwdx77eEHRck6z4aP82PvuoABlllRY8eWuNsNACf3S7iOCZa
GFar56pEuGWTI/jhAeaT+LHEFq0fKsqnX1qtk4JIpitNuyC2Z2wC3PEeYJKVPVFH+wv0Au4XCXP2
yPEe/dzUBI6aBGIyodOPAdvWPCtMU+q4WBsK+9SqidF6wlIo99WLRl+Imh4ow0eSgNK6AwZVir1W
BWpwMNQtpiokmHvAN16iwJ7F0oJpOZoHgga0u8zqAAq6SIfsi+HFeO/SdPmoe9Uv19rLasXMay1J
E+uCqevO8Grco+uGz/BWr9Ous7qeLnqMDX50gPmv3ApHpRMbUME0MAA7+6lhzqRa2D5Vdo8qZrgN
m1oeaL+Ib9A1r1eweqO8zWeevXRzX/tmHEegxw5DwpvSholdBCRno5ByXW8b60byNgwwZMFGWmDn
WX2x3PlaAvpP8mg0J+zI6jDnA4+aIqXY2Decbaph8RTF7QDHnoeQ4PCGlnYGMAkwmJxzEZIJKKlg
42NSGOcvgWrkTwE1s4UEA33zHlw63TUM+HsA3Ci3i2UAYNrKLrZ4MepUPDgQlDMEjmtoeoTxY9Ly
Kqrl3s/ZNrTGSRhfpWBx3UmTaX9idd1Xt/nQbb8kEklfJjihObyX56Ka+766YHRYBaq3WK8PeCeA
DCH+xd1aJkYDN+JiHVpZwzGs7XuTvcB9CfOLGbkE5wlMNCbXoHPOlxwoBm3wTKr86A0Lek+7sZRo
q5NtbaI1qO8rREcvYzxMegcPOiZ2lBN4oFvjclQKGNP+oisMqrxewg/ZY3u9iadkxXsKyfF8RFW8
XJKAQuXktYxOhY+Zw2iocPQwrHU9Hi1KmY9627oUfu4hPSia6WE35Fo8IJ8yustLlT9ZNnRd43RR
PkAtO3zR3Rp1+7EviWpslOIjN48M6rYgy4gucc0p4IDN4xQxaCEJAr032+/4TM/MVjuDbT+Ofv6K
+la8cVfhkCxppBh2gQqTrM4IdwI+Ehz0lRlek74XaLxKHytYDyIuvVh7LRAcSrrvNFuIbWbY2sV7
vWxMYiaTWnjK1sm0NZAFpC+oV4rHXCITu3Wy2i7ZpJK6USWJLuTi5/xqLcDQXtzgupP0KX9hqKNH
vNyADN4wl3EGB4MiXwK6F74nALlxRgjgVKe5rGjd9mPMsyOYNxJpJAnQJzUl9RFsbPeF6K28MVvU
Y5TWp/EF+OJiwhzJYMX3Q91fJ5hazU269N19lCY4y41brNiP80g/WFrgz/RisAUiLRdyowqxYkMT
o4Z6on5JUDvKsZ/3xULtW5AjiJRGYX9oYCVoXhRsL78LPOTvM4bjvMVkgr7nfSru7IyKoQ2rzjKg
D5QeXTAA8XinRrdfSDzHbUpsf7l6V42HHm26BLKRpusuxUhneKBQ+eKL5ZsS57FEdBdWkJEO1Pp4
aX3PI9oMntkHrCT91+GUXKQc4WgYUWb6KPta103nNAdoO2sEbvsVPOP9sInsfVhErw80i6uv52kT
SH+Jqm7XsliyA6jK5rVKdYeiFYkKvGWY/P8MHaj20Bd3/YzhgelRhUtCH6Jxc7qdYF3zDHtyILmb
jOL0wlFMc44wW9LfSqMAM5UmKW8yxJzFF0nkcIygdg66XdNkzBtW55Y/Vg47Mf6QjDcr6OGm7Sei
7hzgFgWfpkV0V0BXxmdQ0K3f8YAJlJo8KjQCCR+oOznkb+0yi+75jJsgta8iWAO1j9fpto8BraL3
QSLQscfw/hu2K/8KZ0W4W/bwgdoh/DkGdcHKM+FGrWneeHio3fK+qD7iElDmia4YTRxkHgA8Bwpk
su4LoBkQE2YPwRPj27z3wFwGRB5di1mSGd1qUU+A02bYLmOIvNA29v2ERrk8t4PxWg13IMIAgV8A
V3YXedbVwJd7uqo2eLcsV5vLsM+SvlzvzCzMa02CeEt5AZAurFn2A3aJq0T62GBu0zXo7gjPS/+s
kNoYN2zgybfUTWAd4qRUtyDqcdbC+Jd0O4YCtbscwTY6lJ3P451cIGnY18X4JYhqeATobQAM2Lh+
h54cZRzDYhqaiHUju617BJZiTh7XGDMVkfC7jgpaNqrbEiw95hKPzSwPrrEzrPB3dT/pZFd4j+S8
eeqhhkRiSKL3HBsDFnO62rndBIGUote8/kjjcV4PMLZP6+MYVXS7YJ0tHryz9fSECbfXF1G2Lvda
GIjsKZQrwIQAWit0xhTFbpT2ljTwrql5E+U8QJA8L2HYozwfyV4nkpJdF3rQ6PZx5epYNwPgKnLo
B26j22rgbjKYvWG88hOhoR2/xV8t9CS1TdauMWNd4vGYfO3S/bzEvM8OFvXjBk1uJEKG0RSyftwL
qoshHFGeKIZyaK4ic3f2p8wwmqRr9BSpmVZqvyqJ8Q4eVYFdDs2q4+JxdUm60CaGb6SEN6TX2XOO
4NTxFg35gLBuOa5zfqoGfPLtWfeGrWuMo+gt5sM6XIht1fCxx9Gipytgn2R+InjMKKQmaqLpZ4qG
EIULBnq4xqxqUPIbN0UEtwYwNU5OwNWdv5niwfMHhpHn+KsGGyyeWgyK0WzhBw8x/WUcnPhaoIZW
XtVB5skbnHym+UeV4Ey8LaOsRIuKT91eMUMx8fOwFCh0WloXQ/JlihRoXwcpMf070WRZMC62WajC
j2LIMHZb1nnhH6gyo/4YcCpjTghKNIdHf854Ld5xQ0WKGpJhkAUQpIODTNRUJrcwKZpAPQDIIlOA
yjsZQhmfHIbG5LSQ4KKngaQTKogcctLyjaKN9NU+n+c0xdLsoK35lmtMw7/l6ZYW83G0fuVYRfCN
VhZFzxSGd1XhZPlRoz2l+63asu6KaniZ3hGvYbnczlzCvhrfqSqvNvxK27HLlmW4jtGK58cK2Qnr
3qOZDtg44Rg6NXGFMQCI3kia+8E6tslnzJfq7WtFLBytTIzX7NQLwOmtC3NUHf2ILI2LZF5wIIKy
wW0Dn4vNXEa12GD2b8t+OdlhRSDFPMpuPZLUWXGbu4zpg8UMdLrkpV/EPme5kF/xdlONXtZWZg9g
M49PBq8YAng5V8kudaQsMacAqtJ6ko/VO4xXysdRl2a7tp6gVwkxztT9vM2Q2sO72H9xbOM/B5SA
5gJfSfa7Le/pF6gEZd7kUyWf4KDI0sMW1wgjn4bMNRBJy3In1jzP9ynMfqavzPbYT4TL6u3EFP6o
9TB/oxcsxeQGh4RAZgN4sv4ImWLyAiUNYCSCY6JG9iCgtgZqjOge41GGQIdKhK9el9MjRK7Js69Y
XKIdst3eat6NrTKo/RquodlsMB7hNyPa6/sKjhAgweZ2IA18S/nX2TKbtAsx89IMSvn3IQ0emIpf
4niXuFR/93D1fl9dv11GqOQlxtJTceEs3NvRghX7KMN7gWTE/iITQoMNMIdrjHgWuZ/Ykl9NCMBZ
m5A6jGaUp+bk8m7tr2WJZMUVPQGaxEypoVl4qmB4zwawLRTQnm/YEbZnNakSCGkpl3GnJajRu8Ax
zn0U3CTPcWQsYGf4U4YWz5P7tlwy0AtkUoDOwfHrPneagHDbT4t5B6OoeqT9kPQHNtKyfJyQ2vym
EbwIKk6+kR/1tPQegAvBGUw9GcYWb3m/N6ze0JplfQlvY3hQyXbdkJp6bedkPVEq9XCxxCs/rSDC
TjcEGhi0Cx0ZLPC/EXAF3uge/uhGA99Z05hfQ4lMZKscFQzwssVZQ0M1YpqpaZk3mpTmq2bSyP3m
BzA1xJJKg/q1RlwqGKPoK0aadfsIZhRjC7fZfvsfaefV5DaSpdG/MtHvmIU3GzvzQBA0xfJOJb0g
qmTgTSY8fv0eaGZ3VBSjuD3bEa0OdUlMAkhk3rz3+871UUspRWCZSZEHSTh3TzMKgCbgqDi9FbYW
fwWS7rrsHNZ4YB2q+80kRPJFtgNaVzeO09u2NomJUNVVJYjVuaWc0urywJGIIyrENo/u0bYW+Rrz
nyDJdii4UDelkNv2JTB/OTs67UBx6Xf8n9xUViKc24c0aUJtN2d9+xTnk/0V/P5426ZGX3NbRktd
xW7EwS+STi591JHIqaK+YUn3PFDhW4385Scq9kgaevxNZPDmifx0Oif1IRqJPYIe/0e/spKlhZ81
J+JzJgzzUfXGMEeeMTB39IZo51KppUxWKgWflygCz8P5rUENXDUydTch4vR4o3X80qm10vkONSpt
k2tec2c10bwo+yz9qoqkfQuypUoRWHPqXilz5k5BnEzTbYKq88FIhCgO0rOrOAjNPo18gZqgDUIr
jFxKOpOSblxJuXtJEpC9760uqg/6qFliQ2P2tNh0ten9YK8vWaHKduwp+Gndl7JLStPPaclFKcQZ
ynktVJRtpNdiJwoQFSdQvx2jOVAwmaoXLZ3dJJhNxX11qsY1fCHKsQ94wbHFp0VZ1Kt5bDxzL9Sq
vepHWib5EHZIprtFUV7olUKmOtY4pW2kjPVnYfXyO+soNawUqrZYmY2lmRwtR831ZUoD4ac0lfMu
RSORk8tSiIkR/2RPMpbWozaapnfQSjW7mwvNTs+1+PpNNYbQGE+chdlHRQd8jHYt83bqBjcj31qn
clOMsbXv07Oj/CbRWkYBbsPno+hHEvdeNJbYjrCLGeR2XRup7+Q8fasi3MgzYuZxMiI/gTR9Rjj7
m/puGfSn2HNp4OIdw9W6SJPsfC5ymdYTBwjA1UMFMn9bUKL/80NBZtWguGkoS+loenR9YaTlU1Y7
fq2hGzDcpN1GdtZtY02UZ/AXx3Jg3ALQ7lXUwDiLeC2OtM7xUJe8dr1L5/a6XGUh9P/MKZLtlKb2
qu5Qz3ys0T0xQZADe7QQA5vF8XD5Pr/ICrOpnkO0IR76gEnfk/4c9y6L6ZlRTl3VwnDDuoOBnpv4
fhRs0YWTjannI9Cb1/Ww9FYPtYzjh2X6ViqtM2LJE3NDWyBIBPNEwlhN3o+nV2TdG8zivmeLt8RU
s3U0uKWfdNU5zsSp+7e0OgTAC3DMNI+eFxYrUQslQXxQdPKBur9zlRP6nrl/P/0/70SQTAsP0Sc2
Yl4zWz16TLUlrbzOeUxKS66+ymr9ClWGtpauYtz0wu19TVqOL0JV+LFA1oJ1hJixa9SlnkhDerM7
h8v9/aVfei/ySBdV/uKheH+P7dGVCpwg7rHVW5uanka+6ExnU3g1nPfInnxaRmubj6fr7/pUoJc6
CC2AD0TvvJDvR61hdNltqXt+qBrdVpBoWXmJVC6Av+q+4QzhtaKX6X6mX49vKRV3KGsmiAJltf74
m/z+4HlBIYctCGtsPscvaodhKzLS3PPFLEakN0mH3q3KO+vHx+Ocus0G7cM4hy8A02Oobpo2Whi6
jMNpxr2qnfK1rm2FchWrKoYZc51F/XDGNHJsmvoJLmUy8/5gWudWv7/JqD1GU2QUflrJyXWm1QJB
Ji1rRhrBrVozE4GuiXSNJulcx9ffX1zuqguvZbEm0DH+aFIpsdZQr2qY53E2vlG0oqI8wTp4wWeQ
tGfeqlOD4X6FDQuqZXGHvb/M0hQ04ylG5pIxF8+5UpT3k5GTTR3Gobj5+DGemi50IqDLF7+yzh6N
lRhNWvfCY6wycrfqMImtNlNQ+HiUU1eENpyVyAM1B2/x/RUJAQVcmI7n20rnYuoxbaRjs7utM70/
c/NOzUv8glgVsdxqINjeDzVnXiMcehP4HqKt67GdwmsTOdBnbWn4FMylGQ4rz3ZSK/j4Ek/dSBic
bFn0zGElOFoAlFRteqfjEDwPevEl1yOrWOdeawxn3u9jR+byDmBH4yXgflIGPHpgjaLB3Z9sbmVo
2PuIUG8NIgYR+ZBm6FVTgsWhs75JRJDXg+HGZy7z9x0TGQ2eLYc6JkYTZ3nSv+zLXa9TrKXW7IcQ
kn0TOvgqpe/Juh1Sbxeq7Z8FwC2XS29bqq0q1/ob3pSE85xMgsuN7ApDYqGlvkizcF2I2tx//ARP
TdJfhzp6gjGMi3TCmOm7ndpv6DhCHrvT1mViu2fm6MmRsAHB+V2sXMdt8BR3DiMZmp5vKon5pgO3
phQ8i291EttnNqZTzwsz+P8OdfTm8f/tjlqT5/fxwtLRs4ieNaSKaCltocsMz7lLj5doHW0gDmXW
STZBcq7HC2VJvIoftAsGZdC2WJBGhFqTtyGpHe8NY+w3TjSngTHlzZmV7Pim/hx5cY9xogC1YRyN
nJIcWljRXeA2mfujqCpvn1EGhsSundtjTw0FBw5OEL2x+He56b+8BDak93xq1Q5bZu/+QFJv+ngj
HtteKudOE8fPb7kqC3kNrwGeOAZ7P1Sed1JPIsSsijFeqbz9z7JA0perkX2fu/k5a9zx6slwNN7B
5wrxYUEKHd1EraXMk7peTyP4BNmk7W6tLKpuchebtx9XFd+DAt6ZJ3e8pC2D0oqI8JsQnC326BoT
qxetUyHWdKlzXuqKle16cBdPEjfqhiiDLLllkCfshPsaT+Pw8PF7f2LKoiZiaeEURURzbDLvI2ps
ciraoJhku22zTVXdG0XU3RaxawVUWysEJNW5iz4xhxbLKLeQWM1Rj9FJfUfMzyAtsKR0eAltXZl9
6ZT2j0gmiAo+vsRTj5WwhUzQ4gsjVn8/i0SHMoeYrMUtZSS+V9jDdSXj5jbUpnjTCgRoSl2pZx7r
ianLhWE05+QIo+04jBnZPOjZm6L9VbG/idadKU4Z1k7mSrOTtpV//fgifzuMLPMIsT8de5f9iZHf
XyX6y8yW09gFMSYsrH+j89R6Xf8wVJ1xnehkX/UoTB49impXuRjLA/06k/UIeeeQJXmz651q8Db/
zpcCgmMSPnLUPHbbS3KPegwrO8hquzjY6eSt59luVn0f9oE7kVAyqW/7VdNaV9jL68DKK1TUgIsC
0UHYpq9ndSYaOzUb3MWLulBOORoehRAI56Ow0in5zkNcHJBtt5u6dfsbJbbesjpyqP+M4sxkODUm
E50JDxiUUPAoFQNTUZ2VIWoDrDipb1KYXMpErXOXTm6frYbU4pRfhKZzJlzSTs1C7E0qCCKs7aCi
30+KPHEiNcrqFleE1K/13kJtjayyfcvbytuJfhgenXjOLtK20e+ElibPFsW4QGS2QiXOi9V16BUJ
OVQ8Q0FYhUi96ap+jvt/8vbYBHQgPlAsHC+BGm3B51jtaRBeGRjnwrZcUKYdDTIpyMR4ahUVKFdG
D7mPp+fJcQGsQ0lefOXH55qqjcekg7UVqHpu7Jw0s23Ex216CFXXXPfVpFFXwWR2Zj1aVvRf0wbL
mwoDmg5ooA0845g9NiAC7nQDIwjgxv4pScaG2o5tPX18cSf2FRYDlGGsP+Q2neXif9mm0Z1S9Pbm
JrBllQYe0Js95gG0F030A09z7zeU1XxCBgPwZ2ecCSdP3FpOOmxonqlR4D4+WUGnmWSmxcz4PLUP
qY223qU50JZwsglIFUTrSjTneC0nZjuDAtwiWlgalx9tpexwYE899rKuQ5vjTBm79kROPnPChMaD
Q//nlxKQokBxmQ4Q2I/Joi0GBwvxexsoVAO3U6UVu9aq1QAvrHurIy/HwSenu4+f66k7yzrCTg0d
A0Pw0fpVF02i5hZbp53F1QFRZL6SrqV8jep63KqlTr2XKz8zZU8O6jCkbf1MFi77+S+TyW3ISgAI
aQMzn5RDYzfyLkbvXG1ULKKJr+ZttJk8ZzoD4ToRJhAeLB27+HTSWkfr5hSmjp2bYRtUYdGQIze6
h3ZyMdsansSf+vGNPREJ0W+BqapyxqMr9tEL01N37juq3exLGI8N3GUX1jAbDwql0FWLtds3jELd
tNksXz4e+bfGlKwIDMw/C7cJItfRM1XLWY+MyUOGRAaB8sYkrgV1zB/YNKZNXBv0JDVqaX1167DG
2D6GmM10RVcvchphP1HMQbCoD2W8RgyFq+Djb3fqrYIxjdHdQHcItOf9s7eozius3OzhLjo2l97h
K92I7CuK6+oqjPo/S5X7eTMYjtOoCwzjOHKaYldzhOAoE3ekvK0WtIEunW6b6K3+5zeApY2fyRH7
Z9vEo0dOqclo4iHpgxAp+pZQ+LlUHX3LwsaZxpPWjacXWfDnb+fS+chy4UotBN/3tzOWbWUj9e4C
q6jIIWhldzMk5RR44aJNQbl1//F4p15dugjSagbVH6+S8X48t1Tnqp/KPsBFre7GuNMw2DftE+ZI
DQZyEV7bVZWdO+SfmjQ22Tt8eJyjyJa8H7VPYm+IsB4EZWcZvu0JB9VeoqxRDioLr8A48yRPrBSo
WFj4eZ40c7CPxqvpKKtQuR4Ca4qyq9pK5Cepm9O2K4vs88c39ORQ0HER4rG/siS+vzTNCYXnRAzl
iGLaR5ONzErpEIYnlSi/fDzW8llHoYIJo5O4yOYVZA18P1aJjW62sVMEmYjCTWkP3wsz0Xe0CKt9
EwH3mbl54tKWeAHI4s8konk0VyjA4+qT6hA0rFdBOLXZFlWEifLcPsev/slwOr40b9mtLfYVtO7L
d/llS7Fj1HR2Mo5Bm8bTzjIaSs+J0t3RLBh92tA2nEjV8jahWnLR1NhwrMabb9Shi74kwJjfMHqb
kA8MueuXFiGOYYUPUSi7axLZzgVTId2V2Fx2UZS155hYPzMBv315qj+s25R/fotYZw3XgR1yhrFk
U+1iJ8SpZemjdaA1W/mpQgdCADuN0YtHBLCvRAKPJJ8r5XtrVAmuERgBzZlY/8T2xdaMVYO615Iq
PJqWAFWBwPTWsLjxtQNi8B5Qi6J9qjUz282K15CP0tXnLk3if2NkbirlECI9pFRHYZdrdXRGj6Mx
SFXnG90PTGL1ub3Ga24FWqvnn+wGseHQeN2ZIPPEdIUjxwT6yZMHZfl+CkWYxMq21sYALne8nR07
W9Ebzwgs0ZfBxy/iiVXUJhXr0QBt2QmPS/ZGy+1lJxzBOIRo/CJzKLbofEaqv6MM1GmWO0fo/ZkL
PPH6s8gsFWCXAxyLwPsLnDSrk1mF5b2eIJ+o+IRQcIsq3c3DWLICgPw41/f+t3tqq8SWvN5U8cnw
HXcRRjRQaaPbTUGJMQpDNd7QLrK7i9o+i+4+NRSNin/u8tDyj/tX1Ck619QBjdFHmneBRS9ZgbVD
pUTm+UwMc2ooC0iPp5IEIlA/2uhLrZ5S11amAK8wSftCmp1vIXeJETkN+Zm5ssz3d4sDJzvLJmIF
om7CkTsKmFwsNC176hQkooivdVTCNi65Kh3+/EUta8/SsYIDPrvD+9mhReAQImFMQd5DSDAxheGN
oYFu5FXi9U9Ofy6JaQ/ejGIElbmj+5f12tTHCTl0U5ftru2aOmgwYa7bTpk2pB6mT1WYzJuPBz3x
0CxaDqrAVHnnftvTY7CYuFk15ErIx0Bp6Ml9OZHGc1qktf/OUBYVczorWsQr72+ljTFOQ/O4KKNa
OqVaDXon3Uvom+05/9CS/MfX8T+j79XtPyZC8/f/4vdfq3oC/RW3R7/9+039vXxo5ffv7dVr/V/L
X/3fP/r+L/79Kvkqq6b60R7/qXd/ic//5/jr1/b13W8wTWAZuuu+y+n+e4Of5+cAfNPlT/5ff/iX
7z8/5XGqv//tj69VV7bLp0VJVf7xzx/tv/3tD8DMv9z15fP/+cPr14K/94R36fu3vxxQpX+rit/+
4vfXpv3bH9pfCfwREhD8s5FRyWRSDN+XnyjuX2mWgrqIwgp6JhojkOEsK9nGf/vDVv+KlI8DMcpI
VDM8xz/+0lTd8iPT40cLCGxpvkVR1Prjf27Au0f1r0f3F7hCt1VStg1X9FO/9K93mxLngjHnRMpB
ES4gibX3E2XO2njWOi32FdxPA268OnyZQYqOGxsbsbsZKO2gO6gpkmynLPcOEu9mtc5krD1rsNew
SVO6y9XQAaw6RO6PMKu0H2NTVhc0UIz2Uz45m7Fwkkca29bB2FS5fJjnedyCFq5vOYnZBxtE6UuJ
A39bkdbG/NfSmtCvrEn9kkD//WJrqZOgLVPsT+xbJbZ8s8Qeqo8j/XlFDhwNRb3bG1uyMuYDtt7O
u8m8skrX7Zy2GAEdTpjrCMVjv/dQw2ubIkvdF70DF7CuWr2XQbfYlDZ2WHjf6wqf+K6NLMAwuMFN
+JQTUr+thPPh4GSCbOZLrRlAA/WocjboxEdrDwqgd+91L8aoFibaOO7NsHAcP+mbIrvA4wGvI+si
cNGFMW5LUHveE7ZTuh/YkBl2rWdPDOGNxecYWdGNiNjRsFN4mr0pXeTZMxyqcI2eHi05Gt7+qrDc
MPWHGe+En9OexdkWhhkGoU5nHxzlkXOZVgiT0YkCbvDHsLf1DdbXJvO93Jy+tbNqhau8tidrW/eV
I2/jIdTa/ZSq4IXM0vHkKlGm/IEkun2DR3VMAtqwZFf6pFBmtOJ81Da68JQeibxZfu4NKGIX0qsH
y5/mWYNcNhlvWlvY7l3uQWvatHHKF7bwjQX4NnR9A2ZzoM0rnu0bDKJl9zhXY9X5KHtK+qw5hdfs
YUaqb6rWocUOgfnixUkxapYA4YeDTKX7GawX3rw0jAbcEOQ2dwaSD6S3MhE+Wr32rh9qA6QnbT0f
vRaXEPwNpfw6AJr41se2eKmmQb0ynTzZ4Sh0Dh0t+rAsRL0DF2bpnrSKVXvee3mtPKJFKO69sRfd
epgSZ20UsTiYHX7GVYKU+qHOC4mBgZa/QQuNBVPVEGXPlSbFraxg2SNFH5qdm/auusJfiGK3nPvw
1cKc+LUSCkQbz23mbVdVtJg2HElH6HREWhZ0YMZjYGpaiOthKl8L5NI7uhsbzyRVPGudu2H1XYZW
Y/qwzmxsqgTswE4G5zWK4cj4hhZWd4m06i2ZNV0EAKidG+GVOoifTJ3TVZ8sZoFOxSYXlEU+RH5n
hOmrq2g6+kOszBuJWuWK4NW4palsOWwGul8iOdaS8sptgE6scloxQWxSo9raU9zPr5Qxm9RNyWv7
Zk9aFuGU67Vz0Z2+nOA+WL+OQ2aO+5XpJkXhb9KH4qpeXfu7w91h/cNb786FJ0dhEKUO1tslXl7C
ExKHR4dJROutarY2Hhn6hKnqzpbR7pf945/L86/L8ckRaBXGKdwiI+od7dpNkwkJfIe+JHJRc+9w
kf8/R1hClF8OqV7dDUZRM0Ih/IRrcNrm3xmB7PFyhgGmeByZIjdqmJqWtuqctWKZO4xUZ0Y4gg2T
mqO+QSIeuTFbI5nUoyxqVKuxMFKUPxR9zPEqhsjzMDeF+ymJTEU7qFLUJVdGoyg9c8ur0kzCQK+d
/EqzIowkLiopeyPGrvg0CgoNpI8477xIrVcLKC2l1LagEdXxUlXUtFhrOTpI/+MHveyq/5q1XAGz
R+NAQsGEg6bnHNU2Ba2GhS0cbeXN2qWKscnLLsxKDbDcnhnpfcz5j5EW4ZmBenIpWR49cIWeLLGa
K2TGpvoxdGV66J35rsTrtf74kk4PRF8yQM6LFvZoIHyrdpGADoRjZ6+LRPrGUD3DKnv5eJjf79xS
30I6oTk8+99ewtHOK3fSJn2lolAFYVH5eel+Hkt7pwzZmbHen5GXe8c5laL38guJP+PohU+crDXV
pKQ7nzvuaTgqMHyOtH3Qm0PsnDkbHElOfw7GRSHdowDDf39WPn95M2kq3ZjuiD90xJCU28+qsWY/
8hQ6C+Mh6O9ldOECcMET+vENpXfA+2Xn59BUXjgPoX1hhhzPxsGs5dKcyADEaHWPDtg2m2OklztA
i7vophy80cCDmzvf9FzJL6K2nO/xSMLNa0Zhrk0ZJ9WOoCK5SSs0dX5m12WMviTE3UavcOWlHop8
21NJKqjPKeUBukv9BDKc2WJ1afsYTon2OZwb7wu+XmzSjYsgbEV/1ZAeW3beiZVSdIA6E8MeprUZ
1ZJehiiXLmHotPvKJZJcCXvo32iMXNpokvThya7dEUaugDqaW417b3XF0NxHrWOWfiTMebwoVNS9
h6ge1Le2rpPbHB38vFKMUEAIsJX5Qq2dxsRH5CX3Rhd9Z3+I6H+nlh2shxFv4yqa4L7QP03XHobG
TvRD59ZwkOlBKx7EPMhqP6Kp3ky10nxLpqi9tcq42he0Id0VTpTjDUSpvoqBowGMqXtdbvuOeolh
DgjyBYGQ6seOW6krt68Uc92iyFSRx2r1W5ooZBfmbq4JcqesGG/qWdACKdRFcVXIqX8N3a46CI7T
61gI9c7DPHKrSb1aV45pX6JZI+TvCd2ghy2aYsqP1Y2O/arY9D1iqAe8gg58DSEafWVnTTVeNUoT
DYeI5BctnbSwGW0/bVoMCvT+AWpSZA4NY420Gh7q0oliv0nc7LMHRC5lvdtZ1Rhu4FoadwSh3gPF
HWFsNZLAeRE7vgruh2lnOM+KrYWXNE4SrQ9pLrqsk6wcLniY+gYpKDQVN+wvyOpOOOgl5KeVWafl
48BbEyiU+Ue8vSwfl52X9RCvoK9Zl2000LGIdMlzrc8oFbyuawJSNeiKqwm38y2BCqr2JhXuxk5t
7PBtUsmrDmNv0CgKOJLWkMler8mK3nct/ILNGFLdOhTcyhsvdgWcWo/NAzHVAHCWuWNsBz4OulWs
FRlxUS4s13uEMwk0So/mgwSQvh6beiBTDB8V2nSiV+6GCiSHdKLRYdO0qpNfiKGP0y35vwG1f5Vg
Q7gZsqhJv/Yom7UgpHKm7Jo5V817HNryR1MpXnUwxtDZ5+Vc4o/0qtz2p8KzHu2slMlla5RIoLxk
AurY61b0zRBRm4m1iQMa2ge7+hYJixj9Fpe5Uaw06Sj7Uqp2t66IZT+VGUitTUJvmrURGu2mNCfv
IaYQv7Ems29WiAjbVz03442pdMNOmQZ5ix3TJlQ36x+6Npi7VC30DfRed5dK2b26ggS9hQ2bl2vM
3X6tmTnY5SQR3QBgIMRxOrnKUxOmMBHKoVAxb0IG/FZheLwnZ50ovoIh65M0jCFfOTgRX7041UEu
hWq5cYbeumh0+IG8upym+iZsX2xoRa/gruh9ApTO2Cp2297CwuF7KBYmPF2K4gLhlqa8Ok1saHh1
EyXoIhxVazTHY76u9TFSAopw0BpiFrl+m+EGuTRnMkdlHcNrK8pLrUznryDJQnc7FNCIAk78Aid/
EavDdlT0NIb0ECZPUyIjY1U0itxaRUiTLXxQZhKouVr8GFrhrrPaGLx7aBbS3qoYWq2D2pWjfgN9
qtECzaiTaZ1hH6VVlZmo+gJYQoWEc9cTOyWRMxUdiDZ3nGYHcSW1NO+ei84aQgydam6KZI092Vyr
JeCZVccSvQnTWB39ZNTHR753ucY1MLyqIIHqzy0nM3woJksH9Rskri18AeVgpE5p7mKFYGwl4Ytu
S0E+QQ8HTWydxdQMSBp7m5Pq8qIQUiENOylzQFPIxFxBhVLuY5U23xvVK5OnOSysJ3o1W8EEU+LC
q7UYgUUXRWtBQ65ntzagnWkIB66UaR67RziIme4ntAi9bZUUMh+i1jes7i60Ew926sbO5toIVPqi
G0/IH6G4j9j+chlJZ7dAc7S9oGQqg6yaZs+GmznVwwPnzHS+yNUkoR0O6Trz1mkx7b60oRjEhrpV
l9whwy8CtejUi47zpvYl73DA04vZEubtQPx4CRKgh188zOZOE5BNd6ho43XU69G1Zpb2fVl3uunP
dj1BNdOgOFB3o9FFGVBusaNXW/Jcrx0To+mKJMXobtJu1qIdRvxJf26zquZQZw/jwZF9tKsaWNZX
MEWwbXDkl/tJV6qHou5hXGDsT/JDZHWQeFy18m7xBOteMOpTUV9MY5GDb3A8oPZaG3WFD0SoEYD2
sFljD55smqNAQcWTqrpzdlCsGVttSq7kvvd4W3Z9Rj53x94gdxZJnuJagsDbJmpkfSoAcEKOJMEB
UEHrW5L9WvEpAovzMrMA0J3XTMpNA7E7XbPa9nuR2xpviW01MUTAWNtGquxu2znpncuijkfNN/sp
0jZZM4KZqSbPuDfbueTOjsO2bnj7ojaR1PLRST5A6FM5EgDutFM9DObOLabVRFSxdYp0gkqVjoQj
K2nZpBdiixXMmbVqG89zMgLqcoy9xAKlXWbeUsNbaVVY3puV6dRB1vXqQxFbCvQdj+e+alTpOdeW
MUX3CoeUcjMAHHua4/ieZVpL4R/1ndiJcOzSlyyLvOG6UHKcjE2JPAKIlXtJ2wWVlJTMZXeokM6S
YrFTEhJtSX2Ow7Wc2EzJLpMCShU/nNLxAmQL2N2Z0GrMwJJ/UcY8573r3QHISDNkeVAaCSxvLRvN
AHZE2b4pADWDYphRYURGre5M9FvZZREi29slrqFka0yPGjQfslAKcBRPTKSHNKuBixW+kjUQ2LvN
IX0eWszn61HmnntNz+4U4+3oeqVPQVuvgZqX0T4NVT6CJpjWy+yp5DzcqK22Pb2NM9ZaJFW7qCkT
ax/NXVZeNCCC1q4Y2jgwCqAV9xpO6n5NNjETvguUmA68ZbTBYzgTQdXTo0tXp/6B8oWPTzm9cCMh
13AVovUQGTvUTPF1bM7ZNhy8mP4xuaC5KCLyiLe/QJCnmjzhcdyNlJBoj2TJeQ3I3r3MtFxtfgil
x7rcN+TsRGJtm1xRyt1kQQ0Ec9QU/V1fDCILwl7PvB3e9/Y69kr1cyHGOmMhoeUngvLpAMFqNFdu
6wHJIq8L3n6w6TL+glcW36qoCvCazSLNg30piXoTs79Up7bSr0ChwA0YOy9/S9lcCQwUL9qXmZ2l
KyBv9mHsB/uWnkXFLa0LKvd1yPooevbUsl7rzeylbGm28zmkiryJoUIFeTWAbBCK+lkZEXb65KSb
u9GgecaqKBr7ANLVJengplXgeUOhYM6IXZ0OEIqB8CyeR+CXhItIquuxvDBnJXwr8CDgSNfpIsIx
Cly9mVDbfnDK2IWbNyeQBrn302ubhtn0TXdAkb9pstKSTecUwNXUPJHFgwV0e0fRp678TnoxsRYp
YwyILl3SyCt6gW5Amlk1/Rj7o94Yj91UcE4oanW6mEhI7hUN2gNM31BxL9kxej+PQdevHDoc/yjN
jAiaLOpqTLP9lGWHroNcNZUwaUrPplsJ1U5lDwsl2zhVHGGiTsObEVXaY92gp34QDZkhiJA9L4A6
Gm1xM1uLJVCDozbD7+1oFkkXmpDjRjY7d/CHhbEa5sa9duEnB5wyrOtOnThDmSDo4F/nT7xy7tap
M/fQeLW+UdxG+aFFvFk+S/O0H1QvHC6sMBbqAZCbQdQ4ldFX26xxI85zrTx1RmaA/KtcDIlVSlOM
JUZVNxr+Glo6aqnVP9dIGTmFeam7ysY2D6SlwMjkmEVHzTbLLptcV92A4gAQtVZU+jaUYzjvE+rt
9DJXYlrxak2hQnEvBbTMvB/SvWIPjr6XqYjKSze3K/RMTNqXRDolTZLysR6Cdu6q8jLr5uFQxbox
7VkW4z2HKhqg5Y2hJgGVqekru0EKrHcuQNiNsapfRGI5dyXQvLWmbOONnffOLo3awa/U2m52dRrF
wz0EcofkmK2nt1OaizfhNP0VPfasbehkAN4rrxtXusiQWXdKMrygwu0hR5Tj0OlrQJQty2bUjk4w
zHkqLisy9s5FG0K7eFx6PxD68zydQBh19kJnBJn5xCL9/djnxp0yhs0Xt9HUMYhHez5Esdoeeis3
X8dCj6QfmYVaXs3DoGa8xq2M7+1Q1UHoAnag7RWlxYPSR9MQCFMdrzOnLXeN2cthOZtktDZdlPtJ
3cuvNT7PGwUsVLMn65i9QVMRLS0dAI6XYPfQQ4TZFZ2E58+IwqWz1ltpALZNFI6EU5N+SlsgP77B
tgvZlHoAUDuYZxxj2H/aVdjo3lqx6cxpV/Q0j4zGqS+NdBjsfeoRx7eNRcxAR9L1lGf81vP6TZL1
7WZCn3BfayO8A1U4QYc+u1wNpepuvT6OvqRk1x7riU5ZqzJ0ARK3eXJXyUZ9lhpH1nJWsxuLXFSQ
j3YDdiKpws+6rB0SdJo4uHoir+O5YtixjugXZcZD/8kDw/8jr/KBmHz0RvBs8XRt9xPn8taW4xYl
nJzWdHdob+iypNOBib5TT3RFmC5iGpCCa3b1ecMrR9OOHKuMXwz2V7vRlauMPD6Fc5oI3RGSVp+7
XjMbQi/oThDJCYAA4yK6LacIMlDfWpw0KUDpe8OikZkNCO8yS7L8khmtrYfKTDd8dXFn6JX2OJj5
Q1gSJlhkN8DfJCqGNzPXmvWoivkHC412kXqDZ25COx72E/E7Jvy5LD81cuFK82nmdRYbdA6hCQqN
BfrK+IpPKgsGKar9MDva4MMMGrRVKjmLgCzxPruiUHYVLLcKZB8tAX2jUdgyciOcx8Ax47omsANU
LVgPnhUl80BxZ9ELKBGz2uuNQmOkTNjlRaLX7trLQwhdoB+zOyWhF4siI7BdAviIpUTjIacwdDnI
sFpoyo52Xbl2sesnI7uXYesEqnAtH/5hddM2CSD9zEMu43J4B3coO3qntvbwpeuwVLaO3ti7dOR5
rZkEVrf5b9LObDluI9i2P3QQgXl4BdATu5tkc5T0gqBECfM84+vvgnzvNRvNYIfjOGTZDtMuoIAq
ZGXuXDsIxNhYwVa0NihbIS/1AxfgYGnjPZd0g28mSRZcvfIkKo0j8XcpR/sgrKetT0FiVw1W69m5
pTRu1nf1TYp+4MmibHQCpkE1p9cGT18BaS8qnKWEye3Iwz+2Sa9vpg53D2fQO6Az6JvibS57ZCxy
taThva11G/OHfi3R8MCHeEQeAF6l7WIX5n+LckUcDacfrYhjeh1xv1kiDSdBhoRLQqk6qC2Og2ZB
qdILxnCj9exrmjQWik3Jgf+oht38koy09EGQE+PRlkDMrpWCBhNQbHyrDV3uDkCd8CTumkr7DcUo
X/Glz360Wu00oRk9eLWkdMdiajFcIHh+nnW/j0jj4cFIudHGvybTKl5HCL7dWphMMblnOlg+kEJH
w5aGvHCa1oS33QCLvpMmXafAOOcGiQMGU9zgj2WM2zBqxPGQ+ZL2loeqxGZMXtStFA4W6zAUZn59
lUA/G2PRci2pNID0V7hNlkHH56gpu1/AuFsE/Pq9CioZI5CCk5QtCcjZ246lY0D4czrW1H2daeZv
WJf53ZjKveI0cjB9gwStfgNS2D+QBOMsaQF322NjCkEpN+vZ2aeMOUIHrUzhb6Jgs+rpOn30rAkb
GojvK0vKvHBdUH7HniLhJVhV1K4UKK5BqTlCKBkHraNg65hK5Z/oQYItVVCTJ/rlzbM5iA3do4el
S/EiHCgaRulGlHBjqWGiyusY8mxbH8SkCFdWKryDRoH3jyu6+NtrdUFaCV6Ky9Rsy6551bTvKyOn
CiqZIviirKrfDIQvG9HIVRcjhHDcjo3E0H09m5EJYledZKGQ7rBWw9cjnjuRrLR3xTSEsZZKDf3R
eQjlqCyxanfErJ60YxHWT3nRvhlm1R0nUx4f1M4KD9OoTuyyKPuqG7wZT9hbRNvRg2gMgI54fAMr
sf02QTI1bsQmHdht8zI/kpNH3GvlHJoG2Q924PZUUL1aqb9wNuxvQGD0KzmGEYZ/Q9K8FwSVjQ3f
IXW7glfDlnqxdU2yU+7k0SpD+iTuXhri4J847vIcKrCG9SpulCBxAzO3CLdFzmTHDDCSta3gaII+
LYYWVpaclcegN9l9CdlUBTj6mD1bqRRIbkhB5m4IOhCJFcpMc1OqTQ4z1io741ZRknxtdg0sUcQq
4HQyCsI/5bYPw02ClhnQZVJbG49Y/y1uI30TFF38JiB2L1yjl6Ubb4oGcc3hYew3YWndsSxPcUDm
IAAYDQtp0LydBdtVW1v4D2V4BHFIWBvEQ8cC+SZoQ6+w3Kjwq28FRrUYU9QU3DF18F4rjjyWI7dm
j2ktj+xFJwmL2niKauVBAXqEnVSk7vSU61+LvZB6GKSbhE1KB2fJDQOvh6SaqCQGlV6vjp4/mu8k
NH/ToXjCdiwEhzeY8h2o7lxaw5v3kpVveMmj0qiI0mlQxX8JYgtxgkfgaQqpamdGTnUbaKWVHsYo
juCWCYGPiRhuDNQpwKe9+YWZijA12+FF9dB22CCNcFZVso6UUptIyk6eCrEFUiq0nWP2dZWu1FRv
Y7tV2yZeJX5aRetIgMq7qiQAv04jQsF7GpIZEmXggtitKWZ7I7pU0TuaPsx6uw6LmHYYyIcHIWxk
xbZSf7S2QUp+/zZAGAwItNIGuNbmGP6SSI4DuhHS8BCpWam5MGlGY6uM8II3iHf0N+QUEugzIicd
F9qk3QCJnuKTL5XmEw1/cFFb3uwDKEWuwyh8Md5ZfSwITqWRZPHtNCj06H52wjBccvbYVbCBp3iW
1mX/BgGyl8FRleUbQJpwem84aCX3HXHvLmMPHLYZ4gQwoYUsnyQ/x57QizPpSZij3a2vKlK9tXJw
/U2TZSuwsOld5en1YyvFGnnzUpSgqCrBesikQbAtLUvJwQ8K/GRRD6JDwryvB6XSyUBL4prYJDyq
XeNNm0TwqxPmcu22R7bAMapCmNx4YnhPWNffIgHu4M5KA7zcWjT4KX3w3rOxFStHiLRYwdxd82vg
lZFGx06e9ipmG5ngBnrtvWT0p7ipBw30gEQnB3DVkIV/aGUWthPyEr/AdCJk9CcA+y58s/QFNHQ8
ohBvk2A1dQJ8tNYnf4r6149eQtDDnDXI5s/0bg93Z7U++I3HxmzEuMtmiUkFKB/eGCz2VgiMykdh
EqrnJC1Q7gOTrH6raRTdJ7RGuxl7RbPpdIyRE13HWxJ/M7ooc9KFdOZMKlYfeazIh1BrgYI1nFwh
sbXS9Ncjr98o4jSGa9TzKrSuqTA728efcTtkMTqbfDCCHXJ9QGxV1uU4rcTl91QbtaPXCsVOtJr+
UVTEGYGQdInt/QZpI5xSoa7WkfUegtyztAqXFDqGEPAQgOIgkcHXphyDpUot9RZ2DUNkBlCYvUjZ
x0EavEZeUFSrsE04msH9nnxqytYzWcG7LkiePEmLc1fB/AIOnl8XPEX8ippmaDloFNE+DcZmi4eD
gSSmHtv9mJEIOYjADfy1ao0lNjdN3xS7NsqyxlV51LdqU9KLgXcFaHAL3rhsV/Ik+Hu62agQptnU
HFQPHPaaJw7nm2p6nNyJGRqYIqMw5KKfCTwucsZUDiNVK9QrVbGFkps+lPNH129M3jzdKuLKMVnd
Pyj0wY2ocVUAmGpN6iqsAF9ywp/kJ4iI2R2u9USCMXlHporT23ogNxpvIgP3JTcrTY5nePaM0Y0k
dcY3CefHvdCn9XhX5U0r2dqglLKTBdKNj5laCIsjL2UbcnP5MwbFFa4r3Jf616KgZmGXVh+Em6pQ
+NhWoZGvOsHrKdWRtTkVfTftQYoO8SmjPMedmY2f3EuNZp5Cun+ymwREheCmmYFLRF2Id6IPPNwW
U9JGWlym4opmF5FDnazLBDqWPhzTYjJeFTzoID9AaZJXSpboB94lb00cJa6tsWmzm6GR1J9EnMwQ
fcNFtaXW9ZzX7UQ9B4IjNpRpjeubnJpm40a+H8lPJaGY5ACgknISi1PLeK0wOBSOfNxi6HuAb2TC
gsAzphNecm8ot5HBJ9VOw2T8yYOTjqEBuv9HzG1jDhTKwiNF0YTiShfT85oKhvLYg6qdk45e7cZS
TUIAKhf4dWpP3a5JLR9hv18U1cavtekp0sIucZN+GJ6x3A1d/OiUA54/6YkqevQja8pqi6IzrXZG
2hTxNqgyFGeDJq/QKZKjTL3RqGjwq6PHTBphP/dFnM+O3731mIqEA8ekEfrkock9w3dSqNycjTtT
GtdIGPB4wT7AIpGY+YlINGLofwREL8mu6YuGYk3K/ugoVlLvQPrW+c+CIs74LOiZFDzU4FR6Xlkf
15pxVEnpa2bVP3ddlIYu7p7Zc43pGDFybZJFp7ouCKCdSJuvp84SglPjNQWlrzCuvysYsu4KcQq2
aoBtuQ1WdXoJa0VFYznEj4FWkFeCguMJPDsdojx5DqDDURkOlUM6phAPTe9L4W2sCYH4EAQjbzit
x6mx1/hk73CMkcKbiCozZ9KA2bdHU27f0I02t1Lcl4jHaks/hTL7sNOXTXpv+kb9qHDsV2kT6orw
xmv04uT70tAeelnO1gluoN91AiHa4jHd+g5MBwpxbdXjWxmb8O2wJwpxD6v4uDgy3+1hL0x+2DqS
6tM6nA9teK/4iTLtIICX+Ws5Rf1tEup4MGV+nLxmIgoEW5Tq5qnR9Opp1A2FMrBeCCT7w/zGpBAa
uJOFDZBtKW2s2ePEGcJJy1gmmVS06YGEXnLi2nFho6O+UX/FY1vtu0yr7iWdwETGreSlwOHumNPr
4yqU3F1pSrobnbTJzASncgDsshJGfzPqs90nSCezwm8viYzhAbtQKp+GWMmnKGvld1UsrMANQqXD
Qw4B6Xco5zK5zxFdBJDPxoCpG5JW06L2QM3N+CEVrbkHQaCRVq/E0rWy0os3fSWGKQfBEA9NNRJP
IJG6DeY0eE7CRVOfvTphh+1aNiSjKdsAH6hgoGqZ1tJWblUOWWFmNeUKna610ihO/OGTheZ9KnBc
9LQoeavbqjoiYwzu8yFGwchrBUFfJ/+XY2yC6tLOEOe2D6Vcyvd12IbrMKVfcm5T+CbhwXrQAWmu
8E1K3kqq997s/6al9A1QQsTBusC+Kx95S9QM2Gwv6t1K6YTIvKH0M7ySKcI5HiLpBHe+aPaVEvhH
rAmMF7HV4YBVcntb9K21Df2YemdCDZrziuSTwKcwlhGTUvh/Zy15q66orfuowrhYBMi9Kn0snP1U
Eu8UAGokcoC8uLDtlddWJLgXeTVX6CfNwW48jIz+eD6x3yHEqSy/8U25DlwvYT/eEqSjtg36SNwl
vZc+RlLd/1CyEKNFEqM1Ub1vVcp9EHpFvUXHl8EhUPXtAKKjtbVkyHmjRSF9GNE3UM6Myui3KHvT
dxlbusgWqbRVW9KV43M5Qe8/QkfRmQs1Lbxdr0DKXfVWqPxWWIYbT1Q9jFfBtjd2JsTJA/bEZB0Q
skgPPTlMIimybuBJ5S5bBwJlT/rIMRz1Q8V8TicP/JLetUa5gjGFyA1LoNZNI2XKdh4ejIGbtkYh
rIkoispJqBFus8SfkqcxBHTfCWl/kInrLHuM2eXWOZ+0Pbq/Vtok+ALda9B1j6MHg43MK/35HG9E
fLX0+cHhL0BQfUee0/R/dFMps1AqbS5uUUVw/bTzj21YI8xWxqzpXvS87jeWP2K56pWCNuxaeVLJ
Opsk0ljiONpPwiS5Btuk4NS1jgUNJd0pabqVPhYb9ov4HnRIHN7EyBwegjajLM+j2Gu4Zj1Tbffr
21CUvIj8oeJvqX/6T4UQsq76Nrr1gaWSDTIkH0UJcXq0NjKBIyyHetbFxIS1jkD07A6TUOKDNwTV
r6qLMQ3R86b7oUUam5ZXBul9nTfW4MbUt2AXR1m+MqlKZA8toz6oY5buPbaxW44w+l3bDNVJCkeY
EdDqqVhggrK2MG51PbOJO2dqC2uO6RP60vJaNVaBrKXb1mQfdkxDFB8onJH4Lfl/YVKhqd5u5GPT
3TS6Tmtu2aFvTMpK8deVZqZYOZFZSO3Q02MZ5UWb3yuRKh+HTAiUPdq6fNgpekiKy6zE/F7Aa5ji
Dm6KWDEXIWeNsrrzK1VjbfTZJiK+AVgcTG8eYP/HqkFIabeT1h8qqwXdUKQ+TDXwSCUOJRBlgWkX
Sbcjcy2/AFIIXpG3j2ToNYWyAxbhb3iCg2xn2Xn5/VBAglY1WqoI0Ub1pgf0Y71iZ1cdMm0aYjvg
sSjrSk1LQAVYo5W20UZUvcQkvos6JmhNmAAvt+uzWqdmaurZiSpEMD6iJEiqb4Q9FUThtAy2WhXE
f2pRNIVNaildcM9R3uw2LfGMq9SJjuVoNztDVUDH09VcxtXsUjcHsvSiFj2wDcQol8Sc78dYpJtq
amQalNuBamGfr5hx8TvSvhm5rfH9k11OMgT8fLl7DrGTRjqCmmnCtoyThkd9qKama+WUa5ShEeBu
NgQAMYm+QxTK6oHOBIxUUoRxz0rhqy+qIhrYQMjBuylzKdtKHYqaAkRuRpwWJTJTXPEQ7EEPDK/W
FIf6OrT0Slyx49LO3PEx9F8tszLf/RHG5S6DTa8dUSdWwP1xp4kdDXOU42hVhDaS2Y/fmkyNZg9k
5Q1KaC0gBsvMHwHKpsZRyiLFekX3zfeA8oXFFk/9hRRqb5SOgKaarUuoKBMFUXoXNSNtFxK6DLh+
BthY6PSmdSKFiQxE9s3wscO3sLiNPbHvWYYRzjWj2hfdXYoZw00gdcMvke/qbyUvYZFDrGbfyeeu
d4p/5vBNpnv0cSwFCbxpFYZYHRKeGVQLSS2tyWfro93LmRQd0KJhgeOlpiS6oWw13ypOk/toCGLa
X+vOM9yWjXqEDE4xmaYO/GcpJnRkD9LGt0S3UEusuulv1WIaWD1y37Ev1C9KO6g/g4wA31GSwONj
wqe1uQk9muh31M6HE+zmNt/8TzNMGSbYHVt4GCu5K+Ba9sdsa4y58IILH+I2MzeS3kYHunL7Nzlq
SnKwovifesP/kYbSAGtYQO0NNMQLoXLeS3jdtaNiy/XDGMrHlIVrGdOVbrVPhLbUIkWTQqipAUNc
CLrFIvKEsYmoxsuBIwoPIeYaVn5LLbdQrxA4PtG6WvS4W2jsaZ+kT/tcAI8+q0jqlIwugB5HFL0n
bM1OXytqL5XQkBRpYrQMhfuhqep8CE0phKGNGUIpToXxlE0rkvhfD3GpgoaGSx89+jLaF9W/XREf
xcJBjhYmKGebwt4tMawN442ITHYKrjGVzQuluikCcuNrbhmmdAGGxYxBsbwwR0tSeHZEWg+zVo4I
W334lZo3oXVVjjw/63NpPFMmy6D/TFTkQDPOZy8vphizqVHFo3VyOpKHooSVzCa0jlF49P1VR7n3
Glbx8onNsmc0bLIGUEdcatdln6KmhTbOzrsHOW+3XdasgfR9/cz+ysXP7ww8AOIcHhe4JGpy53c2
GEKOkIQYunB7B4zRpnMHV7AFW7LDVe4QZLpwQPmzdDunWQ1O70oOk26TKnEEl/LDynA19xok8HJF
cFkSaQDU34auLl9XSBNtWOlclmTdDe1LY16BCv1FNV7cNzMryxI9jrQ8nN+3kPhkqU1ahMrVfN+d
27lwmhxyQfZk/3vf9Mo5VEgd9DHuP3eN1tLxXc8hl+oUV1aQNM/22VXNYnt6egw6joGnLek4Ul8k
nplK2DaNO3ylJN+l4hnVjv5Yr6VbbyuAd7NbnsBzYD++X5v0v73MXw0/r7sPK7gToy73sIez8dyl
n04+gZjPdj/ucgeHPDKqmR3uvHWx/YWUxc5sGptG+09vR050pUFkwdlji2dds1HRkIKAXWenP7+S
mrS7MVS6jqVA65SS6HT5a6TpTjUGoS2rc2eoYCvdm1y/1ORTSEnvwuj/NhGf9RB/7Hy62GZoTqGT
h28M1CUwpot+bClP6QawJnKeinaXB4Xbis3DGOm10wvSvQwGmgrU7dcLcgGT+3vnrHmRDkhR+0vS
Or9zPcFbqA4kaiuRdVuVrwVWI3at9qdayA9jJq/aXr+ljktqW6uQx6rN/YCVQ63Eh6yctrXvHwt/
eLhyVXNXyfmbwVTQ2cQ3hMmg7eT8qiAUUOyk+wts3M+8UPdY4NxokVraXX409dbxB9MWsvbZkpM7
AThSlio/ZVW60vvy6QMBbg/Qks8ynJ3zq8AZRhz9Aal1maLU1QTXshKs9HyXBNk2JnOHaOzX13d+
EQXM78CHIRdLQq5GdB/wimycuAHeuJ4Y2D012rbqt3lwpd/mYtdbDLbcjDWgAknPYB2iKuI86t8G
p9Cv7+jiu8IgrCxDwwFFgc27iATQ0Y5RmymGLY4alkjjTMgmRaRc2csuogGwaYZBKzj7N0SDJSTe
N4SmERrF47Bn3o+Z+AciLCm1tH7GoSp/+fqeLiYOoABUFFIp8AXBJ9Ai/3HjkrWqqzHusuws/66o
kPCu3Mxn/38iJ15/po0dYfH6FxbSUj9Hs4Yx68+GlMbUG1du4WK+uIWPQ8yX8GHvFSKhQ8/CECKS
Ko6idoRJtNG6DUKJryfr8gWw4A+J4DktHeLRkrJSpEopNJrh2UIobiQOJL7SvbDkrwS1l4uVYSxa
m4Gugb5dEpzyxpe7ZrI825BemmidokfJUOHMRqzfjOKa7cXlOiVYB8hOYZ9Al4/n+fT1QhfghQLc
K2NUWw3b3Qw/jYf0FFt4Y2eT8/UkXjwug/FgMcjs0/x1uRWFoUk6XZI9DL5+drp0mwzNQ4bJrpr5
+/84Et8EFhA3BXpWty5I3nMlOIt0A59f48RP5lu/q6hyR4qJ66l45U2/iECIiGTFmIN4KA+0gZ7P
o1gNVYvalf2udWr1UdL+9PRaZSIVdmOVdt+yrl99fX8Xr+M8ogr3BI4ZMrXlftSWaRr72N3YeYQh
Sgj2QPvtXWUrfjIKRzjQEgr7Hv2gi/silTvKVqYj5Bhuh+K7Vnnkvf6TgQ2PCWzF3yZgC/QcZ6HF
LkGxuDBp/efgIxxMEmVqdWMkr2N7ZadYcLH+jsONUIUlXP9L2jl/Rl2jjKaU4NeJmk46wBZo3NIo
h10yKNF+xIYDR/IGnTz53KLLtvFIS2NFhXQlR95w5e28WHcAnyV9Jvyy6xKsL7atvi4TazAkDUS/
2iPOQdOCcbrypKhdspsamWSf2mZXonfWF7d4Fo/MnOm/rdyo03lPF1NdoobslJKWUNd19657dPdH
/m49/1qv7fVuZ9v85bher/k7e2dvGnu32dgPG377f3/otJ/8tB/sDf96x18f+Dl+djX/e35z5l8O
f7jzb45ju87p5G75td8yljv/xp8Ov+YfmX90/gf3ff9yetm/7wu34J/2e3697+f/hOvcX1mtF7sQ
GQNY2+ZM8IFIv+z+V1tSx5RVUfg0lh1Xv2RxWnvxwdOfvl6jl09ZAXrG2pmdfgCyLHZXf9TKqWpQ
Dee8dV3R0Yuo7VPEXUXoFNafrwf77KZYpKqow6Jn3MWzTRXsyHB8wxs1Ke5pFN/RX43IuD90srD9
eqjL1whoIuwEkRuDo6vM9/3hoxtjY9NNPjasKa6NufdSl6VLgtCh/WGVNb9QIHw93uUupABgpqlZ
w8qIT9V86x/GC7ATL5QoMOypU6u96KWJi0QhvxmEtFt9PdTlRs5Q0NrAvhPjEcKeD4V/rK9itExb
YocDo0SxwQ67MXWHERc6m+qnfuPjirlHhvNioMK5EmT8nbrzFYqWbw4z2NRBKy4Bo50WZOKQpKTF
7dz+8c+pWrlDNGWD7LLDTbemD9VNnd/9mv4COIiPdLVt+n1vt/ZL4Yr2n3fT8deGO94IV1bNvCct
L03hoE3KY14zSyjihEIzMurctFulpk4BFUC5FmNdDoGDj/kXCWHI6sWCGboxRhDWQrjtsGsVaAsu
rxgVSRc5KY5jH4dYvEuFZLaGVHW8u6GUbfNOGF1tzNtdhcDWKUd0LoqUvWO6h+N0ltwprVj+1xho
vgILoga5MYKgv+mED29zmnheoHZcgURJzgGkcsj1nChv/JYY5ZVn9smmQDOyBg+KfCxH8UVCgI6M
kbIJR6OkCVxJuBGtY5oSbV0DPF4bZ3GSqISOnnCJcVAYuL109FAQhVBwyuRKsPDZGwKZXFMsTpdz
nvl8fZZeEvuthOoFFOCpLPxfkXHtPf9kt6GxmXBHIoUyv+rnQ/RBjKY4IZVQIfy1a6VzNHmo7UAr
ryx2aZ798xXFg/kw0uJdHEAImEHOrLUqHY7h/cSLF/xuBBXFeOoIFTnh9q1G569fw7z/dRK4HBqW
okEhQATDcX6TUQvvAAkj24r0FPp3SC1w9C3r+x7CMEIGNTzk3Y04bAp6gquHoDogrGqttRbbU/72
9ZY7Y9M+mYZ/r2UxDWrUhGC2mAauZcw3fnObiz88mDCKdqDhW9c24fCYeHsv6hCkwBZfj+OV0OiT
14rIUAeux2dNwxrsfDqkTldyvWI6igoHdqUt+F6jV/v6Rj9ZJMCZ+WCCgyNFt0yMtQjyYU9QL6PX
8A/u0mt6JX7TpLwq9eC/DzVD5RS2GQw+yMWc30/p96VaxIpuU5B/7cLxVNTaHm3tLy8urm3al4+P
EwLsOYo9fBXwDD0fS+jlsoShxFusCJuyNH8psQzVwfr+X2ePYTgQw1xkH5OWBjgwHqdiBKxvG013
CIYUtQ/dH5AsyT1cySZ+9hWeT/o69RLSZf9QVj5s0ZYq1GXRBSTnSCeYp4IKK5bSitC/Jk1RRmsl
ol69ohJpvqpKM0SIKya+VkIY95gY+mO4oylef0mAYBhHryr631D1rOlAmxe9RwZCiNTNU43DTjNR
vF2jXEj+jB5tpK4+hdqLTFP6vVgl1g2vzNBwHum7pyKoaBkcFD0jv1tkyUZVogERYBBWz4Y++U91
2ETfKRw3uygb2t+eETU7+sOG6D9/VOayx7+BwGK9NlPX9zQSmvT/CrPx/OA7US722wl8BCbJ4vD0
9ZP/ZIOgyi1LBGbkqfCPWWz6eYZwuzUzy0Y2aetKcVPEsU3KD+oJiiYwUeiqnoBsPKgR5s0BvUl5
hlF24Bp0vUhydPr6ei7Dep2CIyCB2dAKr5zFC29VU4R5ieDZUqY+qKpPlzKY3bzeRlPwzZykK9Hv
5d7EfdPkQ1HLwCfl4hQR494otyIW0HroHaLa+NNPzXTllb9YxBSO5oOKiUueQeS7uKdyaLI2UuDv
cSRypfZmanhPzfG/vjmLURbbEr6M0tRFjNLhd11Rj2hhk+BhArjpyga4fEZzNV7GRAc2LAwrHCnP
NyUPGh8dTYw0Sl1me7HoCmCCzDA/DELzTk/mlaDuIq78Z8A5Lia7YInKYgJxuzQG38T6WRZQ6qrY
qCLzOqDEcI1pdKsS28M+XQtlv6nU+Eo24SKQ+Ds4ia4ZdM13dLkFD1NcY/MhxM7QWW7Vi1tBpEMF
nSTc4bXQQlEMeyekT06Sn7rCv5KyXL6gf0ef83pzqo3v2mKuM5D3sPsslCT+z55Nkz7AK09z+eWc
R+DkR07GoOZqLSv9CU5gpdIhsTA9upx2pbQfslWbfft6XX/6DD8Os3g9Lb0VRKFiGkXoQiv/Wfkp
fsfBXj+qvj1uvh5sueCWt7SIOAY06Y3mM1Zn0OkIdrK8s8zV12Nc1AP/GUQlBzqXRnk3zldBXU0h
MiiaDTJtQK7aAgf3LckxGmncNBabaKb1eCrneA8OUTPcahbtZghfoOyk7Yk89HjtiuYp/Bh3ckVU
NjB7IEmBScEybYn8F5x4O6KlBrdAwhGgq2TTe7k3St0BeLo1rOLWMJXNqHlH7NhPQXnFtuCznYG9
gSBPBT9HX/P5nCghmv4IVatTyX8Sg2DMvIVrcd9a/SbPhysb3qcrkyVJuolzvcwSWYzW1WjWNbaF
QsKgSk7rg+UpyPzKvPzehXq0zhvxrvEn4xZS5TEyaTaKpvjKAv37nBezzomJ0EmZTSjIRp1fBXLY
YOi8gNaTAvKJY3YpPQ442apPIGFkF/BX5aNdj7NgXxHBeaswivvMAUUw7QD+VE+DAgTAbgRDfTM7
X3FjQZlauwQVdSOWYxasYij+UFIbnfZEK5SglxGu0NjRjCt/0tNnWW8omzV0VIuNKvwp6aLaWBFS
Qc3zyi2m86kbgfc4BKGavggtR2S8zszkvvUrOka+XhaXS4/+qjlWVbG0US8SzmJoiB1KeZaePLlC
74Gq+uFN4f9ylHnX/BBDelaWakXCKKGyD9DqkfaLxytfnct9kTvhOwc+mlwC2q7zMYoqRVNpMUaJ
ZSjAA9P0bXoCguAa5PJy0ZwPtIjAIDA3nmQw0CAHtoqhU3m0lBV9s2W3/vrhLBNwZDBnBQvFFAI+
lZLK+S0JXkspH6CeEwLwov8HnpXx2OW3LBXanYz0ysFvvvDlyuAATAVUxD+IePx8uHigrIOsmiY0
2T+lsnGfab+arqClpbKJvSH0vX99f5/uCPNJaebO4gkjLUaMKFL3rZGD2KD11jwphI/ta2Y8Bd0b
fUYhpsF8b9Cffz3s5Ts/wwxmgYiBVFtcnvdBzo2agSG80wfNdpAowNXxnV6pV6bz87uby24qVQ3y
mIswKGoaSvwqd5dzfo/Tn4DgLG8/zZRFx1SBpt2ggLaLay7vl28Ntze7CFHVsEyS0+eP0VQbw9PT
kq665nlqH4fixo8OjWDHwrNYbaVw8/VsXtSS5g8rKiuIH1RvTIxizsdrIQLNmJDEUZtn2M4wNUU6
PMMVXYdG9I1WIZ9R9VuzuDLwZ6HWx3EX6xDDykzoTe7TrJtNaAzbfpSuvCnzpS9XBHUEhcnUWX9L
DVFFU6CcZDxBgMVFvSv77YgGGxFRjiz262n87KX8OJR8Pov0Fuk0KzEUICmn9/WtqSV0zCVXtpRr
d7TYUvxopAwTMAwt6nYx3A/xNyudO+Peafe6ckuf7Sd4pOmWQmFvPrWd3xJ2MxBv+oYvLaaN1gNq
JLp3T5X32NJhq2dXwgv5s/dhdofnFErtWV9uJlJJnhr5PwFeYE8NDOLiEUa4H8HPPNGwa5kbQT22
/ttIccbcKujgi9vAAB8SbUyKGOp7NXtpFo/JtAViGWbpw9dP+LOp/3h9i/dVLxFYaT6BR0hLmoga
fV0ZJ6X+2YRXQhx53liWr+3srYgVM5IQcCLnE69UwHwCjZmo+EJltP6P9wlIrqCCSn8q9dENJMWO
mwxwFjt78qNQ9rnnJOUvTbmJh5eMLgh9oBPjRDbj6zn4NAr/eGmL17yVC4WOXyahTPejSMYmWnWx
UwFqtZ6idE2DTwehRHBpm3ezazZyn60xanXEfSbxNn7V5/NSgv3y8HFNnFkknfuq7alOf+20/dn2
+3GQOU75EOvEoApp52OQXvreAIhoAPKtleCp17apdydf0zlehj1zke7fe5rfug/DleVIuy4OFo6u
RXSP26pyO9BPSXLo6yf32dtLwonsJrVO8k6LdwqoJQiinN1WoVVHpA95egg4tqjSW5JcWcmf7Bt8
Li1ciMFuk3JcPCbDU+knVRkqjB51H6CNUdnYe/uSTU9+Hl95JT95XmejLZ5XH2G5LAyMFke7iUZ7
sG52GNAEKtOi9oN2op70z9dz+cl7eDbk4plFmipn2IkjNqyAdzb4LuRH+uW/HuSTB3Y2yGK7mfoo
8qqKQWAMIM67IQ5mWoEguF15JdKRP31irCeNpISICmdxQ2kWqXCy5zlMHsNh14e3kB2dJnc1f6Vm
TyGynKB7r7P3UD9409aAYNOruq2Ia7MFb7rDlbTyEnJtqwqUxJDQUt6tiShi1c6Du6t2159OzYfL
XUwN+2ObgeVif+wyB4dSR6o2RvkTNffKeP/6KVwUl+ZDPnWt/z81i2isMunsnOYoBUBgrrm18Eqb
qwL8JQ52WGpVEHuUgyWt5Py+0eE60ZYnP1jaN/DRm+LaJ+iz7ffD1VBdP98tatpGeyBniWMxzbGj
+keNkh4cQRrV9cy3vf5bC35M0+6z1O0H78qL/8lmxfAwcdAMkjb+K17/sFlhu6HUwxyaeuX9YD3J
U+bISBeCKx/AT9fXv8PIi7sUJuiudcgwWQ3Cr3f9YpvRy/z1k/1s3/iYvVnsG8WQFHVnkr1RzF03
/ta7J5xtRuOm9H9CvEYX+fVwn50maHLkMEgHCdJlaxG5ddYUDD0tnk5bhQ5U1iR8BsuQeDeDOtmD
9aqQUmkIca7c5v8h7bx25EaWbv1EBOjNLVm2fbda3ZJuCKkl0XvPpz8f9QOjKhZRhPaBZjAzGKCC
kRkZGRlmrYuBAgyY9iAqQCRMeJDOS8CgWQ4goumxA97LW/M92So/wF7/mQGhRS9/GdneT9/O3ut7
8/Zf+4z/TzTg7zQGTN0BszsnKuvCNUqDi2A8mMwMgmjSb68v68IuTgU0gz6LqclYnB3PHLTVHjpL
rs8icGpw0sU9s0YMFAB2tMEXhdlKcWHhCJwK/JN3PTkCugwPR967mA3YKnGY22NwHJs7cE6uK7Zw
Bs7kzNauBXLDVBOL9wSo9qZBMolS0NoZWBMin7sTI2+0NMVzMztObO+CG/HelStdKgvOmuY/Bqfo
eaLyNa8UT6jziRJhfzBA3EEmxuBleFt3jBYlnuO14cq6LVxlZ+JmdwONPYonAFHvxPLPqKDNSIYY
R9gWDPOzlu7KJb0mbWZ+AJEZsgKkoCProF19D5kLU8tDH200+Tlqfl83iYVrmswVaQ9Y16dDPU99
GloM/UDN/OZtfhfSPhW/ZvvhpjxWW/NoOcLnwFEfvbvUDh+Eb6WdbfN9eLfB4djV1luJ8S4t5/xT
ZsvMhKKeNoYwoUQXPDZuahU2tmx3XeHLs4YQGoNJCEI/wkTMuXlqwP01FJmpQ0FFrjZMFIIlZ7wA
/H9dzqUTQc4EW0H/rm4wIHkuJxw9oFwBAXAk6Tcoj6SxxuJdTuGf0p8TAyB9beWCu5g9wxGfSZwt
H+/qUHJdJCqP34Br+VJtP4XHYN9sXz8se/wSvHwk1Za5M4dBg5xm9k1wl9vxTfbJ241bZUtqb79W
YLk8p+efNDNlSM8yaUimxXa3ZXporZuq/gqLF4BK11d7oTR1Konh3/PlNiwx79LJjEd6tUnyAsME
jr3r3UtKGDLxnWhETmX2U/V178WXTH+vQ5vxuvIVi8b136bD+nr+FSIIHUDL8hWdA3pWt/Uda1v/
gGr9adhA27IBza+6FQ7GivaLy0yv9DTYxWNsnrwEv7RUEpHsc13cV+kEP8KI3dde2xTliidctOoT
SdMCnNxUiRaKZTrluaMu31iVIxQ6MNGA90GH0L236rNa//PdyMaeSJydI2CuVUBjkagY+wyCZHqQ
+v7Rzf+HStQk6L+qhzKzVbX3036Y6hHwowQ6gKXAy7SeTS6gbH676osYvPbWA9D2121mee/+Ezuf
B3c9MfT0dNJP2oSxZZfCk26B1b0Vu5UX2aJ7/avgvAgueaVeJRmSBHULZ103PknDl+vKLB/DExmz
y18ShNxofD9yKg3McDDRSGbXgGEwV21r7ec2tIXh2IorVrmgmS5h9qpGgov81sxGQl/x6EYOiO3D
O0N6irUvyb9HHGQPT0TMnGugKzpI3uSoImg35Key/Vxkzjg8ys2KG19IWZ5LmtlhXwDDQImQh+iX
6DtomUD/2e2b53Q77055sIvOUW3/+w0xz2N1AxT279/it3glBLnoKPpTZaLFmMYSqgXyvDA+mLzX
oG4gwJq6/Wx1b96I38FeguNxH9/CeDXe9KBy7eSVl8XCaSBJ+1fuzL8UDUlKo0Wu6T7F4qeQHm7T
UXHo4XD4d1M9EzUzGrWlFJSD9uKY8e9a+KL/gt0GTmC7au6l4k0K7z13rRNw4Xo4EzkzolhQ1dQM
0Y50Uid9GcV9aYFzvLuu2fQr55neKdH9dw1nBkSPeDUOJopZ0k/IsRRh41ovhf8C76crr/iURY2g
PpQ1kcF6Wt/P7wOx6Sq/68g0MqBmt1Tlgsrx4julWdmtxRN+Ikc9lxN1raxENXK88VEGHCh/bddi
lekn5svGouFBSFpOM5nnIlII2kHBrshDMF2Uib+VtUzzsgATIJ2Jy1yZPysVk+yAMcboIEHQEsmf
Ri1beRctitBMZapM0dg1b7KKfAmoswwRUfozy190QN2v29bSfgNv8J+AmX/3a0kGrAXEJQ1kQorp
cvRoxC/+Wji3tN2nYmZmBedCy02FHn51HNM3A5A/d8WiljzNqYiZRfleBWBchCZm9iYEXyGsMsGj
jZgQhDnl+qIt7gotg6B8GIzZzcd8zUjtpEqkvqYFd2qdO1Wy1im/JmGmTESwkmVTVbnmSiAPlGsr
UdjihpyoMP3/k7ivrHNyeBZtAIL/OVBflaF3wm5lRxZlgIlD//LUCDQvDXruCJp5Twk+6yGE2JjZ
nZL8vr4TC+Er431/RUzmfaIGHFhVpOaIyIeHmkEdazNhDeT3hXBo8mIDE/TKeVnyxUyOy0xGMzPF
qPe5QLobJMryZB39YVfo1UbOeHINMFLc4Z8LgPCu67do1CfiZvrVGgwf3ZTKNcu7TjoExpuhbIby
kK91VC7v1V+9Zs6ya82iDUYENf03PdwXwTdNXTG5RV0oYkkyaC1UimfXmFlYiSUaJOSV/LXLPwf+
kU7iOPsEnPH/sGh/BRmzpyPMew0Q3Dh+cTi0yStRK7QALX1Z+spszuKinQiavQ49WulriYY3Rwf8
LQarvQQ2fw3EaNFDM6BH+zXxKqNU5xYn5nIcBu1k4ooNlLENrprYvLnl/+LTTsTMLE2qwxCeOsTI
4rMgfCnWhoyWXhI6HZlsMfNu8B/PrgDgycLUnRoFijHZFoJ/a4bRRgnkg+R3t2L30KcwORmA4tup
VT1et4iFksg00c2IA/30FMvnxM4hNGKGyeiBkz1It8melO+G/nIKt3uIiCBWg0xhReSf+sM8/DgV
OXmSE9eEp2iKEHZLR94DOvPymh6BGZfeJ4Sk/DfZg73/ID1L3xTQkUqAlH5e13jJaiDRBOuC1n3+
mq12rYD8N6Yctt58zKIY0NdDJ9DzdbwuZukE0IcxxQ9kZpnAOVfSr1sFqihOQCZBl/irHR4HYy3/
vFAUYfP+CtFm57lMBob/DYQ0ORj93kY2713jq2rsLZjTqOemL6EFw9nK4V66gk+lzg/3oFC0naRW
6W0AVHSuvl9fu8UtYpiCPQIAg/6Z87Ur5XbMx5wDUfcC0DiqEVZ7ZYAEF8zOSK8drRGtZHNd5vSb
F0Y5TWHSOW/qDECcy+yVkbEzHZluzfylrZpd2ILZLxSOEdQmzC6yvIGEMLgXapfc3pBI++sfsGgw
f5WeZ0coIFfAKE9eIPueGMfC/No0u+silj3NiYzZzhVd6xb5iAxJP/qVZHelRvPJU1w/jaSIK3eT
CVtR3l6XunS7ASei0ubNQB0l8vOVjWNgamEM4eFEKBUr24JD5wI7JMRvcroSWC1azlQhJMNPln8+
ICMmStNacFw5QQlLFCxtoKlDxQzLbg6gz0oIsrhjJ8KmjznxY2OWxuClt9ym+dMAOHz3OTJXdmxx
7SxGrCYgRUoXs5MgeL4Rp3HHhhXpHgIcBnG+87CmBy+jgq6tKLR4Bv5Km0+8w10Pc5OBQkOgfvLN
r2P5xbPG5ySFajOFSiFnSkBdazK8WEWCxekGIv/CFWRZMxXhAWxM0NETh3rnZyqDwDbJ4SZV8m7l
hF9aP5IYNQDUniCVf52+5GS/Qk3yY/iqCLNk60YxQYyOvGLrVv434Ft/jpb85kPSLmfpk0SsfP0Q
XCwtCpKyZnyLcJ+untnJi0Gjh68xABePgo/R7VTjIex2uvzO7Qsb9RdDX4laLk7CJJBsFlCLE1rV
fFkbuGVhbI0yjjrEqP4zYM8b0bXhWr2u2EXYfyaH4fLzRS2zXMxdHcVCiVmA/l21RscNHYHEpPVu
wnN/XdzF3QNWpQ5MFREfzb3K/NlvQGzje6VImwi8lrDZAKS/IuHSHiXNZJwPMIs/xcKZu6IVKjP8
Rk+dnNvCHiA3hSYgsezCyNPtvyvzZyIfaCKihHlDHhMpsRDLRurEXm7TdDIYK+7jMtRiuZgIIELW
QavS5w/NBgLlqGT+AKIRqt+5q90aiVbvhCF89EXhMalU7caVuzuy2TemWR4FOftcFON9LsNEIaTi
DpzYp1SJ1H2stTeZXB8gm5ZtTwTz/vpaXPZRT59KuxtZ7WkeaJ4z6sqW12zkZ04p6NB4JQeRFPSg
g7nbWlBW+04Ruo7Yf3ijtgmhrLPatUB/YeenxB5oDICuUR+endEqd3HCg5ASst14gDJ45Quv9/11
PZeFAJjJMIFCT/XM3SUxMNZQXuAIcEJuJe51aKPUtXtQmY7dWTgDHguPSQAQqceSiJlZcRWrYyhb
HMt+x9jfw49+k3wH8BDIzaKy98NH+f4CXdNjensXPcJQ9fZJePVv8m+Ahazou+B1py8hZ8LTFkTG
+SsNOPxUUiIUhnsAQpnPxgD2llH3B/gcNmXZbAa3fIHMBJwTyOf/h8VW4ZxDOkhc83CAjv1CCTRk
q6H1fehrhp6k29gfV3zgglNCxb9iJl98crFoack0coOYIIPnKdYfaj/4el2ThfuDdA5YO9gnhfb5
M80kbIsSgf3UyxfVfWjTLwrEn/2LWX1R1UPjrpSZLl8W2M+pvNkbrR5q0wWqnsJPAaT2A8yFZHF6
ODHHG1X4xlOeaEdoV6I3aWkhp4lZwgGMltGR84WM2twq8jLOHOsg1HvzWQRAV/5aa7a+UTfJsd1H
Hz+vr+vScTyVONNTGSEYzj2uyTwRHweFbjxPewyEL/8uhTF53vYiB59HxrleemEFlhAzaKDF9DzW
w7Eoq42UBit2uORDMRDGbpndnoC9J21PDLGGtaw3+4xde/Tv+l17rBy6Mr5ld+oHeMMrWatVaTOz
Z+THlYYUafWu3ggHfR/smb+/HR9iRisAIbq+hku2MTVE84IgU0aW8Vy3DkYs6oWUIgOoGpXqV7Qm
4LISiM2fSpDPJRhgKjZiggSFnqdj/UV2RvtPLkSXNtFdezM636em7JVAbckCgQo0mC6DGQHM3nOp
ciiNZqsDmaWKr5J2o8jbLl6zi8mK57cBJRII4HhOT1HwuQxXK2VYoLsMLOLw0bx/1X/KR+thvBE/
RRvHtKuNQyuqEGyu79iiZrgs3C+Y6biumVRg8zIXegJHh+E9LXUQkCc6t7XAYTKzS+X+ipkM58To
YdA2gMNocRqP8NC1GyLCzDFf4cWJ9sZ9dle+6Yfi1jqOK65DXvLJwKv9p9/stGm50KU5RKzksb5B
n7IZH9O7Dq+1Uz7xOvuV3/Hy3NBXUR/kx9Au3oWbbdM48fdhA9vhsVhznmufMzuOuhDqnghXFJWR
rXYwPtH9dKtvwCz8lGebatdvKQEcirvgMXp3onrldC4KV0GSNxltJnaenU5Ph9EzyrCwQL9t4n1S
0c7ewZ25Sd1ftCAna+W/BYs24OVkPnTCLL0YZ4/bslStiAoTNMyAvAK13T3X2VNgwo0Mk28hrFyI
C7ZsqCZYpfTI8qi6eIgPrVaUYp9RbmyZfjY/Wo9QVZG7lXVc8HLEnkRtE1AXj+HZOqaKlLs+DCM0
45bCzdjJNbBgWr/icy67mrlgGcaiiY4FJOKeHU0A9Bj57gaO5mfzm3E3gcpVjvtkBfZOB6y92Yw3
NH4K9+YOEqTrXmHJzZ7Jnp3XIiyHoimQDVj8b2gh7+In5ZY6oYmRWrkDNVlh55/F9+tilxb2VOPZ
YTWjAoOJkVolt337lq2NRS8cANrhmQ4iTagATDTbOLkxosz0+X2hhOfaTs3IDs1Xqbrzo60MnVi1
toWLCp0InN1W4N5Y0EJNAm/1fX0n3Rm34621FX5VG+hiJVu8rVY8zKKKXFQ0HhEc0lh67mjhxoLf
WsQ24eG8aaBtd+mE0K3fivGDd6bNVPheNOSVasGimiBZ/kGl5k0227euTQuoWOUphK8PBryliaBu
rpvGokWiFv0QDPFOsFzniqmN4mcafxwv8WxBfYuDYyDe12QxGmZkPsuwm45PdON5wXfIY1uCq7XI
d0nL0y+YbWak9W1fpCpnwh2FG8Vo5Ee10D6u63npMxldY3hCBpZGhY1p+oiTizIRNBcmvip3muiT
mNp6eANHX60+CuKNqv66LmuyhfNL+VzWbNuiLhSyZPLPAwTV6j6F+qG/k4J7a62pcPqhc0ESacO/
ezfzZKUSSVgHexdG4lbgn1VbH0nZr3ithSCDJilyhkBOQagwz04MljgEvTX5ZV6RdW46El3qUvBY
ZGtd20sKnUj6854+2SUNoJbAT6DrhCrxkKjuLrJCuP30l+sbtKQQkHA0IDCfz9TwbN1iOE/DZnCx
+TJ5NCzvR18G9yKpFypmK3entCCLVgfAqcE408HFnhzLiUpQQySx4iFLDvPbpvGexkEH6TixSV/A
rF4fROUJfFXaUWSgRx5k6ROEjHdeBfmW8qOMohXVlx63p98zX2LGagJYU/meUXPfs1baqqV0o+Xw
+kX+U5WQ6ZaGjUG6AiAu3+7Tfz6HRBGUHnnFM+Ijzf0oDV5DxFRlznyWBbn7sZeckLhQDpxE4FH/
9fpGL9gT8zqktP8AhEPVcr74IyOkQ5IHSBshQtT2Q/x9bFec9JqMmfvSXAqpFhTFThmk9uju08Hb
FMNay8eiGZ1oMjNZr8h7UYIb3FGjvVl/FYKHiUo+3F5frzUpMy/pw8IHYzq66IOTenexciT/KJuv
16UsrxhvdAqpcOjMy8OmNIYGZpg7seTbknqw4gBi6N11Icuq/CdkXh72+6YTx3LaeuE+VR8T4xAO
Tt+slIMvrxXMmQS2qGnAblwgchWp4YZwYkNmVClErPUxV4q7Rs3p5YWZspPcvdytVR2Wlm+qAIAe
RZjMeMu5UUPHGpVWkub0zIZONFh3YpLurVr6fH0BF65loP2o1+DyETSfwCuiIpSGvMAWdPl+GGnL
d39cl3B5T05pLiKqCckWlPZZTOV3VcMUNO8KwwwYOW39lLpel2wZcfnWQTOCX/TWxmAvN+z8bp7M
5sQdl6OfNGrG3Vx7GyCvQvczs2td+JKld7280qa5kP6VGZ/UiIgnOhN6dc6FWbCMJ1HBTvmBecz8
d8CJGcQeHN3wN4yB7weY/bz4k2utRXWXKwvKFnKBioOfi/HNc8EMP2m1pRIf18Gmtb6qAGQ3N536
rRGdf91CBJFmJ+M24QPMb7cAQtSmyohQ8+ZLr391y6PXvJXyzZiuHOdLazwTNL+2qixihK0jMpDK
L0bExdTvr2tyGeADC6ZTPCfBRlfJvB5Vqe2Y1TUI1GF/O9ZPeroX/PfSOxTdbS7DBLuSQFzaoVNx
MzvMvDRsygZxcT44g3gch3LvBt+E/lCHsX1dtUVZoOACTMiEPi0Q59bQjkBi4E+48kW40MKDqo3P
mVJuhbKxc2WN0+HSPclgaIoTgqbF7O78VGtCHXrZdB+Cjmobxq4zP7v59rpGl859kgEyPOPk0Edo
s6AqA5V+yLqIaD77pQ0vRXjnD5twzdEu2ZxO4waR2wRFMX8aSVKRwHQ0SZGedSZb6u75uhqLzoir
4w/SF/5v2rgTZ9SIRZ6Co5s7cEnr+WfZ/fDURyU8JrQnR2u51iUr4Iz+J2zmjMjt+k0TcyGaI4Da
0VEznjUttw3xWK29z5dMAPRUHid0MZFynW1P3ZldqvksHLArdlzuraiyNX8tJFqUAkPQBHgFFv8c
9McvM40qLU2clvA8WLktWy8QlK+cnSVLI1D5T8hs1cyiE/C0CBk5nNmxCj5G6UaUohUxi5tDSZ+o
mJQqbSjnlpDmeQXHAmLMCGoMURAOZBUqG/b4b0aj38uem6wcoUWJAEnT9DWh4s9rsT4MC5rocje5
yc8pkKiA/ReOAvN+dba/buaLa/ifKNpPzpVr1bSuwizDHIZDFQGllQMGRfC6ImbRHk7EzNyc7mpF
03SIcWOIwL82/ksevF3XZHHRqJMA70ohQfqTFT85sBbYjGUQJ7kjy89tuKs1mARcqIccPVhxDYvK
4HwYIYGjlJG38zXzVTfvlARlugqYkEFxwjj50qv/jJxIkMDb6D8x09adKBQnnamHk5ioSUgeO32w
HSTdrrOVKsySKz2VMy3siZxAN2JZipBTav5Racy3dPT+l+0/UWV2UkkeeykFF3q6vRcteAysR5CO
/5ft/7taM79WqVZTaJMhV1K0873bJtoXXuL4agZM/lriYDLX8+TO2dbMHzClFXdVoSKsSf3I1rqK
nOq4F7RvemMCBpls21GFEqGBPzNrD9Fo/f+t5zxq0I3QbQsP+bjXRn5t1b1brWX8V6xck8/NQo7b
gL5PZMSwTRn+owgRkbEGY7Lofv4axrzpudChfBaZyHAgRLXqbWvuNPnGWEtdLbqGaYwSuhaal+ZN
J4o4+L7UI6XLP9zULoZtGz/HrucYtHxeN8OFnC2mcSJrZuq+1AW90SJL3ku75iZ4yB6yz1S5DsZo
qzaMn9FTczBer0td3KuJUZjF4oKaX1G+alQ8cnLcq/iqFNs4+WWsefDpuy9M/kTE5EVOvEToxbVi
uuilp29m+qOXvkeW05qfzE62RXXFvhcyYdMq/lVo5mJdv46luEChPLMleGG/prelbdwL+2Bj7ZWf
11dv2Tz+Cps5WqNlEqRTeU2XUFsrQbPx+94h/u40oKFWbqlLEMDJq59oNn3MyTpGdV9plY8wRl2S
regEb6rjbY2H9qY8REfrs2Bb23Zb3wh7ZV++BJt8LTRb28iZgUIj24pFxtL6pXagqaDt37Wh20vK
Vzm/b+UVV7lmmTO3TPtfVHrMe0Hgqv6IjSEAwE3dDeUaA8GaxfxpPDtZV0PxchoKWdfa25buq5Zu
DDqRxvDQN5tMP2QBd6h/cCHnuG48kwJXzsW88XOUel/LdeS6ZfTWWuHR6l81d5LZ2OBNO4zpOEW5
EoGs7OEfHJITZUFUrnwvQmjTlbtEfs4ZSU+svVx97ZIM7paP6zqubOK8FUQcoyISJ/eSMtg4GInD
MOJLLBgrWq0t5czFyHCXjm2CGDH7ADUxr2+MxiX7CK6FM1h2tfZ+WFNr5mS8OPeFXkGeO9wbMPpk
r3Lx6frKTZ98zTpmrgUwwbywJhFj96kffijDStSzmMY6cSfzIYbedD09bBFg9vXbOAgvEhjnueQ/
e3R0Dbp2G6SPeextwkQ/XldtVfTMkZSmXIhhgGhdzd6UBLCs2Ls1jOEmVoOb0hKdMU/tTNK3Wr+G
urZs/0T5QK+BUv3HGZzYf+o2SaPUXEahoDqx+CGG/h5+m500uhsIxu/HTF/JCS3aCgGECVUZSeV5
GV0ZI7WPw+nEad1WL7ptClBvF6214y9eRSdiZkGX2pilFQ6saR20uwTghbILABiXN4nyy7eqtWt2
Mfw6qbxOce7JOuq8/ACzJ+PqfoMYPviWPOvH4r6Eh9aWj9xAN2FvS1/D41rFfnH/TuTO1NTLWmlF
H7kSgMB1EjlWsweWshRHW87eozXKwuVV/Vtgnr3gVS0cK1mgwOwyaE4/r/leZZuxgiNp5TJYWs8p
Iz+h1hkTW9j5emp6pTUjzVeAZ0JuKVi3HP7nsNTvW99fM5Ulb3kqa3b8JCFNMzHlDPRytPc9wEqf
m/FAVmdrCbYHUmpfmSvqLa3jqcjpk07MRU28vIgD1IMKKjFvheZ3X3+OfNfxhTWS8SULmR7XUJDR
mQrJ3bmosmlr8EYnxxntILT2g2+yeecO2Y5xN9PTNv+DLzsVNzPIJDOUvKkQB0+YY6jH2JdtwXw2
6TIarTsTzLXkV6OvkY8vmsuJknO79OPayJVpC+lo6vdtxuuAhhVdPlxXb8l5nWo3u1iVzAiBlUa7
rPsWiY7oP0XDSpy3dNFN+XlG+ykbXjASUiRqPL3AP2Zm9tDm7gvxwsqFsyZidpemmZCbWV0SHuTu
HZWdbVGtPRQXFwrcDlHkpcg0z8zASSoVQWriKBRYBCX/ayX2drhGaL54cP8TcjGZRCIsMKse52cM
w7exfg0s/xiQ8O1/VMKnMJCezSh1rhvA4tLREEpRFxx2az5uk9JSYbrwxVGS/FZaT2q+uf77i4Z8
8vuzrenFdGiFKUAMdBDyreDRj+gY8JjadIf/JffB2DIUYHR8MJ8+2yPdbwNYhNGFym9sewakdkFT
3xRgh19XatkY/hM0H3xtjD6WIw1BYs6TIn+3APcI17z48sr9FTLzcyJxkxHw0qUDn7He2DZDm1mU
wF85nguNlZQ7NZLlEC1CwjLvUqfiLZst7cjO8Kz5tvu86T+yGz203V1yTN+9fX+T7odNdHSBI1zr
AF705SeyZ841Fap6MBV0HKZpGi/2HT8JGCzrA2e0ejuP4kPHa+n67i3cVRKkM8zWgMIwIXycXyBx
qoU+3PN0XMfboN2o7TO9h2W2Eay364KWXp4TQAbLCxnjJYNVNKSpnugWnYBas1WHZC/EE1e3R3Vl
PNTqL5oCHjQSaOGg34XaWpfDkp60S9FrDBYvk4fz4zCKXdqF9AypTdFslFhOt1IXWXYTZbAogc6w
Ef2iX1ncBX/CQBrTAXQgMI04b36U0yYdXIniWAwXjm2NP7oBPK2VdV0UAkYTZcoJgmKeZm9HrdKT
hkqVPqhPSUtbFtLqW1My0xthGHhe98ITeSnjViL+cOQRoFY5poFLbyM78LTEDr2V59bSYjMxAEq2
QSnogqkgH2Qx6RX0brUPrfgUedEmyj1WfbBd3fp3/8PUxV9hM6faUAYWcx1hvdfTuiRoA3C0pWYL
/vDj+lIv3EhIopLKy4Z1np+VtCBZYVXEdeUA60PsE/7HQSBspEE4FkOggfluSXbVV7/qPnu9LnvB
y04TpgrzY3QccVjPz2kK9UNNyzoO0PCPqdfcuSkJuFXSkzUx8rkYXUqHMTNQkW7dUoZfugFXcm1Q
c+7oOH+gJtFyQSs+OJbibMfg0hqUIihMOyl+BOR+QvNnARrbWDyE4dGQV/qb5sb4RxqjBvQuM5+u
z9su6KhVUlEFQ0kwx4OiuM9ZBStz096r8Gcr4xom8vymmsQB+U24ak5T/+Z0XE+Cf1HXylqqLNOe
ABr8Zqsp3c4YHcldC1bmWyUxhS4CzCBCe8a48zxb38LjlXktjxi1/R5kIsMaxk5Q1uzucvWQojPZ
a3LzAck9ux+iHICZPvA9J6+kjzpP924+vPYC8FNtOfHKVeb+3wx9UkshYwHzlIinnncsjLjMVpAi
ig7Za5rXD35gMAO/tngXPa3Qo0pUwWigpZWUBq5pdU+2KZZ7GNcE7tjbL4lNDGa/2PuPd2frPK+F
FHP/jCQeZrTjGFNrDrLOJfnQYbpaavlUOsrN/W63399Vm9h2Nit+8M/KnCbR5oJmltcpch8Nges7
kZ3Y+QZgX/6mrrtV+C8Yc+zp74Q/t1++bO6t7f3jzj72k+L7pw/VvlOB/dW2+VbbfthPKhhCKnie
7/vtJ+fw/PPn7Vq/wOVBOV+X2Q7Iph95pce6CMBoOkED008q5RnTFtGLoXXSSvn20pAncYwAgd8A
0LUyOaWTDe95Pks0M/r06sIeW6Y7sTBuzK647/t6BwnyyrZfnk7eRcxyTkOBGn1LM3F5I6dQ0/qg
8vfNTVXQrx8NUxuW8HT9uMzvpP/b9L9qTWqfqBW7glGbBWr5pmsr7pcGDKqogsG56SGJsmxdiyVb
99cyARfqTQGjNd1EMBvAwTkTO3pqBUpkETleNjp609papNum8o99yRJSLLaNEIL3mDkP2mTXt8qu
humjq+60kvaYEUjgYOXcXJxPmIxp4qYoSFWQwHB2s9IkmotK2kWMoTUHTRCgXvzXxAJ6oAL4/5O3
1qEPOd+kZvQaJS7RY3TbN98Xd5UuPYhEZNdt4WJT2JGJNg+OZHLdNHici1FdrSqkiYs5ZHpJg6Wm
Ee+i+Mt1IZeX97mQWYSQ5OUwxNDc02fBmklefmyAklI77m9I42P3t9+Xn66LvHg6YOQmtUAm6/4w
gs3L322Qd9HQ8A7S5ODZ72TgV+jzKMUPSfKe+6jdAHHzLkmZXXggl6trHEsXrsPCyKkYYyUk2i7M
sGmsOG59NXA6sS1ooTM+rNTQvhdKIzmSQAktLtLh83WdL/ZykknPFp1ZKoxEc27bvlObOtSzAHwn
udjqWhYd4CUPtt70aLku6gJlBPOcwjCkUfMnxJy+5cSH+KGpSW0lBc4Avr7k2X4qbtPxzY1bep3e
mrjfhN5dawi3fjwttZPEr0O/15Nwl0fiUWgeSveXYRy17rjyYQtHEzgvlf5IutP5yNm5GcuB0oGq
8/5NAcvZtHBCwXiUVjCEeZKe3EdDBv45wyZR6QRAjdWHLJO1J/CiwMEKysY9JIHp+TclN8NgE/sp
Gy0q5OfO6/t2U7ZDLu4knke3phikqiNFcS2Q/OsgcS6SQvlCzsHydqFKXmhzXbVLk8a1qRata9NI
93Rqz9e81FyRF3EUOWF5CAFUlwCq1o8A47TjbnqNFg0dZuXWX+MZXLAr5KrMDE3lGXWeMB4LP3WF
PMZxc4Rg9NtklbDxDGl7Xb+L+v3kurkbaGokFubdP7MpveotLSlTmHmBj/Ry3xaCZ8v8rJbwC29L
0oZ1sC3cG8UjnfsGgU1vfipFaLa+5/mtCsKtuu2bx34NJW7BoIjLRUWdDtUEsXC+6nrUFlrQ5ZAC
ZHtXtWwJt3Vd8Yty3x/FT0RMn3BymJq+YFSgQkT+AW+YmgIqYrc3w5fuR/91DclvwTHRsC5iPww+
wqw088XWWExwR8gyaX0bmruueqxlSMeqTRWtvKKW7IZ+aMBhpzcHUD/nanlMWXiBxYU/QkdVu+PG
i7Sjma0lEy+CQn6emEkF9MhgVHXeeR27ctsLYklVG9qcOwisx03eueQWx1aE/BVi0evbtSiPnNTU
PQqkz/zyj8qxlSq9CME5j2/k+qsXyIxM70T135dvmhSbql0qF8k8XgriqJW9oEKvoXjgxvqo3WLv
CWtjSUvqEMgQ5zIbCCv6bJfwg6NP6Bw6cfhN0n627U5Xfub+SgiwLIXJfTB59CkTcm4LFO0kvwng
gvTEYz3+HDE+r38K2p/X92bB5JhHIgmL2YG0PCdSDOOa4Na1Aickkt4LgZbcJIUaBLYFsM1K3XrJ
X01I6mQDMO7LOzActCKDLSR0ZL8T3/rEsGD08UPpuR+oHtqDUKQ0cAmy+ANSWGMHG3rzOQ688S7p
QtF4KkFMT/DdvJT3dMmLgMSJlfuzArbjdfS9+MMwKkAdzLTynKGF8kQNM+n7v68Xjb0ioQowNczo
n29L0XBPdaILvZo6bFwfWCorO1iutXJ1Le3+qZhZlJnKbkQPOGJiP9sN/cGrRTj4os3ovl3XZ1GQ
SvmCLnz89bw53lILOR9V4v0mMUSYYHtVfZcAAnghaaN8jLpPYHBd4oLFMUVCLgX/Y+ra/L2Ri4k0
mDlISYYeHQWr34DCtXPrNc7pixCa5wC0wpPnRj083vlGKaC5qHUNPJqrlgosDhZxrXwzWI1lM/O0
yYt606yxZy3LNEhFM/yvUC0+l1m7pTsAtALVQjCQ6Mdsj7n0XGY8GpMnGBSvL+TCxQRg3fQWoQ/E
Ajb0XFqIseuZAgkCXaa3IkFi0hobvfkdgObZGmvYc0vbRmaF6By2ZiDZZroVrtklsgZAvjdC/qG5
tmRqW7lacREL5kgaXyKDw5wGr6uZTjS0RIIlACwvZvp+SiKESW53iV/ZabdyWywsH/bOs3caMwb3
bGYglRUqOJQ+ZOY3arep2Ar3OJEffVrVNnPy6bbzujUW1AX1VCbxSYtpDMIRs51vmeCaQsGAY+gk
nXIXTo1yomAPZnJwu2QlZ7Emaha2mKMSkjog8Rtlb7np2xWJRD374q+NEC7YxZlKs2UMRLHWlBQ5
mTZsvKraGnVwaEb1370GjxT+kNAGvGses4iBWKqlBGgmkwibRiofpvbfNCh318/UQuyqgigDCKTJ
rAOKnW+Q0pZZGDZV5GThe6eXPPA/XRewsFzQfQCeycGd+B9mBp67eeTrWRMB+t5xUpNdRuNP6P5z
Pn56+eD7SIMo02DVzNBErTJ9YWIeM+Lsbgw0iFjEmyb9qVWUo4K16ZAFpc5O7WSLJ+F4oAoh8TOn
Vimt17jMFcDNtHHYlPpQfru+fgsbhCjcA7CQPHzm6G1BmwX4D0RpTCGZg/EIG9iKX10TMdNm0PzW
y11ElHlvvfw/0r5sOW5c2faLEEGCA8hXkKxBKk2WNfmFIcs253kEv/4uat/dqkJxF8N9IrofOipa
yQQSiUQOa01BHSOtGATfLiuycD5PFJEsLRRAfJhmCg1rIHyC79FRwfimkbW30oKbgxzwjADbAIUg
mTdhqJky5QLI/FGlP/ZA7OxtfzfR0KtEcqMRay2Ps3QHHsmT6RNQXA9TwFjgDiwb0InWQIAq+gC4
MLR6831gJUXBNiySlXO7KBXwsHPiGQ8b+c05pIHRBDOd71SkV6gLlelvqqKcj2KtpjrdGuT00gMU
wcuXvNmGjiyeDjlrSAV5QU8dUQtOAMSBurwTiMfBuMuQJzaEB1CSy0ZzBieIl+GJXMl96BheUlBD
B9a1P221cKNXD0L7PujbFtqKYls0AhOI+aZr9uZaumHRko50ls6F6RP0Vc3MzKgqwXJMgysoeosU
pIrGwCcj+/vE9Imu0gnRRxsX/0wnr9JDoIKgvAk35ipHyuI5PNJqtqyjnZzKOABbMqQI2/ZGo/0B
tAEOi0XncjS5K9u3KGzGzQVGznzDSCoB4D3oGx2p3NYgJQqXNS8r9gECpe+oKX2PdwW41cQhryOu
KXvF2Ibxu2+amFR77YsV/7NgSggegf6ODjkNYMJyskGxChC6+YOB0rOtfcsB7T9XT4zr0Zhqp7RB
P94V4J9IfIpbJM9C4PKBAS3u4sFrtMj6y82m82qgZIS4aL665FRWgTa+PtTCBvMJOfoXKsfQXtpk
LTEnuwlZimTCaZ3rSjJCihJ/NKrXgO81/DAST6B5Ol5DXTpLP8rSpN02CMqfmNYFLWbfYFTBMdp7
hblR37ld44aF2xklSEmfo2Bt7F2+j2XBkk3TrlKIgaDZabstja/H9PcIxurLtry2lFIWpNVEoWYV
ZNiUD9PrkO2zaWv5uVczupnMlcLi/NeOy66SRp/Z9aNTaog66vp54wA8RDoPc1FK/ov4oO+gPU7u
9Ui2l9U7y1XIEqUIqrRKEoEgoXHSvQ/kxKsMMc2hBXhcyqObZhPzRnO+ic1Tuu2vBm5wtuIr5ChE
lk9P/ZJhT8BGSKAxSVovYMxp16AyZvM7X1PQZqNojm5MuWDWd8TQdBo3M+VZF+6Zfd1Wz2HqgSPq
8lquCZpVPd68kVRF5kNQCdar8NekXOUguRjcbrXRTvav/1m0L5Wk69HscWOMOiRhaqcYuMmctGK8
WAPWXN4bNKwhjAfAvfxKEDFSuKmZNE6M9pMMIZSl7y8v2fLp+pIgnWChhHSyzLlfR425iCo+RIXj
M/3QF4Qj2HGbga1E1p8FvnN7+JIpnWjLCEO7UiAzyquXhDIMb6V55SHeDjepMrY+twOkAHgUJ+It
6nSwUYC67tpMGRl4HhHtJ+2m5qMbC3KodWs8KMNY/tCRg/nWk1i/iSIGYgzL7qNdNjWtG5dmjRJM
a/1JkVF77oQifupUC52yGnVXJBqxHdFiDDIxgwAZMIb+ULw1C26VdnLD+qC/QddyABhCc3yO2/am
aSODIgrSRxezDtEHwD/KvZXYxm5ijf47VJCCpkOSVY5JDC/WxkelZNk2qYxHDQMSOx11La8m0T34
Vtf4vxfPAPKGOGfIgOL5f3oGSE5ZjXYF0GGqbyDOEKAZZ2DkSg4jW4sR5xTk2T4eiZo/5ei4mfVg
W4Rk8Mwx3QPxlofWrrTfiI4BQHadhCVmZL10jUtjyUODBnYui+uAbpB7MaoOaIa5jjMhxozXTbpB
4c0Zim5fGzlGQuKdyFAxadcgS5fW1TIpntNzOxO6QE+VzfGi6YSVApgVwBQpe+iNOIGBND9j375Z
x99YulmPxUmuzA+ZQZQR4hLlYUgbr7Ge4natu23p8B8LkbwYqy17KnoICYrfSItHiYsR8aoG4HZx
Tf21wY+zQHB2mhauAIYcMEqJMl14lE4DHrpl45jAS0r99wHPJ4zZaz5Phu8dzh8SYjbonmzRAr/0
52VHt7igFlpLIR2dG3K7JzhwyxiTFI3D6C9kTZxoemmrFc+2uJ5HMqRNqzK0aSRjjU3DJE00bYeA
ugwUbvkb7X7pzV82iHwuJ2r84NoD7jVSpacWaWkgGTMGnPRc07gSMk//ORp/jZMx79mXEEsqQySD
rugkKRAuF80zEFo2oFdY8SPLO/OPHnIzrFlOJO8I9AChlxdaBFAFrWOu1Z/+R5D8z60jayL8iYGI
HLdOHnik3OrjxDMgPRraa6VwmxymAmwYnt2vHbIl9eYL/P/f4bJ6uQhV2hUIFXJ/4upIuA+XmKxN
ZK9JkaI4AmaqqUjgFYHzYBid4/eb0P99+QgtLyEAt+e2p5mWZ/6II4cfVLae5KB5drr4MZi2yvA0
GdsEmIl+sM2iDWl+1qBpXcPkWDpVSND/I1W60XQgyjZot5o973tUPUdqjMGGa9LvteQxQcP7ZSUX
F/JImnSppSwCv7EGaYS8RdqHjgadafXmnGP685vzSyU56hqLOPABQuXE5YPf3VH7dlQKPIOvROg2
QcvzwhkCdNmTleT20iUGCKx/ggNpA8sQvU9Tixub1f52AuBDFoW33RDc1ky8sybbXF7LJXEoeCAl
CKBekM1I4myttaMohj/s1ec2QSM/OkOn2LVKvGL61L0sbMlMjoVJZqK12kSLBMLs/tE371ULTbPG
TystXIPtw/ZfpBGwjsgDIhRAJ7D0avO7vGS+2jVAnS+3AauBqGx4ebJyac3fLNvJsRTpVMdKDCTs
BpdWYd/6oAkw2Tah93G6ImYppDoWI8U23TBOQp8gJpjyXdrq26bveK1Z6AijvANTZj7eKWq7smFL
J+1YqnRb2okf2EM3S6VvdveHtlfU/n7ZJtbWTzLACCiYDVUhosNgLUAVRMhBJPY25vp1o367LGtR
HaDyAVVzBqCUU245S7O21/vGGWAJ6IUHvKXxVqPB4bKYRZVsNDvNVz4Kl5J/KtsiFph3aBwDTzc0
Wtn3Xan/0YJim61CUC6cXxSP0OqKSx4zh3KRtI4jvcqTunYMa3dHMUc39LdatIYeNO+zZOQnUqSD
mwu9CFWjqYG5tCunltdrYdmCeUMAepAwggB0cjl0F6aIROJDgJE0bhYzPqn6pui+T5grUnzyETYZ
byx/pey74I9AMkQxNYLOamTTpY0CArOpBXVbOxVD1AS2v9HUHxh65+L80B5KI374a8M4kSffKQHo
QHwCeaTfaMifNsUuzfbTau/YOS8U6l7HiklxZx6aZtqEEKRW+1LfG9RpzW3SeIn9DC5FWuU8TXZj
vDWmjredhUfgtHIGFo7a8RfIpR88jIyhpPgCIW5SITi1dskaadtZ5QXh9YkQycNnAZgwp3n/EiI8
f8xm2jIejc2hsZGQYLHXwZuE6vBY4MmzouD/EA5IZTSxgUBKHqpKJjaJgXa1oyFoRLswxp02afSS
648NWBx9tkdXA4/JitjFg2J/SZVMFp2kdFAYqPxYtwE2WU7R79lgtGIbgFc4SzarEKDLG/klULLZ
wdfyjExQs25uKuvOHp1qXEnoLi4l+jzUeSwIlXYZ4F3ozC+DEmNvqhK1t6Mdjq5SCd8DUnDmjnYO
2kqTdtwOacwNfTJ5rxfaSty1pKcKc5qrH3M1b/79KHDOzFaQZEC5I8Dz1g8o5jZvw+L9sgNY8tbH
QiQ/SlIAN069qJ28CpwxeU3pVvFdmzlDvb0s6bNZS3bZx6IkQ2kVu679FPqYI+jqQeT3EBkvYfk4
tlsbaG9D6aXJTZj+1JTt1O3AmDtp6AZwKXu7/CELlyH6Fr/WVbKfNgJwBwaO4fMyzLRpz7kiXMTW
PMaE9WVJizsIEmxEsejHA7706Q4mM/pDWFFoDMhsIHIISgDTtrks5GyObfY54AD6R4oUEoV2GaZ6
Cimxkblq4wI9yVKueuU6rLagC+1ZtvHpIUpuVAbo+Dcj+eNPP1GtvPwZSzfX8VdI1oo+emVo0foC
OiePAfkXRFKAmeRtyLhZI2/Z/pvTMdP1qLqOdjaZzgkEvT5wtSBvmuzSTRsD9R1G3412lST6k1Xl
zHDxeMXEOvqfsY+n2wgwI6AAh1hgg09u5Y2uwVExw4xdcguKoP3EK2/woqsOKMF/6p3YRIf45Xfp
ZXf0NnLVLS6zl9QJD8puDUxi0b6+PkxGckMuterGAR9WWY+JH2KUdZ+sDWAtOQiK8X/4QQyGoDB8
qvykDSJNc612svq5UuAj4l0rrozJU+kawsNSTHcsSvJFkbDVcdKgDujPFNQtErpWFlyTILmgrGrT
IZkgocgEb9SKJ2vVpMWb41gJybvE45hFeg8RUbw36utQ94bsPVR2se51BHSxB3UNz3XJCsBIiQI1
WsOAqCQp1dV5JmJ1tgJ9o1heFR3sNRFn80GzjwG9IV7kNtoDMJF0agW+HuLlgJZEBwNWV82m2dq2
23xE2xfhdpuSZ67v+ByVyAwsZLvCIyv38ZLLPhYvWQaIiEC7OasYlbWjwE8jMmb6VbRGA7soB7E+
KOIwHwp7P1XTMgclbiKoKca7CIyl8U+zuDPo42VXubhhR1Ikh61QMsyTCHDYscJN0G6CSKbpNpeF
fE5GyV4LwOUaALbQfYuu1VNdBpp2QFdFnt62sluibOtx5NazHzx3E9eM4jqx7zPI162NnXqgg/17
8aAiQJ4ZbYoouMi5jlSYQagWonHoeNfogzuyBxa+GOMHzb8T0CpObmNeYcan0+7oX1OMA7oF8dKM
QIeCFhrhT1VvGN6fmMxvnFohv6yyQuensYaUtuBKACaCCSfQfqIXXoa565IeWC22idxp2ZdcFcbG
YMnK62zhTsXYK1L1CB1QfZDJdJVBNZO6D1vHCC0+Rd4EzPva+tNFXjPWPFrrG1uw/hNxkusyQ5Ep
0QRxZEDPO7HQRjXyukdMb4y7y+bxeTVJ1gkWOgSXYDBEYli+U0NL7wFCmrbOcFXwcDM4vlsAXZ8n
bndVbDENPvHC+2m5FTdAcx1y5sQ8cD8y0LhqjsLZ21pv7dJaH32QfJcSO9WHSccHTZ1Do98C5CZw
2WENDpzgBhOvKw/9pQcxFgAMUgBV0A2Mop3aaB8Yhc5yyFNVbnPiZDqGG52P5jXc2QkHOikvGFqe
nJV1n//s+bp/iZV8D617pCcbiH3OvFHhQcW7LXhXub/X76PDtLM3/XXKR0Dr2j+Qos/4u71/b3Z+
wDUebJqft8Xkthvh+N7lD1uKYrEeM0ACnq7aGbpJ0EYKapX4MP+JbMpD4LYf3cwo6R8CT0UnGhcc
Mch+DYdw6Rgfi6Wn2+AHKVEnDWKDRuOq1nPr5bJin4jS5yv+pZi00ZoyGH3FIGH86F1tp3sz0HX8
2jxFjv9oIAfMg0f9FYBjHO0I7lXoJfzP//ETpE3PysQI0iBrHeE0vPPan+pBd4un++zm4628MbbD
i+9gp4kLxEdXXFsrRrfUrXSyt1L0YNMgQG0VS0B2N+Nd9sdyip0B+LP9x2uxVQCtlXPyQ3+0Hu0t
exD812X1lx6eJ+Jnv3f0kB5r9BHpEdQ37u4sx9z2P1V35JhJffhQHQCIeppTj3yl0PrZE3i274BL
Ab4IQCCQ0zuVaidlVGZT0jqd7zUl0NojZMcx5Wpi3tZR2hsSXKF0qMSO1TrKjyj0xrVCwFIIQOfu
SfBegUDpbHxOlKw02YB1n1o8rrUWmIk6h1N29GqrafvCvrMaHnToEspvJ+sWlN+XV37pQtEsFQw3
KogDzxhVyUinQu8gH42bVuwG8T63A+SDn/9vYqQzPAB1gTYK9tcncGFVcaCq+UHq8Jva+iuwVp9T
mme7ig5y9L8DjOCMwzzMw1Y1Zluy73yndcOt/wCywf34HUyxW23XX4/fwNT259H4hahjg6tkAzJX
PjrNy9qpWvaYR58iqV3HDRsCgtVNQEbt9ngD42kabzIHdDUjsBEcyvutspmu2P7yei+9ceaYB1O6
KhARkLw4Ne1RqEqogs3VsVs0dLNxS6jttDW2dswmIJCKOyRY39tWwwjWsOJMlhw2UuMAPMLRQiu9
FNulpNYqDAe0Dg1ufOV373+7rNxCcE5NwLVgKh9kw2czNoow7CGYL0gaCjFibr1gwWZUA9CKNFlQ
rVx789dK5gRcC8R3yBqDpk6eo0UvdpgzcOQ4oNvmLbEfq9pyIgPohtGPvlyb4J5dziVpkiOsfbXG
CPfce5UHTp7eZLXj+wwA7N8SEHMkzY2urZjKskQkXhgQpFCMlywFPTt6njRweIBu9Joa70T9JQbo
Vpdpj0P3Z2aW6JO1otpSbDWjVSG2RLEV/V7SlRvrcd+aBppD1NZpjFvaBJzSnAN5QBn2NPUIOsd1
gqL5uwH4tBpkPtpKfLuwrydWJIXScVA1ohphRWnb7vPa3LSN5gmrd5JI5yJ8u2yzi2cCJotuT4xt
oeXz9Dw2TA0GcAYBxRBMeWi1OIxKuvICX1pTioHOGYQHuUZkxk9lBHEhFEUrW6coBMegE0hCNcBT
WF7iF9d9nl/5w8y8HO1YrfOp6ZxCTZFEBtqgYaw54aV7Bb2tIObC1cLOanO0zwKt7+oWrJiWV46t
o9v+dSbS7eiPOzWlmzxPN2x4VAsTM4zaNu3EPqcqr6yS10Z8APMJgJiLPYiWcDv/iPP3BMVKo8PM
XpLeiMgaOGlTFM7ZivNa9JwMhT3UaAwM/sp5lESnIQkUfLlavbLhoNociAOlte3Ce6MET+21qazx
Hi910AHI9EumdOrBKFUrSgOZwTxeh66DXCNOMHiZRjZKcTfaN2oKaMoO3Ymb7l+khU+ES2YTAs5h
jAWEdwN5AoHWlWl9b9TWAxEUH/0KAyU/L5+FxWjvWF356OWWAczgWd0SvZbI8YX5W4KEtKm7ZmDy
oXK1eqdggkbTkXZpeapsIwJv+HsQ18z+vfI1s6uRXO6J/rODPIo9URdLA2XE17C4ce3x8NkxbLh0
9CY/8Zh/X+WvCoB58+SlSn8T63FF/kK7LQVls4GZbx3QrnJGy0jUugpph/Wn32tEuXr4jOwLpXvD
5DXb2Al6Dddq80tP6WOZ0nNDj1S1HPUevjd9DPuNFV0JYnJb2/RjyYtgxTMtOL8TZy9JC8WgkcDG
paax4jVvynJvt7RecTkL/vxEiHSP6dFAgmJum4z6YB8EkWMaDzXAB1BJ2rT6v2hegzSU/WbAo9l8
JKOJW5aNE25NO1I8RifHil7UKPreFtZGxAgQ1DXE8Pn7JTM9lijTdCFsU+O+mzs20c9b0nTnA6Ui
Sf9Fhh9i0L8zo1IDDVfyBgSj7kMRo5mX4EnGSzL9UJSVguaC8Z2IkI6/T7VyoHPvqRLnOyRGuTlu
5raDPHBHYPFR8nr5hC1ahk1njBIQx56hJ2tjhAayooJKOe+Jtmn8uzraWpg2zoV7WdTSHQw0hS9Z
kqn3uS3qZoAsNhXKvWjLGzsywWVgb8se3dEaJY9UjxquIqMMUoNU3PvI93iVEV51aRbftVaWPa18
04KDO/km6WTYfTn0doRv8rP4WSuaH5lS3qZp8uEPzxkKgInvuwPxt0YS80nP8dgPPqgZrPmchZDA
tpGOxWvXBlqYjHxSBhraxCu01hXqdqjeu9a1k5cMFAEr6i4FtMdypAYP5DEqX2mAGdW6gKwKvGjn
Y1LIgWPlxvad3Ai3uZu8zA0eycH0LgtfOqTHsqUHX2/3sWDFLBs8FkYaAyXM3mcYZ78sZmkpj61M
iheKwuhia+64b/Lb3jau1EZHaeeZdbt/IwegbgBCwci8POE1NXmBkh/kRIFjKVsWJPsCI2yrDaVL
EcEnCMl/BUnHRjf6MdI6mGhvfShhtzVFi+yyz56CMN9p6RtYhXeqNXJNtG7WvDS0v+8M+6WEsap5
chsLxY3sbH9Z+0U/BWSU/36UdG4K9EKMmJWGnzI4ZQcdoRmAdDOGVmUM/YxiZVOXbGcGYvmvOGlT
CSEdqSkWuxMoI7QuwO8KtCZd1mnZcrCb6GTEiIhciRyUMa/HGJ2TQLAPWbnxi5wb6GNL1JXreHnx
vgTNvx9FVUVs+r2Iwfib5L/AA33PogdM0QOGsRMfmr8GQrimlnQd10PYROjaxYHQNCQBuAJ6IQKQ
D1tZcfBLzgXj6f9dP/kWLgByZAAyrwHT+luDAkSquFmbYRz7pQpdZiXX47C9vGNLWUpEGQgRLTyY
dcAsna5k4qMJ9HOOYsrG3Qj4exWdITk4B1K9uE200SFmubGMX0AjMvLfFJPIeHxxJbeB5ZOtfMyS
jR5/i7Srk0GrJM9wdTdDnHPMfavuUGmhq0dhsrus99KWHouStrQ0itSKdYhKhmCf9ioPom4fT5kz
jXTlzbeilTwcLLpypCOmERxDJTdFheKJRncmWykVLsYGRxp95uCPjgSsJi2YDzE+SbddpL+QAs3z
RuuRQONpS51ERVPgYG5HhvJ2H3sMAAKNDhLtwfIuL+7S6YSjAdMDBuaRdZbuSEsZOlIZMOMmGJy0
qLnZMqexjcPQ/ozU8XHIp7U7aykKsxGBoUEBSUlNrjYPCPjq0II31YT2ZNddxJsiTiE0r9xKo8D+
CdSVwyrv6yfYhWWjdod/VITrpyenR4s468oWGf2o+Z3hkQNkHjBZWMFKpVA2VVnO/PvRxmpWBVRi
G6gMhOI8TNQh2Mx8+hH9KxhkuB+GWgwIvOGHTiUFFdCfyrEDhAYBiaBW2BXPQNZx2TiWlg0PAJTn
0YyOhiJJCHLKY6aE6O7rMNVkBeXBSP0DxmyfL4tZWjXAnNmAQgYCvyXzvLKyJyE63oEQEZv5d1MR
6b72wZkQotT+bGTJy2VxZ1NO8y6BT3ZmUME1i6fb6dqBagewyJFInZRgILLdAxqx6N9MALyJq46k
vGI3mClv/M1lufKN8SkWvH6YJcGeIR9+KhZPUrPvAgX4OSh9WG2po6daKFzBAMi91V6F6fPY4QCy
tbbRs5hKtdEliaQ1CCnYjF0rCa7sSbQIqgweNDZgaqeWHUg4vpJGo14C9F2eddYLiXsMTA6lcNtY
6E6TRN8CTfsxqMGzZtXJLTHFtE16VAADsBOtFODmqO74SYsvnHP4oF0Bkw8gaKUvTInSoCyBglel
fW/LlyF/vbz0speT//78+9G5zLMm1DOUQUDcuE3IM6PfR1AlZ1vDcsug++tTc6qMZF56nOsTOiwR
iKeuEmAQVgs2oF1ZCavOUoWzTmjiRLXORr+JLo8f0KbtUUakOqe4GHT2bCQ/NO2J5COvjENCn6rh
uuk3in9DV4m3zi4wyJ5xX+d0B7BlEUJK6zk3K1Vai2hYfVMTN/VxaHqP6X+Y4YBEAw9fxwCjpD08
+Umzwfz0Ktb8Z15FMhl8gga6CyQpQBQgmQwxC9Maexg1E6Wnlm6CBGUVXbXoA6GRU5K7DhzmfYxj
jBdfpTp5sRmpN3UoKLiDfk+RTwx3FVC5BKaT6eC08bZn33PceLWrKaGjkMTBY3wzWLojfJ8X8aOO
htE84qOFtGzzriNLkZCbtvyR6b+b+tG27nR7iwfINgAbBkBH0+yxY1d5rj1eNuazxPR/Vv9Ldcma
gX7gT3kK1Ssw9YQmWkAAyxYIHup3oAXWutIV8TejW5tzXThEJysubTq6JQlJB4jtxQbJ+BF8FegD
MGdjCw6A3Vx5oJy7y9nG/tFSbvKZhiGxmgDiCpHzFkMgSnqVoC+u7R2KiVRT/FIwAXh5ac8vvFOZ
UjQUlW1vkrw3wOJlIicN3k6ke6MpWFGN0nN/B90Y6rF4SptoXzw9P74Qvpl0kCMm4JfYgDnwH5HV
nh/w3QNjhCe2OyG5J16GOnFNdUO1X4AyBHe3yWmGigfAsEvtZhi3DdImhKzB/pw1wvzHxL4+cHbY
Rw7TzwLdKFQsvgGuyNa6iifYvJ5B3PwCBl3Fb/R48jqlHgvup+hHUV7jOcBbJXfzEWAbUY6X10On
NVyp7qw+QP4apT3z/fJ2nb2IPj/zCHlKcgI96xUhGqxjMFGXMMdOQDK3r0Degv6s2A5cnX2zAMsO
dF27egFGezf+0ou1GHrRao6+QjqPtPJHlvj4CqVlXPd/VcByybts5Vo56yH4VBaswBgwmUlw5Bd7
r9igHlZHg6fVQ0Y3Yb3X9BQV/Iwz2+3sV1a8KVhwZGnw77sxFp5ivw01OCW+X172T9965nuPvkRS
uABYrKY1+JKmn3hc7TpknfKkurbole0j6K1dFd0zhN4pzTdF2QTT7SiedOKjq2TXAZQ8jjHS1V3V
wLRvLC8zWieOND7qLXBiXpkZAXml3F7+5oWgD0cbzARzJDuzu81H8siiSZIOzB6EAaKnV59uGXsj
Wgh4EX2LYVFM009OC44Bxjt1rai3aB7YMpTVAfZ9Rr4SWL1Z9NFk8C4dMAPegqU3I/0vvUVS8rKS
54H0rOOXJGlfAsv3da2GJKCA42GQOSTctMa4NztzxYOtSZLuApph0/wEkgJNcX1clVMOaOL0Xl9r
jf5Eezm3tX90kq8BPa8sJkK4najyXQvl6hk3KL0qu8nNkEkisUfhmwLVmcitqmypdhVE17qNMOQ5
tV+18plZE/7jxyBuAMXL6+4ux3hfXHkFfUaoKey1x/3idqMRGLV34FJj6uXU0Ewt9YEejg82iX87
hq3LavYQqAxQfaO2Sai+GZUJ6I7MzWz7R+J/1DXBbJMfbScbib629y4bxbLlH32Q5CSnUK9G0GoZ
PDenTSFAT620PLQPTUgdm4CLOLpulPuhNTmL/v4+Ba0EGE1nZECVffJ3Hh26jGZkiDI4irwNgWFJ
bvw+9dq0XCkrLqkIOaCAtWZaoDPaM9IkpsEYPPBokNghQTjwWISlm4kWPFp+Qzb4f/2t78+o0zWu
tCwRAIzvrTWMgoXNB7sz0IUxgAM3LXdb+ZWGNEYMLxO18T7FtGw05V7RrhFjLAXgJ3KkACLVfBGH
GeQAfOF9DDS3sNVnrTVRrEaHcGE8+sGwt5TkYCs92pXDB3NQ7yJd3xh9sgK0vbz4RzpLsUKX2Cl4
h7HJ3ZzsMLZ9vVfMm2JiQPm608BrpmRXzDh02cpJm/+u5BkMg86rDZeHpmzJrlPAH6vRLDdBp4Ia
oMHtx9+fnBMJkj9Ve11EIAE2kFq5DdjLqO2bbJcML9r4kIFnNrvR6WEoVs7MUnh/IlXyrcDrB8+5
Bb0M9qROLz4KcqlyRfL7OvqTtmBW2CggN7qs6qLdohsJvacYYgDwwKnTMlq8Wk0BTXUT58LXdxlp
eZHbK4/WecHOtuxIjLSgtVKHAkhrOKdB5pTDNkw84Dxq47dCM8GIspJVOOupRagEcogvraSVRJRN
W1LilkqKezXbkPgGRHJR8DsNbWQavCzHzegU+S9MoPJsLV1/eUkxV3O6pGmcpWqbwu1qTegNtnLX
a8VNn1orp2BNjHoqZkoT5LhS6Fga35r2LjZfp7U2y8WD9s8yYqLsVEQRKaHSjdi1ZCJcGSqnJ9/+
L+YH2oNTCSD1VQwwHsCFhOFWG/G4HIMru2i8y2JmK5bNDygR4N8BkfrMT3YqJqhGkllofASYtOZF
aL31rRu1akF2dE3MNW6cpSgZMcDMPoAkCdAd5507uvwCHTA4TYydqdSrXvwxQrrL211VjI4ZA0rP
vlMwvlKNiElYygnbKqzZWuOj3e0645et3yrar4L9Ipqr03u7zd2mKFx9uCbs3TIBWtDSlZhuyZGf
fLAUuRQx0NDL2ZTihDZ3NBbIgBTth2aXHccPCeYJs+g5COL8OhRThNEj5c4KQZV8eZeWji18EOKG
+XU8T22dLhzrChVDjCoGkscyA2CYXbmYwFMOql+EvDcCm6f5MKCRMH4M0yxzzGECi+aM2Kj5ILdR
2doBWHLJKLqhaAGgNBBWfK7c0VYCdXSsWathpjh9s1OFG/lrkKScVU+mta9GNHmwR6KTvzfXk/2Q
1gEpNrxvC+xHWCEFQs1WwWOr6/dJVoNPXcEoW9CiU+3y6i+kXU6ESi4auJxW1BIIzSYvRwptAKBB
HeUeOGOACqZzRXuyABh0Weiy6SFW/szmUVWGutOLUcvNESfTGGreXMWpBScDlifXuk3ZXS7qP7qZ
favNNTDNpSwqbO0fwTJoXNBraYpVnh/V37vhTaV/ApSKS+t7Ue/bGPyV00PJrjG6zbu11tgFz31i
5tJKo9OvQQITok0jc7L+bQBdZp+veNazeR7cgSdSpDsQ/TdV7wtIiXHF9kmzjcRzISbctq5mvYO5
Xg1nmGzw9wKVTHGmJHQnNFMU4rGMWzeJNkX7Sm1kSlM+Ta//atuR8sf7wJzn9U9PepPnZVYKnPSi
exrFdarttXTTgwpznHaBAB/Tdaajb2B/WexS+g1r8iWWnopNJnBf2jkekoONZGLiJfArURp5LehE
68YFF7tT+O99vFXDmhcpqkHMAaMUF8E2Jd8yCpwLx0+dGGnI1rpu1r5v3njpmpqJrTAKjJQBriv5
3Mcaq0KCVTExixuLiCdtj57fe6DCNMmbmFZMRF2TJxkiKYK0iBosRxyNO+RwVCD8heoG3ZkpuYrK
p956NIybdtiFI+jp9RvBAKUQ/I5HN1IfzHKt8XD5TB7pL5msOZmZ2sfz9hiveTft63TaqHB5XfQE
UI6kexY6UMvS75XAF6343P/h6v9ZfBl6SAdR24hGTxDSIwIujUPqlxvTx/hKzDM8n8pfdvgRs81l
i5RdAZh6AAM088GiSAdEKUnjqbTNRMFYqxODDHCgDx3bluARvSzkM+A4tqtZCsBNgM89kxCiAnpq
9mY3BmGmYZ7C6l3h6TehS/eam1+LTepaLjpX3dAdHYT9QNt18637fuVY3soL4PPJf+kj5mDz6CqN
WGnUOkq8jgArkzNu1J/2te82N9G+2KNOxKtfye8D5cld6Vorhi7HsbL+8y4ciVYnK5wp98D4YmLM
S9G4NuxWlnhewkvaSSGUVtVWb6nQDr0GCBD0Hz/ijfn2YVxZd9Ou4eZDe4h+ZA/F9/Z2+olEZwAa
U89/v/wVs3+49BGS/2BTEEI7fEQ9z5fdx2BN1XZZdijE2kTuWR5CXlLJdQSpkgNcCaIYT98qNO6D
KeVn9nTon8kfa6d/a9E3f39Zu8VdBMLF7CJBjPZZEzjaxSQfc2EJlNFDcN8ysLGV4cdlCWeR+6dW
RyLkXYzw6icTRBSpq95V/P9xdmXNbfNI8BexivfxykOUZMuSbMdHXlixnfA+wJv89dvI1m5EiCVU
srXfU6o8AjEYDGamu+PcxwipbRyfwS33KdrRL/35tbbBKl57uU/cobKhi9Vt4g/9obvjsnZRc+x+
QjAUkspgMTCu6AvSITEqBVJIjirt5WFfqEAn/Sq5xKgry6Ziehj3QAVtpVqnZXmHeocF503icmN1
Yb8tequebaPQ9NA1rMg8xGIePYRW1JVuXebkYRiy7CmelXifodoHmdZaAk84gbqhJ+tB9iQLJrmX
0TtExV8dyZZqlMffm2FoAjspEyH2dKhIyY5SxdpTZgkJWAIbWd9hYJDgC2eSwFPuoLF0+TWxPqCR
MBQBOburaZNgSsOgrrFKyOmK3jQUgaM2jbAbWmqQtJMny5DB0aZu8Oue8KCg16Ee5gGyo4q2kItm
Ky25MQxxWqH8Ecsy2bRGGr6ZkwI0U4DaxG0/XjWFWRfDAFmleSXLMFqJlBQoEzpZ10+2IRXxLqp0
EzQRIw8FsWYKOwf3RBYHbhvmAksqRSjBYp470VQ1d6WpV2c5ac0Ps1JiHlL5Kn2TaV1dgwA2PiN0
u3778UUEGOO2G5qK4JpyimfrWG7B8iS5eIdikgwKW/etF2zS+9A3Xc0DgPCX+Vr4PM6UlQUvfgMT
+KS0a6mqHwSgAVHTXiLjPS3+4aMubDAfdUrFsCtN2JiLI0iE62iTxE+3XeQ6mC4+JdtdqUfIJwgz
TKjztJGkbDtFvAflmgmAmQADxn+UmArn8WK3jAEtHDWACQFpU6wbp6FIOau4qhhQj7i0wQTsvq2z
okWG7hAvi7zklH8z78WdDDaKveVHtlTZM29zeMtiLtkmNiLN0mASLHm2lcd2z6s+X1/jy0UxLhai
PlIK1EJ9bzyhpV3bqqM9Ahln5xuMp7m9Yx4xX+KIvII+/cNMhFx8TcbvBFBkW2NUF455zk69C2yo
+a7dyafYMXeGl8G89SK99IfA0dzb7rhqGRwMkJCHtAXqEEtf0bW+bWPoNkFfMrbV4jl5K/HW0EZX
nyER9nHb2MpFoEPs1MIVAG4ACEovjSG8WBmAqQVgKMep70HdHmJei5I+mIGPAQ1frJ3bFteCBvYU
jUFwxUPxRVla7JKotKqyL5wCqZ847vPkB1Awt21cJwuwcGGD+u3FcauVWoBMD2wA4xT/6ptXMXST
iHfgrqCK2B9RxRw62s0op/4+kBdWGq1FvVMdCzDAiPvqSaduIW+IaSOv51TxV7ZpYYpZUDTIwVgL
0BzNNVRp8QqLnvR6clDCl/S7WnPIXxOLAX+LIQH8D3QYGOVjihKZ1oN1p8f8RlUdiTLYqZpg5MlX
uWTtK1uFOQ70CRVQl6K+zpyzUNYJ2K96EM8GoMyJwS00xw+RAVU0lfz10wdr+mPq96v3Yr+CSi3F
uYWpSSdAmxVHjLq/33a8FeeGRwDiraHvCXwXsxqi5sjpKpgYwEKVB8oJfSw7Sif/tpm1WA9dRojO
gwGKNpeZwNvFljCE2YTx/2HTzY9xdickLyFAsqprxgkyuDvMVA3JQ5WdCHfyhe49ExoxtY690qDZ
DSQUs0gdjJVpFECwSD4PE2hpxntz56V+6jd2NNnTxjoLeMdCw7Czvwk+bwJv5c7BfCzYA3HCMX3J
Pn1EQTD6GIoIjgQ21LzDkYj/IWXEFK5GCVCpBAQTE7VOKwMdTwuQ971o5X6Wz9xUceXNCMQRyM1p
zQOD2CzkQI37CQUeHW9T7S4dXMsuNr09nuPDfAaQnwibH/KWbG97jbx21kzkjCj6gcLrCnQwA0XS
aoQWWsEH2u3fGq8FBWhsd3SrcvvYu7JvPVRb5SHY1pNn7kAB7RiYb3HCDe/HXBXckK5ALuHPj5GX
MTqd87oCC2ruaJ0NWoGktwMHw6R2e0o2eE6Kb8Zj7IR4IMXOwxfnQ9C/feXBF7bZO8gsYiktYLt/
S39Ne1cKPSD7T937p/k1++MWiMXtcK+DfPps+GVpg3XJvf0Trqb22OUzEb0jalLVdC9Kz3pS3nqb
OAqYreB0zugJh7N8rji4jKuqHkyCRBDIQlAMgiCePbcdLvshrKElK7X+FDmT1xxQ9zpCZDo9jRxj
K4GQvtIBZDBhFYM3y92dwrQEY3GFQJhuxRySvPM2lnmjXiuhAC1MgJgRBZFasxewqZUkrkwJLjRB
lTb1FFXjJBJr26T9d0rVRMoCOtnlOoKgiAD7NHKneWj86BXI+eBe7mzx6ZS+RR5G+VCQaGyOb6xk
gAuj9BxfXFSyEOWFmcPo4DR+uIXKG/LfbfNevRoHeSsftcSuN9Ehv5MQ/TiZxkptEkgXxHbaG4Ca
O8tTbFjzWAW5CRSfG/jkkOzMfaja44d8Qlp4Ll5iV9vF7+lr/JT4Lef6XAlQOohEJZAxoNGI/y8X
nhOpVqIgQm5YHILoISYHw/o1yJw4uOI2wFtDph6RF0UeFnlmpnEBLVQAAgbyIqlvevb3vo86A3iX
UZyTrksORdO1U6oWhVOBEHBIXbk4Kh1n2ovesUwEw/sAdDIobGA+nNWhlrNA1YeePvYkX8qfB9Mv
jVdV34naY6Chk67XPKdczXZxYQFuBfanKyaYOO9BitFPhdO2/uCBOucHJvUKG01Y7gto7dSh6/PH
FnMAhDlN5KiGLSAN8of8YH5BqxjEvfJGPoJbMzqIHyLvpbniFQubTEollWSSBwk2Sy96Fv0SV2Tk
pgjHyiF6aO29yRuA566ShoGLYy6I0tgn3Vw4Bi7gT/ElDZ3WnnYgenYtL3iSnGzf7XhCqCsP6sUy
meRtaORSLSe6TOtpFu5AKTPojtKC0GVKeMGTBnnGSS9tsYWVMu81vR1hC88wMGRjYY7hqE/FXeKe
jHPzFLq3A+fKpQOyZ4AJLBUBBANLyw9qqn1Bx+QQLDvQvOG6SdRnMvL27coKBvlw4BQQVyHHR6xa
WhHFQJzxSAGEDXOV0uRWUoGhUf8vl8IYYXyDVJLVBiOMaEFrt0FpK4Xf8ALVlcvDCHiyMZeDUjDS
MeZ7idIw6uOY4jvJcHbFHcDrfHsZVwH9twXYAK4N9GbsjrRdVcW9nAFzSiwX0FbTepQyyxE/bptZ
2RJkACKe2xibEGWVvaXLusI7sgJ+FoNMGUDhw/Qa/vWzQAO9HpAHAA8i/kFlZ7nvQlNGWg1FL6eI
lLPS9a5WSL4ccuLQ2lIurdDU9SIoTNkQdAkmhKF3mO5AUOdLcXdUMBX1918MXGSajJ4K9AjYWnU/
oiivz2MG7RPtHjPZB0wOA1XT/YMZSmkNDB4VR2ffw9MsyHqtadiYWrGR0BhEsYE3vb2Wq3QJGwNU
AW5Bg4IaTOa2kEtSoKIP6CrqGZvBir1ynqBKqbtNljyOwuBGXLnuq+uXMcnEgAQc3cbYYpwd3PlO
KXpx9SMMMCkyomKXbdTa12JOXkb/4iKWomqMBgbeiwr4wcGuvfQLEOjoldaio2qaEN+CsmIC/REt
rXx9Nh/7IOfkSFfDSDK1h4wXhS3ARVDdWtqLAgX69Dlgz0NA/C7zKn2fW34JlLDxLU1fJOkcRW9W
yOmMr60S6GdQIKKJomEiaWkVWRVG5WsUW5V6H0ZOObZ2g8n80bLLnlPhXQlNmMVHng1WO6DPLNZr
wJwH6lWYQhIMUhpgurMUkx3kV2e159sOumZKRkJIWfRwZbDVGrUom0Hr4S2a3ouQcai6gxlNkMdq
iGC34fQPkQoKYJA4ArsiOEHZG2qQzUYKZByIWtYh0ibbpoF2JK8Qs7ZX8BJkuSjGaFdPPMtKJ3gP
eoillBpuaoSQHMuKcyxlgBgDaToVPATzukXgxoH2xe3OEvAQo+6zmoCqyuw1YO9GX4b28xzWjZ2Y
6abReRN5PHv0/ryIxc3YtKURwV6Vx79E8Mw3xbgfMfTUCOSs17x8aSX0GzJ4h/+3POaIT3hnkgxA
Ascshk0lPEu6tilj77YvrhrB6wfUOpT0huVMKMrJMku6hjGVQSN6bnvN06X07+99MDL8scJ8uTDv
6jShszxjJG/EOnjrWnJQ5s8wrjmTEGvrQbMVQfE3+JA9W8o8JcmcTIjE/WM2WE6I8bWIF3xXbhhU
pykBHK4X9FyZsKQm6lQHAk0oRcmNxFcxfg3QZS2C5kziH7nBiRer5qBgCmoQQHauuAqmMQJyvqK3
5lztjfQ+U76gnOPpPyuQv/Q8KPVKFghWYojFU5nKa4boGuwnYtMj40gt61PITE8pYs6LeC0AIj0D
TxBAmyL02pcHCYdIVOUGsRZlnJ3YgfZomL6jpwF8rMa5J9f8AfkT+IEM2vJnG1qxRPCGMzC2khhb
SwGTjLhtZO509to3u7TCXB462NkLi2BBbabmX5gU1vfBqNSnUu6nb5IwG1t0VyofUysZivNGc5dU
6JXbRZ1Y0MEd+ic99+Sh390+26u/ChN0qN1Qej922L7LKkDiIxUFPis4KXF1Gsm32xZWNxJiB5hI
p28slgxFDjVK6UctxCSNodmVS4k/KhKB4GOlBT/aqOdVStdMovAGEVCMx4KIkUmIg1YBdk1DEI6z
/G0QX+dUOVfopztos2xur+66Qoqk53Jb6YVwEfCteNIgaAnnEcg2yAZf7zwdMEXIfOiJWxLFUSO/
4d2ja6cdU024qkFhAx0YJrhIQlgbs4bJpqpud7Gu7Oa4uw+ycTshlAV1t0/V2r29UJ5J5pv2pT4F
RQiTdU3sVtVB5/DZBm4WBh6mLov4H+IZ3pfgOqSPzCs9sn6aejUUEM/aIvY7Q3wrxGpfVujJGvKh
nWJXyHni02teA5wzKKaRKqs6G7EjMo9aYiHlMtCAU2dxM+XFnVqiz2JqnFLcaqqM80bjJwziv6XX
yEaSamUHDw3QulHSAfB32A03Sfo5GragPJDgyZA3qmHf3sXVUAePgc+omDZigaURxmXnVKUjcY0B
4r/8VLfpJgCV1G0za1kQquv/M8PygTXmFMod9U+xDr2wfRHQtCDlBugXUItwovfatmkyklY8AgAc
ZZ+loSZIiZzRnHIMersJzC+L0LnzdowgbJz6t1e2et4vYwtz9EKrNzGwhd3SO+Uhrh9L0yiBkxv8
TAs3MnAu46y91TkAZRHnRlzbO0xAoCNBQckim8oapC+CMIHPpESDkIqm/rLafI/OMuFkYmt3AmbS
EKrBxYcSDBPS4lYpynkEyh5zje8lscC6OvEmt1d3DWz5eEThysUHXR6ApBvzAaNHqFkYkz2AS6lM
Elz14FTSOe/D1R3DWx8lHoQRHctamjJLYZqBdALeqW1Nad9aSpgdkGxCCkRVB0v3oz5pTFsHpe6D
2mrRowyIyZ3Z1RGnTnO9ZjznEFnwS1BCAaXB8odoygB1XmQBDjoZ3gDgZlC6IciACh545fr4UTwQ
uk/ghcI7izWk9IPWKRYq/ZDiK/TvI9gMs2KLpyomyjgn/dopl6bomi+uP4g+VcoIMWxHmgBAgqJS
iTSKl0LwjDAO2WtaQyQ6CpcHXth8WEJvpxonEVqzgVkmREXUS3TE5eVCYrOvxTHEuExa1a6e9dvc
yDaKwCuSrJjB6DVuNDBO4CizTZgJImpBJaHeXDTGD8ye+EaA+BFWIScqcuywcAxFQKVoUNAo0KEC
GVXCphFGL9AkTjhcNQORFHqZ4No0mWgoWOjwNETHV5uC3hHN0rQtHYyobcdTpVk5xhKGpqjanYxK
D8a6lxsUkhpnOLMKJ9Yhxmh6pgHeu4NZxq5Zf9eraGNKBGQWHP++Tntouw8vORRxAf0wGat63ERJ
EMOqmWXPVV2/yBVuaREzKmLR2BoYPPLQ8m7fMStxQsKAGNDkdKIPqPLlSnslTLJujksnMESguj6y
afBn5FqTNmxuW7quScIR/1hivSSIy7AZR1hqzW+aaeEK9YRA8+bxO8TLg9YjvPYB/VyLkiQwYOjU
ohsIVkkTw3zLpUFzRhV7RaycOBrPzfxZxm/t3G+nFEDC+a+fAdQYpsUxEanjCcnWI1GpDOukkyqM
mjZUG1zADKhUvJWW8YZZzb/uW5gQwKIvfoR2OqrOBBAxhhuZZUKc0cxfTTBibeWYcijNVXoGkrD+
23hFzSGFhAAlneVmHTMK+9gkVkrAAT+bNtiBCgh3y6k9tmrEyQeu/BGmEKrQoAZ3hoGcfLlpcRb2
ViTWxJGUysd8q1f0/W6MjW3bNZzE+Cr1oKYg5AAGLfSoUcpYmuqGweibBqbMpEUEHv3I4M1VX4Us
mECYB4YBpU4kN0zICiJBJLpSECdpMwnCh82XEQmdK8/Gz9uH6zpiwRLU/vDNUMGgMLXlYghICKsK
VRhnxlipKnZ3fSZ6Vh/sKhGo9bZ+SGWyl9JqIyFpvW376mCjdUbnZdF1QrvuKikmljKFczlWjogs
lRZopPLdGh8N+UWeAfXWuo8Y9yknVl6/arBgdBxQikfNhs5LLBcs9SVGdY2ZOHIweW0wg8El20l5
v9FJfRj0aGeFjZ0DmQ8aJL+YooTzRl2JLtRzcLNi4EDBpbS0X3dFqxBFJKDIAKAqGyfDUYb+IRzr
yFMTUNKJRid5t7/0mjtd2GT5rDsBxOtGj6snilyrM76LemoXmczrIK+dQQq+kcFZSZ8fTODM0UQU
jEAmThxbvjiMn0TSttpcb4FL4lwKq9uIkiWEKhA0qWbX8jPGAPmoqC4QpxxATFNYttqrbljorhSj
XyVGttkRN+8xfCA6fR/6tz8o1zyzVHPMlTAkMN90o+HleRnY0CbZDJVK7qNYmBzcIMcxFCabJOGH
Aa2jwKw/OD/ianQFrozWC2huwRGMtyUTJeKsnkF7phF0bpOTriWDPdTjxgrID2mS90mg+F2a3neR
FdqIWX/7UKDGkeqArA61YzDQLjegMOvJrC2861RVPwzN+FiF8yM0ld7IbL3fXuia+16Y+h3DLvL3
aarMtMBN4qht1bmgjMTLtdcjR6/VgHM612I7qJcptQy+65WClzy1phI2MAUldk8h1fugap+3V3PF
vwiiOCoQjrIRQjtoe5lty1stnqcUJKUW+CVUV8RQ8/TVpdssU8A9+ha1+p0efpuqXTA+EekrsSoH
OY5QbfJ5axS+OjlQfa9CX6s2g7K7/eOujzAmDTRowhgSEJgAey13Fbx/oQpCO/CIgZcDROUdhpEn
+TOxHv/BDvrWGBNGlwPpwdLOaPVKX5OkAgozsDXQtCYDeEiUvVrof50YYEVYEoK+hokA9hEfCVUd
DHFWOdOMlH9+NNS3KTiO+Y/bC7p2HBlfDJgCEx1eoE6Ya8UaNXUwgxQqpkOmO0RodUj6BX/df8KV
iZOA4VM6rwG1gOVnazpBA796Wzl9NWZ3FpCshxLNUFceopdwGpq/rebQG1pDJYDOBQFZwuySFIjt
OAcQkaiNAElb52udAfiOwYmma98O43dIR9GXR8rNfLuoapU0g2KUMxrbPPiSs7fbe0OD8TKhxzIA
ksRaJMwasNV9TPXTqfS+AsrEVSqIKeeQ37qTKCmCulO7n7etra/mjzX67xfRSpKCWMlSWIsHvFLE
8F7PeMNu9BReLej/mRNyxKUJJTOJroHP2xmELQTrI82fREcYcz+GFFaHSmlVcE7RdQiW0b4Vcc2A
6w/qhkxcMMcosfoRUFb09gFl2QBB7aYqxw+uJwdxcMCTQJ9CoM+Fiy/XFYxDOYUd0t5My10dZEqG
CYW8OXHkKXmdEv25L180IQMf9FmUtc9JrO7GlApUuITfC5OvP/Lix9B/v9jHZogCM6A5uAXgx4yI
23oQHHNT3EZgBnktOsgtpsSzZsHLhgNA0JyIsvLJ8SAEJRHuIYzlsB1tyPWpUVKOBI938xnvttCR
ux5CGU3GS6Zo1GDcCUU4SKxCVRIK8GyBpKygaSaoYe2UE8jnegF0z9UsnogRfmp6d0xJanAqP9cw
X5Q6kYOjSozeCVJx5shLVl2YgwE9sOJe/j5DXjz2Pt8Tt7VjL3WiTe3JduF122+DrdnnyL59Qq8x
GrAOTg6M1uNtRRtjy61VTSHS5KGrnQazmyAYfShO4OeJACkOD72jvEDKCa+6h/x5CwJmXua64leY
LsEYmkrVXpD6Lo2HSPsF6HNBFvhQ3Su2uTd3qfNavpU7dDk8zkpXjVFME84DHSFUlsZGkGapcYvv
LDw1DlTlndwfod4O+idIfyec6+KK3AUFbKBP/lhjQl+UGeGsW1gamvr7cI+JhWPmxrGtH9/Vu4L3
klp5uy7NMU5kWBmRJOCDnelcuxWgJvZoG5lr+CB/48S/a2QaszSaOF1EA11KcFQ72Br2nfcx3qV+
90bedFuEg4xHXhq2FgkXX5LxUEntMEFBl9a+dd70w7jr7X4P8hbVBjHYU+vX3848hMTvhhcTBhY2
mTdNAannQSph0zzn28ht7NoFFPPesjdKbhO39cBu679Hnrgp/BeOn1I/vLJN0W+4qcH2qTJ+OoAd
ooE6KfQBP62v9McGygYYGu82qA7M+3LH3c6VkAd44R97jKdqcSemGF2oHfWAJ/cR8jhOgm9NnNAH
I7x8HFxIBh9Mp/BvL3Tl5l7YZVy2HSYrBw9F7XQO5JwS++NR80WR767r61MgwwM6DPTeGf/JJLmK
JKtHhNvLfvczPyjg/xHs3KG0Jv2PePcDUoR3U86LrCvJD9b3xy7jQ1ahKFB9Hmqnfkt/oMoQAldU
f9SeBPRXkdnfzjxBjlWDmPSWqOgjvIdxHA3EfYVMHWcQZiDbxLu24HErKatB9MIG4yz9bMp6EeO6
mBzVAbeyd5R2k3N8fAvcYDO6YKp5kHeH+NtPtMveMZZrhxs/uotd9cF6/vbXHCM0EKFrhvYqMnOg
3paBaIi12ExkGSelfK6mx6wAnJ0T7FYegSj7IdvDMB0INdlH4KyZKQlSDWwt6uiCw1KSKYz5EPa8
q3DVEEi3ULNFeUpjK6kCWCnLtFBrJwdsbx9vocnwDv3Gsx7Z5QC4CLkXbcOdTx2Pv3P16kCKiZcu
GkIKbC+/YqSSjjQTSADGTW9uq1OItMPTj4Ifi5xFrq7xwhL994uLA5w6EBIcYYl4PWaqHdMurH/Z
L8wQoaaIWSKdPQNxl/XhkGG/SP8tEjM7ULYk3pm8zGV1JbSnbwFGh4YTc9TqAgXrfoLnhZDULB5l
sgVP6FRsb0fI1WsIFSWcZoxoA17BfLDUzNUmMMCC2n6O7gDyqdQ3gMvSd+Z9BJ5CD2pK9sNgl9vg
YOxkTgpD9529h/DukCn4HGUaVvzGArH4SAx4pGF2p0k3t11rbeJB5ezY+iL/2GEhRJD5zcE7CTvT
Xs7dXnEq2RYcyUeMfBx8y6PEoIKHVULxxk4cC8RFbs9j+Lrij6T5GqCz0KQWMaiFadOlb3ZFHElp
CcfRD80P8zHEo+s+9kx3+jQ29Tb6ocy28r32wmdxizGuz3gDSsXbu73qU3hxUJkzjPcZzC9IQzWX
owm/IJ93w3g2AgLGTM+UeRcTzw4TwqecmBPFuUAdV9lEXYNOm/6tS/ICZJic9tDaFU/rsv9bEhNa
gOFXErODqUmoD7oUbAbNwpBdCWWb/qXWP7O62lQS50G1mp9eWmVOjdAWytzXsDr3YO9KbUv+CREX
QvBeLG1D3ZWRh7ZCCxZ3U97JPPLllVvYgBthfJLOi4FEd+lINXL+IgHLlaND9iMHtAsMYH/tKAam
GMHYgdIAWlaMo+RoP+HdJODBCGLOSbdn4z2h5GTubTNr3xGVKAz70IsBY5nM7lVyKClSFzdOntmg
yTyqu2CjHcSv1us9iKkeZItn8bqKj07QhUVm5wx5gqpgAYuNl7nwktNwskBjgG+4rXnMVmv7dGmL
SQt7Oe2qktqKAShLDWdAXe/2B1wJoIvVMAmg3Ddzm4ewUFk7rQFit3GLlvfJqDsxUXphhMmB8mrU
u9qKoNnr6+fI7bwEItDe4D5NvvF1ez1rmYIBNA3QhABwwy8Yx5vzJhPrMmnwMsGuAPGf27iIRrv2
9cP8zjG2kmkiqwMJCUwB78c2J8cYaL9QyxoHhBVH0Zvvgg04EGs7+ZHYCZ+zaNUdLswxrkdAPDho
edE4Wa+4TdI7ksnbKrrfV1t1YYLxuDRQi1mRcyBkQaV4Vv2otJMNpHgkMLh1lt16ypk+SSq7vI9/
ac+c78lbIOONmJUi+gyFQDy3SlpaeviAap4TnExXfCq/aif6edvgyrNrsX+MYwpjJ46kwgcdrFMM
ejoweytgXA/sQuHAvNYsYUAP4xUg5gOjFl35RVqpjCOivQiZ2Sm/q1s0slEC/cKcURtw8rFr4gRM
Z15aYiKiLMgEcEdY0g9gvxz2uq95x9NRrOxqO9pgTbb3si12NmaseQ3llTbr0jbjoHNdG3ILrQCn
PIPDy7ac4Jj6vferM2weccuao14uk3FUkoZyNkQQ5la/F/fRsd0KB+HccD4mb9cYf2y7PIrrEuux
cIsNEKbI0WR0mxZ6slwmxbUgCZbp3xwieC6yEzGt0cpgg4EUr/p93oD5BWrRtmqn3rirt+/Rpnyz
DvJz9DjdQahrn36kEye1W6thwXH+/ABmsREpmtoa8APMYLDD+o2UD7oA+a9PbXIL8HAMn6r6OTcP
aOIqGgYz5ZfO5NxGVwpTyHAXv4E5kHU+d6Ml0o8Axo/prPvSnemPdyCU+Mp3vY3Rpw34icApKe1r
O94AJOBE/ni07Bdjp3u3g8NaMLr4HjrTtSF53UHRDr9ltlq7189qebxt4HdVhw22II+C3hEdPpTZ
oei0jskcixB87lGWQArj53b3ECGHCSFb7qvb2O2280n0eWdnrfALfoI/hpmtLkBobjQjDIOAed6J
eOuCbR7HldAYDxHzyL+9Unruby2U2VZBLIu0pgLtrSTbIP9x6gBypZAx5I050j90wxA7fAgB5qZL
qZ61ODmG5IC0XoXANHrV6FNr6kbh0RNfE2hRh/3zJdmWK0a9kqQvsbLv4R6ttp+4QXBqoXJmT64I
RiuTFyd4K6QpycVFUpaC1Ic6Vtgl26JyaxV9n02uOZJgV/kvg2duLT+8XB+TToE5K9W0lnpKZ7ei
O9YfYXu67RyrKdulDeZu1EaSd5oEG8m96HQ/g2fQyH1PbP1B+Ye26GK3mLuxaZVGbSV8vLZztPEl
lx4yrsQbx9cN5g7MdLUN//vFNtEOVKH7ws19jPSAU8VNd82mtoet/Ko+3v6Iv6s5154PKAckhnUJ
0LilX2iA7La6gaVZT/reuFNeLVSPG/vUoxYDpZBN5bwicjoZSrviVnSl938oN+Hb/vkBzC4OJAGh
UYxdlCRbJvdd6EWKPyb/EpTRAkTRmlKfsIp+FAktzKgFOmMi2ni62BYPfbD6pERARikVhAMgDmG+
ZGSNmdiZWIjuoy/mJF8RWGsf4pPgZl7mDzseXcx61nRhkPlyXWImQWTBIIRecnsa7Nd32W6epm25
HXgXLP3xV25yYYs9AQSlvDqALSiSBp7udV5qiw5QK7sWHXsbfLaRfQpOn9Vj6EFzAQzOiiPy8sSV
m9WkzDhg3cNkM8aNl76apnWQEXkijo7mNTRsDbfXINxz+0TQO4xZKR0Gp2wftBLBFstUI53bxFLR
IiK1K+h+nb5hJHfuc7vqjhGPyXxtSRiOQkPexGTu1aQPyVR9riMMoumZOD/pLfk2YUs51c41T8H0
IFoJaF4C98pO8Q8tAIV40OD+DN1gdEHy7Ya63YgvcvvWZp453hfVebZ+3f6SK3fApVX2Us3ntJeb
TkGjsfyqMu1VrmXPbHisCitWMCr15wsyOUnX9kVZZhhQHOLaBvHXvtVVvMX07e3FrLiFBVkx0LOg
m4iWIpOKkCQAEXsf4ROikrkhkC12SGpVAEyVR1Jb5mOgEvIcZ0TjGF65uDE4hyQPUxsY3WAp/No+
CjrowNZOLO5C0+usU430NjmQ9HvTOml6vr3OlafLwhxzDakhlm+oMFdPOOWil0KYOiHQKmtcCW56
29iK9wPKomPuDJ6JiSMmqoQqZMly2r6cya7PUyfLeFD3lVt1YYFZjpFlWhW1I5ZTSQCZpk6TPKr5
oWxG9/ZS1r7b5VLov1/kV9GAOyFNYEgXzw00gouw8mZyJ5VQ1M7+ocy9WBXj8xXIk8dSRPu1mwVy
zKN09DqBhOdqts5i0cqcta0cMRwwOukNgg96gy7XNuWdWgHwUzu9dS7yXR1/cRsEa58PlWWEQFAc
Y+6M+Xw9Scd8ggqw05SnGKpB3RbMg/n0xBXT+n3TM/GdtkL+b4n5dmMQSYD3wNLkB37+a960dx8z
mjKGB2L2p/BU+Sqkzv3b3rEWPS6NMl8wkANogacwaibbHOFJPBm9q3buFD1GPed5uHao/thCgXG5
W2bXJ0VUwlY7PsXD3uT1ydce/IjrNMXBECx4GpguQFgYcyCliOvzsTQd0csPgw+aOooe1XHxD3jA
WC4eMITT/Fhzw0u7zBNmgiQOCsKwG4c14BOvSZC5ovBPRv5/VbIPs6HMrCofcFXiuemnFZLwrNwr
psA5UmsOAZJtOh6O4XAAc5abFFhF34Qq1mKIv8psO+SPc5nafU1FDhoev9yqz19aY6KgHKlSm8aw
BlCH/t1MRnCzWbMqYVI2mB3wdSneCO88tVKoOVrRlPegB5t2wAqB91DIwOmb9c0uSnLdHerW9Nq0
+rp9QNY6pVT62VKB9AC5KUudFZdKMeX6BKdKZa9vXzs8vrtIdpPE2gzkUzYg99pDbKoC9EvsD60y
qfZAUPHq3mfzlEX1TpDUPbpGR00M3MriEoiu3SSXP5DxvrEuwccF9hDUR8dNchrAbJvhhaa2TrBV
n/JdsY9wsH0gmm5/mbXjfGmXeVYMkSGTIMFgQZm+tuoh5xV11jzx8u9T+xcXVwl2oFRVES5knCoF
M4Nt7xrRPklOoDCwck7XdO0MX1pj/L6oegGqcLBGpu9TTevmL5r1cvuL8XaK8Xa9M+eBVPhiQgYS
i2cF9Ruw2E6Pt62slR8ANgDBHOBlFkAezMaE1ZCPOZRDQNX5MoSGU5NdLUFxGRVFzdebvYpxAsIr
eqyt7dIos1uNpRAz0OCFQ/8tS5+1DK/lg857layGeIR2kCKApZei9pZOoWKWJZ5mCWmTi4M3u0do
ThoedsurDoFnouYHmpBHXttyzTnAu2WgIQbY3BVINja6HtKl+KJDlULbFx24pn+ZC53TU1nz+Esz
zEk2czMQUwL/iFp/Ll2cabufZ4eA/UEUU1tVOBfyuqdcrIvxFKHWm0H87ZBTC+IygNgAFMNj4j5X
EncoRcPJlOhYZqVtkZ6TefC+KeMwMpgQQ0XENw3Ec9y9p51fjxxWi7Xc7fJ7Ms4iyEY5iymcJR6z
x96U7ckE26tRP9dR72GSiLN9a7VTwNH/uAlzvjEg0JpBBnvKk6vus43xplhu8NRsZmfaob+4aSb3
9lmnH4nNGQ3wpmGYGzRHV1BgNMa0uAlgUc+En1MyfBSZyjGxtk8Yk6cIPzzTMSKzPHFKnKktCEBw
ReenIYVi7rMo8iLW2kZd2qAH4yLUK0iym76ADUN2xjvgfR8FB+JtuyGx53O36/f5JvPHd+kr4GzZ
6uJA1gfBDcrbxy6uN7PQTHPkH9rcbII+je2yAXFCEHAKHfK1IYzC6pgcQbUDpK0s3mDSjHbSx6F1
jCfdLz3pUzgGONFO+BDFqJC5/yHtypYbuZHtF1VE7csraiNFUtQutV4q1Gqp9n2vr78H8r1jEqxL
hD2adtuejnBWAokEkDh5juQAqO6LWxOU1TNR3wADvjE/xc/oxfRizoyuND/Qj4GEAIAFIBxjK0ld
bIT6EpUd4AtgQsRtA4IUukQMT7pFQ2lCQld12r3yJW3DjBR+4uvPvFS3Ph5/fwIN7JMZR1fX3MRa
0aHqf2PJkPPbmryrzeWOBC/RSIheOFGlhO7nJvJWlWqxpF5Wf/rm21IHEqOSNXxfX4KXsXtuhond
FO/tkQgpczuzSDv8FsdtUB5KeSKz2HFOXCvva9QWbjgoluGdhm3yS5d0WqIAtsIp8bP+z6Lqu07+
QH0eOuUVkfTRBrgduhrpV6fHjjEPB0trnaUByjwxPSG7m8L06br/K5vI+UcxWU9tsVwGse5s3F3c
Pm1dAShv0K3HjqK/LfXGFG+VnmOUhsd53oNNk9I6qDIGg11OYmPNpSKjzJSb4n2a648ZxDOv+3W5
GZ+bYNxSolSY5rrpbLlQXHCSjpIvpo5QhdtZuImKnmNudUGceMREawt2XCFqYU6JRTKiey/KWrKA
h/W6V6vRemKGidZRr6SpDzBweiptwtYrEzydKLR5Dw0s2+u2Vl0CEwayjIxmJxa5FI5DlAwVAkPC
Q6JW60TtXDSrXzeyGn7QoQQLJpjUgJhjBk4vmqybcnjUSN/gWm9RqcPBOg5sQRtIntiRTuR/rHSB
Z0LwwmEJgngYDKlMocFYJr02NUwWFMbtrlFus7Hh7Exr2evUhHyevYQaRCl1DLeEOLEF9DGBFhWl
caV6vj5+awFxaoc5AoJuEqNawU4BMTyzPeJivQByH5UQLOfEA88Uk/NrGYTGrQpTqVw4kUmqRgaU
2266fRZ/XvdKXksQp27R2DzZX5oi1edc7DB8m34mHaiaD91WdS1bPqJn086djKRQR158iCdHD8+J
/Rw6/1hwkIkSJoMAbgEG2I5GZl+4eeGOS+mNwCNo0k4IHUH4c93nteV26jKzEGpwbMylCXNocnoS
ZEhuJ+imrCvUK64bWg1NCu8AKpFyMDCGJFQ3FKHvO1utvUXZV+rBDD8WXrSs5V9wBf3HCpOpLAu8
pGg47WwIJI/msBEEjcTBbmpztzLvwt677tQKzAxr+sQeUwkt6royggFelTMxv42Q5G+KI94rr9BC
DgdShbbwAgjERr6Fsi76w8LH6x+wOn2KgrIbGimgJsVE7KBowhTN8FdIwNwWxjYY8PWWU0RcXRYn
RpiQDGc9En4GNQBUT5RfYyjpXHdjBYpD24NoXyueT0CMyCSUJQUryBRgHAvhWJd3RfirCX1j+ozV
P81w1JMbvTqEgp+KT9cNr47fiV3q+smKD8AWkUZ0xbdL6EhtRDQDJ6L84boVGgXswePUO2aWhGbI
hyWAlbq4VcsvdYZqVU7wsBdWBUFrtFvq/5jn5Hw8mSmbyqq2UJ1CXLQ3VvIrHg5h+0vj7dUra5oi
fkGFAXg2TszMrA2oAiydDCtVIIDiWfEyPBWl5nGQYs4usFLCgYkTU8xEhWkmj0aBq9AEQOWjNBBI
mB0WXziod01D8i0IP3bWL4kDyllJJ3gFQyEUBTE8svyAJE7Co2qFXgnHpLO76mAGE9EbZ+kjokol
CupuX3JKDyvReGaOcbJTxswYU5ir5H0uPEjJRhI4objSRQ4lhxOXmFic9Go0axE2Gu1hbG2hAd/Q
oc+cARJZQexKw3eneo25E837ZthpxV0bH9vQ6ZHYIs7orl0p8S0mhhbiWZrBPgZLragJy5jCXye8
VY49Zrb8UO2HeD/su0300HsQqws26b641clN9NzySP5XDhdnH8AskyIQ8JKf4gOmwAsmr4qcyPo1
QHUxMuzrKYDrK7P/NbUYZ7EGU0ro1MlGhJAjUaGk9ZXuPxMveS0lJ96Gd6Al3/ckfqr8Dx7qhecs
szeaUBowagsz3+fOqDoqGMOa3I3DdyV5ue4szxKzK2ZGOXeFDl/B+jMEuzq7mbOHdn4MYt7GQVcE
k1lPJ5BFp0IAXlGTBpYaed+o713KOVCvYE3QNKgCTAa2B9C+sq11rVrJgapmnT1PRy04osdlyrxa
8RaINU4OnFOgjLKoGmdD/GEdYxxDUzkWBVTl0CXMXhaisG2rbMJzjNUpToP8Nk3gI/STziLy6GYm
uIdSO7T0TV7twuEgRDsILc3aTlduR+1NH++BQiPyHCJP+WngJOXgLi0ZxV26eGPpGAtuPgqZ1W1i
Brs+mElsTu7QamAFF+x2ehmiCn1XH3LvZ7luG6A6rdLd3ByNTvSmyLZwYQplEvMy4ErkyFCRBYel
jKMAemzP92MUZADtXDScA5ABgZAtrUOa2pbo1to/pl2nVFEnpphkW47q0mUyNRXvY8gTRWC0S0gs
OGbo6BUns69sJDJ+6PsKftA1eO5XuIx9liswlg0WmfLFEwWddNKbMO7L/japOu/6ClzZmc/sMYmt
b2dQj0mwlwovIppYFPkpbHVv6d3rdnh+MVlNAtdM1erULy0geZt7pvxZar6yRH5lmFtz4SFgVgwq
lBaJYr+wPtgqpCBHJsR0zN6WGlcMq228vM/dQSjqYyy5/7ylHEUIKqmDAixq5ez2nxcGaOFCq7dl
LbDn6nnG83Kke2PBiY6Vff/MDhOKlaREagsGRbuwjlN6yKSneOCk5JVEeWaCCUBlUawYj2293QWq
LSujraucI9qqE2AYRYER6QoogPMQlxdFD4sIg6VG/WtXLM5QRQ9FwjkzrPpxYoXZxAbJFPRYhBVw
6xGqlFiWm+shzfOD2bwSIbJkII96u86/qtpVZtS6UCb9r4ywndSqViohFggQACCc77TtaKrIvJzX
ac5YsZw9Zg5cH1QWelCVasdokB307znX/VgrLqPF8D+z/sNCcXJCbpq07jRwzKClfjnE+l6bU3uk
NNWz4lRxsc+hwlBEIy7jInjsDLeWCsgQQbdnKIg2in4wPnYp752AThGzeZ59FLOLFIAMdZaA0c37
Z7N8rOfbMNxl7W4ID1LqDj0HZLiSbM/M0Xk4GYMkEIcikWlMxqM/xBYR4tdM9oOU8/LKm09mDfeD
ZbaVRddwmtz1Tb3Li6fr08mzwGwbZR1a5iTCwqi+BYUvdxIn7tcKr2djxWQJPc4WNMFgrDJNfDKT
JCGAN4Bl2ZrvpkFwrdT0wJpNuvbBCtP/1jiTPKJwQcsAJB1tUXzKg4ZEWOT9MV/uWv1mSiywsewK
QeZYXQ1GVL2w9ePN4eLVoW1MPVSFaLBzZKygcGM1AdTHNiZQR37oD2L3dX0O16JRgYiohjoz8E+s
Bpc5qW01WbDXW8N33pRPE2phvVQ4osIdUHlloZ3aYgZ07MB5AOkhtODuAcJuQuDlqg/jEDw+yw/N
Z8mpQ60Av9DJfOIak5rNQM0SqYC54VO8jV+Mx/R2/qotUu2M2VZcaGG/aPfcxgSKMGSzyYlVloe4
MuQsbDNYxe3UHb8BndcO6hasHhGpeOxgnMnTmDcCU6pKsZhgCw+dTgHKc+gMpMmDySMtXNvkTn2i
E3uSsiItQaNMAju5Ym31TN1FY2yPM69AxDPDJOJeihol76gZTbTN8SZBdY1XtV/pVDmLCo1Jv7M5
G3NPjQggvjP95i15KvaSU+zKN/Ux0UnMScOre97p4DF5mCpjDRAXHaBA+BJ+GER/78A7JrixP9iA
jQpf1U5+AvjRus9erq9t3ngy+Rl5M2viBpYV5XM0X2SlJbX4fN0G1z0mRQ9zKgkijQ39oAAO+C6R
bhffaFQnDi6Vb8vNdJc6WkVk3+RdtzkJRWMSCnZtPZpq2Ma7OBBT0lHFQzzR0Wgfur9EwAoMzhlp
BX6jg1Vd1igF7g851flKCOY8tqpOQq9tFeNuf8yzmzRxM8VB+78TJ49zfSiCTd/79ewI9W3ClT2i
S/o8vdAPAIgbGG48TLM3mmVaQisrVLSsjQ1JB6AwK82eRYK5BUdWggbgSHeXwM0rlzfRdDSvmWZW
TmmGZgzAAOg59R0gf10DTWBzk47bOD0I1jEv9039Vip+Y7xYGhnkmAilq4hfkvSh446iEXFK7y3K
2xKKrtK58Xgw62CzDKltVE+oksjCW142jlUlpAXVYde8Q00RmvXHELTGarVR5AgPlNtBRUMgyhft
vl1SPNS8m6AnFTrVnmZPkjcJaEzzrVbflELh1uO2gEZIstWLhXQAeJq+PvvN8JhOh0A5amFBwiR0
8uJPGO/CHDSOOFXkwMUtd1lyLGRHlz0ADivQABTHJN8msyd2OK8WLznQ38EGSoWm9VJW90qHikCx
y+b7bCaGlEIMZWPUj2bn5alCqmEPmcEkvNfLvQACK+PVwoP/sk+bXQl1rjrdGuVDnvpF+xGMT3g3
KaxHY9iUOjFmP1WOBdaPOIAgKv5sVUD3juPiDYbsxqBkz9/E9ldpxDaeRAgORal+iExblZ6L5FEo
P5QZkvRoTseBpdNDDBcI3mr1phUcK/6US81Ww1/ifJsnR6ECsS4eUuQBOH3TQ/jZSfkc1OAr9pbu
u4NSg7UXgyPKWEP7bKa/x2YkUb0fIGDQFTsQdhfWZKeDF6puK7Zboa/3UMj1NfmYKSMRS9M30zeg
hbw8dnOL9+608roGrjOgNtG9BuFc8Hedr81cC4NGi3oKxrGlrbFtvA60KTHJ9i3acIl4B6Xs58ZF
hD2iO2/mHNzWzKOHlMq5SYBwX6iz1hmE5BoZ5pN95sj2aKd2cWzAe0heH/V96BQ3n3g4em1dXmvA
ShsrSvQnlpmFqZezbjTY1H7gQYEr30BZ9zWsSY6jq/1guMahctv9vIm2hlM5iS9MRHRCh7cTrOSH
s89gxj8a2rILR3yGTKlIYDpwdB/JeAQPw3NBsMM5xj4lb9af65np8hR07j6zzQ1Vas6igfeyKXSi
/L2S3baqSK/w/KPfz+S/M/+YnU5M87E2NLxf5SS/VW1lF3kp/Kydwe/cYNdueptXUlp5yDr3jdnh
8gjM8p2JMc1fahJtC69WQeiA+qPz0R1uM1+zR86xmeclc2rOlAY05TSMDetG0fxgulWEzfUJW9tF
T0YSrYXnKzUCvbSeNrCR6OFvUdssYrGtkpa04wdenBwrmz66USYgNU8JNCXsWYLsQzzcpynvhvnD
tPf/Tyoe7c4/xbIyubLokzwOg/dUYc8rtomT3gbO79SfnOUBuxrBMwtpPZMM9uh19ujcaAl5vD4m
F0EMZR+VCon+UAvrLOh8FKI5E2Vod6ENxJPRbFgjubbGgQvdv5hfGPqhwAVwHymcrS1b2ZJV0MAd
UXgDHR90tyvBVWTvujeXM8xYYdakPChLNrWw0sTERGMPzmdQFvSLTfBYbhW7mEiJxysevS/PN2aF
FuhKMMI6GW2hvO+Sp0rzRsm+7hn9T5zFC+MYsyBRsRRasYdjQiKK2yyt81dZUPTEncq5PBh9kn0L
fTJx6phr0QF+dNC86Dr4UNmLXpoAJjMs2YjnQF8E2Z2IrotmJytv1527vDL/ePe3Heait6gydDGA
8bYtnOscafJ0P7yRfwnQ5t6bj8VDtdMO6VazWx4S8vJaRi2D6wlYS4WyeDNTFxqLNVpxCpLiLVbd
1hDJKzoTXMVvt4mLUxqPU5drkJnIPqz7uOlhUD90+xiVYd+ytXvjfQQBdHRj3nLLEReFAcZDJrEK
2lyMRgSDtQbmmtIewOZCGpzUvMJueWwBlw/359Z+KmsnV/a+yMphFmFtcqSj6Q+fZUZaMGza9H62
+PqxxcEosrsPRNO84e1bqwsRdwEIUYi0c5z++Yn1WSrLQl7yEcAqQFqHzUirWJrOO3KtLgsF/M9o
nINeCPuIoHemUVkYVhy2+u/eF23dFfb1TfU7uDNciJctt/ld6HUjJwesxw5oO/B0QY967KaBHqs+
1E3YxcPSp3oPYL0HBebf8hP6Ce362P/mLEu67C6Szok9ZllqkK/voqgEUawMJEvXEeBP7dhvHdEZ
QZiD2x9nZC/xBzR8TiwypRijDzI9F+Ch+R5C3wl1aq/wIPeZeFCfgqDAcQbZkrBNQLP0DQmL9+pG
2POo9umx9cJrtImCD9PCSLMYwCarWrNUaDLK9qr0bfJETNadPDHApAAgy8Y87JDLu0kHyrsktZrY
iWg+FD3gqX1lAe+Cp/wmI8msogQdkWDCI/cYbcIqgQifRmQ9gFJIfRyrcZuaCpHG5tHUBpT6hJh3
wbg85tM5OflcJoEMKSirRZnubvpWfx8/FlLqXvRYbR4q8Gian7m3jE5yo9xMtqQ7kz07j/8YAXP+
CRZzcFMEdWoyDSMGKttafBf6ezOGxNMrhNY4Ebg6+ZRnkFY5cJlj9oNk0Oo4aZG/Frx1FUt1O02i
z1lWq+kDbUeQ3pSoThMT5FNh4HpKMzJ4mjQQ1d32t562U0An86sj4ZN2Aw0CYCS9xrtumGeXua8l
QZMqcQe7Vixv1WrZ45XaDsvZjXhUW+uj+LeHTB4ekllbuhCWTOs1jl/U2L3uCV0h7BIFygWQF4AV
cGhlTs9GW0XhGNYIyVDzWxQ9gjuoG46FLxXZbc6De6x5c2qNSYO5Xi1Rm8HabL32oVd2PMwTzwAT
ELoRa5NEDejmoyr9gXTo9eFaOzz+sJfj9gOgjsGsYEmeFUUfmtEejN+t5pSd38YeulmskLdDrXpC
edL/smQyC7WcwP1rpLAUK+IA7bwIFWeo9ObhnzBIvVBWAC7NOqcYrNcxLkBXVHQv4oBuBs0sb4Os
5UT8JWIXiQMMLlCkoVqfAFwzB4JQrZWhwPek36AisZwOoKIWfKi3ACmhINKJnFvs2hKjstugSEMr
HBCZ5/bUWFHNqG5HOwxANGHsKyVHd41bts71Gb1YAJKiAxikUoVPAHZYBNIgjuZYC6ZBQnGrJbM9
yvtQ2yvSSzM8lLz4v7xV4YkO/CBQ1kMNGkhIZjljd8AtQCgj+8377W2/7j7d20eALXnBc+kUugex
76KzG2/86AU7H7xQqJQ+WvLYftHIwfMI2RPfJ7a74UySdTFLlH2ejiCeH9FfyhK8yoGclXKIsqNz
cA7e2+GvH887eAcCs/iFH/d//8I/+GRL8Mv7+euvP3SJW5D93nY29/eb7/uNs7t/uX/588JZuZfV
PejhikCco8dP0UFXxSzdvO40NSh7PHvZre15Xmz//Gwizr53yQVBDUGYEUBFdBwhrs4HXxzLPM3x
zGA7O8fxHA9Ou+RfzDBEfSWV8tkARc8uj0ax8ryO6xhVj93uZecc3j3/9VMlry5nii8RkdSdE0s0
1k5uAmIRSoEVwdLucMC02S7PFToeZ1sQDKB7jKo9A/14QQEblxaIq2OoNOwOjvN28L6Ij3CwN5yF
/lOAuWaHcUQa8jJKS9g5vL//fnp6CslCnibygFOYveCf8W8w7e5de/P4XdmP34+oWeF/3zNKzRH9
2/311PMDJr38IpBiIdFBAOenH/hkaBucmouolRApdLlsj1sML7Ed+L6xbY77l83FP8P8tzG6lE+M
AU0vTlpNjTmIfuI9+FiZsORsHI6pH7aTC78gxAReLOQ48AmemxKnNpw7q6WmDnQFeFu67GkigHvw
z6G//s1YnthkjhahlU59W3ewmeMyhd9SUuH3F3ib2rH95b/6d/u7/d7lTOJlgZeO64lhZmPs60GO
xBSGkQFL4nlP/i/7lpdULqsBjBX1fEiNUJKrJqbuOQeDQO2K3PmI1GdemFzu84whZocCYKeRxB9D
b4639cktz8JPR+dFdOANFOcoSYI+JLOzK0lZCOn810ztDPI2eL3reD7YF93Pn1Rpb+ga4GAu15f/
iVlm+acKFDUXCWZpfOARo7ffXlqXVh5mG+/57uA4BlYFwU6pgraUXtGJ/wqNPRsNqXZGdJSQC6xO
h7Mx/Vy5ro0Hs1+YgMstsvrX1NJt1Dn8/IaFQxcP3VGxjdLFSn/D7/jZ4+8/iwnLCT8OXcbX15NO
18uVr2JRMEId1L149lU/3+Y5f+3e9Cvot+AXdgT6w/sChYY0+wVUNJuyqYC/7WdDP0lYZWllIH2U
EfIYD5wofn6QIh/IK7y/tW9omnTuPd6h5uJMA5EZ8DwYkHrBWQ19cOdLTWnaSAEPCDQme3Cr9PpM
gPUjVqq5ShY+XB/mH0KuMycZY0xW7pJCSCJTweZXkmNI0FBo5ygsfuGfFggF0v8HJzcX/hK47e/v
7Iftg791Xbj//X3/B8Oy9ZDndi/3u829c//ysrvf9OQ7dEbyh4f/urj94HxMBwUHAg269Gw9R0vH
vIAmc4pudxEyKuWclrW7SAqkBGp08xn+YixoammKjJNkV6YEglEaKoQg86E0kudTYgZCPS/qmKIb
zIT0lq73Tl8ub9qsJTdp0fDelFbN6TijqyAPQvWC2b+avjSaYZlSqIy+q3VEBMuVrYBIpnt99i+r
9bRDANQs4GsFaBYA/XO/wjEWlYAakhoNxAx2L092XERkCfcBFICEtzB4bgtvKl5lw0eJa5YfM8E1
dZ/zHRdLjfkONgpT0M/3Ab5DTwJiyoGXWZ6R36mjo1aH2gSMcQ94Qi65dTEQM95bAgcIRJMvswzO
BoLZE9oFjVmzjA9QpQg9LGZINFEihQZoaCGmbh4GbiNrnOFfCeczo8yOgFaGHnL0MNpNkZtUN82U
o6KOIulGmH5dH+FVU5RNBSGF90G2nN4GVi/XFlaOJZQotfh44gayy5EHJwg4Gx2NmYuhtHC7BL6I
svMxwWumpQGVXBlrxTou3TYfXpfu/bo36yaggo1bLLo02ep5IqpDUctUjBZsxmiLmqXvLHy7buPy
IEJjEnxC/2eEOdBFTRQsjQ54udgaYkvUQARpiBL2b/lgZa6OvvVNmC7iYzFliZdV1bjvqtoY3KkX
4m2K3jveRWh1kZx8EHPQqyN5qWJVhNeyY4h2E6l42na0YGcMj0F0b8XbGipsveXoxiHW0G/F+wBq
4HJmwSYhQ3vUxAXzPFvIXaouRo4PMCD004H+EO++6lYXDxqIrTWwEgERBHYkvBjVn6q25czHxevX
z3z8bZ2ZD2FWZ22uEcKl6Efd7QJRJjn+bc7OOL6Kppc1XttwPF6Ps79NMiNujWmNkhMcVoL3LH2Y
q0Oufl93a3VhWn+boJN+esioxUWqqIklfhebTzO+ydHPvPgD3i+vW+I5Q//8xJKal6KZgdzCVpL5
tuzfBUv0ZC4j92oiPfGHyeRWqihpM1AraCWMwDuiohXDNjQg/RrXsDhp++LqzsQEk7ZLq4BOAh29
abkbwaln3er6fir8uHLS7ibkPd1fQlUZe0zGrgVdS3oB9grQ+r0F3y1RNsvv7He4LbcJHlHAefqE
gPzNI+lYmzsF7egQ2ALH2QV9tq7UWROUVgoY4X08foSJayW89xKOjYv3XjmV8nGAjRpKTGKXEhks
wkvhXo/CtaPNiSc/1Z6TKJQ7bRr1GlbyTHmSR8XtO0ccxpRICmfxrkUiRLZBf6MC4gTRovN4H5tU
hfqZgHyBjtXGy6VjPL/1MXhRtd0Y+NfdWh28E2PMMpYyTZ8GCcbGYHT18D5RZ6cZfl83sjp2J0bo
R5yMXYAMiFMhjBjY9uThkOtepkJlIuCl2lVvAAgBw4KmQmGULrsTQ2ZXhMvcYguv8OJefk7DiFbf
3NEkPImDhD56zBQ0qZW4IhTAezqzcoymj6bnfMaqu39/xU+d8+Qrai0aYqHCVxTJPgeuS7tRsseA
RyW8ZgUFWdwnwIkoSyz/k2VhD9fTMrO75VZNHcu8BcuUyZPSXRtRHK91EfIBVJCYGVG9GqJ2hEge
cBoTGaxfrZCRMeE0ClyW2JCeTLwlQNoI+osXN8d5lBLRolYkUUjsPoM+AlGyEhBruQZTBvJ/CobV
JYNYaWr2B9NcKldMRsCOJt1owQhpZmb9NQqolZIhKUNLtpck6tGhnMlfYpsBtNYE4SS7pVaINYgi
57JyVTPvuv0wKHhezXJtwsmkUSv0+ytFyGv/W5ssE6gC3IpR2rvAuGWFLAl93AHvLMlOAYy6RCYV
3Vw8ddK1oxaAwDjjAEqEkz6zr1TokK0FAwNZN+DwqRLjO6s0nuTJqhFTxNuqBEsaC8QPejUSVMnE
padsd3EIQewi4uTA1fGyTKoISnsN2I5MfYj6elnizI47OXWm6b2B/JM+QVpsQnvB9ey05o4FgjM8
h2sgaGEpzgK8O9TzjOyUQjDdhBRddvcvDKBiB8ihIpsXQEvTGjQhy+CMhqYXud8m3ee/MaABlAOq
NgOXl/O0Z4XJFFpqBHGu0fhjZeggaiIeBuNng2MP0cALAIWBPm+IeTPbUtmgg61Jksye2sCXYteS
caPNIZUCebeXMBmdWtgXaF61BM75b3V+TgzTPz9Jp0MVDgCipBk0JouPYTAA25c5zS1r4XbqG7NB
SW1m5mIE30L5F6B6jjK5gql5s8bZbWm2vBhD6C2BsoHKX7P3v0CNDDNZ8sxuDCmwo/pzanBpH1+b
IQF6INRttcj2kNDiRPiqeypyK2idESPsq2aO58cuGGB2HvTIlmrFSRPjd1YqLwWPJm09TLBPoEAN
hQ8oBp/PlohicaGXdWYPlWLrwd4oj7MOGtatrHyV9UbT7gX5CQ0e11cA/a9eDCwAxNii8LJ3AYdT
43LGoQAe6k10J5e2VfypJ781U18dveumVndERZcp8SnKamyKrSNVLucWqVyordsxBqxwVNDskbrX
zazNGQr9/zHDnNizVu3LTkcmnwNlIMoIVj1Qj8ZWeEz6jDN6PFvMJq+miikLA2wNxS8z2xVgVqhu
e55iz89BnJ0k7EyA8QLbdIkBQY/R3CrYjW1cRr56cBTV0BU1sgilYhVCUs1dWkAiuf4dNzwht9UU
AsI0yr9FaSyZBFmqQ2TUMsKj7nC9a6VmE4QJj3GDZ4S55yeiUSAyYCQe05cxEJ8MiExfD4rVMMde
Bdk0er40GT+E2bCmRcBOMgv9Vx3G22qcbUG1Nub4XjcDJ9LXLiLWiTXGIUUsa+yNyIq9BHmKWexd
lFxJOH6YkfAagP1J0l6v+3cJ88BBEJAVgyLfTCh+MdkDLD9CHgswWUbV/bjktlTFz4ZZvhTiTEYI
f2iF5HQFmlwCBfTfsyP3qtOblWs05b8a678/hVmAARBkWVZj27E0AJcFLL3brnZ7rXMznmriykAb
oiShaI6dATdlZlrbRl7qPEDkhJPpVK2fGE6kbXQDcl3mu8DD8PKsMdMa92Y3LHmBZYj7sr481+Hb
FMp4p8GVybrRi831OV1JLsC0A2oBCImBgwOTXNqq0RYZrD6opRg+6n698EfrHsyl5mxyK3urgVMc
LhA6LhIAkpxvPIBnCnGTD5mdam9F86SPG024KdSNBKbfRsbt+R9TFQGaCWFBsBRhN4d6EeOYmfei
tQTY6bLlbqrtqJh2srvtE3foWg7B+cq6N2h8UNl6UBX8oLJPjkDgQGpCscKe0/bmbsK5gkx9ihjJ
QxKkxh2aWuzrk7ayycEglMeAylNAOMn4toTlFKQCUnUyyn4vmKTDk8aIdXbdzFpsnJhhQbVNK1da
R80EuBYl7QH6zEEle5PMyWRrpxLIjAFCBjS1BZ54ZoXVltZ31TLihFyBFtcKhQxsMoVc7+ZMvRfQ
rgM076x8BrXeeXNRpl6U6JS/MNILnvjZ2jaIZ1lQpOEGBQZPgwlUIQIXRGdK+JZkX5kt2F06ewno
2Z0oiieISGh4T7Hqj+tjvbbsT83S7eskhiLwak1DJOP8Pgn3dYmFGOkvZWT6Ajp+awNdCkXJWZKX
3QJ0iZy4SsPsxKYWTIHSFkoGnsavqXKnwZehVmztDWtrqEere+5zr9YyoiXbMeBcIdfywaltZspF
IZeMeYS/8fQei++j7IFRhTT9DRgWQtDTxbwiK2+Amby6tEEdlzoMlrNA+uy1Xp7zICRyCXbz/F2K
OHl1NSdAlgKARcUCVojZKvuxW8qwRBh1aOkV2k0HWtEBndnolR5bTrl6fSJRUwBLCghTAGQ9n8g0
nIJBiOGbolfoS1djAEDGOXa7XIUItRR8qmFSuWk0yjeyKD0KgaQ4o9HpNgrAFjbxKN9ej+Y17wEy
AMwVj9q4WjMJyhqrOtEKFZEVmK6hVTsVcFo0KgqpX+eLf93YZbsE4vjEGlvRKxMl7KpYQ32qOIIh
hgh1U5O+u0fysqNSdcY8cYpGPtSRV0nogIYWEJgpkz2StJA/iAZJ7iZHcKSE82ErR07aIIB3cJTP
THA4nk+LoLQCVQvHmsa7aFpXR2wNnIFeS9EyMB0A+oL74UKxzEqDqBE6mq3S2EideUijhszGuJWb
pY69eLK6x+ujvWYR4FuAGk0LWBL2tW6o8WJmFgEsxk1y7MMWdTJxSQ812HKdIOxazkFvba/DbQTQ
FWAkIOLLDCIuH5oAJDMu5WAGCPrtgoiNvq77tLoBnRphsq86La04RjAyCBaIDdFEM4WCm2mK0yUj
KYfJX1BJKRLrfjKsmCzxH84HrLxCGqfzSEf9JBWrfZfKOM/jMG8ldll/DP2zvrijBLDE6yQf8ggX
iV/Xba5GJxITIhCL9KLfNheFME0ahE42WiTI2/0YaJw3+7VYkQF9RWEVZakLhRkpkNIFwJrMHtu9
mO2M6UGQfWu8v+7IarLRKbkBHrIgiclsY2jFamq9pMkmLO5SRbipo/pxNmM37PvbKGyc6+ZWxw2K
vbqKUjiuq4w5EVQCXW4h2yhQrt61emnt9cV8uW5kLeqxrP9jhImHKsEVPRpgRNMmx0prIiSpU8uc
Q8fqYUdG5wqwDkihFyRbGQ6zBVR5Efdqft+gJzmxwEWJPjIhqJBS1A16zXaj9mVY/+qchXIrBMUo
lhzq3+cRrwMibAWxhYtHj1UW/5LAJBo1sgdlXXvqcz/X3sdy8oHS5mRl7mJnJhDaKVBPzLHYQyH3
VHDxLL/C4Fad/a4FGXZzL4PRTfnGM/b1KV2Lm9Mcw0wp5E0UM1eQOLWk9ATFN/WJE5lrRxwFaQSr
WTYoyfj5kDahFCptOyMyx8JWJJBgPyeCr0IFIk3sLOb1YtIPZgpGBgp6uvU/pH3ZbuS4su0XCZBE
ja/UkKPTs6vsF6HsKlPzPFD6+rtUB+d2JlM3he4LbPRDN7YjSQWDwYgVa1kmCoqo3Vya06cAZx+6
rY6iHBV7cGIw3TTxRyGtDXMt7dy5ISF1a0o9ZwDLpOA2yp+7KX8h4My5/XGWzhs6krjUMDaL8yB4
Y6QFKbF6ZFBh+9NCD6B6wIjpbRNLX+fcxLzKsxCvy21aZX8z3uEVgd2Mcoo3pdMxp60eKmXlaC9+
nLMFCU5uJ7ZcRQE+zpjslRqkYib4TqyYQjvp9rLWDAluzaEc2fUJdi4O9or12qd3dfNkhit5ztL3
QWkffSvVBHhRrDzxeLImI7BwZlOMw/bSe1lW24HlK1fJkqcZwIFi5mee+xEfokEo65NmIjRYSawd
5EDpKGuV+PX2li3V0UxUCW2D4J+GIeI+5TY2825AjSfqpI+uIhswNYBtU3ZG0KgOPDwOzScZLLcC
5YbdMY/hSFkQ4Ug7a8XvF4OhpRnEnoUddKgfXHolKY0BFeEM6dXUahSkhJwmHP1YraDgjQCVpO0U
oDu3wSrWxJNTTGuz8nNQEqPI+Q8QjoVhV2lm5nO9Czdc3vmJech7H8AHyjIZ2gQF3ksrJ3HJZc9N
CmdDD4aYlQy9ebvmftR+NtGmGIg7tZ8r33kOTLfWJpwNPbfHyMTEKb4rj2iO2e1yMF1wIu1Zy2KK
+SfXbD/JlGyGIfdiEJOlJP///cJz+nQWd7SkV61h3mBolVHwuWpDRjXrz6R/VcbnGN61HIyv2qbp
VpK/pXhnQcsFqi6Ip+gTX9q1CCaY0axHSIUABINgqV0ERzV+bi03Nj7j3r292UtZ4Lk5Ya+rAgmE
hAadw8LpRz5WXq8Z+7JDdXGuwyn2921ziz4EWm0UUJAIQuXrcnWYJIlnGlvUMzvLHSu3KE+TvInH
8r8sCw87AryACrEtwU4YTUWnRbBTZc/zoeirDVeYa1V31loZYXEHwdUvY5ofmDDxPi/rLDTquEIo
kBVHZlsiuVnhj8GviKy03JdcY25B6jrAMXggCy4ZjRZvMYSAzKH1Wt01lMc+uZch4GeCgLVdOe1L
V8e5sfnHnPm/EiUlC00Yg7h3vuljRaaSpbU7tSPtysdaMyUkYEkyVVqmwBQZTub4lUoPeBmv2Fhy
PBueAO4BRQNeVsi6lAa98CKGQ5SQL0q6wkGTkpaqRO3/tJozS3N0O9u4GMWDyS5giYHYQwL7gBKc
+v799jlaCv/nyxH8O656TS5yGNG1iFbkqakiqugbRXnJxoo2/L6qvNsWFzfQxvwDinMKWp2C8+Gy
YV0+olrPQ6gY+aW8i9IXdY2QYs2K4HUj0Nwdr2ClzAHqVJj0MaXTPlJAORgGayF+4Z4BzgxyUzPd
DAKSEGrBxWYpsYX6eYZkoc5RLLbBNlqltNO+zVTaaSRRcf3oe9b1O4hFOTqor27v6sKRxk/QZXNm
noHCkLCrUIAfQZ6Gn2Bq36rp9bVb6ru+qKlsfvWr6LqFUDW3HzFzgMKabItdK7XhRTPNL4JMB8dw
JPlQanvRDL7FHMIhY9Bzvb06Da4uXOTzxmJMZ+64Avl5eRSguc07QvA1AerzBsPyUDm+bWEhdMwQ
O9Rw8RbGg1jYv7xp0rEm6I+F0kfJTtnIaZyu1NzXbAg+qaWRbIJMH6sYappbH4kpHRWL+7dXsuD5
FysRguAQJTpEAeAJdVyA/dVJq11EnpXWXNmx23Z0katvYj3KQRNWg7ENWsj3ALF0cemsorP/XuXi
x0dNANV1/AOaHcLHV9FlrEiNZ/VUAwxHu3osExpqIIuQpKxBEb3IddXLusr2AtTEd+HAh108mPaR
WyV+XzqEiTtZ1bCZwjD2YaP7g+kfOaJ1WOUPVmsHmZfUMSpkEVh0TZqNCeC+Lc6aue3QnwFirGiI
l6SlSqE0xX8EwyS/x6xhRxusaB+cpWbwmHQqede60XSLUEIVeJBNtrFSxfgdRMn0YKZqprqS1eeb
sizzAXg9SIKBm7Xugk0dtGZ/BAWuVPmkSZRwozAW/qj1fvgh1RUBMV5RhO/laCkgz2VBljtWq/Zb
tANzf4jr2F655ZbCCUBsAGXiPQ5knnDLTSUuv0xBTS/IW7fVNzWS1lLb8gqKi15mPd122aWDcW5N
vTzeLO6iMVZhzawGdKIxGdeG1EJJ47aZJY89NyM4UpNMcJoRZhTyW8kek+Cp776q1bbevDeiv4K5
AsU1ZKbg5BNugzrQQ5uEBhL+6qucCaA3RLtPwtgh5UGKN4B82dWDYaw8nZdekta52Xn1Z+nC0IYs
xSsAtUTyu+91WmRPaZNQo/d00LfI2n0jeZgGltbw3NeT6vM0LRptCJpoOBliQdaqplYChC5zOjP6
0oqPqec+gGysf4Ug895go2fhGcASfccx35Poj7hAd5AA34/E3Nz+wgv30sVPEfagra0U3Rj8FG1Q
oFdb6K6kl4Ast8zpimSnFtnKOVlIn7Bw3Esz2FeGmNDlpgdGkEdaNmROWhjPRVp4llUmjp4Fp04q
vlEA3zZj81xq1u/bC13ChJ8bFnl89ExJBgncE05fTLtATpHiWBm4tyWtvZONng9IfJL4EE+NWeyT
UAoOsplGGD4um/A7GIksQf7DUFD9zfoHWR3jbZxZSkE1CRKJdOyC9j1MdAh4MXSJaayF1T4cen0/
ynL6IMe4hnNWrDxLllwYuSg6EoBv6bPU+OVuxmxq2rDnwDVJfe8EwLLLFrTEzEp7B19J4kEm5gV1
mAc93UwV2LMhJ/19e1+vCRHmWQECqAzoogHIEfmITKabDbc7aNKPr3op+6GSvdlDDtx8+mxD2JNh
hiCVoFTR1FQJ+UOEhnKrR8+t+qx18V2gvHCzdCSyOid3HVXmuQ0D9WUNU5jAQV3uDVp+RKvlKnNY
bjNk6q3qROZ0j4oSDYrQKycZZHSfvM/8tAFSQ3++vTELIRrQGgBIZygWIC9C7AQ0d5KgDp4hP8p+
EBJu7MZ8M5Q1CN9CiJ5Zmf5KqaL78pcC5CyITUPMDb2CW4/DREGx3mMGsQs3GdAmt9ez8KHnOiNG
HgBPkmdM3eV+NsqAXpY1Zk6lvnO8t7WffeHWiptN+15+1To/6GgYbgn08FIMd8jkPo12IdvKxFHx
727/muvdnev3KGboOnCLmFC4/DFyGk8SDtaM/cwA7oNsdO6kfOX6W4gZ+HIIrpj8sVDINeYs+2xz
pdRGWhtO6cwLcw+mmpeXmawFE//PIwVf0fbfMx6Af0dX5u4WOuRokF/a68LeJBwAFmem6Ud3musf
qvrG18aG5599ed9emhGCPpJGUjUFzGTQwhm002j/e4KC2QJeOyBNA5rgiqAgHSMl02GhIJ03yq9Q
JQMYd5NOXpDvbnvC0mIIuMlAwYQIhAm3yz0zjCmAKyD+JJDYfGjzCH3hNstW/G2h8XgZTYQ9ixkE
6o1ZqKHFcHFf9bQapZESJTxNwXcN8rlR0jAHhlcEX6vcXd/RMI2jDaYHgNvgHpcrLAqgX6a8QYTF
QxmKwmrmzslRwA9TstZWug4nF7ZEZEo0YOI5jGCLTNArVSyn4AcSHaw1cNPimjBVhxYJ4NtXepNJ
aKCibSDvwMwUVeQCuG2/G09p+wGRidsOsnBJYk1ntoRTzKFy0SUmbOHJipz8j6wgJ98aQeFo5ueE
snak+QXATvzltuGFNeIBBmAejgE4pcSmiWpbUQMduBxwrW+WS1TNcTNjTDHem3bs/Qdbf7VxEDkg
9C4EZ2moszzuytyx1QZduo2qbmTImYRNR9t/30YFnBrQUVjRZ2ktIUqV7VipbKxgq9kYyt2U2Ch7
KXTqVvZvoet0aUg4cyUZayPlMNRlhyS8m8oNJ79Vy+MojZod7fMDOi0g8C6KndV4XbLyQJjPlRAm
NaSqioVbT8bc7Px9z6J/rtvQnxobyDPrA3BXGPWPDAccj1Qxn/OmdFTyO1mb6Fk4fxc2hXuNIJqp
mQabk5b6duwrWbA1yV5v1/poa4sTgkoJFr645JiMIARScAYqfuZIu+RL0QO31Xonkv3Ier/tpNdv
ZHzPfzZUmzFFZxuKu3y0LBWLy01U2vZt407ax9RoeOQ7PK53/94a0lKZ2EgPMC4ufL6Ryz3moCB7
aBUR1CQrJ6mPEup7ScX9CpJKvOxWLomlA39uUfh4ut5FICaXc0dSyk3Df0kZ5qAtw4/CjEqr2cmi
NRUvWDRZQE4qDqEAXBeHSY31tbxwx9wEHQ+mCsbCVRnmsNYe6VffDjQXBMS+SIL+6mgI6WwwqEPf
dYqEJiu07R0lzGloqOB4vrPiR7zYbn+7q0t9tmbgqsM7ERVTsVkVRnrepAGsSfavJsNMm7bCnPL3
Irs43IIF4VIIQq2tihhdCGMzfUXbdOdP2z9kI+3Lt8j57CmmUSHtgs31wxXw/dXJg2WM64GuBdLW
SFzUy1PQF40ZVakpgVAHLyFUH9pTU7zFY4w+NoeW77YEE/nt7VwzKXy8NBvwFFXhHmz8SNHblHNI
SNA8Bbr0V2/pjr02OX+VngtrFHZX7aa2z1GtpZyfLNUnaoF0dnN7UVehUrAhXEPBxKbMDGEjREgO
mG8PHcXIerWmr7vkixg3QaUGhU54oxBHgONtQjWCnbp8SUF+W5crvri8Wf8YEMIG9NrHKStmA/wZ
FQlFeQy5d3uv1tYwO8hZ5G31kcRJCxNWyHy9C+ikrfnYiglx9qJQYlR15m1qQoNq7E22V+L58jYB
L67OWT5GXi/XEHDV6MHnizVA38Yc/Lp+Uo2n2/t0DUyfnQokoKiOWJhuFXObwQgNyeixCuNV3fzs
3eQt3Q3DRtkku3zTbKvtir1FJz6zJyyqyvVOVkvY633lWfnZ/1Sdp8QJGld9OA5H9Wi68sZ0V4zO
EUaMfeeLFDxaa6ckBKwMO8kSl1WgSKrdyT70nRNrUFU070OpphD1oAl0EaqVY7voJ5jFAwQPnBqg
Jr38jApLjMSssWIzuKuye2tNvGx5R//5+8JpYn3fx12Gvy+NmH8mvTdaVJ7u0rUh6LV1CEeqMgiD
5jLsFFA1yJRtIK/hAK5Z6f464/9diinkS7XWSfHAYAJ1DpO5H9HjdOy3X5hvCr8hkEcNP/PL1zUR
tFWzwlsiCuxo4gPMgvZifHrMvmUnAh1iJB+G9x+jm+1ebTfTV66ov6/YK6fE4ZvHqpBmiC+YTgaf
EHpJ0l+Fo73+pW7GjXVXfbfuywNma8f7EGeBuTWNX+WDsRIfr5/381afWZ+PzFmArOwGSIgAR2LU
6RR6xRuIR2vKA0/aqD/ClSNwTZ/015r+t9QD3IqINCqySAH7CNYaH6vv6k0F1WR6MHbKhj8VP/m+
pkDPHBKZrvns4jLnyQRzHqa/pj0HWQCfBo5l8qSgho7hUIg2nmrikHFX6m4cnKq1rufiYkGqjCAH
8mrUY+e4fra1TRL0XSlhsVnmdZ7s5R1UUCBy+ATml+PoW779OGw5yOv/NaIBu3xuWIitBliIq16G
4QSjtjIdlRcNaMVKX4nhS4Hg3IwQ0PAt0SdQYUZW300QOBn9n9vxejFXPbcghDTJDAI1AMqTohJZ
UXVf+tpDSyk7Nsw1qEVfm22+eSQ7/WHtXCwEUwxCoF+soVMD5ImwNpWXoT7VmD+rmlcFvZrKHbUd
t99uL3DhZocVXAYzQAK8QELAIfE8nVBPiHOal6N5EkLZtKvDlWruwndC0cKQkT5AEhyn/dIPQZRq
ki7nOHT2q20+yuHKUNtfNu2LCIYKpI73mIGODGbqRR6bXqn0Jiyy0DmAOMlhW/ueQBY5dgO/oq0f
HRKvPWSPmsNAY4wRzbeHYaOfDLw0cpo9NPeINYfA006naZM7xU6l0JVMV/bgaqeFnzjv0dlZDK2o
lQDjDR1NOiXDITE8Evzb4wAT+IYzPxvoY2yRdb9nGHmphzx0MK8mp08aWfn7s8uJuwxSGrCeoOwP
pQPhLSP1MouyAcoNLflW6ueh3Q+hnw9uGK0YuvL9eSFnhoS9YnaAc8HK0FGLCVwB+8j80FJPrlc+
iTqfXnFBf3MhSBWYQMkJZyydUJYkRYcFucYbp6ZXHhOPnD5K0GCjebWBptoeQt67kMYn/TF9sneZ
iwxgI70U3lrT7OqMAKgOej1gNwGpRElB+C0ky+WszgeQuqjfbeR2/RouaWFTLwzMm3HmgFkbK8aI
eR1HN++nwMccZwkc6hpuYcFH0HWD70EMYx54Eo56EmRKoLezleouDRqaq9u2LxwrRUfF/Zexa96x
f0wZQo6mcLsgCocpMC9qxaZr9r21goJaWg2qIQSFyJmJQHyTpEWoQQuW4KNoX1pJrfwQNJivQks1
WXH5pc9/bmn+emdfJ1eNCagiWCqgOh3n6GKvcX1ds8liv85NCB5mg9JJLkoN++WbKo0aqnqBC1Fd
thkhoom4Of2+/YGun3SCRcHlmM0bJeWwWEt+9CbZVHMqJz+wY4VUS/vSLWcNAn1duBZMCv7XShOu
CA0mu30u3ZVomTp/bIc78s8oc/SRKuC5csfN7YUuxHZUquHvwDICXCI2D9th6BOt0UMnQ4UuedUM
L65X8AbXQhkaKDHQCbXBnTyz982/4cxBiGRMfc5B+tS71YlRk1p78z574hRqLn78bbgMGh4tTY75
6Zt4Az0B7EatU0Z/DZR93l7v9YtB+DGCt1p11uhtYYbQDYgdndqhq420dacjdL0/oSPs5xQ8GoUb
OCo1Chqs3PcLoexiLwRPxlRWYLUB9iIlf0CGzkqdVvFT0awBLa+70MI6BQeOk0KtmgmGRo/QjDYn
yNp66UvhZE/tVtlOm9ce0pcQMvQ0tz3ZG3vfbdGc+becZvOvAF3IDF1CJi/STFjWYBdmaYeOJLkx
cSD1blj309rw9EIEQrcYKGddgQ4NJgMvHayLiBoZE8SB9BaYlpcoe11xmoVgemFg/gFnHlwz1POi
FgbarwZBzqbpDnL1nrULP6eTfK9vmJOFnmfv1gbfr1Ff2MDzpV2dnahSqx6WGw8Kov1PDTqb031D
Q6Cb76SP6thEuNfXMvi1DRUOSa92eZgpsFomfpM9tOX37Q29PgXAHqHLgsWhmH2V7kXhYJOmZsCa
xmq7tYP2ZGlTs2sLwGcrHq7Bx67fQmgIzD0B9IwRgYA3uvx+aTqVSdejIBISZ/CA8cfsW+vOEo6W
22YeuAT8mL4lLygZMOe3jC7PSqFijt2X6Rp+AEgSEL8xuQoa+csfoFkgngVoEHX7CMFmjnbaPYMC
82qR4PrLXRoSVgoFzTRVIxjSn9OjiQ2mwMeXh2iXOT/UL9W3MAS/kosu+OilTSGmJVk+6Y0BmwCv
vsh72dHeO+znH+s+cmbx7uxzjUptaTuRaYJGB4gXtESE7exNNYv/TpzplU612MtDl9sPgEDKMVT9
BhqsAXUXPQjXJFTmkGrgphQsyiAtjKUJ7JbxkbjxLvMGz/Zwc6A7Qskm/mYv5h2IT0Zquvyrc7p2
xYEWLtEZrvfPDxA+bGQbmKo28QMggONL2wnzI0fruz3+/G3545677MAPmEnwgNyG6sIhedGAJ3Tk
/amdnCqgwGWs/KLFM3z2g4SvjjcQn+wYNHDV6BlNAYZyP0KqzKQV97qOvYAKYmof8QJZrCp2Upp0
6oKuCyADxe+VsAHc1x/Kh05t/HL4dTssLbkVqAENCCQC+gEt+MtTmlQ6EJgaTFlFZz8mkNx6HNLm
MI1JvS16KGKp4/BJmpEfkoh/3ba9eHDBOwd2MshugZ/w0vbACJdqC9sJmlYnMHOvWZuVnm/8qxiE
1yfqDRhgAfzy0gKLKyPNjZnWTu88U0LuY7aHpIx+tObo9EDumHm04iOLizqLu8KiYtJFIRjDMAFc
PcRWSds1JPL8B8Q16TMqGqnFrKQnFIH6LK5tq8JcVZA/TICLVY/dWotqIWNEDxsieqjRgG0TldfL
fTPbSir7v4yRH/wewx5QY/ZRnOm3bGPaDuAInje4Iw5b5q6dsWXbqHKBbW2+OMTyk2XUXIks9HuT
bdxR/pz7oIXBFdZggt+RnMq1/0yGM90xn0+0OaxKUS7u7z/2xWaCHEcl0Tjsd07wCEKhGu8gy8WA
9GbwdpMzhK7iPN8+CNelX9zUAF/875pFyGjE0YoJtblfUdB4h37S3vwpFfQT3PpfHIt3Q497wY/y
bq30u/DMBGgAqSq4rDQQAYpdplItutIaGUjvox9m4MjQBOm3nG10Cy8U6aEHk1LV0tyQ0ePa3F71
dTS9NC2k62XLIW5GYFo1+Y4r4MQxwFT2NK1NOy48bC8Nia/MSFWCfIKh8kh+1/70M9trO3JX4zHk
aT6a4t329soWrs4Li6IPxW2DpESGRXl0tI9iy934frxjT/0WLbA7iGVDtD1/BHLoFcrm5r5c2dkF
f7q0L8SIPFYCOTJgP9xJ9/YzQ3O2eovd5Gi9jMybtmZCc6d6UU+oJd9e+vXpubSsXkYOJW0H3ioh
5Eks9N2SH2Fe+u0aUvH60ro0IoT1OoiGuBmwvEnB9CNGQMBn+NTYnBat/MaUlmb1QJvBdm6v7brh
NwMw/zks5hz7z95EHOtKgtlj5U1/lOOtTSsn+jPaFCgp9X5w+V49oE3jkpfbhhc3da6dgY0bU4ri
Y68cmkSeNGxqkILXLt7UxVvwrwF189oAFwALLNh6rwcvK9ZL/Wyjso1+O+j2HzA83bfSWG6R4/v/
YUH/GBPPR2+TBPUzGAvJH132JtzCTFs7BHNF8fKivFiRGFTNUEdzj8CIJh0Dze2NYwy1pTwjfq3u
G8Wbyi9V+nl7YYsx7WxhgvuH8WSPSgCb0FnP3TqN7/R+1NBYKyQP9ERr1AiLjnFmTjgImRzk3Cxi
OCR5DIOHqscw0grZw5oJwedDOw4nk0X4VNYnqjcAWFOTrcTL5YM1S3NhWmKeupx/xNnBAjWLrg06
1qHbd5LiTNVdAUlL3P5kG6Q7PXoxJeYwmRIG2sp7LQXPBFXblTrV3875lcOc/Yr54579CjsnJQj2
8Ct4vZMJVUNOVWgQJb9Cfp91OnobrhF6dr+Wbi06zZnd+TlwZjesIYxdNrA7xs+q4ajJFrpdLpgM
b/vmdVMbRxxmbIDJZySkOD7YTB2oGwPYkTRgVjSsQzHAyB0ACRlgKjmcR1ZkxZUasgcp+G3js5uI
ewus0EzXi2kHdAIu11iROALhbQE3YuOJSBVmXtce5fM2XZlA6QjDLhZEfEXJFJAi6aOiYnlJZe3R
BXZTIE0GTj6MwtyxtTt+0VvmStX/mNPEKWVuWlUxqknipHihmX9KrrgsoFrzVIKMqc5rNyz8LB92
SBhvb+WSu5wbFrbSiORmVBkM53HjVsTYsahGjwAzp5AEuW1qMT3UIDOPpgpeiFfpYdo1vMsj2LKA
LqU9QfWomyBzmLqj0VO95N787+uGnBIl3cL5MA69AgNd3uiz3yDkiYAgt3k64DdIZhy8ABE1HDIj
R3F1Knonl0H8OUhs2oDDe9yXkVrfZ7zetKjDrhR2/x+bgTn+/8Hcio0DJUwz9APxQ2QDUyWt23fb
2PySWj/RfabRArRvAzYJTXm+FiEXvzkm4XVURrVZB+Ty+KijbWeQwcIeRB8QV0jIb3tmsVxJcJZi
PUgeoJaKOX/ApYXrJJY4kYqynvMMfd8ZxTbswDgxfq441VIsAJMEgpCJYYErNUYzLSPFipFGqT1C
LA+st9yUMqq3oLgNulR9DcDHHLdZgEHN4ZOXxc+mMR8BOwKjbUZeg1YjK9FpMTRCjQP0Fujlomsj
hOA+lXAx1YChJ03mBSR4wgTktp0qRxpaNwmiR63LPJ1nHktXMobFXB01EKA64FfzNJjwaROIqBHw
YjtJ+VAbfBPV2mc6JjRrn6D+7Cos/AOJzBmM0QO425fvbYxbaKjVXaMnSNTQs7Hfb3+h+USJkRTf
xQI2w8D/xBn90Wyqqh0RrCMOudr+MSPjBpSpNAj4qQCHV5CskUYu+fe5RSFvKqGQOY4TLJbxVFGC
dK2R0/cIzQ19FaG/5OXntgQvV6R24uoAWwmyaXuIqFm+lcNKSrN0GZ0bmc/A2Z1e61LYKDaMjIiP
cVzRiIHwex/gId97t7/W0mvo3JTgQEXadiFkGxKnweRuk3t2Ss3oI0iYq+KdN7KOlt1KTF42CZk8
TLoiGpH5v5+tLh7KKOkNrE4OKliKnTpRd6Mt086wT4EBbvXsPpGmFbkyspTRg/0ApVFzzt3FslQa
dIakpohP2ib6oaHyjGfssbgjgAEeJG90gh2YOVwNfY7srnQnGrz8rBzgsPbRS/Cz+q2tfOOlOAae
zJnrCnyYUAm43AUpq/UxVBCUUS8CG451ithqzrborKiQok8NFVVME1/aKPJswnhog5D8qD0pfrFn
Xm+73FF9dOD8xC0H6qyBn5Z8d/6oIJmYK/9/6ylnX7coUTsomhYJhmGO5UM29gMmKRE1dTdKS9CB
slZ/ahpoTq+kG0uLheIwpPUArcE7W1hsXWa46+UeWo/jfUL8FsLSw1qWuBRpwNqOe9TWNIDcBNeV
Wz7kkT4kTtf9kqYTC18j+9Ww/NtncnEloL7FJ4PAN/5x+dkmk48prlMcECt67rr+La7BOzJM3m0z
iykJRn9McGjDQ65mzUEwEzCZj0hC7Ts99IzkMOT+WG/q7kHWvULxCB5KxlHpX24bXlzfmV0hXodc
6cIhnOYYivpsEu9I9VRk0souLt1D56sTDljMoolls951aGqlUxPzz2x0a0da7qhlbvpR2Slulecr
gybLdjFVBZQiqELF8KYPeUUagP/BhA44d2YdetNwx0m6D6Sc5orkG8b37f1cCiWIIP9rUZz4C9os
6gmog0A5xBwrPtnd2jDqYopzbkJwSbzwtMpgMGFZASjmcLK8kD2w4UdpOMB9qTk0QNZaeEv3xN8h
/bkJDPpB4bAFeqk3U6zDTXqAYvV3SF04PBlcglmuqOb7VsuO8jDubm/milVxMzG2wRPw1GCl/H4q
odv1oIZvtfTQaNu6cqq1Ebmls3C2SLEhYxO7S0DLgRHGGEQth5CgHxn+h5NwbkM4bwWvC4OpsKEl
DZU0qmshVdE1q0d3bL3pv9Tnzs0JB2/MrGSsZJgzw18phulz7q2qtS6V5aGXjnscbo8pJbH1SBLW
Vg0SCaeD4FPkK2rP3lWIrn5FmJT27ULJn3lhJSeTt/XkjDWT7gG7BLxnSNhwDKs0PbS6BSGu296z
8DlnISNVBswaSp4iH4mVg3mrxfsaVahdwPaNyanVrxL7LaQygD8D/maYSB/sv12wszu2Tqe6ID0K
hcNQ6UfJqtQHlumHlA94VNb2ZuzVwUUOd4fW0EjDuJj+wzIhKAKkEihRAFOaf+D5DzDNpsxSPGYD
69nSHqD5qqyhS6+ZUMCBfG5DCDmkL6fcRs0cA+GxAw5NT2tB+jvJrhnUYIySjirAL2FvQBMGU8fE
dpIMfFK5QpOYb0eI0nGi0lb+MFETvP2RDaxOeOFc/DLhPFlmUgXNXDitmWeTt6HDGdqztQ7XQlSH
c1uYBAYaVcGL+nKPjT5twM2CV6Vafyf1S1i/3l7F0t8HBBl0TaCBBEOdsL9GgTe8YeLvT9inEdTw
uPBvW1i6NVD7sedxACS6VykZm6qg1RkeF4VxsNstbzyrcFLzXQtlUMps+ICSywqMdwEVOteb/rE5
X8/nrhnqhtJDqd0hz7ZCx41OFaq9Fxv7NKHn/NYcbVdbqf0uHXqg6CCZMcuKXUk/pAbJWq2Yn2vS
MTU2Eh5toKe7vZcL15JxbmP2yfNlKTJG39p5WZWrAHDF3Cm7C6JXyNSAxLNbS0EXTx86OjPNHhJD
lDYu7cVBaCoNx/OkAwpVfgVPdU/RBnEw5udHR+teRgdfOrR+uhn+fR4PTVDA3UAmNb8QhTy+aUZm
dATvtEjZa+G+5B9WtPIWXLw9zm0ITlLkidZBPAAZ9sak0ZZ56ntw7Hx7E1LjibnKSoVo0UEwaY8S
ES4H8HdfbmZWaVEYTliSpeBW+Bqyu7FdMQEuevwRMSrN7+lZ/w3PPZEBuI15PSaQYQQPWFS9Akyo
f+py0r9BMbuEYEegfqRNbu+CKJZOZh63+zhTMi8GKc42KORwx+K6fdd4IP+q4iLYygqb/FjSGaoP
RkE2Rc8CH5KD3V4GPFmjk5lP78kIcQeD8RTuwTW5hMaSVbvZGHd3bZTCRxqjdKKmU++a0ZTu6yrg
LYTBx2lTKRX7pcZKemdkXfkYlA0/anHUPqRS3aEqFZYQ1EkyG0zsHQawmKx+WlMCnb5cawKVqrhm
X7ouinAr9NFJN2u9cSM9Ahd9CaASeExDExJEE0Rf31oDPObYuOEJVwrbKXqleHaAtwDtOkvbhiUv
SrSmqvoYETL/siDe9ZCddtWqy3M6aiF0ouxi8CtDr305H+xs07Gq26JVMOyMIIuYI08heWXpZO0H
o+Ggt+U5ibxAS8eSapmsHdVSDrZssEGiXzZy09AOm+gPWUpcHUNZ4PoyMmnbd2kEvkK9t/3Y6KNN
NtnGz6wNgTmQZeklxhX3MQVWcN+Ug+ZJSkg6TIxqJKURQEmaS1KmYRZXTpQfZFLx1GfcOKRZp/zq
0lr9oxWR/DCYaewVtRLhTQkalNSV8iL9kSXGUEFirUh/54HO9zE0Pd9ipe93Ra5MTj2M2R3+791d
aFnga0hNchdIo4IGLAl3FlfjOzXSK7cupqikFdpCP+xKNR6HnNkxtbualCAFstLBDzLG0g3YNNVd
oTbtYxKTygfvnd06MSHjHpNTw4fZhzIgVzWaSpZUsM0AXipAaSDm9WCBLuaUBlVcQvhyTnMgwfzM
gKl8KvLJKNy4DMtdV1TVO9OMEE12pR5+aX2MYetUGSd9r4Zp+zPGTLEfT2m5DzqZvORdSYKdNiQR
RFHU6RHqwLmfJaPuSIFkPupmFexapdHRutfQw/eqrgoUauRonjhanIz9Jm0a/piW/dhTntrBcdCl
DOxHUrcNolJSqMmr4hPkQeELwb6EtIJA1zNT9CZ38/9D2nXtSI4jwS8SIE/pVa58tXfzInT3TMs7
yuvrL7TA7qhZQhEz93B7Dw1MVlJJMpkZGUE64MxjdXiQoSrxwyyh9RSkpthYcRnnj7nSVe9aisoj
uI10UNSESVi9FH1q3vlmUOtWXioK5B7V7GD0AwAaLYgu06LuH+VqlKkVCLT4Grp+cCUgHh5lPQLJ
TmqgqWxlcgGBvywywwcl8eNjFmkhRgjwfn2UR1nwCr9VQkssxBQ8JP7QPys06Hd+mlHTyntdP/Sl
7J8DpcEGLkRtwC7C5GKYld2h7xPxbcTUjiUnlYqfrhl+BiGygpwzisIXWMO1YVf5kYCjQ6fJuInK
ie5VKiS3YzwBkwlt9GpXGXri5Rowx742hRRVSm0Av0yc/MRMUv9UErPdZUZqAtCGZsFNjjJGDtak
0ClpQd8Dww/POA1bR6DZ+EEyufImFQT2CuYrQqsmJeBp0zgGh6iL8LozR93fABKcPYCPDls9ruXO
gqFgV5hl5QFvmZzUsojvBX8Mt3qoaNgOCYhhDT1s3ECBmGg6Tp0HOYzkLTNrwVLHsHVB3Eu24N2F
iIYeaJ1D6UjQHJBkQDNJi7a0OhLjplOr3o3iXHWLLtH6Tanr1LSNTNUmC5SBtWn1kNxoHDms0xB1
Cwr4ilZCSMnqoKfgguW0UTDAThJXl5L00YgVlFLzehAmHGEaHW1wAE2lbYp18gWFTLA1DkXVPFeF
6bujQss3ovrNtgvTxAMZbf2mBEKzrTRCMNLTNi4ltHSUedHDXJheVKkVv3o1MSxCkuIOyBdyDBqz
PkAheNpJCETIRApApF1Pg1ZT77kwBgrMGeHHJgeaWPtjjZs0M90KA59gBYDKgpHzQLRrN7amgFoS
cQkCLlb4p5djvC0TZK6Kv5eFX1UHymROGZxnYs7PFxmdqI1V3A8w0RoPJmDuLXXEkdN15NmY/76w
USS0gxo6MlOj+KoSNyluhvL+b77I75W6SEzBolv2cKPEUVFpL0bxw8/snvLKu2vPleUXYb48KPLD
QNdgJ4cYqPIUd5yyHW+pmJRQqHA5+yqWqsrcCrDxWnuW/li+bX7SLqKKyQPjRAaVewkfmnofty/U
fEj8u+ufg7NM/zzJFl/c9HOMFVGYkNXXMIXeJf1zSA8SWRNDIcD2grST+Q6j2CajmOFhkEn7aHCh
/G2JPBXY1fx8aYT5GJ2SguGrgRH9LnvHDNx52gq27rRe31mtXb6L2+urtvpqXBpkvkySArIqz171
toS77Xba3nYHQK9ulQ14OMQj75GzlqwDMg/GOxA2qCbbLBcNQa7MBufYmAHv0d8awl2rnQLMeumc
YoW8dmQu3wVMtUJR04H2Cd4FmgUIq0dfm91N7waGrW/iW90hdgiKiNdmr1vmpvzKbVwRT6pkbXsU
VlzOMs81hWtvFOZVGUbCmCiGH4MM/H6KPBFwEIm8yeaLCNQgXBdKKxk9tfOu213bFIAom0C+ozt0
8ZilmM4qpBkxKNSbCjLNKeXNl68+zxcWmMM8aEs5ALs6oHvt+KOUfs6qxaYIpXYFHa/o00zTW7Xh
0fOu1ldUEQy2JhARmOVj9mId10otxf98WtlOAalB4WFrgIzSDm6ij+tryDXG7MmqJnE7CDCWzBPe
0U7rvBab39DAvLcdohdf/RlXXxyjc3CyAbP0kNmXBY1R/M9gNIwsZUt/ZnuUlW31U3Rid9jkTxxz
sw+X5vDY0EAXgz4fs6CqWFWBDwFUW76jmFtKdx+RHZwai2SYvZVvfa/eoQlhnIMbXrdqLYCAy/rP
MrO6Jp3CAGOuqCmCL26XfgVH8ZM+g5afkxHIa1twaYhZ0dxMIp+GMKRioOWhePamDXiHMJWlWvrP
7KTdY0TTpucgt/QzfTI4p9FqlQJIQuhRq5jqQ5nne0ZS41EnqyU+6Km4b26MWxWj9psKaZZt2oEN
mcjb8YBHNbiPXv7m2y4sM+egZoaFGc6hBClHzbpBWixtdEchVvFphBhopFbk1IfoI950uc2dS10N
5IV15uSLBEXIkTjHdvXc4022vZGIlT73TrkXNpHHm0NZu14AsCAgMkBnF1W076sc1SE0XGckceGf
o8jqda8pN3198nmtpbWsaWmIOfe6kY5mNwN8BfrY0lcl2LUiJ2TWDu+lifknLDKauEK4RvPROpHd
kAG4ICl/kdKgzY5+EshBZgHr7xYKDDGq8oxTNPtDP2JIyTU1Tol47RJeNDPYuSSpzmpR6tAyECbj
2BvpvokSRyoiW4ll53qgr337ZWrBfJIKz9AwB7mPPYobNdwG1LBU/Q5iggVvyHP1SgCWRgXfLJ5I
AF18X7g4zTS9y2DKv4tviOTi/un2jR3JrvLTv7/u1lqkLWyxia0slX6Vx7DVSY6hnifV6/q/yZ1B
XgS0DFqLGNX87g4ddDmVfIDpmvKkmYXVZBwfVqPgtwGNaZuleVPoRji3dLqnvPf08FD4G53H3bO6
UoAwg/VUlfA/ZsMQMcqrup1bBWTTB55QJVbM686teQKhNHBUAOUAcUDmgCnKCRyXPaAjIShqM2CJ
9NGCzIjEY9xew6joS0NMNItCTNWsmQ3VDSh7MjPZ5yhIuqSp61swHPo27aB41+n6j0GUakefNC/V
I8WGPCIv31rbWWjGzcOuOhBZ/1yti5MobZSpmGQ8EkjiiTIGscL7QDw0mLwbJE6HYu3QW5piLqu8
lCskCzA1D+1Eyl0P+evr+2ndAkQmZhYi0DzNzi6cUVLoq8Zzm6WpN2VxVjrOZlqNEDSo//332YQm
h9gDHfDvV/nPuI2dIEel0ySuEvGIYNYG5mbefjCy4IgFXQETjAhEQDYgwmIbne5gcAfZqOBpAabr
UW9uJgKsNbHkAMrvSXHEUNJ5RN1+qltUtTsrBruBApWSqDe3rXRufRDl8fSD54ODTSuXP5AJYrAi
tVM7r0UrvBj6bajvwX4RFnbV7Ktyq/AAlqtLv1gP5gBAvwDJToTuVgK8Rx01ll6O4NfaBijuXg+i
taNm6dj8SxZBlJsxpq9HOBZjYkF5aoSzKLrXTazG6awWi3Qc7VU2Tnshh3CICDxhLB/DRELPnQtu
Wl+v3yaYUB31QkUDA+sFxdvKDqEYdc69wCVu5eg37U5w8q/osX0wODnBatFBX7jG3DfdREKhnL8T
Jtiic3MLnmw0Xqyf4hGKbBgULu0/VgxBAWphkaUPjvLULIDOBOIPqtJp/VgTL09f0/ooZLzpstUO
8tIWk+n7vd8kIbTj7HQ3HZWD4qC+fjbt0o129af4KVvkOG41pP/3E6cXygkZkzk8fVOnfSUjZMKo
3BZxdNTVdHs9KtcD/7+QYRPsWpHHIfaxkKbebgqlR+cht1KScoJ/9cb5HSEmc3BUXUJVyccajmBU
BJ84ySGJkjhq99DHqfP/uTS7vNjLYwm5LYivIDlpVEcvnjIdLJsGZ91WuE++RyBzYmDyVq1F9Hvs
5Nk8qneDY3o+xqn7t+bge+m+ux8tXjisn76/vxVz0/miFBGzxrcK4q2I+Rpan8b+VOkovOlOLm1M
xbu+kusGgapHYgQSTPbIklo9GrS0xYvltT8Dm3RMbqe9Ykcv182s50YmaEMh+wtObhYhVMZj0qsq
7JDoGGV7f7hJMT0mSy96v20B01AtVbKBlLOAL/qbg3+G76PxqoCXiAmWfJgSNCdhOqz3OVgVRXR5
w3jDcXA1/BdWmGDpYpJo4WwFuiPu9ADSYC/aly956Qa6TQ/jrnqIn4TeArh9d9306v5eWGZiplPz
UdDnW8cEtyjZgAQNI6N/c0wtbDDXTpVHkzZpsDFAeyGf6YJbzpZePQgXFpgLJujLMhIEWMBntHyh
sDve0Nc/0+MXqQ0QJ+ATIbPkORMImW/KU94MQNLY/Sa6Tx3Nq+xpqz97BSo63Ul/jbwQl5rh1cen
0aq3nDR2bfoX74PfP4CJkUGLDKBb8QMG5+Q75md0oLtfyVHfxWcFVId6bu0L93pwrO7vhUkmOAoN
XBxFhimA3IgfY+RAIF3u6yO0I3WbQAMFehPjPWAK75hG4MQl110maEDcNjR6Bdv6KewwTO2YN7Gn
b6K7/EU7gaVP2KhQmXEj78/57JE7QNZ+JiWUQYlzMSGb9HVszF860oK7zFAw6//Y1xVa1uWxq4md
D+IdHT6m5hkzrK4q/LEG32xfxoSHNLMvkouWrJD1MpXgeRZLCfRyyShu1U7QfpppCW4Ko5Cern/m
tTMAcaUD/yZB9IylsBqiXpplH3EGhJaUQDk7v5mCkXOQrh1xSyNM+ML2EJUqjITKZ0SA29imyIla
+li3z9fdmf8ldqcuLTFROwzVGHQtXtLlAHIraEeCb8CWgQVRmrfrlngLx8Qo0iE9Bd4CT0vzPQjA
F/JACGcLrs314n2MngfGTaFfww4HqABS1MK87Ssyc1G6upMdhV/avn9sDzySuLX9PjPCQuFSB4U2
a0uWq6qOekx05P47ibwESppRCZSTaPXmuyJ4FY90c30B/zPIziAYaYtJxhoG5UJx9QFwT73xMgCr
rn+n1QRi4RgLAU4GkNuM1WxnTzv7sY4d+Sc17A6YzgCCcbFDvesW12Pwt2NMZl4WmkTlfI7BxNNz
V1WdPH1Q1L+49pZuMfUALYegblvBikJfM5TzS87Dbe1aXf77898XmTIBd+YQZCKKM4MdN4HVx7z0
ajXi5rQOyFuQO7GFwi6uU4htSUh8yANtwLw6PFNRBSQKaK5dNKJdymMeWz2HMNiGAW6wgoIf7LtP
AShegX6ARVM6Rj5G42MvD3qrbyVUEDhRsLp+C1tMFMhQQ9Y0ivULwbQjoMWvPF8Ps9WX9Tzq/q83
TATkxpirdICFCqNX8b6kD0VwT1U7rzYtYG6oIsR7KfAgVQwWCzvn0S2ubyz0ECG2DSTuRWbu95ku
tT4iUAilPrYy0o1PaiQANkdjowDlop+jBT5U9ynRsxtwLSWFPSMpTxLYTKDgqwa8nbd6pGA4HXPZ
4Oa/0DAmctBXta/gF3UPsezW/b4xOWcyz8S8+RfbQsnMsYpSFalgTM5JC7moPD7nlCcSuro3Fp4w
9xgul86IJpipu7Q5aKQH6bAg7eMh0p1ai/eGmYbguAwOalXw6l2r6Rcgdf8tI3O19bSURplgGe9T
09JuQKv9VltNvhUPyl3mUFe+x+G55b1gVzfnwuq8JIuV7cGkq3Xl7LJSQADDo8lDEW7Azg+Oges7
Z3Vr/rb0T6l1YSmO684IKCyFjWZRVbQambP5OVHCHjREKQihBSykKt5UpScDLa1mHGwdzw3mhDEH
qQT2F5+pk56JARsP15dp9YMY0M9BRorjmU0N8zjOB61COy9CeV7UIPHrxOlJ8G8xenTd0ioUCs8z
vLNxnmGsmXElSaU4VeZpeTDtWb5y6Lqv1Iew3Fmg4OQt3F7Zkuxt9E+ldotBKI71NUfR6JjnFlBA
0dnUJ1eTcIoK9CH6O9NTN8X9tC0SS9017nF0CBBF1pHabW0LHJjCul1ABAxVBLhFnP++iENoBOWx
4APGhqvwnYYYmh1+YCTgZtAelaTmHFxrJwqYeMBYgaFrFV2E78aKAvUNYx7PkFURCgOHLP4YFMPS
CjvMD13i1M2v68u6ahDs25hUh9KjxmoNCCVSlBLlUUBpisNYv9Wg+jSGc2j09uQHj1M2OgF4Ea4b
Xdt4SBoMEdGEUSW2y01QryG5hPn4RMUQT7KTu8PIVZ5YNQLiT8CsMJwJAdvvS2kaQ4umEmptVK29
2p92VShu6oDHt72a/gNDYsIdCfLkLIyE9vIscDY/BqP0NNKbCcqjIa3PEL5xMYzlhVV4qxLpfoxr
20zfr6/k2ukC6iYoXoDlAILlTLzo5pTrlTm/PYYcYojHrvh53cDqKkJLFW1oDP6hg/Z9FRNZrQZR
QfpA/GkzY15LQfQCQPaum5kvZPZFaCzMMBe2qKQGaBiQJckE5Bsyxsgyr40f1L/gnIIK1m93mM0s
FRJUTTG9Y/vIYSPg7xKAOiWws/Cwjqv7amGIuZ0jw9fbEuzDdiGL4Lx5B7hITR8a9aYlTl5E29r4
C+QIUjxcAwbYjxUW1lH2rSnSCsdjkOzH6VXUtxL9C1yyKYkAu4O2RJPZ+1JQQEMcC6iBmnFskwEU
hLibeS2wtYheGmEuGT2ZQOScw0imG7ei3t6Z+f31WONZYA4GRcmzYsxw+lRaZ0nDjZZyPsVqzg3U
hjZTc0g4e5gkKRHHKOgpdmVtvIgFSBAOo/wgtE9xeAf53vAknFAFn3hv6LU9tLDKvtRC5NqpNtdv
+mTCNPRzQ4lVGg5XX30OXXavLu2w7zMq9gP4tRNbqvR8E8njXTe80Mm81afPDEQlFkk+rn+xtUNo
aZGNiTxRiqTAZko0TOvOYvXtfVK5143wlo8Ji0yu5YD6cKszN9DLtCbdqoil8FTDeGbm6FykEwWp
e2UgMFPixZkOo5XpH02/LUXe9PGM4Ln2mZiTWx2llMiAI9gaavrB+D75+GAnv7ynQ2sFCeTMNRmZ
3F+AOdBuAt89ukHgAWPh5GYcYFRpvg7TTtw3OTl3XJn4+XMzns0drVlvDMThYMD5voS+VvQDpiZh
glTnai4LlJMVha2VxQrGxyuUw/ZEyZ1eex2CV7n8CxI7YEl0Q8eINbh3WP48vWulLJJxiYjolvfF
JsZ8g/hD4+kdr0T9NzPMnYgOR6AmBGaaBqN7zXDTqFDHzEXnetyvbOdvZpjVbNqp6qKZJCat45MK
ojyCade7gZgnWvgWpjg4V/3KzUjw7gd+ApRClyiKWBLEKq5x1cd69azKhRu2X6EPVrH+ASGFSbAP
M+o3f+HjwiZzGwuq0GtVI89HlkOnB5rcWZZSRlbccMBSq98M7wTkteB9Bx/I99Asa5oF0WyoH6EN
ZoReN2X7ago4bxKeGcYfZaAB6UWYGZpNpd/GtZeG2+tLNv/Si01mQNYPgFNsZhbJ1PhVmScYebS7
HlMokWtSVK0wWp1ZDa+5uuoNyB9A1IjkDC2O74tmQr8RSRlMDWHvtPpWGVo75dVL1o1ApRD5C5JI
dliozhQMt2oGqk7glwA34wiqCS3g3Pxre0kSgd5FKo5lYzlXgmCQhaAVgGiPpY0forMRqyCeV0fH
7EyMKg8onEYF50uteSaBGwHKE0j9LjgfYmhYY9IZijxhY4i2SbPKIWbXe5EycdxbubvASfvbEnMi
TRPRMU4K90JTBfWSesw7cxdAwQU3ze56+K05JQNphZFH9FUuHsIgsvRTM0ERuBx0txfBFR7r7khN
Tv18LcplHe9QAgwjXnHMpV+R1kyLCCUgM8mtaNyoWEXjoBNrjL3rDq2t3dISc++HQjaBugoO5YIH
3kZLJx+d6XbKw3UzK8ktBFd+OzSv6yK9kARZDPBXmNGmG9Kbm6IoOQf4uiez0gm2knYxmZJmKUFL
FBWtLP8awX1lvpDW7XnKlKsBAKbef60wR1yUSEoVzlXitrwt2t0IwsmBcyuszaMREJWisgPeJnx8
ZrHKocsScab1yjDKl/4sj9H9uH8UoM08bDWPQnqJ7NHPvQE5/xno5cPdTDXCmwZZc3T5I5hNFWWZ
2fbzj2jG86A9C5DuEmvOJ+PZYK4lOvQUNy5sGKqnBq+9BJZsHqBv7exDQ96E3LQCFli2dDWkcgIu
adxJYL74KLPw2CnZIVFiL50lrSrDMiABZF2P9rVcYh6UmKtzYCBiMzENQ1l9E8CvqCvBRXOOcW1U
WWFBoMzWSxfsHT2vdrV2YixNMp+rK+U0KEWcGFVGzkDE2XKffXal5Gam4XUk4xzuPA+ZL6dSIKN9
Has6FiW0x9Th3S+Fepd29WvRiW+iGRSuH5nnDHhkzuKuta4wISCCXXLmcMH/fT9L4i6Mq3LE6gJC
5ilRtAO3ti11uduRZovLBtXI2AGx0n3XKR7wo64RvItCcJuGnMvg8sQB9YsGOQco+SCzYuuFfQoe
h2hAkTltTVAM7KLyR2y86sS7Hk3rEfw7mpgjR8A88ZCW8Hci0rARS9QLQfHZORkR3ofCfxML6QR5
bA726tI5dGkwVTRD10DlwpLlBFMmj6UwX0H9Aa81ZUisCeJr/td159bqlLAD3Iw+jzABD/j9a6pg
/RjAtIXDTtZPYqLbY6o7pmxuKiE+ZMlbY2Q7DaQdWjBuA639vG5+ddvM9UMUrkGRxypY6V3XUVA8
4c1UfDZJhp0SeXLQIZN4xyAcJ3JXl3RhjLlrFU2MfFBtoxYGNvlSf06mZGfWgacJf/OYwT/3n1vM
omqgrYh1CrfGEOxDonEgOUE6TrbtUNzEjejQsLGMiTuLwvNw/vvims/xk0AMD7thXG5BJWzHWmtp
oKEAAfVpGEcb+PTbANODcixu/bZ5yEr9hkR9YwlNuqmS1pIgm/AXn/j3ccFiQEE9k9K+nbcPGgZp
6JlQDFUd0K5Z48d1S6sbdWGJ8b4nFKyKIbxXhx8qJFLTbYrmF0Ai/jwr2nFCd/XyXFhjjuBiBD2Y
MvsVgRFTHF99lKelgBezPCvM4RP2iSZo6RxJGgZAXNCkWEiCOZ9o9TZZuDL/fRE2SqO1oTSf6FPb
vCpmcwxb3en8Z8w1uqoeuVH4nmM45vrX4nimM887aLDpPqYl55q77KihDA2GaFMKDSfHWct8IZqN
VxC47yH+w5ghaV1qZoIHXkA0r4/1LTiVNn/jyW8T8vflw2BPBJFEnCt1F+xjEgLNHz7708Qxs7q5
F54o380USlMYzQhP1DHY0bo8Sd29lBvA+OiceFhr6QItC3lTFZOGAJUxi6aaTS0ooYnkE/Tqw2BN
2n0K1nPlmaivw+S1/o3WW7kKqovWrXkTu1zrzHqGSMtrlcJRGYW0Qr3Tw31o2H15gFxN2n6ANAi7
AAqBnQyIYO9e/5irh8jCdWaVa9JXLZ0LAkUEnunYnvRNELVOkD3lkAznsfisDah+W2nmTgqCsAwz
PGntcDprnVsC8691mymiSN/uFeE+lZ0h5mAPVgNpxkLPG0K54O0UzLQXzQI2Sz/c5bSDkFnt5oaw
aeHi9dVcvd9nWmZwUKkozTKB1I1aNvoySgNa2AGSKLlCq25SPGQm9RW55R8nhGDORzZjihAEBsc6
Y20sAlUT1ALvCoXUFk3Sn01ldrYc6JEFKfan676t9XPQ4BUxQQguBkgBM6ESFKZRixrMAfiobuqk
PDZ1VThaEww70Nrqm1ZXPpuoqq3BaAtHGSA6WPrTQ6aXPHmzy3VGKjzT9COJQq+ZPUz7giotEIWp
rRq9Kw8p+AkSJ6xVK1XegkHlnKmXR/d3a8wGnTq5i2MKa80EfnIZKuTkthr+uJg5GwHrPiABc1V4
/hGLS0kOkyEgJuRTh6z/7Ad9uDVI91TETcEp9qx4g2BBp15XMKiisf1LTRXCAWlwapvCjxqkY23k
6jyKgMsbVplhFCBCFgFtMNgyo9QOfYpZM2xz/SP1d1MKKZ0dJaApSQ5F8TI8Xw/NNZeA+4HmCiou
qDgyF7rYiCjDBSNERkdXMLaa8TD9OUpKmaFF/5pgcVil3EOStoQJWp3S4K3SXSH3/tQLmSArAbJI
xRa70OuRs0YZkLBDoTk192oLrYuKnFJuhWLlDEbvel6qGT+EmXRmtZo46KDK0aENEN0b+XvZ3RWQ
Oho7G8jLELK9gjC3/K77dnkGwyaK25hXUKAhzgIoBEMOo8KHzTizpfohMigElnZFz2Pi5tmZ/77Y
RURu4wCEoMgfid20D2PukemGqi//nzfz8bSwUsY95A4NeKOB4yc0MHAvPagisC2P1+2sxDVWDWfu
zPgLtRDmxK2iEBKYzexN+tB3d7l4U/F0FVdO0m8mmAs51MrJNGcTA/kIyE6iTlAAkPQ18fp4l4kp
No8IUQvMxQGAywLIGhBFCuM8vDGUdwE170Wj5XSdVi1AYFtFpXyWh2biWpHi0I98tNRaajfxi6r8
cR4BD9BbgKImihRonnz/6m1YjvXwT/uMPNWKp/iFlfg3Oca5r3/1tRhe2mHeQPKQA+7ao3itZ06Q
plZAQGSLdq7K8WdtvdA8RvsWlV+QgTPpQ9vgNVLqqC1T80YufqW9zLk3/6kcf++eoSqAwiTYDMAs
BFzO9xXTBVKKQ4fXXHnETNTuhxxAXb5y/R/1ZnQzS7SeT/Je8TQXE6eT9ZJh2qHbBw5qBRaqIcBp
v/tuAKQI9Ko219d4hfYIPw0fcVYtmzsszHVLMR+ZjzmeY61WWvXwKLa+FYJVCmMsFi1Opvml6vFd
o7ReEt+JXb1F9/SxlRVHlCgIlgscXxXv8buyF1Hbg7wMrhrQhLDbnbapX4NhE09EPT34U3ugkbRR
Ks0bsS3HiQeNWDMHGVrsSjQYENHMEhQF9AJ6gjij9VS+jcQHd2g2GUS2izStUyseJRVkaW2lbXMh
w9SqqnbEmgbS7wPoy7pmO6WGBaKRIoe6pzGTLMdd/eSjNnyrFZ2qOde/2cppiCsYUumAaaK8zrYV
wV07NYrQQ4t92o7qixgfKQ8UtWoCx4cuggwDgElmi4edLNGJ4Jbvhgc088bkiHz6uhdr1y8GpX7b
YLb3qIFoG5zqyL/o6/RDxdcFWlf7JUc/2u4uDailtRnH5rpbCo5eEzNTChvsVdm0aoHClK3RXRB8
RRDKVt6vu3X5jkTQQgr0XxPMxetLopHho4Om03d7YZt81ZoT5+fJdOX6LxLYpSnmI5ljkIZqC1Mm
RKkDadtHP9Dlu+7Oyt745g7zkZJ27GtJhI0qGq0otVTyPBqZZUoHhXdKrhz330wx15ZEKupLJUz1
xack7NP6qxzsPthcd+jywMOrAmEn4R2MVxOqz9/P4mKSxMQURGoD/nuP8oLbHaSDvsstsM0foTTs
iI54IDv5/rrdi9D7xyzOWWC5ocTAvlH7wO+yXlGpHVXGS+RnW6nQT0bIOxsuiyiMHeaNJmmFUdEU
dsIseqqrp6g1d/qYOrU82sr4MkzCRu7aB4wNukFfW2UT2caYPl13dv5U3+475kcw951KMinqRYXa
2qjctH5oR2rtxql6FPRgj6aHq/WqU8D8dbO8NZ4v+kU62iWyBjUomE2oYtXAopYScTN9d90Kz7n5
VyysKFHRBJD6piBERAPVKYYnJfIU5XX039PkAMggx6uLfcEsJhOwYqEnVUhme6obzlrNdg5a0pET
n6tWMNeH0EQfH++h717laShmYzNQO1eO4rDRAqdvT4r0en3tLlk2ZmcWZphPNOJalbLZjHqaXklr
KR+xaAnnaN+86LvmrrzXUbn/JXBuzMtu12wW760ZCQEsDvsOjwIyJxRYw6h4pqpsRXv6BfEzIt90
hTU/x7v3kQfEuTg6GZvM0Rk0tQKdQdiUBuROXwNaMv34YsbnBk2g68t6cenAFEZwZDBegDVbU5mb
oAgbklHUTm3NONH81IYnqt405bMy3XW8Gda1QFnaYtxqZWEa2wK2VEyzhbpb+o4KmQqh52wznk/z
Nlxss0hSo0IP54OsTd1iMKyq+BnpshfnoI3KFVtvDff6KnI8YxHTUx+0FQ3mVSxviuAXqk7RBIkI
HsJyLS4MzO0TZG4A1erMx6J5KvYC0WAGOqZGetb7/QToud8c5HJz3aO1A3FpivlWAxiWi1aHKUgZ
+sW7SHZa8Ov/M8F8prwo1QqktdQGisSWo1uh/KyGgBPfq1/m95Kxql5mrSaZL80xF7WqG4uQIYfm
hWRFvqHfSKbPK9utxh4mckzMT8xiU4xTelMaFGxBsDfIz1McB2gHDA6kRg6z4MRYKy/Izjm56aqP
KM2j9oXU9CJBgKiEFNDep3ZWUCeZL5IGbWQnVR+uf7B1O4oGwgCI8UgsW0ZQSBTAS0JtEyruoJSM
R/ChCIFdjpzgmxeJTQJwmmOkFw1RQGCZezLq1biuJyxi1b3X5QF1OEspNkPidtSBLAQwFdcdm/fN
NXuz44sDIysxFi4PsCdjFLC3FNkJmjcinfKSM/jyTxn1whJiA68wzHGjfPjdEpWjHic7lrA/mWfg
R6WXZFtuoxPdp0+SDXGNYBfc+q7/y4QUzwePkHn1MkNJ+T/zzK5W6rAWzdk89DzObWrh/Z1/pAfQ
9Tr1FuR915f1Ml5QGpXQyAHDCYCXLJBLzgQphdBdDRW2TU3cvjn5kzPyAJ6rVhQgwJGTg9eEhb1k
aqLJ45TWdhVvB+2oB090cATz+bov/0z5ff9yCiodGEUABynw+myBfOylacg6pbYh52NFroz/1hu8
Zc7y3vRAmFBsagU6YnFlhXuyixy1tg+RU3EqDpeRil9h4G2N6hxaVixOTVZNKFy1+LdTkBNODmb9
s9ILi9vyj0e0kMwtDTFbojeCEG1AuDsonwFUdTqH1B+cJb28Y77bYDaD3olGIyRwRrxrjpWt7wxP
2XRY1shutq0XbEIw6yWbHBO5ArjRtZ24MVz1xHtfrWSWgE2ic60BoYaFZXMgdZz8XhyM2g6e6afu
Sq013aCHawm/iJtvY5AQSXueisnKa+u7UWYrRpoJppLZaPM52qWDqtAWYl0YQ6494Qc9j9vri722
1ksfmXtJMhIxFDqYi8djLX0B21LwyPZ468hmQW0JVpl6go3ncmeciJXdCZYkWv7xxdxHD81JOt39
X05pTPl1gM5sI88G5XEXaztF3Ai8zO7yKvr2mTT5+4E9ZuAQ8VOYIA/KC9JHp7Six5xPYX8xZIX9
tvg+LH58EKcmbsf5++xoYUnHubfkpZ76iL3gFrvRa7dPhptbwSa1/Mjjjc3Kl3nLd/vM6yrQA1+t
53DsXd8Oj+q58eK3zMXr6jDcd9sGe5BgL4q7aHf+Gm7lG9mZ3OjDR6DyiN4vuW+ZtWCu/0LMAVVt
8FuC59ZVnBCVb8A6IKvtJsf4o34tn4VNfH4ITyitbnhvr5Uqz/eVYE4+Uxs1LZm/xLjXXR8aSZZ5
GF1pK1m/jrJlfCZvwp2x5fGOz+vLXi9oWc63i4ZBMPaZWQrVKDaSQcF7KG7SJjvQoOA0K9aOgKUJ
5sQJlFgcphEmeqHblhhmi7BbIAfIme1Yu6JwOaELa2DYG3Ps33cMUdKmARkMtYtee0/CDPWUjAyn
ItTu+74xoHwmcy6StT1KwHGAkR8dNHVsN1YdfUOu/Pm9J4VWCmEdU990nRtOuzBUoKdlZQnn4FnL
ORYWFQbQ7FeaOLbd/DoqnoOicocq+tHl/nHSu5CTRK1tTJQ9wBiBCQbz4nKSWwPiFvODAvPBByhE
3+tZEkGTUn8cev++Baq40Men6+fq6h5YGmVCpYZmCM1E5IkkmG67snf0zPg0wK1mkh8j1NOSIPof
aV+2JCmubPtFmIkZXgXElBE5zy9YVWYls0DM8PVnUffuTkLJCWz3qX7rNIuFSy7JJXdfazOUWBr5
IN2BfPcaCb8tMZ9ICrpCrT2A33hTJMH95c9a8Cw0jduIJqEhPDHnnXtWroP3f4wjsB9Id1F7Qo+m
bBaugQu9FXmXoRYiZai1QswITz7g4DbFK0iZIwbLC8SuYew78fhhF2AvbiH4GA2bCBd7cL7IFErt
eBYa75m+Vpe7uFZnsy4c1+DRrHw/wwTI9bjxm/K67wonD/nKRC86FyxBC6qKy6N4HdGsCHKhPbaE
rH83anCrDpD9jFF/fDv2O+ia0MujujCBUx4e91Twy+BSLpzXNSlHEluwKs3eaqhRWjK/y8Yv1qpX
hb52pC3aNgMTTm5uG4HJW4D5VeZZLNkl1Z7YDgQKqnovW2uEEIszNoMTtr0yKCO9LDGUo+/Tru28
GC3mIG1fuQCsWSWc0w0YXKXWx3bQ1zaV1F9h5Erklxy/tCgZlz4vz9fiNjezabJ5di9ue7u0owpD
mKcKRbjq8voz6Nk+5WsEWGtIwqFbSayMyHTjN9hXnniNpNCkemTWmtzB8iyhhga9ReAXFpvKwW2m
mbFs42UBJdi2Sa7rPqVhlewuD9ziaY69+j8wwixxrDbdLHAGFnVCXD+P5N3QBap3GWXZF75RhOlh
kUYqq4ExRnWEhvJGNV/bbl/UW0NyuPV2GWx5hlBhCYof8EWKa1fv2Wj7Evy7tiRHanAfRFWtiiqn
kCkrgcqiXZYMytkpsY5L/bnbcaOX0aqE0VOiic/6XuUvJrjCx/w+YbIjr9FdLO1KeJZGQlwxUTdA
xGFUR8MCJXPlsFKnSXldNiHNi7uhfS3XVNWXBtGCJA8YfnCMmaK4DNMQ4scMbxU5ZHJ3bRkgjlbi
aMtAdJUGcf14ec6W3NCClMBUc4pyIbHGs2V5DqGRAHSoZexlSnA9BP3mMsT/K5EVItepsgqKKXiT
MH4UQ8a5laERIKkcC49bBz2OwzczGBJPrjsyUjTzJY/MlzqPqEG+lyI1+0BVugGqQD9/aAsrfPRr
BBHBwCovYVK9seIIahe6JR07tWyvm1pG9zOSkximQk34R29l1WuS9qqjV3LxCrISK4RYSSGBqiTv
fxNJ0u8rbpnXJTSLnYxn4U5ug/5P1BiZet37GmTBzSlOS0difBl9nVfQmIZ0czH2ktcFI7j9CepY
3NpOdP8KbGHxUQf1mkYzNB8QFFvXyuAO/WCYLpE01qF+A6rNWxvFtgX1x0wLvVguVEYrYla4RnSo
OE+J0Xq4SbZfbdPbFepk4jAC/U1jq47fjWw/yGp/BUqD7FilWfdoJWPxXEn8SVHVW0C1uz5nJiS9
yDi2tDbt3MlCCF3T0lfUTdR26Xtj1pYzykV63yA/ugsqW46cQWlDynpkjCGXGpWFpxlJ10KhkRhb
TU/BxBqTeC+nDBW5Mt7oDFCKHOBJksfastpLZcsPetta+wGaXC1yDn3o1S20cz8Sv5GDg5aOqYOv
LqxDWRtR7nE0GqqHLuwVJxsx5BQhm4/9ghHuZGkJyuFaHYoHrYxiBK8JTi8/NJ6zohxoLdn2pm99
kLFx02ioBVb9936Iketr0nwwXM0O+sqRYz/eoKQ7LhxetMFDM1a19ZCmfTOAC5wpL6yrsx34hwvZ
McYs2XSyPHwSM0jcrJQLaENLSfs0oJxdcWXmG/l25NBIpUqphy+aBAH0gxZw+xGRd7Yb6qZSfJpx
Xz2NMhikqQUiaWvH5KY+9kphskOF9ILmDvj/HuME6sAo8vZ1qrIautk55GGgyQ5qXUSMXQ55Qca0
5ygLEt+pUsYOUkbIjmO4NjVi7c8yLdCHVCWKyWgS+I96q8pu25P61Kh1vwmxhx2qkPGdL9X2Ue1S
6FIxDmI1F9qiwa5Ou/i+tMBRpnZIpaLSCHqXuV9HW60fA1oWdjvQQNe7wC1Ss923ZYJOtj7qUZQ9
qvKXGrXoR6raCIFFq/TQegx6/6hKUvpAzLz7Y48odR7sMbkburzeoQ5b/hNKfdHRPrbGq4TFvpsF
unrHK1lyogwv4FSFtRsdsg+EjlJQvgeZHUEoIyuCNyWOkcUqosLqbn3GskPppxIyW6RO77Sush9q
hQe3IFwY3rqhGswNSVRw6nSKz3ajKVXHENQ0OPr0KABDWmLctUVKGrezpFQ+1iQt7nWpZleKZMRf
uY6wiXajjQSgplUdekwZmkCNxGq7h7pjqBmOoV1joHbJ1bMs9hJdNoeVE/sn1yayM/iHyyqqfCDb
KUSJnW1mugXhNGfAinClMXf6PkOlre2CoMbDefek8z9aWqJNBftmQ5PD7yHIQfR10km/cm3+2Y0g
fIwQpVSEFFWQTKcRmt609jFjmRub732vumMTfOX8gwf6MfQRiNU1hQDfytV28ZI1Hw3h5IX+e2qx
fnq67+JDzBq34RBUqhSnzDQq+fJO02rPgDJ4hkSupdovl8+u/wV/eqewp8IaXbhlSRKP0eCKo8so
fyehhvaHcKOy6r1JX3LSd7Rsc6828sBNoYduF/3K8bwQDYCFfSovQBk52ggE88H8ovZgHgJ8zW90
v/mNpXJo2YEhV71i6cLz4hnU9CmzSD6XmtGsmxJlcgV3I9sjMffwsklL4gztsxFt+/DQKCtR8EIc
J6PJBfdKBb0MCLfPQROSaj4SeQiscALqY/esK+ZuHNFfbjMTtFXJvTT8umzoQiwHWk/ocEKnZOrO
EG6YYSBJY9oAMqoip9M4DRToB0h7H50na2wzC9GVjHJmvNrKiOdVkT2qZeiWKVSUHoLmvgavtFm7
l41Z8o85wDS+s0nDNqjw3AJAU3Notkpads06/zWNkwH3pJSvwE3uJgZyYJ8HxyVePJCtE6ZL02Mc
3vqI6Wofyu45jF8CY+VtcHHIviFEIoBwkNCh3gGiV3vX6Cu3KreXx2zFCDHkZf6odYYChKb8bbW7
xnz6F9lpdeIvx0PUtHf9UChWR0kfkkRGVB2FGbUanPJo2JJk+RUMqMc2rO/GMKQF79ZqGZbWE5qb
kOkkU42+yF6QqOlAoGhUOW0lUz/7TTIP0ZoUjl6VPvarvG/TA8kPf5iYB/8+uRni8pWyfpCgm4Tt
6Z25tULTm/JFvkb8tM8/eU2HlZeNJW9HSz+YJ0ENhN7baWnPvJ01vIH0M47GRH7kuZeOvyXzCnHR
Zf9YQkFBvYxSeuwPuO2fozQhrnpEhX/E7KYqncHvKVcRQvz3pXeqPMcR1q5eoCMkStC2mGQhJbm5
q8b0mCNETRlZKSpYWlToBgEzPLoE8IwnrNteKjs9DuEWCDeOqTUeh2RtJ19aVQaSEro5XZR/dJ4M
LdEQKsAVpMaEHqrB0IPQR77DFCTdL0/Q3+Y50e1QA4N1hWo0DQxY5zOEiwaX9MxGVOL1r7jyGJl3
BXIyT3PGq2ITOcaDvzE98wmZdzrktDywleeHRWNnHyCMZwd9tzSFuhbCogrUrtDm/JOMK3vt0gu7
/G2lQoQMgt1x8HOMAJF2RUy5d8q8+nfl+NsUXR75h/9Y3XYv5fsa6cxS2hm4YF1VcVNHBl/wf93U
mpJJyG5VJX0fQbNNo/dQdoL9AydU2UHHdbXoZPrJnxP6DSlMqBqMY5f4MJU47V7eBY1r3LY1tT3Z
kd6MnXYfH5Rr6Zbs1nK3i9E2tB/wn2br6EUQom1FL4ZQrf3K0bb9UXnC41HsRlt/h4qCrUJRqhE9
lNvu6vmyBy+uxxnq9PfZRga6zIbbsYSp7W8TolNfWamsnxzw54B+mzU58AxgtFrcigMAlEcW0vYq
/mLP0cYuqPx52ZLFG8J8AKfddIbEmFElkYYBzEqaXNev7Bh5EkoqN/rWPtTb5OUy3vLK+zZMcM4g
DKK2HgAXoEzPkHWqcVCbdo+XUX7SEeHeM7dKcEjcjwtTbgFTu9m1TonDvdcWvVR7/4FsflW7aMWs
n/0qAqCwo2hGH7WtCUD1A6W82WkkjtLR5rV6DEZXXTNvKdbH0yLuFRoqvdDUfj5pmp7LscnhHqjd
r1+rrfKGQpaTdaMf9DX/WDpNwQOE0ZwCfFxizqGquOL2mAW1gze1e/WhdVHjWB/jV2sf3mua11xZ
m/pXvLVXzojFhT3HFfwyYui5C5AMdeSPxAufmQtdZDwq9PeozNYd5Vp7j6EtuQ1P2UqQsug76JwB
YwBe3sBkJbioEUU8zBMD8WVM+K5iCZ6p9XoYXCmMpX2YdzAfTFY+LVQdmiyBpcUPIyfVU44+MdfP
5H6HJix2KsqCrGm4aRhtcV+Yf5vg1/VolQyEatgX2ERh0O9zqdusrJ1F50KR53TtgaaGGINyEkdq
Z5mIa0YNr3/qg8zfOiXcJVnrFAx1BdmfoiB3rR6uvFYsG/cPsC0emPiWKhow8H4sbzoz3DB5taNx
0Z2/jRO5J0IDb35DCuO6Q3GUPys8v+CYJE9WSIM/R+k0/kq/CFXX0qJL+zmezv8zpqK2az3mIbQ9
dFBcMPJcF8ou8KsthHSdwtQCmvDAsbhxWxXa2+XJXNpu57jCRpGqJWp+CIY0k255+ptLB7N4ugyx
OKIaJCFk0H3KaG473yAYH3rL9DGiGWoJ8H6p3xioJCevl1EWfWOGIjh+E4H1LB+meYs+rWLfrBXD
L0ZNSOcRXE4UyDOIITaLeUeiAFGTegMjHNBjmdfkFlLKH3xj75tdv5aTWrQIV8ypyxvdZn9frmYH
72gwhOE5ToxWeZa6Y0JW1vHi1INGTJ26ZOUfRAklugjMXoFBTZmj7LinA79roRh+eV6WUUDiCf0C
FOiawrnXdSF2wg5WDNV93nl8uC2TlQ15EQLlGbiX4OUC/K7nDhbIVt3WHQ47Pvy9i1/76AqKu+rf
+PEMRvAwa8zwu9MJzuO9riU083ea8UzWNH4Wl8sMRhgwOyV4mp/O02HYZcUxMfeN5K6qpkwf++Oc
+EbRhK20syM2pgFQFNMZ4yMp31PTteW91XvysOICywcmro2gOUfbLBQHzydISvVW63gIecZfVuPx
1usPYHtQt+khci2vhYpq64JeTl3Z25aX7Ax3GurZCpJZGcsGSPOc5tBtzRvpHve5U9449an2aqd+
a3aXfX1x6tBChX8oE0fbwjmeRhqjVyFM78QQmxt1R4+TfVx+JlKx0ru7GJSb30ji9OlI71g4hzF9
AzhtN5ZxpRcv8vASsn3CoKWV7+v4LkNLfrBW47Icd82ghedVFVqlJmlgpP0xoH7iJXyQ77MT+trZ
Dg23rZNITngiV7lL1thPFn12hjw9Vs2ms0VuIqhZUjtJiMLC+6w+qs1z31xn8bHna31WS5XMUIVF
oy+ZRFBAXn6ORuKw6koOOyvTrU7kAO76/jB6w625LXZINp7UgmY3q4Xo0/D9WJjQp0CuBzWgiuhD
as54oo/w2dptX7D3U/8h2L+FJ3tVfe2nkj2uJOBF+Q+U6ERxZ9mBP8LC4rXxjC2/1n8nf/LTcAMO
gmGjbfTbZEPeg7eQrr4HTGHFBSvFN3p16NS8maxsXZnaNNumV+Y12709+U5+teo4yz47s1TwHLkd
67T8O6gbqAjvbsEqdoLKsKPeo/XdMY/pKfu9VsI8nTqXTBQjK7AvGAy9lei3vSmlq4TclpMqJCqB
vMu7zuSIP4HwkokWVPB4iZRXuB/HWexjGiMbjdqaDPXW3+0aa+5iMDI9l/5/EGErTYyybqDUU4Nj
wYfOzT2ylJetWBquqd5HBuH41DQnbCtJ0WaZFWBxj8jW1AM0AIP0lPe2ExTVlpnlShZiaauewwke
EdQqmvQKwDWxT1Mt2DTlSSo22Vpj9OIj3xxIcAOl7OMgUjBw/UbdxznlO532bn/VybS8Qlmd/t5c
STvwIt71t5dHdBV6mtPZfln0dooXdUBrW/0DNQI5Hd3Esz3tpiwc+07bpNtgP3q+x9ZuM2uTKe6d
VgnKlwyja1u/svCQmo9DirKHXbNGhL/k+/PRFdwSZOd6V9cA0lGYyBmFfKQCwpuVgVxCgb7IX40R
stD/XWWNVU8xLGdeIOUogbkK0pdS20OxsImvSHgvQWsE6snaMVYeE+b44cpz39KAzr9AiD2J34Vm
N71i1tlNOjyggoCiigVJV2rH0Yq5i9aCwXMimUL1nfhiapIE9DU9QsNouFGkT55t1LW06RqE4JlS
WbWKNEEMuXzHYjyAGf6mbtfEBRaT+yhK+seU6TtmKyBpWVY0DDi1vYVcXiN5peIF+Zeqn1B77IaD
k0F7sV0JAxfiFBQAqZCIMSHojmPnHHUEax/uKkCVS05l+XfbVDTLqCY/9D6KxZvNZfdc2MrO4ISt
rM2jNEXVGC6mQXnLwbir1fEGDNkuLnfOZaiFU+AMStjMRtwWQRQ93bTazCvr5BBUaxKIa9YIrlG2
kqkONSDa7GaUXwb5wRof2L+4MsIQ0F5aSIRgqoRInXeabeRTQNB3DyjC0aM9q1emZenFd44hNojI
EtSQ6wLn8mClLnqkXTvIKLpK32ozp0rAvToa3THqdyDHubs8T0s3rjNswQUHReltvQM20V7jwuuS
Q1rs8uh55GDefQr0Xa0+DHzfFa5G7tQ1JuCF3eoMXfDIRA01jfcY3SzQnJB8lnZIkzCgfk6e86L1
Lhu7hiY6JXSR02S6dTX2raz+0drYsVhLSXaFWs7LUEv3Lrx5InTT0N4P/vvpW2YbihoXSmv5sEwf
EC5z6UiQ2oVqxC2PQ6R5/becodS0lu+R7bqxtIhayevlT1jYOs++QDgJ8sySbDmBtXGPyiTwtsso
cCtlx5T5GhvQ4sDOjBUWCaixs4YwGAuZ5qtQCjaFph9Uu6WJAmWb7PPfGIbiE5yw4NMUy/JJMIYp
k2GYzvda7445iha3lyGWDfqGEPaWNGq5L/WAkFER2kPQENqGIzsm7TZOni9DLa9AEOL9xxzh6JGV
EHQCMoKv4YDEmX+SN9XJ+kQm5palVD9ou/Ru7VRVFrfnqQobyhagqxFZomy5T+Q2Amb92Hixm9N6
hwJYKaCRgzSvp24zt/eyTUHDg3GNPxzhu1fqbbVWpLJAcYDTb/YhwgbAE7hll+JD9JvUeU6uwPWS
GY5Su9YR7VPOsPuVuAWn0iN7UvfhSmi/ePzOwIX9AJyPclTqmOUh3ZWdQ9Sr2nc0xYsY5Bv4SrC0
9ExwZqrgU3lfJnYHfmGn3hQuqA22r1XvtLvYte/l+9oLqTls12QRl53LAl8PCIhRdy8mKTC6vFNI
iuPLMGiFRqPcmCqhR5ANtqdUB9U5+vEUI/CMKHBSWaG5kriN/oGeuv1lP19cUrMvEWY6DOW+Gtvp
HoXuse6k2QysVuiRLt1uleF92m+Ei65CZljCxEZWkUCmHlZrB3Y8ISvT3sa39c54xEUqoQZVnWjT
fEruXYyu3f+bmcIsE6WzayMEtGSiasFAB0qduGXZ0Lj9E3bamlMtZNjOLBU2jyJmkaUXgBuklz7U
acNB+7zLfLBbaY+2cQtCDRr915qlIBRCNsACy+iUbhDbHaVRMZq8BKjfJHTAc71lFHfglZBBTHl5
NBfPsBnSFAPOTlFd52Cb0oAUIPEUgbyiRabWXNkGlkHAsaLpiPJ0McSLrKqGwmtWO12NUNgqNnFl
bUJSuZdt+dmprmkoIkNPjD29+f5YiyWzODogwKc53pDQCe6Rd+UpKiVsb7yOnGgfPNpbiDl1bueG
nn+d75uV0fyx6wsfICzBNOCSEmC7hYRaSBWQabXxio0/93MBQlh5pkQyqY9Brthv5I3+ED6Godu6
2oFviyvwx4yhYx6c4I28ltR2y5VA+scW8xccxaiYRzAciW+FWVbEqhECXIu/UHhJR7Dz6CgffgLl
7OW5XEMSRlINpD6sOJAackAVIjVs1HfetS34F97+DRLSVagiRc5XbAKrQz1Qa6MH+SZaIsz6uuRO
az2Sctf65YpRP9YBhg95UQMPdyh5gSzh+WJDc8OAhqvJP6EUkRRIwTUBVZS1eGcam7PNWYAR1nQU
SnGulICRdv4p/yVBvuBeK8HW0Ln6LXo4s7UytukHfwKCghPBIgrnxaxfTnSGvm0QwOrmr1j96kFE
xf2baq1cecknNFlBlwraRVGJKNykmqrpgjLETAXSsQn2RLlOuyslv2uMlRLOn48V0wjOkATvIyB+
bUL0ojq2XGzH0r6Ka7tGD5EKYa2iQec5dBlyvlWg0dBX1Wehr9wsFgcUFqKmgxDwE08jMduVG3Rp
jbU9DSgeqm1Jc6crquXowddl3190yBmOcIOx0EmEzi2CEbWuYv1KizfS2qb88+nz71h+2yJcXTJ5
GME8i740cmfcyfuwpcpd9SfjiIiNh9p0pSecpaOD1jMkIC+b9yNKOYcWr/1JbxRqGGEY+/ZlsEvK
+10MZe5A/RpA2qIM10TdXUZcnDjQEeOugQZDFFmcT5xpDUon+xjQLP/UNPQFyF/h4AZK5FzGWVwK
KqrmQNpOsOYEnGyIGiXW4aAJeIriX0X0iJbOqrjR5c1loEWDUPWgwh4QIIg7ftoEVR7EuGTaqbQ3
yi/Lbj/sFFKWJV8JEtaQhDVXpn40+CWQOuUOkota9qJWpsOCZMUpFk9QkEv9Y5JwghKe6jrxZZjE
rdMI2lAVje4ti5+KSrsvk+YYkQKSxY9K8cyi8FZHGkeKRq+z3rQ0p0NReqMROSZKD7TV3M7aIAjB
bZPq3NA4vg2C1pXtFdqJhG4p3V+e1B/XsmldGCDvmEj5ce4J3hNwu1PkVgfrbf+eNl9ti7qDPeGH
oXC6z8tQPy9lApYwrWGGcxAtSaDR9tirsmU3YbtBczIo/VyEYy7oLfzYyVdTfkuRGB6FbLB0Q8wW
LWXnC1EbYrmzIPvoJP1NLt9Aq4FeNmxxpmYAwkwlqlQMCQcAN1I3Vo9D7aZc3bRrXUeLW/QMZ/r7
7CgwlbzNjAY4evQeZSPV5Ts5+X3ZlsXdZIYx2TrDgBAApGYmjKHJaJy89kWAto8QTPn3VrlSIbQ4
bmjs1wy0zWjQBDjH6oIWAqsDsEq8fQCqogTEHGvdMosePkMRDrawrMBaTbDzh1iyRuzVPjVzryG3
lr/RrMfLw7d4zMzAhBOOBGmnyg3AInLyLc+svLLb2PJjGKCsH0/Kb5fhVkZQ5HVjuAIo+vA3OHht
wMNZbEP1MVgtulh0CoTFhmKA+BNUfOcTpRWDOobqdG5nV+amfSVeADkEmsd0uEUz/a2+NR4a99dA
1zIbix7/DSxyxMpFnjQsB3AlWdtRhs66AarK2txfHsbFHWIGI2yCegRNWB9agqAlRudByKjychng
Z9Zh2vpmCMLWx1U1SzRISiCP/qU1hPJy19nPmnav8JdQwakiH6y1CoTlcGsGKmx8fdjiUTcBqF7g
NGOcIhp3kyikuPy4qvmJB+RNyO4bECAk9lsfoR+zQXste2xRNcmRFY+17unyQCw67OyThK1Sakig
FyBycNoYbZnWQ1FsyvS+lLaXYZYmVAfXL2jPUdsK7s1zh82KOmvz2kBrqeJGEH/KxnEl6vqZc8CM
ziB+LD10tlt5aCJevk68nqrIo2yip3ELTZVPVM2tlgauAgpOimZnyL4zAMbH5ovt/UN7BXJTFAWN
qHyG+MxaNdDSVM0NFFzWDlBdkkUWxrB96Ynbm3ey+QqpyMsztYYi+Kgfwx3AVYPzJv0DPnAlSGjd
v9f212WYpY0EtbQ66p2h3IYO/3OHMLq8insOYzLumLhw6NpmBEvZZZDpR8S77wxE3K0spSChAu41
h2cRzYIHm7t2fGeVtIqvqjx2i3ZN9H3pbJsjCj5BlMDuUgWIBofou9MoWOPovWPH7jNhfMXlV8bQ
FBzCsptWGTqASflj0oBe/2m1NHTRGyb+MUwSKH/+lo7Ooo+6lrRyaOrpsls9mgavdv2gbEw+vkIN
OKFJZ3XbvioHN4LM28Ey0tcu5xylv54dfei2dtSzbqP2Y70SqSwdgKADwDsXtIRQfSiMs600Wkgm
ARgLb6JMQ8u34VMp/RUbYHzxLnvR0jDPsYRhBrskkbIKWOhTBo2e4ozlh9atCDIuDfQcRFh2CIkC
CzyJqcMGZJsC2c3T9hr0K3RU1/p6l/biiZccWTc81qA4/nzpIeyzwirocfTJrg4hjZD9ujxgi5Mz
A5hsnTkNeOsCkHcAIJBz2imqozYR9dvnXPNktkaHtmQNFGUnRktU56OT+ByssbSBRODgd/L+veg+
+Fobz9Lsz39fMIaHjWYGvoobKZ5vA7VyQ/OxBhHJfz9kc5RpSGdDxlAO7mfxZEW8b/WtTzxNbp3U
wg334TLSoj1gawRJJk5jkD+cI6VdlltWjpN40GKHVxu18TeK+XYZZHFSvkH+Rl9zc3S/VdAukzo+
is0scxui2OAywtJ6MXUc+ApcGZKfghmsJF3exzimVL5Di7rNQN10H/+bpTJDsYTyf2bqyBgosEMJ
Npn81fvhygn1M0WJqAX8EROtpExMWWSSaBod+8sABAMaaEzb423BaG6ifgsyPMvfF+ULVmhSb4sg
oh3WK26Z/2Yg//kAkWcilqS4hMbw9JwaOqVFfeMpr177dn8ZZtntvmGEDTsgkZzLFeyUQTxr4WxI
H+y10GVp30Etngp+GqgU/yhF9we1gnYuHmiY8qyXD6hWImyfQxNp7e1y6ZSfA4l7gpIPAWgEkGoZ
0J166rqnQdpp9WuZ7TS2uzxwynS8iEHMHEzYGrTcbkqbA6wG2frGfLBpRIeYGiG9PdKXl9Gh3tHz
DLpDof1l6MVVPBtP4aKOdD1LBxPIsZ3SMcudIlo5xn+WYkzuP4MQlnGcdTGYygABBavMre7Bl3gN
RsZtcDI97vJ94Xi094KHzmVP2jFw1+6zi1ey2QeI7s+s0ghHiC841rv8EFznz7Jb1DR++AO54lv5
7tC4JS1Pa3nyFQcSq7hzpdeqwQKqgrqoKtny5Gg1R167WvKeGisFzktgIEIx0I2HMxKNX+c7/hjY
WtpMm3Gf5JtIUZzG1PfNWO4q2XYiuQftc7FSh7u4rSFPDoIhYkx9gAImmASiCFzwOM8ix1cJSoio
qkbgrbvx+V63oCnzB7EyeAWuE+VoJm69plOyeMGff8Hk3LMjCPSbrRy1+IIgv1ZQJxW4ercp0lMY
nEr4V3zv48J7eb0sY+LdbEqAoYVPfNjU7bCuIQWHS42PZyYNmebbqLiVyqsQCXzfyKCulNAyWDkK
/wbh4g4BTk6cHihDNtARc25qalksYwZgQdgmfaJaq0Iqxe6uml7K9qyKuWOZY7rlJqT+zDhWcSFR
OlxSrZHgy2pr2zbdf105ioU9JQMJioqR9xeTIE085kmpBJnjl/eV+pJCKy6ChO3lAV8KAuYg09Y5
m2OFjUOd+WHmaJJnoVgLjfvaQ9ytjO/SNjhHEXw5HUazlQhMwT2Dmlylpr+yx6/ZIfiqT+SMMBkI
enLXZXg1BIZm03CtQGHpgAR9G0SxlGlhisFGYpGcFyVEsUEu+Byb9m0pS9eq0V9ZRrOtlHrFrKUz
f5Ikwq6D+PUHhSvHsyuzRwmxDckpq1+59VWsytguzs43iBhq9kghap0N0jKraiDeR1D+sDL/PxvA
Jl+WISetgrcVoyfELnnQ+QF4WfEaGVHQOWdf0k101YNhB3yJKKY6Qq8HR8XoGdfhQV+JmxbT3ZAy
t0DJguUNRtxzH5fxUGLxCr6Rh05rUxxQx+TEu4dkn7jxFjUKl5fUoot8r1vxoU5PQBQX1BGIFlGM
mAcfjcRpYn+y4pavZRsW3eMbSnywk7XB6qIIlvVB6kbxeIz60FX6biV3uegg304vnvBJFsX66MOi
Vm+2vdzfjTj+Lg/aoiWQNAbJGaoMIeR0PkeG7OttkAGiKj5U9LgkIchx3y5jLBVQmRaeCECDKP9t
1TgHyYy0bCE2kDmdM27so+YEh+BPuQtfgrviNx4e1XuroMqngqQdcvbMydHj+nL5GxbsPPuEKdKY
7beNUQUo5i4yh1SDr9HBJ+QWXACx6WqMpavCAtP2LZxrU9MS7qhIdOCxRxhWoqa+2mqwWMtiGks4
vPSjj+KtBvIqhVOMoD9tUEae3qolJFjqtZb8hbjpDF44XUirxImRlJhVbSMhNdXjscm1U+6o5IZI
K5HwUuxwhiacMlWV5UkSAU1V72s8N4y1V6Li2AyfGxUHOx7gjn79L462M1Dh4NEHdDaBOTFzwuKm
AC/juHq9XLq+nEFMPjXzmUC18kxKYZck3fn6prI8NQzQTnHS/ddEQrWxRMtPNZM2ceiF0UsYN047
eHjVcUwUgEdXnfFBgreBP1qt71125+UxR80jdtXJx0SGLzVKMh71+LameM4gIt3+0sdNV1jbrHzU
0G0FWU/wZLsrqAuryNLAkIGuYiTXLVEEVo30PA0tDPpwIH+0NzBktDsOLp7kUXeaK3nPvQ5KUGu2
LmzsuMZDtssE/ya2Q2EeQLlTM0nB2u03g6f88t8VD1IdNMs3wR92bWyyGxuevY/v1o7PRXPBzwHC
CRmP/eLpSQbN57JRIRLsaaw+G/kpXushWrQNVxvQWuBJ07SFtZNKRO1VE0LmlaJuzf5DSTdDAOZM
tu3XmgcWQjULXHv/QAkrhod43TdyQIWym0ouaXY224Ju+bKPLJxZZyjCZBU9r21eAcVKtr1yU4EG
4jLA4qTMzJjMnK3KLtZzpYgAECsOZACjdhNGa+QL0/YsbN8QgEdlkjrV/er2NGszjDAspTJq03TS
afLaAbu17GXJ78R3Ixl83E6ebMDJTVEMsGLc0ro+QxbOKUlNQSmlAjnkdw3S4hlKWX7jcXBEnqJw
SyTp1p63FiFBs4b6UVTt4HFVMFa2Yz9VWyRK8EqTVo95cJIbCQ93tB5Q/Z41VBpwf1jZShZmEUX0
36CincSKh6QAKBtvc+OWQKyu/7jsKAuH4BmEEH6WfjCqvAdEYDlkoKVJjX1wtOjwP6RdV7OkvJL8
RUQAwukVaHu8HfNCzBmDFQgECPj1m5rYvdNNs03M3NfPnGqJUqlUlZXprXy037jJubucLGberBN9
a0sDdOYB4fLV7upjFo2gpwHHOh+xkSRsya+m+OwYL3hN1M4tA7++4QF34/l6Dm4UOzmkvbMdWRPG
zpsJuVpmfk9N1weI0gfb/eMg7YdMWxsDXggIpxt0Ed7SPjFsgZ/do55hVqDQf6fAS5abf/gOioRS
R4KpRv/PD1NsJREXo0DZ3pnAik8p+xrDDSHYZZEEzxAbkb0tHQji6XlC10a7L+ORDa01nGEDIw/Q
mp15gYSKTdnGKRBbxUul35TFyuouHRl/38XlpHgZMIswWx3redpEGf6+QKOWgsUr0/MtXeO+WkAX
wgyAu6iUoE8HW+ebqAAfdmXnRVCkzw0mHsDbQXZDHDpx7IvowZ7CGnQX9LYN6lfb8tsgMH2bb6e1
0Li0XJAAOkg7lAbbHInaJtzIRhPLraufYMi7harHbuzMNaT05bUI/RklCqODkAKaZ7P8ucWcYF20
NYpwo2+/6rs+1N/ZMbp17yDH1vruHftRBuymOLorcelSARaZBsxiqM8DEBad4/ONnnS907iOACwd
ZwIvCp7XvwzADW/GyuxzHyNZwPK39QSCkYqIp2ooSrxZmNGQ0EhTzNKgNPUA7BaYyStOhRMSGZkb
KZoeCHmnY6WvmUWMwb06hyiK24lXOVX4dkTPvb0ZZWv3sXKM89iklHxcxHYX9Ux3Ht3rjhWOlTXo
tFsxajPc7TYFLTBNqnmQTDfZ7dgUSNGLLNojz1qDM17y/KrtxPsHrMUY7rgYgzCiAjjzBoc/O5hf
o2/E57caatQ0sA5RWH3uUaLeS3Bj+Ef2YN0nP/8eeXJm//fld3KTawbUrXQK+1XxK3ZuonTXR59s
trse4hZPxZ9V/q6EnFixwW2S2T2seOI5z0OjKcAF8HbdxtKRANsAELaWpbjvZ47ZCTcTnPRqCIg/
mp19l1CycyJMBDLwVWjRykFYipsIZ7oH5jg1yDVLTEVNtNjosCSMPwW0MX0z+XZ9QYsWUG9GlgUC
U6S/5yeNRZVpmolKAVxnS60orJsVjufFLTuxMEsVxxoIEzDAoH1QPfXRzSRf9OwGShA+JS/X13KZ
awD5TZXiE6pdYEGchecu6hsnNyXcfLrHOABIQ6NkA9Eg6N0lq0hztfXzI31ibE6SWSOzaUo1DtbU
ITPv5Lhj9caDFlO8d6wtdD0q8cDSsIr2HlljPL+UkMWBPjU+i8yRxjw4KIzX9+JJH3ztjQbjRu5+
FHd2eNcmfhK6u0/GHhrnoCrGQAuGgX2MjEJylgGZu5J6LR28019jnvsQ1J6B+FL7rte3DTqadB+v
DaUuBdBTE7ODwBMaRYaa/uuKsBsOJiCPUygxnU+3mheIVWXaxWNBccejXgVnmpeOhjLPrRIoUtAi
bUX7qE+fzWzviQcQJrntT48cCusr5BWAzMqDSv8m7L8uOuLQo8BuQ10JLZn5azuqnTjroDkE4hTo
IaO135sr0XJphUDnAwAMdU9MIs0Ovj5xnpuOgsgS4RvsTk9Xx2vVd58fEQ9tLB1tPDWQMDuPTa3p
dQRpkkCCmdu5AemTQfdafhdDZtkJYwrxKSgeQI28XmkfLgWCE8Pzs5m7fdz2PQxjWI1qO4N8ZO29
Mb4JfjT+HsOPL/VnkfMZ8WxEKOJqkTyutmL8xifo1UMq8u9D26mV+RGry8IZ1TBXQojvTA9FeYOX
SOR86O0eQOcVa0sH+tTa7LR1gO2JXFdrAvbK/SraYya/XF/Q0q2gFJjR2nVBZj1/EXAOBc+67XBZ
RxYgK036MwVXkS+radwkQzxtGgfiRNdtLrmFKtOhwQrUO0QczuPUoCUkpQqIx/KXFqwpXqDpb9CW
HelR5q/XbS1soQFiIhA7QQwIEoQz37e63qg0B7ZaisKvaTmvvHWmbeGma7SfC6ER8rkWOox42IGO
YmYp1iM8fD2EqhTK3caY3sfVI4aZ7jWDHzm5T3Sy9Wykx9fXd/H91IQHIDIA4AJTDGTn+V42qVtx
KM+ywCh035Ov0GALYhsEXSSYyEol6OKJrERYXNWMh0wFVILVbzlJ7NKI9ZiXtNC58F6c6JdmhGx6
7Ib36ytasgJ6dYhhANSIht3MO0ZbSpFWNpoT8fCUkQ+rGu546WFCYQ0yddlwx4JURwKYWHQDUd86
X1BtxQ4DNowFjajDoTv2ZB/le1rtNevGsIMBrUDAUXHmMveGtStfbmmdKOCCZU2B3+gcWkGBeDTA
AlgGelkFibtzvQMCuJ8CK3p9Qy9uGKxSMTjj3WMBTzWfRPNIWnA6wtA4dcGYdfdDbD39iwmMrGMC
QSm5zzbSrPQmseyyBCUxMh2BYk/a8+/XbSztF9Bg0EjRAXiFgtj5x4qTLvWsiJcY7P7whifufmnQ
hNblipmLgIHdwifBgx6fBFDpuZkuyyXqMdgt66aq6R2z3NAQaz2pNSsqRJ4cJQq1ZALalhITWuVu
SpvbzLZ+gPB1BTK0uGdQXcW+IYG6iH5tame06mEmdj6n5ccAAr8aClTjx/VP8zvKnGUYatP+YwdZ
zPlyuNNWdiZhpyhFqNW7afhKquOUmH7i5L5N76vGB2y+WCvXXtwkM7uz6GfWtIhBIQC7UM3zNJCP
orWeFSBZHqDsTZ71UguuL3VhR1Vj2EbzFsKTaOCer7QcwDw6tOA8ROwK4qHy01b6EXmPhr8FkivZ
oRND6lSfeIiTaolBRhgSpGAvbkrMA0pQ1c3Y8K+5mzQr61rYScxxqvEAVb+z562XTmN5ZxAECcHz
d70ewzbuOpCKlX6ml3eEuX5kreUBS3tp4OpC2qHU7ecl19w1NC/NOjBhDw6olHu/T0Jajn60Nva8
cNoQ4YH7QIcQn82ZfTRoxTZQx0XosDV69BRviAO4XEUgtfT33gFJZeTxECGxzHmdgEKsrJeYrAvG
PIE6x2tPn0ixSRuy8rWWbi4QPf4xNLskAWB2DI/BUDSVYQ5eLyK3Sst2DLhzxEDHwEHZr4Uir/xu
uknJinMubigmwPDpFG3zBWqbVjW0UzGNRTNzY2j5xhwxE2BWz9e3cyG5UUwz/2dmDtuOrM4otAJm
4iQJrOirJPWLpVdQZjP2FV/zkkVr6obU4YqOPqeiTod60KQHxAXF99I5iJmtjzT9GfeYFSjE5vrS
Fi5lhQYiEJFR9au5p4C/Uq9Fr1jg0/JRY+TWrb9dt7D4jU4szAJIrY8NdGdhwc16jPj3/mS0z1Ze
bK+bWVwIurWYAYdUxEXa26blyHpdInB48ZPuDi9kDVy87OwUPAwojEFSc56mVSn+MatsOPsQPUfV
5JfVq8umENrT3ktZbsz+ybXu3J96woOStbvrC1yKUuBccfEDkHvgBX0eiEtL1BFGgcsg8x4ysBiU
8nvabSJ9bfBxKQJD6hC3KEQqQGsxO9INJqwMMzVgh7h3k8fDoXL8CO1WSotd7xl+ytbumAWicOh7
gOwd/XZoJ2GY5Hxt4HEqS2lZZQBSqU8W5HOclHVf3YLc8Na+KzvhBJOVvDqN+5xKqMPaeWIcGkuC
Hp4B/2s1ZMtbQOlig7xd3/WL1xSuP4Bgkespai5URc9/WcNtQ4KrAqk5mKMJyhPCj+stpHYiG7B5
+tqtVbaWPjPaK0oGFE8CfIVzg3HR2anTxCWGDjBx2n247rbkoEzJV0L34sJO7MwyP692E82rNMAo
+rd2eOzLg24PIbP3nN4ZfMvXYHNLYQCPe/p7+A8l7JlbpXBeDXTKSM29LLCkwu9IXzTGyrLWzKjt
PUlXrLbNhAF96cChjxKEry2A2h59ve4US0fEQy6L9iL89YIDyUsFY7RLy8AY7iMoXTWW77l7qm/b
cpOMK6W/xRWdGJt9qERvKsGKDFHHwlh5fWOmO4H67fUVXc4twM9R3MSzDFgUgHln0SUvKg+6iIht
NQRV7YT40rF8p28aXw7oElXR1pZW42t150NeIzDK78wu7/KBbnswifSYZKztX3ZdrwS9JS9FOgm5
K9RcyUUjF2E+klmCB10J9qCWVzjhv3IudpXxVk6YU73jLLy+E0vb7doEqHtMUaGsPjvw3NXQR0Sr
E6wsLNvXEFIOQKw73FWkcP7FlFLPgdwECNbmlRoLfhSVFIurmumOjhG2Wn91XPlyfUWXwxOwAXYU
E+B5FJ8uejqgH3SYrl5FU2nv3Dx569v0TvQ/x+gHkfLgJWgQ2J0e2JZ8MdJhY5sNDzVToRw6YyUz
XUpuTo/OLNLnIhZCw2UdjM1Wc7ugNKC3Xt226ZvZr2QEi5H0z8GZ62z0k6XLIoap2PjCvf2QPzXm
a80P13d3zcrs4DhU5oOwYYV6B8o/jfwBE8S9/IdzACUnNWKLxxEkemdhLS76LGV4hcUEhNYdhl3S
ANZcUflcS7cG0QNvXEtEl44CJunxuVT7DADDc6MpmOVY4yLyIIvfAKjqZ0288dyn6xv4u/o+e7Sj
CvvHjMrsTkJ2a9RZp1GY0YDFe+tyu+f7CMTS2aa33fHFigYj2noWKW3fMIHKC7lB+2+IVTIcqRHz
wPX6QoM6jWFUz56ptRCnMdIMKvaCQixXa+BqYyKrG9pU7gcbJ/rcO03BUQkwvJcsyujT4AB437NI
fKnxVwAOBuXk56L2hl2bVHG+hQA4ZFMx/g/gVdKisfzUSFS6Qhxa0M5mGbTCAxNgga1MBlJupJSW
2KJN4/hymgiktl3+yKN6guRrVqAP3fHWhSgbsCB1y0DX3WoY27IqUBQPSccpJMFkfU+b1ph8xxnK
H9D+TT+Pet6mfurWeurz2MKrarCAeChFHXeYUuCmc8x7l4SmG+svsu6H7K6zRucRQAk6bEDzL+ON
i9m4h9xMu9DkJHb8xHKKnVWAwNBHdyZ6Tzgd3LuEmS6gfJK4D0bDmkMSN+4WRJTIDkaLZ/rOKsHL
GtAxc99kVset32HUfGc0bbVllsfLbUZbUQVmasmbPhbDt0hXQFw5aHyT2CYvViLp0iE8dSHlyScu
1ExyavoMx4OZFZA391307KLo461V8S9heQiloLfDPBaqmGA1mhkSmW4BnoWQPQ4PZbVP3E2mb8f6
zfNyn2c3kXsg2v76+Vg8hScm1dpP1jZ4vXBLDRWRBoNJ3KwhO5vwp5hPX67bWdxDdBbRNABoAmf+
3A4VgM+UBey0A9AfibWr6uwNFKDPvJMrn2t5G//YmgNAhrGUqaFKwZOzN7wPfXxqwbkwet8svpmg
qZ4/ZSD5vb6+hUcGCkt46zpqytuG5M35AnO9i5tU1CjS0bu4fqzkXTN8j5NvaApm9nbEgQWzntX7
BsoImNmswCyTf26Lj+s/Q23jebQ7/xXm+a+QBjRw2wS/os9Blh+9NGMelvoA7ZJQ8k8JqGvFyijA
pQPBIjpcaD6B1c+Zr7u08wzUPy0oa2wbnBPa1kq9A2RVVswsFF9hB5ka+rsO2CDmzL+R7B1eTBVu
Qum8WLR/ApSx2bcJPTokrXxm5hLtSjzy2rQ5pKD12HggxFxxrcv8Ap1lJDqoe4GlG6Wp8+2dvJzy
VFViUyHukMsmu4h5XQhEHAikJyinWXZivl7/pAvurFYOulfHQOaMH3BuNDKGghk5jLIaUMqfeTL6
pMGX1L5o7Fs/3o/m7Tit9W0WP+uJUevcqM6iIm4sONJgT3sI7n1uk25bNdZK5rG8ONWCQI3bRddt
tjgdUI6osgTqAZjaZuy+oa8M2QZ7gIQlmGaZuGPRGpz8MhZhQwGOw3aiBYfS2/naWJ13mFKHywr2
sxF5kFX3EdC7pfbz+pdb3MMTO7PDGFFaKdFZxFZxrIqPlm0MuZLeqM9wcd5PTMy2r8loZxsMS2mb
pwlI42FcG6tf26yZI3imcO2kxCJyyNnjpjjkqffkFjeeCULx6/u1GLxOFqP28+QuYtzL0GLBYkrv
QXN/aMLxp+FA8HSJjFuQofqiNVdMLq0OJwoKlgodcKH/SkndDdJDhdlsrTBhD2hol30KDqC/fmYj
p/tjZw4Xl4kgo57ATmKUN45RbsAuFkKrM7y+g0sed2pm7tlD0YMeDmY6rUeg9DYJ8OWciZXVXFJx
elgOGEAcTMuiMT9/z8ta8lT3UHXlqZxCiJbUr7wfwW0kNF0ClhwX5GB3njEgOc3STW52KKF5tXaf
6mm/Ic1YfvUk629MUWLOXjbjsPJdlzbCBfQbH1ZND89p73lPOU31okJLcCj8hhWQnq9ltOm48fMf
tvxkK2aH3CWNhVcDtsKL+pcqgri0a4Vu9XLdytLRON3w2Tk3SjHxMcKHdeUn2gJlVxlgq3kC+CHR
J6VHgy7+dYtLOwhpX4r2jqlyqZnFmKc5T0xUvNMUTJdZrdvHigANnTjFGmJ4KYgZqtyF2izYF+ZF
yVYUbVwpU11HbpuoeoQMfHB9NYv3DJpjym3BdkDmldYkyrN20tH2qIfOj5uAjHtT37f9lrQbgz6a
IChpuxVg2FJwwfapQTa44QWeVtOoPvIBtW57wGik0QbFNB6YZW2csl35Wpc1Q+B/ULUHixG6+hcQ
djendTOlZokGI/MnLZx6qEo4XxrzrpTHsnm7vpuLCzuxNisauky2E2OwlqCK7JU7orcoswi/Sld2
8JK1EIEGFzQSawzVItzMng3a1BSiVOsabTAM2e2WUBamnfBboQWZa4Ry/AQOu2Csh7uocLdRNq54
ztJa8QPQfCHgPIL3zC4lVvF4kLj/Ejy6I/a985KQ6fVBp2sTxEtnHEOHyEnQ/gFLnDqRJ9efVnqG
QzUQ19CM9J91kJ1DYkgaLnhtheV9q5xRPIA2EjhUDd1KvA6RMq640dJPwPwrEiM0q9GXnx36dHJA
zpFqCuHy0Htyqxc+bR9t75ZkBzmAT8JdEzJYclx0g6CtrECbaNKcL9pz4sEQRVoFg/dtMpDUPjJh
+QK0S+4QxiJZ+ZoLCTy+pRr0UOcFcI5zc2ZdcTa2NYoHnVff1KPlHTOtSaQ/WLinCIoiu7b1RLRy
HS2+XsAs4uiAOyi9+dnFbGPWKx5yV825R+CWkbvUeKmpP5Rf7fEhzR+49eA4u6lemzVV2zfPDzEA
onYW8QckGufrNTy3s2LpID/UvmmWeVOiWFLGa2+zpQCO/B0lC9sBhHgOq3CaiJk2w0d0AZVuxl1V
PQ7Zk8NQYtslzl4XtybGGVMrkEitjC9sjWH48oziUYaSyf+qwlyw84tBm3IXqjBDsc20sIwecxFK
urLMNSuzb+jZgwXJCIU8zPf2+Kulj1kJXPEaXm/NzCyh8LhbjoYBHR2o0rUHXaTftb6sP5V59tPo
SbJy4teszU48K1qP5hG2Lsp/OSN4MF8dcSzi7fUL49JB8IEAGEUigfbPhVyJ7QqPJiP0tIo4IRuL
O5ipH9M1nqrFtZxYUf/+JICmA016XkC2Kh29EOquO9wbLNICm+Ur67mMWmo90PXAgCGEJuej+FXB
UgBDYMlxOVTIQHwcROwbUL4xffgHODbex6fWZtftZHUJsnB4xNC0NyTqhV9zgSptb7Rbj2DO1ZEO
GGPx3FwJW8sb+meZs2jZ5ZZLQOTbBs34whl68x31y2lXoJx93T8u7x3AbREbKQrtaOLOUY+W23dt
meJolV7kO+BErSr0v01tkxujr08iZB4NJCn2180ufUZDtyxigSoHs38z569TK85RgobM23APcHHS
vMTGIWYfCWZ4m8xdWeRCDqpW+cecOiUn/lmVrdnrPcy5ib7J7Xu3xLS3vo/Ioy3f0nTL0LDKw/9u
ibMLoOfUsYoCNuMW4dk6lOgPDPY9VOR0F9zCa+UcFQPP7xu1RBdiIkA0YNJjZm4YMDTr2RU0otM3
Ww9IuxPaIQceHLoGhskCCkllL3QxwXp9mZfDsjgjp4bnZ1/WkaNxGO6j8lZvvmZImPhbDclZrZhC
r8b5INphbHO/c/gO0NewAsFOz8hOJBXAJ9024lmol2TraNbKh1eLvrYps6phC0IkUJ3Buydo8JjR
c+l8zoYVG5eJDdYPxmMoJymYPJ3ZaJrGifCsRm6YtA2gIyAqEYkE2NApus3YlffEJGsswJdUU2rT
T4zOAlPP3EkfYg5FO7d6ywa5c5Mu5JiBw1TsFkXyoLeiIKu/cD2FKNAvkk93mJEsdM0nbh+W9hha
ZMKLr/wnNzz5YbPApTtxN/Q6doOA4Fxon8xu3/e7YvxuAVdTyk3M71x27LvDdS9c/NAGCDeAwaQI
KrOPUGbQx80MtR9Dubfddm968V6UfG15Cmh84VCQBELMQtP9QsybTh3DxAkOdY8BuAhjH0oFrHXd
wG4pBvDMVyupwt7Nn8YpWbG9dJNj2PE/pmcxzJKQxqYqhoH2/5jW9QHUFSuuvLyLf0zMYkgpzbzj
OT4ebYftgJKzwLAAh3bO9Y+1HDJOljILGciKdTMbsZS68dsw34td9yvdawG7bfblHiOwj+aL54P3
FXOA+/H5uvW1Rc5chYOgQBaQkgb0CkUymm0KR2zkyFZy1sWL9WSNsxPqRqJzhbpYvfQAtiCveqa4
evLbDEyh+r7Ln/67Vc3PXUtJU6ktLYxQyDvHuXWGH9dNrDjgnCAtyyJJuUqPQSM/kIfVJHLx7ysE
GUaNFCvvzPuIsJCsTmoJ5UPb4JH2LzkHpiwx/4zhYXee6jhQlnALgRjR6pDRyyFwamQvNn91LL5v
nOKmH8TH9R1TrnQRLU4sznygZo5eQ2wOyep4cCqojz7W2t6ufkRrNPeLPn1iaPb1JdXjvBphKPEe
OmEHVuenUOX5h9Uo2T4PEmIYRJsdnFxOWmaRGgFI4npjxXCAOE/lJzoqJnWAGt/K91rKgTEND5Er
tAfQIpj5g9VVUVQx8G8k3l5YnzwjdOi2/fsRD9ykavgXDoHaz7wuoVURiz0HWxejL9Bg2CIDIKYH
DysGvMsEyLhq+w/b+MfgfGg1aSueMgmDdbXzzPum2bTVT917NZyVO3HR+04MzV7NsebV8VCrlYGb
0WnDsfHz/MM0wFC/Uiz83SucOzoIH200iHF48TTBQTjJryEGFcdj0iLlA+or0I/O0QF/mDP66T71
IXB+sO/k9j47fnmMQhp0n1/ETRcWN/au3pY+tjzg4Be5vs2XhHJIkU5+0xwmxoGMa4gjBIRkP2ub
+Ej27U31VHwid/xmus8+pYdp8wS5UPuxvonDEWRP9sp1ugDQw08AMM/BqB3Iq+ftzhzDVwSAUhFg
nNw6gkImVGAAvw/aTebnj8Q3d8kKC8Ml/aNa9olN8/xTjIViR/Bg8yOeAuN2+KQ/jo/65zr8ghZG
OAaG34TJ0brBru/X+C0XoBjnxsm5cUlJRmkJtZTxWO2BNNlEY5DvtEBuJbSm8Iy9Le697So5t3Kv
C/c7WfMsNQLBEY14DrPaHtQ8G9uvjjlw7YH4flu/Wg+er4XOnRvqobmrV4LUJTP5bL9nUaoFpEsf
CfabPBjbyX93H4btx7Pjd1snNI76o/4A1dudFYKb6tNLt0WGvkact/gYOP3ks3SqL9tGOhF+gnlH
DLhYu3me/GGrBb+PXrlln/nOPZINDa8fscU8jqipT1Q5XQwnzz730FujiHvsu+tncC0BefbO7z+T
bRu62zTgNxl6+yDvDtg2CkBSed38Ur5wan3+1UVBa0AEwZhtAv7Rb0y6NnK9ZAHFcZwnxcKBrOHc
nblWgECrHERQFFkwcRCOrAlHLG4hENCKmgGiJGDBOzdhlIXMUh0mROMbYb1HkG4/4Dk338t37v+M
oXc9+smhC4p3b20Dly7YU9szv7GEQSYjgm2a90Esg7gME5QOgN+//qH+n0XCQ8CNrMZeZ/uo4OZ5
PcEQgTQByCRFYD+wb7GfB/YTyDubIA36oPqCAgmYNnarUWkpO7Kg/fN/5meOIus0Zc6g9hj8Vt+H
z/ld1viEB5hZwkx7kH8jeGiwhx8rq156K2LaAysG5w5K9LN8KWv7LKolZkuo8Q6OUi//6bi3ff6a
m++ZHSb5sV9j4li8805NzhJOTHFKSKjAZJP6+VO/N3z3oQzLG37I9yDncIhv3Ns5LiAMUL8M79km
xn39Zq1BmBbisY23MYapUaPFU3mWeUSNYMlQMyiwQiQEXTWGLssONUXPQ4CoATBacbCFD4zKNggD
KEbEMY08s2eao1c6Rt0Ees363UAL5ltR1uMhVGQr2dtCSMAAFdSBFW7atucy2UXK097SRROgdb/1
+PgNaPSVbGpxNScmZh+xTHuk2jZMGAICy9UUtvKhH3fXvXPh7GNqR9ESKMJyTKSfxx2n7jKSchiZ
CEqhEOjtsJx8y6Iv1+0slV5hCIUxJTtgXEx6xAYjQuvaJpDGcUB6SIFztXYk8mOAVoyDV9zx5OW6
zaVvBBYtHDvgxoGpn60tJhnP8r5rMDLItmXED4XbrLjBQlsRwrsnNmZp1mQnTlnksJHzJmD6Bs9v
dBi535Jt04YTBKqnMGm3SbwCAFpyDrA6EKWKa+DBMgulnJY8pZ5UMApA536mw0vV/bq+fYuuAcJh
9KFxqC5q8/pQjeXY96D+4681NSC1/d0tMtyw79ftLC/lj51ZWE7K1GashZ2KYxTn3uruAdS4bmIB
xYDPBOYjlMVNDFnOyT40Ny2GSFfex6qnKYswgZBX781EugAUDfF+jKdp1+i8vK2M5NBQ8oXKsQjL
KWbP13+KtbitIFcEHwgFAHLe8jCskkRGPkCmugCRvY8ZBvEuqyR+dIuBfx+tcjABzecu80Ftk4e9
KL37JE8cXJpaXmM8OSv3+OPVrsxdIKtq5CW3gyek6zfUAcdhOk2PMY0FGD74sEurtr7lSdy+2Y7u
NH4hOdiiIeKZPtYyFk+J5uQvHgV7eDuaaHYOowuIqzR4mFhp95RGuQEvbqBKOGRB0prZQ9WpulXE
wehq1kDqVflY/ZKJhpeT55lQlkV3+tEoazyfa6Mzj2bXeWskqpcMh5g0NED1rjSvoT83R6VIrZ1G
D4MfQelogVe9YZ831cC2E532AjOsZCRHJFQfsf1Lr9sXSLn7iZl9wq2BEcjCTyCjUzZfc4BnLCH3
vDLQUuv/engdPMboqUFeSjndHE1SQI5Xr218aLMFLbm0/KoajoP76bo/LdyxZ1aUu508udPJKztb
hxUquLy3EqsBG5yXE2BWnHSCopXIn3Od7mIXQ658kCvMH4uHV831onCCSdp5SmfqFmRNPRxeMIve
Fkaz07XyNorjf7gL8amB7Qf/BxxolkMBvsUcnk0NBH7dB673mAyC3oRtJSvVgqVriv6mBHIBUFY6
JOfbOdWG7F2mgh4dnQ3tCrSoRgfSUm5fvzQxMscJSLnALAzpO57AUHhXxq/XP+lChFDoI3Wt4OIC
+8f5b6j7MatbroIVkqa++9VABciyN0P067+zM7u7mqpknLgNEgwQoFOnvtXt6B2sJkeptAuv21If
aPY0x2Jw8YP4w1FJ+PmakmjgRabctKlQMyQvGRSeQObXy7chHrfXbS3t36mt2bqsKMGDdIQtsHDQ
Zmcn7Z0e3xaudvgHO2gyIatHzRAcPudrynqAcaYYvpImpvc0msifbU0Yv6jTJf7k2OXbdXsL+Qzk
cdBhRBxFtJ5LV5ZDnk5M3RyUxejFy2cm16plC8f5zITa2pNo0rdWTUeKuCqB0MqIAelzULT04h9C
IwZiMbGC1MVCKD83E6eeUY3qOFvNR4MxoSF6ydaw/wt0DvjDJ0ZmbsDixBaZcoPa/d180UFXkn8u
9YNhvJFiZ3sDAByBbO87uqNrvqGS8wt/BxmcYo/GbIU1W+GUaEWZF1jh5AiIM+0lBA0klKZREU1C
0a8RwizdAqC4AUYSBQTciOrfn3w31tdaOzbK5bk8RJm1M4bhK4AVN1Xc3yriBX2yDjaR73/vkcAo
gh0X0FAMIM2iJY9iLXcEVpkNYtea1T0EnP8+8isE9H9MzLJDzMUy4ihXsfX0qdfZc5ZITBj9NQUi
Egp8LRDjqqkUew4PRAErn9yuRCxsaDhV09bk04GyMby+Ye6SX+AZhGxAzWpdoKBrF2VZ06qaoEuM
uvJB1Myl30S2DHWWN/a2T2xn6/X18OJ1vL/nRZGHhVlH+I80/Egf8P129F09EaafDW3t+hjnq0Ld
biAY0CRZ/mhrBbnTUAXdFJPJd2BJi7kP5Z3hNurd6WhlEfs0TGYW+zWN6k9tRBnE0DDC4rdOm95K
0UxP1JL8VWR0OvYAvIWFXQFflYPz+FM1tfg/CedZFuDJwGw/RoHjO7FBkLWpzAqcdqVBw3hIokdP
mjWuStOV28IaAMLmVr8j9QC6eVN4aPEmyWPTk3SrG3V00MrokFeaeXA1e2PwiYAXwx23k+QUUDU6
PoB6adpZtgaRaMwPNX5SdBXbkDLXn8jggNyODRbZj5OY3sfGMZgv3Yw/kgk9cr8YkjaCDCaY6EH8
378OxWDsuprlX7Q4NYKxSx3gjrQI4KfrH3wxofAgOa0K/zYSpFkgMKkmysLF41ChUm/TqOb3nWza
A5gPrXfA26LMb8puCLk2ePeG12WlP2Rjv3KKlq5E4F5Ri0FmYeJ5cB4fLAw9g6MMv6KFuEE19mDo
eCHeZhQr6eDSNX9qZxYQsIFkHBgqMB5Gyd1pW9E8nFCLly99761s7dqaZpGhBNKwb3OkLzpEADo6
+KDlKdimXht8XLRjKAFkPLgAHpt9wS6mLTEF1kTaJKzKsLHvuOVhnGB/3VWWrvdTT5l9owJ9NS5t
fCOkX7eAKj/nZbe7bmLpmgATJapxaEKBpUxd/yfXhMQrTliowgLlZwRTl6Dkw2M8F/hWK6qPSq+C
KPMO3Flr4S65heIeAc0AMN/mHJZDqdR6orawNG7BbFBpkL5AyTEr9mjP/YNbnNqalc1Ylw3M7bGN
3AWZSdcVbKs5+mtb1M2zoBr5l5N1kqzPPD5mNVQ2XBTQbBp9OHj8+jHgX6IpPJDbus/Xv9+yK/55
GcxcfgTtei3Qz0Rmm4cs9sF/vuHmawT4/HVDl70k0MScsMxeiO2BYgHXGOiigendK+IC8AaEcfpO
RnOvac5R8NcmTm76RIRgkVetFzCSY24gm0q/dd+sLNlbnRVYxvfrP4xcXKC/fxhYhA1wjUJCb+bC
TZz9D2lX1iMpzmx/ERJm55Ul96y9qqvrBfVWYHYMNsuvv4eS7kxCokQ9n9RqjTSaibQJh8MRJ84B
fCMHVzHIjcABycPkEOmFrGDqm8ZvkHEZvlt2au+pyttdrGH6mvEGYgel0iSAYA5gphyS6FvOSvkh
D5Q48OS20VMwUiQcT/S2aw55p2LSAirbqgc4ffmbxyJsPUXKut9pHmt/ooDRTa11mJlrqaH8NAXT
93nbJ8c+tDhGvUM2PHGbEXAAy8n3oK7oPmRRvakyMAudpJzb50QWxUrsXdoZ1FbBkgcAHJKZ2c6E
XNZENkpmm71Et5IxKL5R2fuyZGyvqhA16i1cb32hiZVa5FXgAnEWnuSYPofiBaYQxgbIRVTprMiM
B1TKxkJhANgjXSXAv3qWzCzMQnCLQZs+zsCPIFWlAzUogx+CwL3tWVcxarSBx5wCAZQv1ZrpKrLe
RO2hhdhpQ05y53HxXZgbNdn3a0nz14eYvA2+LIEGG2TsGGafU79yNTbDPoAEKXe7X41XepljbpLK
cZRngBHc8rFz1+6wawjCzOYsKlq50mAABpqk3Ub7TI6tb3nDtkAbvtoDGLLR9389SjwzOHuRpHrD
DOjgQiRgGz5lr/SU7Du/dOWViLjg9Phq/+zlFwziwvf0kkZGy2BGbMwNtLvqjY7liO+3fWPNysz/
4jzqiVqNu/dr8MLH4AQaEslT97etXN3O0y2bJ2lWqARN2sJKfAq24Gr+VnvCpxtz5fF9nZLO7Myu
LE60Jow72NEeyUYADsN8xIX3dNs+3l7Q4rG9+Diz62oAywzKGTCEhGIIvJDtA+X1tonrBgzgbsAJ
orCkIurhCE+PLS8aITcDtFRJ+r2UDoi9XiH83ngKzI1lbxPl05Q3hbkCr7m6iL+sqihljecXXNRT
q3rEAwOCcWDXswVocBqIVe8qXALFWj1y9KxZrMDyUIyUQZFmYLZ0aoikPK2VLIFUocH9Qq2cwPpW
yO9t0UFWmvgQuQSzkAQ15jbzwiH5ubK7C19wxPSDE3PUv4ISztR8iW6DrRU6XBLsPj4UjHcFJhGB
6Ah2oeLYWx0sS1vyHH67bXdheydmlanZNG6IFpUwS+oDKJAk9XdfnNNgjVnhmhUPyQRKrKBoGxdn
zSt4EE8TTRVpUEIHebXsRlEkzkgP2k/KpXonaxxYCyMpu59WjrZU3rWl6sgiKf2kS+pDa3bsKU0K
IFoaacheGdWShyqV+M/SloaV2/26nIXfiufbqBgMUSkMd0z3hGYlSENNqLYrj/wNQpy+ip6GJ++H
Q7FBTVV+qXe3P8LCtT4xOPsIUD6Dxu6XTHz9qIIC3fzrabHZimZxqNHCxpKQrLlEBc2SU0ioU1DZ
jf9e9hA7B7kjiAoY+IcvWMrFHSFVouJ0lEu3jMrnPLnLgT/hgq28BBb2S0UNDOy049wvvtP0A+Uo
wsVtAuZLbrUe6PU99tcjJgjcoFcfn28yqqbzjlIbEa0VYNt1FdR6iK/kvuCKU+fCYWRtBmDhCAJC
gTKzCTp35HazjyNkDc/rLxHzwhH5B+vum8JHeem2jy2dwImZ2RUh2rZCuQO5UL+1n9EOVdziyTym
98EDdZtPjC0l1FE2IHvzqpXQeg2SGXcTlPWAB4B3z9JnB0pTkyZIEtxO5Fl/1g6aL/nxT+3xp36H
0X3hJnuoqGLsIHNculfdfhdv2zXk1YLLTH7C7Igluk0Vq8dPiPLvhnWO1yZZl27HiYHZV4xB9qFT
Gwb0X6D5QAlshOFqHlUcOfL5T2NFuWPp2TixN/ucEU2BO4rgoYCqncErnHvBCUU7wL0OuUMeIVv4
DfKm7pv60qykaIsZ7uXnnF3JEsqeqaZgqew93ud7annim+agxkpGR3Kbp2Tz9wFystjxCF3ElagX
g0hHQXqryx0Z2GLUOG8fjzX/mIWUWAYdTzauKVeSvSFisJGvrGH5mP97CMbM92INVRml1dBjDVUe
bmyA4erum4FSMNncXsmiHfTpgQ1H+REq1lM7uiBlJDLYycjjoHdOaP1o1Ds7XuszLiQsOpAe/9iZ
OaABobneBiMiwO4PvTjX7TeJr3naGBhmOdnExszTEiNQ6k7AxhA+xUHigFYqN2MnbHfNcFbYIwXX
sv0D7eP/bQtn7gZooS1RawwWmsv12uWV7II9Hk2623bWtnDudFHRNzbH8gILYzH3LOwcdW0ods3G
zO36YgBhQQMbLHwarF3Rulxb64ktRwT0ZQH6GWED82ontxQaajU2rLJD7Jhn0x1IxkblTVN+7XtH
o28sfQZHL9itoF+Qgh3Qu72Vi08ta9SgAgHwOBMxc/uirrJaFHB7Xm1U81EAh0bCTVdhWN12ZEy2
oS2Trk2WLBcYUGc1odgE1pb5cHwDUBrrKRIr5nVesC9/gpgU9QXbTZ3wHhyBZ/mpk5xybbHjYubn
Ak2Yf8zOPmosqTF2wcJzb2viXdltQsdhxw5zHtVzdVx7xi5FlEtrs4efaSTAJRETFcpsV2rnAD2H
2mNi5dCNv/nGmubDbszOQJ88WtHZe1562nC2ROkkwBB34KJ5v+0uiynJxZrmCrxEqrqhUmANLPSY
EgnxyeJ78w4pUOxkW7x/lPcQ9aLo6Vk9MDeNPQAARezc/hWLl/jlr5hlJUUH+toggvsM9x/AD58B
qXKjZ9v/o+xBwOOwbVk5/HjsVuLqUkwYURQaeFdHmslZ3BlKkhSWjFQwZR5jwL+DQld6Wlnbso/+
a2Tmo+1ArIQBPOQ2G+HpO36HmuKP7NR6gSO27Y6vZXiLGdjlqmZuyhmUrGoCg8qWpJtg272EjwXI
wlxiAHW+VsRc3EMVrw+k7pjMm5cLWlR37WrM92iO5PnUxLt27ZmzbOKfau8calC0LG4p8FiulsXo
wbpdAjFs4d7+TguJz6TsMXNBkSQyNHtQ9iho5wAASday/4XogfIrcn/8jVfs/DWdmqJuIFSLugqC
cCJ9dt2TFJ2jtQtgYbMmZmbraCIVZKjAobtqeArjk4h2erByXS9u1cVKZlfMoIzzfUmWuZ0CidRa
Bnf0y+2PsbaI8Rdc5IgSCxnqEVgE+i5OYX9GAkCn8uO2kaX6BgjG8ELHGx1SqF+X2oWVobYSqVRg
JQ41p6SoBUSpk6tOnt+hNAN7ne4NtV8Wrx1/DdaE0sZjOIvzE+ujv1xYTyRVxJIMh8tEvAUm91kW
1bE3c6CeDR9S2qBYzOCI9fb2qseYdsvsLObRNA7x+saiB/WpDk6pfu7Id5V9qGuqL9ffEIUDU0Pv
VbPBmWPMwlBWt5VRy2YMAXU5chJe3WWG5KTy2tzh9T6Ok6YKRA5hCiPCM2/UG141eW8kEMyuHY2f
y+65rXqg1fZysxXmA8jwbu/g0sIgYDYy/Gk4BfO53a7MjLQszQSzWa5EXpPoSaq//08m5pO6Ojdy
OyhgogRhCdPeVW5A2867bWQhWwXAFbNl0IRBM02Zl5QDAlbJSFiJOxAn+7QwCftpO+WxVh30k80P
6Ww8J96a8PF18Jganbl9L5Vm23YwWpmtb8Tg7FqL5As5zQjcBQIGdRYwoM1LyFXThBHUYWDCz1/E
BhNWm3ib7+1Tuge9bOHmOzV/M7el+9g69ine2qe1wa/rWD/9BbMgnGkSiCaAZHdNATWFva74QhW4
s95uf8EFMyYEOFBgxEDNGEymIQTHC7qlnGKB/FW3j2q3MeUXviaAcz1EB/YucOWi1wFw9Ti2MzUj
14pdZWmGjNTJnpI3IpzQj4mLso5DD3QbeKmjhm58Fn64yZ6Btbq9yq84PA1ZU/uzSFIBVVbb6H24
/DBsiJdutO/krt8oTvpqnX+b2x+/Vwxep2wTg/MWH5cHlsUWDAYfOnFa2U3exJE4tq+febchnzGm
BVdMXoflEdELpDnoJsfa5yyKxXIvMb2DxzBPeo4fqjvxHJseuDQwtO0MW/uDuIlXBa6qrzY0l7wI
wHMAxTAmhUrvGO8uLiJd6g2SBCG8KA1SZ6iCp1Tmd+BcqPdEDtbEB5YWemlt/DUX1hJTjwdJlRI3
pxVA5uWPLk9flPC7NSi7vvm8va0LoXoUHBu1aDH/dYWtj+MyCqoKH9IuQreTf3Q9d4zy+baRhYiG
KQREGoyzQNZyXiPvSNcUJnD7mDlEkchBc9B8HIdRV7xyyQxmGnGnmmgtYA5wunE6tbLYlFo8sVHo
p0hYrL9P5cHDi64fWpsY6kaNemqB2lQCpT6ALgO0ThXzzc5qJ9K927u19ElMIH1wccIW8MpTI5qJ
QcbWQqNNsh5FvUm5p6srJhYyAksDxzumYKA8cdWg7SM7I5VoAEsJNsnwHoGBK6b7Em1asoFCGpoL
2drx/aJGnsUo3DjokoBmdGQ7nC0rGqTMjsI8ddXSqgdH1sA/kAVy8NCpJvzcjFBJw2aW2qgtwz27
BYCqIhawKyh9gSUDOw/eMq2VUPGnQ93u21bS3qAfg9cIlaFfE5eg0vKEioRKzowm2vI2xcy9QHJ1
qlnLT2g3sruK9CE/libVHozBwM0z9AAWN310NJRM/lD6wjp21Kr3HAeRuoRkyM20QSOVa6AzwZwq
tI3PTC66zaBZ/U8q9fpjUQfZcwTB9m9lYvGjZifdRoeNx9IKjWOZ5wrocTtbHLTUMN5FFVVbJekj
4nS8bXqPhFJ+V1BLeIOc1iF0mmTxA3l3XG+UkBR7bsDfHNaa2UObs2Y4AnDeBg+2JKv3cWdbQMyD
yr0BcWpU7EFM37+VnEXQ1hB26BSkUTw0wYxtRAG8RbO6KHsv5H3cOoMSSfepksvvmAEPHoumpsCN
mXq1z4QUe2bZtwyj0DlII8Isyo95mRQHfEY1BCts0v8BlrgAs3KbZC+UKxDRAYGQvMnrmn7WTZUq
kJtiwG8jsPME5baQvyta23wvMKExSqpY8U8SMtVnIdegyZqn6kmLalTVGyOQVhzwumiEEjSorlF5
BDM71CSnp4oiV42kqsCbPxtcrUPZRmq2A3R1aFOCLSz7EwMAefsgX/NPjAL3yAowUwHFOpBgTG2K
rKow5Ye4Jz2jQJWf3kE2ODjZWXt5Ce/EkbrGs36X+JXHH0Cv6FtIwzD9pq78jKWwOGr7gr94ZFCe
l1z1IDQ1SGPi4CUbI1Qd3q3mHwsXpHVpYnZlqW3QFVYDEzY067ijnHv3J+rIpqM82LmnPlZ7emKO
vV9DGq0tbRaPS6C4i6aF3VAF+CftnTbf3/6GaxZmmV3TE+g5fUVKnK+a3nXK420DC29sDEyCDAfU
blA2B0/c1EkavD/AgdkjdywU6cMUpvk9j0IUESsMzo8CKnWK0W87RBTKDDE4TRRQxWsSJfvNME4N
/4V6DRQHRLVySSwt/fI6nSVcaRh0bajhOm35q4SU1ohWmvNLXnNpYPwBF4mOxZqkUKoOvYBWeUuU
fFvZYJ/oy0Ou/AdLl1eqMrVkZzkiSgwYZt19JLrhxbz0WN4CxLLGn7d2ec82TS54UbYSLu+63xF2
qPHUXpPOXsgPQXOAQS38jat73iOnolcEohmy0QT8MTrkv7bGczRkvhaQ7W3nXDM127euwABML6H2
HZR014b7HBzIeuM18jmKdv+bqdnGdcQMRRKgUVF0gdcY1Os1Ly3eNLnycmlN+GDpMsCEMgSYQV5m
QB9g6g9VWAheQ1vXbUuIFoE0OHJVbQftZ0fv9m285hRLjn5pbuboNUm0Ppdgrs/Q7cegrPwZgIQ0
fbu9hQtNAlDGA8CK/hIKL5iami5L2DpI20swX3Kf+xBHff6DHvIvXDkMvSbqqFt51x7tXfne2t4a
tnTJ8ZHko2wL8fNrQI/BO66nOmxHUH0CttsCToQMhX97iStW5u/OPg8xQd3jRoVAqWNFD4b2ZPDN
bRtLX+tiJfPiSDawoUp6rEQvdWPbqglDg5CcB4Jg0WRB/Py/mZudMdprVVqnMKeqv1LzV44MuQww
OBN/u21nqUgAWox/vtC87xlXmUWk8RVGf9gvMmqNznBC0QyX58n00dASjgUCMPpzxeyINJ/n/Ria
BgzkiwJm3vhk4wxdADF3V+AGzXTX1p+48kx6lHGpFxUbjM6tIhuWzvcIkBwF2KB0M2fisCMStWGh
YU/B++Fibu1YcP7M2xJiU+xOoMks2SuoqaVQaSu2gSFC8AwDojU9e8iEId3YKsj1Wo37EtirEx44
FsVsKzR+3jGuvNZLX7Q4YvvRStcwhj8LYgZvIE+e4KoZ9bSAByB02CXQ+PtQkkCK3EqrgnSbdTxb
6Qos5AWgkwctFqge8KyYJywgB80To0VPMI/0fcHPZrCmQLxwykGh8kUvicT5aoRVAuDa0jjww3KS
ZL4+yJFnsLoDEtH8s+Kd4yZNvNOCgBAmklFuGAmK5ospYgXDSBkGq/N+02n3IGJCvRDjKAJagY7M
z7YO6OCnhdYnuJ08olfO7R9wtdTRPloriJp46YN+ZOo2gQQO7LYRGJRUDi39pVWPUfj7tokFopVL
G6o8ntCLPKs39UA3GGzUtvaoKNzJMAXUyb9iPTnZsbJTaf7RhP13SMI6Cif7Etz2t3/C1XmcrPIa
MW3LUPay8AsKPMDsDppl9V0ZNUej6Ty9jZ2exv5ti9dpNUxCGUYGWQ7gD6jXTBddpWrCB6IVmL4O
B2Mr6S1750MYgIOjb5unCIq3j5Us6Xhy6SWkcwId/OsnEmrJziwLoW54qsmHGHw+jXf7p12dH/wy
zPpBYHuEqmNwbPrLjE4UXTFqMuqxvpUGa1NStrLfiyZQZwHj4wj9mDPXCQNpm4lOmdsO4b5SIJQr
6pVVXN2S4ypMwGqtUYEIpqarkHlfgXFbh9hZlu2UKnSk7sSAYbSjYOVTLlkCRycqRggKCsZ1p5aM
Ik5BCgO1Fhq3YOEJvcI+6MVjqPwXO/BNzGmhVnlFFm+lllYj2uK7ZPKRyL/kqtrVHcR+Yl1aMbV4
JDXoq49DnxC+mYt7KZJaapGZ4NhbdwH4NnQUxKIdSdGjK+6l4tXgR64fMvEarcFBl47ipeXx318E
A5ErjEYMGnByfzarM8n3CoEYiHpnRq9k2N129WukBbxEH8sfMhgXMCwxK/rFGnCnvQzKlNLWTlqh
PPXixRalH4bFpoyBaVTbswzKZ2DODzVZIzhbWqs+0oBA6wd1zq+vcLFWyhudVx2m0AFteev1yFEK
dWPHFjQt5Hc467EJ18AFyytGTw0QA1AjYwJmur9S16tREGLFXaK/dIp8kHridQSDjokRngxQ1PSJ
fZBL1dWD3xkoklZ2fOnoQ3wF7VfM/cGXZxeKGkQEAxQ4LUV9ssB5Vu+ttkYtoXfidmfZPuZvUKRJ
VS+LoWK6Sda6l9fwOnxyvKvwZ5xGvWJgYTYFvbqMwNDGewLt7gbiApr0GSE2GNIu7fdacO7alYC3
9KWBJlRB34QpDBCMTHd9oCysovGCUSwtPiUNHjyd3pRnO7OfB07vzDj4IRK7WWl0L4Um9PxgD5zo
GAeauTdRWZ5SBRoiWqWis55jHgPCVR0ghCRcmRC7yvaQHSA2oZuJsRg0IPTpCoNSY7I5ToML/Zdd
8y3wGl4DdTm7YXuTrWncLH1FaK4pkJ0ZjaJzMzXH0wBDGTZk15D6PHea5ljQKSnkxCdWtW3rB2HL
oEEKNiGU22978MKeTizPPqVUGHHVjoJvdfDQBrHb5CD6Rt0BddaVK2wpCsMULi8NdVG462xPpX7Q
CWpDBQjS1YMG+Xrc/KdICj21ZH6SaU5WRpvCehqM6Di0xrYGXc1/WKyJaScDmTQO7Sxa5CDCUKIc
ix2kj0Y/11LtlM1THa+B1hfOB/gkIZWsYKwK01WzlXILfRKcSaS5hB+YJXyEateoyC8IsOwwRL1P
g257e2nXYySjx6LDBNGNkSL+K0O7iL5aaZq5JcFmApWFYkf1Awm3LN1Bny+3dtHgZeY3XTrl9kaJ
X6Ucz8AW8iD3XFr5zItrx2sQIBjZQtlsFhG5andgwsPviNGESbaa+mLqZ4sFbhId7VTf3F72ovv+
a20+pC+6vqJxhfifF+ASl79BDtuDAJBTroW8pYAAvW3sLxhrRtLT6QkNUqVvOR9A4SpDFU2i0Irm
Tzkpj5GaPHU2W6tTK/j/zV5K0JwEFAatSXPUI57aq+VOpiDiKFwCLueQlE5ZbxIuo0F9zgEQK/2A
PgX5G7WoK9OX25u6cKlNbI+/7cKVEtESmWUKbOehOwTxiUTNiruOJ2C+PAg8AhcOgAHKgrPlibos
Iwu9MTeVLN/CaKUu98gC6f72Sq4hRTgVUNEY5dKhPoji/nQpOtd0oTU9whuziy0NI80ZtCx8zKzQ
9oTepduIF+fYNGBcDYFp0oDoDHskhqH+KuGy2YtinQLpevH4sJh7x1/4uPOjmpa1hll7PJaKpOaG
i0dQcLKiZMg9W0mR25tMTY66FMRr+PRxtbNdB+4NKRroPyEkMVeANmhi8IJAUB3UNGjOtmD1UwbD
NWvQxlg/sho8Z2sfYMGPJyZnH5ry3G5FB5Om1XlV+Woz2ZU7VM+l5AG6xU4RNZGDzKZzUkXepjYk
1gJlbc5tNDJbN84R/hBMIWjQUZ16QdYjSYs5DhPDCJhIAaEBYrfSfwu1OWoyxjwSXHjaD5saTqmz
rQYyW0LyHc0emGXsEr1BLaRwYoMeAwuNXUVyunJNEH7ZVdG/xDw1+g2o6k5/pKh5HPY2Tl0uLGRz
B568x4Fjql5Qh6+xVu41+k6AhVOM9kXJIDIJ6m4G1o/bJ2bpYOI4Aq+A5981eAQHgNAEKu4uVSUI
A2mk2zEd/HRqzVYm5ZYt4Z2Jri2e5V+p/UWUgaZslWIQHxeFpuwsEu1qkfpGaq5EmqUbAj1o1CYB
B8fLZBYBOlmVYp2BgduKFATRHU1+06LYaKuQiwVPx4ANXpnayD53JZ2b91SPm7gq3aIKAsWPqJxt
dBmiLQJC6K/C6s1vhBOyyyKzPNVmTU6WwchRy0HBVxE7fLz9IRfWPWq8Kii1IWO+ytHxFhMMpHG5
m9L+nabUtyV2biR5b9WGc9vUYvoKfi/c96jp4c6fnS+MLWN0PuAYnWOOoKeg+M2lT6XxTe1dh9BE
DtWzlSzjq/UwP9KXJsflX3gPjXkBcTGYhI6Hx76hIPL0EwM+eNtiMAPUts7DIfojPXAofawxRC7s
LPK6f1c7pgoXpvuoZBDLEqUb598xgJYqEHfv71t1jTt+KeW4tDNmWhd2AsB1iprDjgRyUqmS3MTu
XKkDVqYoHVWKVrZ0KXG7NDc7KK0a0Y622NG0eR9Y5wzlc0ufZMkrggKY982Kz+hL5wWvOZUYo4o3
ylvT5Q0x4GO5itQNlTWTuxnrOratq9qqfUQG48AapVL9EH2ODdS82JtcMuVB0m3wGjfgp6VOWxIo
6yQqg54i6m/hRhv6/hGQItl01UFV0wcE2Wpbtrlm7gB+7X4kpCsM9LxD1Y+GENE+tMLkWFd2A3Ij
BuJgpzJEEfmdLrFDKheST8fTqeYKFFwzLpPfdiPXO6Vukx5shYBQeSKKcxON7sC606Uq1h1CLFDu
hZr8UikkfdflzIKQBLEGPB5rOZRdjZIAvAVFE+951qp4DvWgsiJmxPAbLH4nzEDVgUuXwh+EUQxc
KQZ7Viu1Lb2eV63P40b+AGITIU2TqVF4DXg+jY0eVcohBCtG5jTlCNIA4F2PtnUmZfsS4WVwNJJq
XlJDncpG+0R2mpQrg2OXUAkAkWJeIQLLvTi0SWRztwpj63dBDHRRuWl/JmFJ9plq0y2KT71np0Fk
HEDVUHhm0wvsW4FNdkKwjcZeZXKOXgIwAC4ImbI/VdnzszHYBZSkkjjgGxrwiDuMQY4xs4PmBwGh
I8Qnwpr94jXJnwuK4UhHr6CgC3oE+zMFENV6MgszvGOkk2M3hNqW6rTacNKaofIFS+I97jRcna1t
bQVIrTo3Kpt91vD4MLSAqaB+quzlBgLfVVe2mCbLo6zYsBoeJrFOzQ+63qvZOdcLy1ckQUOPpTw/
qoUIzrJSSmzX5+iZe4kiS2cQrGHwpwfX47vC+nF40saEjcv6oaq8FriT4rHsYkDcWK9qblUO1eDk
XTXC7kRRg8Y4icINSDzrO0kfyLPGOjo4VSUwo6iohUIeSl3kpc9bwsOz1DD11LVK7at4W/0Udl9B
OtTIdcgRKka2cv0vPtJRKwcIf4zmV5hLxhp4T1biVpYNcJpto+qstN8TegdGqzzeqcUnG7xePRnW
sHaLLAQEPJZROgR6asRPzeJqIRpQuyVIgBqqn2oh7vTwN3A3jp6UWwXm+lZsCqU9gkPMqSG31mhr
Y6MLIRCgY8DVwCGroZcxC4G5JA9ZhBTZ5RIBD8NWP/FWw6kELwrNVwLgQnQfafgN4HMVCN7MK5dE
SvWaNBIql4AAG3cY4gA2YtcHL4FKVz7q0rJQM5PRmYHwLYLtNNICVoiwWYUA3tUaqqSVVhyI3PEU
wM5Kh0CITLk3hCTJnYEbABPcjvQL1+UkEZldY6kkFFUykIhUXbWzKh2MdfjEHajo1JWm8MI6MQ4w
Dv2BxRaPnNk61a63mdW3uRuL3A8yvQRjXfEsda0fm2B4TSW/64qVLHbhrTyxOa7+4pI2w9gA3wNs
prwFob6KhP359v4t5MlglRtB46aB5tJ8bikobarVfY3Wjx44GngIwX8NWOlKm3lx7/61Mn8a5lHM
xdDy3B24jUtVeqOJfUdzwwUeaWOG2laE0vavFwY5KSAZR90sTGzOPlej9jUdQM3ranrs1jJHohHs
U0pWXn8L/qdiXATDBCNJFg7A9As16EBYZVQiXSONz/RdDPIASXkx1ypEX+XnWUqqjlM+II1EaxlP
zamh3uhKtQxpCUWGtn2vwF+KGnw/5LrbiBTMPq0R4leAoLgfHKPVAsPpkYR8BIIL0POGYXLKQ2Ie
o1rYuyg0Ij8IyvAY0VbyiZZCcb2sjSTwkqYtHrrUsCpHYSJKVoLF+Ctnq7h0t3nhqWhKYgyJyF0j
+makD1bwqXR7WvtD+hBlz4b4c9sJFr7OxNx4KVycn7ihikxHc1FwtrqdXfgDewOd5m0ri6f0wrvV
qRWqo8Stjt7NTJTT2hhVniRSVxxt6RkEP0NtBXiwMQCNv+JiLbaguS5zBggM9B6baMBscA4K6o9I
BfNL9NGCtSj1wAe3krgvBIiJ2ZmDJ3WeKSyGWa6DoCx7Uft+izGGv99BeeQgt0DEBgH5mZEmVete
yHjdCjT2QjW6T0K+Er6XPtKliVkoJQXDXRnCRJZBkrYPokfIhqyE64W9QqAh6KJjIG5s2U0/EavA
d5bWwKBbcvmU19KPMBjxvuXK43vpEF2amXk1RuCY0VgwA6W8Mr0vGtAB0XNsg+3cV8W3zFgJpQvJ
BJaFJYH0FBzN8xs+q9BuyXSU8TBZ4RVFcx8Ppt902kFpAs/M1uQlFs2NNFwj8godnZkzxINRGZzg
ZRqgPUWG1Ncrw1NKEBao0Rnzhbddb+lqGnGj/29t5heV6DoJfOAlBo3uh7Z2FOV3nZwbfROhpQ1Y
8W1rS58OFB3gJR0RdFckc1pClSFqB1gz/mimb5vbrv1M4xe7DbyK/+60NUzS0maC3hA4UsD2UPib
uaSmdmg0htA1orTz9QIUFwO44h2exBBLNXuXG/zn7SUuHYJx0JbYI6eiOp+zhSJdYRdmiaZ1AdRo
Z9yHob5V8O5byfyWVoaHjzryMIBRdi45ZfW9SXHWcjevfTEc6wBDCZ0fMTx71jC/y6b+qWzPkyTo
SRFQNSPJNNl7IWNGn772RuSUwa5fa3AthHkIJVxQeY8edBHmKZQHkMKCXjsaUgxDpShgt710sij9
k0TpuTej0sPO576cAz5TmS37/NvvNzaKR48BewNGM2fHr+g7pUwb/ABMlUFySsWlGfTtz0Cq/5r7
Bf/xBZn9fAJP66oihiAK9Fa04FueCuHaFXpPjaqh4Y9pSZlVDqL2WnXv+mtOzc6eDHFRFoFKYLbC
UAv0TKnpaQk0q3Jo5YnN7c28vnWmtmZfM2es1uNRF4DWppPm+KBrBGPXx21iYY6iLlkpocUMynJq
3RnRCNc+smTlSI8xcJq1TW3MgojFZXsIGuxYmH9SBgJqFLsRVe6bSqzcoNfxEZYu2N7nzqf0Sco1
rCYB5ZvJO1+YDDxOb4MK2VuaPGSsdPq6WoF+rFmd3QGAoUd6oIFjvooPbSp7pXGq4sTpidupGcQ4
NlGTrTjGohNeLHT89xfHXI5aU0bWDYUeoXjQRwPrNn9O8sqTdcltinR72w8Xv+CFuZnPU84EGpgw
l+q9owZ7QzxWdY/a49N/sAOEJgZacMmhWj9dFvhxctL36HAZdnGMAtPVReZL0KIy8mrlKl3cwQtT
syVlRmILXUDFi9SQW/hhdGi+dJgGRBpuRP/la4H9dYT3yiO4Y7osrliAm+c4ALrKLdTmfphReqiU
cRIUB5pp3e72Nn61p65O3L8G1RnMVzclngvUpF2FyHu51A4GBsPqUN7n/L2JqnsMjCDph5tmMo5J
ur9tfjGmQEoISRFqHQANTZeLMa4iSCt8RTwsvbhSnWD4GejBStK/6JMXVmYfsAAGgDcxrMgRRdlG
7OUo3vAEoj16sXLAF29VG+9neKQODOM8hbXqsgWvK2xJja+IFJVWCnUMTwHbFwMeKvQ6DFNqfz3h
Ml5wkKXHywb6DPgz3UeFG2CSaMfxvz7YdEZbOkSNPUNqVvBki/HrXztznEofSW2QSaPCZwIOOvUD
snltDoVwaxsHwtXZL1C8+7ddZPw4Vw56YXJ2JXSWkuvg9IGL4IPZkTeqHYPsqfqICbg6jZXvt2ZN
mW7kYKHHgDOIaNk6SvAcSk+GDTKp5yiHHOYK9fjaZs5e862RG1ouw5YhKn+QvD7fNGhvyG85Oqkd
8RJg3G/v5ZrFMYm4uAuSEg0cgkTOJX28aXThxXbog0kNg93pPuiy15R29wYvf982u5ibXHzC2V1L
ckKFBboxN2To51QpFEn1lZVdT7GNJwCpJKpjeN0D2jRdmpKjiWxS6N1R6RSJN1a9N/URUBii7OIC
wky7TNsMQ+oE8aOF2XxDBo71aPK9ihdSuFapXgxrFz9mts+MgiuyT7FgYTxlvPfL5Ah1uZVraXFX
L4zMdjVV21gHIxMymOSgss6v+rWZg8W4CTZ1QGNRCUKiPt1TE58qbQQU2yRsIRG/6/8j7buW49aB
bb+IVWAGXxkmaZTDWHphWZJNMOf49XfRde4WB+IZlH1qe7/YVdNsoLsBdFhL822CCbpSVHlfXa+F
oPlDlnapqX4RlRDUF42dd6iMqS+yIYhd34WgZYYQzDagnRdVBC6QVAnIMU3AwzuJhhneLtzmrQZa
KxGsz/dtORfDRRAQFAdqrGLvqaJ06FkkvjeGTeJedqnvW3MuhTN3CagUTTdTLQPfBU3ZgD8N7dJ/
73VBPn1dDiY2UGPGLYHnBaRDoUeJgbuP1hhbJPd3lWWiat83295QRAhT38MTlFLmhzZ6dmDZ3A4p
NJ6KQQP3IWArbTY+gp+Ami6TNFuPPLw94LWCsLG6WQuJ3GalTDXiICE4z4zpBtxPdiNsYFk1OwrS
ciSZZroOzrY7c8jN6g+HqZq8Z1mvnWLN9Ld+bEWCgPD9njo3IaKDHoMof6hUzr0oKaRpkEcNHI7A
21DYrgMuswZ2wfIV+BCXze9PJ/f5qQxZKG4CbB2oOd+Ybds6V2KaGrg2onHlx4Y8DrZyj4GNK8O1
Yhvl4x8A6n1Hv+dlueqaiSzlchsm42lGR0OvHNN+oofkON0hpX/bbe5lB7g0dgsSixZ/bQJw1X5C
idrpTvVWAkeO7lVes4te0MBsE9dy8iM6Drz+pH5e/sLvKGn0fGU4z6R5XrWFOn/hLduyp+Jkesyh
LkCuvOqq8Hq3AYQ6GLcfMvvAtqrd6QIz+H6FOf+A2eYXwXQiZd22Az4glA9VdZKNJznaa+ndqOKk
uL+s7cp191wYd0SERAlyaYIwlARk7VrVvQCAPIRuumrjF4+V700ifMlVM1+YHudQKJ9HWRjC9PSk
s9U2tJEjNnA37PydKToB19ZSNdC6bKGj0QCW5flaghDb73LA0Tg4AAdJtQcL/DpdCbzwzm2rq/Qk
WM7593i3WsrjzDsLTa2ITMjL4udGQ/fMTVq84fUHoK1rabSHYUNbDGQKDpM1p0IuEJPPeDkg+869
woZikFicAHcZtz8/2kshEvyBJzPLjoudQp6ptr+s51pMBIIlmiUVBeOAPI+HFdZTPJYQ2MSbvnoz
85fBF/jhyignWh++ZPDpqlJXQBRXSTMzcfU4ZZPbthjmCd/QNo0+N/lOLrQrENO4hPbb0gi8eDqZ
RMS9sdKHcv4VnAFFScjwGdC0B2hEob+XfnafDvlG9jGZqLygboynzFECzVvVgVthSAQYJmvOslwF
zqDiXNZTK8MqGJ3llQWS8tppko96dGcOgrrXmhUtRXGBLweNZ2kiOe4QZDsrVFEC01XbT7Xe4LId
1zuz+5fgs5TIRbpcB/9aPUFiPD5F5XYAVwCApSSzQAP4c20GHiMOQLE2l413/lXeR5dSuZA3VLiQ
TLPUwXwGSDMI3QV3LtFCcgGOprJe1wUE1NmEIqVW21IPlMssPHZq7qmq/5JJ6HHJ9IfLiq0Fu6Vi
XBiQar8oAMiAMKB2gDR51OLGNoHdXbBfUbQP/z4rM7sGciQY0UVTM3+1nJoyqtEeiFdh+hvD7EjG
2JnlpvLzZa3WY82XGM5IwLjcyebsAc0UgRtyvNYazSNKKXhdzJvy3Sq+xHBWoYdNQGoVYkj9kKEz
bzJn2mPHjIzdZX3+l5DyJYkzD7X0xyiQIKkCTe6QNJ4enowJwIJbtXcmfTM/4XVnYq6qW7ZA9tr5
BEAwzGjKJnpQ+HkXOtRyPmlB7fSJ3v9KY23YAr0fLC2FScHElPrdg1Ro9WnqtNLtqjY/aKDC9aoo
lQReuBrYwKqM8e4ZrIPMxry45aiJ0YYmqDgB86y5LHoq4gmj8Z6meaao2P6nkPhtbxeyZoddyPIH
vQvjGlqbVeuG/QSZEDZFz2VsOJX1mqqjCzWvGj3elorxahbMJqR2uqE/ku63RNMNzH+fkA8Qmjig
tdqqg7SNQv+hrKKrpsb4kKUIjljR+nDRWGJFHFP0ojoS+TVk+77aFNJVjiQuEb0FRJI4B7NQOY1Y
CkkU5By56WXFE3jtMFnr5cXfd/UgZix2gvOyAAksrS2w61myaapHcJmX2ohGpQIYMaEjtSc5fBGY
/JwAv7T5nLvh9iKZkwF3081tpO+l1iOaLUXoKq3crr23QCeVtyI/m3fnklAuFFuljzF0E2uqFvdm
C2vSr5L6lEyyV4N1BGiOdjunDO9HalfWIRY1RvzJUn+XD7xDNLSjAZHvjCjV0TdrQMQ5unzEgef0
RmtrbDdFN3DzonqjQW13w4M8OJji6a2DQU5mKxonVtYt6+sruKXX4rEtegVfYd7eGq+jw7aVG+2B
aYn5QafB7c3uQZuXOx+FzezfKBeSTexKm8Sz3On1shmsno3oqP3/C8JtiAxslwoRp3YGyYhtpX9D
EgPYWNnotqTc61rtAsnKFJjB6ltSW0jlghya6SxWy5BauaadbRizf72hndH2PxmekRm0np+Thl0F
f5hfpR0QKi/rvXp6Lr6AC30hGCvzhOEL4spWSxgC+nKKQSBEVVbN/b/V5XHZcyTAo0SHFIJGf6/d
KdvQNvbvlZu+6zYoI53AK04A96RuuM8OnQfQUqd/VR8+ZCfc5HsgsrmxK3ZCwabz+ai2blQK1rXa
KQDrCsxepsUOrur1zo+Z7ORBNTxLHZUfgBuF/h2zZ82hbkNW21Eatr80OdI0O/ZH651oVnTVgTzk
mjQpbewgs7Txfhp8oJp2cXmUu9ov7c7U6wdFt9rNyKKabdDKYgG2ZG6BCgcJmAhFAZQhxko/8FKa
lIcg0psdKNIBVGWWSM2Wknw/kNZ4RAoCg34Y0dd2PivoCTMU/iGughHArr3fYgADHZyV2k83GXgo
t5E0WNs6q3Ov9vXYQYnJv06j2nSRYa7cMa2a5yQf+4NvWHiJKn7/e9T64mAVdXaXa5X500LKFeME
U9HatUmVyJ1YitJQU5jlqUbjjpeUlr7BaIVlD6GkIc1bq69hE7d3Ocw7da0B7bNNjsnRqUnZkxR1
hp2wlN41STeatqpVbW0b0yTvmoICJALIu8YHwfpdsTLIGmQJWxIAzrYgql1abABkBUrPupSYPUJ1
2Rxay6pe6NSNT+ADK+/oMLBbTLHEB9rF8h7ddLKX9B35HZZKd48MDnntGsXadxnDL/q0SjfFaIL9
YBrlZl+hIHUIYo3cE78PVBcVKvrcka65ZuVoFG5ZkuzTn0xpg+mS1ncCU1d3aGwrUhy+SaUd2miU
DVthjZVtkM4CqV7l++hgV/y4BUkK6ZXRppEiP4xDHdxrvsKQoCwS/6YGht8dHutMtY2Spm9mNUMT
5VFQYJTArCQKcijTAt1ppt0RP24OLFWla8toEgx7Exp5leGPv43a0Jx8ijLRNPRK6/B8PH/58ezn
i4uSBmQENSZwGOU6fMB98C1y7+KD735kdrhVbvN96J76K3M/bpiNTuLLoWpllu5cOnflSVmdW90c
Len2vUVibcce0dA+3We28jp51Ivu0Z9rHs1b/wZ0IODOEHzAHAu/HZqAhAByEvrAAdJzrv2YwKu1
AIxSwPbQ7GYsrw1top7f9j8Be/8RV+3RzLBpej4KLnsrVXyobiEZOzduf28OD0vVTIshrZ1EBrGT
WsdOTq2fMSu1TaV2OB0MYLupElKzJClDW5KRTMrzTJBsmM/j7wvw9RXceW02FWifUPtyUJe68aVh
q0n7Kd2CTNW9vNWrF4OFutxp3KFLT0KBbWbOa5HybWPQQUT+USfSaxtSu5tEtrWa59Qx3zK3qqHd
ln/4SEls6YMW1U7Tg6fPCTHTVZmPMkJzE+B543YDpu+9v9dSJzM253zlxTP53J4w7w+YuREySfWe
AQiw109Gpdu0Pemibpp1/eYpW4zWoDmaf4wHzCRNXWFFDfIUDI46XOnJNQ4dl6JhzdQ2YemGsixQ
cO1yAayUP1AU6JTgeTY6KwyKrgFOOCK/rbfRFWtCr8AT/fI6rooBtD9wTAiAs/iJ9KAd07LzcZnO
p10VWwAUulZEjAhrSSEgw/4ng3sE4f0Lpg8FMgKzKDdyBQSCMg7+HtQMCZOFlFnTRXz1x1FtSxlS
ur6yC8wJ913s9IpbDYFzec3WDWJmJkbZHOU/vuk1NLIikiSIAgSeNwHhsMcZQsvJKet8r5cNGGGR
a2MVdTWMiwgi6dqOgTDDQpJjrmf9eZ4s9MQLOcB4QlMDpeQlCysvJAaoULrdZR3X4jU8+j8VuXA1
yRbYk3o8JmMJA5ijq44x5lzV50hK3mQfTp4AgKURVenWVxYDUCiagdEA9n++iUD4xPwBGHqcotr5
qh3L287aaIozKY4xDWAvsM1UNNW/tqBowLAA44iDyfjz0losqNaOUqbgLeFY6oMOe0lH21AFh9Cq
DDStzeyY+I9HJRrSErOxBfRKjOCqVLYK2BWK4tflPVs96cBl/Z8UztGihlZJ00NKCFBIeWQ4xuKH
0h9ua406sl91mMCuXK3rwaioP1lVJuqbXjt7lh8wL8NiKX3MFcl5iltGE48/MCvlDFP4AWS+HWnR
RNyIHsFrZ+pSHGekeip3fedD34xtm+4lHE5N+NK1AldYaZ9BZAH3G9jOLY0AFYvTKmWpnLe4u0xt
/DkR+pkqo6ebsa3WwbHTPrqyssMWDUmtGh40TLPSFNjQWVmD6slgkV0MnwWVr8MQsG2N6F6x9g5b
fBzlehQz02jCwMeS95gvDq8musXopQXiXNAqA5FdEPrW7dhEYQo4GxjW4K5xitXUfjAvRQb4uyID
LIOU77UsEySMV6OP8SWGM+RBk3udahATdaemuG2nCODlG+BJOmO+iyZkjmvvsu+IFOMsd2xkv2Qd
JBKQWTQUHO0Ujcd5M4hGQUSCOJvFGH+hyfW8guZzrN8MQY/rmYigYnX90GAJegoZ/b/8qIRmxkUo
17hs+mh9AYdKH90EmNqv/Z9TuMUBZdd4il1ewFVfBMYnnemckHPmLmRJ0bZgjMb8f6hvaEmBaAcY
geux/WveZrQQYJwUUPO4aVIcUOfOGOPiN+Ux5OjonJ60PUPer5Vi77I2q4FsIYXbpZTi5R5NWMBS
L45ZPSaboJFezQYj6orS3ucYCRZIXMEG0oAB/XWucyKHxop7I+/wQpM+GgAmm0eGAhr1SyBLoOSk
2rhTG5VLIk9hb0E52HpuCho81/Zw+Qnc02FQWZJEDJ9glqlLGLAstYdRG+6qVlCd/CZIV9AaAxRE
gJiiHZifogR3YpsPTQLYE0BTETw80X3fqJ6w9ffbNnJyOGMZo0pS6wIoGsFY35g5mm+yrYp+blQd
nF6E0/nN6SAMbc2AMgF6OKaQOWGsmSolGaBUW4MptlTR3IwdH17ARaKDnCn7DJN43OZVFz2Tqk0F
MxtrS4orIQVRgYo7IO8XGLYPs3YA1kAwobwMVKDmDpdEvEx0vCGmaWgF8taWFgUmXQXCm4oJQe5Q
nBq/A6gZtC1xX+raF6s+tP5ODq5DEdT190shFnYhip9bn/JU00MtxhD5gPF4We9wCrAfemM4seKf
4rbaE8n4GAtlPxJRV/CfLvuzdzuEg8gNwM94ZupAtjyPN1NsTQG4cApHv01vkttmY9mhd5dtBrQq
AcYttuO7+r27xpAUXPRyEPp2tHOiuVMw6zCCGWqz6PFOVoA4fd8gBxof03GXip6bIlmc8SZdKU9D
DVkB6nJZi7Q5rlVah6G+iN1FnbUthB2NayKX28qdGFmtBx1yfhjaT6O7Dtz0gS4DqRkdC11iF5Np
ov1LEvRhrHkJPIQCIgCl0W+UaTQqadGT2UfxB60Xkv8MLDR3DN7/fuuWcpRzq/H1su4iFXKo37vX
mZsDZdEq76R4Q0Ug26vLCPPEc5ACQELllhEzKnGr6iinIwvqBGG6DUy7BKNMJe907YomgqvZqrgZ
7ANriAjOY635epHqgFjC8pEg3JUTUE+BiZTYY5qPNwAHBldm6F8XCTjlLi/pbIG8IwJJBaSjCDno
u+YOJ7VU/CocMTpepLcIgbac7IiIJmFVuYWM+d8X75cozlSf9JAxROZ708VXfhiCrcB/lC1jD/Qm
QHKZgnvTmkjgo+PChCZiTHty8aVL+5JOLboVevlJkhwreDWnfd0/pb1iS3/NUoiIshTGRZS8VXxm
RoCvMDF5zLpPLYrsVEYJVf2ZSMz2+6tQF+Q917YN0Hw46IEAj73jzLNgYUeiWaQkTxugdh+mJty0
vbG5bB3fOz+gGgX+P6Z2sZCUH7Ge2hITiUZUOEoPsB31EXMLHd2wcaPpGDD6ALRRkf6S0OuaDoI3
0dq5DwJGPESBSoO0DGeYeGdh2qmAr5MB2G009NLwmZgvrXEIzIcMaJR59HRZ2bUoBrxMzHQgaQ4M
Cu7sNdogiGoJayoz5RFon4c2BRihPjh40Qu8bvXwXcjSufclHRjYCmOsqxZ/sjEDwSS685BOecZk
CKDT8r0yv5FIYd1SErxc1nPtjoHRFaBlzmPzoF44d8esxV20JTj4raRDJH2wcKXKQB9gSYGTFYLA
JhLG+cY0ASo2kiGsUz+sYKtgLCGJTmXpDaroDTj/FB/Klnpxh2011XFc4Y3mdPKLkvwMSu/yuq3+
PghoZzhcRQNO//m6BaQJaGHh92srfZRZ966kokzPugjwMAJCDI31fKKuIBVG0ksYfR+7iYFhMxB+
XVbie8lq9mjACvyPCL5JNStISpIYl3fzNg+d4jjs4+14V/7QNsajYf8sfsue76Es69Gt1Nt/nbGb
peuGgSnaef6S51nApHXXR83cpQYwaD3DvLPlZqIs61rwXwrhrglVl6i06iFEtZ5Lc59iFnKiDhzB
SYfb9OPygq5u2UIjzpvAAjeWegZhyiDZMjKEmugSuRrrTeSGwJgGnBK+J0DK0KOtVCifjwFquGXk
h06QPMt/n6yZ98YEezyCAvDQ+b1J+xrOCngGh1LWb4HCXntxxzJXlmtRo8PqDlkgZkKgxaWRf+ZI
JIoTgAcgBBHMSBiHKHT15peOWWqSPan+w99vEUIdwLIBmYl2Us5xrQnV6wzVSqcYT02d2FL7t+Ue
rNyXAOD8nEeGsZxomqDajtaknyaUKM0DEx0Za1awlMGd+MzQ8jqLIGM0QA1yr+o3uGhfXqe1A3Ap
gvObgrQEDEMQ0XdHFjlavS9aF73Al6WIFOEcRs/w2G5nDM4KfdppGW9Am2wDplQQrdcOnsULk3+5
mxKyqsCvhF+Wm4bazHqOMaMcGx+Z9fsfFPp6y5rzsi6vt1Y74moNSYWPzigwuwOkKKkFF77viazZ
xhZSuPtQCfSIccaXdLpwutepZPeoqmdMdg0tfu7kxmVWg40bAYZjuNqE7uYsDzfIPN1U5SD6GNHi
cjf6BOzPmTY/39uDdGs9jvedK9uxhv4f29qSPbBj3MyLnumJCkx09eK0XAbOl0dNr5UxwmIP1Hrp
q/Q2nPJNMqOk5+zwh/+Dsu2EAiVLo+3lfV4LWgvRfE2A4Y3basr8mA+vh+G9BGtf7w3MGUGHLT9e
lvW/6IlaAJgT8CbkLxtV2eQYV4EwlaCvKAHE6kZrgx9mGuwjYBjYVtLqTqxHj7kFlp5yLDaXP2BF
WTye8HrCGU3wMOXWuaM+U/OqgbI5g3d+9Dmg1TFv32+17hCJgtuauhCHEqWJCgROnzloLHwoKfvI
MsB2C6xx6UaTZ2TDBjmv0GkwdwBahc+RGd5IZlK0ZHdZ05V4dCaac99Eq+Y2BGiaytdA6EnKl8wX
iFhxF4hAZl1Fqgvzkpx2aBb20U4HkLGovI9aV9K8yNr43VWjClLNq7ogXwq2Q2Qrv5GddWMs66GJ
ZeyMnTIeWP4S9U+Xl2tVl4WI+T603CnJCGK0CgOrMfSi9roEqpc0eBMACEUMCPPCc/d5VHW/lOFW
bap6a4gLbAxGttLwMBZvQ3DfRe+X9ZkN+ZsUTKHhIYRhfgyycvoAW6JWMAWM+QIMnNuWk/1Uvfao
2CIkxbW3NOrveLUDtpGgP5FzqTg0jCRns21fj4fgYbwJt+OHtA/2KaS1IkjFlXvpUhqPsmLmaE1k
EgEo+ZFto2NxZJvwmh7JJthOW31bbZvXywu5KhDdKODcBIw/ntHnC2nGWcUmE+pZemR3oIkATc5l
CWvWjQ36HwkGf80Crok1gAgAKQHprhuOtN6nogmh9U1ayODMgUqT2WN8B9ese6A13ySYAP+svHHj
n9ibtPmH954yT5IoII7QAJ/MrZmMy3g3qSWibEoGN0pnsuy+FrVirDnSQgqf6TeLViVFjwdEq/1o
NDB4XmXRqZn+/nhc6vKtd8xPW4mF0GUGa8w0Ox+ukmgjRSdLvcmm+783BQUEzsh0gysYsKHnxkZb
s0rjEsidbKwU5NyM2gbyIPPMiYpwPtasDsPtQO7C7LkMvJtzUYUqg1F5RqTM411ibMforTUF2qxt
EIquJqLDnz4TTpti6DutxjCjE7LPCt292SbECDkAzy4v2vdOFowtLeTwhhA0UaL0CWJ3OHryJgDA
gY2k2p3ue4knHQE3eFne6sp9qcVbRBGHqV7FUIvUMUgRANjdO6loklgkhHu0WI3VKSHm34Fg/1j2
u6R+iIL9/00P7sUi5UlAwwh6yDoUyDcjpqMN0eTFWvjEVQ8UOzBoE0ix52YmtXjY49aHi23Qu/XU
XI3E+gcPRXEY6SuQi2GIjTMznbIuVXxkl1ipztzdIGTOtwoyt1Fu3WvsnaqpYOXWLgto8EEbqw5g
sW+QoA0een0wpxTAbmk3AGtWpAc9CWx9BNCeLniFi4RxllCq6MxN5PnFl3mg0XbG4VBP0WZEJ4O5
uWwR80rxl4alXpxFgLaF0tiHqG64IWNh10oOmB8vTdEM0oC1807Ck/OyyFU7XywlF4aqPu7GrsH7
L8vyQ5xZPxpDuVY1DOhclrN28YeNoAilo47+bVAeVApNFUg4LIYGSP7xS2m+WJrdm3s5xGSH4CG5
vo7/CeOTkUD3HXNTgbAiYLs+yY5sbHdW4+9DLcNU9fRLMQDyTyXSC7RcjbhfWv4ZK1jcYhmJeiOK
cVjlOmhvyuchUOwpvM58UX3te5vbHHMXkjirbH0E3W5WsVeKn0wGUwqpdZwl49EsBi8lqhsRdjvQ
V2L4bk6fcWXbRrViN0Z/qxTojNZQUgW+Rdu5lzd61aDAqYKWCjxJvnEvg887UQsTvjkYwa6ucS8I
m99ARBIEnVWvRJ0B9AmGAnPi4ppcE9ZgSBm5MfJU+4+Neltl2+kzGE//oM7c4CoDzec7g29vlZ1U
ToifcaQ5I9Iflgls/PH9spRVbRaXAU6bMqlTTDhACjHie3yLEyfRgz/Ebprkh0YW3T3WT+yFPM56
pnyaEMpwuiGJo9gV+ZzYG4hqHAIgKVQ9ryd5fPLJM3CEHCMRoVCuOslCOBfl4kHqkjjAuaeQ5Irq
jynxH2M2bUys7OVlXbNFzDng7Q9XATMudzIFadz6YIyZGcCOqelV5ZGJRhtWUwwo7cESVXTwgYH3
/IANC5Q9zIHg9KMf7fiE+QMg8aJeq92AZX4cIluJHmn6D0UpvCu/pM4GtQg0eOCOlskgFW0EeUOA
HSrKnazsEhRCigjUCcA24BukSrQvYJPgYNqgPMcqHl+hGrwDjgftSsLe4BX7B4SKhnI3PA03Cc7+
+9GYjKaG/UvyJzBsXGOM96BEdale22r08ddWcSaMM35zCGSF9RCWJocW1B29CQRgQX1ydfUWCnE2
nhTTpGIWsnAmNHlNyrOSPMToMGbS52VdVk66M12447uvJVIX+AMIluG5LfWN2aDfyCrdis79nOpz
0GceGIXty2JXHOtM7PzvC/MzJsXq+nTeLxR5DTSUgLZ9FBX15m/nbkNnQjjPorQFzWoF3QK0Ladg
1+gbUV+cSA/OjVo0bA1JAD2iQb3qmsEeaguKJII4tHL5OdNk/vfFcrHMwn1kgJjJ3BrNkTaboVJm
f7J1EBHkAptYXzewHWOIDvdj/vXfpHKqgyJ7rkvlrlpflaEo5/Snlv99a/4Twb/4ANBWZ5ipQrPb
Rt31zuhpDsY9r6TnG3LbvwZH1VGe0H9zXWx9L67s+D39HYs+Yu0Qw6p+fQQXNPS6olk5J3ctZoPr
x8KAv+6AcwwjkcUACjrZQWkWnGeXTX89VH1J5aIHszqpwYABEmClbtfqfZq+FsOxY4MdDIIgIthI
kwsi6gCsjnJOuxqAhejHLZVET/f18PGlzPwFC8PMpS4vamuWgJcG7e0BIKrRFpPydgAUY3nbZ4Jc
m2j1uMARoow5TCkETqU7+e403YV97LSh26sC7KF11/5SjYsefWalVUogqSbbsUVWT7YzEZPR2uF/
ZoJc/Ci1rG7aEBcMMqI72jXCU5W9NbJmd+QtwxiEAmyJ7WX7ExkFF0uAtq1gghZ6qfJL678JU5Wi
dePuTGAwAHrcgN9vLPZTGvsdSbNTU4h4wkVLx5e9GqNg3TQbdxEAhYRuaLSrAyAxE1Qfr43MzZSD
LqJ4W6t2LveLv2eElTGkrYFADEOn+9AjgJfeZVfhHvEDg2vlrfSEGJKJwPdWbwOAHQcGiY5m7+85
bNx8fAViKfgnwpTsVSQqTOnDTER9OKvW8Z+kb7nsSgbJbdtC0ggSTqPK7aL+F79aSOCibm6CTJLM
Z1lFZ/rEDz3YYLbyso2vnpcLGXyMpWUdVSpsQ09eDetxCm7QmgCAKNdU0UEuELYakkB4hpsumDsw
i30eA2WpN0ujBKgdUe5VGdUa6g71sQ1vi7/mV5vJVReSuJBErKhtY22OFvUD0V2deFbxD/WZMxlc
RFIDBVydM0RfL81DtZ6kNl6meDJwaEuMSFW9nVLQRaHd8iVOgdnh9O3m8uatm+DXenIBaixK3K0b
aFnnn4b6kYmIr1bPrMUqcgFqSkCskQ6zhtlL0D9YQBKS7vwWjuumdeShtPd/MxAe00WfMl/LGBQK
oh1K2o4/OX3wEWgMw8v/cjx+6cZnNYy+UqZWnm0RiSNp3q8fIIvu4oMuKqsJrN7iXEyN86Y361lS
L6FR+ioErIIMaJLhYxA1V6xGPxX5IAs0kAoSgOcOVk5jU/pzeYDQk9QodmC8N/pdLWoHXz24FmJ4
71LCpA7mTM1k/jQs7M3R8AV5xVXTXojgnKuhndya88uxp4+sAXbM/rLriFTgXEePSkMNZtpuJYts
Egcuabeq//v/JoTzn1Erad/N66R0hpupKdhdt2rw4/8khD/dMbkM6vVZSIhzKFKA8KXbZijCKRGs
F3+cV50aaYAIRgXFfGbaWxhsk0HQ+vAduWoO2l97TjlHAUFMmcSzJqZsW7se7Le3b8pddEvv5JvS
jU5kX7tJY2tufXwOAGVV2uXVX0MEct/APQRKig5kOt/5BskCPcxLCODeKj/G4VG2RBBWq+F1oe/s
A4sngRQqLDZLyAqKn74yulOZvJBIddueeI1lARMo3ehG+nrZXoTLzAUJ5oMFB8cjrp0b+ShvfFT2
NorX/04dYK4Y+2mbH/2rysteyOY+eK8PL5flz5717UG70JoLHk0DYu1pfjMH/ZtWPEvqtANM2iaR
Qc3RGNTOYgyJXxY5/+QlkVwwyVnn93S+5DSFXWKew/I9gDPakgiLXuQkXFAxjaySh1k1ZdzTwU37
k6S5l1URieBCSlNNGsGZD/u0NubwkAEeXpSO/A6hd+4D/Ck8qmYBBDGoER2Bf7KVH8A37w13uISC
/zq41reZ7BQnZeM/RCfjROx+p9y0juU+q9vUTUVZAIHG/EFdZlQa2+DP5j0l7Z1VP2ih4LBZF4GJ
kbnMibcDZx8g+OxLMnvEOAErLdrF/jPQCi5v3OotQP2SwdlGayj+IFPICJPxOUwbOxy0TTz4dlHk
r5km6ktZ9TI0pIDkEBjkyE+dx5ay0isFtK9zLGV2aYAFpwW8euiWxYGBMF5Uw1/PEKHwraE9G0Nf
/JhRamR1OqQjMr0P9Qs6tGEi4RGDfbqd3mk3tagot+rRC3HcUVH5mD8dTagXkldtPNByz3InpfvL
e/adsWD2hIUY7jTAsH1G+xxaSTt6P3rkOjyouZucirfKlvfRNjrEd7ojQuxZNceFVO5c0OMEXSYZ
pDbqEf2MZDgxEa/o6tGDqUEZBQDQTPAvsb5KFCMNUNRIMJ5MdnLs1S2w5Aa3DraaOdhTfLq8lKs6
LQRyUb9qFSlWJeiU0FE5GrgSO36roxmHjJ3A00SiOG8GHVMcDRP6AVsrvp8y5oSBeZUMgjnvVQtc
KMT5swLXrQOgF6Jqt6XqodfuUnKjiwZhvoOqzha4EMPHe8PP48GamxunwMXEOnhHbIPdlIU35C9d
7tDwCmN1oQ+kyIcxclR9Y/3TW9qcZzDBZIpCFbeevQbW8N6YC2CoTKnDUR/fDFF0XLXHhQxuNVW0
Kmg6ahDze52pbpq+m83PZvJk/7PUvFIESbC6eQtx3KrWUtCQyodKmvZDHz9k5cmwroSJt9U3jAlk
I3DXo+RmcAtHR1DFZfPe1SM4Rcp35gtscNXSFwK4Ves1poWFCQFVs43TQ6r+CjKBM62dI0gPzQBv
OB5RmT8/RwB0IDEaINCqIE98KIBWaunox5naSD80GKO7CYgWbxWtTneXA8baFgEMA4RH2kzzysN5
KUM26FYGqKTEeDDNe3QhDspVLMqgrK2gOiO8mYaGfl5+XK9XGqkomTq7l+L6IdkH+uRKmbq9rMyK
JaDPEcPZqKEg7cWXF2owL0kh1ROHYPodjII+sZOiFN0NZ3virrlnUrhzo7NKc2gNSJEAjFAU4N0u
k41Jw8capRoDtZrLSq2sHfpBgI2HzL+CsTPONFiTJBodTFDotIDtruoPtQG0s0QEpZlVMSoS7eoM
MwEcnXMLBOulTNKBJk4XFT+yDmMzcnVnsX/I5iGdD+gV1N+ROdTnz1g8xszQSHWNSQl4vTPdo2Uc
PRCD/ZjiIPJCtT2CKP0mjoxTjmZfgEUa136QqjZpptIe/NLax7UuIuVZ209VgW1icXXwlXJnZqoX
cjiVLMXkLYAcAZgVTzd648jxIbWeLu/lircBexQNCIhVMvi0OO0zDKKzOo5SBxMyGKJoA9/xM5zR
8hj7OKlrqRHVw9ZcAt24YN2D8csILufrLYMSslKBxeS03dDZJDLqbVPktSCnsAZTMiOrzq4HJAFs
7LkYMoFcJB9R+i3YViGHrvKYdZ1JYBTcBomLhMO2IgejqOxa+/Cpx7RXVu399i4kAm/5E0p471x+
CbfEcRSEQTS0qRO/AI18cqv30gUpkPOr3cbIQO7ZUb9jQJxtd8bNKLDuNUuaOQ7nHk6KKMe5atcp
wN2YLWnu7O+tfLKzxgBmIN6rjq/3zJ6X/7JFrYqkMzAM0JvwEOHclg1mUGZymjrgH7Lag69X+P9t
1BWnEI11/T/SvmvXUlhb9ouQwIDBr4QZVs6hX1BHMpgcvv4Ufc/ZzfTkTqt7q7WkJS2pC6fh4RGq
thJclKywyOkiGzHtE2oAawpCN48ORZ84Teyq8107e7r+OIHhqFb8ywMkW2dmjSpMKg3CpGzGDIxJ
eQpVqWa0kluilc2XILCnW7uN9XstoObPYBhtDp6srimcjKrBMVS1/nEA9S+SskSrUKoyqkem9eAh
bOoG1Rdc77QC8rZM+x41IfUHyAPiNYAOq9HJCGgDgzQOX6PCmDKvUlr0hQS9TFBma3TYMaDxVEF2
eUYka1aoqjFtbFclWcqmD7z04vCNzX+f48LzFDJSxARTBPiZTpeODVk1aWWcuzTX9vWo7ewm8qdA
lyzW5hYBySQ64VDCuDyIT3FCk/bNUONOHCaQJvj5EJm/oEnbQUc7IEmwY3EX+EFTtU8ZTKDl9gUi
lU6Y5pEsQ/m7nEs0BBCUtBZGKhB/iEUj85T0EGoOc1ffgdY8OGpe6UJT3v8OSVUU9XePoa9fWZOj
ZA6xneQqOSZO5ecHqN0cx+vJh1qd0/nP5KZ6Ltx/6OtG7/h/Pk4sN9G1clCUCh83mxCH1J87dsRH
RsZ+sG6LXlLvvUz6hZkQ2wuGEAZLWWYCBCKEOINSqz818L48dUqcfV4+rmf3DeoS4YTDBkKYDQV9
wkbTSs7jHFJP7qDq79bUPDbwXP4egoCbFQpFoB1CIOR0j6nj0I0sneB38Y66IOZpXZDhyu6Rs4GY
2DSrFRKMHc9ni+bLCtHHOvK1awKhwh51HQ7aGnbFXeCr3q/L45Itk2DoplhJSxATY8OGT61x5BqE
KCVTt0VqcTIq4Z42zJLyZgCG9fwR+/Ox99IvaAu6v9Hch/nwEDh55Bg38U73w93l0W1VKpxAC6bB
nFndVATQ3S/rZf7o77+Njra3HfPqId+PbvrXRMW/F3Dpe0KjHQyrcDMSDgl3s8NlnJm/xuKBdNex
zLnaXDGEDVQ0H4PXSOSE6liZxEMNZ1Y1p306qA6qJZCulZUXb/XagbkI7K8okEcdukgCR7IuJd3v
nQHpiGkyvoXF97zLbkgDEzVlP2rNcjUjcc08Pcw8gz2NJcRl55J9y2yunGRh9dJMbbVaXzZnO9i+
ldbvKlOGncnQ61xlibIPTONZre0M6krx9WjGoKtMsqdc66ivTWCWurybtq5N3YCsNCiobVDKC4ur
2sWQ6osjneg/W80fUHhYzQcqq6SQwQhGIOiSatA4YNLyLkg8Htx2UJucZCRV2wsMPnkUIlG4ceL1
3A1ZGjdVCpG81Ep2PS+dhCU3yTS9sO49KrLbOoOckhq/d1TZFdl8NMnH5Qndar8A9+afTxCCHJqW
RGFu4BOs0ItebO4kkZP9mvzKvyeK8z544bM2Oc0RyhuDk0huqC0vFjwqkDJG0YqN1r5Tk96HDaTC
THiWrfHDtt+w2Zyx3Nfxj1xWxrwRaIEv8AdJMIA6GZqYLz5s3ZqQw/2Ios5JR9WJEPwCifKRB4Mk
67F5kSwtkahiY2hYE8amhFNf64v/isjI6OTpOHl1Z/xD+gahFdg61OuD0fTsQEyx0apqgRlECjd9
HZEbUGdPskcWehbRkTAgQwgjZIPtgApGAF0jllEp8O4WRZfyapzeOntXzze2OoJlDDlrz5JR0mzu
yzXmckRXAYMwDkpTYcAkKQjFU0+DqeFfe/1OD3YV8WZ6H1XuBEukfFTEzcC+Vqpemx9peWSlLBaz
eX+CimfhjcU73hIPKiuaJXq7+Lfldcgc0/gZjI88cZTAGcgzDUDK6WuFR+t7M71GDiMAoUp11XU+
Hz6z2C8Tya26ZaAgCQFhWBOrDi7b09lhY4k4Sobng6n+nJsPTi134jaolaRdl5tI6O010A6pU7Az
nCJZLAgjyGzlbuNnXnkw9nAfdmBbvOlREnowdx+Do+2s+9hhd4rT7DvQqjil+xn5IJNybWe81vz0
WNzZ3lA6h/ZjgpPRv837wHnkXnAb+W+X9+rW1WxipxoM6hULmdHp54IjvBlNY4D7hjcfds4cP9gy
GqBtDHCcaaDtB/elMCVNbJcd+rhzt5jMg2VWt1apHRStkRjHjaA9xe27BFYQQ8U1fDqUIc3KMGOI
rQxNwaBeOWjqfV8MyVWtgidZr1v1se9Id5VPrUrdKY+K98tzuf2qA+EVuNbg3p8F7XDRKjXCZHik
HoIvULsav43UM+sd+vwLR5e4GluzaoGCauEAAcnJ77qK1YHXkrazgrTH02jYMf1LAWUmRcbcv3UL
rDGEKU1RRV1F83JsQm+2nJQcSJY7SbkDP45UfGGrEgSpiT8jEu4cJI6LKAkxorjGCxNwlQNy2c+P
cp87IWgTyr1lwYmCSrpyM7tX5o/poB0vL+HWJQQJaRtUkKBYQpTzdA91SVAiRohPqGccho4kTtIl
km2yuXArjMWCrBYuzJURlzgwAhvNkSpihUfSRN+svJEFvc6QQPROUHdHVGR9cO6ECY1UxaB9DMWo
ObD2sRa6xMq9tJl3lyftDAanDgwx2PAo8tPx73RAOcgzZ9rh4CnVMew/1WCfy8zq1kZcQwheV8X1
CUFyQFR4eCnBzUz9GMUfvYr+HehHlv4/jGgVphUsll6lemPXC1xPXCNnt9Fo+lM8P12G2RzVCkZw
m7sK5cdtheM1J1+b0rPq2imUd9q8MOXIpf2Ky/8meiXriK9wmEkYk9kYgIZIQ5t9zKHlRPkrfOeI
v7e2X5aqY/+EEmSWyFZv2QAi8vpUCRsEOWNLCQtcMtlLU97R9n6cb9XkPn7+++lcwwibJLeHCi1x
GGCQPocNpOdLtzE8RTnMxh5es3MZbeu6AfmBvvD8gBpfbP80+rEgYY/W2fojR+I7cshnchU8QZ/w
HwowQA6qIvgJWmDYx+VLVgajNluo32lAgoSqnewz8khr9/JgtryWFcTvm20FQSa9roZqWaHhfR5+
kMbTaqjQ7C+jbFrXPwM5CzXEJNW7AQNp1dIlXeOA6ewywpYpQh8M+G8oxdqIIkFmypFbMDW4GvqN
CYqIHK05suzp1sL/Tp5CVgovFZHulo0wtA3qVZBHRwJhP4NCIcfriPDQGfm+LVIvGST2aNOzWGMK
lpwWqUYRNIaJDWfHKG7asAb9xbWa74bJbcK7AVLag2SDb5za5f5AD7CuQhBRDIcqbZjUaGDEiwIt
Yv3C55v/TCYU49TfdBmh2bk+NS5EFaU/kIlbhNRNYY9DcyHs4jpAzsQ13P55MBwISE1oZHiLr9uj
vsuvZrd4YpkDqrrqgR3Zvisc5lEHetnQn5G4kltBuPXnUIGAk5YB2KcUjL24sffULV5CP70NDo5y
G13rV/Gz+nR530oBhRsnHECZXiYYf0wd9CdBJjZ8bA8WoMa3wM2OfP9DgriYe8EonwxxuS5WR34e
8kDvUyAOqAN3FCd1x6tk9zAj2g910n0qOZlbT8ITPOH6ibphQDc88EB6f6PfzL3LIF9ZOsW94apf
y7vQgTSgd4clRiN9A3Mq8VKkUyycoSKqS9qUvz+guW3IDnuM7r6HV+9IawQWcudO5yiSTOfGvgY7
G2JVYOJnMEliHt8Ms66wevCCdCaqA8HIQe3emVK/t+iuNX/YYHYfzA+OkBELI7xHdwjYOyn7pSfz
bY4oZtccjPGGWc+teqT2U9gVvlJnngWmU1nv1fl5Xz6V2SBpseD8irZTjdnE5xyfmjV+PDxp+SfC
F72KV/r48/LeW2b6ZOtBUIZS0GoQhITPo5INg55ME9HM7coSb4nZaJ00m7nEaJ7dBQsKM5fkEW7O
M/sFji9OixiVGqD2mq+asnkdGZn3SkFf/344FmQn1eUttkQ8Tk9Sr7cB5EeQNFSj8GuOiO5MZFqG
Z54ixrIwKC9a5tDEEEuCi1bRM8T9kJrin5P+3M7QC0ZaIAydIn4zZSJHWzOHoD/CJWgkJ5ZIhqYX
fEpns0bmKK7fTC28saP6jYV/TeWOegsUWyAigFgQcrvCgSz7cdIG1hWugXIOMh607kdtPJrxd2pK
tsKZe7Mg6aB+RAYCZFViaKBLoESvlXgIgdASimutp8cHFByw4O3yTjhfplMcYUQJOqpRsogR6RZK
nbr0u81VKEYkuzRjn2ZgXPE0lYQBZJDLWq7MuFUMZjLPgMzbDBrMXhQ9NRPObQky1+9RL4sIbM8k
6ijgYOFlKlZfTmFjZ8SCJnESKk7W33Ho6fXxo5kSiUd6Zo2WJVsOL56WSOmI3scc9BNRcwA12buZ
3yrZDlJfbsH8apD1Y2xO4QpKuAkLPjJr1AE1KTcqil9I3vlZdhUSzGF6A63uy5vk3PqdjkwwF3qs
RyoDnTw2YrVLo+A6HGTdhOfRYGH2hI2YxyyPjW6ZvelLQZ8WjTzwFNjTVYtw2LxLB9AjoObv0CYH
VOe5NH4d2BNtHyaaOo3ycnnA52kb4WuEPZoQ2HnVwNegpKSrrxH8cCzIwPeow+f0mgW1Q9Rd1VxH
hd9Fsmt/8ZxOLxtMt6WjdFNfZFLFiL9CkSu2G0hiBDb5TFFFQarhTukix9YgVMBKZy5qb6y/FAwi
fDyQFY6etyIsg4emyvL0JtA9EZa7N9VpiJUZtREaPep6j9If9CN0ryrtHSPXD4oROX0efDVo/WGo
Eutw7vQAHYUGaFZTUdSCYpNT81DqXU9R4w7LN7wPBfUCUnuTvQT0qreAkaNVWv7CmWFPox+a6ccA
1pgATCV1Lk0KbJmO9acIx8wMTKR3WkxEwRzQs/kq+6lHt2oVHiTbbWvF10DCjLd2rvJ4AFBlwZlJ
33QbtXbg1CtfaA+y5GJf9Y2T8AddToi5vAvEzYYZp9pCdQfJtcWqrawxU9u0rximG1pkjs59k/7Q
1UfIgCUIIKXJfTTdQQPm8ni35/UP5mLeVpizgZMFWR0MFw3glU9i0Nh4NMmHfZ3F42fP+CB5rWzZ
5j+jRBnTKWI/111maECcxs4tgwo3N8px4uecQXNmnrzL49s0H8jmQ51I1Q37TEcng+xc2SFp55oR
0kSzq6qPpgHtMevFpt+Swc3KyYmNjzK472SsJdtz+x9oUVanGRUztSdAt9W4G8gOFAtejiR6nMps
5ObOQeQAWV2cVF2skbDqUYEwIZDy8i0KdvXkkvCWgKdQ06+yxLNmd5Z2c2welBWmsHOsec4KrQQm
RbA7tXaZakBq7cYGy655Tav9HPhUgWj6V8mCLgfw7JSscMXHfm8rINYEbpH3bs2OdXtnUhhC1BTe
5B3yGK0XZLuo3HVgzaazcxl+c02RlkSp75KaFPnNtCaZUpYbqGgs61foAT/Gw+AO0RuktXaXkZZ7
7WycK6TlS1Ynsx37DFVYQCqDzONR5Ol9vONK8Q8GgEFlFfk1pJ7OqP1LrR/RvPu7RBNyMVaShI4d
wuYUhvEl1WTMWVvTxyjREYfEDzKkp4OyqzrXFFUpwABWuCPUv1kbublSPQaGrKxka/7WUML+1DnJ
Qj0EVKTktZfqEOjM7IR6nJr7yyt13tgEe7aGErakZYLnoc8BVRbXDflC2APldx1oA/n3FEW78xdV
e9OCA+nfodWtjaAlkXzBlk1dfYDIXFqMFW1aGx/QlT/y/Eq1b5ZKJZs85LEssLdMm7gt11Ci+a4C
o2FhiOj4bP1Ko7e0QLUe7T2uYOPwaNcbmWRwW4h/LowzGpxojnneLxeGafxIlGvUsClB6UQjxChu
k0x2wLe2zR+0MyqcQKumhHDc/xaYbeOyOfAmgMP58/KW2UJhCP/aKHNAj67oWSkJVdKmh8paVJhH
sK69djzyql4W/N88bisYwWvS7SiLNQMw8CKv29LYzYCIR/NQ50QS9dxYJRM3LMoA0F+FJhphX6DI
9X+3oMUGVC8EBvMGNUdkObQeklZRkcoeIzD/NLXEn1heI8KGRLoVsk3QV9Qhg71M9cpOFqhPjfIc
LbNmGStPepdbbm7ZvWQTnsXtbc1E6Q/ekzD7EAURjvhc6UGZ63gY59Ub7Tw1vplmpwm+2GxyMqS1
tVpS0fS7m0Mcl4moDeJ+CHMhqXw6rqrsFVpXyHXEqBPT+9DJUO7Rzag9gdYKG8wD4lF+TAwnNZWj
3qEDwgp9E6wc7Zw4dTjcxcXgBXTwZ2q9qKXm2Ha2z1i6S1jq8YJBWFcWpt3YAygrMyD3jDcTtsCy
VKulmFPEEzJFK13FgpuMWLvt08Cvus9Qr9xBqo6w4fVQkGOZ1EBVlo4qlFO42kZAgSxwVn5fh98G
HRF/8kbNR2s+aIM/dHvlr9uYFpU4jA594VCChA9wCmmW6BrPZqNEvWuLHoIWvL5+Gd7V9k1lxBLX
dePwmkhb45pcuK8RfzrFmkb0E4wcwyuaBlWR8FcTJ0t+5O3jZVu0sWrox0K5EUoTLTQvLZfLatWs
vlDitMeYxnZvonouiI7h8EJSvDCRRICl/+/gls9ZwZVaPavWMoVj+FqCg1Fjd0l/HwWvxdBD20fi
r50nv3BwTYpcG+pq0eYgFmXkvIrHRqXQzB68DNl+1jpJqnkNeYttpzGPc3lbBhLQrZWzsGw4AzgK
Z7y0IenMMcqG0u1rrwUtaJH9LKaXQZUlXjeufXONI5j3MGcDrTQYJdM+9OyKUsdUIHs1uxmXJazP
a5Mxj7inlnYAHfo0Z7sxHOvaiIFlaQ+j8aCMLkE4gkA6t4VyPQg80PrBd7UdoFp4b/c/L2+azWW0
cMrBSwoCYyaWmuXUSmg+jb83aat+T6svlrkj/YEzJLZzZ+7A4SM5F1sXyxpS2KhRG4xFQ7GKFHzW
88yec12R3F2bC7galWDBIqpPg9kDQqmim2op9gqrhdriFrwJ7300yToIl0tYvFNWQxLZUAjNGm63
mEWrGn7U0b2VoXk3Cu8RUbxCo9azEto7hrBva3w0tsyz2nqKw8D8Zw1F9hNWsnbiDKONmmNa+VUy
OgN/UrofQfhmRzclf9Zsv9ZfuCHpLd/evCtk4aDECiHFBPYLt64ST6mpM7doUaTJfU3L14Znu2l4
mvRor4To1UieJ/1N6zOJOd+K5Z0MX7g7Up1O5cAx+Wn1Iwseu2rwWubmyT1ombL+WMx4rb83sprl
TVuE9iy0NRjQ8RAdl2kK1bEwgApxvqJ9tpqHYNglhWQjb90hSxPY/6IYy1W9MuppEnSlYgLFBHN/
1cFX2c3agZhfCPpDZaJfG77Y0v0GPXQw6xMq3vuxNRWGpsIUMQgUFOme8reJKc+1CpWGkt4kJnEy
U9ZULQEVgzkGGv6UoQVoX3pl/2oG12D2byMT0ecbKwSddSHZL8v1LpxVFN5ZKIuD5PV50ykF2UlI
avh/ufbIwX9H6uPUy/Q1NnbHCYhwMMyc5kGrA2QeH1rEcTLmVhM8WpnfJBuMsPdjxdZKiy849reo
HpBZCBxb1k62YU3hfqpsiWKg3kXc6kWFdsgUqTrwf7pG9sZK3579CV3CCZctzua8rTxdYTwQqQ7S
UgUUD+7n/mc1PFvhM0QCL996W3tuKQgGVwWcCFMkIkL7aEkCG65SicLFMkVf7WtUftjjCALw77Pu
17AZlxG3xgXXHT2suOKhyiNcSFNFszAZgIhGd0dpA1cxwhsNlMsk0/47KDFmgZxDalbpAqUMbjqm
B4W86+bszKX9cHlQ59RH8NqRWgeFLrpDkBMUPNwmJAEfQ7OEEked/YCsSvnN5pryMZCGPzcWCVCf
CVml68GMsptsnq0bOpG83SOfHh3Ri4H3HTHmUnvoC/RaoXg0qnpP1fNe4nFsWFEksqGsaqIOAOkm
Yfa5OYJxbbJK+FQZnjI72jyYJVplIV+nQ/hyqD8vT8zWgUGxMtpZIIANGW7h9Ie04z1vgBe1lZOW
vs4+RziQVH2w40hizjbHhrQvkvZLpYP4ylCMuuz0ZWxzVWvgP4kmn1j8tg757EEs7Q4F+PEBg5f0
ZG89o8HQixQeMnhI44svtijTqxhBTZAC1zR4swt1erJCQ3ueY5TiuXqftZ8D1dMDMXLzV2V27Csb
o95v+k5PnBE5nyPYus0PPFjCyaFtbj/ZSWqme6U0BlAMVn0U+XVP03cTre9eTvXGQyG/9iucdcQ7
NC3UpK74xrvXQtcsWIwgmMMQPzq9bANu2taQgjcPbGvEuCUs80z6yMkjep+8CDpTho+U5OWtsrF8
J5iL4Vhd8IY1171hQ1VByZD0zGYvn74ucVUzy5w2m/DTy5y2Df/7BFI4teM0hKNlLJC1r5a70tjn
837JwWrWgWsgneNHFt4iztRWu4I/cvb2L0NmeDSizgiem3AacdnyrP9NQKvegjGgaZ9sKJjos49c
dIHNcBlty0fFcP8DJzoYaVylPNCwqlBggjz8oWR3U3/sKlfJUes05khmvHH1gMhkTn+MtSHD395V
f/CXt8NqhUvVZrm9cBOG8zFJXSN+54kbqu4Uv0b6YUSdWZhIMDe8gpMhC/ZniOGvou8WHJPkMep/
guPC6H5dntZlkQQv6gRCuKh532fzCJZJN4ogAon6DFXbmUivsvyA8t56WVn/MuKGUUWRFSQ0wESH
0jGx9kQZNDbMOoisZnY12Z7a2w6rv8XB3pKu2RYU3v/ojIJklo4cxOmSsTo3gmkhtBqVL2XhmTOq
NFJfB9/jOMtKajY8A7Ahgk8HftUicylsD6MFyR9pwGHV5shiFjfwTf0k+d5Xh8vTt/XSB0cQ3hKw
bXB7LOHYaz2kx/oM9GlGZ6LZoLCMLnOMzIi8oWnB9jI1KomckanFDVXsdvDyBK29XhWOuSQEu7U9
NYqeUhR+IPgrfkkfRuj7m0AZElXFXRmWN1mhO4FtuZdHvLGKYCaB3CoKLGBrfhuG1cEDA4PdanMK
9r3UyebAUckzEqcs/aYPEv9i6zCAuksHawSeK0QsPu+LIiqNGCXn4GUJijc+gS66uapHZODGfV5G
R1x8l8e29ehFrBQtjQwCYBZCN6db1FbqmlcgrEDv5C813cOldTTwO6BTtx/TXco+y/It1N+SQsK0
dU6WBKaAFbBI/jHyLlXbRRTeADVu1Xlzo3gJg7roVwKCm2oAz8wVq/bmfIgZOj0eausjDj/n8q7h
Es9nq4zm5FOEozO2U953FJ+iKLVrYvMOGgqJcjD5f02sxtXrA8lvwtkrJidUXJT6BoWMnnlrK+Ol
DF1phJKRIxE+wdIDPTQWad/AZn5i3kcRddTyU7LYW1cI6vpQnIt3K3rMhcUmVkvygAKlRzZi2GXk
a5Dv7WUj17tkuqqTHtRtMpaX8+NjIP1jgb8UFYWLnuzpDiv1gPQjB50k7YJd2X1WkFFr1PhYdOEV
SdLj5TGe+0GnaMvfV4cV/ecJ7Sqg9dVR0V6T+gqUU49QB/fKEoySdry/jCcbnTClRT73SVwvZJnN
uMst/YFDXNiwMz9uk7uxJJnkSj438yfjExnY7ZZkloW0J5awdYPxpW5+VdaPURb43LALpzjChmzt
IMarHDgtI1/A1hY5dVIo11o43JA87x1tHKlf2IgoqTzP/Zb0v5SWyxJWstEKDgiaiydNW0ZbKzti
e9wibgf/drRknMKby8gQymFIHuKBLbghkNvKCSq7GtDp3ObVbkwfNb4orbxHsmaYzQ26Qlq86tUG
HRSLFTMC1y4jby3IUsZd0S1Vik6XQsFjkLmtmzMIhXWytBHD31kMzwrOUIasRVYA64gapyLW4BpA
a30mtzQbJO0QMqjl7yuopE65ynVAcUt7tsnwmaD4tBjosTaZ5BScm0vsztWoBJvSJEpRkBaTaITQ
ImYUvIjdNzx/JCPaPgUrHMGaJEZYBEPEG7wnfB0XAF4WJOJegb1RZS+tjbrsh9l2kWu8bFVkUylY
ldSKxq6sMZWVbjgtQR1rVoOiYyi9oTBlJuX3Hjj1wZfZXDKnKKNffj1duCovOd49QDOT8WfGNVcl
4b09hsc2jz+CIg8dcOz8SkwNvSsQ3bVBFJLgFV0FeE5n7yhtlThcC96F7xH7s3rFKsCL9nvWC0dD
Vs42EGSJqG+WO4V6GfN5M/zDjCNojbiHhVyuIbY5Q7UbBaxFjZVWy8FRC8s3Sqgk8NrDlSIJG264
0LjlV2DCtsp6pbT7sWoQir/W0ehH8Zq7GXKvtF7RIZax9yiWOjlbk7rGFBY5X3hLFBWYhnZVxPd5
i4nkXps8p7qDggmjvA3VQ5r4Te0E7e1kI0N/FbVPVuzX9DoO/5qYCtmO1eeICQlFQTpHz/A5jRl+
GdLmByXpno+BJKO2WFNxK6EGAbkIdIyqZx1aGg9LPS4Bk1jdfqTFp2bPEqd96+pYQwhmj4U6DTpw
XrpG0jiNcY0eCuiiPGjpW6B+vWwWZFCC2aOsta1Ww8GoGw3t3Y+NUu24dW2isKwpJTO3ZWLXwxL2
aNtEQZ5BsQsla7Wrjl6oEGcyJK+AbRAQ+S+FOwxB4FPLA7ZxO24UnLoUHd1wMtw8DK65XkiWaOvO
peDs+D8YYSx1nKGOeW4ady5ux/qFKs1Hgxdj1u4oSHsi0KdI7qfNi2ONKJy2WTcKNWmB2BWjG5UH
9hOD0+8g/n4VK+48gYlWpoK3uTnAamGgKw7PVDGQ2sIPbaF724CXqL0Bqy4U0Qc/a++Y9tLqfx/7
w/FdgQleDM/CIjRjjC/muj+iaSfKFbfitRvwXR8iBNj7hvZWsseqPqjdG6qfMm13+TBsz/HqGwTX
JizmbGQ1Boy6ChZ8GY2nKMWF7BtQ2FK5Hwy1Yxv3jfX5X+IKB55bVmQNIE9daERQWwae7ccSnCZk
xyvovCAXwaHr2RueBs/gMvTmcVmNWDguKKhWkmICMkcPk9pfzXTc97IXzabJRGM4JNgRDsCj7fRM
KsOslkrYNS6ZVQRVFx7+tvu4PJCNYOqyf/6ACI79wOrWYmPbuBq7DzhcnHfG9rVykxt3fYxmh3dG
9k17Z5ffkYK/jL1pDFbQgquvIKel9AzQetaicVcFK9KLAlp2p1aht33giiXTZd+8enWQzqIyTUXl
nWAMTF4kKiTMGlfhL1N/2zJoZu0CPjjIfThde7BlIc5tB+MPoni79jbJ0BQFxN7at8Sn5QN6Pp0A
qfECbTE6XhsNd9TM9i9P7eb+1JGuQqe/jWCGMNAE2pGFOZq1Wyo3zfiYBrdFeLwMsbk7/0CIYSO0
SFeQuAdEhWhMZHEPRXgS4y0ZhRggzrVgULJlFGaiOnVaeuF0HUU/L49je4lQjgFiXtD4oGL19Jip
oZYh6w6ULI0+8fteq+1DbXE/CebbwtT3A30s0BwDx7eUWO/NE7CCFoz3XOf5HPdw2zPtjSMJBpJi
Z4i7Yxd86sOXBhySl8e6uf9XeMuErx6GVaSZydAvE8rmvT6PewLRMV4SJ2f9fVjRvdpVTpxp3mVY
2TAFO52P/airCyxhypsSfOuzKnJafdqV+hetz/2BSGU6N7eOgZoXFAaDX1FsB+wi0Am1M2Y2JtMO
2b5Xbea3scb3tj3fJdprrE2HMcRnWFPM4We3ocOUdzVlKLYI9iUdJHfk5mkBkyaC1qAJPSvNN8Z4
gniGjfK4agS1TPc0RjI590234z8QZ/X4PceDdI4AoXcgO7jD4yVBGNnY6TLJvmW5zlz5FZB4LyHb
kLPRgosB8e84GGE5I4en86GIUv/yztlexv+bNhTgnG5YYiPXrS7L2LeHnj7aw3uryS6F/48B+AMi
GICCtrM6tRiPlaOjW9OdAR2zaXYVB62bFH5r+STE87eRNXlLgYXjXwRQeI80APdq6wdB6KBShRuH
PoH64OhM9KBXd5UlccFlU7r8fWUD7L5M7UQBaEE8CzUMQbi3mr9WY1oelajqRTkBfpjIx6EXGcQ7
lnUrUvswxnxvTNRH9YHEg9jc8isYwbBUhE5oVAIM2JCcjn+rQfkflrarJrsgGCVgm9t+BSb4fBpr
rbKeAIYmUGfK7nhvuFMIRjEZsakMaDGnqxWioVbjjQSguHhIhr2GQVk2sst/nbQ7XSPBRzA5LoA0
wUZQkVrJw/w5UqddXjXP/3CEQfGHiJYNSghdsBbg24nyZoZZ0nQoCuoT4tjPKCj5F1dhhSIYiiLl
dYjUR43SfPOAYqSXqYr3ScEkz+TNm2wFI5iKLraysLMZbCze/XO0R8eQb8YHVOs6FbgbZa/XzbO6
ghMMhF0Hg9GVgAvLuwgaGqR3EqnIq2xMgkFAsCZidMTU5YhMejVh0JyJ5/xrnKEosFVTBFOqfNB9
PZu7l8t7Y/P8ItNm4KEM+ismjK+umqylICZwc/Ma3vGo1Z4O1pDIVcGLdhlq0/VZQQmjbDLTNgoO
KA2yPno4uYnxNOZoyVO78FtfZ0c9RL0KD8i/bMwVrmCiDDUd+yRFOhOsgMgs+CMNX8NxkAQyN9dw
hSLYJj1lQ6Avo7MNr82euBFDxKd0W3PHa+aHso7bTQu1ghMs1Nz1HdMg5eNmod8jENzzvd58Mags
YynDEUyUlg29XakYFqlAwb14jVWM4HP63JXJv2QYFrbz/7cXUb5xanUhOJoHsQ0sFr3GA5QlHT1F
12EH4ldweKTPM/s1qi8lOn0ub8yN/Dvs8ApYMJCjQjM65wCOGxTBJL+agIU7GyTgLUxZlSr7nD/3
PZirerAVw1nlfYB+jtgh0IcivfU0GtXDlKuyzM7lLQVJUWE+QK7d9BnWuE1ewYFn2o9tGV0l2Rul
X1I0Blyehe3jCdogUEixpXfmFE3XJs7rDEaoRqNFjLx4OTqx3kBR9DgWXydwhrBIYhE2NxcI0FH9
gLcfnJRTyDENCIlrGFc80B0r8pv2s9F/VlQSvt2OsKxwBAugdFOSNAGGZlVHXhzz2G2U71l9QFHs
pO01chz5j7p7rbLHyZB2/i2b58xXx1sAXV1LO55YKGt0StQOAzZX3fpmfT13/lKJr5d3vLxirQcO
0q6qnRDUJJfXc7HcF3DFmuUinKupTzHoWUOPAdiLglF2YM9rKJZz85+hiX20U69Ai04DhF3EnoJR
cOtA4cmSZCmSRvPnjk47FGn/lyMTzoVVFFzNemwbU7GwdN3bXMv6uDev/dXIhMNg0rhrVEiYuay8
rfPCjcsXC9f/5RXaPnF/pk+4e1ELCInlCeNAjs8xlGOzyGUR3WmwYHR8atOrWZGYOtmmEE5chjbn
oiOA/B/SvmxJbhzJ9lfa6p09JMAFHJuaBy6x5Bq5p/QCkzJT4L7vX38P1dWlCCRvcKra+qFNFVJ4
OOBwOHw5J+McJbbkAqTkK923i4f6aOmkw2ZSjqYMhqC2rAD/U11nPN+25nWITqrzy7cs6N/XBUAa
Tr1HZAY91ynco271By2NgPqcMR9otU7O9JfzshZd8ZEHkW53nYFUyJxNjpa7xAwdDjI5VKDBdtAK
T237FctYVO1I3Pxzjt8fRa1FWgNxIv0owxu9cEt2mxneeaUWjeFIinS313ZkJiDFweM3BoGI0b5r
LVmJ1s8rgrLjqSKJGtlFFkJEWFZegOhEoYCFOiTl5rwqi+cVgI6ggVJ1DAdIds3sjjRRKpCoH/Jr
RafXZqo+m5V1f17Mcp3lSM6s79HGNEERt5zCL9D+BaUsjfoRuJE0pzGEr1aeAhJB7gTtKonhbMuf
nPmRXMn+yKjUdTvNlwhaqqquvOATdfB49Ob2uyye2RW/1VnwVkSNU5QWYLfqK8sa//oIFhz+0c+Q
7JLyKaN9M0ckSXtR6AUQRBInxYwPUdame2aNzmksGWdqG0WP11fltum7AcOpIjzuik3dvxgWW/GK
i1b6Sy0qWWlcxzyj85tSVBsRhC5k2aOr6iuecdGJzGkZoAmy+S1+ajy6PpiR1cNIy3Gr1x/o1Cny
1AsBN9E8VWq9croXb5cjadJeAaAxbqwBe6X2X0n1ZHaXxH7ueYAu5cus2IzNGqfvmkBpx+KaK3qe
z+plkSOAJaxcaxUBZv1NSoEP5tO1dNCi//qloTwhbAQBmnlJgEPPdGdEpmGKmseVA7+ilDwHzGu0
+2QDlFIT9c4Oe9upE4w55SnpPA3k5mUf3apN/VbRfnItfXqq+bRXGEf+MLwNKy1wqyqJ/Dyh3M06
3Xb6MQexhM3XCLAWJpZ11Zq59tC4h55+mVo+4UqjplaI7kuKsj745FXU9IwkL3YkUtFdE18EXbPV
i9gt4IuVqN8Pjb2WBPpMbYH9mKFOAWMAPG20+5/auChSMAvOezK6pWtZju5ar/g/NIpZN0btNP4X
9XvjqvfKVbZtngD8k9wpV+P2/K4t3QbHP2I2nGMvjfkqUihYCnRzO0OvYR4HLB5rYP9LUswj85PC
UA4+QiMoYRqROl0oqBslGAYXZfy3anBHcqQlxfBhVEQWDjKyuDtAu/ilVTuavpaEX/ZOGB2aMZEB
gy4d38TUc7S1QR3LfOpMAMak3gyXYI2+Ntyp5hpz0vJVCmQSivEwVGPk8E301sBjHZaSxG5ijU4O
rmfUgIfgcQiu+2wHLj1MdQI2e22+d9FtHAmWrEOENubC0LDhjla5VYZ+2yveeftbvE+OJEjRSBKk
BkIpLCXos51s2hSAw46tXa6vmeDiJWnraOjCAmIMUzaNCMy0IA5FOB/cG6UfouFCRVSq++Hq9PWi
tR+JklaNDwQI2dksqrzTtd4xa9VJxRp91ZoUaeVSEeiaPefqlPDKRmMAgMETEP6c355Fn47mZqDw
WBRkE5KQoEevGK2xPZqGYgXQkSI3VzG2Wt/aiR/FwAKiKzf/wlTv7JxBg40M6zwmLx0uDOfFaWxB
ZJM58bVxPx7Mx/qGHPhG9dTXyhkR1O3FDwR151VdOtRHcuXIhlRxFmk/30jTnlm+gcbZ6EDEZat5
Y7RS1vr53JdDtmNhUhotzMy4QyCMu3JrO8K3BMiMdHdyzEN6kW6LS3tyXoDh8VRuhBc3DijvlJXn
xtJ5OP4FsktuGhqaOsxnGjZtdAl0ALV9ZJVnriI7LqU+jiVJJ88AAijpBSSR6BIuuR1bj6qXBmbC
Od1V5qZMTbdcS/ouoB2fmBGVDiFjnSAduG3d2smvwVOVPagY/BUOih/BS/PE7y8b6iRu6H3jvlir
btM1Y5LODZniUO0ieGzbCTb80TxEL7Vn+aGPKtwW+FL6XeQxT3ervXFfesrXxjH32/q1gHUXbr1D
2GR7zI32O/ql2qh3ymW49k6a9f9sgUBYnwfUkBmQIuzEHCdwgEa4w4YbHg7uuHptLTmo4yhL2vcq
A/q4OuLyyLhjjOhxS7d8dVBhMWF5LEXa5yoxQh1E0CgKwqGzwbGSa5Ct6cE7bdFLkSgbW/NL9WlS
t729MUbVP+811pSUXrk6qrpoXIR4Lb/rldI10T6YZmtF1sUI4FhLabf0JlVoGsOekH6o2Kaur6b+
2VRMN0xe6+hJzXdGuS+n+/PKLV3Ox1Kld5FSDOj3TqEcmCsv4sm67JMfipa81KPyfl7S2jJKTr/q
1DzLGPSzxoOhPY3dQ8N//Eci5CdQ1M6sGwLKkHhySUhcTqcNwG6982LWtkp+Bk3MDoy2nxdN3yjI
PiDQaNm+Ired4ffae6Rd5pqnmun+vNyVFbQlfy6CodPUAGKF8VrNAPzanUFezstY9mp/vpvkONRg
UV2kBXYp7NFMCnwj2iuvjPWXlUG+R+yhZuHuvMRlL/VLonS6RzuuEp1DYlVecxUhbmpWazHOogyw
S2Mq2bSBziH5qaxmtdbPHoS0wU1u90gF2Xrevp3XZHHtNB2MeOC2mMfITx9aKrqd+oTMUkrTGxVn
VK95MnpEoV5p3gokzv8zedLKpWIa46iHf4/L+0q/5ZjKHa8i9iXld4NZrcROi8Z3pNz8+dEr0lLD
KFZNCBu7CY3x+yqunSBe6T9c9EZHQiRXG4uuR3kfQnhf+jbYWsFOg1wDu0VTy4rZrW2W5G5NkUUk
ViEqR/u9jfYcv5m+j8MDJZfKGhrQ4tr9SgPIxUSrqcci4QhUQB5tjP2FxrwQhMrnrWE54DySIplD
puOVj5bR2mXXwW21m3aot+/T6yJDBcpBDSV3Qo/uAeB8nW7U1EmumU9W9u/nHPqnkOPoN0hW0rQ6
4GJA1u12b7fASxfP6F98f30khsu80utcY2u5kzu+ML916cVkuM1mFTJubbUlI0IeeEhrgXVoRyfz
0t417ofLetvtou/lW3BHQUHvo3Cv+efXfzkcPdJdsqgkI6NZl5ALDnSmgOJquGx25J2/t9RBNVzd
EKf8jr6OWxAiU8tP1+qPi4fnSP5s8UcnlOt6HNsh5BsP13aKEJhf9ZGPvVc3o8Pu20t+T2745Ijv
5xVfkytd7JFZFwYYl6B374TIj+jXk+LXa2XrFSk/exePtLNizCMMFNqF1feIXwIoLI46ZypX3qbz
jz1jwD+v/iMxxKg5jex5EQVYEQPrg+INYWuBo9IfU6DiWaMiR73WHrzojH5t3c9s5pFUPZuqoBsh
tS3eFa57SbzjQeKM7NFEjjSsN+d3bOGEANQBk1WABJkbgKVAghc8EnwesbNYablCmQDeGPaYd+qM
lT6gpVAJaWcQNAOEAzkGmYIp1XoltCgGUxBmXofi3UaphKjtVkVrbhT/sDDyryAPbJF2n6vdSsC0
cO0jkwZOaMAwUw2w/6cngmkRpX05T8WM0SaMjPu4m1ZO3eJSHomQDh2JhkjN5wGy1ow3Ftd2agL+
72CN1GypNfdEFemQ0Qy7lLSQEyVXNHjqAwCpmHc18eLywgyQOFZfFTw6z9vJwpmDUJDYAYAC0K0y
4UdW2qld1xgWMdvQBd7gJovarYX2fIUFK82fa6Ikk2wNE3iXOkQFzPSHYXSisUcWyL7FWO7hvFYL
hw1aobkXjKFgT5BLAzFmwzphYCmVBBiez022yboaVIBPVfrdYOJvreEvabPiR0e7EhhgTDDw53Lt
2mRoCon2dhAC+vvivFazLUuO60QrydYxSaJayQitRpFuhwCuuPhhAyNmCF46jL2dF7a8W7+Ukqw+
D/KSJDmUUhqkWe3r2Pre8P62XjP7BW98opRk9SQLm5ig+cTtxtAGUBCPHQ4U7cbqXwXpb1qA47ti
1KfLxMRE/srOLQrH0LsFWlIdOGKS8I4AjkdLIdwIQR9UeMPwptR7MGw5ef2QFD9W070/U62f9vCX
RNlZTgaGT7IWD6/4m+6bF8TXmW/cF/64ye5LJLXgobdIq3nnN3MpHWsDX/HfippS4Ch6lNBYMYt9
zv0k8EBj7+vX/bP+kW6z3ZigdcmtfqDt1lg5iYvOE64F7gWPM8ymnp4N8MKGOecQzMi1rTUOL73R
qtbUm13Hp1U9kiK5FoU0IdVqSImqrVHfGui1BdNAP9UeehQwBu6LcVtGyOJFrt09nl/bxYNyJFt6
Emap1YWFAtmi0S/HBELU8grFuG0VmrvzohYdwJEoaRfTBHPFhYCoTOm3CgD3CECiypS5uZk4sPGn
8+LW9m7+/MivDQUv2iSDOM3+Umh3ObJ//doJXFs9yXcaiT1WwTivXhXCn92lzU5YF6vw1ouqoAcB
zT/o5zBlHKK6oU3AYhWuM7tMFK8q3oLVR8lChhw1KYPoAH8EK4AMZFo2XZEyglDEaF401l70PQAk
+unLpNTXhk38bipeM+0xzvKH8/u0eNsdCZZcdVhn+M75tgvpprZLN5/gSBru9BjvMSMMFZrGXy87
nKgq+c3UYOFosvl+VQvDGYi1QU5i4N2dVipuqqsrb87Zrj8d718KypggQaYGQTdfsOAqwfiz+NaN
01rf95oMyVFl6FqwkUhHwg+7hnAWUG+j+jcAeY7XzZT81Jg0ht7WENK2hRd2quFywvzJ0hAz5Gs3
+FJSHdJg7QwzphQgXKfnt6xLbSQjlq2Mdvm0DfNDxL/w+koXAAXAFNb4Qox9Gx2KYF8HX87b5PKr
4Ei4dLD7vsmzsIVwPfFj41In18J8MaIdaMaT5CEorzBUx7qV22bxPp+h+nQCCFYig69OZWHVeQih
mZK+DIG2ZVHo9YT4haE7dW2iXzdy1VTZ/B1lj+RKyg51wAZzDpam8GoaMS5jmgJghKM/5M9WnWIw
4jlDW3/Ono1Y9f5D4VJY2NYJtaY5hAdDoaPo13l2Yxlv6AD3QuuiBdkL90S142tDfbNOnw7lkc6S
1wFdvbDRYAMfQPw6YndlC4YLXm406/m8gou++0iQ5GwA8NJXTQBBgRXsR7yAwKW10TE2e17Mij5y
9iEC2MFQGLOYwebAIBxeAjqBzaoEJuIa/dny6filk5yDCGJdFHEJYRH5oRX+QF0u9hyN46Vigw9q
o7aboUb2f63nZTkQxHAkAKwtILzokpvL01Q01gzw0FS9IzqOvnXh6ZGyZTR1aJXvCPCCRVftdTUC
mEa2USbrIUGvfmI/j/SjSNv9+WX//yzFr18k+cSiSpVprDo8AIq7wPL77rYDsGgZXBgo8lp0q9QA
vW58e41M9GcrwGcD/iVYCtxqdC8ZGcNSTOWXStBtYxIHwHa35qgD0x3kqSBN06K7Jh0vOjZgwFPd
G0G6p+oDTYIL2+CPpfm9Z1+ymrhqS2AmwUVnxaB9J8G2ybWPOql8IYAWlmsqKHHRJAioRLcv15p0
F8PCoz2VwkKwssTGaECRpDt0zV5EbyWGHXXVE8O4slvLDvbXmklXSsWLzubzg6kkmJ57qPmwVYs7
rbkFAqyiWA6xHs+bx/Lh/yVQ8qyiUtGn1cM6Cp07OPS7WtVccxj882JWrVB2opme066bz0V6i76R
kmH+MXWAsNxX+xjIMmAHRVGk1/rtiuDZyk6tEOSnM0UaA2cVGDOkFS1szCMSFQFwEV7VPNyCStyE
xeP50kbfY+Rihsjtsqsh9SpQjPF+xbkuPEghH+hvGGsBbRZQ2E+DBMXsaE3nl6EoQZgF9txxE6uX
ekg8XjIvBYqflR+AjlIlmTvV9wYqXUlwq45/HcHo9HdI1wlRmqoNSvyOoJmKDTICvRMNyMbqWXXL
8yh0MmKNm/OL/9m4IBNTwjPum4GgQfIA/URiERsU4Zh9k+g7UT7GayWbz7E5RKBaOAPqYIvlFuhu
qjU2oGgA4IICdTU0qRponmF64WgB8Wx+VQfjWil0SS10xWIQnjAkgHXJpBQClP9eh1rDeGNWmZOO
GzF8nF+6z+EybpAjGdK5HEzwnwih40EVuEyB2URryIRrWkiGGY5lwod5c9LA7ZBYHm/K5PW8EvOP
lM/esRKSzbXIDNiKAhFWdqsA+zYBK664auq/nPg8XSspgOmxH9p8zNyhvKbDe96/8PSO0ZU8/PKO
2GQeJtVxuUtS0tHsxZhgR1rSO43YxM3Kli+v1p8CZPQdHo7gS44hoBgfqmqbWmAzfiDdGj/b5ysG
q4XJwXlGEm3VciVVWGhos+fV4t1Pqm3gP4J3pODGuxm12YswlPgdgxHN48QjzBXWScxXXhELtBT4
CfNIKHIF6F5UJdObIpOwcRKNW23ym3LL9+KrIcBH56Z7P3k2XNAq31xO7/TB8vpXhm6vyK2uBmUl
IF2App5/hs4AJzPfDzIYFy3pZIoibPCE8sjF4IVfzS/tpthxJ72K0Sfs24/KGjTjohUdyZSiMaZ0
elDaQTNfR2b3SNZGABdP9dH3Sy63apRIizi+P6BXVbEz7Sc78s6f6jURs4pHaas0tHtFZxBhshvF
2AsWO/oaOOziWbAZTq4J1FQit7d2LJzQKQEZaYkhmuwbnpcD2rdrtjmvy5IcINyjfcvErBcOxaku
atwOsPIYWGWdmWzZFHcPCWdB77asJd+HOMjXEGJm25Z9IlK1FIkysHjhhXAqES96sDFXCnoegbWs
tT+EqTpRDqu3wCSoDy/n9VsyN53gjkLPDkAn5FlhVAbKnrbwKSBB26bMxKtnre9+USEMxKAMZMHw
ZNxza1Ijmpq4gTUQsGSmPxoYOtWclL7pzcN5bX5uu7x4JoglAcBIDfZ5u+oiSpK6gXXv7V3zSq6p
N6BJ4LW/iV2O0fk3tu83043pPGXX5u14GG+/VO64s3eWQ53GXYOCW1rd458jHeYSaH5TUODnzJs4
gJdZHZ9XNJ4N8JzG0nkOwbtLAGXVuHRj3PDrfKseGs/aWTfpRftF8bqL4hooZtsOWqZXADZaQ9Re
OiDHKkrm2pC6RA0H8nXMEifJFQtveK54+SoRxJKgmctjHrgEoKw8LZJFeq/mOiyViMBty32qOrUV
O6m+P7+ii94LCGJzrz7yyDIA3WCV6Qj2bmSRg6+s6xzG0SRg3p0XsnQmUCz/U4hkGGZgKWUzCwEf
OAsPU/+QdM94iThtu8b7tmSDx6IkA8kF18DJC1GMX5kYN8ja1D2vzGLAcKSMZAKcDGahdJDQ669p
COinW8SKWvFUmzs9es3XkM6XIno4ZEDFM4RZQPA7dZDNUFeYG7Lx2s4fM4qGaAywV8E76OR162uY
rZjD4vIdSZOV43bSIyeE+vy4K5PvSrGSyV9cPJDYwTmiOGLJRYuYxqIXHdy90b004oqqN3GBfIv9
xdJfI4y09W/nN2vRvI9Cq/nzo8s569QxZXNoFXU65ro0YFFGfkrXXpNrYubTfCSmAlpc2hcQkxh7
3caoC0WkuPbOWtqb48tZOkVTSYUi0qgBzv1LV1yo9tP5tVpyOcffL1naFGtF2hF8vwai++5HDzAr
e9x26VrpY8kbEDz/ZyodkBnKNWmwLESA64YNAOlZ6wPHILtO3bO+xoNod16lpX05FiWZsxJkaAQu
sS8FRXpzigG89FKyNXLuNSnz50e7r3RmI6IGUph6kWqda8cvprIWKC0LoQbIejCHhuanUyETUCXM
xp5VQQMgRj91AsbRNeSPRRMA9fe/hUgv1Eqgs0oEEBKCdHCioWcSNJbEAABfw8ValGQBggMEgDML
jaQOKZDtjjREmpY+TyrdRsOOq3631tC80OWEJx3edRTvO4yiyfOyQzyGJES9Aui0ulsa1nOEIUGd
TpVjmzXI6zJ3TI0tSpcbs1Zez1vf0oE9li1ZHxvBOdRzVIFJNgH9tzpMtrbyCl/ypxTeFC4OOfZP
LDsimIIM9jL36Ai4nDbrPB0Ul17U2miDyw1r31Q89girXjK9b1cKpUs2idciDAYMlTreJqc22YEt
05pC3BYWGieZyN2+YFecNSsP5CVbocgwzFRC6LS35kU4Ol9tooBreEBIbXKfgGNQAFu4EW5h/3WU
CxjLL0Ey4U0JTuagmGN3qqK739Eq3jxkadGrSHJgLsk5bx7LtnkkTnptIUWfj2mOSMIMBwezX04S
qTs24JJPrBIweJnb2IFnDbdtMa3FSUthBRKRIPxEItJGUvJ0TWmmcW0IGdIeyMPq9n1RBBvalldB
TDxdewff+Yq2S17/+KEnCbTsdtCbbPb6Bqad1CYQGDoJsx0pySHqUD0tV07fwsC+ge5QBhRslKPn
F9KpilGC/sO67zANT9HKiJMej5lnDvpFaPJtkiJcaxu0sYeqXyYf6Anx1Lxd63dc3GMLZCfWnCVD
XkXycwnXplKvkVSJ4vaCG+E+NZkTVe2mJSPw3oTTjYcoSD0teD9vXUtn81iw5MpRjC+R4oHgAciu
bbjLlNJphpVwcelkWjAizUT6F7ltaYnVwq5i00TIoFjbiW/VaMvM78a0tpOzbcivPnQVUPxgECt8
wjGL217XW3AcuJo4mBjEykfVDeNk12n1voubXWiMD2bxJQak4iQyVyu1C5IFK+2Qi7rauH3R4qmi
f1XyQgp44xV0zDZu3yQuWkqjXDhp5aP1/vzGLZ1MkOP9W46c9xwytWbosJmBeaN7GkZ+qRVfJ656
HRHAnnkfw7V2vaVLhOEQgF2QwB3Zkmb6lCadNhTg+App5OFyTHdVjndgNPADpfn10HeBS3KFu0Qj
a9wfS34BXdw6sp9gqUER4fSUjpisiKoxx4ve+B71hy79mHp3qDdD/zfWlVEAoFsWWlcBxXkqKNQG
RcQET3eTvRT1Poq+1OFbXHxp1Td+f34LF8p7aITXdUB+oqMVoZikVNRn7Qg3hxUFvWjbbUbUtPqN
FtxqxoZpG0YChHEvZO1pupjCPZYrRRxDHFNF7Wq4PH3zPrh3yq6uNuzrvfLMKj+s/ep5xcss7p5h
AVsQKQr8T3Jv5pSgGkNahL7J5DLjSlcdqn1ToydQD59f06Xjx44kSf4sMfqchbMkxHmOTZxC/daD
mZavBFQLXUzYuiM5kpmIwaIDm+VkgBO813aAHXGyC3rXICPvlYeSu8bjf6TZzyvkKLzhffTHGobI
iDT8tspf8lgFK+2aVS5uFp5cmmEADhLkjKcnYAK7d6fnA5JXW9PVdtrjJnd16rBb7at4mNxoWx4K
PC6d6ct5BZeuImQn/5RLTuU2M3ROznpYZf1ddPtOXAt7c17EAi4Otu1IhnTiOjWheaxARgeqSYc8
Y4bWG/ZsX3v8IX/Uei9zqas6hie+Je4lmubdv/OsPf4F0tlLACFDweXQuBMhh3hSN0U6uSYaOiZ2
6Mpq/1Ph/3ob/lt85Id/3X71//4P/vyWF2MVCrQcnf7xf2+Lj+wfh+Tb20f9P/M//PMvSn9v+5Hf
fEs//6WTf4Mv/0O49635dvIHP2vCZrxrP6rx/qNuk+bn9+Nnzn/z//rhPz5+fsvjWHz8/ttb3mbN
/G0izLPf/vho//77byAVPtr4+fv/+HBW4Pff9m8fybcMPupfX/bnv/j4Vje//6Zo9J+IZQFsqwKd
ACHJ3JDXf/z8iOj/xKsZWU4NuEmWhbzDb//IcjRy/f6baf1Tw/MFyVZMLuGNyPBRjVBv/oj+E89q
MhPWWgRMC+ig/LfuJ1v0a8v+gYTiIQ/Bd/L7b6fnD81PSOfObYI4evCVSIKdnoOxGg2Vt3nnWznG
KQHl5Y8RuBJKNtTAQ5sSjNwUa3H+qducZZoIfgmmlWamZpR2TmW2phFwDlZBv7Lq8FvXD9lG67W7
DFAXh65X1xq+To/6v8TpM9k1xYgUmiIlF9OoDc9jWtZ+huLIttYLUN2QKQHob2F6Rzv/x+oer+ai
KEwQAY8L0tBScaoZb5NCbbW49oWmgFnLwgS9o7cjx1xkrq+xNMxe/1cE+odeNp3HvZEjR7H4VFid
VrmWgrbQz2kV3wS0arcIQOnXMorTh0bpTa9KCFh2iNlW1/P0h39e2aVtNOYWuhlHGag6kul0qsrN
AVDFvjBZelm09QR276q6aqY28pCxXcO1WZQHRHu86m2EhLK+Nu8LQlJa+RPn5T2byvLaHGb6wJ6x
SztZqz0vi5vztHjh46kmXe5l2tq9IXRE05ZiecCPKr0GpC1uDVPb9TZLdn99OU0kTCjibAsnf/49
R1cuhqfDLOzHyh/RSLtphKkd1B5TRykR5W1P6FqZW7bVGVXGsNHzNHsgoElJ2wdk9nbS46Hys2jS
D3EdRBsgOwZgRczClctWij0NBNKnsqSb0Ca9GWW0rPw2y+p9bLaZK5IaMIVxmDmKEO2NEOSACcvu
Ts9t9dLOe30XWzX9a7jw//ohMFgVT3AM4iBFdbrIfTR2SZrgh4x2mmEMR+lzQFyHl11b9t/P7+ds
H8fHEzoTHaiP8NUUj1G5s4oZIF80pqD0jcAenRCAqI4xacNDM+YJGL2b/k3gH6Z+IEq+OS9a9gxA
nML7d+65wtsCJGaSGyq02C7HUqR++hz6yg3Ssu2rsm3B5/lwXtAnHeHpcLlBF2Tb4EGk+GIKRq3v
Ujvwo7QOPRKGxm2h6SBLthB4+KktrD2LA+qbbZCvDRIsyMZ+ovgEQjiUCeXkcxdirkrJK+HrSRde
0sBUd5PRDlcsELFbCu29D3R0gk6gMj2v9KfVBbGRjmw0utoQ3oFJ/NSG2kTPtLIOEr9LsmoHIRUc
PYsuxnLE1DSrM8CoK9227DLTo4KXK37i82GaIcXQmwNAQ/hdxA6n8ks7ttE/UgM6fTKmDRFo0aa8
1F1aNKaGZKSpuYyORo6W4YbteJ3VV9EowEkY5GLlvvu8B7qF0jOyuWB2o+zTTFGShWrQlOjerovS
rVn0HqKJ1C3NINtqFVKipZ3Zmx4ctisWviwYOQ8LTGsqCONP16AIW6GBsb7wzUhLN7ad236MdNp2
Uml2I6JWfxrG7p4F6l+rq8DgAOc+D3gDBwy1Y9zyp4LVkYOQewRjnRWx2lOGsdioLEXPbFipK3XJ
BR0Z8qAAAEFTiGXKT6PeVKKmQxrCz8pBXPWBbWxqk3T7Wg8Nt2wS865nNXvIbCNcsfDPkhF7MkSG
qL+jbVOeCaU9cBprtU99iuZXD62n+Zcxps/FqNMdBTniBUaYQdLAM/vu/NGS71xUk9Hxhu0ELYll
fioo9aQETCPuA98oKwtIC0zz1cmgl2ykd5qwlf15cRKYyLybuGmJhh1FKhSzr1IIFeYKscuoVjwa
adO3LgQ/uEWCBk33YT+nvXl1NZPhPQGUofUK4KBdMQwwueinsh2grCZuheBjS9O0caoWtRCnaZHU
KMMkBgHmqO+LvqgfgRXS7UJi9yu7NIO8wtpO7hi0XTEbHa4Iiua+HskVWMCcbUSimR63hixFGrur
pq8azWnyQ4+btLyx7DwbrtIhVNRL0YQRsKt5NJnbzgD78LaYehJth34Ykoc6zKfKcCahqzrQzTkJ
v7a8VdUbG5hr2gMP2tR29aouBpeWuUEv4iEL6h3Xy8z42pExz3aqiFHOHOuxUho0TKlC9VMr4dMF
C2ia7FqwtvbuSIq62ShoEkpvaE/ZN/DtpeYLB+GuuC70ripgcHQM3ViEXeL0jdl+x3i+Si6UQHTP
01gT1S2UqkD3H+wxdFUCuDBBhzbG2AoVoZOSONYxT5LoxOF1zg8lDRLhguU7J5vM1kb1sWW9/hEX
+bDLjGx8HQWor102VsAdbTtbPM2t4iGIyRrm5R0wqd2K20p2mALat3sF3YGqVyBb38EFF8pViZMq
NkqT1t9svaPFJjCqfotr0R73pYisAHigXd1uJysYX1vMBt5VpVWGTjUZ/OvY92V3ISplSJ1uqKyb
gSEpCJ5zC+gmI+NGsY1tjoE8ZQDdIzCJqJKjtwc4LI7a4e/6Qwjm6IqMIXXrkNTfsiqtNF+3lOaZ
tRUGM6ooHSlm2Csx7AE7NHwbWNbdtLkFur1eaTimTUDGHbshaNHaTRimmuKOWoHucwT2yj5pQuMK
FYPGCfB9JYCXI+smm4L8BwpwTbYlFQar96OpNK0LvcEiMvXBJHYcqbG9xaspu7IA6DV6baAW5UUg
VMVX09hWtpVhoElXmxSM8GYkTHWMjY6m7lVcmDcWZhGB4Fs1ZegVaDOLfJt1VecF6CUGQWoQMLLp
zcGKL0I9EpobKGO9wc1MuR8h6hLzqRx6TxuDPPbVeuwvB120ga+UkWj2Zp1mndtqpR46yaDl7R4E
8Ga4IWPBP2xb6W+Adaoi3w3crt5nVBG2G1tT90iLauSY0i0QKaeYcimduFF46nGzy1+SWCdARqwa
LfMCeJxsQ/qpPxRKWnFgQjdcuGPNmw2dwia/J22kJJ7WEBHdqT2tfWIA0+dSHacw3aZoemC3TT6x
bk/xyLsBnQgVlyXQvx4GkyqKE+R2bvmY0OTsoWiy6qqYhpL6dmDlkFD1IwO7eddqrpaOKLdkQUir
bYWAbatmbQR+BkPnBz2p6nSHyx1oPkkRdThOZQ1SDyMt1M7JcDelOFVRg1sAuP5PWm3zZ1w6EUjz
ApVxBz2m7TOtwSqBaMME8mKaJJS6ZkGAhx+JMf9uihoXCUJIkN5ZvT2GG0xwl90h0Hik3pEgSUsf
WYjkTifCVLY0VzH6oKpZ6idhlTdYDrW1D2NhlvZhphUo3aIOaXHdW9bwkBdEiy/sVG2vZtztyidj
nL0NcRj3bjO0HfcMlvN9Fg7a5A4IqzD8HmoW/nNMULnoElWLAFJRtorLOR1AD2un7einOVK7oGjp
O8XJOlO8R5hPmf4fcWe2XLfRbOknwt+Yh5u+wB5JSqREUpNvEKIGFKowFGZUPf35YLn72PQJO/qq
wxEOSeTeAAo1ZK5cudaptHTwOzUZyrGymbguBkglB0tzH6ZBHgo5Vu+EGPoAe8ZIHNlNyG5EEyag
jHUbZcjaS2/4VDpVjBGnHtvlvCiNiyP6NJOgoupV1ckbhBa3CurOdNN1K8tcdGDdZ9MuHR0qfr2u
qD9qzz3W6OXfz+jSmA9qUeFCnFDyXuWUJPFjGPURdffaneTBmCj90bhLMedVTA57quK+wPV+wO1o
k+PSHKZA26dJOfCE49bbzlaNTouKdjL7535Y3TRXaeK1+dhmtqCDVGj3xpdSPrRGt/WxrnGBf5jd
cP6YuEPiXkt3Xt9nWSme6QCNPzdtQwq0tGzjOWlLcVUeZpx5vBSOQO9BaRTWidnoU02CsD/Fybaq
3GytxeOqcbwNHnylLefOujawwKr2gyqLyJyqopXv4gHDubzrhZnztJkSEvY+bZ62LqWrxJjYe8I8
pvw2ZovWB2I3gK14ABFUhlDvpovHztwo1nl5bsvMqItFAXuEMaXS89qJZD3GIz4mB5VW5Y+mVJCd
u9Styks/ecmHbKvEdPRXTwVsjKYo8qQpFouzmp3nXNfmso1TexvPRWvBgKjda0jSVT4KZ72zI2Jm
uZFFPbINbKW9mMKvm0PbJc7nYbT2Z9sEmzx5Elr0FSuI9DCOMypjVSs0hT4zQLgH4WmqM1OKban0
rXxrswHakr8Wzg9PRNP7RjdG35il0CdKXSElNE8jjBZKiVC6cDhYQ+zal2OFmH99DIIi7c+FLFgY
6xhEG2SYgJNohhewHNbNS8QxXYdoyUUcoIca4sk9I6hM0MH6MP7LKurxjSvG7CUSkerPYmuzFOtl
7D/83lvnY7ZFkkWXVfal9BZHHzqNW9uxjFfbHZWTxA+93xubZ12M0GTiqlTwQ0MpEPEVW9ALM97C
+f5eQnDHHi/pknvEfcbnaWvU17mkL3GMaJc/2rULS3wJovYlWmqkVOH1l285BcflqBaTvHRhP/p5
RikzPWyzX5VQG+rQ5kY105ZvFrGEN9XUR+NJ4jn+NvQq+1wmW/+lNpM758KO6fBkkrXILhrOOPyn
0iu/O3OZxhdnTj3xocEh/aGzXb0eYIvAl3Ci2ic0RMDum+lCczPE5RyfMHQNmsvSldmzYVojjCUp
a+fTuKMjVqnhOMSL+lYUssdcnR5Lyj5w1NfbbtmCl2kOCH2SMMZ9fSWEuzPJPNc3TbiN9Xm1mbp1
J2/7smrjX3WqUi+X+OIGh5oX3hy1QeD7tHhpiT9espzprTH6tIrC+1FM7moOnTPp9Qj6lb3byO/F
1SaLB0pU7xq1oyPc5KDbxNRHIqb0tmtxJDjYwS3f67DmbY2pNzCHPDsgDOTF43iuZ53yWEOQlSea
9uUMA9dry4sXOyI5bmEQ6DvHG3GXquzif+0iVfcH/EbYvWpaucIrnZ0hjR8saDf3LYJiZ38utbnt
Sxp0107nWZG+EE3iCINcFmriVlCbCyba9mhZEIdo05+oLVcf27CyqPcNXamA9pIRrdEp3D447tyd
wqVKn1srsU3I+gI1Q0H8/X3dYgNiEwv/uXWW8tms7dhdna1uPlndrfq7C1J7ycLJBuds3LYGJ6SY
trAlW8vqYGt/d2/paDN8M1oh36ANEGnkVIf+Vhbpos8aVyh2MUcH641NV3zCssY0V+s0qJt0ClAn
r5dgm3ITLXF7O9gOXcc40WT/ztqPJa3MVT2cRTE5zT1atIs4U8cT9rBi0TVf9dpvWGbSLySuppRr
kG99GDY3tU5tg+/QWnsHELL1S11GRYIsfzukd4S8U3WVQ2bpfqCKZykmpdPXzDQJy79YkGqvhrq+
88npxosqh4bIJi3KK+WMIDnaUZuDWDcRXJ016DjW11EhSe5544sTzN43PZULcVFZxEgHRENwXOfW
ZocFL+nyAPTjPbuyqkweW8dxDvUkWKLWrTxMg8Oy3g5bMjfnJOrXe6en3TzfBlR+jknW49sRhZbb
Ez6mIbj92lEeN0WUe/AnlS6nzRTpDN6p5XvZY6SRs0FB/sEDdrviC66REsA62zm0xk+/T1WYGKan
QR9JoGBBrNuz8yXhOlVHgfTaljdy7Yg4RdXjTUrvbJP3i+OGeVgn63TsiF04O4uxeQnaSn5dFIDN
ZTQQcfJ6ztq3VV1kw2nTSRXk3RLUnyTgR3uc1MAKrVK8XY6bV/dfeiqp48mMXtjn4AZzmE9Dk2w5
hlV9dnbGdG1RKFeiIX7b+pYQuB3kTWq95OLi/5TlQaii6cGkNpUHushwmIDU7xB/rCvxdVTF5ZGK
gzYnYxw3OvZTpz4tnFrbUQwe1nV42nQHx9MwhbZMVnM+KiLM2612ITT7BHlrrolb8yVQ/TvRzMlz
uaHRlUzb4JwVtniazWJbceiIHPc0s6gHihTVjCmOcqbw6ERbe8KjqoYgNGK+Ojvz/FEBWSTginr2
D1LTs3vp4B/yKhMZMCUT04E6blbHJ41e+ne5Ag7e0r0/uney6sfge5pO5houWTefZF21L2lf9+F5
Lrbmm2R+skbCGWK+0yaBPqqVqhz+bJxxR3rXW5WPYVKHOY1B9pJkE7apMePkXFpRes1hazd5bn1Y
gUeN6seNY+LaXpekcb4xpjTvRUkrh3zQZL15i4/drek280j+OnN0W0lYFMasL8/xN/ng2GxBZxm5
+dzrS3vHCzcV4WjgrFdY/nY91XLrkPnTE1nrGmXwlWfeR47C9YpySxPah27Y2xRJvNYPiyRC4OMm
k9zSMr/zCDk+4n+JNfxCFcfNO88v3s+hWySoDnBWniqI3faInSBBr9iK5s0MbBAc0ANOPqjGrZgm
ZcjGB/w652QwFeXtuiYv21iwwzWrgwki6zoRzAndBg2LryVW8dLF3wjMY4S/Jw6bgWRuPia1X+O/
FFXiKWp6goW0qtwPddqUx6XHVxqh/XGxmP6OIX/snfF2rDAXuUGAp7l2aeP2sPa2ajtPWgznudy0
k7vb5EcnD9qEzIepRnPSgfT9BS19neYdUNqtbJAxBZ8N6/QostZ7iWf05M698JOndKTdvAon07x3
G5EWByHgHeVJZzJsr7x08o9BUnHcIfmoywcqRfFzOFuzHhxUFN6G4wyx15T+lOVEA+goxA6IxZ3T
1KbLQzEXmG3WjlhPnZmGJdfLpO9FlszmRmscBs472oOzxxi3zPjWT8s7vxfJfGG3t8uhbbcuvDR4
4QFClVl8YkCL4imNpNozU2xO6JtvwvEcaauHhzl2xupHXcmSrq9oZpM+zjwVFRg/IMuaG9Mzz/DD
ym56mZS4UvRSmmtkp6HChTR0+1Pte5G9lB1xNaCYRq9z6Gb73C+FVxENz+Zj6qrVP0desd7gLohs
o7MRyR22tdp+syj2XjdPsCHFpeQwcis9/wjVaN+UzmzZRcKoWt9UNhbeYRR+22L82o3esSLe2N50
PvJ0B2D8eTq53khJGqu/eTyOZVc4Nzr15XwK1NK/L9xtRGCGY2N8aB2O7jwK5qC6n5xEZOeUE8xB
Y8hPyms7lxQrMXmFrVsTFC/HuMuS6midARZfMaqGmCwsg/MCZQpXg2Brfoa1k7zVmW/9c1Dur8Qd
wpKjfkEFOya3ErlXghofghIEMWcajF8ScLD0lNLDYHCZXRfvGGTT6t+aAkHX1CaEZlsonPjDZps5
Iuf2vdtttiV+CVSP3ycG3vvTJsLBHKI5q5IjdBYYv23agQdn8eZ/65oBTQh2Yok7ndfRFsEJUQYH
PjNsb6aokt5h6zjFcxpCM//MMdWQ9k6FJJWYdPnBJfRyDmG7DOIIfwDiYKTSifKYXVNU+KJYjHnV
pDiYlL2zQmVsXGc4WlMgU4LEpBzJKQa/vK5KpSWiuBvVvYCPHqVc57eACIkFPyjW6thCFqe3QrcD
3N7Ub3bBkMqS5iVO9XXDceteEM2qQ9cFcUu4vCCsDKxRSTLooba5RzfyR6+pSNJhCW9vhrpU8UG7
InljQ2dSBxnr4ieaXPULIqzpB/o3t5De1KLiCcKFcohN9fDEJSNza7O++xh0YtjyIBbFd2EGpLd1
Zhz/KkghOVDGqECDRffJA6GhNdd4qZrt3TjYcsupGmp9lGGTmgM2cgNbD1brCdvyNN5LVJlX1DK6
4SXxqqQ6NIRkPxxTJy/u1HcPoR1n4IotTQnj23hqiKWBW+46EBtxCkQUvZEl1d8rYiy2uul77X4c
OHE+hUtDZ4qZVvVhTCr3O61Dm3+v+xZsbBHVFBzdkA/e2HotL53uy/gsanSvwqj0KSgDkk15YMNv
FPMumtPGP9BdHpcHKTFtn8eA5LUbiOjzzfHsu3iV4Y2RRn0PeuFlHAyO98L2MfePBM8ivo6FSdI8
TogfjgAMivlOHiZOHnITW07TrgFSpDj0vRydYqNg4WHsDDTmnqIxAKoZE8uLDm3s/DZuXUOmnKX8
PzFD2N1Vtu5d9FuWOThmCGkBvisN120MsMtZx9EJr8YV7knPlZZHN6g3cMRgMOeoagAZAB2X8aQb
PyFnVRa+dVIl0+cmUM5ycAIO4/PiLe7LTLespLfQoVQVwRF5knGo0rti2NY098NJD8jf1OvORieD
vIuRtziX/dxSJphKRKbdMpmW4xDsa9Y4w3LLudSoM3MhvXbUB7Yck0H1UAd2I4zppqEDFBv94uIj
4BSchcxmh3QsJn1awIl/Y6tT7T4fyntUrssfiVMKHO/dEQk7AGjJK+uTeb1oqkG7FRPL4TCHFgEK
pzdOR2W9YcEsBBjziVp3d1K8xkM3O01/9fqARCrQTVGf+mW3gVPD7NXk1n2/gNvh3mr6pfviVDK0
57hY1sc2aRYDbcaisz+WqdceErFtN94EnsmGEDfNVY0AeFxhZB9SrdIfS3f0vRu8ObXzBFKDD3pj
w5ioB/wyPC92pjFkKCcBRJ11qjsrTxgkX+qRlJ2dwhsIT7suyaW/dy/FxdyTsbS6DHLpLEt9YdJN
D25HJuyhnEhOWHn9OUusTUlG9DIejRUjkG1qu+xQ0Zw25SC7zb3QswCDEpH9CIhDaSt1u5okvgDQ
cBO5fh7DHojBj8WnOZuX6BDJGIrxRALS52XgyDY39Wh428DFAJ+LwTZClzr4LtmwQJOS0FwKKyHX
JlHaX1Y19B8YHU8foOCJO+0kJQrQi53uko4IKB/9NrqwIZDCLKvd5oNu6rQ7pp116pxUT4tTrTOW
o6PjoaDQ4ifdlcjCJbSw/eydN08DubdEz6QyqUSfSZSWWr9nGw9PgbRZ5jeTqsyDUxVFdja1F41n
Nvqle+N2bOr00kO8vm6L2xDVlFNKfhFVw3T2Pd1/AchVpD4W0etjubT9Fc1SwOQ43bC3BxIwXydp
RHONojK5Cog53i5vnX5RwLjhoXDc8X0cDFF3J2u3fMvYT9tRpoXzUERdgMwOh0Jx0Eq4xC+lbAGe
xyJ8U5miRMQ/qki7/LCv1Al4S9h8Qvm6zzHYRCm895siPNduF4hDhbjUY1Y2giSkTtevgm7sKK/a
InHwvw6Wj/STOPZo7Wg5ZSkDHfWUDohId+TZBsABzySKhO0xTaJ2PCLHTP+ajqN6vtINEv5WzfvR
Iqp4vaT0xrRvJ2mZil1m/W/+okVHPatNv8Wq959Dm8Uq35HeOacjN9OsdV+dSyOCH8k41DSAt3P/
KR6C9BL3KUAijpAO1Y2kwY1MEMRV50pgnXeiyIxx5hisn6EfLC/buoKSFFXRHZ1x7etL01sEujjv
2KILAJAgF8zNEg2fuo5PXdshOz451LcundNUtypOVHTIMAdPr81ooseM7Eiymc7x+A7BoYzqydCF
D6SYWXHSoeiqiwnhtbwl+iNhqUHiirsw6JbisaIwMR7rVrjrz95RWU3T2paMyQfqLFl0rA01yEvX
s17vHLNJ8d5vkia4n7dtMQ+plDp77HAoS96EKq6m3yKV0VqkPAmsTHlyfOdFqglyKo46/jfC09+K
ywECC/AVYL/DR09eUx3DRpuYnHE7BkW1G2EG8YO7+dmJTS44+5ZJ+c/V5dfUSnDRXYQR8o/HlSF6
/pUqQJffIGQRASBrwQZNHeEYZmt3jVHKBjMSywEWyXT5/aJ/0GDf/Sr+viLdvvrr/35bfRu6sfs5
/SMDd2fqPk3Djx/T26/69W/+/6Thwslt4dL+hVDLi4Oq9b/+D9H1byTc0zx0+sf/8JFfLNw4/k+Q
YHMZpnuHLyQDCuX/TcKleuhmiPoEsLSQGPm/JNzE+4/HXg0F449ORm5h/EXCDcL/0LRB6Z0PoIEC
h/b/hYTLt/6tkE/sHu4di+5uZv1acqQui87vai85Tl6XDN79NricLQ/13A+dOXrRPLveGakT6eyt
Y/AZDIqFhaVC2QYe8Xw+Jz5L6SYph2x5ZA+CSHEYVwh1j65JG/txCldpP3ZmreVPt7SV/Rh1atBB
/sfn4Xgky6M3Dm18DwJYU4BRFbrkX6tq8fp+tyvi55UUNd9Sj6654+B3+QEoI18cDVSg74xje/U1
oYixdnfTGHjbHd2s3V6kbrchvgf7Wrjkr78kTUyB8OQpu9+GDAu+c9YVeNhl1gHszr0Tdn+MuYuV
/Fn0m2fu0GLW/PaqHC7UeOTc16Cf4+UnCUuDC7drZtMRoFiOutJnnStsYYzhyybfNBsFMDeYCsWx
DpPmsf39oWi9qLmMnWNGBRXGbFsuPFwcXr0OpP6rqZpO/pxB++N7OzqKm4a5HS2PxRzp+L5G9Jcq
e91XHe8ITFDLn2RZ+6D5acevjRQ55U/aN8aMlxfNhWhPYRlvfEjKSOwJze/Pls1RI386mirhzygu
eQJKUfF4ln1A6RgUsebLMiop9qNEmUZ9jQSCij/DTCrmCIL4/G7bJjVfqJ1ZWJomNFgbo0X4xxdQ
Yde+i56kTSqbtzLYbxt9jI2f9ZSR0u/sgZR/Tm4hGfBfs2QOk3KfC78eUhblNGenct/I/ZuWUn79
UFJe4NXHys2euwkGNH2MFXeHFxYYRB3GLX8WntzncRZzwxSz9hcSqcVZeD3FqLmB0c2g2LhFlJGP
Joq1TNPCFJf4IwjHJ6Y8/Po+r28W1GTnrKxEd2wo/8T3f/xCu5IGEMcnWS3Ts3IIQYKdprHP0lDE
K8vKK6eOX/n1RuXmarXlGvUdm+XD1vLixO8TfGpABFUeIMogfyaLVg3RhO6t+tjXqi/fNnVhiuWs
9bwvvV8vBiRslsGtDPoagoZA/ZY1gJyp5D10vtlfR/v76gtBuwLks4oyk97HMuzd+XszOzyHViTy
P9fe3Uf816P9+m6Y1g4DESy2j+//GD7Hm1vtH/s6RHmj/X31Jikx+T105UF0lGbKKlrKPFq0YV7a
UQj2Dp685E4gaa693gEz6W7v/rTx/nEA/ZkD/6rhC9Vvj54EFg39iIQn0Wv2qaRIt0qxBxV6LaLP
jNRanNNRTf7DZqMtodOWm9k+MJMXQzXKqDS+DfxV8xOHsIBtaMiwmZv7ArrCH/+UwYWjbPjPt/r6
hN7vFDoTjbgcCVA694jhT5TrrtWqaMhrD7/usdc9bHavChAOznvRFFC5YDOEVDLmfdT++eKvwxEG
am/+z1yfU4mg5BV3tgWrtlQnvEMb0u9xa8lyedpxCZ0q91q/3D6YqAjVv/SSvT5ouCrYPVjLTsiG
/7xT//70yEtF60UEyQK2grQII/7xRigdEN/n22ggQf3Lg74S3OWKUZym5FNw2mnKQxHgr9dUKoau
VMBecAlv46c6Xqvev3ilx4LLaNcv7shDpnk8LUuYtJ8CSm8T3tCyr03zhh7Jpn5XErazk3pVhifb
SGb2mJT9fqvD6sRIlPpNqFPxbzfuvzqVqWbRhh7ioQJBMEO88q83bquYNl/XEKgvyok+q66JizvK
r9wxWNLoP8CPoE5B5Uxqsv6uwKbnWEa0dN6kVAPbZxyjbIcqgJVp9Pmfp8+r7rJ99iAiQRTOzA18
L/NfTd5lyaKdVd8dGtvXzM5GlVNFDYSedq86lgpN3ocQVZPlkTbFitrFWkNVeqqiJg1vPKeMwmsT
J0wzuzPZHssE7OOawewY75055kG13sx435NaM85Z0LFKh1aBHqixjdbpUlmx8ZPEkNqf//nh9rn/
Z14jz5ZEcNcTVmeSEbf9deBxsvZKIVHeqORm1Kex9GS1c6Tqf1Na/BuZOoo9lz6AjC5u2sX/9opr
WHuNqul6nZeUUahrT/beATsWx5kPEEf9/qVMJ0ZpS7Zs/WA0tNz5kIbjqj5lSonqfb/JYfsXf66/
7Q20t9A+kLJGySBQr3/1/OPeWh7V9SGASuZ9QFXCmX6KjFDjRlfUMN4mZKHxv2h07kHwX0d9344g
kEEsh9ucvd4Oo86uJZi1PBDppPW972Suva6dIRLZ1kCqJ+3GNrqosOHfAwGS9a50287FVsgMcXDC
0T2FfVeloflpqxSGXK/iMY6Oy+bvxyCd3JUDkxQO7b2KqnT93BFv/pvH0t+fAoGyvZ+FgcP863Vf
i1I117dbfRDYEdrnYRPdgAlF42h7zZYdrz9QBhrd+1X6a/RlSdYSJ4WdzRP8G0F37yb58zSGs81Q
hjSQo+/HTb2axrtVUdEAZR6GpvajGBwaIscjJILZeYrRmmFRZlXB1kBzNiePmeli+Ox3LvPJIW8G
f9WhEsd/Xluv59Z+U/QNMOFRSPj7plZ2JoX72deHLYWHhnf14lsOHq8Qkop5Pxhm9uAHA3vJP18Y
oPdv40GLCK2GNKeE0K1fj8esUHZLehBJt4ebEz3QudK76grirzrnoOYOMW2qYcs29ZAFmjXLjv7Q
yuJ2CLQc2xP8bK3CHMIEQWiTjIuuGUA5gY40ihIoaLzjz/adV0uiCQCSJfCeIYv0M4hamgn3/Vol
a/BcOQLiSB54pjMXnQkVAVvZTDfHhjQxvUQufMPr2gIgf0iiIpUaTWzXzW7ixN+aFzpATPxgeh/o
KKdry8CDCiKVVNPR6RsPAAuFDVUjt+gKKbsbsYUhmwb1is19U/TFCBnRCDfqT7O7gbtBCXEcvBHS
ykmz5rbrLO7tl3SSPWB3tgbr8DZFabM4J3HfYg7lSqCi58FOjvjha2CX7Ni4Yg6zk6RUn9wN/IJL
VQp5DbrjfMCpnxwGsxddYRu16mi3bfDBrEScvSRbrexblQ47E3YrS22/DaHZJf85zlJ5DYpBOjmU
31bZXHXePP0GWawqP+tiaoMHJ1vBmoHhgnhFrbpZisI/+KNaiu+tasyUUnGcp+iC2tAkILsWIy8t
xyVmdC96yhqQJhmMIn6GWtxUTW7pO0i/d5ufovRdT/tZmw/D7CSfRkcL5wY2DAwn+ixdux2sw+C/
ZGvShl/mRfUyupBrFViKRPDaogHV+ZGkB+bIZl2wM2Pj7bkvo4gZ6LR0bNUXDku90wT91a8iurSn
qEAvZAzTBjY9O8K/9a2A1r1aA4QThBQZSp80FhJ3vtoTGCBRGoi6iFHOxBTaCclbNyFj9XasMje+
SJQY2Cx7DJWKs6RNg9O8RlWmR1Qy0SnnsoVG9EmpstGPTgGidrVrnQKjQUtTwXtcQQYKge7kDIk4
e7qgIn4chjawV3+ldvhBdeTn39CIbbAhDlJdUsSb5NaO13IMjLkpPMO5nxHHbB8UvYhjelzoFGju
FqrK7iVJbM0XO7MjtiQvaD/LqG3YgKx19fFxQQXObNg4xE29ttuFPgAit8iflu0x2Hsch7OkX7kd
L02NaCHVXLcGVMijrLbxPfyaleDb35djd2i3yfPesSt0MN87+OmgnoYCcXg3x4WZf1rbSdrr51B2
y1u0ZQijR7j8AeBeVZrygntbYorbHWZznqiJkz8Lk8ThTdN6856H9DIeLy2skxD2TruVcAD70CsA
Mkuv1pRztr1R+TC5VQVJcGGJFx91ICGy5b3sqiA8jnpkn9YlRtlvlmwpQH2DIvaIi5oo2WOIhUYX
RrCbh4hIsdicafutWTxGuLZBh2XrTF6GTSzbFG9d4i27PAJRM2ZFJZb91dW1iD7PsSRdv1RiIALW
Ju2337LfUyr6BgTDokHj6+bYRdmEZ0RYFhsNqnrvDrztBMzm8kCZtmaDL7xyK86bHUc2+NoTrTpn
RQkt5pD08HiAleHQLo9wpeP+BWVRtIgoeG+Ks6pib5wCdgErIHO3Md0t9TP74pB8qKaQlZfvZZ9E
XikMG467Oi2z6HNtRC9/WqfdT0A25HH7TdLiyl/mUS/bb0nfD331AxCmrt77uu2AzIXmFpB+Jv0Z
MeBiulXE98vw8Cs+LW3HITVJWMpPbMPQVHO4iQXmdcKG4XVxkDg7U70haGxiQ0BLK0lcwf2GyMlT
6yyZ1KdexCUSqV7XMXOtUyQxWkgZU4R+HTveF0tGwloA/UU9RN6x0Df4L/HaFiV441hTBv0LjTnc
AtVkw/j1SUysqkZa5++jmll9bIX1+pdfyZy/2ap6/yuy7gdN9O1X7BHXrWmd+rtwu815Kl1LSlQC
4bDmG+rB8e0CkZ73imIbP1HT6MWXNFtbhSfBlhSkG5GuXFYMxEHGOsIeEfykbehcOpGP7bEsRHPu
1w5sps+xN+n01lTsDXRRWwWnh1qHDm4DAWXvbv19iTR1uahPKax+tpHYHfcgwQsmtian9pl9JbnI
8tgNtWqfhaia6W5L0Acqc0623rRAeRMZBjpfexr9KzWa4IlLDiGosbecUeRP1DGIcoa244FmTjKE
NiGoMhmbaCU6UpoT7EIQud9DY0JE+45kiAG3QgmbQdV+x0RxeN1UgkF9+xdafYDpArcanKe6kyMf
dHyPvhWoBwFfGVj+9SeER14uRBquW7URE6xcfB632q3R7mnNtd5xNjXwBNykiOlXG+52mKVXNQcT
dAME6wEc63aYEWknX4LL8ULRYWE7aWHR9XQG9q1ovjfU95r3noSj2B8W35Pm5tckC03gaP9ipfLj
i7+6YXePdyDVcbxLGl8fm3ge22tCoKPedr+fDoqTaP4tcAGD35NjsjQKqIPOE6S1evlS+X2gnuoo
mgLaaPSwOI8tXRDUh9Va+f508OeoZOGTUdDS4fjtvjRHeAfyDSBj5z32wdJ4H6sUdmnBYUvVAl8u
p0/fkXqOlQKNNdJ7ohbfq0tg1i25oI8KQkZpnHL1eYShy8ItGMwrEeQe1PplxSBD8WWE5hZ3u9NQ
wqG9T2YaZj6Fveqjc2c0s6QSEt/CvE0mCEWHDo4040h9CIX0vGzdbfhcDnXGNvoHLgIlq3ovR4/p
vSDg6zxlQbZt4bGn16cvT02Yath71Wji+FaPK0s0gIm0fhiMyArA6LiMP6NZ2oijX47D/FVlYdC8
E3Efl0Memo4l77O9xYQ31Z7ZkzvM6hN1Iy5Iy9w+dPPumfE2aBe2jcKCE37S+OjM6VuZoKdG9TDp
5uLcz4WhYcJxetLufJL+vi4n9AToGFHdDCFJEHRodfKEo5J30cB6S6HG7VmT5M8MQwNvicHUKxp1
+erCU7r554D8dThOGIIdBxEt/6HF8RpBiBIiiHRSa07DE4DtHwiyCABsfyHo/3y5vyUe2W6xm8Yp
4T/yH68FFcCndd2VITxoZ2P1bdtYMCbd74ez69kdoohh/o3/Igj5GuRDA86lRMNV9+oO+BMB2Z8Q
r3KQ0Lpmh8NpFSVpxpSu+5uNRo/XtGxIJNxCmyk4oyvPzByU//zUezz35xwQOxlQAvYnmN/gBb/H
g3+6vJLbf1F2Zstx41i3fiJGcAIJ3uakybIsz/YNo+yq4jwDJMin/z9kqk9b8gk5uiO6VGWnkiQI
bGysvdbaiZMECAou1ZhLzQAkKQX7fv1KL8c3hjZFqUpAs8ERJHl5ukLjRPQnId85XerxHE3u2HUP
amKfd2h8yB0qgmH4R8DXtarnXx4yQpbDQRc8kbQ2gVT/Aq/o4LZ5hen/9YOaxGIPvrghoIJ221vJ
ogn06pz02CJpgUnjbEF+72xqpcMQvKFIqEMduI2a7qfW27pvQRk48suYRug4aEsyz359Ry1canWg
7bTC/1fC9Ajm23gRVGxCs/oz9O4hCeMBEi+c8MfIlfyz4txHTuUo0qXpuJmxDC2psJtQu6Rx4NzX
m5jj9JS0qYV3KykGSKpB63VhcsJ21tskjZpd2D2fYBbHPna9VTFArwzaZKRM5epQ6I5jEz3gQDmy
tOFIc2+b9IziMIaB4eHrtARupYdapTnhJelUyuVU9AS/eF+hipjgv1ICT9c9R7dCi6Mb1eSID1Zj
ENC5Oc6b9a94XpX3QfL3MFsuS3OkxGKryhuQVvzdqcDTvmwwWIvw6DaSyHsn58gg1QbxLdME8zWT
Y1RAwUvP/5a49OJMA8nfg2u1uabtFKzYVajtmtrpFH2A0rvwSGtGbHvou8rv/eOWeYBD6HsbSE77
XsKwj3dQSBDi7wxb4OYdHehXCXzCbREKJr4fIsXby2TNuRom3mJZT0zGNHnUMKe6Yc9xdFjF3cZA
MkVVKAs+GA2eHMoT7hm1qq5LPW7huPcrwR6frO4YQcsrywBOvI+N5PQx8YMl8w5ZO4yYAscdAJnc
FU1a0bk4RUXQQvovfIhwB/xjMDeBium6HGazUIcrxvKrx068HzkYq3fDVub5R9MGSffVaYcw5Vnm
yFlIamYB5wHpx5g28FN1rNr8xO4xw/VjixCwFZy+r2p1WvsRSu1RpqudfLnWMRAAGP9K5HccOiNG
+2RlAwv5w5UdaieW2j52EDqGyRTATlLvvZnTLEW9tIhYyV5UT/F0K4bSZbNsJC8UFVrVJN4PQtZi
vgJ0lAPFtkxOOjxyQGu3h5m8UqyPOAEaZa47mC1birQW+TS5qteKzo2upT9myXfQgLlGhagbNjI0
QjGspSszL2sFdyxvV2e9WsEkguE611NZjnc+DB5dnIIGSe8G5gJ4UL5ng1P8XrUMyq+OoDzrcijK
IV6zfUpKF91qanxK0GALNUu2NxU0vLeo9tDO/SA9N0y3y0teCajqZszgVSFQKziHfGeUc/U36qa+
gHGTsU3Oe5OEzJu93jpty1yjKRjuaSI+5ZD1If4XV/HmuMtNV2Le8yPV+Nx8jvK+4y9gaKcLGy3l
KKc5hrb7rmVDrlQDbhDVWLAyKjCsgfA4OUv/bQlHrw/eQ1GP+fYK0jjhR0CF7huYcdu2MF/ZCDqz
XeEdMszu27xNJe7HQ9xH/EZcNyj1D0k2299HpIDxzR7lmuQmZpaXyWEBzUxwrJltKBrR43CFQil7
YyhoSmJaZY9DHp0u+SaDwwYf8LzNfuHlXg37n63o6mjRnJ0FPba/KoSew4/aYHsOAZZXxKdTM0t+
CFFlDMU2ODbNDfAA++TivZC88+DbVtW1oKS7fZ7HFfYAgkO7QLdaV+axE9uc3is3w58TnrSnJ/XO
xN5swSr0MrZiGznUF8BUYXd1u5FjkXm8jH9ncrpmIRBIyAd3hU6aDbh5izZo8JdvRx5q3/sW8qdY
mDSNgw628kP7H+dXUjrSPnMKQ9n94oxOdq1aBL75YenSoLqPqaiLZV8vbpONVwWFX26c7ifh8GNs
pQ1EK2zPZjsYGtAGya4nsWXqwe/zuUS8tXzwkjle8qHmErYqXJ+mkzO7vKRYRtDkDtmU2RXeSmXf
yNiDzqkDwklGjRNFxV9dxrZAB2Me59q39XYwa/sqKmJXyDs4l/mB+HuioJaz/ashiO3vrqHYmCRP
n0eXVphH2Mdsa4BxUACGy8PEecS0ppzjMJVIGweepYITZn+1AU5y2ffqgEk+XoLrlMhU3ST5YL/o
EpiHsraLAbKr/a0gT+14XB6+0qgmYLNfruXJ1aoKKmGnhyGhrO4vT7hG9MXCLsBwfPpcO4Ud68sq
wllL8N0YVdvrOaPdVNRlcWKOKOzjnp+paxAErZzy47i6l44zssuz9dldKsIIgOEbC1E29/WA043c
1a6/OP/krcYG9o2m8TkPiD+Nz6Uu2yNMyHMFf5KuItRnuhTzdRRkkcrvo7DNhk9e2Xh9syOVmBvU
7ZGX1+/Bz8yGeRDSxUqhsp4GcCGSqUl3UP7gqCP/bjV7/41wJ1V/CSo5kRVcZkUzoxGBiUoGfFua
aCCDRzPPYU3HaaLm09T2thaokDmWUOvh8HXfFtDg5RNAQJI79ByABfDNd7BnoMUzUpHy3zWZ5fh3
s6GP/BsBLwvVwxawKm+mTuGHtp8Uk/i76+bO+CVLsoZ5c4HB+gpVzgPRmWO3WoZEVfT1Wy1+JrHI
gZ+dRUhyml0HQsbViBWyd99XTlbX/X42YGTXfldqjjs+7GDO8SKc7cqea2WDRtWVHIhMvdkC/RM4
CTdWMjLl1ANrzjC6KeiO24zHCtzxgD+71PaR//Krvga2OnRZP5rxr3AUrdNdeZoouaMWbi/UDJ6t
CbgtvS+veyXPuIyCHtFvIxl7ncz2rqawDPqvYsU9+0MVYajA8atAbPkJ9q22c5+cnGfoqzkHMYEx
Iu2JK0gdntkMBsktpT50UQqJS1B3x0u4XBLNKndCSDpfw7ga/fJ2Yzezj7rgQvPNJDoOriOY3e1j
KkFmqqNEKuk/DKhRQf4usA8nEksrSgX0znBfb6rgh9fRQifb18xZ0DWOmnwc8MPe3YAOqviXOrPr
PmRyU13xhmJ8TPSCmWt3JGy9XOoerrNZeHEe2tl/QGzoc/nQj3jd0HFxz9kHkx/15V91aELH280Y
nSER8QvLtbgMvo49eBlmzYL8p2qHOgPTaBwXfnvo26/OQMoZSUwALD6VYuYxo/lskgmttvEWGSCb
gj400ZjHSij3m6hXFFzlNAC76TWwcVDKkiggHZWEf1du1vbkx3rdSBxHUbroTKaRvOrTulKjGvcx
fJ5AHpM1Lot3l4NSVyCqORUqqTN0RCt6hnwHhXWUZD4sXCbC+RhvpoUJckEHOjwmGFVgyeo72bp2
0fhEU0aoJtFlvFvNm49v/aa1E3VswrVY7hoY2Dnmp4ES3bqH/q1aEKPBSeLbAlbqmL9PhW/35G1z
EOFcqUZHyalGIAiDmCWkC3GDjnxeh27fO16W1ddOHrgB3g4FhYn4CBOrjvCf6dcVHslfHY6h9sfM
KT+roQGFqQzqY0EshjKAx0GSYHOxgzeVF8t0QtKZLMlPikVVUE47Ncu+kz9ruihsMYhstMGY/jec
Y2UXDRxw1yACQySA18J80pNXR814r6sEv5IfWyAdjWAcVhWc/52zjo09IIZm3AzxB3E/MWHcVTVC
rJ7+ti5k2Qm8V8OtBJwglSnJEXf4pCR+FqN09PKlyfn9sIk89DA+Ssfs7aa0Gy9/45Khyvgm6xuZ
zB61Ntn33l/tpMLIFPgrIS4Mx51kw81jVmjRV6gb2mmMvX880uQ0uYHI5Hnzgwd+xF2KSsf8mDdR
jkyY0ZBM3biobFeyfRpOlMTM3HY9AdVXTd5fFxT9ozuvWqmxHTi+qVQdvabR1igJTb3ygr3BNiOc
b4pNBkV9I+3hGckQaWbsPGD9RkfxW+pMWCNSecxzfiyjtWE+dbng666cdaYQjWaAowquDBAyArd8
yAaYqBmiBSwr0ugfd4O33x0XiHOcfosBrDO8GQy1Oc7kWZis11OBeCPao3XL0i/9LKrI+0zjdif5
koXKL4MrqwdR3MoccRi8p44Xz3BpIh7oXrt6ld/rzufw+a2KcoPDUoJ1DmUNUZWOwzJ2mKQN+3o3
424APWSAf3y/JHPnlQ+koC2/gYlLF5LCNNgDBLcbkDiD2uo2q2gJDQ0Lq+KhBY37kYVxPiKZl3Vn
+xakESjsUWJduQKoCdyX5psh8oxK3g9Vw0S4UiX45npdYveVJ/edHpJM3mo30eV26mDXbeWb0iln
U9yVsgN9OSWarUWeeo1yRdPuRc6OfgNVSgtcD1JfmTw9Jpuz8Rv5sm46edDbVLvrfh1xr/GtwNXe
fOUz/KQL0NvG6kjxBiUpQhRhF7JYHQBk8PQ0Gk4NMv54OIVT7pKXpmKzeW6HXH5tDiFALBOphPyY
fAk30cXZPtiqAJnsIMVK7dL0gyYDGZxicT5Qe6l4j6Zx/arA7WRpHXxN5tYr3IeGJAZgd9ehReJO
2qrMCUtT77kNgj6XduTx1cr7EzPMs1lqHRCGp7lI5M/FdQUKINQtOJsPt00KNJw1HK7nVCXFTgqg
GYw18fby4utydrxx3NWrn5r3BhS18nfVHEFTTcfGl9+FlpUK75YBuK35PCLsMu8x06NyxR1Hozfh
69EWqV4eEE/Ei/WUEqPaps+N5c99Qwrdm/Iv5EOeR4oqEaSJx0EnvgoprsQVCxQuhA1FMSd8II7O
NR1/OCWd9YPNep1F/ofeD5q5OEZG4dR+UE7fOM1Nw1SJ9R2Avurpi+FmVAfd28kZ8UWBYpl7Xr6b
Y5eNlprlkMzJdbPOnt8cpV9s9JGgY6pXtlcRzlI1qmMpkqa8DXVajO0hG4hM7Wmal8YFpIg61/UP
S83JawY59loVn8Skp2lF3rLJVcC/60M9nvpZVzX6K8riq3fkbNYEycGL4s51DrqP23WFiTwofj0F
7Qnz99mIQUt2mvyN+uLbhTgYuLSGyafUv4mytuFeFDJVstW5ED1/p6qoamhPU8EJRTc0LSjIK8Tz
OtqtuSbvO8CWw0YBZd5I5rdPPKCG771fDfzyUCx2Cve6tFlCUccYTR37AiTU4SDMKekIFUbxwTJe
DH9GY6uUbN7loFHuW8SP9nOdbz/uB0PAjyTDz+FT2DTdMuzHDrt2wlOeNu5dxdaGs0ddCo0IcdvY
zOsT5pYbv4U/hv3eSRPbv9vaFncz5wRV3pioOm7Ar31qHjvs47JW7vKs90qxD7SyQ+BlJDn+TSOR
hraHUEX27zano7A2UIrjE1Ci3ca5JlWPou9poxIeOgkWe2lzGcZWzpXprt0QA6Hj5dHpbRQxHPBC
FLpxQgQnt10pMm+hjXjuJG1+iCDrOgiYx4aUZc8RsqDqQDmbdrp7ndvT0X/On6JjfedIiLlDcmTP
DpWmhokLVy7tAybne/t/TzvkfPBpuFWX2vdOiLDIRDGYjRvJVFzzh4MJS6LP0C+Cvys5V/Ff+AhQ
rkqAKvhimNyc10YCgPOBen1cvzUAXnxD7QVslV1AhXbbh1FalbiCpFA/BFKTfrTjKyGmKAyItiig
8BN4VcKbgz/Bbz+tgbaqKVydaDJe1YxztMkYWVQ4+O7HGvVxtl2TKtjDlfJHPSZ7GMh4TiPGVvbl
Ymthh2DoyOKKXRZPhgJSPNf29p7eiIOjAf+1RjlTo+wHOwTQfS0g3Rh/o/UOiH/uBPsOBb8zg9sV
ZsPWoliGNEdWuDniywwPJwfEEz7vZLcGoqia++ICYZaInFL3JovJSlH6RwJy6xvPoLHCbWHDrIMX
Faku+mZ0FrhkSNGQARV4oMo8VbXEvuPuXZUiL3ksFZuMOcllyJfuRK8acpA1qJv5IRxNTsvLuqUr
M75eK+RM7Db61udA72ScA+7NGXvQkiU5v+kWf2EzecIz4q7CkCOb+i57l5pipAXrmLvTfO8uuqKy
023IjlG4ZcuosI4FxZpvFygYGx5hlBqJyEu7LHhyDWoOUIgS6dsdiDe2obsIFtn2YWqwpJ2hBUGO
gf/ebUJ9Lnw30zdnh5THXE4D5+km9+xZ3DHYhfxEXljHb1KnmRYQNVePa7ZbsbUS0cGd4LLf4Cdo
YYhhmSxmJAfd87B+59mVzvQC5ABWWDhjXSCaGg0j6AHBp+bPGJQyErumqU34E/wwz/RDuVkfHVDG
1EMIvjnRGj9sQS/VlwEldgQFYuhxOn1AQqn1dnKaxRvfh6WOMIhTU7RggeFzWKPRTX5Bo1ROid/7
OnViRAbS+zNnVCyQcGojpfErk83tYStDi612G5y4bkdCn6ibYU4sTtZKTE79fX4eqDHkuCjxiCwh
DZxIH+tc7rNxMOKfOcNy8ZPuHZ/2qlh0zml23NYWHPF+FskQ0VAlHGezHNMOe7DxGE9uNH1dCkpv
ZCUOOfiXvsjxAwCaMCLAAQWfEfUYzwkp0i5CbCnjm7LBJeBbulLHfNQUQBTsJhkKhL1PD0uhYMj1
YfXrkRbBY66pmB17FErujOIay2WxcxvXrko5N7GWp8CndklZRImlzx/bFr+R/JS20bp+7ya9+N85
eAiVPI4VfNLHpMeGBASnwbxBPAWdHH4b63SqejsRcsoSfLuNlYzkmCuLX+ku8YAXs8aWQ2Z8ofjg
gr15HRzAS7peUTGB6wPE5/tdRluBKbVB2SmoGd+75XJG3togsGjV4lvM8AlUs65vPtptKvvOJyTm
kc5gj7P071E+L1X5ZuTB8EdxyzCYOPBQLYn8Q5c3AVzAC9qnesMkTel7zKTP1hbwFBS58fCkaqXb
f66pp+BooCq8TufrfhtWzjL+mVxwQdgo8TKLjtDLhg0DCnZKA6UPqwLU0BecUFc9edGurrMteASU
xi3iLjWdSovdOlWyMTh5aRvrEJfYoSlB6YDOPPIY1qNYNQTs4xY2OFdRXe716h49XOksvks4x+Mx
5Dw34MDY4OFETjUNts5Etm/hR0g7FgdtI21nuLkMZhCOvYofptBTk/NWasdijkM20AbsgKkEkSpp
I7sUIBxatE93gd15Rlwx+BINOXabrkp+oYmO+D5ClESn30YtNuKxm26PTun7NLJCvtG8TfAm7bar
qlxLzgSwaJTuD9O0LOv3UGlvfVchZssrCtj1sn1feuh6cGhMgZXJTTSbykT7GOKIzyH4jPJmVUXi
jP1GWGXVDhfeCCNKbC7yqjpQYbAPe1ms1lMVoF63w8Ln2Vta8/gEzZvStfFdrMA5H1RAHfqjdgDj
fuQXILgpPAvzpnm+MTCcl2RBBjI2Z/W0u0jbxGvFQCH60Hp52ld3F9R91a0EntzCAO+Ov0MkPHYT
aXB/3j5AJS5k+1UspJwx63nQK7r9iq42RykQn5Ci4zY1DA9R0ViKF7R9uHVgqp19N8FMM0jkTybC
ZPTYqgBPZkw8ulSIYy+GbkD2Eyao+g+pv3rkbaWz4m+yleT7N46izPFAEtEV2ScVQDgYjgHUl9Tf
wUSjv/EhEFPM9O/KMeaa+E+QVLyvzdiY/puXl9rOjsvcrM6Q1BOq3DaxRZzauPNtZeOMMT+B2edw
6XchWUk/zKz+y8srgulcfzkvOjT5dpSxFbIIb4LlKddJlwzv3n16iTQJnjK8PLx7y41P6oCtakcf
C7Q3uNueEfVoCjp9tTaYaCQPOBWfw0PR2JJCr1Y8qJD7zRH350L9tIi09MUWntiOJ3TZaMZY/uHi
9nSdxDkQgtgbhfXSmGOPNmITfsDTqAnSW1Q40dwf3H5rKncPb7ke152TGa1wQ4Qg2HzzcYVpBowf
euy07jv8YsT4lwqHzumOZAYascoUhmRq901Y6BZzz7mx4mZMHm2VcEkqMQt6mI12+0WPFioaNZsq
btRJq6zwNa3NcC9Up6yGugm8UDey+VZPwwB2uVDy0mBsmGWlj5x0BL4ogBJh8n7ZcisTFzWk4W9p
Q4j9MdaDlvpBqigf7Na2bupzFQRL/M5ARR6jPVmVrTFc0P0uGeyGAa5ECQEGGhRU8lgbafpLwWXI
FjuJrKMPtsfn2geGPTbczBmnLgIaVqN83VMRGCSd5APhvKzmL0D+4UZ5tXHbNDz0SbhO42HaJpsB
RuUCaAL2ngXx3+Sx9F8+bJyAsIurClR36U2XNFjn4xKIDCR7pOjuRNVbTlW9gyunh2rFnFx/ygdz
pOLsG9ooybSo8DcKtSjbO2wz6ol8Ie9DsMvRL8r6Wx0S3swRRwnlr3uNMBtvhe7MEXJDh8JF4oQ5
/6yFHSFK+pUnOF07PgVML2JmfjRVNxbfTTOCDhfZPIx4MwDLFbaDI5ACDmBpbdPKrDdT2B82mtby
FVSUJt/8oH9CSxAGTQGJNK2w0bcpxBlUz1qdfjZy8rpxXxqQdlLTS5ULhYI92y1AMeYxDEe7rOrR
5T5NnUJ+MN4a9x/nMQqn9Q3NSuhIcG/06lWPThSv3LnBWKOjdOY5eLdCzBpT9+0QutiivdFzW3po
34ZkE/5V5RCn6e4Z1TU4lat8H6gP6Bu55XFgN8NkL6v7tK2vkRZVGLmVazvgqORB68nNruwhym6I
kMzifXEcbKbnD0kXThgsomVpvK9s0LN8D5ZC6QZvz8TQuEasI9jGXhJHoaatJVSLv4u+psaxc2Jf
TNVxK+La++oFmeKLsCAlA7DB3X4tTLBANac2ongdX804mTfoXwu90d/HRcGMZ+umYaeqfTLi/fFN
SSqWtJ2llpDX1yi/UCzvMTV1TXhMz3O7mQkFHTlFZauuVdfHQIZcWKqF7W/02n86XCclTTrZqjf3
aLYWq5/beWnPAb1u7NYzzo19p7gbnyOoz5kXdkFf8LLwzrB/1rRitO9iUwa4yNezqT8JLMWz9d2l
ePW0nLJF2+KbM1Lbdq9IE623S1dxrle3Kz4UdpakjgXbjWkLCAhZUoMHHLs+CHx1jDWyd0w+5NI2
yynuNWt5RwUh2+JbbwJzW0HQBPdOyrwUW3wNt5jM/+PUhGUxfqix7JbL9daUrnKaHXUCe7emm4O+
PZJzO8F0OxeGN5t6enFTfNi1l/7AlGLN8pNwS0+onVP3a/rDwCzpP3r4afQfJTl15/HyavtsVY5k
jkNx6lPg7sHvGP5LrdCMeCI6oDPZKKZdh9lHE2KXdC7gzvloi7rwojUlwacy+qUcMI2D3difhk60
sz1yPO32ctlsvvCUALEAbdn2aY9qwd54Nagj7f2IUtqKrUtpmzMPTD/zOKKX4pqQLSL8Hvuxj6Z8
P9sKMsjLhb3wVAEWGUzn7A066UynzCza6fonp2x66hiWTRDelKqNfc3WQU4/HN0iNcl0lbSu4/yB
mWU9En7hZdFHgb47tuLoxahtMKJ4wX2LpwRiMq6ah4SUM6Yy5RDssfxppS08LW0ID1htqhLhKe4o
zrpHQGM65ByWEB9jQCecSUqOccVK0SolgiLk/Q+vhdIu1UHkTfbHWa8qco7yNRuSZ6tgshAUiJ3K
2ACWiXmhIHqRHV7KgWvjUNTjqIfMICyac+2uo6kqFScrGIY3oYdjiPAgxIm2gs+JPBZyJKR5+05V
vJDQjwY/A3yi+q7wKQOsUNiv+zIIrDv2iNSAZgDLPBUFILivtj8Zijyn9jG68CY57US+jCAW0rni
ObMwrsJYDUCSx2Fa/O7kbgVoB8L6eeLg9Tq37/93qZB2J1Y7Ar0vsiTHX1iEDeweWG6+PAYDjdp2
0DDUjj4H9efXL/NcO3d5ol8v8+KJ/nsZCkdZFMNQCm1Mo7ZZJRJMrE9c90CRRkUN5rN96sDcC1OT
7Yp5Ut7d6zfjPWcV2rthaGUCgTOwWtCXSj5PUwqhXrGQFrNuPq3NYOcQmR/HGJrG2QJwKuOBuquX
MtUorVAKvMyVbu5GPruVgIvjfwqai+4tK+j1u3zOukTQDLDsW5lmQnoCodZqiH95M2E8znkQo1AQ
aWNtDXKgoomOAfgY1Ps+qHC1QNmNdcTrlz0v3f9SLu11sSyRMUJ72yLwbFvy63Xhi2/RKjRm+TBt
CWRTglLr376aSE4wgLOFDozoKLtvI+j5gW3XLvmQ6ApT5lzgfv2G7NR4dj+x7/k07pahFL4HIfTF
OPRCW3Yv/kGQ7pGagWlh0TH3AlfuGrR6vdsCt7VuFGcrkCqmRPr+9Vv4bcJIFFUxa0TwfxcfghfT
d0BYEMGzsbTe0FawNba44js6+K0dDoNaqOdLItTQnC7hI+43gXDgciKBdbG8myZjvUsmjhBU6y9l
9ddv8jnpmpdmxbV2pLgsk1q8CMm4f0C5wxdyj3GQlTrRLsVGy4aZiuvZOJTMn/+JGHy+ZOj5HtJL
ugRK/uX5q0FsNubDJBM8UBdgno94MLTNdT14U9ffZW602Gg9lJTbX3/UF3OUdQt6dTZdQoobAle9
uDDciLUwRrmHMcE76gT8BXWjKbLCfLp4LVz2gKxvtV2lxmW6gpyW6HHwwer9PyzVF0YE9n5IjoDF
ZWwdfWjk9HwgwGWqPMRU4EDd0DLsL1wZixGCp2insrvchcAjwZix/nAXy5pYM12FtPbiLACPh191
kgJ+3VQu5soAolX3GkkCi0+sC99QYn7/R7W/nRb/XV7cegyDPBI4VaCddWkq+/zWaQDjKCADhnIS
GiONFfPMhVLOCl+qoJbXfFm2DQ76nlYMVg/UCyQ1IbJVcyaLlD48o7gXNbq71sSWthOHOUwlxDyW
BRN3oQ2nxZm849G+zO73PpL422wjhYHLe96U/zA/nsdOViovBCuvKCKjj13xUnC+tls85nVB3xjf
vRB0oNvc63FAX1QRyGHF5FZIQS8OJLIo2Sa8QKlMO7UsqDSGJfyUhTJVdX+xyvCzM3sShZstQUmf
ktm4D90KSd3rdx48X8XcOdoXGo9huxAS70Aznr8OfwP7gfxg9o1b2QLHVDmwmoaQo9AnaSgn/UDw
IrGMSBPi7Rhpnn6H0TxHbB1DE/pnKrEe+EHdRoTW7nZY8bxsFjG/dSlDmjc1lkAViqKVPmch3DMP
b+ndQAqQot2hTuE+Pr2xxk/ZAEuP8hfn3c4Pc3OUCWbVeKMyvt63qofj/q9wvEak+2qoB4e+hy2e
0xirQmSt7sEzZf5z8oI8KI4BZb7o6xqjCfvy+pC9cFqwQwbdUBIRREL/Frb250MGr5l2SmG/7NHW
umAkTylhBfTI4roknHA8yk5AAqjq8gdlWbLBJADvKq6yccaM7lDRUqH8Q5b8YtvgzsjRwCnICn32
8ki+CMle0NIcbMH01T2rAPOOwxVnAa9CLNtKBHakkSktqVZ6BcSoRREQhl75bliolHyCYWBwI8aN
Fgt0L828Qe9z6APE1NcH0KZ4v0YA9lSsU0I3wBRCIPV4MX4csVJgj0nsJa29pq9ADYqO3EgwpwCV
aTd7/V8JlWKcEKN2CYc/2Qb8/v7Y0znc+j4Sj1jS0OL5+6P46PMGCky5t04RPP04tb4B29TSIerD
SgTDKOcsPIwsD4tTaRqkxMtS55YLOTo9FLXGb2xYen1kfru1ACDRlUysGFQggZb0/NZG/GKCvCrC
w9aW7DBgvVDj0JLVBJDE7YiXAawM7sU2O3a/rgJaU3PKl9oy89A/TxUE8rQu//7Dfb0M2jiX4LFA
iAvI1zzS2ef35auuQ16lzS36Epq9HN3IQdMKjcUSZsZ9FWJHsN2JzoT1W5AVOWX3OEbYCpu8lLc9
MEcqBa/f1ouoiwgoCaOAyhCmd0iiX+qwWO2ywJbU+t7CvfhWJyHeOrsnMmdBx2YCbYQc/E+Z8rkj
5y8z2EeGZSOAiKOAVOS3FHGRsIBrqp6gUS6k8s3DH5LKBVgN9JYBwGSiZKgW5ZUoZ5tUwYFoqbJO
uwq5dPmAXRQFWBrsUCJBJ8HZPEmxyZpsTQRtD4B0rSej/2kXHE3vtpaZfFXR/WaCGDUShXnoqfvq
o2AUP9vOsjYVNOj5jVrdecVzcsQQgTpCQvWdpgQ0SfiD9dLLcffcgPIgex3ph8taejFLMStJuOr8
90UrrzCQ9TFPO2dfT2sEBjnR9/W3/TK6+YA8PpGXHlG4FSa/jTolaxrrgC5hqFQYov6QafKviVlg
98hssJGK3clmYBOVKejXhWeTI9owTtn2MFaIer2dHFuXD+ZOww6HoD0HK3j9Rl84I3B8IACLMKIX
MfZhET3Hnq+WKlLGs12a/lNqLPuym76hW2uZHgstJuAT+f6UJOuOlknI6NdkUu2/dLAoaWSTujFz
ShaSdgXg/RE1nH0xDFHxs/dSy2/f3LHniyL2ABlQk+EYIvEoRddhmTTCp00LHt1i2A4uHam6B7Bq
y6nHicBmWl2HgT0VFLn6zR06TgSMGAQ4cbwfx3zV//QYTWCgK9h/2/QP8e1F5GfHZEjcSPgxx4bf
dZo0Q8pyYHsopHCWwi/5UuIaOw+ol5oDyi37UjWyMf1zWgsg+D/sOy9SHXv1JGK/TnglbJQv9x30
LIoywZLRnQWRnkT/dT6w6GJS9iB1xm9enwm/LRRstL04hMCAFxF5w4uwCYiDf8FaUfvGy55JSut0
m5x2xWAn6ROB3DccdF+/bmC30F8DlI9JD7kcDh0hRt3hS60mni06Zful/pEFXnPXQuSFnncpf4UV
OdYjxE/iibNtRBvtuQtzx6mDiR+kLJQcrkZK1oQg2DOWXDhmdNmgO4wXmArwiwa8/vXYmpxOGR1N
pgpxNAtJ+fFyHMVPYkvfxbDcDYjZ2sACkqvJ3PeQt9t8OSzwcgBI4fKq4UNXuTiM7XTBm3ff+mbI
xhDJhyO96d3izoSSU6fW0q9vXx8kG6Wej9HZK8vlqB/biPLi5QyiDkjFJA7Oa5lgmOWQrXy9kGBe
v9DLWU/g4uyYUDUV8IEC90W+kw50UHVpO7q7KO03H0rRe6j3vPZLspg7gY1dnGUI7q9f+2VG4fM/
4EuOiRTG4zB+uXPrJViHGGc66qiVXfDBbEsCFIF4+5edhbMIEnyvTVj86Xk+XIpqqXD5TNCOtor0
+l39NvTgjViCRSRgVrD9EmJpdKvwJIBUihFLlsLM8HMKTccIgRV8xtev9fLsjhuuJOslSxA2N4ZF
+jwaK9WXvfAKtZfnwIrXKL0L+mlCx9POpKD30bkq7AcTVI4sjmyQpjsge64Cb2n+hAW+jAlEAx8A
W6JAIH35LQp1MoOW5tFJBiLxIt5KVvHycSilTR0q6VqGeIBk2HYVLJra7d8EEGfYMDC8YcKsboB0
dx/jpIIMgDA706inpzBXXsHes9SHxc8EHMPq/Gj/61ACDkuwOhLBWAT4/D4fyr4YC+Uta4uIgvl2
RS2atihY21kyUpInA/1Jt8o+QZpxWL6aHDmIfyk/9Q3ND4x13P2fb4i8lE3WYgm2g/CLpQVJFR2W
wRpidBLiHHbxEL6G0ViKxRZFGzso/nKDA5hekXCP1D+zlvvjeLEREBusTBj212/qOX4YI+AjQQEZ
A+vFu43KxfNBqgp3wXswHfYrQCtLh9byiDl0yDmYmg0OKzYSr4b5leUNKw+dqeXAvn4Tv80yC2Jy
EmTR243nZQqCbEO2uD42+wt9Lo5GrtQYYNjhP8xNbSWhH16/7Dmc/BpUgaIk4AwCAa7PJHgBTE1d
bOLFo13haLAGGhENZAbdmgs5OPsS5FjB3cLopkofnIkXOqdW19K0umS6tIWA/5LjIA37CDdMHvEo
I8dF9B0uVu/U0/lM/0MzTvgQ/8femfXWjWVZ+q8k8p0G56GBemgOd9AsWZP9QtiyxHk8h+Ov749y
RLWliLTbhQK6Gl1AZVUhww7ee0mes8/ea30LJ/GmBxlgKzaXf1jlMpvn8PvTOOQIe0oY9rPG/+lz
rHoONi988/P59zf951/87byBm75hF1ndVUeDlEX99/amw1EiosYjIqFMN9gKZ/1tv/9DhaaQZM/n
nlgQM99uSinwwyc0+bBpvlogXz/Lfw45/f8mD51lvV9unpOsqX8EnPOM/Gse+v+sv6EI//Luz3+H
oWsf4INz/vNUjgPMubfN7zsMXfvAcsCpEFICTl3D1ZnI1E0v03/7p6l/gKVIXhj/yIEfqHN50Qx/
/CMQuur2LwJ3iCLP+h0WurctPj++CzSNHY3thwEHqwH9tbfPhM7gRHIWY7YTNyrO8Ny5Mudm5rS6
NsGqokogS6E5xtJx70anlAciQpS7uGvPWA9IZCqVCAYWwocGVeUyXjq8Bb6J7ux+7s0Rm43pklTa
uTtO7zVyi/GpUvvPa1KOIRbH67gtx71D3RfNg5eyZDfFsbQRAKoIKdC9mP3nXss+d7P7qZ1WTqqN
cbrM8R0tLWNXyyXdx11/qrmVsimr7oiuHi7WKX+mEYhSesU+lZCvXk7VQ7eMBIh3C440vZF7ZvbQ
0FmLo5wMP19io3kyFfWGj1Kdj2TnTM3UR940s8/iBiZMbuH8uLrIVQl08ze4RkCqKgvoZMO3AChN
ip08lb2m7Ohg19GKo2knpz6J2sb41lBrhtlE/E1hVfvBTcfbvGxvjKT9FhcKYUOxzi+dWS/AWk5c
Ym5v46I3D4UzHTwAcgeyH8g/qdr1ZB3d+vt2/1vv4m1T8T/vgwme5v/x1LRgupJU/h8GHeyfm4sv
1bN4/6/6L/hO69uO86/f6vOmls/1M5OgH1/s17/0/dXW1Q+GxZu7TTpoJzhbC+aPV9v9wOCYipaz
lQ0exuGf/PlqGx8si1nU1pYls8K0eOv/fLW1D2gUPbg1GmsxFbn3O682f/7du625LBDbqFznjLUd
at++2woTFGswSlBXxqhmmE965DkDqasCI8U8d/4s2xn1aEa+4jAuOhCofCxtEgPwHR9KTc+JdyTB
ORo3lH1UwxM7E0KKFersgi5jJX/klqRdQCBbYME3XPuTF4iq8sozS5ccoYjaqsIOHEhgsso8O+as
z3sTt+cOWqVFDExMxD1DOoiEqN/GS7M289bH5gr1g6bvclfOlurH+PjIXOi6Nd27g+numpGEGfbb
1rhDyzrif8iG2QrUdeuzL3P/eeG4cW4aCZDqBpbHnWF2DJFMfgFw90ixtU3EAHq3rBDNqRaRd76i
WUiZ2kRR8c8pxnVjmOaz3W0WX83sCbfEvALIkrQWBlo0Pj7JWTYbqVlCc4mR5rVhPQEQ8yfLas82
3/gJuud2uCC/WHf3TtekB6MvCf/ZBGDqwVz05BYoYXKSqcMKsIhER4KFOfNcFDYRUEHKz/1JKaX1
IASrlb9lLZw6K8kufjs0DcmOHhaPqPWaSJv0FktzvsU2kzZNXqg56eOV6rYdanwIGXcdAZRkmyeI
1DYQzUzULXCchCALly/RmkvxUgyWeT5bc3GZjKbxFZO6MeyrykVY5DaDZwNVrLz+nHMXkuRs1CG8
lIN28CpSrVDGQ6owsdJF9TpXR73QkOuNE2gKP1N6cYUgftd5g6dxn9PizFXM7KHTWu8eFptqRWQ0
GifOMNCuLTOgFkFXYrEF6ujdOIVS3vOAg0wZRjtm3oLat4yUGBmYLxBFe6Hsi76/KOa6v1plv57q
WLrm0MuacQgRD3fuUXFa7b7SCdwdRktLSMWd7CRKrK7LI2BUSRskSvJFRa2Yb6E/2p1pK+OXTAV6
EopZTvmuxMkCSGLEMRUshDAh2188hakOHP1Pqrpi9sSBOZ8nhYJUCZdKvwFcC3kDJzw+B8+icg3P
zGrOSGmFYwJIOGBM5K9BBgvc8/GfsV0p7lBcCa922gDDBM1YnqFmwwikTk6oRm/OwQRWq6c1CJ7C
t2hA2EhTbPuCgbpDeHlnSjjkY6NELbSGHs+Tmj3D302b46q247mniOTEYgU6YMahCWc3sgZkWeBO
PmlMo4V14KC+tSrsfYi3ErITNHXMEVYOxvkST4ABmblf4x4kaneCS4CDKTMrawsKV6+rTFXrYwsF
7gxvAHp/osEhOOkdE+JbWTkwkVhFR/v7QeK3NrD/x2N4/kXZuZV3P9miTr7U/zj/sjy/KVVf/873
HUpxCM5BIUIR6cFbdzkX/7lFKd4Hla3BZnjm0tyg6chx4Y89aovioQlJM4ialTtpULP+sUc56gf4
apzZtrn+b5WeDhvdD6UnQF7a8ojl6GyhIGHQtrWkftDyZNi2RaeQF1bZa20HolmSYz5q5k6QoHVI
y5jAwwSixRj1IOUuQAkP2Sl2o7CiMMw357+yJVUnMRoEn+R4pNqpnHD5oCwmMY9+WvYwImUGeps5
02foq5mzS2U8r/g31KxE+K8Sh5rryaD6JMxIDDYrHkC9Na6IV59ftNNuZTvRSuEbLZ3AgSDIPV0F
mw2HScmXfJUr0W9xPnyU4KOks+BvLABe3U2kQJIxD/SXM6K69qGRKstOrB0nW6WGZhDh4UlP6Avk
T/q0Hl3LJmYlB1Nz0s7mTHaZ3Q73WHu0iuzfrtuLDE8a24ZW7mtP3no1bReAA1041CTJisHWrpgW
FqwUlpbuIcZqX3TAmSyhWJD9BWTCl7nN5We6eu0B3R8cLEme4H/ime5NKflfNg3rX7yGPy8UI8FO
n705/m1/4Y8i0f1AZaZS7SEKVR3u2Z9voM7REA3bFj6gor7TTN7NP15Ay/tAExCtG2dAjuyaw7Ht
jxfQcj5QI27DYXpJjPhM53eKxNdu2A/nP+bECNa26zMvNThtvqsRV73VSR7OtbAeVJ3yQjyinBV7
MkmtM7ku3kmmVfWpRz27dzWU36R+VgXvVtkxOVodDwNkPJzUdZLf/bCQXX3/CD8G27xrDm0fjA4e
rSmL7hmL2LsP5sSQCqYSEUI3t91pLQeidHW25hA5fByw8ZW/6EZtJ923vwSFPAui6lho2ghtebsc
merUZ+jR9NAB4h2ooE9OekORv+gGck/fXIWBBicI2rwc73V6q9t5/IdFD01vlbhtD/7SGNSzOd6C
8AizojxXDP2OKWpylwydftVCkAt+/ou+n02yxHLYtwmIMeBJ803ffUPIJ91I7yuJYD0Xn+n7lAC8
nYZFFuy435dGvSfMd9p5dk4lItxa+ms66Hs45ARvOcK+lEbtfvoPfCpacRZMEpqAaHzf/iIOphHP
iJM4jGfsmha35tBpjcDMGHvZLVMocdqiu/JLJBD7ah3GBxwRPHead60MVYzex3Dgwv3iU2334cen
Yfuttmk9okG48fQJ334qd3XcNenrOJwTz91J0t5C3I/9l7kZ5kPVmsonD0zGi00MGVZM9TqfHRs3
ot2ctiKRv+jHbzvhuw9DM56FghfUQlL47ifiOID+SQD2RSrP25en1RC1fepGpHKXZw5AIN/zZv37
cs5CnDyD2CmXpKl/fAP/sjbwG1gcHu1NwUeH//0boRNbkWdpl0U6Xq8gL0cDKV/mkU/GSfJjT3YF
9V22VbsT8ZTcCj/NhbxYIGdF5Ii3J0qcKncq4ORf3J33awMfjCcZ7ZBusTAQ9/H25lCKAgYr7SyC
+ucciGubo17Vx3ADsR8qosV+bwq3tUoNXleL9Yg3h6Xy7fV0jAeDF2d5hOQ12cMLHvdQmJpfJMK8
X4C4CvzsTatKe5pe4fatf1gaahsOW1bERQQDh9/SlrkNusqobn7+aP/lYaI+ZG11HApCj8iWd2VX
nbFAFHlOv4og5PNGT0Fj2nE5QB6CssMNJhQBZuTVz69qv2s+8xsyu0AdwY5F95nK7+23k2btWZ2K
aggaoBJDbbKUFxrdaQ2bukt3+M+JVAUAYKFOU/qlj+K6qQgvXvHLBC4wOyIl2BVHX/N6+ZFEwjRl
mjQ5gQu6zQKcAo7O782lvUE15nToFdf5hsS/5IynyLjMp1y7pkYUGD0lg3fkfbE4w0mszQHkNdCk
baXG56kbN/N+4MvshZrrzQU/o4UBb0ToRwJHS+KgPs7E18FrwwEk6I+Cb5L3aTvbFyou+no3pnpz
wnPC6RozxiQQHqVGR11YNJOvD075UaAIUn1X6xKdnsHQjkdohXZ9PY91cmjpvbt7wlI4NxXrWH6W
lrVC4TGW8h4YRRYHLmF7Y6jlKdj6WJVM6Qxlcr4qek7yjlKpUDWG7ihaL/44ZXF3X0K9CDKoGCL8
+T39uyeJNcnQWCcRXL2fo5QYGXWGgFbo6JUScqCN9zSu7cjuhioEAD9epKVbRz+/6PZuv1kLt+eI
+RU9a/5dHF3ePkcTuryBtqlFGmFvRxsoLSKwug11MkZ+scz8zfejGuBiOJfptb8KnH94IYUgWoxx
CpfirThlUqTuMDcVQWu0Js0dc9nZNraDn3+/v7sonf3t+EVLHmzB2+9XJsnICaWwQw2k13mxzJdx
6pQhORk9ydlUJrbsfyUG+pvfFI2zSQlIDah5r/rbH74o5/5UYeLLF80yE9iLhpwVl/XO6Fhef/71
/rJ0ayzcHMg2ASgD2lfV2g+XErlZEWvTWKElADbYKE12BO/0OxNm1BFg2PyL623l9fvnBUMWSkqu
R0W9tVt/XFU3jVEzECLBKVNS2sBHe3FJcPmapWt2OxSV/mi6sFv3atNrHEVxtN2osTO3e7WAAR+s
rdvs7akgsp73S73qEq1NQ7MWy1HUiit/8Ur9zZ3YhADoMMCybI3bt582Fl47KYBnYOLV3tkwEIPQ
tbEa2K2Y/wOXohLdBkm0qFXj3YI8jmSvdjVkOS2l2zq5SnYEYeYGJavyL27C390DB/8W5x9aB8gR
334rQmSEmzNawpFsxWfDGgt/pVrFkywyPNdIcE5Bno+/uOrf/JYMtk1ULZuWn//19qqN5wEZUlYn
HJyijvAiZHiTxeKT0PMrr8Nfn2rODhiSkPyhGcNF9fZSKcC7chGjHdaGa4ak68oIikW/N4ljD7VC
lr8QN24f/e0iaKC7xZxmI57SmOW+vV6cGuCo7YqerE24g1AWeeaxw/7iCfm7b8UUAwnFtrojrX17
lY7gErTXwgoze8HOomXD3iD7/QL9bROQc+X+4nqctf76vVgZiOfc7pdOyfv2imVBGVuiQAylPSpG
iISylsGMpCPdGZ4Wk/BgzrUWYUXwul0stGX0XbeFhh0jr4wEzsEynG2bUReTTJT3ikH6MFOIjuCD
mdoBIWx8AFU+3nu91dUk6bXlE0nvyz7NjOlFEKV7mYAi0HedM7Bdl0Y6DTsAdQOmA9dKksgpuuxi
huv0mR4StYrimNVV0/Y0o/GolJ9wFM22b4IDorOk9qiVWGMedVmqqF4MffoaN5RcgUfIkuQAnXen
HMnUJ0Ai8xxwu6s7MQzdXcEdfikgmV3E+gx3DqIaUWRuL9VNGqFsUMXOgaCCi90EFwv37asFVDA+
AUdobT9cvFxZCkjMAMJCGe9EkS30gaq0v8CFOpd+rgxb16wgjhJkf+acGgPtauR+yfys47Ns/R68
+pfGIFmQ2Wyr33JAGB/QeGNzLzYy69lQGngRvWWZv8Z44ktftK4JYthet9S4qZYP6UhQzk6uMJb9
udFpWUH0Z3Kjpcta7LPZsSiXZoOUIz4UixA25OppXYRy0xZeDpqiA7/HQKXIen/oF9vcxWXCf0MZ
aD1VfZy+YEef+F5Flgy7PpuSG9iocUvDeWovIZK195RrEmd0nFngIMHSub6oOp1xU0UjfEu2pmuY
obWfA9RAI78LGErFH+UMEtA2YAWelSvZYcfBduVdSSQpOkk4+sTZdUt9IvUaEFaxut6NZ2DQ33ez
PZ3SpavxmGmQzoPWIzgKwhYBUACR6viUOzgzhtjMS/4CBKPG8KQ4kJp6yR9kTpGtQR4bw8Xgku8c
eOSK3eZqrZCzghvdPZ/cqjkq4PG/4T/xin3eAHBY5WQvuIm7+kjacU0EDsP569Fe9VsupJI+KPrm
HhfnesNjnW1IlnZ87kAWDdCFZz6tToZ261tuDDmlBwMQ/Xzb35aKdwvW5kjRmIUyEDXfL5DZbGkl
nWCdHYD1BEZbvmfb1c8HsLQRpUblwwuDYF8I5xf11F+7HhRvm4UCdQOzVQrVt2tKrZMNruMKD1sU
pjUEhbUj5UtfQxc1clBJq90NZpuEwsar02ImvvTMxrkkzawKXfh7Z63GKOrnP8ffrN9MeDnBUpVQ
ef1F7qdUeAMrzQ5dO16v2hHMVkfg6PXPr/LXAzw0D7pNm8gE+SgCoLdf3YMGOJiONMIxNurTAeBG
UMtO7vSxnz8uZKJ/QWFbh2M+mmB5MiXirAGfjLEsbzFEOGdYWJ9cs979/IP99SyI4pepBCfdbQbw
XuScQVnEwVc7oQqK5UwdJg/uDvF0O4jRrIpFzYkrizUU5UzsFDlOv3gaX7s3bx9Hk02Gy7No4RJ4
v7OteatmVjrZIcEwyUWbseDT9WuP9SARP8X2sFsN9hZ7CwsiaNI5lusgKj9WM/GZZNPq8ee/B9LK
9+8H/WF0QkxC4IZq7vtDudbP8L5GI6FsGIcTk4G4tStszoJ+Z8QtvK4ZcNG+Z0R6kSQArAMd+qQL
lp+5acKD/G1caJEG3lo7x7nQGDZWZVrwVq3MYaKup6gkicPpuqOEuzgHtRfPJ0nrekPYax0UcjTY
1n0xqOqBBMsJXpsGuM2vhNYf9ByEJNQI6OU+yVxsozFuHxlM5DM9pAAY7EAl10OEVqEbMW/UkF2U
up4S4KKTjEOCBmFfgVkp9lNbz6wyEmv5fDSYfdpQOPvpznX7xvAXU6LabM0pOWrch0ejNUoZGMw7
BUSqyl34w5monrqkMcuoWgbVPSmXuWRjI8pTE3PgMKtpzJ2ROfqlZbTizl6nVe601eguBxZeI8Dm
oiU7k3HsGmaAC2+FQ/8gGgga1Q6TqzONkpZ6XjUklFyNLCzSnxFqaiRzqOV9B9YwIF/URXZLHdKe
pK0QcCUV1zQQzMOahZ29MAw1hk5eQaeJiwu4Jpn1rRoXVd7C/VCNu9VLLf2ABzGt/ASQrhoZdesM
J2za4rgCqb+YRWvDuXVyzwwA4K5FuJRzA8pikl2/X1JZZDvHGnvtWi/cYaekpsEkqHdVsi0zt88C
nOod+PBSpJfZ2HkQn2U+3QLrslz6FYwWuJGJ3YXLgNGVT95qXahj1tJ3vaGKJ1LLp2s26eTJ4fnJ
YJNn1leKXJvMCa9edDQFSvtoYTra8OsqAuxUGWhW5X2cE+KVdfGRhIJM+raYRtpyVUFnwJMAVVjg
FTOC+ShvhbC3ZX9eyr1cGldEkFOcWxBcKCnQnM07nIANkSgOgEJfFXGBg0iZB3XHsJAUrQxSnuGn
wLgv8yVzIchYCND8PpYpKC1dinsqBgErlGSwxs+9wj2XSrwskP5oeu76MquAeDVgXeJpsijv4Hg+
TwA80kMLcWYKSK3UyVq1cRqQQNOX/b5D0HyWQ8RHM5Ilrn7m1dvFGPuJQw2QdvCBmusLSXCpepBA
wV/kOqFB4Bmc2zMCuNS7lPSJZMfUQ/lqT4hGEHFXwgl7dkWSeYkffkyseToolecmURZ7sxo6hJA8
rvVifxokyU6+HGLbhLjI6AB3SE9ZiLUhU7eTqoIcbVEXgKdLPX+ewI/Th5nL+RGEs96hP+Bp820Y
0ftNfkxlk7iPSqMgbxtE4dUheodu8MeWCeYgiB4IMh6sk3k182fLEcp1IvBuEc+YjV81O+3VYHJK
9VMBmOgWxZ+TbVWlcl1JYzL8jNbMR970WIYo5MpPRe7aj6PuDbcWnOSXabTH8z5pc51JAyIjvzLF
eqd7bfK1lI6j4LEZBkai8JOBbvXQEX1es6GKyD9vygg7PaYIum4dnkMkKrDN7XlugjhekGZM5Ox6
/jZWinQT0F2ox6UGlHsotcuSoprdNuuaal9T9X8eq7TAyI0p+MQdCS3yCfDL9SNZcmMdDbLGraij
93kSM8F+0VTIYj51SsccdyunSSCj3fRIrCTSFd2u3btiSKwT0aGeD/VynHGAQfQ/18Y4N3ytcLRN
2zK5ZdhicSChoCCi+UTUoJaAIlZ9uukO9fpIrJaaHVvcy0pUjFV2UdV9R/YRNF7afW7palFvJyuO
JM2Or9u2ae5xTKmEXqMxWSNdH8U3Q9mG626SK5j5liKJOO4PI/GqwzAEXZ/nzJzmQr2fpOK5Phw3
YpC9laYmemwzvVfjLRLLg2PhEUTQLnsyApounNSCYVXiNkWB2FPW1DAeaKX96nnJCz6OwibEfFAe
uNM9dCTdqICzpxNltgVkegzSUcsKf3Q173HgjOC38AWLKHeJKfDLKrfTyCsG+24krU4GydCU3zJt
VWt6nE7xQAxOd91hHIYHONT1WbdkqxG08WpaPllMcxxI00yzEOgbrJ3JqKuRdJ9m/goIuxl9nboZ
gFK3fu1TJR4PaVOziUoSY2CX6gL0OZg5RktMVIBFN8riRNjyQzgor1xBQNhIBAbtsepl2x/IBLKT
UNWJYSaIJgNmr5RKTNe3YmDwvYr9b4XLP38ucEGex2T9H1/qb/84PPfrc9KMWf1m0r79/e+Tdo2h
uba1X5wNwEQPgTbUH3JM6wMTD+SYtkVrDV8PA5w/5ZjWBx3nm84UCQ/kG6kLImy8UDpaqNe/w9nl
dybt1LVva7wN07J19ZjaY7zE1/2unTIPxHJUo5kH5tgLTqMzgWd+XJXuufaqH/PqVqAqHJLCX18V
Zm6/sqvCK0V5htoQFVr+qkgjT2v6kkhkaiJ1RliVy1pbWNz6PoeSNjlJJF9VbrNLleJbrwq4Fovm
EDK78OZwFrDX/NmORX9B64AhpycW9YVj61RGJirKdDfr8/Jgb9I7xRIkmlg2qRxQOHJiMGLSEE+c
V90e0RTeRvLLHkAHFmccJ1H4aaVrfZxetX+xVaADbDZJYExqJ9ReC0MEomxdO2ivGkLanOqJC/us
Pyeg3F33lS560vQmg1O4W9pR4gz9aWaW3kcSlrRzAjjKkA4S/1pm0ePFNMT5RcbcCB1pTtI5IQZj
xVBmWLs9jn094tMXj3GS9KdlRfA7BxvwekFWTFYM2XHhLNx0AOgZv+fdTa9M8kWkdRWflrCYmrAr
FE8NIYJ6WWhM0ICjjrapcVhNocZnRV9kaHWwuUdap5ZeENs9PBmn9bLPEyN4YNISmiZuebIVOzlZ
yPzGMjlXcmF/puPhgtogcvEJd6HzpEDfWoKxLjocr7TBwphz+CGJczDchlulHOrLOL1zFIOs9cmB
KxKOalFcQK+UF0IXKlx5F7pd4KQxD1nqymn0QQ7qZ3bRxp/1HrSHn9WZfq/3inos8rYFvb+U/QEu
rgUh3F0HGaxFPdgcks3sbizzsvN5Ldq73KmSr3VqT+XGBkGX1VXV+kDyoUb3ZCWkhj5YkyShk6o0
qIgqLpjToYK4Wses0kJqYHjBiB2deYekX49PbXvQS39t4EaR3Wdrp/mySVPbPstQVubMtkhbSeXH
kZWd5A5n0H2D5KAjtNAmP7ZLN3wt84qMW5pNX7NZlRe0/RrMUmOindHe17dtnJgi6WEK9dUkz07X
BfCan0/kZvhw17QySkmQuFHNfrIiBYxgEbh2vcfZs16RQmwj2oJY/lkkEIaClQYKiuMaNzwFpEg/
Kp5urPhBF/cpIwbiweX4yRFGGZUvfK7lGtsbGwzIRXQqio0MLRiyqTht46LVzo1pdOn2KbFKj6uE
UITKgBgSq3NsicZUyFuGmdUYKMbak9oJH0ac9DpYk6Dj+FiFZeHk3QXmBFCcC5bhb2qZNwW+LWW9
KijkHjK6qE8eJHzs+UanRTkRPkdqgGvBqP6xsrTpkVCv4saYUmPZj0Kt50DMaTvtmxF/n69rsXsT
j9ij/djRBN0B4lJIwdAWu9oZpQtxLa9VyY7qltO1h1BW9xdZGYEDRqA3hvZBEXJ9SoVTOFRyWV/w
OdXW4TS7Jrd4irvMl0zDT6RoUdy4XW1+I0fI/KRJgu1CkfUownV3cqygH7FQUK01RkCibFpGTVJ4
15skmhyxllygoI9rcmiI0TK6vUdZgITYjG8Q887clZjCcab4GiLgoTHE4CzLRJSMy7ye8crSwfWc
dn5elam85uzFHNhSFWmHtIrsM7KFZ941vYPlmK/F9MROQZPIajrk1paqt6eKt0IR5T1wULnaeZlG
nETnh17ECdEnGa1mH9MovyiAB/swQsZ9MVMzn0K08oYVEPnSvWDgRLzeI+8+YwZtDjcwFuwvVTVV
PMSVaG9WZ7KZXViNdYMmQ30WpDnCzl1X0A1MSNkdECKiLBy8daVZL7y+OHHcIuVA3CKjCtKMUHpy
T1ZN9+mWE7zkEV+O5D+xlYNw5n7Cp9OTJZ4miX4PPQidV0rzyjzUSOg/KmXR0wogT9jaKWjJLnjM
Ki/ArZe3110W23no0N7Et5gk2ssCx5v6Oqms/OParmV50i+rotzZqKXb65QNzAvIkpZaROtKuqeJ
ZyVtOLWaBwcC2cJnb3IM4WvAOpAkOA5xHxwq9AvceetNQ06FFnpKOgAncOz5K0Vg+WAPZjMcmiZ2
TmOE4hI7gBieaHRMlyP3sju1aichw8sjom2oNzkpL9d2gEyKMB7S9PPPuznvep3s88yBXFxbqOoQ
WejvhkFmPVks7URnEskkrirouEf2cYclUiaRntcwxUevPl3y0fneVvzvKvGf9Eh/uAnhF/nlH881
xpRl8xr92z/PsuenFLOOkM/ZWy309ve+l4dUh8zwARxa4DmoEv93eeh9wKBDlUcvED0mVDv6pH+W
hw7loUGPDJ3mOyGm6XxACrQNajVAAJR0vyXEtPhcbzrkm+WHaSy6Tq7DLP7dSG9QJyTafUerRq/6
cKBKOV2ledkUeRFOsRx2CSyAi9RCcA8Me44MZo6hQfZ8qKqDfYtxRBIbZQ7nayPMPcqRQJcJsXrZ
owvVNdCtirAt27r0aJ6QWdn6uSzORmIvlKzoH8h/8lAAuvqxaBmwuHm7oEvs8ylqDeQYIDviTmyB
BS+pVbahCU09xLsaBxmI6juFIIOMFCjn2ObMkygnbB+3UL1z3dK8RH2cbzkJIszV9EpROIi56sTY
RKNAMYyclLcacLen1ZubL3duaEKY30eLv/Vm/P9ocdukHP/a4eYPZfKlf6tc3v7GvyuXbdrzOAdQ
pllI9Vnovp+ndB3jm6PBW8J4g1xsE6n8+cKYyJ3xrmH/0HC8o/75d+WyqX0AKoCoeVOB8fppv2Vv
s16b9D808ZETQNnlw23gCt7A94MdcE4kHQPKwxGTwCsyCj20FMuEcN0jynS6FB19y57vhhX4k+ei
pBqgnTpQkGKozx9st7O1CGZmcdGb9F6DxRwYGmfrllqRQ7B91EyFTC6rJ8SY3s2oCyh3m+S/mC29
IYlu7r1jCzzuZiWj3MNxlJDrFrstTjoQMu71oFh0srRZt0lT60lcozFZJktgeIn2rQP6Sq1ozfd5
usRncds6+GXZUJqg5/9Xj3QhHJqJ8fPG7od4krQcLQq0cv1UP3DI2TFOuKS/cpla8lHBITdP7rli
pWdFjsmM120aCzK54f3RRNKTmV5GFdEyO8Q10SpCO/DnsrDIjTHabHbHzuWIp8BUkFczSKWvln4P
SdJiap7q57nbhzUeuhbwHgiLg1DbL510LmJlCms3PyVs6I481+vFZWahEPEJlXTkdEMgfNJyCCv5
GaBwwmLAh9iB8G+6CHUR6WkpiwHrwMJfwW2FYjRgmu47g/FIaPluqatj35n1vKs66RuQJKS7HubM
XHy6sZ/1bvY+lVk2kl1JBCbthHlmvojnLbAVN3lQGB88al1DizM1SuV50heTfE7CQc/HvuIgaM45
uVZoEXqWon6VPi4RptrQIKhWPQ5Yd1mPuSx3FYh/WWKYZwtRPqxYrXNaFkZJSk4+nKAPIlKZOMvs
RhJ6e5e1WO3CYsFm5mNyyTcI/9juem2iw1dXaZJRphnZTeKRTe8bQstOSQUe9kRuiahwZHWt2sOy
UxdD3U20l32Vgd00dqUbEgwyvaiocAPPHhEzEFZLfxqUXoQAp37ZOImnPPnzQSYqCkIr9phi1uNR
Oo04dKIcCWQR6dMia1PzFUpZpjQVnr98WrHCtU+JyTGdbN3hpe7p9Hud6exEXCHZ8TTSH08c3OEN
EPmG8xK5UVntOxw0Ofo2cfNNzrZ8TCfZPujMqurD1MNio5YzvGujzCcEB4BcFD651n/rPaO/n1ev
fFBbWbZ+PFrW1Tx2uFMJInQ+Mx4RD7gNrK9LzaXx2/VLFta5qM8sg53E7wpJcV+pnXUZx/liBS18
mCeD0xfPWKp7d4tXjVpQVQQ4Ew6ciq8Qtgh3YK4xZRHWNb2J0i7xsl1p5ynvXutNZx59CxG6+LWF
D9cR+abezv2ZmExUWKUY+O4j067KL1t9TM+a0qye0XFNT45BUMCFhoKk/8qezWg5nUS979jpVm4p
qWr71DXLbuf0TeweHIRkZsj2Lc2Q/8T96SwW45Gnhy/J8qT7BDgxllhmKCechYt6Dp1prJqzEnh3
dizU2hZH0IDMNbSakVNNgLV2zaBiYAnChEQmB2+A6aeOmLDzy2JRDgaUMY7HuYvGd5plRZlN5CrY
T+mp8QUzPVzsVa8yoZkZMqLITzLa93qugz4yk1XHgqmNmhfU4L74HYXRA+AmVVyEVQptxK/nKUkv
Eo33OuSn6hx/4qCGn5bn7sTUWvUTOS1qGam6nqlRa3oc1uCTIJTKCsdFLoVxcNoNeDNJUIsHw95V
AllClJo4aaOJTI75IU3FdJlRg2sRbNllpltLvFrkmb1qHNw1G5pQm+Tcnc616z1pGEJHPguZZr5J
bp4ezJIqEuuqtiL83WYhgcnz1Z11nnAJWSH/TQu8ss7TXTN7ziPZCd56SEHWZSG0qXjLiC1H7air
NV4xPU67wifeztq0E5ZSnRjLangn8EDq6ayCA1DS8hroKgzCHa6IhzAuloaxVLC0PacBnB9Jc7Cn
ibC0mcGwsus7meNx1eKW2cVoxNqeDUHQDcnUUo/+F3fnsSS3le75V5mYPTrgTcS9d5FAIk0Zslgk
JWqDoGt477GfJ5sXm98pqftWojCZIy4noik1RXOAg2M+8zeYXMCAgesNxXjquvjnUpsNltgpLZR3
lgk85d6i6RqhPlAlJ3mYJtlVhtwCohsCztlrAyVSHwUTh0pIg2DBaZyM4qvTIMwX1CNVQdXJ+nNO
pZ5Wn6wlWJiG1aD489BmxW6ZuuGOZgPlpYC7E8UCuUNbB4ez2jhRKOszV0oXSoQ5hIVw10mp/kdT
JHq4T8IBaJYsz43jZcVEWyoZzLt+qqRyN0qpeT+2RpZ4KFAF/Y5bXWcBKD2dm2WAD7cLVXzLd1pP
3ugaHK4tACoy9h3uJUUFQ8jqJh/yuWpRI2hs4lOqgOWOQl37x9xbAyilii6fr8SJhcRSEqQALPVE
wYpCnxdcm804ogajRSXBa2ACj7JKVDT3OM6XP/K2Hr712gQeu4ahzIqFdXyPcGH1s61DOqADmtDY
XeN+AN04rL1WUZ8F4XWv5JFoECSR/AyWtJ+R2svyY5/BhoG0ks33SziOv+k6jKCd2uHShlFE6SF0
rH7D60mmOxyM8UinSInPQxq2d9mAItTeLFCvPOQlYN0DMtDSEyJ5S+wPYRl+MSwQTwmfYRiohilB
O5UP9qBPn7igNDpSYRbhkGSGznc9sGJ9Zy7d/G6epQ7bq35UPyeczMEuw/EJWFjWYwrDDJvPkHS0
71qJS7arjkbXe/jYVt/twm7B6dc07w95gE/9DtlU6rYAHOQTbjEgvfIp736fZakCgY5ShrNzOsVE
csLW/mkEo/ZDt0Kr86R6wmtv1Ixk3yHe03vlbAJJoR06cvaBhKTkBZP0n+FYjTpczEGdfYhjKRof
C+KZu8rpQNPZIPqo/6al9YEUaMJ/G0/t71MrCprW2PP9OqSOu11S0kXyNFPlPpKFGzmlJFgsNm3i
zsqyD1pT4wLWAJtrqA07JY3Ttstxgukw/IM3kKS9q+Z0Ib22mMiKmkXRz0OlYYRrFIgOu7Wdjv5c
WXbsckVLkzdqZf0UBTG99hDRnz/YtM4PJAyomxqLGVBen22KMEkYDYQh5jgkfoXa2IdM1ounLtaU
r/CCQEgA7+DmWpamQyIaD555jxxAfaaESPSBsZQi0QUASLgLsKBiEYM6QGZSaxd9v9C70zGHWtRv
NDPTbx3/pL8WWBK9z7yJsft2jPgvrdi/lXb9/0nMBnsLbxoCJpUEKn3aC6Tt/55p/e//lYke1qkV
/2rJsF6KF6cf//k/N/+ivxIwaNgwj6DNgFsTSiGghv5qaDn/gJEAbRMEmagZmPzKXwmYKQt9EZtG
F8BdiAQibfoXddT5h40eFQU8/tI/awz/9R8XdLB29fPX9LBVO0twGBXaWAjcEo0JfBkFjVdIfkSD
alo48eKpXJSgEvrxSOHyXCesxUA3pxuYsa3hDMiTGgcApZK1UBFlPKTBnWjxULCK0NQBwwJsrts1
ch7s20T9q5Z28bqvX2+NUROvJ1Rd6NkxW9B8Ll8vbfkuyC+Cv5D4xzgq3QMsof49al0zuIuWOge4
YSEpl4W+g1nW8VUm/v7PPPb1+GuIoBifM4zX5QkQs+Mzvp7eFKt7TNxz2cOZ1jzVci25RWJkh+uj
rKtOjKKSqcOnIWFHFH6FzE9BYCjqAPFBrcYCT/m29LFUAz0mx/P++lDigV+l62K9qPwQnU/UCMCt
X75QU7WJrVXz4qW63R07isj7HCOmHfirjGZgpLiohBqIRandx+sjv8FBvgxN39dix8qwQVZLNXGg
sRLXsnbyytnj605LCS+4faaF5lEylOYMBUz1egXoDJQU48S6KI5tKWXvWHLxUbX7zJOCQDrdeLCN
RYYAHV4DQvWVLbuaE90u8cowxsWrF4B/xKOZ8sFkmjTIeBwAu8jIgR01wq1HrqsEx7uIPJ911yNB
AAXueQELB7Iv0eRPy1hGiRtCRiVLqvDSA+NVN7819SB/Q2IYyZfrD7/1PfmOUHngjrxVqgVoRhIc
BIsnKUD9RiDjIsrt3CEglULS2KtjKwC4p0432JgbJ4EK6wqFbw5AxEZWO6NERAWUj0atoLJ63+rm
BZPZcfaKYfohD+3z9dd8s0Mo7cL+VNmMFIgRY7tcti3m3A62Sqidx6PhF2rjvM8DM9856lC614d6
s+XFUGhOwnGm2Azn4nIoJTDbWuGyhhuVaF4mJbABkZL+dH2UN9PHKDCwqIKjRkCHYtWeKEJMFNoM
l8AyCwZM4nOVYNYcMMXsMBIHiuf/wng6fR12vwwrbnWQEsZjf4ZDtoe2YPLexNXz3ujzxHM4fDy7
UNpbu31NIhHFeKEsDBcHqhkSe5fTmKc9MB6TAeM8pUpUFalrTLN+1quEutMQTnc9Nm7POcfAMS9a
bQ8qKD1ef+m1pC1qDzwEq4Z6nVDYfAH8vrodDXMkN0XmiABPWo44ltQPYYZd+oiRINSAKj/T1cKD
sgVUuxhTfSIbA242cItefxJxtl0cu+DL0bDlMkPPhUlZLSo4cWqEVyOOmDhe7Jy0zQ9ZZ5+NvDph
B+VRY0xv3CkvvM83Q9IfFK0UNA7W3HmzgBuRon0AJxNEQWoHQh5w3skFFoBmlkR7bdRJiSU0kwTM
Uc4nzjtDd3wtWlrXDJLiOIy17EWW9qjV6Ps5Zqh5hMC3LoaNuUF3ET4CpDQk3NYaEz11RVPCyMfr
++yDaWbLU6gF+YesMr+UHTqyOwpu0Y3l+ebIB6OE9I3gN7E2tfXk6GYc4tSDZVqZ1oDrBWwDEeLY
KzlMP8rR9L2UWCaOXQdAJcr8xhFDjf3NcuAYg1rKe3Ofipr+67ACGFw0F63N5MqtdeyqWv1oI+7l
JtYgn6Zc56NpWAVLY98dtRH2VKDCg6C2Wh5m2UHQHYrlHkcH1aemYlIS4fJGPLffA7ZEpboac+/6
+t18YGRTELJCepRz5PKB57kEnj+g+pOArMJgTmoeccRQPWUYKi8t41Md4iTeZj8JD9Mbugtvz36+
FR0GWHaQjt/EnBRVerhQJutjbFJcxgiM6B8ne6mYwaj9OxvYiPbEtK+2zMVIq11qgS9SxpZV0XVt
/5hSlXOJM5tz1UoItilh6uOLWXycjEq7Mb9be4ALziT44HbTbfHrrw6qujRyAJG9jGdZCWuxqRQv
mixEOxWEhAwKdWfQ/rc8RLY+6utBV6vQoRKAKyODxraWHxS9so4UNb4vsv7erKgf2elcg4kZrLsl
uiXm8Pb+4ypH8wb6CQmD/LJDXr1w31ttkgZseuHc6dWcL/eGUC1LCyC9BbyQX1hEkDShoGKZIiT2
Lyd4bkczq2HpAIMvLAT+gvQQpOY3+izOjYhs49Lh1URGKASH+D+rbylJOmgUbn6vyPMOMlU4eEUx
APNv9fzgzMiq1mZpHSZ7wEQXHe59WxfDGbcO6dYxIy719XomtFAJDAWdRV6tZxrqwttexUCLEhFt
m8pwh9iy3aJIs71F/eed1A9o3OWQ6DPgGd5cG8FZS0vZ1ymFnUsS49P1LfaG9CNz8oIMhAZF65D4
anWS4BuhI3+sKd5ghEIBUz1RKnzCtVmFNYALbzzn4ylS8e+0jCBw56ZGALbh9CsU7RYDaWvX0Qan
qQqGikNmFVWqWY9sxDIoYIuVwSfGRibWrOJjMkvWU5Q74bugoDx/fQa2dh3HsCk8J0EXOatBzX6I
LGtQFA+YNRkQco1HM58fpM4pQT1l8b4wBMCvwZFFqbubYcHWaWqR6yA2TLuWbOdyI9jxQhplsxHQ
pTEJPrTqXpEl00cxOAeWGZm7qFDbc2iNzbnTgumR37FQnHIogWpV5Q9VZp5Mu4p3wk/nxordfDiD
PjcbiMNwLb4SI8o50aNRvMRIHBdjrNjXqcT74xRFn65/hq0DiIxeAQZMgs+5cDkP4JZMvJI0dqmS
Gj8HJ6OxhLKyizgTZcMGAY3r4729W4TTBmGgBTCar746gEYKWDPWnorHqwRu1kEOw1xmOgUNRU21
Vh4cs6C1pYSfr4+rvzkDGFfEA8JRAm2b1ffWA9WkPBvQr5hV0eqUaZ3Zmn24PsrbRc0o6I/pGtI5
LOzVogabVxl6YCheD6/nvV2ZluvAZcbNRO9OQTqb6EBH+bEygh/2ZNs3Dve331KMTpBPTEfXxVh9
yx5viLFEa0tg0hwCVqoIUWqHnzIycC+s6S1ff1vx912eqyDV8WSAPSmieoFhen1bj0pmOLQ/VM9s
pMCrFUk+1AMjL22sH68P9faIojLEgUnuQMHNerlsXt2TWqA2OeaKqifBx3DbboK4049nJ4m+ogLQ
4tqZ9X97E5IjslJQP8JfjOEv365HwtGmXK+SKurFXjFKaz/Xc39KMnu5EfZsTSQENQTUAehRX1Uv
h0KcFBvsmreLyAo9Ja+Gw7TI+FLST/CvT+TmUARXJNvgQ7GvvRxqmTAKx2cPYblglDwN7eJdbcuJ
v6BBeWMCt5ajwKQpyLiQ5K+9fNpw6IXlpgoyfFn8MUu/RUMQot/QGftuHsIbw22+GSpp8KpBzlFb
u3yzku5jmRu56kEPAjRmFJQQmxY+nzneqo1s3N5cGryWDLSSIdcJtSqBMBGueF47yr032JXtotyd
+1I3Lm6dTs6+r4AOS/EUnIk+sM4mFvCqnIa90jTGjTffCLV4HLFQTcu22PsU4F9vRBW73QbNUF69
6FN/DFApjWyJKFqBpzrjVYlItGO9T4uy8kKHfraJgLzbRRJtvevLa2ufgmek0q9qoiK/OhIGkA2W
XaSKZ01qcrQT9LvVdwuomp2h0NAdwuLWNt1aZYQRwLxIjIQW7OW7S6HSVR2Uc6/SDeFhbsKy0Gy6
t1X0jJp9vL/+glv3FxG7SW1MoLzW7kCxqaQFlAZxj8zhHr5ihYR/NKD+pTdPdCEGkCmRfDBr274x
tZsvalKtRrmGbo+9+sh1BH3egKLoJZUKCQ5C6R6dssLrozLaM7G39tPWpyQlJ/tHGwn1y1VaZM/p
pMQBN2Y/x/FJk6dgD8aSqD1FbDk1dT6tTKfu+vRubeLXg66uabASiT5KDKqhCL7X8t7w8TiJfMVi
s10f6sXscHV9kZogxoQds4XL0WosDYbxaEBB8dpWmh6qDjq6LOEu2MSOl9cRNnhK5WdzcXIyxXmY
K9m5b1T7E0Lmkt8aMooZ7Wg/mSFd4IhrdxcppuQuKDhoy5QcRxUFMjkDxDJo8Sc5CLWjbETKJ1jd
0V1cdalvdCGIFdkeD3RIkQ/PHDoRCA/z3/DTxPAsPilh/B3sf+ovNHUOMxD1XagpvX99JjYmnc6e
aoI7pu+CctDlFhqGQk2XiTUNXCv1zEptn6ipvOCRlhvb540CFkqWF2OJZ3l1kadxLldhpJL3tJp0
n2Oh5S74mVMeNevThPuZ5wD98StNQl8l0Ax/aMPMT5I0O1G2hPlQIwSfwXh0AbkVd/Uc9eCmBvPG
lLwR6nh5TjQQOMRQSUKt+vI5g0xt0qoiPxvZIWc7Wz7GkVx8yOWxO7aBw3MVi+PLk5U9tGpvHpwu
UvzESj7JeNqiYtUnT7/wkQAzAjMlAmISLx8ImzWorSaEgxae00MyI5MgUXPeD3gG39gZW+uB+5Nq
BJkZ6o+rk2ZAwlNJ4XB5hLLNedTtAD5/i7etGt2qEmwcMuSc/z3UKvJZiGWtvmYoinrNMS3M3+us
x4u4rxXkSNCjGeh93jhjXiqp641P1ZNyMBE6l/jqkmrboFlooFBJy2eITdGiSR8McE2lZ/dje5gd
1ByREPo+ptOAjkQaH7VAch5jZIZ/r5RpF9Xqz6RvlYdmclpoXq0OBz6qspwl2wFEO1fVhERVUGIh
WVYdHGIZLcTJ6UAHW8rU77CQpjcVwBgyXJiPgwo6qVgKt64r67PcTSpBRBQY5wAsiuUqiGuAhVra
EShs3JwBhKErbg5a/1xb1Il2FIytx5C8RPeLJYveZZkKZTgLVfMrMH1Y3zPdfJjDRpnVB8UqCsOH
UYMmFNdmD04EF4V0Z1hp98UJsvSfylACeYf6WR1qPXZ+01XKfZ5VmPPvePgOA4JSauNXRl+qrpNI
9rcB5yYQn/QgQpJHI4bOAuj2jzGp62d5NhQf90L+WKtk+mOFm8AXZ46VDxgUAFobkZOkALbg6KFM
KG50ptZhrR1G7Q8hsZ7t6FEAdkyUxFBvpEtbaw/ghGogBIfgyTo+Neo6sNWho/bWs8UjMFU+kiq6
a8bSFwPO9j0EJuXWubI1KOkSoEICSMr8q73F6aDVci6KjRhDuK0D+EtzOuNOziP1WIXOPZYH/Tvk
0BEfke3ad+YQdj10Q1enGnieoXy5YZyN+zrTltO4GN0hWIxb8tPbT2npAm4ASGOtMQupcFLlGb2H
AJaFN6dNBiLJNN2yQ9wAxNp4j4DeL0SxAj8ikxqz8N64P9HhLkwcqdj4YZ79FphpcKwoRVS7PEvA
cS+ZNv7I0QhM4fCa+rNskfPturBZflft7uYp8aL7szolREsE2xqTmNpec2Bytetq/GMxHgfHGbrt
MHXYf+NfV3hgz2qUqoNE7/C70EBDSDilPUaaVmfg6oL292buwn8aaIrcg40Hca2MofG4TA1Yd8tq
v0RIEj1VSxSDNCaA+IbfnvUJaTn9R4+xpXljZjciR6SCqS4jGiyqE6s1h45W1Rb5RKkN01rfiuc/
2qrX3cmWY99Bq/Zw/abaWDwqtsN8QFUVfazVTcUcK8GcL4ijt7K+h2Zbu1Yoh/TSIhNGKMocahHd
AnRs3Fl8LJAx2A44fDAxB6/iimZBsrOwWDwVKFbKtmXrLkAhT12v17diGHEprVcGDH2gBoxE8reK
YSzscwacgRVPndN8bwJGBjUd7VAasX1NUgMPkCwiueNC3pXbd9MoF74EVO8Pq8Up5/pkb1Sc6J+L
zrlBu+RN7Ja0o9OAdiR2AzfstVR+dmiILOcqLvBKlscCyawE/kE0xl5lJN2N4bdST6BfsG+o8wtp
s1UQ7eRo9NgzST6KMoBfUZLdpRV0dwyDERtG5hKlM/jS6H7hNQHtugZoTjEuvBGyiBB19UmwiRWm
wRQAZDA9l59fNao8BD2reqFY1DGc6108DrdEyDcmG4LPC81IKJitheNMC7B1m41Qe/AnfBLyOl4V
QqTJBiC/II4KL5WH5lTocXjq6zG78ZJbwyvw/4R7ChXpNdbE6a0oG+YW4fOBilSwTAvQV+RZkyBP
fX3AbriU+9BHjN30lWxpbwz/sq7Xk8zbI5QL2cmhyHI5yRFMbznuKVPFwWJiFJABmpYHx5ttBTfo
wZ6PE5yR/QxHeW9nU+YbFujfPiDNSUa0VMoqSz0tNj7Y1VjdeLiNQ4fAGJAA0SRrcW1lEDuQ88tQ
U73ZqgYvWlTlfWMp+gm8KStSywb0DZdfSJGhpJE70i4lc1prMk+9CvjHjFh1875vmvRR64vFhzYV
H7N+se7m7gbaaCstweqLJE2kJbDdVvFyojvRMFWM6EBjAaNWJL6K3qY3ohV8H1mRJppq/U7FOPSw
IACAX7AzfUyd5mvmJNCfjKq5MfEblwtHIHw8/gegc13yzhAb6qGgq2g7xc2zZJn9AfGqT23VmAdE
Nm95IYg1tl6DlLoEHpF+Fap5l2swDalJaFlBPbsBfyiFdnochyI+XT9V12515AUULHUdL3IHTCnt
isthDPZaFjqZhlxU1t3FIODdIeoSd5yguc9DtOxKSAJugmIZWcQCVyMybwkTbi1p6kwI+DK3yNiu
rrQ4NNBzk3mGxSlq9jwYenmxPhWy0+waBSo97Plv1997c0jQOejVcLyAzL187USJywmKAwfcEnWP
hTJm3NoNUIrQLj1AwTO33Oj80sHCoSKQh8BcOd4uhy1hPDapErCGEJg71Vla7dOpN+9qxGQOdh0r
6FCU9p4vhvFa0CW2vzRRsAu7ovFMCDN73DDM/ahZNZRBPtD1Sdla4RYuAQZnH4ix9bHXZYutt3mk
eTpp8d52oE0gZSBoTIOB+u/k3NrkW2scoBY+dfjwiBDqcjoAALf6kqovX8E+kYovrpko0CftsjoE
WvUTBtZ0TsM8fFelZXsKcs6CarCLh2IygFUh+0QwNN7YExsRFsastO1oMVEWXGOejWqEQNTjmbDo
zY8lUAFNtZkwmtJuST1vrULiGaFCCRAEo/nL90f0C10M8GloGYbWvaVnKfXNBZ6jDlenRhLxLtTi
vw89oWLNCuIj0znT11ikBMyrYMzqnoRmwn6ewgNsrRQiODqxqHZ9VA374/V1tTWhoL1EwZ4EFAjk
5WtOKPwmRZPoxBBW5o61jhIvJJ5d2sa3PEo2UHCgVGln0fTRQK2v8c6xFoUgi0eNcoas/QGlLT5i
7HSH8CI6nVXPwZY78T4aEhtdzwxiGjXM+6KYZR/V2e4O6XAsqelunqo0b7BVxGaxGCiRoht5I6Lc
CnK4wIGZO2AkjHVrJQkxOkhbZGJtFM/oCIdfix5MdNRgzhkMaXrujQU9nzJSoBBTgbj+TTbK+xTY
VVyQOf2BJqy2XlHqRQ91SSeOnAc/6zhz+1YePkx9Wx3Q0JUf5Dz5aNrT/Au7ixtNLEFSTjTDLhcD
3KI+NoKMgSODhF+2wztrgs7cVUr3K0PZOlcbdHWTztzlUHqphVFQs9LboEAuRh7gj0bqvLfrvNtf
n84XUd/1dU0yz8pDukwQUy7HiuwMSP9EOanUkvZRqfoeJDaerY6kfIvson6YIic511P9nUaiSvBi
oGWzONMhW1SAdP1eLukqOy3kaNStAaVz7ipZI+9MsldQMdl4F3JdHEIzl3dlFIwuUon6jbfYOo8w
xia/UjmU2PGXLzE3EuKUyBJ7Mu7LftTkgEYLvT7XVt24fdgOhAWNcqNKuRWCUKRk0hTAEmzeVain
SXOfFlB9vbLG8IOGi7bLA+ASk1XC/uzk2dMy/XOfm+GhLLsM6fZSubEbNk4oDicD0BQITQGXvnzx
iKYL7ERWSiWNLTCcvHpX2daXeMrj++sLZWPXC1kT5JfhE1ApXNUMpk6hiUpJwetqx/6SknHulzl7
b6a4Y1v9hAUaYlfQ5CSkqyxNunXjirlcLVMU0ITqMRec4LlcvmiZzxHKI6SmTjPOx3rQQ3dU8QQu
uG13Bnr3vkZctB/7vjplmta4iBVz5QohUD2fdf/6ZGxF+TwOLXrCUHhT63k3dKDXcsCCg/+RngDD
oGUVlPAyk8Taa0qqUQxE4KttneW9qafSfdlRQ85jwwFs5wTnHG2AG88kzp83M8SJTJAnIu91qoPs
ZSB1mEgj0WD3d4vC+bTMpfSAHlizT0rlhv3U1srjvUXvRdFJdNYfJMoMDA5ybmNQRDukkNNTEjkk
k6T/N95M/FXrNxPcNNpSzLaz5uMUYzZTqmeRJ6UT7XDCkfdY+9Xe9W+6+UKvRlkdhG1ooRWrNrrX
oGy8K42I890YsJfGw+nG+b65fEQxRvDhDMDCq5PDsgOrtUcitbmYu69mJScuQJd014JAPbVDyiGp
KMVJhi+Mfxhyt45kT5/jHohh22XC1jpNbp1m4ox8M8vg+y36ycAw1zXIaGraehL3G+1YE6ArmLlI
q0yvVZvaV828wfli1nfdUiwPY1mVpwhP0gMa0+rfP8xhtXDOkLRjjvJS9n1VKDRmGGFNyVaPkmqk
E1MnD1pfmW4Toakn6/03iprWr5wvsC8AKFDxR+xd7K5Xg1aagXwC0sVeJb/XtQw1NiSRQ2k0Dv2c
2JTVhfV3baT2Pg6T+gFhDsePpzb9HDVjdGNrbe1kCnVcZDiLcZ+Jlfr6WeLSgEnest6XPoa6bi6H
Nqtrr25RODEiq/+FZgJAY0roAjQvv7GSw+nVyLq6Jo9tIrTnkI/btdWSulJZfqE4mHhdNNQ31tta
j0ck8DorH7gvCRSMxdWFguFaOEpKQ51AX4y9DAPGraCWu5kaPOFs1npmSanUSTsHfjdhZNbniltg
cXS3FFHxYHQVAvxFnd/bOvQ2lKNmP60LCfUrmi2DriInEhnzTg1HVA/1DBFrI0dNZdJsP5Ks+l0G
Uc6P4kIFv2DdKnZtHSYUO2mlU+7kxFvly9I8lFVb4oAoa2F4zrNi9KCHNq4V17fCkI2AWKSgUIu5
c/nXarUsGGMkPQoGnqD4eyr4MU+NIvNQU1PyqqybDmoazaemX265T22tU2JwwQuh1o691eU6haTj
2A36hGAprfbQV2X7HolAVP/VBDwVKPlf2Bc6VU1Upgza3ut+TzqYFlLTNQdDa82uiiD/Ti1DZ2dU
gYIqvWYer98IWzP7erzVFadV8mIg70J8V/QTus+NJrQA78GCdKdWH9PHvtFQp8Xp7fH6wFuxFnAz
mR/gpei1XU5sZKBak8sgCYDEpv8EKGefk5lI1l7m8RMtyPQhZ+Hid2GF/pigxn19+JdQYX0VENuw
PdGdgJW2enGpaaQ8JWPwlqR3dnJQxl8Cwm+UA5zpFBX26Hat2mGdqQd4cOTZ7LZg0H3ZGHqK+niy
lI5c7BFxDY8ht9dxiNPixrfZAvjBQBZmvyx8JPVWyz4cHRREQ6qai5E0rkkIti9z9QcC37NfLRih
VWo8P2ZhatLxobBqWmb2DsGQZh9TL/72CzMmqK3kbNwgb+JBmt/swbnmaXRQdeZQ/NDQmt/bltEe
6lbHMMNCvTeYkxxc2KT6NqZRpOaZfN+qJpqhs5U8jHWlPcohkk4DAf/z9SfcWlIWTT8sXoT24BrV
baSd0k0GRChdIWnH1iJ1c/RWTvYShGezN81DP+hfFgJIP54n0AbXh986D18Pv0rQ8gjBUKSTaEKh
b/opoEaxR4QaOUEy/E/Xh9oMrqDD2NQBRcKwzlRG+AmDEYjuZmhaOAUoffyMVphx1wZjenByQ3tK
OxtKB4WST7ad9s9GanSnpBP+pvR2T6U1fL3+TFtINibdoigOMJGkfpXRYy+G+mdUAlZKcfFEVizf
96ifeI1ulKceFskHDCLaexAH+IPUyXwI5SI6VTaXMILbxgeyrB+5mjyzr/SzkUoYIiqT9TtRMfDR
QjIeOUXmr1Jmgl9PTFxVdK3dqbgP3C9Zuzw4pVze19h0uEmJxhpaKOUBgzPgI2pY3Af0J300Cmwf
RRTotvSCz0av1n6fqf0e/b7xRtb6UsBYHzC28tLyJgQA8395wFWV1DboTkOfMNv5cyQEzmC0Yfg3
hph123B+B8wMzmo+1w/JsFS+jdjw3RJ3phtr+vKutJIBlSwQflpt4dhX9cvnejRV3Niq4qCZSYEE
UjL/TIoJK5mBovgYztYvJAw0OTh7iNXo7Irr41WYRolsVNTcVrwO4StPmKUdaL6kB5owzY2bb6O+
QW2D+4C2CmeMrV4OhanKYPcDfT3c1FNfAWiCaF6fP1Y0GHYWUvHeDHn2hmvg1p5FR4RysnC15oq/
HBTFGDzJek5Yw8p6XxuM/PM4Wl8VwEs3agtbIwF+EB9Wp8SwJtYqOSp1iP5Qxm3QmAIRdg6cQX2f
WtqvhCyUh6jbC6oJ1bzLd+K/1ZBmOadxkYTRnBeY+cDNPkTl/FtiTT+ub/vN9wKFTs+EGvKbW2Gp
KSSC7OKz6SV4MLPOfAvTQC+O7PpGArOxQgg3hUMqbjD0Olf5Sz4b1F8DGjQNfuKnLtTCg6GgNQ1+
Ey50Spd3lhCz+9vvZ+BuQQGKQwBVmdWyxOwR1dbKgV4y2s6+CvWMsocx7ZDfv1V03qpTCvolDVWR
pVF0uPxyrRaMePPQ4xmcpjjMJii/GBTHXsbG5AHdzWY/wc/2JakZ/0iiokYoEtsPx45SD/II4amZ
jx6I0dHDaG/xuMcNf8Ej5h4Im/3UAAEGO6yVPyt0cO+WLCgOdLTCQ9xWf1yftK3oCmCKQRODraVQ
Pbl8E4XA5E+CB1Sg8ohR1rDjPAzvcz2nrI/H2U63xvGxxjvxYE5yeq9jReAGVZJ7qAN2XpOP2oMG
HWtPF0iojmW3SiFblU1iGUHHh85DsLBaTdlIpaqj2ApwwYBQbKXDoSn79yoedIegtZFyNMnSiFKT
Dw421ydAlfmNBb2xdxiXOj/FRtqd626PPcTJKJfsnb6MpHMUZRhhoAZwTCPpFiVCTPjqNroYahVu
U8nDYijQgZnP4bLXUTg/I8IW/P1DjmoPmACgDyAg1tmL3M/Yq88oE0xNE/NWcXJe9O67NDbt4foK
25o64McIKoh2oLmu5CidBrxFMIiiMiyfS80aD00fUdfXtPHPuO5vKXa9q34Wz13z82f38LX6D/FH
UWSbmziMuv+6/Cl6UX/9zUKS++In+xeFq6f+ZzN/+Nn2GX/0T+0l8Tv/X3/xL52sj3OFyPf3si86
8beFcXkh8i14Gf8m27/RBve/NuXP/7GhvCX+2J9CW5L5D5EZiWQb7XaLLs2/hLYk6x9cIfAXaYqC
SOeY+m+hLUSQ6eyZ/EdR0qGQ/W+hLVPhl6gii3IgaZcQefjX27//c51eE9paaTZwrnBIcr4AQCIm
oQAhlseruCSBSc29XeioA8ftU4sA1klvwo+B3cX7YZiDk9PgaaD2ywJaUjIOqp3Ejwl4+nOcpIVP
E9KDFxk9h3KqH5c4esRYobvH5iB9mhTr/avJ/evpX+tWvRQJ/nvz/fm0zAtcUzaFeP/Lpx1tPAfA
lWruFCjtZ6QKFcutysb+WGmlOWIdV6GGnDgnFckpxB+p9XxA9i4nH7cS5dRhz9DuyXpyP4k0+6gB
p6ZXRlsQ6DTaeZgqLKSw8KR/plPSPcp00B6TGsfKakYvcKfqyfIUmarEhlyM58oOED9HiQ/L17AZ
QSuUubzYu3IIuk9RbfQJqr1S+l5RQTzTAK9wPmyC7A8nzdH7vT4zq46wmBl+CEo87AaDWGV143Vj
hpsJ7rNuWFo7rHLa+ygth/sBykl7jEYZa9kKJNOutEftFIcq/bW2icYPqEEjBBIWWCws/IZ9Js+0
YpHpUp9i/HNQajSMnJBEu1XSe2E9X35LQVDmYQ0qXvQTV09M5NraLcIGbqOF0nNXBNlJ5hz63mV2
ASIGD80zLhjBp9gIDXwEezBq5hI2vpX0IQjIsEb+etTk+bNca93nIK+wsuzBMre7LmijD0PVTk/T
0PeT2ywzmobzMFcuwMtAmCVPyR+BHoG8qcLe3he5VO/pvhT6noUR/WCslObkoBvFDsyl7fYz+Z6H
/nP1tIxdtw+gcwODxdcFAUYr+mgVY/B7rymJO6AA9gHP4+prL/PYibFA8VroyePiF+KaMeW29CVS
++Y4K3b7o80qXPcmlDPdHpOl2RuAuT7Qw5Pej45VvaOVlcVC2DJ+ur5gVqyJlwVj0AfkLuPiZEOt
EhKpzgkBKRu5o1bHoAQCobYMd3+HBUsQu1PYmOl+RIQWoKfJFCmh41t9r39IRi0z6MvyOdCaHfRm
eB9beDehYSIrH2s0kJZdZuOKSZKK3xsEgIiWzxgmD85cqSOymiiQ7Eelmh/w+zlWUdGMu6aK+Uay
jr7X1ALPHpXhfg7aNHKNrNf5Q/hIu7CDMNaJUnQQC6n/nA0lBpxpSietbMPoocDYJdqFZpo8Y3Ki
2bspmBtXkwG4C2kmTGymcJ5J8UZpvrfQ1lUqZJt2SF2Wey3SsMqU6UunrZrfSWHePuDSbZi+mqnV
4yIBnscrNjqX4wgDI546sI9LpoPSy/kNNLJi7X2smu+k1p68oi/66FinT2oPOwBpzciXqzn0keGx
fjORnW59k57Rc2PjSu1ZsXQHzBg6SU0hu8kV+zMe1v33eeL33wjCxVddbzqKogjCCZ0GIqbLAxRr
4tSUlU51+4x1Fc+NfJ8Ci36siQ8Oy6jhuGdk7bdyieQbCeJLpPpmaNBPioaYjoDhXQ6dh4sd5GOi
uq1alXtDqqYvqNFZdw1MkNYespPe9fXBMMAvyCMSNQ621GrcRw8SOuH7/8PdeSzHjWzr+oUudsCb
KVCORrQSSWmCkGklkPAeiac/H9g7zlUVeVmh6e1Bj7oJICvNyn/9JqiZJRNhQmdUIye6gNd1gHeH
E7AE+HIq7ePXMma7mn047lEwpRZu0N64l3XXhnFKRsyCc/nOqglpImyM+J5Ry1j1Iv8iqrgntxWZ
gmuN+n5oY2tjFUJeKARtBHFp1q6l376ZsHSEj1HicBsETdR0XHg+Xsjeem86GVfcliggqOEo4k6R
BZxHijZLAiOKNVteu6VUuPEbpioPcWY8lnHSd5GUbfCi5wWxhzJrb5HC/U4KGUOldRK6lt6EKUWY
YwnKv4tCv7Uzo5E7d64JlUnbeZdPi1yxa2+JpokTJcSCutm2hjFsSUnsbvDxbTb4Hddbh8F8zh0g
dyOYjO1UGTHLpdbrq6pV6pcJoZqgMpLkrrpWu5XxdLtgNzBFqHPTz2bvkgSl04u4Bbqovk6GsUgc
COv507BgZjYVw3yFcXT84OT5TG5lyvTVUVj2BYbEmaXYA1rXD7Up8K9ggOAlTSWQ7jpfLoc2Y6cC
6VIvZu8nj+jmCVtMobOEKYpfArHcxXqwM8zNvdaZSWVW7jUW1F8at+i/eyoPNobq3E0sMzZJUCIC
rz/+Jd87wynA2Y4pxdcq56TJNUgbqTX/RBYGAp/NwbAPhL0PGwzfCX2YAw0eZ4cNo2r0KyJa0oPB
fTbMxMrPH4Zqlxf6d9Ubcpc0iR225KwRRu4kBA6oc9CItb7LyayDM8/xDNoDweN1Vv5RN+IGoKwh
0Tk+xiJ7ph3oX2nctSyS7neldN0ds8na625lbAecqqO2ab429KovA3+Se3NJA+abbUW9JumzgRbg
p5Fi596mnxa4zTti/LwvjVqcjR9n3e1QJsWuTqSGa07ofOW2LW/6wk32hTcUh1ZDs3Pmx3izrOhu
czCCVRjUxm9oVVqaxj5Z0nwgjM070drZpT7YMFcq4gqM1msv6Dt5Lyac7CZbtuXg6Bgwu790jrNz
a/xElsEmxctwgeAARRaBvdRJlV77RVzqLi1NA2vxO5tcv62m2iEyvPEi8438kJKkGvb+i4sDPgX9
5Uzu+e7jETm+KL6+Az6u0Dfpo7DNuCcFQ5pKnO8Bk6K6nn5i50zkWIB7e0F445k9+dXg4Ghy2Uwo
kJuVrc216XRL8yGbt74in72UsrvDYz544sNWNrDH3Bli7Vu6UFlHPd74d51Zdt9IchZP8AREu4ln
k3Rwx9GuILCRE+2h9/6REeIVLL1Ybffs0Q0XIrNhC+TLXlYWvut0XzO5d8d6uSdtT34mvLd4bHJv
+ZVV7fcy9/o8xNS9vFyUsoJtGhhnrjavLI6Tb15Z4Wi6yPF0YYgfn0OBIXDX6modU7zUccI+tceN
JWb85RcpJJxtzbjv45WiVsJgmkLRENxr8veISCkV76qlInSVof0ggaJ7NLT6Sh/a6nPRll0X5vVY
OaEiVfF7Yy/+EwUCmmdNVISS5Bn19NqNm0jmI89vcvFObFIM542aLL416swqlvrX1GraL528yq+i
cv2XfMr8K/RR3o+ptw0qaQyJrrPGXDNaKtje3uAQANIl2QVBCYQ94lA2kGPsfy3MMX+pZ4P8And8
Mke3dXctCss78n3vRxj5l+Thzdm/0/evwIf/P+3CjZXW+v/GKKK2+t4f5zC9/h//whME264KIIhg
lHns5ats9r8+4NZ/MB6HK4AhCvoUMIf/hSds9z9c3SDX0R+ky2Cv9/D/+oATbAvHkJWLhgRyEA44
fwNPnIJtq2BT5w/R18Ykl334eFEMDnFdQ4mBfmkSuFS5BCRyOTxHGXvl6/zftefhlmn4a/HHELjw
9E9ds5CAEekQwxL0UmN4cNHKPyF90/QwtZv2oZn79AGj7OoTUUx0YsseN+Bw1AMN8SzUYS1KF09/
TgAEM/prI+4odPlZBq6Za+QDusXnJFN5cZU57kzUjaU75GuOiYQ2xKoNSeuOy+0cZDlkWLa5r0Vs
GI9TnsonCNLzsFdgC3KTFH3wWEBq8EMqKXPLNdm7bjIj0yK7y/xbf7CCv3VjYWBQq6y6hdU1BBHv
8firOCudvOJau8RLxBFz4y3+o11+Ec73P6bkO8jOeu84+QWOHnRywC1JRmJbx4MaMTyrurrBHZXS
mrvTZG2RMIT+PF/26JY/fuxJI4TvwjcJUkBAr9WkF78WAX9UMSJNh9Eq9TjsFArtsQqmrZA5bZ7Y
i5HgES9uOv05c+uT05yZzFORJawEZGQhoH/HT23oWcUErMZkEQ1YvwRjus1yr4wmVaybYNGVYefh
EjIhFdkkTU/7Vdn1JmcWnztpT8YdLTi3MZb+a3ghTciTV+kKbPlEMYNBcCGtN1g8OZ/oQa1FMZwE
K0wrfSxxRrGDG1+Iad7YmNN/alLppAcx5gFBYf2gXyNU6OOQNoN6TqspfrCbbLjXhipQlzW3hCki
YqSKQ1tTmtrbclD1rmndvol6XyP7ZZiIjkraynmaNYuzrbAkYbVG4zk/CPrw6p1O4M+ClYvtqm1b
SfVQi9EoIwQHyFI9R827qnI6kr3GXJ+3AR7X37AJ1s+1OtZOxh+z9HW0IL2hLKE5jxD2BLKCDikW
/NG1sKj9gbmxNP0npddfjc5V+3rGgvjj6Xlqr/L6QHpLPp1jbNnoaB3PlKKvO5d8YS0cXCOPiCLx
3cjvhv7a0ur0TvZ6D38cm5oOfuCNlmk1nj5Ne+/IivvOWJWEtUzaQKZVUl0qnQhvePtyM2fYD565
hr43NKu0jcAIqjZaQcdv6nuc2AoYJoJgMO0LGQCgdYuG9zB3v4fcBo/dnhmcd+YupCPKUbz/Xdq0
JxXTkLR182o81rDIuBF6/j/kGfnuLUQksw9JQSKYtZDa3IT0cfNDQeWGQwVGBPAynW74brVW9qXP
LUdEoxarCyRDWRFOJY7W4USc+pcUW42SiFua6We6LicH2/rDUkqvhonYQ7MFnVz1FjX2Mrb5YVko
D43VuVloOSUL/+MxerO/Ofxx2ggW7V7keG+kDmOV4Tzts9PYtrrFogP3EmU+NtrS3+Vmt2bRzf2Z
rfy0H7h+G2uEVAlvNVqA/3s8FYiXpyocCryndWVQaqP6k/s18KKCUDLUX22CGpYQtG6aNh2hegGt
NL3nfHEt+fnj739nmB0uLfpajoCQn7YmbTVCbUdzwk4rgGp6a9mJdIjPzcR3HwOrEYY/skdm2/EX
F07OXdAByc0WnK5zZA7bLJsGMHcrxt8CIZr9DYZXeRFbrvg+FlCTx6xIftb4T99UuQ8/e/CRwggv
Mc+wA999NYo4VM0oD2AIH7+aqoYMbLNnouVJv3EGXbug2hF//xTXwJCT1j6lIufa8VNq0WqkGbVa
KKTR33nVVIRmbVrPH/+ax+Al5yZGbejzWDTQCXGaPVnwng8TbSHWKzTQQ+80t8v2ZD0Xh5jkbzLa
M3Gw7MGMlsKLLz5+8jtbDSUo6irsk+jKvqIhf9QJsEdHzBaYR7bscIIj85rUTKabdi9tFWy0nigs
CDnai0csYxpOtZD3H7/BqVr/9eNta8VaUJTBejmZY51ogB/89ewBpyQat8w3iA2TMM1c+aBxgh5q
Ut/23WCNF7ZXt1eZNAYiHF1cK7i+Xhr5pD45QsWcuR2Su49f753tnwXGDwREgY/eKUdrMKqUOt0X
XNFb4zZz3eFedFQUwLjLeO1jqtvuPn7ie5OBE3Hd16in3hw4czmnVmkZImKbxeK36JYrgP3qR4nO
O0K50W2gblqfVOerl4+f/M6mSvtgBSdeuaSnXPRADHpBYpaIsLWiKmtJJTPqadwEwsbWP+vceFt3
TXxmK3vnqUxASPfYG7GpnlpizKZoxxwXp4iOQgpC3oivQG/N6iY0QTh2jBT6/zwuxf7jr7Xf2UEg
0KyGjFSs62XweG23MxQSQi0EIWvQx5l0ZH12WmMae9ctm0tRVjHJOq5ea9uequwS+ak1XuL1p/2m
a6bRpCtg76PC0vXfqRkTPFJkwjfIp8d+KhocIetNioH4j7SwFvNgxBmkJ2ziF8hqNFjyLVezhXy9
3Pc/+8ImXb2bqYEOtK0ddUG3Bp3JXCxdGXWW21Z4x6oOhmKVFgdLUIFuGmK2v5j+bBGtBlxx4yf5
EOyNuALtHsAqcR0iT1SFc5AnYOEz8DPRmIMzb4di6s61Qd5ZKVyMgc9YzCuqd3I6WgHRd46+sI4J
NbiKxUQiqpGPFtVtleyH1VFTwqfepGM+XRM5XF0FODfdBIG0DyprqgtfoVqjTRncNL1ukk2Mpd2Z
1fzeTw4Ah2h9ZRwBgh7/5MrExBw9sIhIonR/SfY0CGHNeIbb9M6mCiWC4wLvNpgnp9W0HbSz4ten
+Epqrh6FnxQbk3xO9Bk9OUM+UUTXsBvXnlTvzxExnvqZ+vrd7wRXJTEKpBGbkePv7KdsSJVyNRJ0
NeOFngmdksAUZ7g871XxqwSahYtwxmGfPH4MF7pC5x4NvFDTULRzqAncJEDuU6zblIN1OshcHVxU
+IwRi9CmO7+Z0zuzW4iATjMzCwvVlk95Uk0EBdpzhCepLUIlQUg/XuxvJycrHfNnpAQme8ypUlEF
epb2GScsYB0HRWkl2xK92XNdTeLGSuK5PjPTTpn5HGtwtqAfrUgRUqxXfvYfJ2upt0FAH00LS9k4
h9wUzm05BtWFroQDYktChZeO7m+QH/SyQnSXUpfTDfyyaoORaPOX7K5/XwdaKUfYWpqfkhSVoWJT
LxottDSnRSRDRm+hzOHMV7/mMhxfJG2mPMpUDAOwLHRPFhjO1/UEbY906MQkIxLSwmasZXlXTr4Z
gkJgO+Z2wb4wyuVuAgH4WuuJxWFK2s6aqqQ2XapXNj0Wq9ziiBgUUSedYorypvhhe3grlA0BnENh
+2fW7NsVw4u/XkVfHYtOzcCABgTWGuAFoszzHM+MmJwWSSfmzAi9Pe1enfzXix2aKBqPx0sGqWil
GYoBWmLp3w5Lm6eRzC06Qrr7JSWIMsqR/v34ePa/Oxlh+6J7hXhH/+20xgKZ9ttZZzIGyRfPjpud
HjtszSaJyFGusiXZagVhcgjIoTVmi70GtvpjQmg7/azUcf8yT+R1OnKbBvkEb2CJnJy90LFkPnOd
CutYEBCWxEmFfZ7Ltb4i7yA0nFw7U1adNCHXIhujt5V2aIIMsS2fFNlW4gIUBIy8WWrWwzDNJF5b
cm4oOgI9CbJDZWpWtql9bt/bLMgsY5sNqnuqwY7IYTKdOd9AD0/3nrsk80uQi7qLche3ndsAQlG6
65eiSCPlEFJx+Pj3e1sS8urMFq47AVxQ82SfLTCP9rKBV/dGY7ofpZSHyldByPUdsk7SJTszxhtD
AM79ZfzF66itsMcrhs64nTxaGksLShEA1PgWrBjQ6uWplwUWQ7o2ptp9H+TddSuF4/yjW9PyeR4N
ec666YRh8e9PB44PTguaGXDYHC8a5WRs0KPBS9hl+nlqiCmrMCMJ29n5QlRKdxgXnwuDbvXbYdHG
l5qI6C7MDCW/NFNHZLUTUJ3F9Vnux9uTHuyBH8TCgwhI+ZTNmmK2nLtC4LoojOXrMPXS3XWVaXxK
R61b9lMdtGI7p814EcNATy9qrhj1l48nxzs7F7/rCmXTYFvzMU4GR4u7oPNSAZRtk0tvEElJjvS5
W8n6V042dmSca8cYcfA6DY+fUuKd1/sVO8jkBQKvgYbuNnWmB48O8/8zp/W7D2PqATvgrwOV9ORh
BUlHJFNp3EfHKkxb6X/vy+JlMmfj6a8HD9STUVvNAeGZnGwKmZeljiHWlVXGDaK+AUENoS5n0OgT
MurrBEYvbjoQuOk2cD07/iAvT0dlD2x3c4CquK2X6SlByQJhMa26b25hkqvjZSYWdTmONYswZB0K
TfwycXKAk9Hn3/3BAFTDkvQ3pgm4d+puiiMO5Cw8lCozjSrl6fnj3w/OauDGpZCeNeSm47cGX3R8
ZY1amM+0T9M+QGWl138ZmbHuMECFgIaEerrgACe1al4Qir4InqKROR0F4Hprtl8STdUgf1hV4l1T
zXZnToP3ChXs2YgAwE/XgzBzglM2SaZxCJlayG2gDGvsDZ7xxyfheumGvWhnEaZFPF/TJcwinFvG
TZ/NUIXSCS5+naXLxYAne4gSvji4nS92jd+akG2FfVFp1rVNUld3LfuuPVNyv7PY0Ymx3l+DjLlu
Hf8k5lLNRu3FWlhxZeJy2qYHTennTErffcoa+cTtOPDe6LaTvtUGTmCesnTOZYv+N/SM9pzpznur
nNANsDUfFPfNqbaILLWnmJKrq+Jg085ubdFrt+QmNwojjT6ey+89zKciZZLR90N0fzxw8+LoRYuD
RlgnRXKdTml7UXXASpgxBhcfP+q90VvZyljRABpxbh0/qrOyZiobptbi+H1YGm13QQq6fQY3e6eQ
XJ0MDaBogDvaNsdPQczutePMlkJEWB9R+Lc7WKM0lLsH0ts3ckzP+cm+/S4aNiwXhEIuttDO+kZ/
3GicLm1ra+C2J7jWhpk917dOr81nZvjbH8pxcPFxVnXIenU92XQw/DDAOTjOEKTkO13zIOpi0utt
DS8R5yAg3vj4UONZ9CvZ+tkHuBgdf9EgjTbRkHBE3OX0TeNrDeyTbjlTvb1TeQLmrZnU8F8I/zvN
O8pUotIqJvgiHjvtZ5u7czgbhbhc3GYi5dTGZ0Lm7QP2U+JnnSljP03tP45Uw0F6xJ2SFdJsjHb4
Sdhp8Dij8/hkm4t8gjMan/O5f2f04c7SqUevt3Y6Tso9mMdWWgTMqo7UFcjJFS0Wr58CerSx+fXj
dfJ2BgMZoECE1L86MJ9uwbYTA4wYwCSd7tWhVdL9U5pbRKXVch0XWiseU3/qnfDjx75TTR4/9+Qb
gz4e5qpiHmsCRNNpre+yrvMdr7Js+gJnuXLSv4zd7Bihp3r3Nhiz70UWANspLat2Y48uXGVT9f3j
9/oXcDyZjrCT6DFxSVnVkifTsXAVfeZgSSNXT5r6vlOLpn3R6yXPL1tROPJxKUczj0whjN9+x3KM
2jR25cZre1nfO/VYBhGmBfoNKofcQQoykBQOnus/0u9z7QM/fO7tUyHMJ4kSvQQenFta2CN+FVTH
5IgHKGlVVOmLgS8xzQArXIUpWoQ+HIq/7II2uxwD/OY39LXMJiQ7fCYGb1kws+xn4tkicC79n86p
nAfag04ajUVXP5TFVJAdAHn9e1PgXfNQxl51HfvL7ERJZjW/9Qmzi8hJbDmhSY2n31WXuoeAyhYH
NSIZZUgYgphC6CLqGWFznkCXNLw0EjHhjYyXWV8BJDb4YQQ4z2OFnk0/Z2LOgNxwGmj5HwPnGuZL
7+JGhuQh1LUpv4fCMv3T6jnhj8mo5uU6VfDytqLNYi9UYyzxdRsGSiy96tSzQ83wEBtDGU5cXZu9
ldi9YG9CnIMThIXJ8qSPwf2EMgWuYlNVVtSN1P8GyiEn8msu16Hej3iUVKVpffWa0v7VdXWOHYAz
2pciRmkZ5nDg9mWNg8ts6DUeBTqWo5HovMwL465ffkLDrp/d3kXZ3VoMWQ3ZeehmroUm1WvYTlYX
REZhecXOKWVCv0q2vQ3zoLWD0IAI94AhDMBqOyMm36d+YsMQTpPE2idtmj9AZJ9fCA6ZXmZV3FvN
IC/a1G2NLRz39p+mM42f2dhUzzFR9HdLLhEfKIxzfvnTPFsRrumyuanpMRAACSVaj2xtrLrL2OIa
GRX4J9E8F6L/bIyD14e51xlPZd4Kjv9yNUT1ZB3MURVntfGpT6fsKnZHBxoQAX85XrKpmA5ZMal7
14i173rrYi6WGr723KfK/ynr1qb96ovk0SqxYYvU3K1eSfFku5GdTd43VSJK32hBtdx5brmPC3Qu
UeYOMzh/kKkHCVqab9Np5ifniHLs0ICkcMW0Fy7MSzd+VDh2m/hoC+N6cl1cF+Ws9zejSvMfGal2
N7nt9T+yVlXywpsMiUcsZeFSzkRHghR2j5WUiRE2bZo6iBSIZsLzeTauVFWtyRTuYOYhiq862aHs
1d1tEuhSbl34IlVUxrGGmWswJGVo96mebLDKiL/b84JBkBP0g4rEEtO9YRIWYVLUyX7W5swNAw9N
Fwx/0UdL6bXgq96Ui409+22+l4Mcf5WdhFfSdAbSjxpyZVQZJbDInPX1U17IstrkTYf3kUb/8sfg
ZZqIaoRVQ4TY2ScdorBsdz/TICrgfAUlImSXXNCrVG/qKmwCYykO2uhk62JU1nPWdsjECkNZVyqm
377SycbfGYEfn42BCyjOOc40RF7fTZeIC3A2WMxkSvDmLtJ/qgCz39DTtfjFLUV1XSofW5NgioNv
elWOL3blY1vlLUDgIZDX5IUAbg1SXe5/TqQHQ3GrISS2Iw2A8jN04AV5E7jF0LoGZhh2WQWR6s08
2ST90iPBmizCXRKnu10MR40hIRbmV29M4ruULZysmS4dHkAIlnsSMGD8lPBIVJg2GLDsIS5gkxpb
yh4vG98mRAFdioEm2yiD27Kr8p99ZyQEnshl2hKZZbsbkWrT/YJG7Ecz5t2tPlUtNHd71H9MDekp
zN0p0/HLb/BK6zi2Ir9Ns99D6+jPSupmQlnWiXv4XqlkVTudG7GUHYa49vWVmqA8bO1ro37wzdpB
vLfgHn3Z6LWZfyqx4Wx3s1lY1hazYp3dHaxYHui+a3t/7q00jNFAfzLkvHwboI0/osVe+YJaSzo7
6dbY5ze2tC4CVXJKyaahWW5NlUcTwEutF0P4yVPuB7kMp3aIb/RClBeLVzm0lUVtI1Wk5Z2Gg+6o
57apZu0BrX7xEsw43l7rjrUy1svyVwUrmh3Yqptm6w0Ez4TjpHIFzyv/4ufNUuxiVup85wrE25GC
BmfeGmNZdjvNnHQJYwY5SyjxFlWRnGmNhNBMimurj9vrhul8PYlZa6kNGhSPrWHjMLQge9IvtELm
cGZi1+P3rQbze9XVCOwLOYmruCUi/nKQZsuJpLnuRmLkcdPnbTmFvWN1xsFUbsxuYcXZLZ3smPgo
L4A4FjQV2RwJcKWEYMQWusFe1fs0aFnqhn2jz/RdNWUyOIXZJeFMW+mxIBDmgQ5pbPHRGeBf4vdG
tfWwYfoy+UtrIk43962Ezp/zmZdiYrkpraXTmcWSgNzBT2uThrqGt1LFBFQH4S/aTecSKBSJoXR/
NIlHFnJlmM2tUfP6W2NIkoPTJ8BsvrFyt+2ZtNtwwYxu2usyaR6y0vDTHTtBSkXhlQ0MpcYa8SDL
vfinYKN9WrjH/7I1L9MPOCOhNVHuZN71pKsjardJ6dlyPDXuGjVG4VAGOcy7rse4MeL2tvj7YrL9
F9Nbv0ZzOUBCmhre3WwYNGhnPUb2pZVNQpsh9vTrtp4rDRs7rboVyg7SKJ2dXt+bqp3EYTDG4GU0
/SG9kE07f/KZAm1YJnkV3OSlUWwIVSkIV3tlEnVOad/OU6UcOpv1SlCHKFdFJr5Ybphly+BvYqwa
ilAEPfnzja2lMvQSgNCt6Px8uEZwFfxyWm/6CrJp01uQsfcY+Iscw7yVuR1aTVN8py6EgltMQceM
Hm0d72Bnsr6rOV+jn6j7tAg+I5YnrrdWpuQZsdvGQ2DWGzeQ5o3bDcEtcUb9Qx0nyY27NOI2SQxP
XZZdbX82FRRfqgBjfmjLNhDhPEo7i/wRsmMkVae+UQD6dVg7mSk3sT5xTuhGmuHK0MxKjyhRunuh
cvNr1ugZG9WiMkw2B9e7ybukjAJ7mA6cTYRVkTn5u2xN8XkcuviHp/mw5W2tsdLI4NyMQ70U5c5M
KZZ2lqWMA85VU79NTA3aS2um5s6jYd08IMKc5cbpzVE8sD4SHGV7EVdR5UjiljKh+V8nlSX5ZS1l
mV/ltk12k59iVHjl4UIDgyXX83bT4ZmQXWSObn8aygLr2dprBmSeFBNNaMI7aD85QxM3HHEFfkyN
kwcYeg9N2e9NrG39vWeWaX05+zIzwQZlK3ZarDtyH4ytDRsKBS0ShmH+kreafKxSM5i3LS2GHIim
7JgzfjF/wcIhoxZanBFHHiMr2Ib6QGTb2ZEZPS+5JM+6I9YWWSWNJ6fwxGenmgvz0vRmpJmzZyw4
YtekV2SBkkSV+OZdPaJFhZrqywPK70le+uMwfSIM2qgB7OAXhHA58MSZlhGxyEgC3LDt3A6ptGc3
AVyadJkPZeZTqlnBzLxWjuZdc5z1xTafS984yMWyiy1F1UDJkmgB6tWpCx4wqiFApqI+/jWOvfB2
y5yLPEKRhdugRT9k2DhOv9ymrBPejQLlU45D940Tm8v6cNgNJPj55k9OzPmJ/8iZIwse+X1lTQ5Q
SV3c1Qapyxe1Gbdf9ToobyFwZ8Q66lOzr6Yxg8xgFjQvu9oY50hQ1W/bQdBaH3zDvkqsDG82p9ZV
cd0ugya2ix4b7bbu5/rguZXsNvZEIRCS+WUuu7xTXrdr3SIz8Sns0PQOzZBlVIzCGDayUNwC6ric
owUTqc5AFeULNmu5xE+unzkYbZuLfUhIsajDPuiy4j6bEpIBfD2Px40wRtIAYzyJixBug60OjqU4
Nv6PWNrMEgM8nwonK04kNtFI9KPWRHRhOvMM4PlOCxCEg9jVVXYA4eXUPjbL80CN5sQZoJwaqnL/
a0hs7noqgULlGzHj4DuA0JP+o2sHjMz1sbvM6zn+x3Xn5O9BHuxLdXwjzNdw7RPwSsH5KtuiJYbN
MZN9rWXdP15WxlFa2uJcVOfaLHhzq/ax9qY54vPhJ50Lx4qpqK2eklXMQEmGoHBeZPO71EwnpCdu
nrnHv0NoQ2C3ssUwE11pvCc4mdVAbKjxHsGpJevXG1/JQaktQY895/wrTorps0vq7840iuZLpvn1
baMCezs4SO5ajY2G+2WjDVGuzfM+Wzwa3h8jDe8BL/ivreguHBViqI5hL7ibeuV2NZRmwVvOY8LF
NJhlHS2jr9319aJHQ1mpMzPwbRMT7ZsLwwuDCzpVp3aOnuB0ZEXxVKsarrTZmPww62Ww+hkvu87D
4CL1rYFIwWrOzkBwb7+Yyb8SWD0KRdwcTyBZUwRx5uOYj2OCVJdVNvkHJxv1J9n0fVgPrXUXt+m5
tOx3HrqSfyw6Zqtc7bUp9AdeOqdaYFWTQxGjTcMl153i0tLjZruAfyZhqfIXGuTyzCi/ne0QYqHk
0KqFroov2/Fvq7VGkC8LhE5LSOsSlQsXg4XChzI7ISiwyvcfz6V3ZjubyqrRXgWcuC6cLC+NpKW5
qSFIdvjk7qpe5lthx3m0zNSXYRy4+Nt5s80p6XMHt7mPNFxpIHgmD4HelLsF6u4lYZOQlQhxpO1D
sFN/ZsK/Mygcgex+sFJoAJwy/SaJaXtizoICpHbDKQMrxwkwkdZOb4xfHw/Iik8fbzdwsrGegVAI
uxAr+OMfQFFbal3tsd0UzngVVF6rHaStBS5WDKhxoz6wxfOwzJoAQNKDDO1/6Wjbv30JfhBg+gAU
cZXQn7wEXDvHFSvLJA3wGLkutUKJjZyr/CbgjiEOJecMttuWSSWF4ML/pWl6UJ0Z9XeAVoJpIT+R
zurBa36TQW35Wv2qYxhlaxIEudjQ1fFpxVTZvy+SClS7SMhEqBqfvNxFbfLBanbNEI+HVsrx64ia
YzvUXbz5eHTeTof1vWg5ra5aEGJOdoPWnANL9UwHmRf5Zl7gNRA2iEJK+NohX5pzrMO3Ox/sVvoM
yEhgutJRPZ4SvTbqDbOPhjk0qGdFeypM+77LKBfWO4BQlNMyA1e0yGb7rzfVv7ZQd//OvD+thdY/
fjwfV8oPGgHmwdo6XAfjj13IHaS06ljBcp1Uu2+bGtta7mRnJtw7Q8p8Y+ajlEFA+YZf57pyMVbC
YWIv9ucMNvVday7GriuX7sLPXXVOlvO2UcERQgMMXyDIypyyx5+VWVOjkRImItzgxa1T6P6mlKUX
2T2Us4+nyzuPwkHVQve5KtsIUzx+1FiYrdHbo4ig1y6bpSfwe4YyEy5NPJ/bTd/uHjyByUJBS0+a
Dzt+lvBQoI0JIZTznBRX7lDWz4ld5DW9xNL/lOBBg38uIRckUmv6YVrM3+aYVhuolTjWpFzUs6HK
9nYLtbIZtGXrenG8c4fVDgZsdrrMYb+eeed3h4dsR3i/0E1prx6/8hjMMEAFqwmASv5TU92Do5TD
LtWX5eLjX+LtjkIzmt86gGHIEqZ0PHkWyrkMeSgmKmxYxW07ZJ2/IeR0/iUT5OCh7475V0wXJN51
sy1oI5lpMn5vzCTrt+3SNkXkFzDBNhY9C/O+TgIRnCk1zDfHPlwJn62XCzvSETi4x+9o9XoX5/qS
kOtpuepZpLMAuULJEUQ5OPW8MeJapN/TPl3wwqhma96Yne4+Fx3reAMhxt41dVOh+aubYaJmJKQz
jOdE3Oq0XJaoZqOZI3DWtZD1K4hzndVU+mXfC+e6HoM02+qUUdvRD9LxQke8626o4OvuppvNwTyz
OE4dKU3iApAGrX1uvhqLrpP9JY4L7qRVTGnFQ/cThhXzJtf97BsAg1VtFn8o5DZmYWUExEg1bmo0
J2IHJVB9Qtczq+tuwbU8HGgRONdp5sQaCuBpfrSwrv2JL8JCmHpgL1Xk9vzeIXXW8E0WJL6E+mir
fCvnNOnoIabJ48ez7c3OyZchn8VOBaGV7Z0WjY0gZJqqMok0netc0DpYsrVqOuPw+LaAWv3pcGrG
5MynXjy1fmOo/NSIcYGSQ1xfy2IgVagrVZdsCOpu9+nia8sX1cYlIHZa4gniSzLOU4zmodbSx/wf
9s5jSXbsyrL/UnPQoMWgJtCuwkXomMBCvAetNb6+lie7yGaym2Wc9aDNaGm0zBAOBHDvuefsvbaT
VBoElXljdOMyA8yMh8lcsv+JXfHPdwPPG2GeTCdhqzL7+MfHeq4tCjxESLiQYDm0aj6FYGp079+9
57zdrH0mrq776/Onp4mjPWw7CT2TkJpGKKCGFJ3OaM3G+de/55/WWfT5soFdmWXLuB9L/vFqBP69
3Jd6SpzGMnmqzswjoh/ireVQ1UEWL/ph6uDpOf2i9vtO47n0//Un+KeigE/A/cSdjeyJTJ8/FSFk
7U5Ku/EJyAAW/F6F4mzgNDvS4MwZaNDE8Phos6PU0b+ZkcMrq6J4gwvFb8Xy/Gd3wMKAfRRTgeFs
X/Yk8cjTKW3r6MaqI10XbCr/w83+Pzw697MmkXyQ/DiE/+lmR7zmVVbkmTM0ubhbCvUH3pLp/uv7
+YeG7h8KHd4hLsaAASHf9ed/OvlEnHeHYp3AKuml9pqbYN78xLr37ztKhcTL+jzO3V5IMNqk4ghp
ZsM5ujbIv2Y6SO2Bdtl0rtN+/BZUqRhslXEhsA8Vwgrzg+JVMfTlKxKSkXWg7umd9/K83VCuyQ+F
YQyGL8+pMdrLVitwWvikH0sjWYJHM4mIpI13SncMSZgjnE59SU9NM+rxXK8NuIUCKSST/UoQHlPU
f9Evs1DaKcQwo8d+yUDS8pi6Rph40QcXbi4gBXAHtRw2j/Yy+UNWHseqz+6+DDZ6K/1VjnBYu10D
75DTx1w/1TR51sMi5xsa82UaWm8psXYzul4Kya6aoayIr4z7tw0NFjnNcaMtbpYk9cQdpTsfDPlm
UUZsSn0WhMgYXDJ+GUn1vCzXGHUVQU/j0HxbOF+iMJFxwbw3DJZ3mtEMqc2Bb+v+ulr8f/TJf1jU
s/938kmQfhGEO3x2sFj/IMbufv7zj2/5X2RW7S8KJy5OGzSfQJz8wRn6K/tE4D/dPX5gcBB1wqq7
rztV3Q3Jf/6Hov+FUwIeUHyg7OgEOPwNfnL/T6z++FOZZFCd8nL9O2zWv9axf39Z4QncceCIuwwS
U5C2/7lrEG1xkmlN/VuS7GS37Zqn8ia93XGlg2MuNiMN7yffl3uKqKMUjq1dB3OQh8bBOqy/tOP0
Q5DtpX+onoqdcC5+sh/JxWPzhI3B+J5fmBu1nzCxnWq3Oq1nhbLT7OIQ1t5h200/CfNhRpVOvC/c
9tru9c/kov5Ow/qkHeVPK3HHIpQmW37pnoZjv2dx9qzz4BZ+5VJ47vIXCsfj7EF+3il+fZMdkCWX
1Wuv9DXq0TWfSi8NYa5YfnWur/PzDKgzsfvrdjSD5Ti+DLv2JpyVb3mvOok/B8NRD/IHzW+DyB1C
qre94SeO/ju71Hs+5YNyMMLopbwJlm19m7+JlolN9CoOcywdyLjdknHdu+a+3VOF0WXszpavheJz
vJzbfWNdvsZTui/5sfFDcln31nl94RYeuYbfslf50W6z073uiJ52qM6GbdiNXzxSmu7qgA/o9M5T
6Rhe6TVHca8cE3dyRB8c7lO0r/zcqx3C8OwymH9Vkd+NXvKmhfVe8i0f22Q4nqIrxkpbOEQfRsjJ
5HHjxH1NCsaiduQzsuudZmCBIZEc/nEIFZHBRfxVSAcFbshB242O7lQ+dDw+13JcZ4cS/n14XCtX
UZ1Zt7W37ViG6bU5tEFOj33XhpqrOxnXhcCE25Ltkp3hl2EdxAd5Xz31H8JDeTIv/IZXy7/Po7xk
B2vP5LbnQRrornFTwra3s5/YcoTX/DCd58D8vZ46xiiv1o3Z2atyGB67s6nbUhLgOVZFZl+OrtlC
KD6kvuSJbhNAMfPHT3O/7ofKcWkAlQfpLDzyfLKiJtUZH6fhS3Z94vvd1JHt2NcPBWMJ3+AvEhRu
8w6QzW6vcEgRDQy28sBNA+eiu0uYjHYnutLTEvkJvHdwJanTHCd/dhhslF+au7htkLj4NOLTpXRs
1alvmQ/A1DfC4scfnmKgWi8kwcdErpjcpg/QlQx3vcgZHbjInsAUl0/RfpSn7VD5wxlxUlyy/Nu8
bzxGjAR3C+oK6YyF1s6r451CahMmJelvo9HxJv/Gk4pe5XcRHbTS1jVnUcJFOQ325bv3DU64XnFQ
bcNB1+QOoqM8T9f1UXtmOGaiyC4P/Dstt4nVocbtv0eX8fdz4WGwDbva2xZnlR2dZ7E4li0hr2y8
iG01u5/s2doXoj2sofhN9eakPLuiF3EqttfPdr+9VigorH3s0X8CILmPvuun8bLkdlJ5+sRl7Ntd
Ra7GZ7FPz9pTi7lXD1fjMXowWJcGn4nqUQ0GXxF/ac+tJ/cuGL/HxqX7ICl+f55Oqz3l9nbSXlRf
clKn4PxlM/+r/BqGILqnjA1fRQ1yD/HN7cywlWTHBG0euOCTvj2pjeFOgfLU7XmFbf1ZlB1pROd/
nSbXGGgZFTYymexUX9Qfhoa6t/h978j7NvWTZWcUp+IzfRR2emDJfmULbbD8FtzVEVvvta4dy4Zc
mV8Fj5d6l6Ad6r1B+eT+im9958rqq+5aZKf8arpXwbsPeYNmpU2Z2Vuo6p5snpTCq77uzUU9NDjU
ppHdHYCB9u9QgO3Sm2+tYzL4cvXkoEh4HT2m1jwRA7dvwpXzCifWyeuPBFBt5eSzW0TfUVr4iq88
jltYJsz07WHaM259AR8ivasHQz5Vz225K1/H13TTgBvbZkgnSyQ0KBBPHfSYD0MPDJS0LzniKf1l
IBJZfO1juyYAjSGMI6ZeX5CM6iL4seBNBrXu5LvV+uRer48KaqFwfpwfjReeKafi6X4YbiJqtQax
gd3th2vuPho7NETAUyunNv11/knMY2xdYw5fr/2reBU1e/JF2RsFP7OHYBScUBnd6lm4mLc+/LHc
uyhCdAvmlidB/TROIlOe8a09jzmHeF+L5pMU3ypfOTOpWDS7+jDGZ6zayImMQEYhUk+Cs3wzfAwq
7HK2sUvdwhnc9EYQtKdHq2OcMhf+b/LEz3njZHil5UwCvM/LIblCsu9op55k66R/UUnaqZt5k4Ul
c8e6QUo5uMpXJcUVF7T65EmtV682qgrzhNHdZX0rkQRNrvBS6Hb5bqlgR2y5PKVvYvUmnbvhQ4p3
SNHH+Nj/VobFbptvrXu2zlp+GPeldVTFwG09srHO2ugyt32ePG/+LntPzwCLORkZk7b6Gm8/0+le
flO5unQtE685TabD4u7w2C8GCyuD2vg6+kNGeNSEwC1NxQs7VmXr371pb2b1oqaqr+flq8Cg+XQH
jT5G6KEa25q8KhBmO9uPu9ltnPbLvJkPIGJTdzihEkNZJH/xj+FU7NdjdNYcgry/iAra8av4ozaO
7hVHE+xyx1Lf7HR2F/Uj2Y1fTWvPh/FLucyhekA4OE/2gjzkUh9NIgvfZu0ihbo7urLPtXKqk1A5
BPwfeKYiBFc7SnjQapyQIc8qwO90tI051EzPgAWCLT7dRxt09nDQXmdY6D/jDg3RsgHtBfK9J/Ek
BxVlBPtkz0PG0zyd1NLW4ACEqftphgkEttrXTX/W99FwEet9MaOncH/EzhHVv3YE/62y/Kku+d8/
Bh/8UTL+PRUh+FU/fJa/+j9/0f33/O2r/t8IS6CP96/q8XCs4s9u/d+r8T++46/luCz/BbyEeucN
0iW9Y3D/479JhJTVEuGemCuxvyhwB/9WjKvmX+4RCWQnmHwBtkA+wH+TCLW/GAwVmSliaZfpVPx7
xTi/jGbH34vxOyUQ7Ax0wDvlChP/nxMM0Zz0Y3WnOPem8EFPW2qLxyTahhCJohYqMrI3UuaIWO8X
V5Sjh0lLxNAot9bNjETxjZpVMa9q083y8jlC6eYb88ZA28hwB86zCFS5VnxaUrOH3kE5NQqxeRAD
PhUzzS4g1pu9vjWRPdQQz7VCf19n7WcygnKMPrteLry6IcsXztp2YQTZInSJFEfuquQgp4LgNfS9
U2rixdrTpo4vS1wjKBk0OdgyisCGqT8mtIsmWB/ZWt2pwQi95+UoSOz5gjwIQaIDGItGSYAcKiin
RRcUTxTajqqr2mo3IqjWL4qoDBJA6rdFj8XFGa3MfIoZYnkioxwPXbv5skxmRPhCphIB3adIajoM
euQCpaP41AhyCZCjFp4aE4+Fs3RtRe8nnl7znj41u+jAikxXOTTHzuRyjJjlrh1FTkeGJTyNfMX9
djbDjGwoUUhsGjRq5mVj4SsxUh1SIZHclnlr4kgiJ24jpgGwrulcunGvqYstJFX9ZiXoy41a8Ah7
aj7gkaJnkta4R0+uCr2tT0b+qMaTGrEcbWPvjSYypFXMYssTuFCqgCgVjvj5YGVPRcmes6WpFw38
6dRUR5yKwpjx7yhtbB2NKZVoMA35FXn9CNxjLXdt3q7h0hTfyqr8qosNoffGqlqr6280KppNtA0R
BAil29O8bQepuUpxCH2pBO+msQe2d6RePlSI38YsRmk3rm+rlPSHhSbzpzCKB+B59gb/ywHorQRb
i/rdXNXHNa4rYoW177ZtAkEQ3kGx7GQj+qrz+Jx3W1AtYlhK5a2zDC6gGPirMpu7jOQJ/uoTHfJ0
vXX3ZmDp6DGBn8sgLvTnCaiMaRDr7XSQM7MIRqm0LrRmXJPCeNE6b41Ci87QMW6UMjAlgXJV677g
KIRbpYif8K9Vur9JFyPDkDGSp5NY7ehfWqj40ITaxSivL8Aa+HGKmAu+JVfFERdR54l5e+3bAhnw
3JhPa9uX12XFRVlNaH6laRbCgUbtg9Xh06U3pzCaN+5U6mQ95BWOgiUOMI7JO+SNsZfJqegV+PKf
kYpSlmpDehwbRoVdK0Y7vS/inRwV5tsk1Mppnu65tNnYUIEPzXNWde/GyOFzaWg7OQMtIHucdMOF
7iw4bQ6eXc3emrkkq65rpcDKFNMtVRwcEIeeJyYzD8gC490oo8TL73KyepA7e1G0lESD6XstQLzZ
a8fnirI1ccZVZKnoRSqDWsUhJvFeD2kH37cgESStJdGVi1o/ofuJb1vPyVHrGZhBqOGgklj6O07+
RyTghtPX2SOnsb3QKIBLhBULzbKYrB9TcpvvzhAc29WO3t25rqyAFCY01sQNRjlNhQFwapK6ymLo
B3Oc21N5941aj3VXWh5y7t7pIo5Zav77npZhywLe7HySRV8z4/octeJxFGc9QESw7JTNMG4prAT7
vkzvG9Z+nkE19rS8NE7t0BfU26yzsYBQmACLuSHHwwz1Wj5ZEuc0swoK+BFUq9POrJRTNPC+9fM3
1nFi2C14LHOGWnnEI4BTfOK0khy15poI6mhbfedto5V7cVpyMDNznTREzUWc+as1KfS5nP20dqVj
VXPsohdqnrsK+aTY67eyKdOrVW2aX0g5YkxcPf6iK/WPtuDQL5p8vmhlmoXiVDVPmkjwaLW4sL1S
uJiKg8L7ZVWrze5QRuaatq+mgkxM6X2VRJYK0zgMhaDCJk87G7iBtUP7KjIn19OnpFyKyK4qkX6K
ViLQxI5bZaaHyrtxRNRkg0Pzf3XlyXheKqIQmbMIHsok/gZ5hstk7BPuf3UiRT3FuVJEoaptuqOs
P/BaOVaMTRnw0i1hqmyv0zTK7A5a7M5rO75qVulOSj1R8c89PQnNmi5Zh4o3HmMQTUPjZRNBQ8Om
Od00L/skQvNncLhfraYkPVx+WFG+DgTEXIDvr5eoTXOnkapzCYeWyLZDLtV8MDF3jT69CFHzTrRL
ioQxodCX2/RNizGfqGnJRbL6OAbgENlA2C6PPDxKP0xnXehRlq+ty+zMy7nZDyg0FJi7CkmYmbS8
THE7hEWx7QDX54GWZOiDR5FzoNyMe7QpnsQpOh+PK2k2dla1nFoTs5GCaLVkO2n72m7YguOsDu/C
Fjsrm7epX2VbGJrHsu/MfUWbH7MD+yaG6mg3E7gU1GMZsYaTrlRk1RUpP7FF2rC/R7yXdV+EpNsw
ygTI9TRID5OMH2zcJt0lChyJsJqJXg3t6Nhn75T5nGnFyOAgXA83ZRC0MEJC73aDALI4T1weQik0
WtG6jDmsjyEdmh17BNkDLCEOHH7LFys61A6XoAf6PEeA2DuOlJoQZ3w3amLFLGncj2g8+dOMnfGs
ZGmg6IPXqpw0SlSddp2crbj86WTDbfuCfSOJvgvuBSr74R1GCF+bLZxU2Wh8fUujt1aYZnJO2fii
TNQcHadSsFnJchzEBrngpLcfSd1NEc6yLvJWpPSF19bb5iiop5gI7YxqfJbi5q3dmme89SRbVM2v
odicdb4SUO8IGWcdk1YX1qOp69yxQ9Ad/WwS4TR0EXHaZ3qwFZPf6AIvXqLcdM7hhVhdenG2mUfu
lOhuOECYbhV+bOGsUUrXaB6tKHUNZYdLEfvMBNlnqM9QDcK2ZKqL5paHYjE9cSVwKleGG95ukdMI
4hYJB15KsICexa8q3BA3FfVbOyUDAU7Ijkz0dzUCgmqqPWEir2aYpt5Lm0CB9V/rxV5N39ZW80fR
6oK5rD7zhRDjXnaLRn5ktvEGRGivqeNDP6jnrm4vA8/ONqd4Lzqrdns8/R6EjM6LZkBTKEV3AhWs
U0lr6kYTHloAgPFDkcTh1iCnR67niObElKSsPsycDk2Smh9CPste3/PkmAM7xVSDS2x57e6dHbx2
bGo1XZ8+8rBgadgKdDmcc+ITK/F9axsE8pq0OdESXVpDoD2sV5I7CtFmt4v6iKka75y4jp6hpO2t
6fhZetvE36nQfSTJlHmyXLB5d7l20Ma6CqxxMEFWrI6edHRRu+RUku2VWMap02aeMyyQStv9rIl1
WrFpWgsZkEPi5wPVWKuonpJ2vaPcP5bRdvTdTX6G6MRN66Z36KCwJOtbIQ38HbOpfNtieNWF0LwW
+fwwmvp3NYqPJSeaB0EsflGoNfta0+Q3sLPXUhz4VDgZZjpLuvColtLVnHqeI3mKzlJPcyiRbiPB
kh3rQk+HgZuo+KO2EGfJLwpFMa4/1wmfC4SdZZdmv0bcWiTM+tE6VGRoUABhoXZGFc+CqCa0cqdc
hqnRWOeyyEGKbWV74/W6EMn9gwfPq1XIMbVQiruJWCsPYTLi/ElWVLdD0HhUon4GLKNqXivGh7rv
7y1O1XgcBDMRITys6zN+GeMLt7rpQCrLjxHwE/cuebHbFQqq3poD/fiKdb1uR1diWsdoTykw3nWV
beVpCuBdP4vrtnpRjqk5iem41HJzrOtcfuDQNHpDnb+PUXRDH0DKeJccDTb9ATWHlzQU5HpStIdS
6hufzblDms5nlGqkCfU8qp8YBuWwnFFfGZEs7GoTx5AtMReysztXw8jm9hBzhBDIeaOdKKnlQbaK
6ZDWeeZJ95g0udNGEqCa7nFJNjqYEe4jJBHlk7DiCdQN8uJo/nI7KgNcAhtne4ClFPspM1+Y8ILl
KQX8Wc/KrQ+zSWN/iOWabkpfkb2k1s5UZsRT9eZkY0aqXQQj474pEB+2qvwJY9L6WXk/aA7G2a0q
WtHLWhaxxRjAGovJe2LmCljUWNqhfa32JZlpEkzZsdt1XSw9L5JObwTrHg+p1X3L0dT6eb8eKvCt
hU30jPXcMZmk1yVgBBUHYw+PMXHJbCebnDR52yin1Rn5VC8CCroatY5mnJeEJUmeJcYWRq8ya8HO
NjUYT0PiBiOatevrvNJWi42GIQwY6/GcWQ1eqnx5T0jgIMLaMsm3qFrim2F6Recux0LSFcYarKyU
3tAI2ykfe/J3tqYN1n5TPhjUyv6oD/NeuptyHFNlGS5aWXTwoDItyTEeTfrsDsx//bHq231vWcLe
mjggg9V7NqRcfJ0nWXK0fpxfNirvF2hACJA2QDIVLLVAMhGRGCi0iHnC8Cvi7NnsuyL/ELVj70pV
hYHFiPpTASXfXYAknFtLhpxhZN3vSbmneVm5fOqUIUil6rZYr0WVCNi7yxfDqOtPKSkjuuetwKYe
yaF856BvVfttVb0azOSfNyTARzM9XLSfhrgox2zVIkfvJfWCLfa9tQTtuZ6kDtsXlqWB9+x1le9W
R00npRsTVECzrCMPTdBOedI+ZZ129z2r2g4JZMnTWr4PJc9X1C3u2mX9Xi9Aisk9cXfEgpkH+f5G
AsN8IX4ov46KuCADziUXzf5FifvfFT4jd1bK6lgb2nLioL5c2kmyvGGs3iatj4IJlwJSq3zA5EyO
VlfE88EgUfmYzRGR3CUiphR2SobvZ90eCpyZbLOU/b2A5ZodZEtwOZuTrD7MUhe9mWPdhpM26F46
kUFu1Ww54mwYocEZ0TGMRLJn3WKCYg57QeJaokkf9hPq1l1E//Pas5OFcplEgSXkpCZU7aa9ya21
Xkk4kG/UbNqXYnbDwyKO9/STTZnPLWs6K1Gi/ggV3mSlnHYxnkqPePTyWurfSRvGaXMBQ/wdg38o
251M5GTNeFYPlaH6WtnT9+UGCtqqmzK0jL71LQQsVKBzJhytVhOuhUw0S4z64QXfS+oKyAK/eSLB
j5qIoku8Z0dhTF1VyLZbVirxGzc+OyyKkf9SI2iQeBa1wMyt4gkmHgtrhg+yFTfStAjKFIpoeUlK
yXqr5oEjzCy378uUMvKNlOyjU3FubRZhmgSfQ3oF31vWIeJsN68NkEljW/zUVsaDMKA37FmWJELm
u3EdRU9IEG3bkalsyfsd2G+rejwchkSJZU83BVEKhq7HO6cuqnBbqG854uHzf1PVmOgemNnjewxW
rrITcalvlV7Vl5xrDIqaCtKBVJwfV0Wd8XtXrXSGryDuUqVk7LmabZlwTk+kk7w0yqueZuXDUsgL
1YOEiIO5j5oQkzNH8+O4VPPGCDRG2VK3+oOYSsWL0EjqrpSE7Vb2PYdUySDeu1PM2nKXBHBvMjP4
t+e2Ni7qlmu/ojFBrEd1zCZm4sKc+1y/RwxlxsFQtTSoZQINnLZNTCKkTfkLFL1si0sk+Hkbc5pu
ZXLRWkFxV2kzODcwUlEyILOzUQ97sRmZx9DcaPODDi6D0QVxrV+xtV3KqJWf65xjRlm1/UHuIro3
nLJstjnLIG9NjnUnMfXOTYlGTF2p2PpAjsxPLal302jVjjjWIqt9VTqEuub7ZGRUoxR1c4qbbNlB
Ht0vGWenTDhUCXO0TnLUFqsvsGl/4GQyxn10JQujCdU70Kat6t4Z+45D/AabxaJoXs0t6NRTU8J/
Sgt2yEi+chU7WRveVN3AyU2k5mgiFtDbndlVEODvj8FbO5OvaUhBaTGJjQg1SE17mB9iStfbahq9
q2kCffntTlWEPcC2XrdK5mhpwRYzpxUK0KTCdIeOSVxe8kK/ApV35XL2QRw8qSLagpYsyXkJ5+JX
3rOhTaRI6ql+I0KtfuKQOAXiYv4WDXzrqsg5dzI1+A+jktIlmdrtoCe6vrfGXCd/LvNNMf6e4+SX
Iq3rUU3zUFu1+3hCr5mv4ndP1eKFRgYZufQYbdD+iW2Za6AtaRWgQDlg1uXYmGgHU9G+zf5e001p
4lYQl6ngRYS6nEJV9oRrnmyKk1Xir1Wm+DbAGN/YgT2jWRdHAt0RGhiCkHTT+pBpXiYqRlClOJf3
BU/Dw4lzJFtJyZEYPOnUeaJmfipN7qaZDPu+90oLlYVJmi/Rk5gvISMuTeSOaAIgrt409FIZ3ZSS
BMYo7X/kxThvpnSyONGPjfVcRQTyCdhSbsgVdJ8H9LPuVOyKFhzQdu35detDHa+cTUzcz+LKU1Gh
NVN+9QSCyKuvwkanfhGpek0m20rtgXt/VLXaMwnEkXvtsFjxh2GGBFA5W8sQ17CeNuHeJjMP0owV
HG0u5Gi7M5rDZk5YXxPzOWq0WytIDNa7lJID2YisBGO9fIpJfoozrniQF44Cuqeuy4eeljZ1g78U
Bpt7SZzxsUsY/fRptJ+L7kal+pCr9IvrQs+8KjLf21Sb3W29r+nxbapQ2pipBYYrknfrWqNnMSM3
nTHSy+qGQ1YIqgxxW47LyLY4wth116o7dv2XLGqciCYkgz3AZyRjLJsbF/JOogXAGdGtRa22OeBZ
aD2oGTWCEnm2FJ7G0osnY0/XRrXVzmD56eoLUch5OMTDXrfqih4iIO6hqR1FQEOoTc5qMtU1KoAu
ZbgqF5qQlP3z4jc1u0nEvHeFFGBX3BraYcO+yEFoY3izB1xmTjFXS9itDTkaIs2sBTYLfcDLbBZ+
nw+8a+h8BxLgbNoRTL3b3RTDJBbm26aIgd4Kbqx/zrPJQa+L2MytHwNTlZJh9StyZuYRvXt1G04i
/JNr1yN4NpKGpZWMQGfJzPgFJ7/q1qqchk2E5wOMbmNzDvosZGbFKvNAvRZOesmCVyxIIRj5w5CJ
NrptY7VP2tbFLPjedS+SCSPLss7oaZ02JcO2hUMzjbmPwuZOmVDUxyg9Wqnp1hP49lmNXDCuZFe6
c/vaSL9QHX9SnM92L7WdR7zrJa+UaBdry6EuGCKjPt8OC8pFIxIv5dCeMo3uK4v8VyUuZ04gu3Jm
7r10R3F9teT+VrUYW2g2Gd7cUxLAQXvN0iwgd9jRG/4oDTLtIur2OIzZcBfhWZBPqdAw3kAgJY4H
sSROt8RhkaGEFMl0KI9rXu1QAodVt8WHjq+bxx0Wdgi1lzJe/XoKhO6o0rLSr4q6Ny2YLsUzfQc7
j57b+WG6R2Ya26MkjzT9Bz+1gokWaTPA0lmZ6tNvWUTDiUrzdFcxJOMha19ZimxqDkz4TDgS0EHd
LaUiXdTZXXUAQ5ty0bVnc+wdSX7X1q+8f2bywmGP4yD7Qc+6W2/LoWOcTsBPb771ooDylYhD+h3i
vVgYqodBoP2Gmj0n1dTlPPm6CL3kkNB3aLXWwJncrE+9uoKDIN7XkxncOIVsPk0IWv1qkW+qMa6n
tu84h8h44rfhl7oY+5J8DlUezwVHPN8CHLRXG8YO1C8M/03pUEfzU4MRoM2EXdem96e64k+WWCWH
RtJUCXbdjiqD5XuqiJuNRpiIHEORkvKJzGu2of/QhXVuuAbOd6seH2Rp/Kg0BR+p0I3GSSmBqsxq
HJoDPhA6W2pxBbj0iy2I7odBJaMm4xFnDxKc/L6SD6t5jrJhCXCWY0BFCKGz/DLceIvieGo4zffX
WXw2hOqBRDC7AMfi9Imin9PN0ncN+HAgBI9qbhzmoqbb16ZAL2rJNZfodSmK9WjM5AFqA6M7uLDN
aluIE2G01kdZvmwdO60c5Gm+hv28WD567dmTFuMJO7dLyPRBzMRz07zM3USzu3zKBQOB0eDKZHnD
qZD2c6b6c8mwrdru/dOhbON9BYkg1Aib9umKZyHQCHB549acVHHRdzB1Tqmo0ddtUNwkt4aeLm2W
eLKtyrqWIJU4y2gL30spRsiRLSq41qOSnpKFe7u+k4PEnJFHD5aIdnJWnOLokMnaGBbTGnMOiVrE
aHV3lSzjLUvjdNf3pKxJXQp0BjvQPjVyJ+EuOAhzjZN1l9WkNawIv1VKBqeS+VXzbbYmF2IgTHnk
rIhMF5t7LGEcFLSAAFwd1obVhbWO517nITTS2t7iFY2aLrxr1Ia5JSQhxcPgCQa7J6OEwlmsafFb
k+II3oNIYWGOw0NM0fy06pXBVp1RhxrlbcmsT2AfgSRPUJbMNIBH/boWwgOthOdcy0OIAaHUmFcC
JBEfiiMdK2ui0a/tt8S8KpR1Y8/YFjshsjkF/Vc7PJdteakRZTvKNqj0gdPBKQE1nqR+kD1NnSdP
nv6LuTNZjhvJtu0XoQy9wydvEIGIYLAXxU6auImUhL53tF//FnRrIAbzkpZv9KrMapJZRKDx7py9
155+x2yhyaUM2rOlyl7KQjZnWesv7HDkfECT/UNlv5PGv8LLeO625i4qqBcPWl8OpkOVxpn3hYjH
0G2zgw99wKFGjsypp/wTqe6HMaSv5IkgXrJ9uMBUHfbmmo+2ROkjR+w2pmOx5OeNzoqDG2ev1JkO
ecC53RLnbkTNbYiOruQIUBVskE366JsFhV8AJSb1Gjbg+aWvFI3PoIXg3cRVfO4G+saN8t+ZmY1P
sUAhuyTMijDKziPzrp7Gb1SvN4FBfp89UEZSzVNc2BTRuy4cR694rFqyhrP2VfRme1wU1qNGpRcF
SIUNDR/UQaS6bku2fXZ87IhomX328WAxEGl2OYhSob/rXMmzLG0eKbKhO9IO2YGpu4vTsjuKwryl
PlEzktLyHKt+t515ZDtvdYHCBLwvMIJs4zX6tMo4XWaq6pnjutsoM+/ZcNBvWwlqxJqbO7HAKEoX
lnayS+zn0mBGGZspO3eMKb3w5Jj+6ERN7yzvrsyI9ntVll/iEV6UJv8YAtgNRiqXD98TG/rIyOAC
pF5w8eoLpxUIXXXt7WpAZ19ktYrKMqvZllDKKCJh8e/Bjaw21uYohGSrHAXtwY9qev7GgB6oHRX4
jZSZOGizsxEvgJFdeKIvnmgI5iEUV/cG20G11bmTbRtobSHEDon2ge+pl2Z15U6jHza22jk+jZly
Ku09nVj/oq/ZNYEi0meNMot9N3Qd1YCx3i89GKtF0CcRFSYwMFweTxEkGbqi6XxUgfc1tY3sGAdD
cvT88aHPpmcOPCCXe2BdtuvNFHJ69LUOZSqWTeMRtIXamVU1XPZT5KJfGEiDj6Krhh15qCVN081Q
0i5Sjpsd+wGxRzLbF+WCC6Jv0bIGFgKnKdI3c+pQmbVQazZMIDcw6bPQsdqLzouKEIP+NcBBRnD0
OHskBKCrNp79vIh3w+SSXgnj9S5KXDssRP3gS3Y8qR0gRXDVsOumYDmLSjnf6wk8bkBKxQNsmavC
MpPvdFzasykq240F96fw068zyXGHIUnqo0iUt03bFE4MshdFPMPGAblCmQouYuHssAahl9SzFbbO
mByrmDBnBQuSuthVpfL2Zhz7H8rr8h06Cea8brG77RizscDD3IWybs+leTlH5g9NfSE2rL2ByUs7
5Vq9CujVucsEy693nA392q+d2fWHKmdVI+nb+R8i9b+SaN3Uv8qvuv31S1/9qE9FWH9rsP7P/xov
+/+hVEviLvrAOcHtvv76W6i1/vv/1WnJ/2CQXv1JWNbBqa++qP8mxsr/OKtjwbQ9LBP8K3hg/2ua
cK3/CCRaMBA8jBW2tQrFuqr/46dw/xOsfgmEX/i2MRD/q8TY9+lzCLTWxETcanQPMJi+tayRJJmU
hk/1gPiY6lxN/nIDQCE+Myapd/bS9teuGIcvdeQYB933yVkyVN7ZXw/rH8zk3OffSrGVnYxH0QLM
jm6Npu6JaQ2sH3XRFSQ29651Vi1mcy0so72oZwKUPr7UO9MYl+I/3K1FmhBOkbe3OxVG561RtOt5
WITabsRIKX0VIH1yndUX9pf6DUOaiV/9f1AoPlG5J+60TKuAoCHuqZo4ZvYQts8Q5TUI8PXgX4+i
SFkS2KI7m4YgMITEc+Ebx4YN+KvnzenVMEXGQ0QOgBM6flujfV58eQ/Gd7LOxqH0rG3DkrdsIlBr
3UbDAPbZ5RCAu0rMODHRkEdzS0R0/W1KbI8JX5TJDk+WA4m00eNPUfqCWW3EqDakWVdRGROJubHn
ifkZf60CFRb59UVbssnet3Dq0PCPsaAwmFZevs2ollNDM8vkM5DMu3ckiUwnNEVY/C8d7NPPAWmg
EgZu9TiaXv0GKZkajOzfGmQZjYzJAGEikcx099df8RfBoMEFjc4vI2UoAqRnRO54kVfa3UrZi4dl
AhYj05ruG6cw4yAjy7oReVZDkk/YcjJWQ6hnFuFw7OzGgU/qkw/oFH0AUMSE6sAsQLAKZdGTcYnV
XufIXMhf6GxQcB77gE3T9sO+adggQh8z7j/+Ylfp55svliu6Ph/s+kDoR3kn7IOpmLzEUXRk7GpI
HqwiC9JtbALZRBPSvAYZhKxQ2DHsTQcm2MsqSU12VppQOeE0FJ/bWqpiT1AjeqK8pTRNqc9T32VH
kOqhttdysNl1sdyYdQ2a4+Nf/w+PC88X5n2Y/2y3T8Wm/VKmGAmBYcdm8UD8DV0kN+IUoSm22vLn
xxc7na94UhLsC+VKfG0gA04+HSNpy3xxBGiZzFFXCjbFoSjz+aY0lPMJ0uqPv/TveWS9FuxsdL4E
oMElReX792eq6A/XFXGrmx5MQ0VebY2Ub2CEo+CyjPmsCXzVA8SxuhTUmhv9WrxWIlalKrwtSno0
GzOPzAbxlJEGRwBo2UMnJ3HrI7KFjZw17PaBSWWwl93ciUNTzvm1LmMx4guIDRjwokiokCTDcEtA
IVq4wZliUuZsW6MZUx01y7EYiICqotK+1a6v5A3/0P8yLjN5xB6kgY2rDZr5ZQs4uYg6ZirikymM
RklsXmPjs7xD5vrtfwXj/yujxD6dg9dnJ/BhkwRBYfrde8oC2diLT8ymG1eocCy7LloOSRMagoCE
yoeyyttnENiSw1mnUa8MVh3vGlvImxYg3s8ph9LIrtVpX9pKqmfin/1bv0n9W+EPHIW8dMzsfRtr
+dhWCaW6pgmyHx9/a9Yp+GG9Cb4AwVwF7MU/DVuH9pkNOSwMjhVVCn2ZxPQLx1AVJ4su2Zq8KQrZ
vh0ctNfosHMtlJ2e0e5av0GSh3Gfdng0+OcmYMoHx6+dcDRYd0IAC9ZnULT1wz/9WOECQVAhCEl4
5jpw/ppTVdAyxaxzagpJhc4ail2vE+nu40fyfqKyTTYKhI5BT0Devr72v64C6cGPVFPBXaqVgH5R
jndAOKIjx05xWay5Xqi4scpRbRLbkn7P7cfXf7dnWuFDeFrZfLmMTMc72UR07TysakUEqUU8vzS+
k1BVr+dremzRQxX1KNt7VgfW4HxC/MU5MQlt0+s/+R3v5zx+AXQMJmwYPFSY3j4H0SjP6F32Mka8
9Pu4S5tLr2rq1WGelfAwLf8Tx/0/XdBfrbUAJQIKwKcLM+oAdFSEVtvg/cJyrvwzHO7tppo6C58c
wo6PH/T7z4lAM2Y+9DJQ9nAmvL1B6urA5mcYe2PeoAWDt7vt2NN9snT841XYCyK2Ba/FfuPtVfJJ
SrKVuau4lS4FOxOKrok+4//hXuhBwOdnX4BM5u1VxqAUZGtxLzgi5q1nZE0I97oN//1VYFB5jL3A
Z2yc3EuhmKaHFRKYkVkdus1CEoGO8k8G4D89MY4mxCuwaXfNP1DIvwYgZ2nXDIB9b0Xd58PG005+
Rrd8uvv4ZtYt8tvZhKATDiU21DnW2T/T+1+XMe0p8ehY8PqzcdxXzuTsqU3hak4z/8iwnh9l6mKH
pcHwyQ3+uYOTS3MSIVcjYBO20lrevi1mEoRuqKrQtfHHTb1U9xp44j6P53JXLRKhJ00dCuR9ue/d
1y6X92yE1FappPpk0K1z5slPgV62hqNwdsSfs/7zv56CR40qiV3CannY9Y+ILvuGPn8NAXWePgmU
+vO33l6LEwvHUZ61xSbqNLnET1DUmm6hNhV18EdGO3aMMu0HseX44Lpbn7qU2CejaZ57bZYIbAo0
A4sVJsJhoY8fsZEIdVPwV+4mty8m+pucLfdFH2c5PrO8obwfSPSJ0ulSOsnDPGB5szJaAV0/4au0
WnPQW9nArT24wTBGnwz290+TYzVsABAG6/lMrJ/2X09zaql7kVkpN9EAKLiMHNIJI92fLY5ffDIW
38+WbBwIZ7HBdhJ+7JzMlpbu4eVaUAMM0Da/ID3rS0PDCtG2/F2tIOCPR8v7OyN0BnWkzYFB8sWc
fCfSK8gDJuViM88L4DujnjAc6tTCC2+Z4pPHaL3fWnFTHNVZfW1oaX+WyL+eYzEI5WZdSrXWbpdN
bYrynJzs+nypc7VXS2nux9wRj0Ue2Hdo0dqjCao4zCwvO3582+8nCRIOsMqs+E0e9elh0RmCZHAb
PlkxzPWTHY3dIZnaAElPS6YFAgW1HPPc9HZWUnifbM7fP/J1NneZKDipvj+oZrNrFUXPI4dA427T
hSM98SnNNjawsH98m6dTLlyLP6nSK9ZCQvI8mdh7VcTIMlLcsmn/apWuESoU+p98Qn8W8L/HP0cM
j6MfiDhuzOK/b0dHmnmVXVQYHeqloOZqCKkOCJ+oDmG0ghHnOxlOsgVx3wLTN5acSpzSmMNpmCwP
zz9sMOTNTZDjlOgkUOy2bC7pOyDOi8dpEF/6tselS7gvKQG6NJKnIZdltFngvVe3Ud9kQCJIK00+
eXqnL4r74lwryEpyTMmQPB2Kwq+tph8aNDRLdh3BSN/PU2xcDo5XffIM378oB76U73Bit0zGx8k6
n7puHRWLUW+NrtBnk2FIGuVW/skNveOj8bG7gjqJywK8ng5O3tQcU77pc7rBKFCab0YWp/B95Wik
HPS88WZAkhmQSzH0X3WHDAmNhMFUEOdx90wvCKMh5q1fBX857A1M7Z3ry209ujX2AyxYCNviROfb
xh0LL0QPVWJr7hUsHqReNCXKGNn/di4i87Mt5ru9NTdG6YHaASFdJF+e0j3lmOgFlW5LwyK9t2TR
/ujGFUgyJzSrOpfVd/Lsu8JN/a+waMbLxqmdm3871hhtrLSkoHGI4fz4dhT0RS6GXJEfPGJF3CdK
1UweS/TJ8vD+Q3HZCXKHvMP1QicjOhp0mo5VqbdWQyeiJuDrOKjB3H1yL+un/XZIu+wGSXCENemv
+MC3NxNrWrt0HmhLikkhbw3GjlQLkbVfOVfWP2btWoAOpu6uFsl0XabZ9FBjtBoPbS3rbMPeLKAb
Z7AX2rAQjGdCLCleeUXEJc4x6eTnWb6Y0b5F0v9dra4kgJZ2Qkfc8JCiQQvD3kLLVYdzreprMzJL
EmbbRl0lsaWfqrxEgDyqOe+II5qmqyVr3YBYBVQA224c8m9pl0z66E3mVGyxOw0vIquWVzSEmP6s
3vXjTTvI8iGPsjK0okJ8yps9Xepch48fqBu7Bf6XqL+3TzBbBs496FK37MTGJ3wF8nefiPwMxVxw
3yeE+7Z2V007CWf4RcGBRFlkC+wR/dJ/mv/9/nWumwkwcqy9vFDz5MfEmECXtFzR9vZdpjZbvWxA
iLIVnz+ZYf5hIFJMo0juMQY4ZYqTcmA9i6GIDFyxJIp4/eWCiw3cSulRl+3amGb/SEEKCppwy3lX
2z2JYX5fCPvW7CP7/uOv2Hp320yoGCE4DEC3hEF88mOmLlZqJjIB5bwqxy0p0wDYom6U6JdxCPzu
hNch4CbsosYFlNgXtDAsil6AmwMEombySA8E3R3i+P6TTYD8c6h6O8SgZzKE16/Es5mW334gPdA1
/KAFcGo77WiaEOaDgxBgtoVkbvSSHft19AOlwurm0hb4lupSI9LJhPGtSGbzQcNBe3JL2oZFNhNz
JMv8AXcu/UciIMYny+ymeypD6l55bkFDs52R8uYxMgB2siS/Tq5j3LuqM6Lbih4h+rLCQGnZuE4a
nHvj5F0Rxex8zxLL+E1iV95sB4Qd+U4GSj3qGTD6xq5LcewsLV/ZtQYIZAZ3cnZxsLgIz4rKcbaB
jIW7idmn0GiQRfrCViI4V/QjyG+1K4hHgrrTr8Ruxq9Lql21c81owbHTeBU5fAziZxaoaAFVE5ff
G4/BTSXYAptFImO9bGy/FcPeamac1IKUFrSyxG6EKQU8fx8FVHHhbEjgEviKJnPbeYUeL6eBWN0j
jgvvuxePRDh5flw+tuTKkZDEatGdS2JWyS+2x5Em/qBVfbCHmHCLtJFmuZmGrJUkiHE6p8Yu5ENX
lrNxQMJa3/VO1T6oPkK0ttASA64TIzchB6bPrgkw148O83UdDkGHQM8e9fcgntPLSnXxuI3MVcQ7
ZeY8EUGYz/bRjUiEZE4AkU8CfNNeSKdErk+em/Gr0QQOkbpXLo9GauBycobIsI+dZ2sgI2WOa8/u
cnJw9FAt5Cei8n6pvGX6MhNQ9YVu/zjugplJlnps3//QFt/OBpH+EmE4bvMfhVciUUrTZbkq6Vsv
h6E39TWlm/I5Hv30iTytrN9GpEi127qnRbYHI2xzsvYNxJqlQxH3ooobVJLCUcXV6kOewmmy/Z5y
sSK2Z+6L4loWTRfgsnVYpM1VlX5N07kAv43xmg3FrNIy9IQGx5IGyOYwMXfcqukv0trZVUPGS+VI
JvGi68WvavGMYetW9lhQ+MzaaaN89C5b5VLqvhHOLOiIOWUhDkNQ+v5mmsk2IgrDg2mFZYFLqc5z
zqEMQLJt0REchaldd5PlmTPs7dyyjwWK7PUJlsuu0pY2w9Qzl1Ukh/Yi5NPpLoxKug0UrExM+6lQ
+r5OVp+jXaTxc4XMT+B/WYbvBV36YOuLqYn3PWjkq1FxVLlE+hs/DLaO28d+MGdj6zn1mGJmchH5
kQoDKsuJiQ/Y5aJO6UJ6qUSejq1o3g6TL9sLysv1A8IsYKX+tPC1Wr0XfMlFzGmZ/dD8CzCEuMhq
WBYHUY7DfVaUGPAMYMlQw0RRftODxUDQk+guoyCoWY6HwjhaiSfwkMb98wQ0ArYS+x2T5kFK/J9v
acQ0YpHZfW/OvnuRzYjyEGkE5eUw1hLlUNZTuk9SdyIqyXXnfqs7E1oVsP3pW+XFM8anephvEyQV
9cYUbe+eE4Rpm+cIUgp9YUYYGRtVKcgyMdk5m2zIyrvEDlR1HGtjAiscExp2gW4NcQxnzyHdqJaD
b9h0Wh60kWEswqRdj/vOn3Ky0giEakMq99XVnE80JaYxJSyNnRewKP5IcrDBVwA0S+sR61Mwxz8n
YriiXRko4ruIwTv3S2lc2g71Odwhqn7hUAO9B7ywe5sjF5QhTRa2pMQy268gGlzkXrVhwAZv2Qng
iZviqzH3g92ckZ27ZZ5Isa7VMYpgIypTte8D1LpHM9YKBFUwFDV+xCJ50Np249ArC7oqQjmZs2UO
HzMMshrfBpMdUVBzgU9gM8eoCEJXZ2Wzd2XrrzM/0Ue7qe67n4nE3IhYrnMTFHs9MvfGB04aZkQY
XYilmX/lpYCEJbR2nl2NSwyaksPqMXaJJPBtsmWxy/ysC/OqXYawKGZsEBzXSlRGS0Lbr+8yd7kt
gzZ+6QUY5UtPsuqd6cDshq2nR9oqieTMiFsb3DASTxM3njms6pM+WX4vlT9+nWyDE6QdeZGEYURT
yMKBEBnBYUj75utipt4+bqyrKsHdM6vhQrRYwSNPPBoxkVREEQn61AowswIXE9mcKLNhq4IKvV1/
z9wZ6mnt7gx8LnQD8YbdqMm5asFRzE16rIS56wqY3eY93zm5ZfosMsZ9QFu38vxr5ZMwpWUexokF
+nkI/SICebiSJ6I6nGGkzbX/u0S6yBq3nS1FJlOaXI/zcOH5+QvWjI3XVleL9a3q77Oo2AXOq6UB
GFri6E7y0M3JPtfxLllNqfkk9iIJ8Bi4LXbdjhTHxWk9RIUGRLeoVM73KM6YeGvKxbUyb3ojN8le
tOL+TpVkVqE2ldMZBf4Lypf8uw4QAFg8xHx2ZnEbIYgNzaY5JKK77wcYfhHDg+3ylRpzZuCYdyXE
F3fKj9pwl40/Feh52ie2HfedwfMKdDx+N8l0PDNnccBr9t2PsbF28iqygTkG7Z1jFw+eUZ15BNDD
rVjNYNGX1BdHL3sIoivHK/CHw6PfFCx6F3xrGoHbb9w954I9syqQwfN8H6w6unJjXiVW9uWAMerY
TU5AW3DE6U9e8WBYpBSKY2s6D6pLf1gYYhpte2E+1MTp2nuiK3HE5eWeRPbnybBvrZjSV0xLxKzM
r3aiQykVWruABmOKXo3bRGK6AJ2t4q8OsMM4DZzQwBbMorHsGiMnPmO5hfT7PFjjk9E8r/mAkZG+
pjr/2amx2JCCfWWn0yXRCjuJ6yOQxY3KpzVXxzqmkeV8D0hhYD0q8RWAaLBiYIgQckfQgvGShqNt
/qz4gNbgip+J830kqWj05psx8p5yRhWqziRcfPMs6r3mbgT2DJeG3Rz7GXvcmUH107Wys3karkUZ
Hbym8dZMFo7nuv2GHq0KaUTe5gkiWo+vIo3Mrbn0Lwz/myqY8yPpYdWuF0x05OHc9e1IipSjX7M+
A3WYGKvfwCpa9kqTaLcDmdCjrom9A4iwZ40OnjCDC/dojt4V0oWzYO7QngNgDOr2MiPKsxDBZeO5
FZ5l1Mu5Y1z7KaZi5RMgWiXTmWJLcwCj8JODJhRWsl9Tu7gfA+ubaIkC7rofwwA1CZRdLcxjyrGZ
8c0eZdiWVaUus8KbHv3SMb7bKDJ+FjYpF1ubNLoe/xji103RpbTlcwt+HrFzdrrxOKCxlWSvJUPd
zQ3G0riRR3KoUZqb5jyjAu1s/Hx+SzjwJu7yBM+8rZfndCnw464h22U4kGIHdSUesmsRNL61mxtq
V7nTFyuuGYQUonzX/0VeqB+ETkqYGPWVyjwArEGgvtRQnV1oUjdKeom7LRgV8SZG4yK2hCYi/sFO
kb1MNJNfTLNq3I12OkhXAUpequNVit24qjGAb+BMWQbafAejT8l+C4JSoOadubTaIkO0HJOdEWQV
2HuQLz8K0y2/NHY83bn+OKT7LIqptusyJZ3ZyjMFo7RboHQ2bRD8jPs0/q7dQfHtOlXzRQwMrrDJ
wZts2U+PTF+ItLdj7czBZqASA350AmdKBm8JU3RO2UHWvdlUPEPN0Zy03Qr0F3wrDj1tQ0TCxBJz
F0BtXVgN461pyG63ZMkIJTpzjDrswQMS5zP2xDRa7sRmxJus9rXuCIXclAXaTOk1qx3e9X3mZhYV
kL5zlZHbOtTWvI9HClibguyk37NyYUuMdgtJJYLs5G5qQ4o+dEYwWkjH8cfyFLNiZs7N0+Gioajh
EPw4OHdpnpjVtWKCzUDY9Z3Y0QuKLmTaJuC3zLHDrm303m/IJby+qulhT+CFW735efxiScOC2ZTp
9tHQ1nBZzR3rCFqjed6Wc5aTApf7ytx0dpdeCWwp7LhSDak7ixBRg6eKSCQYvTFq1kDBgm9H1t3t
Quew2SWTtTzkaVAQsus76lE0XfniGYkNG8UrrR+2iiGooDCub1yq0lfZ7FiI8IcFGntX0FFhrrI5
vSvNVnzPlnOIzqumkFgS+khi4O0aBAHUT81LKhA6OKPQABVANUrf5UsrL8w8i55FVg/XRGJx8yyi
PGWaf8ZazMW8hOFo9e0FtrHK03DxPnpVyUa9z5T9ncnblltlLazvQT+wiXO9Xsqti6UBVTnpFce0
GJLnCJA8OMg0EQOpGj4itsl2+hfTjapblEQOA9slucS30+JxzPIq3aT52lJF5OIhfVCMxk0elcFz
KlHIbJY5gG0Ly2RER74KoentkyGsfaJNHMpHIJ5TlXwxog5+J3UomqVwydMb5Y9yQbOP8PzMW9rh
unUKLHoj2asvHDkSthpI/vUek1h1ZYkmxhpVGPFLzf/h2c8cLONmE9hQGulvMzSKKviaNoQdbARP
W99aKi9/LDKnwzb0BrZAX1VX6H96aysHgyqWwfb7lbzC7ksRdx7nA1FYpJV2Lj4m7GDUo9h81n2o
UptwwYBIX3Iclx48Q+uaOWADwp/JkETT0u3qZfC8s6hGOHhL77CtQ1B6/SslEQxRRJfIr340lrf8
2eFbblWc6DN0QF/JMYFHRrA9lqKga/RvqynVXQPY75tufSvazd06NyGTExyFajf2N9Rn5HCVjjo+
a0HpAegw56jetZXLvtZXGV0FKROqHzMcgjocE9eYNqmN32AXAJx6IkcvJwUc4enGFQRNY6fLWtpI
PrEsRr5q6vleNOlSUEUIHhYD/GaINvPG0cV4mbQGIv9hBuW/JUMS9KYTTYwXDG3qGEQcbThQ1BAd
6IybP0dhJhBxoUc9VbWLCZ2yg+Cs5ffx+ZKpEi6OMeoAvy8fwCYyJrAMmV34h0J4FylDajtgqCVb
DAXthcmBlfaCh+drtcMzcK3+NZlA/OOz8Lx8xel0F5i2oGfmvYFbA8MDAxwzh8Fk3qbTa1DOzP0B
RmxiBbKpf0zJPsIjnU/4eqPFm1hVYi++necyuqf03j1UXR2zgEXYWgCDrbSmgmJvv5WYQvNQG7PQ
e3y5rrMdrUke+eayaeMXU+2hDV/F5ABWYuvgVQFhaRodUjh1Anxo6scBRo1FRrexmHEx2+ls0ATS
2Sw3sO44kXSyGqCiuoa+QGsA/CUvOJKEdTwAoHVT4jEtqxHfAPWUaoMo1/wxM58Bu6pb81vvt8sv
fMD1i4qU2x2XqcEQNvoxzOIxUl9wZ0v7kM+t/mqwk2i2eZfwianWr9HkuyJqDhyl10KXY6a/YGRg
TCzjJpnDsWODDs/O619yn7jqTZNXQALcqZEJmQJ9B3tF9/rg5ANomrFbYBEGfg9DheJljT/f8DFB
VapMv9hzVpvnAckGLUM5witOTNASZp0b3WgqzVhwTcXmJo4Gx9hVq7yf74r1K6z6KLolHxWgUZtM
3k3dUPYIe3uah306Lz1yfIPQvE3cWvlzoXvvp2Wy0rBI9TYbZ6dmGTeoIE/2kiwHd/Gr72km8QqI
aQC1kxtLc9YXc/ZKLRIYHYHq11Xn82FlbIx9io7t+CMYs+ZqiCRFJxiSfzrxrlF8Imp51wZmoaG3
hkKRZrAtKDa+LX3KFlN7J8GHyD5dpj3oI7XDjtr/9uqsyo+imSSCQbs26oMsMhVsmMH7hrNxHV8Y
nmH8/rhO/K6n4jt0jgTBOrT7aEecNN9s0sIqlcI8k10J8gHzLjSs9hOVxD9dxBHkm9j0LQRqqLf3
bA2SznLJwZlTcQJ4hReXFVX8SV/7T6/1TVWZYelKTEEuEjN6YSeVfttwYuxWXb1t06i+mi2ohyMl
zadyolJmx6Ds61Q6N05JhZuye7kjgP7ehmcIVZXvtkEwFs5dx/nTZaf38XN+10/989sQZiLUJrfh
tOI9QWUtC/bo29lLrI1dtvHeI+mlDNLpk/7Vn5yv08fgoU0M7AAbBRuUt08b1UQKyCFCeD2NGphF
14rfoEyQUBWgJaQzVKGn23RTpb7e+8KRW91n0bfFCsxNhHQalJ7Q5mUXOfOun7LyPNAYZ9ew533V
2urh4wfzD98GYm3ehY82kI7A+uD+kkWw8SvBnsLDgqvR/OrKXL7EtaW3//oqMPWI04BsYSMOPvk0
TKct6jTpgHRrvNiUcTXAsW7Yf3yVd4JwBjddFxobaI9I4DJX6cVfNwP+bAAfW5bbKU+mfR1Atsux
xv406kA9GMiMN0uLk1nVEDGbaS2wF3YBZAYJqrH3ieOCHm1Vh9nUIgAOaSwXFPbi8zwX3QE7lffV
9YlH/PhHrw/47efCbybzCokEmhB6ZG9/c1LZXVASALr1XFAauNzAOqqKuAkPst7Hl/qH54P0AwGT
SSkR5eCpcBBurJNb+VBtDXhhZwmprxs8et1+ajv72Cdxu49zAxo6K9453D/E2yB7zxNTPckikmHG
/vmOSmnEydoxr4Iusp3NUrgYLGoocPmED/DjX3yqSHIZtpxD8RWZyJ/M0+ixesytUY9YPWrs9Psq
iaJtBGcHnb7/WpHd9Mm7+IfVgZAz1FbYi1CLSu9kNPSmQV3BmshY89QAkaxhmXTdBl6g1x4R6RBO
0i/m3SjsGsejqEJHDKD4urm4/dc3jlACQwmgbAT7p+oZ05oLqLxcxbN6/ctI4ektwVjufUp+9AFK
/xMRyPuv0EVLSqeSutPq4DpZhyZlenE7c5STfVve+G5XPhf+IC5HN0s/WY3+6VKsEeuEvL7aU71J
YMSUOCDjbKmr4zJNbEDvmaIwvykTKT+ZEt5Pb5yteYyEfUOj4ebeji4ObJPjsBxtgQAAkWgB+McF
k//Hb+ufBhb2Nr5QJn6JgO5kfsOnmQapk6ChmTTmyVJ66ilAcKYwU2N+J/rKsXrYIf7U3VpLn0wb
y0MVAtHMQGYosslgO1oPzbW9ULzftFhSbuw58O+HLu0MjiEQpja0Q6LHZTD98ZNR9g9vBO8XEXIM
Nmw0pyppgm8T6ihxjfZh8UJ7mozrpLRgjFm9//jxk3o/oPnzAco39gn4A/6ohP6aoZtBtRZIoWJb
jwTnxS30DMMq6mPj0CHNnDoN//31WBXQuuGokBgT377/lK5N3SfAt3s1e4exj9ZcMh9gtCwC0Al4
hj6ZY9fW+dvp3GN5Y4vJVgtVkHsygwzaGoVFPQlDkXQ5kNgKb3HQXInWEoesy6jw9ZH+OlvBQgm3
zPJPmvvWe0mcj0oHhZ/nrB8jLsW3twx8vIckLmFz49P9GaeWvEirUlKlbgzPDcFujQYy2Km1N12Z
mT9bGbnkqNZBROeXYRiD5oqmeVewaj4RIVpOtHrajvprIUhOCcxKGRxhZ4sCf+rSuFBtHr+KJAZb
0hFcX++qwO38I03YlU09N9k3h2WFiBzwEtNVligq5ugHXKq9Sd1OW6F0wDVkaq7sg5o8vqyZ9FWs
IbnshmwUX61+0TG5qgN9FWcGKHPBK1/PysiVPMg/JuVKdvzRY99L+/cyKmr7aew+dUmDeVn1afd7
DeB9KbhIv9KNpyksM8yN26It/F8UNIn88QuTLDeX87h8GloNbDO1NQwcLOeeHU5lrxqa9WPyTdtl
841CjL6NOJ+aIbsR/Rj3mvrwXKU1dGiqj/a+6lCGXS4O6D2aSC7eJZZeKw5V6WnSYnI3f26TDEFq
1XoCytXC6R+aj9QG2TAxoSnJMuhjVwfy5//l7Mx63MTWLvyLkJiHWxvscs1zdeUGJamEedjM8Ou/
h3w3MbaMck5L6ZaOujGw2cP7rvUs3aqK52BE/+XBRp4+AUPIyGSBHyo7eeypzapw5/DVA36jds/B
FoYaDXlA4aX4kBW9f1N1PFm0p2OaoKIzFeFaiCvICEIqA1VpkMBGw6hKeR15pNzrac7BaMynIXCR
jKcxRJ0wf0kozVGCtCb/lruLf0dlR0myGbNO8upWj37DsRYHhPUVZdtgCF/jQJsgTvd2cBN1KcSk
sqK/W/k6vZ/GEUQRtbmV/lBqa9pGII1e//nz50jCl8h6Tvb0cndb+nmpM3gyqgy5ca/1YAdyVVQQ
GQnACTSeyOXrncjw8ZpgJeKKvAAuq8zr0V/zWx8Ucmjr7FCImXmeroz/0l2296+m3+l1TxMvW5lt
ziw8XI/iEKYTwu75p+PrFTGBTyrpyFv32+H51/PhsN9426t+4z71m5V1+3QpPb7UYimlPwXjA3g5
XtKPoaDz4KxJ3ZUzq8PR3Sye3hgwOUB3Krc3u9cdt7Lf73+/3Dyt3Mif1XgxR3MZ9Jqygytd1Rfy
p6KXg5pBDdHPq9+GW7EdHwHV3KS7gVA1cK3usEfacaChHrjTIzkDn5dHyel6y7XxTnMU4iec2MGo
e1QYlwm30Sn1bQa/sw+OGpW7qpnslXs9fWn/fwmNAcLhaGnqhqylSZUgVHcUavBRozZmL+usKfnP
XYV9FmfTOYucE8bxKEzVQIwjWPOtPxagjgs7eB712PcuP7ZTgR++BFuTGeqYEzgZL453ytB3Td/z
3FQOdXsEl+31gCplW3U0DARSDyr5dFtfx06dHqEgTrlbBGHoXv4Z594eXm8SZ0x2lPoy55veGAV5
3iHVbKXx6OT1Bz3O36HuySub8nOPlVo7A4TikMFJ4PixYoOKAQuxNsRS1B9Q3RKBMgAPvHw/J35N
3pzCcKQC4FAcOZGLoqWx1c6qoTBOWdfurSnQ59wQKnmbAU+Ilzi9+VY0CfRcICLyJzhD+yXLyvAl
DHT1lmbKxMHesGrEQLCMiVuiaUVulQ+1PChE8+/FBFAIONIsZjwqvEsffB3Tm0LqM5ezaoq2s2PR
KgAHX34ss5r5eJLgKhyRFawivO2lTaOVnZpitoqjfOqyWx8w01OogWOXFTN+qxifGjqCob67fNUz
rxzDHa+D/Th78aXpzgaK7qQapTojbI2DIyy0HECvVu7t3Jc0l0lIY0LwjDdysWzASKX7pZGXEOd6
TIzWMAdBBLqIOWVkZu1wwC5DdUa4Z/ikignZrB1DynbKUa5X1rAz35OKNRY5kOOwX1tu0aUoqZU/
8lyOf7FrqxRDkYFCmVKrtU/3zNNltscownEALObSmSYGNXKyKMTjawy1h/4QkG2vqSs3dGZ9ocTF
VIVomguBKj/+bgOny5CbojnLRlG5sEmT7yPbpWqTIXw60CiICMRIS2+Q/AFIcVS5WCAF1gvQjjQw
rZuYhKm7hlrRtkToFW2UOpBvccWj3ayc0m2yCphjq5SukArhZh2NnMvD8Mw7oUKEi5AtJVXMP3WS
v7YxGorXQQkJOVdry9rlFRJIs5Fv6Dn+u2ob6wk8FYMCj4558s+e4O9LIcgy2OpDotYmzulTh0gM
l3T5IFHueYpBTB/UKayeCCYyD2jM6XaCXLu/fL+n7hR+BbVJzr9M6pRCFq+sJEQoCmyOHkMzo39H
9L13RjHqSMd9AHUg8H9XA2FTAbitvUTA9RNzkP412EMya18U/hCOWxdzAkSR6odqwvapIIAhzLbT
WOVRpgwd/iQa3HGaRl4nz1rDTMRgyZV8ZQSembs0G+cEMJ55m2Mt7sZXBHZgZeRDKrTxnUaL/ULn
FIwT9W5PkXvnDf5BuPIMz4wZDMmKjTScTQCGzONRD4oE/XMvom2ud6hHWiW+rVsBSZv4gJVDLoSt
09mZrgm9BhjzmJeWXzIN8CTMwlgiGQyVD8EVHWmGYchRpotThO0yuRTkS+qyDkshS5LXiNBuTw40
8ZSHtYNMAViz00q3VZtHfKhRJvturkzx62TOCkmjSVGYtrPMmNwSQGl7HL8kEcl+oRnXARSH72pS
KN9Lc9J+FLhzMlLBRhXSpmNJHBYNE5exT98TR1mdgfVQClIxw2HI3sYoy9j6lSDLNliJpccmVPp4
q7ROeo+V1fxPSnLrBio0oa+TLw/3iQAHCb5YKPdo1QPOqJ0qgchrRPmrNdui2AyZWqD2Hq0a9YMu
lemmbGPztW0M5aMLhvI/De06WWKlVY7PkmWTUEwEApxVKwNP3/QljVHKxvG144QjB3Xazs+pHJiQ
aB1J89ER9YAfKX1KxkNBEMicn9WohCsaAXIXHDvXtAeRhBITJu5CyknCRQ8EdXgkM4evye57B8+/
zK+eay5g99iWkkXsZygMnQz9FoB/7HnI9HN6NFlgIzslwIPIjcoar9BrOr8yFKEPdmAYwaYeaykj
rKkf71tzJBJhBM8owM6aUC9Jy4jfydQIRpceefXdLDLoGRWLXexZKS6xjQmwWIYyOUwqeBijukW/
ZUsuihGgxZmfN+UWi5ka7aRU53TLMCsx++olUZ320EzNHnQDOkck92TiKXQ2rnsn80e3LO3uDQ6L
7G8lOmTC7Ye4PKSGb2W32dDBqspoU28Sqqtf1AlIshG1HBFi35jhXddGJsnDWMfuYH+P6p6YsVmR
N8gotXutsn+FVFt4ydzarVXKEMd1sHgM2iGpDXSUXYeGcxCw94ZeKlBW6OWge6Oc2F9Ui4D/VYAV
1a2Rogoy2nJEbUuuiOHZUj99lkPQDttG7vrIjWgSoGXI2V8T+xeh61UH5KNoHmwqGb3hBA9yM2qM
Zt2H8crQGNH+ECsAx042059MLVTZRJHk0mbq50ddmErX7KUoaDJPSUC67ybMlUSglrUQV4TR5GTm
0fkj6UI4YtplZg8LuM2LzryasGZRsqmVUuMTCJHVMyIz2mphod1MnaQ3rpCT8VtVKX53bahl026l
xCStrf3Tx8r9tCw3k+aE2JpFrlNoqkjX24owSKb92A2VedWhICnvbWIkCGRD7B1fJZnfo7YpJQsW
dRVZ+WEqOzTHAd/x6MWV3b8EsAT1K5YrHQh6FfW3BWr/j46V63tIPEXlJayW6MJAZ8ou+tRS8aTA
bLUHkONAtaJBJc0P9uxX1Mj5a18kUu9atWIUt3rdM2NCAmawxCalHs/u9BZleeX7P/RxbN5rK1Ft
FDS99UuwU8Pu1tVJ7+VIZW97JSrkz86m6bpRZBo9eB185xNdpY/AqIsfieDQ3iQNeG6Y9ZQn5D4h
TTuY22YScTHoPoxGuY7brNK8RDaDrxFD/ZuIm+L98qJ7plhCAx5zGJtQA06QNm/X/lr6kVpRn6/7
dNt1VSw/Y4NCD1K3Cqk/HMB8vA9SED72tLU/JVC311KHCXjv6IHwSlwrHACCKVpZxc50seeuhGUx
m8scMZeolCIkdnKAZIWkpNbfRjraKE0Ax9yYRU7wYJ3p+s+hLZJHfC/jXdp2rBMksqTITNLaL+bV
gmDfUB7B40fauB3HMP9++cGd2cZyKsRchu2ZpoO5OAcbehMa2cQ5GM+FvU3Zqd9nkpx8Xb7Kn8d/
fALiv41BjFoqB2/Me8evx7QDjPkNl4GX5E1uQ05weqcd4Ki4mpvvxJ1zr+yl5+SKFPYdGvMdsYC7
1FO8Ymd4eIY2+d14ZXtoUf6Hd3T0yxYDpyqJvAkUfhnQSbLtfwGV836hSdq8JLvIxZ+1sp860xc8
fhTzduSvkUqw69BH8wWzzY/nzeFz6z09XX7apxua4ysstmzRGKD9HLiCZJEmLW4DyGAi3l2+yOnA
gSFBO8Sc0YmsqIvbUBqtodHGfqek4+xZomMm1pw1f+GZW+FYzpGOOqhDc3txK3GN3DEEqrRNpLQ6
GI0h78x4yB7rksijyzd02m2x2P/NsgXZACaxrJAkRo6pHRgOAugCiVhQ0RQoO7P40fuTeZ11A9Yg
GBP1q5CqgBjpOJBWhsaZkwMgzLkCy7l9rtUsPkZMyqOldOj8FVJZicqh+ksfpFbwtuUj0m1EvZGB
oJzs3GpDgEJDIKRvkxxfSsQJNLHWkRTUV49g1mHbh6Yfqci8TfXB0InSQs499PUmVRMtw0FrYKyz
hCDJXnLC5GDavs2/U8LUd0Urynrl8Z4pDcFpMugLGpSXTdzYx+M+n6agxcuJizVJkCMkTaLd5X7d
fVVj1T+y0y59Mq1UMtF1bSx/5jXTBZjBcs4UHcwG6Zk2eKTX2dLBUJL2GWNMlFOkq81km+Pc0L3L
4+FMYcPiV9JehPFjs7QsRrggB6kdHPp96aycAfA3vdha1m6FlScvddeOaH1l5eeUTNG3kDLDDgOU
mq18Zud+xYzhcTjYEnUNS/X4sbUlMJ4Amgzlld6RbixyjZptiocxxGHANmwLV3/8NhB2Rmh7OQ29
l1HA+l5PefJj5YHMw28xiSNEwuTLIZSpfAlZ6VIQfwn9v61RNfEdFsBio8JMvQlUfbiOtdI6KDY5
Y0kejY9NHA5vKIXSLY4N6cHKfd/tKR95dHPHK05Xyc5RfHNPj1snrViVV4bbPDEsfyuIQgRaTB3w
FOZj7V+zrCy1+ki5mt/aEp3WCj8js1HSdihEEYGPVb3ycM5Mhw4sFqpsZGtSTVm8pq7tYyvzh3Rr
Uha6R0pcXolmHK5WXsGs4FncFuQ36pXgSZCNLnveRI8y8QpE0GARsYwlZf5iBU3yrupdFrHxnQab
VJ7azIkvabC6pUTEQiOoDOJYL/+U0wdsM3PYMKI4/gPeWXzOk5UOo2NT02xap/0vUgrbq9NmfDcm
nKdYSqO3y9f7c+Y/vnW2UYiNyHRHCMdMcvxGnTansahRCcsrMnF2nHbpVTaJJP+O7R4Ge1Y55k9T
K3MSOhHFPRp4KX6bSVZhNTNbesaWVuh3sB/6ijaxBhZkQsLK/FrMrjBkPOJ7kFbBkz6N1o+qN2Uy
tXAir8FL/rTtTu4DPMqMW4Nns/yg464mZTegRB41vY4cuoaroMA2fTIDE/5imOp3bKME/gu9c5vY
iA++bfWuluK/3UijlD1OSkqyj1n6a3uh09HF4kMBjVfKGIa7dfyIx7hyVJoc6bZOyHa80vxQ6u7G
Ihga1hxL+x2NUv1ct33wTnZIjiq/Im7EGatiWFkJT5d9JhrkpTISPCaJ5buuVbmOh1GlFTA4xlWD
BQxnWKPf0LFYU3OeWZfQEqKaBYuMTOtEp6Vq0YgjBlhjPcXmTh7s5pqciPTFAPLxogCaIQgNuf+e
laAl71ipH1LNCG5qxSyvrLzqDuhxCdJwGmeTRKI4SESvXSmcvpKVL+50+qUeRi2ftpXMNmFZCiYs
zRENMMztqPXypzbUDeZGubkpK1u9LaY+JLapKw8oVvU1XPCZj53eN/oPm30BXbPFxqSVfa2aNEIt
S6vqRuZwADm7BA1gAFOlsB5CDBMo1OOpoQlvCedHF3f9myN3JAgM6iBK6kXT+CbVdhu6+GsAphKs
gQLDDCpFW5n6T6diNG4WBVh6Z4alLmcmq+6mKYwAFWuJnd5SxghcU6nG/+Ft2CZiS+rEsB6WfUpH
cEZvO3xSxI53L+SJ4whmOfoa2Kw8NrUYOA37NbQgtpUriJ4zQBCb9dekNcgwYMFZnqYQ4KdSb8/x
XdDbDD/sbohB6LYNvrDf6Atjb3Bmizkm6fEhdVDEkTKmibdSl8x9lJHTJtD1r1WKz/0sVAqazkhx
+HiXO+hAdSoamgXkpNIGz9LLPSwNPfcpRiSOhmxbjX/oFVmgaqZS6q5y5bUlQ2PwwDVZB19kJfbA
oF7T6Z+ZTGgFAIWE7odQdXkKB0emliCiIJTE7fSSUYHxKBkah8SmN3l5kTpzKU5DNDoA5sBZXzb6
zFHRILT49bZwgGNU4CRcNYqSu4Ig2ZXxZ82T8fE6MgvtTHhR82SAIPp4sg79tvZFqDdEsqX6+IBv
MfPILFXjQ0iS9T0m9RYSJlG33VYqGlo9lenjaK0d7SOJKyo0RTaFrwIZobKJ5DZ8JNMwIH+5UpXR
xXfZEWEST+LasuLxY1I10NdEgaJItBzUTfd212jmrqEj9Q1Vq/IB/aX+SPGLviuS8lN1SvkdD6D8
rTLra7qi6W7qRNJ5k9OR3hfkExATn6wYMo0BL2KDTxV550eN9lTDzDYQdckoihrBrVNHjZ3JjZUM
9INEHC1U2bKjm9lJWdhthtLxfyk9js19kjqDsgtpzbUbePsgbwriZtI5iTKeqKylAd1Ii5BGBxHs
e+RXqsBoFQw/enLN8e/3QzOgHO2mD2MctBgzMJ6xTSGTVbWpIYYg+Ou14XeqMp/sdRRAI05XM33V
AtNcO46e9l1omIEfmmGm8wQzT8l/bWBtLAVJp1MO5XH6BypZOgk4Tr8rE0O9GrMxwGM51CuD6ozh
gDVQptczU9zmdu7xVZN+aKe6YvfhjNj7DERgtwa2/Uf6bvl/tIBbarx6sy8Hy3RrLKZo8qTuqqff
5dIIbveplqlPlexMOzRk+iHAPcZ5ThbObQ5NdWW/8keksfgE5vQGuuqzgIK94fGvJbeQ4myI9M4J
4vgRnfNEBCAmrNyFgUNDoy9LzslCN8i5H2TtecQU80rQXaQi2iREEz/cYBCtORgDvD++CWdTOAIn
tO5M856Q7PZ80xJfwG6sU+o7TeliYs7KSpJcxYC3AWfanuOrwK8Mni7ayLnCOxc8W3GSf2FRHSPC
Kh3tK5p6LJ9TksQPFanFP+smb1ti4M3xAdaMuKYnWH76RsiR3Kn1Wl07NsxzweJBzZW3mQM4byCW
GzvN8DOppfWwtaApeJbsJC7lW+IKkcZ8iwKru0dBbCPTpGOjsYF/KNho3qadOewnIDLbRCnoq1ye
K88McNpuSNJn8xRq4cVmE5EjrRlTECY7Sa0rCq35okRLEEwW+EQvKR3trnBNw3syQVuIX5CnUJVF
ya0v1wK/jnAqAEvZVqmUHXwrrq+xEbKvITBvZS043VhyLVsF4iej+6DgsRidLLi0WQwFuUMO7crz
B0l80chQXiM/jL9JesvO0ggAxtN87V9Q0hJAQRXWuAvVSfliGv5tVq28yUZtejWENf4Kzbp5iit7
+rj8Jk6PJChTUJEZGnOiwi5veVhWrMaqS3ZpmkS8wH4KGkHSaj8S86bDpIrulNgpLNeZHOFQh4jU
ceurQ0//k/0cFUBAj3MXtI/MKySqsuRlXamtqFn+GEqOxjA/krY+jX3HpCSzNOTkTVPy9rQKVJOe
fB8oWv0ejQzNLuGP/odlTIB6rcEcfxJXG793kwyaCac5ex+qraGyTUmmireplQpkskqfBQeZcC44
h2QLEEippOzpnfkgqRO59IDKGLASezcLNJ9eIieGhZN0gJVSu/RUPaWrZEvoP/eOVkz6yhb2tEhs
KQ57SlQ7nLBpHixO17rV5FafoEaqu0w/dLFCM0YT+s4OrY7KS2q7oAI7r6VmtA1bmgsOVl/seLSi
V8bGyTZj/iUzcJNIEvabS59Pw7qqpXhzuUz2adMh3ahGvQ9VosijQNmrxM8h+TlYI5RMMWX02lJn
5fjxZx5fvHp+g4lIy9B1/r44+vvMoUVtzb9Brfv7PkBzCTFZNT/NQLd9EogzZYu4hH2FJdOFCkDZ
9LJCcgqaiMdZfOLWYT4d+ty3ruoglO8cneakTw3ttuqNdhflvgD/Mwz7VGg6HDGqfHTZZFADSeqZ
hV7tULOjKO9sehN1I3Z2DrOhkBs45oWt3thV1bxffvCnM5WKqBTIEmdgtP9zBtLf6z/JbWlTw3wA
per4r1BnO68pWmuXjrJ4/vdL8WBnmyGyTvQzx5eCtpNUTYThqtV7utAERe7KOXUMbXuxshJpJyUG
i0MZAlK+Y1ISeJvH12osaQyEiFlQc+IgB9GPbOPwtmSV0nlYpy2X/ZzQN1or7C3+8oHUHr7JXklm
OtUwbmRLyMTzyeY3uUzbw1SkONz7QnyoGvr/yOZN2gGx91mYSQ8UwpXHwCGONo0jgqlFF+yGJCP9
WGpz+aCZozjkYe7firEoV4Qlp3sp+gmgVDWeKlJumpLHt2oB0wuznFo7U2IYXkOHkh4TQpCLHct0
J+3ToW6xQVNFi644KoOx7NOSPg0PD98ymxKhb3mUytXQtAFB07lhlO7Q6/JVqdi4DkRvhST0yLS4
V5auk+M+v5xoINYuvjhqIouluWM2aPSWhN8xq6QHpfWHh7K1+oMzqYkH0yt8+ecBqMw1U4b7bDNZ
EoqdiFIycRbZto8GTge1H7RuwxD6PiXD9Hr5WqedYm6O/S3yQBxWUEQXtYyogMNIXS9HCZEUV4Qf
KFdlxV5+g2jFufYTnehX/uBgIcFFHGewTi+HkDZahdjGLpbWSvzzkD+e3fCQ22zPmFzxzS3nep51
3vQpeE8j4lqCJv9+FtiufHmngnhKIUwm3DbLySmv2wiiMnd0cCADWP8XiKJZzOATvvU9G4hU3oUF
QZ/bqAthjbGdsUizCbsXzZlTyUHutKEntSWimCmwR7ap8IOJVAx1VBRhOKc+//trmq0WpoPq0eSX
L8Yg5YUkoemGiH6s7Ns6yoK3URXpFhNneGic2nD9JNPvCwhvj6OOtBSUzXBrVl29g3Y1fl7+OWdm
Yyo91PcpSf6JPjr+ltsp6nsB2WurRG38acYZaPDA9L/JgcO26fK1Tls+vCkWO94RnTLK/fNu/q+j
H6ScjsQxJo7A8QcvjMxrPHU76tI92Iw6pwgcfTIgoUvZQCyydL9y/XliWgxI1cRLoDN1YUVcqu+0
NEFEC/9mK8Y4eyEFlT1RACK76lj0yinuP0b6sg8kv7ReBA5s16sAjEMpU1/r3hhXNn5nPg/OB4gH
+IMPZFlTkapOKLkW5hxCUOIEpmRcGeD01z6Pc294rtgobDBQkC6515Y+hWrYOWg1ONv+J6ZGerSl
PL9VnGBuMzp6J66KLMv3NDiJRNVsftHQyzWhwVqSPmu9Chp8aiwIfGpnAkoC2UxW6+VXc+ZZsEKT
u2PTHmbLvvgowtaW0dPyZgKD0mJTOOmNmQjjcPkqZx4F1+BRQx5ATr00DONlGi09IsdntOFQgfIg
Ei+NUa9DQ1j5zM/dENITDmI6IQKohI+Hul04tIUd5j5CE5wbDtzIW238dSsLzLnL2LhWHOoa+CmX
z40wChhyDd6tYkIva9e6cwMnp1/5cM48N0qfVMgZP7NkdnGMKsJCtZuI+masBDk8Orn2NEnPBFLd
SVn5Kk61RcgJOdCzYHAh5AqLPXFlgB8KaZqj2SFnuZ1PK+yh8oc8A62aFkr1rE3a5Np5Yd2pGpmK
SZFLWz/QnYdJBJLbyh0bXyCPTwO6r5Ud+7lfhyWAH0jrmn7dck1TSuQKeNpy+KQVCW0T4tNf6hSY
P2axlH03+uwODzHu5fsy1vTCa9K8e+a/hIjdYsD54KTkrN7Y1sBWSFNZtuDYysqa4uLMuMCrPCvT
kV3MYPHj4VcEEQVDFBNbe94JOrl47idtbX0/rYvTWaJAy1SuU7Cn2nF8Fb3Ai54PbbXN5Qq0fzdA
7C2n1lUJCkRdG0WuBVjsPi7q8L4QFS5uOOfhZxIrH5Miaa5JAXttups/rMUcT7ykNrMJTHYTf8yA
f60xeVdUiFl1KE6F1T+VejMD8UTyG7D0tNP7sb1CCuNJcfar4STt6YNT7nuqQCsT2pldydzN4rPE
yU0NaHmqH8Ay1LTvBY5cU0ZPncI4hXryWBWx9ZwHUwMgGExq3I0jkvj+K7HVJxXflmdXnf67kgWc
CdQwnimK6aAkmlgxvc3v5vg54fVGvkdVn7/4qI/fHcBdxyhzXpskoXtt6sK+g+rq3KTaQPgRzru9
lPb2SoPnzEXB7fNtY5ggYkVfDMupzLvaaCE/1f7ENA+G6w7wTrMXQzESFS7hRaMZuLbtON31c8iX
6Zqx6GP5XprRutBMVL2tyQlpRPOjbDT1uUDc9Z9d9vo9tEmwbIZtiXxTBrHSew0uro/cyIF8q/iE
382wCX/UAD7uEQuos1bKGj9bNTc/Lq9OZ+pqxGGxSBMozOg9UVUKQwpEbJRiq3eInZnayfNLFX36
z1arIGOVUrMfpR6Pj4oUDB8jILzZb65nBImWjeFFiPTVq4K1PPYqtq7XlR8nvyBCZqCM4oEew+Xf
e+axMr4R7rBvpIC1LDkWaVtLjczPLays2VW+5N9KYaa9DabVfgz6kKyM2NNVCPSGqWA4wzVE9ONi
tgFTSLvFNufGgdyzawzC+6CpZtgmjv3Lt3buUnBm5m4X51tcjMcfR2ewGUaXyiSCo90D3+hsSjvu
NiNU3ZWneOaTYDGBpsLGdJaBzE/5r/kqTCjYSTKNCasASopqorB/TECuryVHHhH4Q+FG8q1V8loC
xpl75GOYrYFsUCiNLh4nDDHiwmMZRotSCS+oO8fN9TzZsCEMVvZdp7gFC4UXSpN5C0kfcXnmsfMY
6Y4+X8tPcntbIrz+lVd4C+eIU7i6yaBJGY5VkHi7wfKN3rOYkaarMjUBpEsS+M0NOzdSZuESKLeR
UssQ/TI7DLaw+Cr1EAxTDuo7gELmBKrwXQlq67fSjAlv71DQ8y/6bLhXZpYz746G8Oxln2PVGC/H
764UDjKJzC+3yWCE7+w825vZmXtrkDv4jHxEdrMpjp8uj83TpZ1tEcpUTvgcY1B2Hl/UDkRlkc0C
rUUUvldSX9xocS//+zaMy1DoRwCL6Qu60PFlBqXt8Rw6ONmjUcWpMJpP4Opx7GNOoeVIJ/YA0hP7
pV6K61I26PU4McnBc1kXjiU0IrZQs4pR2k21iijp8lM4nXx09FLUn9C1zF7FxRdqp7qkWKWMlQdI
+DdVHjUPWdnojiY02U2TmuH+8gXP7PzwF8szIs6ks8NB5fiBSMR/jMQsVFs1tOUOHrXpuARKGA50
HmWifRD2+AgojJnyRg80a9cqrZiA94k0hWvqW8Emr1PrWyhnyUPk1y2YzDZ9X/mV82s5XtYZZrNs
GQvnzFZYPBcm+6BrJFJUs0JoHhg5c6fKKChi4CLf2BWHMZ7jyibhWRfXRjr0u6ombRHAffCMitW8
of+8pnA7UzBEPMEZigLpHNu7nGoyKVegHqswegjyKfFL2tbPpAzjz9Aop19FQtd35+hoGb2kxGvi
dUXbvlClyoqd79ukN6R0SHCGQsv8kKpG+0KgXeuuXU+KvB0m5MIKLYWfK4/ydCfJ/pFSAeOMkDb0
CMcvvBcI2GSaPrBROqJOujqldzQaw0EVY+Kh5dWxMYbgESuzvxeO1RhuJ5faFyBmc3f5t5zO1fO8
iWDsz76AvtvxTykBAbPXBoFZB+V33M/KjdNqP/tBNCtr7OnkwoVmDAi1UVpm9vz//7UaSaEVZSSE
cqGq97eKksQ0c+lEXL6dc1dBx8QoBcIz97ePr1KrfhyKhkNPmUQQpM2e86tAdPuvV8GyT/kfnyFj
j5X8+CrG2MtyUyvJ1qoLZacUIWR5mzyCf74KY1tjYpgTytkHHV9FcDaeYfckwCZ5fuPoBmV6Ehi8
y1c5M/uglNYpG847IDayi1m/IXZKU4SP97ZPnLuoHPpfAUoQF+NksukZlh9B2sQb/LeEI7dTt02V
tnPhvYptkFcTwaaxf5MGEST6pLVW1vfT4Ylsi0L3TJHByb1s6VRW7eR6lkqIsfAShqEGJrpMwVZa
6tfKczj9KGGCzJA72nZokpcfpQbkh+kj4VIRMkGlmpRkEytqfY2yM/b6eCCIXmI92yJzVV3fDOvX
tq6CdzbL6j+jJ+jb4chHVaKAw0MZdvzq45zDX0/bh6UuIstOnoaDqQbJ2on2tLPEztDhqI1mf45N
XozjQGpHBEVwIXO1St4cNgCbyE5zF9gz4hRdjqlCAOlPmq790jhKurBBuh+Xn/vpG0byjE2Evhat
apz7x7eKZRlLI8sVRgYz2oUjx0MKGC2pAGLtqZ6pKnCPnIFYxfBTcNHja5HSx3ybkVNohwVZRAb5
shTno7RRbrrCyMEDh4bxG3KJFW3mDczdOLI0b31ZRx2lE0Cromzq6HtMtR1b28sP4tyv4zHMO+Y/
CvzlS89Hze+VOsu2ltqy9eoAL+5VfL6vDXrKV0Dy1XUsd3K0DTR8NnaKBgwy+LOd23hDRg4Rh0CD
5LDys05nVAS+aOfpJ7Ad4ss4fmZEXaQhiY8ZsS9tinhNzw4mAPCVue5kFCCgRrOMRJ0/5wFxfBVl
iBuZY1++pQEl/SjTqLihMT7RvDfklULbyQ1xqdm9N0/gVMiXNwTmSi9zG42J0xO918VasOec/s9V
WnoRKF3Nma0B2HGJvsp9iUjCHnx8EKXlFSIqaOGVbbmXx8z8cRztydirz7gbBg1f8ElxO0qtafAB
225TOx/eRBJpbxrosXdLq+VDAYt+E5hydTUogMMNSPr//tZ0zURox9zx56R5/NYiv3OK3OR8hf5k
Lqg6+b60WyJpCgKkLt/pyYEIaQenWF7bHH/Jrun4UoRPDH7YACchoGZTokKtcptOiktGBSzbtfxX
mnOnT5aDFxY6/sf26E9F5a/tit0zyduCFBLO5SRV9C1svS2lMxlBSa72ztZIBn+2/mvBAyRw0vPG
uOu/pxU1sY1daPoXZza5gEluDrcdu4N3bBrTTkA9VbeZYqoI47OcJSYojRGjP33taYNdaWqYjFNC
+6ZAaZ8RMpgN1hAhGy+EWLT6BmcB2itqn6R+hcpYvYa+2hhbPegBTPhND9DOqvoxu9YtFSFmzoS3
xXANZUUOJJKXm56gGi9v9CRyQ7NQ72vJ8WO4H11905KOA3Q/D+1fWTh2V2Y5pBIhS/EEfh/hKH7o
zqzuZ85VDLywJ1jRqVotJPJBlb7HVtTfOCEZPHjdI43xEARkZLe9JX0rgCF+BJavEsZXjf+1Vq19
BXEhfSvlyMg32NlJXWvVxHKYd1vpnkhciRh1vS/jjcOORPAIQQC5ZdcA8mQ/A3kvkSfYRihXYukw
yWG0H3SoRPsMS8i0Eeoc5mIXJX5+AuxkV6pV51tGwgE3iAnsv5KUW30jtzIhWtKIO+uhCXUmBcxZ
SEQJqs7ILW9SO/M0NiGfrSEIukrjCXovlFre1aAaRryjg1p+dlmRqWDW6wl2WRMPr00qVN21gAe8
Ef+Q5W7rNOSkoLGtrE2B5Fy4fjX3FgxlBOtU4zIuN/1Ytu8T4Yqv8NdpK8elaPJdylABgxZ2ve4q
mRKHN1M529nKKc8o/LewZIlGoIrudrC1O9ppbPddWM+0oarKJGJryEtoe5we1cE1Zy+am1hT+hVP
9VBsRnD66iYYbOVTUwon3wSOQbgRqqj2vXWySYYj2LG1o+KboCoe+uIL+UM7vDhyK94T3dDR6qFs
Yphw7LulEi8r20ap0U5H7FpCRE5a9yg34BW3eWhVsynehryRjWE5B50nwCL4qMJN4PfWG0iPuNhq
oWPfl1PV3VpZz9dCTF4soyEKdP+mFFOPVDydUxEYh9a4aeOEHLWiIMuDQiwz3uV553S1mEtnGAY4
JFG1W5Yi61CketX1mPOr3PQw8theogDPuHyV05o+ckdCydntsfhTEl6ssmppWZFazCkufZRdNX0V
P/UFduS+Rujph3p6xfnbeVIGLSqQ2GErUaUmhNdeGo+WksZvQyuIQaIE5rxqqWNuqF2tSVxONY8s
myw2iJ44Xc2HrOM5uIbE5ZQdRcMMfAZuOSd3mUGygzB7G+nHZLpqEnd76MLa9v/YO4/tyLErXb+K
Vs2RDW96tTSAC8Ogt5kTLCaThPfmAHj6+yGrSl1kSpWqWQ+uliZZZDAigINz9v73bzQ7zUIEv0BI
NpQvBR6MS0eRBmyW082fX70f79EmxtdQWP5qpP7h4kGQWjciB+7ucmNf1lUx3/a97PxkJfxYn/H1
6UYArzYRC6zP918fOEgt5SQrPUkwcRFrGOkOEcwExMVGaFXGA2ylU2av+E4RM7vokELaWL7syukn
CNqPxRLdJ9gxjacOZ+RjyayojT0IFbFUpC3RV4dADL+q1/6M1MIl+KuXlueR2QbhBbQKoFPvv7PQ
W1FQCW8BCY21a7Qiemt66y8nJDBM3EZZILmIYX5Y/bqzGFbPIIsAUbLFhR7rd2naxz9BIP7FZYPN
s1nsWQBtzC7ffxfcn+m2G1CiLppyckq6NSTabbNZtb785asGDwxEBfLQvyDidBrzeIsYcM+weSjy
1FrCqIHv++fv8iMtiztCMCijSHwfN0L/+y80Gn3SZynR8QRqdARkVaBH3irnK7R0LWeoXldTcs+j
jHGNlC3isdVMUXuzIbLNhb8dD6M2FtNPnpMfn0b8EunXocFshpEfEaVonbMuyxneODHRJgAl1MAO
wTx//uV/rHzZkRVlA0e2acrH765ntrmOBRiE0iJC9NItUoI1yhGUpvr1OhvLPdRAvKJIoHVLwO6f
ABP/6lvi7bWBtlSltEjvr32utj2RoGC2VqEQYeeM4kIuCuUnt/hfLFn4RKQ48b8Ndv2wsxljbk4i
U5otYKfD/gZKnVGm7b6I9OpnR9APYMAmvd/OIKgRMBg/mv0Tn1tEpJbTS2RLf0hIqnnIVme5H1Mj
2atrVFyNo5Jfx1Gckligmo9jr2XZT26ranPd3nc0fArwLqb+WyjLx9WTNNh6RymUOxMHsfS4RKv8
lOTj8JUuBESPENq8d0UrKvvMXDXtgUnwjKHVMkNXn8x0KbzSHvTbiCnNvZLXRA5W+Sjj4FCPh2Ww
5iQojDZ9waAWqqgKwHtWOEvTh+sq5G/5IIhjpW4FUcdJunyzI9GpuJjWieSm+mre//ki/vH2MmSB
xciUQdn02R8W0ZCZc6PAKvSw3s18DlQdP8JMfVIQgfzkrX58XhCc4w1L8wRDCcOf9+vVAD5GpTLw
VpqWqsdVHkccSPQ+dpus1i/aknTsoO7xP7NsrYHzLYz2Z3ESP/Zw7FXfk3/ADzEMUd9/BrPDpnZZ
NZBGVQwP8YAfVTXlVKijqb6qST6HetTmD39+jX9s5ADSiHDgjlJiyd8HiH9o5LRV6VlR+MXaaw9X
NBKG8Yh9l3HeR+nKUZ7/THP8nWrwbglvJrzYowJlMPvkBr//mjndj1zoyCTyXGlvS3slpllZSyLW
2tgetcMSa3FHRpwm3SSqgzrQzpvi1nKqkTi0oUiuUhHR9zCeJZoSj1c8fvDx9if8rJJTatncuRzz
sZtkFTVzQCNJP5MR5WCISgjYVY/AmXjJikkSKVzSCC1cyoqgies8P81RbkouKZQtmqyx6ZB62VJJ
6rG5ysSd0ou+6VRSYq/bqwqnte1x12078lHTNV+eOqmzko3OGI37OeaEdis69vGvbnpQKdgBNvRk
y6P6WGd1BlmosuiJRFv7/gTSP6JAIL1ZR3zg//ni+OGpALewN4Yq9wt3AWfb5f+wOGIkVLacTiPA
tlWcY9Cvgu7K6iN+XN2eLJJ2T+sdo4yw1IuozrEE/PP3/+EU4f3Z2Dm8Af4YXn9YKmi5pBjtJAYp
qL2O0BDQ16mO9utZ9V8v83/Hr/XVr2uv/8f/8O+XGu/lNE6GD//8x2XzWt0O3evrcP7c/M/20n/+
6vsX/uM8fSG6tH4bPv7Wuxfx9397f/95eH73D9CDdFiux9duuXntx2L4/gZ80u03/9Mf/u31+1+5
W5rXv/9CmEw1bH8tTuvql99+dPj2918w/fnDBd/+/m8/vHgued35czE8//D7r8/9wEv1TwZTLw3c
DNImZzj3Rrz+9hOIJ1t2FOD45p3BPlaBDCR//0UzP9EC0ezST8C9JDLol7/19fj9R8YnnvgNyaYB
ZgGjvPz9e7+7Q/97x/5WjeVVnVZD//dfeCuW3h93ERKCMFngCWCWBVb5sVqVBRBInEuDu1FnU9sK
VBCA0eDRNsfrqpm8dHkeNO1KKZ7X5Moe78d6N4B5mEtyLY/ZTssYsGencsiDvr8VUe7W/b6TH3j0
9nCB3bRUAtY/aWGFH617W7le1cEzjae1OTfxqNreWjR36rwbGHRNZ1LzUie+IwXKso/vzflaJkS+
u6tLDHCJFJyrA/mJrta4NdAWuR9+Xe/XttiZzc6MYjLOu2PNf7JIbDDTg12WfqfGrtxmiIxfizLz
O54uub9q4pzMxle9vjJLkqfb7naqMqLJyZUw4HQ8LQ3h3mX7lXPzcpCXA1IrF0tMV8T7ztDOc7kM
U/JR5/KJiFyAcy9lZG2lxDiPqmumpk9Iby2coFs0T85f1KY51catHKm7ZHpGEf5g2HEwRyI0lrV3
NVHvy+jBmapQaeKQ2LazGG63pcWhMisHqZ64iEMolCmsYy0YiG/KrWYv6sVX5rdZlDtEQY11vaRf
dBRzyezq9ecxPiN70DXY3mUCU5fugprO05w4iKLBE9FLqQKQzC6q5UJ+VdYXe72TnGfFHL0BV0BM
Nbxk+WrQUQ9xeuVEyd1oJ0Fu7Y0uDro838n94s3Wk5yuhwXJ7tiIQMKJdTSGc3K/GODtiLgKkCH2
JFQ6VeHFa76b4vFyrrjkMBzVfg7JzPHGRMOkEVTCHIOumcgTbC7IbnB71VfUOpALESQJ9ZikevgY
BUn7XKHJkTKWDrnF8pmYkmOa9DvAJpwFMzCq9KyRVW+tbzXiCrNvnB/4rIENYdeiD4eZuUfXfZHn
1N9MESpjQaMAkbAyub/abu5Z3wbmXRa4rEbgOX9Ki/uD2e8kjkICyZGYWyezJA0+1twq0rFaS3er
fQmLzdOgwqc4sKjFMTYfpulzszZuWZzjG8gX5TPwJGzvGBtflHGkeQLoqD7nCwDdzErVDln6YmEW
1XQIsDTERBvCiC9m3K6M5zt3TYBJIzw+dQkptxbq6bqvEjLdHST7RGetyuyn5DpW2kuZp/uqFKQP
VItfYK80JEvYzopritkHuUVzeWVuDEr5NCm3TT5fltFPjr7v7PwfNhgyalR1s3KRP7rRaVB7HRD1
0VWLt3Qzvyzvc7zOsH0NTeGv6lWsabh94q2MmARv8sNi4R86JYTDzqEUiV1dROFsNuGkKeEUM2pA
QRYlIRNzXmZ5jfK1mm8wtGSWOLxiZOGlvIYTTgFm1JfCl+tQZAVpSw70/7M6uVnbsLYkb1NPL7bi
bgmwlvYF6pqqza4tPzhSHQCSeeaUYEbKM9669noydVJ2UjcjU9UEAylrv+gPWfKsYQm5JO6U7yRx
V/AhmJN5jAVd07zsk5tyIBJw3v3hePltG//jtv0DRvR91/7DRd2q0T8UFKO1lDQdXNS1uJeH/IrE
Fz9pcBKec+KGviyNAqP5ybS4KDvQe3LBy5/c1+8e9R/vK4R9FBnwBhgnfpjnV5MkQRPImS8oVqCZ
GV6tsMj8uL8qEj8zoQCSeu6tiRUYXSDbnqHe6Oahkp5a6zDDk6kv2Spk9UEmKXAMpOUwG2exvSsI
oDNTVzb3jTyymf6Ev/uxTOfCobCiPLe2T05V9v7CkYNNII5TjG7nfB2Hwh9l01ut00KA6p/foo8N
5q9vtOVXqFweBlPv34gIqmKUBb5EPGVq4WNTXcYYC+9Sex+3P3sv64evtfV3THSx38LJT/loPiZs
eZbI2caQVzrZlXljRcoh7cWeNNj9ZE7wIlefjENXybQn0WCFZmg7BZ8VvIhLmeCe88KySGAn5ilf
snubNFolJyM5Y2ZSlI+MdPyYcx6zJ87Ocl9U9W0WE2SuPSQ8vAQgfQO2xuiXQU3RHtJJxpSB3Xxs
ICRfiP5F0dPdYCzYY/m9Lc5nszvOl7p83dpjoKlkGC/XXaJss3DfMd8WQyN+2PFiHkzJIuIZGGla
8FGHo+ZEzZep1A61PJ/mYnB1ha1EzAF2v3s1fihMQqeS9tB0sS8l0p7U7Gx9K6WrOO+PXbKzewuw
TIXmMfvDdKFM7kbsi0sVjwy8VjgQ7RYdQHQnF4cUixxjwEjqGnt1dvUmFGnvKlbvdlwG6/MUd6Fo
HiXjYTuGrS7fGctjopuu1jLLL9e9k3TepN821uKlZMEt8jkeHu68kKp7yu3WN1fMzKW7JUu9tvhG
HvhRLgMzM47LOLm582Yr31CaMxMJJPzWRfU85qmXWJeWcpOVl9OwH+VDPtxMnBwmHhat9Bgjg5fb
7ydAWT8OJIe3tuHJCs7kwHe9im2wr2U5k6jeLWucnuwRLsKyI77KN0mGI+g40CnaBpsmYYbVP7N7
Lq5EFh3hYa0u89Udd1hnt12xiF3LO7sYdgmyQ7dIDRzLhV9Y+n7WyTQeCDSp9wtfXssb1+FoWzdj
jexFxWJKJiZ2xUJW0TwnJSBuFxeql0XKzlpeYFb5GQWPxnNSq+z3nH0oNIz4hEmMX5NDqVOb8XZV
YgZOpx+yzZuje2DcdBTmUe13lbbrE8Ot6tyNzAclioNpbLFlu9omm7Dx9tuRSkwUg6bMbyhkpKrb
y+hOi8L0HPPCSL9FY3Q950FEdrKSDTuWXijnYak+2XBHVYOXjfFem/VdbCCGNs4mm+JxSY5G5hwM
6OrCNl2cQt1kTcnBYkDa36yqcVto95MxnWs6PA/LPCrNLorv0avRH2tQ4zSvJ2LbxixcJbQ0usn5
JrZ0lUQKxvHX7QhhjtT3TngTnBldPk4LJUGUusIKhQ2DyMGTnCpWLd9GYVKPmIFdqzeV3hE7SLRM
GcFQfqvlvTncNFi9Z5r/HaLVFFfo5HcxenPip3QSrFWI+7Tjda0eEueK8k/Yr6tJTHlCXeegBOKI
VB5a+3I0MBpfMZdIz0qNQ7x0OKilOyN9HOc7SPAHCfKdI5LbvFARrMWeUg1ep15GeFFYTbcf+xep
5n7pT2LUvcRh2CTEMYni262kFFkfjE4VlP3konkNk8199LHJm71Krbnkl1Dtw2H8LKfJPXx9f+1h
VbdxQH2n9XspOu+dILYfJouTEug6jd/UhlLTWDwi1j2JqBu7ZoYVLhSky4CHuUFvUZqemC2W6hVy
S1+bWSvLzUo5ao+PlnoONuj202OkwJhKWZfkBQz6GiCR9Cp7Rpb8VMvHXgoaRoXLNPpJfagqhubS
EGrqlbLPk9HX9UBNHlopOcaoRpc6f3CQigms7uwUHQTFx6gUl5YVo55ZQq1adyBnrlENAcF47jTq
fpkUvlSk7lwgvI/6y1Yh+s+c95lTugWxfGAus4mLm8lj3H2JO/ipZLZxtzBKehize6V6q6iVpO/q
6sJH0n2IFmqnDNtxOVghqmS3xfwNl3io08AwZcNb30i4lA3LekxKk+CDxpOJ7MB4EM+yAykYLoEi
rkm6uJnu8dXxAcrceGQgjdHlikWsXd1yNPQK/qhDcSeLs6RjlRaHyT5rpWcFRx/DJB6+HnwFPb4g
MpN+JY7JQO/4pDVaMKOHP/8iBGCWwmMrd77Gah0Y285Yf/B2SFBCFlKYUNXGzNlHzqGcztZGMkWq
AAl6GEjdljo+RPDRSFw4ZjjnDxAW7OMYKWc05LsY90qst10UDV/t9Tg5e6EbXm6cg1mdRcM9CtdR
FC6RsIRbTvJnMXJsDkwEOlqw6mDol5Kxm1UvF9ed5KfTPpZ3TXTUh5M23y45SuF9QVVgKyera3wV
sNSRnX2PgXwvvfbzU0TvRe3jGIVPkiR7wRnOUnjE70T7Za0emu19yuKi7LCqIa1wMtovOL55EbSm
7KGteyyWVrYXNeznu86KTykCrYlF68izK2eqW8WyN86XuUEsvRg9C+rn0lgXEv33IFpc+1e3m+ov
eB/gmutLc3sG3yMoEJ/Rw+IyIM93Sn2ozYsp/zxZXxS1uIdBjJvsW4kz17KGQL3+kqD7nlmna5hg
yr/KNCaJ6q9f5gljXIaacCBoiJL0oI2rK0WBjWJ67PxIL/1FNtzFYgPP2YmaynWuV25YtmKFruBC
AQNFZanOIz6htK6NCV/EnxFYoFblRg9hG9WeRcxzAkWEzdRoduWg7SflfnX0a7U2gtlOeFjyXd5N
4WwjjXGkx5atXtRTuNBeJc3t3J/GkexKB9+qqDkpxW3PqTyQP2IL0iysJ5r7C1SRIOn30fwqSctF
r5UHSRceyCZ54PkbnBO3HYglSA6VE4BKcGM+S9roDo4TVKgnYa97xAKckyvhRjOzshyyYEQ7fyc0
KCckbc7lGPQa/QrLuiFspJsNb/v+9kJ/lMSuoleuSbJu3ULSq7K7lJSUBcKJvebHteOxHoRbTgiA
ZimA1S9Vqo+Fq4fVc8n1kdco6FjsGQa1M1dX4xuSiMzhXp2rRE9AhA0KjphiMlxp4jwncqR2Sr+S
90mZHQcZ7/5m8fMkDZaCSq4+myoOX0Y7uU5xIrwlNbySbBMm2X4CrjJEb+1c+r1a7LH28A3ranaO
jdm5tpa7ac530bxSX3eA0b4F5JOrxg7pLAQbw13L9aTR8UtR9jphQzeRZpKXza7TcA/pt4QD+yLZ
qhStv8zS+V7DJCbV91iPhUtPXk/B6pGbcz2u/ToihTiq/Xx8mLG2GPssMKNN6eJOm6Yzmy+KnLIz
L8+b4bKEuTOWXTBvXetcPatZe4Ev/QEqKxO/BPdrdOXl+A2Ktj+ZxXGclENsxqGtC9rVzpvbq3VJ
g77MwsxcDw6FKCogu4kDyyy/aVYSTmz7bQWfpfvSz3OozgRoch/rAiMFi9MBC51cpfrkGtn4HExS
yGY8yCh1Vn9m4hlLaaibn0v7dhx0b4o5/qonVrMO/32Rdzpq3QwSRy4xI4bGVkRfeoXKBBtZfaFV
rldf1A+duoZo+YOivl+re5oClWmVvGIzVazsYWHX4MFr7arpvFylp7jLj6OunLXZU2w/kbzDhGPa
ieVc2zIjnb64lER3IbT+sA7tLlXFDhDO0IvjROlUVunN92brLyHPQID8/yOY/A6A/reQ87vf2r3W
G6zbf/xT/xdx6W3M9F+/478/4NLH165/Xd4B09sLfgWmJfWTjEhd22TgGycIVuzvyDQ/UrG32qja
sAVRTzFB+w2Z1p1PWCgirmAajrs0Xm3/RKb5ETg5eLaFfAclP4jB75/sP0Gmtynd/+ILqLYgeX8f
EvMRNrnkhwaa2U+eksvBnifzAd1VqnuStKW6CUZhDGT6MNI66/uFqfwyKPbgtgq1jEwz+I2UlPbz
3GVJxyrP7yLB8+uSlVQ9djJwX1YXzmc9d6yrlK76VsYWFlocFYieWNHLX1+Z/9my+9PJyf/Ftbdx
Y//92julQzI+V+n7ucj2ml+Xn2p+stEcoNBDBchYYmNW/DoXUeVPMMExu9x0IgjMt3H1b6vPMD9B
+YAShYZWRUG4UVV+m4sY2icCyUjPRNG7/cD4S4vvw1QEIztY2zwWEHZ5PiByv0dv9MgoyOHD1Mmy
osbxm0rRa1eudPVZsjF190mAWx43P8u7bp6/FDKVjLymVh4Sp1koZA4mVu/nzMHPpj5jt1770kKB
VUu2FKgTKTzBmLaTc1XFkCDO5lmRFoQw5vzwh0v+L3BCWCrvniIAV7hqGPVsij+GRpCF3n8RKPua
taIb9U3887DAZKow7uw10ddjK4jLcq28SL+lauecWaXcvqbIMU2gZvSfXtqkMbiplWp4IRhrC4sd
mdA9uYTplUmdpoGvj8XZzGwr84c5Hm7kGJMNihKH0QvUGDvH53iDWSXbLuK9ZJlzu+/VYWnxbZIl
yA/g1TRebV08RaOQj6KcOmr1XmSJq3WZUK8g95QP+pLOFqeKXHTkdLZdC/N7KF4aOylpmmJrproo
lijyhFyTptSlA2qSbIbxgiUSgEpQCZswqXSZCO+G8atQNJv4g3l6Li1MuLq4uUo0nJ48p8nR2/bW
ZDdhD1cUUQo3+TRbg31tblIIfOw0OrVMSR268LrvC3coTaXfm04siXC0RXeqxnaxj4ZRRc1O6dWV
eZBVNN/s1GqP7eoYZ1lnl16Oj1xHbtjUfc6sDLuJlOk7F0lqW+qhRKnIJNecdd92Y/zZWMVwNSWD
NoYFHrqTX9r2dAGUMSqQiysMxlVplUxiUi0ZqgVxB9TUSzzGrhkp2WWZTprtTk61fouGrmNWkAjt
rc07p+dLFOIOg9hJ8gotUV8RH2eJh+8c8ZWLlF0oyZCpl/VcqadWmEJnlEFKrC/4xJDSO8IrrUym
N5XFepdrsSZuLBNDFzftsccM59boL2USMQdXEZtza61NquZrbWqc7J4zxkui2qYyLseSWVenGw8V
Xi0vcBMWJFBSkqReRoC9wpyE9ekpHVwzL4kdSlEzV7BhTLtkiQN0zPPlWiVi8KVKzlp/zSZbP4FR
O85uhj7dnbUdUKBoZlazE8G2YiyHd2HISiRNrejHlXiySSTPoimBwTg3nc+LOZj8TF9X2LBTjlqZ
PCLBoD4z9Ft1mHYcsAQ6SPmiciDNdFOuFhUmfrJystShvEQtAe+whRhEFmBuosuNHfaicu4VKUbO
XrFG4tHW9U4EXWmPV06r9LUnTcPwGGWKfaNo8yruNLXPnrKitsgRsWfBiG8q8PaSpGZ2ccAYmQVV
lZkwhJvJbXXqpnmT2lF5GaWElLs1qZZ92dS2vYtXu3hj9jScl1Ze35mk1+T9SMU/sYfQr/EQn8lR
J76WSWwejVLPqMXtOnIr2/48WLRo+zVZortlaLnZicTqgz48vBSN3DgHZ1z6ledbmvqj2mQm/ayM
VDewrEr5uozZRI5U39pP2F8DXibJTOap0zSlcB2HPFCvj2crGPp8ksFnk9ryFCMSICFSZJFRNina
cli6BrAKTtzMJgU/+g1egJIdsBRNfBudQRoSJzEoAR4dtu3LXbehl+zduN3IatSQKNH2DEWcuKfz
0Yv+K/TW/tGo4kpztUKOjvFUtfkOF22pdUdNH2of978Yd17OqjssR3iYF1OMo1+t8cpCFAkFuCqs
5WseqXWFlSyIM2HkMaCx0ucB1BbM2CRRkf6ZziKrg0nvdEzfJRaNv9KtPuZsrQ4Vfqozzkw0OOBw
QQwjGADitDPZKsugT+mTYHCIyCU6KH8kF0FaQnMuJs2d55ZGsRmL+CZxhmwCKUxnYLbe3tSc8tIQ
HWQMJPvprQNUOKcRVKBa0xhTd2gQAGxMJcWKMVL0OEyYEFcuofcIl828yZgajJNuhUOulGnoGEN8
kSIrGPZSB4fKxXnQsk+lk6cFCGwhnlXSfO9sDfWWVxHU+E0dHX0OcFCcJgzgMlF+M9Nk9RKecZMm
NRrQiyiaji1SpzrrUZLSAteuzCxRJoMancVCtUtCj3T7c4Mr1n3DyeVsJH79hehuQFJW9cA01GHL
qlOTuQUSCPXWSc3hTLTFcp8sGiFved+D4mNMcWkluXpNNE7/1gGNfsVEfO7CPMf1gTHCiB1J1PcW
kaJOrjo8YRqPP5IKEwCVjXvkwEriy6y0OCpqYVS6a7K63LyNYuVkN0P/vEBgsoJqdPqapnZJmWQ0
DSPAdLCG+1S3Msed+9VgsU+Wsewj7Hll/lQ6Yly6TMOXNpGz0V26DAomVDW8q2GS5S/oBQ0mupM9
ZsBxfUSCMoIB7IoXfrsoh8k+DuOCjEjn+bgytXKWMTDexjXYeNqLJ6nDqG0aIGgC8Thv0kvRE1Y0
pv0KgKQb+UntaudKdMNwN0M/J/5tENHV0lFVu7mWAM8rLfEuwf8vj4flO2XIoDb99+XxeV18q6f3
xfH2il+LY03eWiksJ2GmMuV1aNp+q43NT7CwsZxFhYBN9vcC+PfOzP4EGxpXB8QdTGRx3/9nbawb
n/AsgCnNDo2HF54pf6U4xm/0fW9myUilLY2KEt4sXg1Qy95XlTPh5R0Gk6kvm9PZJKRSBHq/4ICd
t0QDIP1qpZ3WxFeSqhM5m1lKkObj5FnCHC5zXS6zPQ+r3IfdmNq1l9vJoO6NJZpvKnM58sxloWRP
37SOJ24YsjbEyw9bFwsr+7ifjQcZ/rBXd82Z2ixgEaVwdgvqspt1qpBDVVtKj+TssNvpjzK5Jm5X
SuD+Yj5XzOXW7JtvkapPBE7JcwNmDUYmyN4Gt3Gjtl31Y5IiTUp0dbxf6zK+0I2oh7OoCfnKSMk7
9RWkSrmfweWxQ7sV0vBST6mc3OWk/ySgz5W5zzeKvKHN5d1aii+k1tmzO2BDWLsriU2l77TRYoXK
5Mh7Zaznxq0WafTU2MDPPl0XDB3Nejmf1PZhWEqp26nqEt00dR+vwTQbEcQcyQLDwpP1oJCnFbkm
OZaBkbfsTv1wr5aJ+mjHo36azZ40EeEo/DBeKF+1itQFpW+BxrURakvekfY6PRc5si63Q3YcjG1l
XRZTSTysNUdmkKNAhMlQNl9tEppc7JpUTNJMfT8YUnTJyZlMxw49171R4gxFld+WUkAnPd/B6jCu
ex2w3x0MQ3mRDYZT5sLNcXWp7Y/RoGtkRuUq6LLsTBaG/mJ8ZnxWnJJeMo6kgsMRMFqCAApHz4LW
bia2wi4/ZGONa0nXVV/yCP8SO8YG3zU6y/RKXCjPpiE3zpIMh9whh1N0EE4EVYf4lc6HUncfbR9+
NE1vgFnPMGfJ26DD+PNmca4gYccLVRVmQvlgZF/Urk+8guTmos/V83yaF8O1MFs99RmTS8Ds3Mty
5qPLqnPHUTb6esVwJLZjEmd5HF1VBoprN6IEFvdOOHTAe+S8LmFfjmdzbT/GJlVGQbHO1K2Gh1eJ
UOJACI1O9+N2OTfzRXNT4lWD2sp80QjCUSUy2/KoYmZv45bAgdWZuBMTQurZvSq8VjKvo0i9NufY
OrG8fK3byrvcygIi8RROTQZSEvCvb1TrZ6yHmH/XrIZkXZZdgweS3+pTuJr0OGwOJgjlWvrrikvV
jJLygMvYSQzR0cmvRVEZB8pcTDWHleq3N5jLRsNwhPfO8EobCZ5WGWKnuXNrJAvZHLbcurg+qswX
52FvzMWDMkyePqiri+taERDnrAdC6mCIEXrgTkPfxP5MzJPb4PNOv2rBlzKXM8muL0lxuFzm6AQP
0HbraRAhDCQvZsJgAII7UkHQUZXei7pIDyR6AdUq99aSm6eppWyvSFUhTFIF4bcIaUy09G3NcKLs
bPF1bSwzxOz1Xu0UCqUWap2VPMXOVJwji2SFkMza+fRxuKrP83VCYXKFLmY5xGhqbZzAwxTz3K/D
tFXQWunEW4hF6jbSsG8lOEZWqfEEkkB039lKOXE0W9CoGfP3PG5vRlTRxtFX0qmN06zuy1jGFgFZ
Jd7IRjGFTQ86LqL0Yl151D0eXoiXSTYzHKeMKO6XtSG4Wx3R7ZEanA+Xla35ECxPRT1FJ3MR1Px9
aRDwXexmrcyB/tVrcpbXa9pIrIZF/EpER30sEkPsJSU1d4VsSrKL53Kzb2JruVBSyj2NIehZWyMU
aYrEU63GDkYUEPV5ilmjzNA7dR4MwtMLP5OK/HawUrhUUjUXkOboFUMqKeatra4E1OHZNQtFZVwy
qJ+R2NqHmsUdIMrVr8u+hypaDg1lTtE1D41URGyUiawZocEuihCpYTRgq0XrqiR2ANSjl5ED0XXz
TqzYFzU8G2FdJ8qhgDblQWGg0EwWdRN51kbtDr35DBYRhdh+bLPZythbNYQZzHvAHq2aEb6Oi25C
Z6GMsleUNR5NkVPu5KmhOJzmiMOPdnvKoXBjq9WcJLybvWTI15sYG/UTxPkocGQ2uWYSMXM0tfPj
Th/J39Il7SYFMELmDZ3RgJhipV/MZbUu23mEd2CU+Xls5BEaIFYbj+F5n3dPYjlMBZ/cMLu9plQB
VhPpeWOaV/XY1kEn87tRMa1nuaQWl7agVpW6iKmoVjMnL/I18lqTWZuNKMJX48wcwoq1Oujo1tpB
eqyiWDomcl9fFbFihEq2RFfYUdhuqlUYVZEZxbDB1cz6lLYGa7WsLvGELuiqyuYSN+own6RtOOsj
V+K4kyQfPnMcLMmkwUbL51MEzhCStUIHkKGvkpThaJKGfhMxDrIs45Ym5mtqw55Np0na95bT7YyZ
5k1ZjQlZ/pI5qA0SECKNpYfM9wK1xBWU6uaoFVA8x1nSb7Oifetz5W0ibPrUSFP9goKB4ldpmfpk
FxYubhCyZH3f0M/ctBJf2jWk9baamNKt85AQ0FtJodWr6t4xMyLZtfr/sXdevZEjaRb9RWyQDNpX
uvROXnohJFWJ3nv++j3ZMw3sNLBmHhfYRnWh0VJKaRkR97v3XPlaGgy/LH0ediSxSl8touaSlkV9
lXLsmRgclS9cqgYNR+EYyFXlNHaqnRLTfrLLpXpXlSbeGp3G+3FQX1ppZVhb1axfSQqnrIO/44g4
3BJAWrm21A2+jzZ6zNc0elk4twwJC406AXqYqyk8J3XWBLGtMqYvBkbhhvEwgjDlRw7EqUw52Rh9
IXw8VPnXKEjhUQnS7pue4nNiOd2p1OOjKCaLA3KNVSeO6TVv60cZ/shjlk31wVAqweeekga5ZqNU
Kul0EvpwdyoVejDZxntOr+aGFykkHrcoXLJR3o6hVuP+kud9JZvpER4O2Q74MDtqH8ddtaz5dzcx
JwWdJTuhMj3XlfmSRgTRWzHtR6W9n+Ht8mqOcLY5PMGhjUvzeZrs6VKyMaYFpHxWLM6dgPs85Ez6
p1jWH6QlTHw5GqttJdvVAbN3+mhZ0UycHSsJxgq4bgAX8BGgRiXvdErgPO35dOibZEnqA5QC8g29
JPn6Qu+wWyASH2olwe7Zt9l04IOU1x6dUvlnpkMD8KrW/lxbu3pTJjk5WepqTTvCNaOPYXz9nEaB
qUYyFdwaqCvVC0Nd7boMtuUYsd4hEprPSw83W7CIHxi3NHcAknxDB1p6p+5iPNdLHL1PRjz+ZHNU
+hwyV69oidbcp9bZeR2KZruiCv3UCqDeEd3wkDVpsiGatvgxX/5FAV6zZ1wT/6CG/k6LgaH1ZAzb
Fp5EEC1YF+RoMh56QRmTyQXf1cwaR9sIUcBVF43JfV5JNFtpI2fIVbekU4/UInlGrptPaX5/ndOJ
a58scpL+WglFrLPtoOxUgYqhc1LA/JJSlqlb82HuKSE1wenOUAq2hsUFUbKxXokKum09ZuK8to36
nRm1zj1i5lf2a/fDRwOGt4bMEySNiTrcE1zeG+38OqMT3YOgv3uK5pmZCuOlb1D7eNvVmJb6rxQn
wG6O2CWkZtVxEqYPrJEqTO2ZPjzXdpUHmpW8k+GYsTTZQ2CNoxfF1nM0LkGlybtSb04Ub8iuVZnh
Jla7elOTOC3X7FgMasMzKHdP5RA9AgAjThifWOacntYruRtAO5HHpbjrbOU4jdBSzU0EzNZZw5iG
3bK7EqAato25flaWdE7yjj514OEAmXBt6y12bI2tJMI2PJ5GVfDXd2yrVdPvNI7oRbth55Hsyo7q
mVTUm7Qbu10Va9met29xKScxbZtRSpCDtP4g9XzYojZXAmlRoEUwSLnFUV76CCgMldc0PlUxXoQl
sbtgWUt7mxhj6qGwkiKYFa5t8fyiTyUuC/arzpyNR8liJxevyjeVk6kTjuptSXX8Ws0y+PMsvNzI
fYGZvZH1JZDZZJRyNvgyMsw+68IfJa33DWruLuTsgC1RFI95OViXkcusqPHQFNmY7/usI6wxhfYe
i2lEiUAigdllar6uJekTNQxBEU/JVlekvTTz9hZZWG9HHaJmVDFm0HQdoVNuv5QYBoqSEnnIROe3
ejl66jplx2YQ94rGtHBArmHyrBeGIEs/faKEpadCksSF6+9r2RMTKVM93Ki9yv6KOoC9uWhb5OHZ
45tYxnMgBCOb4mPNAc+B4V3so4iRhpxHTFLm69BZ9raatKc8VrGer/a2tU2vEqBfrHmXUBsIsgNu
f5PZLz1XEVtIxlFpMacX2ojnauF5b6NowF0Wi11L1WgwrRKXzYrYgx5LEEft8ktqjJ4nmZSIOZfW
Eb9weLGs5d0y4mIrc1E2aX6MyXiw0COxn3Ral7dJJ0iYFLqJ+01Um1DDGU36wdclgDItTXHbmY0+
cRq73eZL/awJAmVFI01bG5CZZcfxcy5l+YcdnRKr591SG5PFbxrHQ5ktk9cbnUoRaYzsZIcPrOx4
bWB5KBM/uKtB06rh1o54SZQRT54p+c1Q8ZKWz3qTsrBFdy2tgfRvskGTp4FwsB1MBt/HgZp2u2wJ
2ky8QMNX+PRN2Y4h1nCQhn7inAn8BYQySyH7CrNNKCzo9rOZBqBgSNlQqBBE8cpm286fykjyJZnN
fViE23bsQnwUfep1JeY7mKH7BE+iR8UnwQIsIB6E9jyQpCHe3DssHcw5FUZOfacy9hJlX+6hI+nO
iBdou5bdPYzChEtVyuuS12T/1sHES9NjlKX3cAtLrOfCLbW+ulTsMk12yKvfReWyS+fMwJ2X9G4i
pVSZimunBQXdotdIl9Pt1BTxNuv6t7ZWJFcU4qPhsQFfzgymFaI+2sVlGH9PnFAd6HL4qoiq26ns
NUrImlu/kQCfAdJ+ZGlNoEqttlM+od+A9ZFL41fVFx8SpB9uwvlXLQYYKo3qVpwcMjiWi36aBvuc
WMarmK2vEDSvvzAb83LdOPTkRZ0xnU8TCo8LfH4mPIazW02RrSH77UTNp1KqCeCwjtteHMvzIVXm
PhjpfCIiYNXugnmRMABewjXCEqDp0LaXsWW4MTB54TRbHGIZeCrRoxsjmwFQNu7utX83VYr+7GZ6
nMNS81m7cIoZGmJSkhLroeQyq5LO1UfrxqtDP4kxRs6CWjLEWeTn1rpbDZ0YrK1tTaXvUQ1a0N9I
X2wiYmUbw6qOHXNh3IUS9sYn4nwfmVYzjbMqtXUTojb7SAzMNbtTRJq+8cOxBGZadIe8f7HsLPPG
sZuuKmqVM9tr62lKdchD+H9NbKe4uRfCVVUhOY1aVAelmO27sZ1NTAcKlZ/YZV4ZYWtbuFCXMoWe
TQOnJs1arEENI8PuUtTTJcKeFQF37S0CYZVVTG4YmtOe602EFDz/KdIdxhwjkz0YPu1h7E9s8ZQI
9RSj0pCGwrQqofQ564K7vY8VAKwYzbZWoYNDHYuHsgCF3IPV6abxqNVTtmV6c7HtunPizqq/4CS1
IEjr5DzXacyYM/1JTI6ug6jrXbNmZP4AIzuVxGObKXHAc8sls9RlID5z+UH3DQeMlKeOwhVpD0Db
2BfMGVBWpG8FGoe7atCSQFCPTllrDHshxhADWgjm6atgbKJ0fio6vJaimy6jFFGaN1EyylEjO7F5
v59DxSPv3JtlDcGShf3JXFcJwSMa/VAiP4hZnBo+xkBmHZ6m3PDDSv8Om26jp9JDwTl82/TJA+Rk
BEc5f2iZ1h7UnJlVEd2sqiRSURT7pW+DSI9eGBz+kglNBkpeCY9y4NalSWEAIdFi2le5HALny3ZG
eIOVXLA3pQYzLIqbWrbcG64Sut2ovMTyJo5xbQvImXJqnbQh9yd8CA6g+odULZ6i1hAOHBdxmCpi
ADkng2zQNvY4v452IzM3MhJvLufVbSPoOmbTeLGZX2iRhvTUlDUxPeLi9axdRJzuzT56NjF6YcYZ
AXhFRH1EvwNYwOZIsX9KMgNjnPmM2Rt2F+M7Gu22DafLKo94AySTSrbfWTF9duawoEklfLojGTfj
mD5YSfyYrtaXhv14U1SL6QFPXrYJydqAsvfPXOTBFPMsqGB/21Zs6lQlL6qNKqpdxvGFxg2nkKNb
lxDwJ27+Plr5B96IK5K05vEsJkTbh6BQJA90HabkGMJO2t+kfnxBjJgcvaaSdC6hUGkGrgQTiwM+
04XliuLQTbaUl37EfWm+QoH6acOGa5GJOzqMi6ttlOASVTO/4mqRAqHkzSbW0FhWoFpow4MjL90G
0BKZty6yA4PIBsNzR49bcoBSe5CTHlw+8TIla37PKtSCtgvmVP0k59U5amhxSNJUxMHE3MLEQNBD
/iKuUTRelwPdozLlkifzB9L/V1yBeCd6S1akT79HszZ56661R7cW7kmbHWZOWAWYGtaHUu2DyMgt
Z0mtHab3kSV/uOWwzZxYxkdfCd74edo/UmcC96gkjLksBrksBo0om83gwvxTnVCkCrgbqQJ61jxL
k/yRaWymwjkRT7moXzisYaIZDCpMs/TcVNIjxYwffV9+myWRMcVuyFmOM3wN0GJ4FENMBcSCRmH+
YuqH5ba/p3HjNGin4mIs5LbmiPctQnXiJkp5k7ihu+iTjC1B3YVyuS910sJME2p35NfBKUgXMg5z
5MvLoviCOTxb9Ux2xSqBPVushKbYey13I/3SwsqEoYbTEjs/9mhR8rCqFKdEiYgSq0xsVY2tgOA4
TuJYrdEYDH6blLCq5Tn5Lj50tCFj8Y6m5Za3tso9xQKewwspW6Ijti3gmJHB7dIFw/RiN95USz8m
aE3cIo9jIe+6fnydR23bmsMn8RpMxat4SUy1cjURXxaCWa0Ub4e5PyiqKJx1ggeV9zyPSNrDJauq
cKtb8szincpBMdJ2bcLaC2LacXwb3Qr4p0YMSmExNefsAaXCkcnq5pKyTZfWeKHA5rDU8hdn6mmT
EA+dx01st9ck0p7nbNEO4xjdReNwP7PB7vLfi5J8K3W6j/XxbYh4tZrPRLVf8XV8jBopnKJvK9xU
q7nH2+5HlRbueoBr5IpkhvPLgBmbWTX+fU14nVluFWvdzL3xoqvaV98rL1naxVsmSx7PlrVdGc9z
LbHYZ9UxLdIUY3lqu3z0mKicArQJJ8mCR6bqntRg7EDayrwejjB0TLwrhth3Rv1dszR6spkN+1yY
3AFcZTutmVTCqba+NZTpMiHvfaZ3qbcp2tsySKjy+ZM1iZtVS2864VYI0Pe4qNwznqjZDun6+iuW
+4YEtMTrMHxYVTW61ggcRrbuvnSINxSH6diUpMUI5tUiXSpp7QFR/TDnNC0J+0hcWXETc32vVgzn
aoVhuDJZHQuzwCRdSM1vc53mxQmhEbWGfsHsD8gjzG7z0DORIcujDNETNudrMWjXOeVCDV/cH0nH
6NZEXLjQL30lIEHqSQMBhHZ3GoWpY536Ymux5YDj1GHOSNir6ZNyG4dk5Zdjypro/WVojE2dbZNc
2jgZaiqL487EiWAwFpetzn6IkStQt6fqkjfd1/+PjP8aGTOy/e9GxuXnd/Uvbl6dG/xjYmz+wfvC
tJnw6pRO4JkAJvGPkTFfkcmPYKm0/ozq3vuE/hoZiz8g7uKAokhWvTfKYYP8p51S40sqzBNbhl1L
3Zj4t8y89w3XvxoRYUxjKca0SXMlWSJgsv86MjZjBIBwXAgXqLc70tsbDjfdW1ziIS6B/e2JFX8g
YxU9Wi5GQL/02PVstI3pjF57rI9MQj34d/MbEmtb4RfxhgWfhLO45XHsGI15E6IHkkDvBI7Y9P7I
197m1tkPuFq8NJjeli0jRb/fg3DQjb08eOx7u/NL5xOG3BZb07eCtT1ieXBq4RfGVi1eZJxTrqh7
h12za/yWHkb9oU64Sxw/3DkYPUvx5yCcnOhD9wb3NjiHl9vgovR7+SbeGT76sgcS4xDfxOQay3E4
kLcYnJfBiY/yWb3lO7Kyew6Igbqvj8ZG3dSe/n6QvJwfInnyK0vAPvfVryQI/WH7MrnSI1Yl5/4b
OJmal4w19RgGIvETDhh+YAemZzwrfBOTW2dx4p260Z02ALTu1d7L4tB85qCfe9GZ2YFTOR6JEbc9
tke0u32Wc+cObKSct+DpKXK+Zq8+9t7gFw8V/zN7aSAGmaWLDn+QN4jOvGrgjeAQDi9xUKI38DNN
5yNxnnjGnHTXez3/b/bMb9uhPcHlgvnVvgsPCcXtPVx1x8KJzotN8uxZUcsHZGL7HKQ0qgwRsABi
eeLWfK8beVdv+8N9hIdmLAKF38MNj/otuUIv33TbwVEu/cogrfPjwlcvDHmGbs8fw7pM5rV9WwNS
2F5yjHa8IV5mf3F0z/jI9/idRM023GPIz5ZhutI3nF+TxJE6N7vVXwR6mCUOv+sL+Sjttx40t2Ez
bMipfbMPazPnUCa8gBSJfMwE2CR8Mt7Cq852Zv09nkjOZBvhpN2GQ+dryTmDlZZwyhbbknkaaev2
ieftsLBm8W52qnh3LePdezvv4p9hdrD3GJpDh4HfH2jF9cSxfV8+JgZcjAoY+1aO3WxjjeRKxPrm
KdOGGJl57GR/HF+Boer52b6ljuTVG+u1PsVH9SQe2+O0GZ4N8yp92V8V1FrZStwR7vwdp8nbMTvH
nnTB8Oym0mmC18Wbv0TtJPytB/zNKRUNEBcbFs3lQbkufvg0YaEnt1I4I+3bRITmDZBKI0h+tYdz
c5A25t7yFi/dfGbXblvztuKltLyJ9+xZu0s4J7IinDQAqAw/DErZ/Sm2M+lB/TR8UvmhH/sLImBb
7aZlj/2uyjZoKR63mPhc+MWn/MN+Pil9OaMz1qN7G0VTY+UKonPxsgZ/Prig3l3qHXzd3cBt1P1h
Nfl0aJ1LbjvDrOh0X9KRkGxduvWbzufadMc3BnvX6DA9PH0V/tOT4nyxSXfEa+IPm+b2NJ2qGy+Q
4gAe2dhBtjiZj4M4f4R4c/lCibpMm2lDu5/38GBcYcJYV/tcuDv+CXbBX/94QXA6fQSVwx/bOfHA
/Y8//w5OQeBcnlYn94Kn4OJc+EZudNldKpdPvN+4u8vT5fJxaRyv3d1vXHNBmfl5QfBBWN2j7sb5
+ggul+CLX8cfKIkfZO8kJDTXes+/UBbarfp+jU72Jx5M5Of0qj6Ia2I/C4yV6vu67HpXuYmT+m4d
a7zDUUVdg/Mt75T1ZF381TU31huQ3VNxZI7v1F/qdSceNtg3z/GPOFvX0WXk9yj252aH8SdgciFH
D2a2Y0CpvWjtVt+057tMsM08LtT+52e8RQuyd7LzGG+r6z71hfvq107snBfP129MYb+ZWXqR2/1S
j/yXQx34W/n5Lri8I+wTmQp6n3aaIP5Ep3fY/jmKS121n291d/Wn41kNFPfMHvqliz3tsu55CE4y
usWuOtJv7EN33cl8C29lp3ZG18D/49h8D64iw8nP+n7yuEP8eT1SX0+p45Z9FEAtMMXZyXjPdlq4
73/Im/Kf+c87uan7vTj3L3fKyyHf1E7+YpIBwLRAPs8htXbEPK5ybWA3O/6k6h7WKj4daC/uEhgO
B637Y4KJ7zRHezPmXG9YvPq9BKzokhceDhtlMyzB4HEbdOJNrgdSjsHUnUFvyCftO2LhrPVA+NFV
37xLJ4XHYGse9vvIiTcsNZ65IZHvfYrP59RJ94/u9kfalXQhHoyDFTyfy5Xjp4vRQv8kDbtrWUnN
k3LO8L5cydZ5Q9B4jSc29397X7qZtSt9sOpy980Nh8Toqfy88/3tTXfkTllvJc/kdMQmQJMpJIST
3XwsBNh/cVw3ew+IXqJdQv9me4ykcDluMHuM0VarWfr095y7DImYwGlnBbW0FePW9hSSwFq1N0iu
//ubzv9FwOz/UHRMvQNb/uvN5kNV/D288+ct/hnesdkdEg6zgZv8GQTDIPhPg6JMPozYDM4mTTUx
U2EN/Gu3afEljYQuLkV4Z/8SHRPYGgHZUj5j4CvEw/jvGBSxp/5ts6lxH0zV0IHi3lGUxt82m1Yl
Zf0Kjs2tw2htDuaaDJVX14DxtgYR9vXKgBnPDLP6NSrY0JGBOBNWTlWsPukUEiJYhypTfsVZ1hSM
c/EXb3tlVGy3qVDxaGhLwh5BJY1DL6dgSfMrwgz257zkyeIaOCaai7mKWDku8rxK2z4tyCCQ5q1m
+9FGmE3OFSczXEGCNEV11DONpGiZmMpWZqCHc91OshdTK1v7OlaVwjI1xd2DTInZobKG8ibuxt1d
MmTaK0Q5up/notajYCEtczFDTPbeQCymWRxypVXxpferQki910GrPHf6DN3PLW2Gtt7S5ll8DCdp
NM+NxQl8Exc2BPIlWTrS9GEYs0yYHc4vW47Ld43xIH1c2LnnbWnx5mDUYuewjY2+7hHjBcmQdW4o
AGDuaQ24BUqDDhFiT0DNjCmSAqCnVe2htU/RCcHCPhW4JEFPJSsZUziQR2BfXMMz2s5x5jVWgky0
9g+Y7uFHLAkkMeIRpQiwSBvYfjCK0b+dZknsidzCfCCLiNMqoWgFq5amVtMbSYQaKEtCkMnPoxb7
mz5IAurLMGi/k6VfXrIYY2loL7Dikg40RxcZtxxE7RHiBTbLtjci3DI0xv1C5c7SjRQi+OYcaLwc
C8VnmDOKtCsKLqmG1o4xNIjXBcUOMdXFxMvMiAGkztxgbNoD80UN4QTQ7XNfhumurq38dJ8738xC
nQNjlJ/wjsiveZYWX5FYF89O5ntrjcjv/klscE1xR/JnWWpfzEznhB4uUwYyQRn0g5zO6QdDZN5N
JoWZs1vjU+NhIfH/iLIe6INUVvNpwImXYR/VAblgNePpZjapei1eqMdirGLZb+2xRmPWgKQ0mSh5
tngnn1ZpxiVL8AF3WjzilWVFkRFFmkjVc0dXswkZtAPYsDZYcxxZ62F40D7Rw8zDburmatE/zH0F
LlTB+fs6kCNhBJNk67M25bQbTolCZLzXxgxOhWmU5yqRVJST2RruJS1j+1QCXv5lIc/1cB3S8XWK
E8TmvhbL09CRs3LiNqSrYGowMW2XpOeY0IVt9Mu+zydbHjxRqXBWmW/OMSPTmTqEn6aLcssrGLze
SgktHTdeJ92aUk9NkvNaaBJJM3IkWKx179M4IsnaacVLoUqVcih6pCmgChLUmIpw27GnElNFPBHG
TUmz6JmcqwYJyEjDjaTH1qc+5rZN3K+zXpL+PhNslyR+kK1IGn2ZScMlp8IC9RN7K0EcKYKqPfA1
9vvmzDNujtMxMjWmM3laPbSDyVRMw6K0y0o7xLA5at0rqQSlP5rNsGzHSuNQpZQhpVsFhjGMrE0K
16cYWtnXmmzkVFMY8sWS6tDm5JVld7zCVA97tQGp4piD1P2qJ2n6XYkWWEfZZzZbiLq5HwQUIk6+
3XO9+1pDXW3dTlfLj4j7gLZkDGI9SmuBMWhepJaoF07DbysqtDlolbo23CGRzOd+HgvMj2ppkq+g
/Ljwm1HJnhUDL4/Xkwt7nW0xoi+vqfXdlkt5tSZCPw6AZaLusOtFFRRDfN/U4jvnlwOqZ4aX109m
P1ImIkPHYkQbqvEPM7my8aEGVG9GFPXdvrdG8BuNwB1SRtXMToL6mpVpXQiIp6ML2wp6I8NP2EFh
YM+SMsMkMDNbz0KVOPVG+VJ0dwticY5FNtoB8qe6DVHuNSeibeja1KZYuPjk4S3MpYIpjyiba9M3
0Zuh9hU0dVLY0ZZfyvh1kbUw3HWxUFlEIJe03lKUde43qoCJqTVh/lnIkzDdduK656E3rpAHYyvN
A/IcOCIBHBATAZzU3Yz1Hocew8pgEhjrLF1aKmvY5+pc2tcYzmbG0936bYaR9QxLs/+9ghCGA6bS
ZdfZUfbRpaPGWacyKoKVucJ9NyZpjby2iLLHDjD7gBdA47C12gouHihPyyMRGj3dMGVGSEgXs2yx
yRdkc0igJsyN7RLqn2D+yOEvtssXXrW7Vzeqwl/MgLga5fodEdQSD1TgkmjVc0Xo5EBK4A6smtel
wAZipfGm7jL5IVoR6H2rEC3ntVQDvD0hkHuGuowPq91NTHPCFBPd0o7Ray4P0cVcWiTKelGJwbRW
1yI1zdV60brJlj1LRBOLMDHFX0S+GI6aKRtMMm3K7Crz0rMFXwvmRZIBc5mV13xrylm80yUAt0nv
7Q6xZbJa3OhgRl6HfFEeJLmEe6V2CW9XcwR3PSklNus61UWDfaCKjACmWg7nyJY0Tt6lkD8R5FqO
k9rENNDCSn4tF5NFaB2w6x2XKK+Rf0ptuZIfu3uVaU/nNByp3ctAi99t5X9IAauanFB3kyjPLF0V
wtg4qKx77bj6SZwICW4WFhmnLDp06Y4VuYYr2i6xR0PJwDfSavC2IloXPkZ/6WzTel44U2Hxrima
egJ3hl/nZ4zyio07/d4SndJDHyJ/dMM3PyPMfcgD6jsz5+RaD3Ii/HyqyUvUeIX2xcyA0LVqQgJe
aOnJI3VEzHz0ilfE19hEtNhyyu4QkgEltUTLC+TXhYumMyhy9rXqM0OkWQUpoVWN1rNe8CqiKJT9
TSm1atkXmTJu0ryzGsBARoNkZC3gTygGSollpWo7EyENszdFMKLySCk0x3zAleeE5tonGI0lLuAL
pINXvaKKkBWqE89VZivrBrDgCpmml9Yh6Ka5RYNZuljztTWZFnIR/CY3i1OM/IO2lOu2KmuzcA0+
NB0FK5P+ZCQrhsom5vkHnAtcK7VFAvKUtnniGqoRzb5OlnsAmyjBVZsMFFsnXEf1i94kKCGUWVqf
XRZFH/08KM0+o9MCCmaR9+hzVic95ErFjCMmDknAul9IElCCSQ5HbcbhFuPujPYrEQ1zV2iDMR7b
1bp/lBalZkLXyulRWTSNkptk1EmmWe1CleYyKg/TsogHTAHZx2QWJvPTqks3+jDANakLK+/cpK54
t2Klz9hwyGVXBkVixWx7pz7q9RP7VksLhIGP5bgmY7lchJZNK0X2uWp+QcxPWGxWRbKGx9Vmf4Qf
dlZk80j6coxf2ECn+SaUw3I6qssq7L3GELp66Nq6m4JkkCdl10xW2DFYU5TwW0/aLA7w6FrWE8gs
uznqgs7VB5pMBMqjIq/q/0CW/FvSXiVpD5LAQOUG9wjr+2+ZqDBVJQMPS+QVfPmktRRf2fSK/z9P
Aoj3PTBHb8B/dyB9JJnw+284iT9v8o8TqWL8oVtkiJiByMYdEcHT/48TqSL+ECYFNkw4aLjUxH0y
8deJFAYFTQGgr/nrTtPnHPnX/EP/QwN9osOrlf9EeKr/zomUGncezH/CmXDW5HKHk5zfT6iPPtf7
kfU/EVvnjgHbPCCg4HDJXoYc0shApoNlcr33PedCSyacRbqd4LWPmwfIauuE413BZ2ArM7akWJqY
wGlDHG9jSyfkHHVxe2ljuuu9mNDZFz6xmKUW3sO5VuJx2cp5yJB2qLtG3VhChQPElLYlJNrjQcN/
EO8pIIO6pYqNVtuduilJnD5HmPcqn8W3J8xWNKFw9DGxSPV36SOxblxHY3t3+g4N/GRWZWDXTlFi
PlnLu+MzoQQ4xV1QEWfuyAmGTjYXEzQMEWaXIeok0rW66DBPGXyY4VwmyrmqYUN46mDQhm3JeCbV
WEdz1cyygZ1gqZ8KaX6cEqCT2eWVdiXvGpiiIMSAIgM2iPC0u4sW20etD9sjJQ3FMZsVFTWWR0n6
Vi1LOhnUCWwibcuk/udhFOpFj+7niFzKybyEjZn1mArL/i2NyJazCBrITUQ5zNFr1nR+U1eteRAl
LyV6nCwjzrP2vum1ppPQtuz2rYh07d1UIv3Fyovxg/1KcwmNZORwxmy0cPVWxHC8iKGQ8WYNE7VN
umHA4IEMGMJ6uBuXeggcldtX1gspdXDF0AclJvylQv6aBE5TS5zw34r5Sn79ENZYKhdIZxjUNGou
GmxjWrLrMBn6iHtLogZJPn9CmLzJyrECizFa6ysEaaZb1dqf15SrVERoRpfcXi1MVu3ia5XUZytM
oApAAK+RMnSqQzD0nhS93xjFepmH4UnGjRtLykve/U7r6dpEsFeT3xqVcWkkvyUDgx3qEkuY2AP1
ebnExT0Jd8ooye6kiU0Yd29NRhyhZCmflk2rNTeurw6WUWjoALabYnHv7O/J3BNYgfgxzAyY1aBo
1dixwnhDsu+4WjigVZEh/NmNn4Y25p2oV59s3RCPRr5W36nc7cTMe86a5vlubZJS5kfKUziaULgJ
Ho2TbD5megLpvu75zDkSHWD+qBAsNTSM3Foz/KhZezKs9KpbVn0o9S51x6mbnrrFcluYL0M47GNC
Z2dzxJoYmU40NrvePlLQ4bELfUhlPJxA9pCXDqbBWbi6LvDIM/RK0jaT/Epvgw9n/rW14k3YFztI
/Xh+rjhLnZgJOzlStm1q/2gAVJYGWBsTHlN5DsqmP7dh8mhq/VZukao5Kmo8G2RwoF/XeFYrfLmN
K5vRpbMlxAjN02yQ630T4NU8WLEczKzOTPsP0R0mTdalSe9gjtSz77FHudzqAr+2xj1hp7+t+upx
kJ7j/FsdwoMgiRctb6qRrkyhvrHlQ9U8JGEeoKe59rxFMfmODTYnESZbYg4gELrxPaZV8y6omPEj
udSnZi4rzFL2lwR7nnfaYSyWu+UBFB2WR08iY2hrA5iP5sls8tGVp/voC/iMadW3Ak4njY2x0xgT
16nyzej744i/k/0eTIU5DQiNqbv/4O5MluNGsiz6RShzwOEYtjFHMIKzKEobGDVhnh3j1/eBsqxb
pNSiVS87c5NWWalAIAD35+/de65mUtcD0bQNuOgQELZJq244fBIZMHxXOCxK1lXLuosbNWwsOdXr
MkxvY9vDfZ+dsz66zEIG+0Cl2YanMd/RpUhRa3TjPeyozVD3n1xaAZSW/WVKnGs5px9pT+5LfEQo
bYw99s+jmr2HfJ7WyD13lo+rbL4RcXzyASsSNMiQkYe3bzPyneIvPqK+1sRQSWMMX66sMwZuLOn+
rgYbm/aNs5sD3tb2mZPx5zofwRTnyUMx1Ht78jewee4qNwa8claId8LU21d99jiW7jVnMltBeeY4
sq6QsyM6urcM4lc85M3tLWTgGUzq/bBUhnV6KvRL32O98NuueSAG9hKy5hshViTZ3FvDyR+aXd9w
iK/STZWPQGsXTdmejG88q9UwXoXz2YVl0Bg5tMIkvpmT+jwn4pxBP7CZW5YDVoMaAyWzT8c4K/TO
Ps1YLI+SMWWEvTUtc2yRBbK8HtGmmyyGMe0y8RdLXujg+3Rj+sbaJXXlbdASs6ZARFjPiWSiEvxo
R3VMvPRAXGBwVRR+85IrJ92I3ju4FW3aHkjCbMwImfueLlQO9gEYL7xBFabbMoV52w57VNv7WVfn
OG0PWU9L0JJnWXxtMoF+HS4pL5ruc6zSLPLJuMVZgzvR2s9p92Uh3YiJ2V/ZAJgHojmMOwW9xlJf
Zuvoz8WNO9J8AY/c3gpA1IO4sj3UlbLdmFV08Msca6dj2NGLJHQT3fRAdhbmsJs0oEqHiOROYniJ
q5YIG/t5Rt5nz91zHptXHU7XlYT8PTGhnHS8qzUkCrzzO5cwxQEGVeg8DnaGVXwwEbK5Z4OMhjit
bugNscqWMv/QNeqTNze0gp2vtWtwnNdf5qbbDa1RfmnsCa3WUy8GKhUb6iRnzDbwPDonVPoZ7W3i
R585cQybNha3E/ajzTTf+uYx56zVioTXq0QTGkHBbLeemx8k2GxW3ZfYaV4sFI8r0d7MnnWx9Ihv
loGYyUFPO0RHwDUl7o029+AfQoi1Rk9WroifG8Pll0rP4VCbd0bGHz89EQ7XGig3fYW5KGlWolbJ
FhyvanyIw/bSyla8owSD9HN2mORzS1PkqlnS0Ad1Gd3mh2I/S000ZGONcYijupqGQ7lsoimYLu/G
bD7aAHrZGJ+Q6JzCEkmeN/l3Orj1QvfjmKTHGktUHmSrcfzimXhM7HK8qkW1TQg2MsJoX8v4lPjh
Y9IhsbBGhpFzsutsjqNUfGg0ChBBifiIdvBrQwc9TpDWNu11p+GWG7xDpT6mELdWM55YipNvmO+Z
/Kn4AgHh1PTBDcJBh9Fr2m6GyXxMW5TgcdQwxjXAtTK+OIcyOEqXnSBfl355qKwxvk74boB86Pnt
O7MXt2HDBi+7VWxu5+RbCeyIXdrZhAQTo/hktR1fcocRac8XnB6yJMTJotZ1+lkmC+Wp+FSFTDn9
6d5ziCKZPkvNVcw4Aub+LobDmdiL1OATzhwKNQSKXELtFes+Omc0YGKHcGQPm4T5rXPCg8XSjqUb
UzOVbB5yTxL2ONjAlrcm+nen4mKnyJ8x6f8nxnjrd/jR6EbKdFHCOxsk408OrrEk/jRXH6OkBUzW
xPlNbNB9on89ODbuLs7zKYKjhd/EkfMapr8L8hvDOj+Zc/IitMIgNsNDbDHftsRm6vmi0xVZOs9N
rR4GSwQfFZNXL0oOlCO0wgFNWIyNHTAJ87QNOQnY7QQWE193+K0n0nee0JBTNgqO1cu2Osppx/l7
PYLd/inVdBweTwzPk5g/mOQvzDIkMLrBji+bO8xyiLdR0tYz9u+BwdBK1/JSpdZTX3837HA/lTe9
uMorjRa02PgZbsjE3mUQHsYR6uvZJaIGpa/vbYJW8XiZ+9zZyuJ7oPojtrK2AnSuyyuAbOFzX0T7
th8hGNBZxWKQTzjIGsPaatt+yHyqLB0eHd3uzWzovtvKY93R1abO9LZUCarBGT4C0AV47xwtUg4y
oLbQMrXZs6xRWhjFbYz/p6hRRce09Y+YA9a+tQT5gNOI6JluChgaK1fLh4W8gNm8IFBrcCHojsY6
qrm+MlEvLkJ9wBP4yItxIpTd/dbSGp0M8ahooPsI5mu6Mpr9O8PR4ALO6miPofFuv5AYgctMftNd
P9wV9L1lvUSw2MzbwDq7321v+lw3J4nZIICeTyxM4kWXyVSHeOrUXYGKWMxXTDK+5y61C9bJsQGy
HFAEFT5nB2HxkvMGBQQkWTaCClFv6ybZLpWOhRS7deZdF1m7oYbwO/JDqfwYjV+GbDxkibzAudy7
FWP1TO375nsoiq2K4dgGX2k43Wg57ICXrJPMXicdGTxlcRW62c6hU5lE5A319617yPN7rtUHsInP
PlJPUKbYXNw7C9yv1UFfs4pLwhC/89yDHcI57H9IJA+9NT02rXPpQ3H2WCyv7bzb0yHZdENzu4Qs
J3mCvlUC+CApYtOaxt3kRC9kb69qOtkb1ZiphS0EW1MD2GvyDRQPARI3emyVq87uqD6PU58fwsQ9
jHUVHFPgchtU2ze+21H00NQzk+fMvc88dD2RWJup2rhA9JAqZc0LM69V7XpwFunqpSczaW6DQLjb
Huk+aY15iFIcKaEXFhdZNaivOshZzsQRvMEsa8LQy9m0Cb9Dpx2l4jqg8ClYQNHeSAz2TFIu4Yzf
amRoQX9234NvWsWWayLcGj5HHus5jo3DTJGYcx4OxQtzO5YBmTFisxYhfUfhI4tHizcda/B2akx/
MwBEXUVxf8osjn8ca4Az8Q7qOD7EqmsPvgKH36jsIZ+SoN46Bi8wzmN7bZOzNOdNtjOXfUP40zd3
sU6WUNhO9LX1lUWS9zrDFPnd8L1mG5vGmRH317oN9gw0FD//uPcHTH+OF02bug6vEokNggkSbc0K
shVy5RHTZ70EbhT7nt6iM/TY1OWVmsXR7qCmtN6ls5uPxYR2ErXy5EEEBh5JXlNorC2/fcnDfu/W
Fj4MsyYga87ItKf5i7NFh0l6W8vEWVmYWwhRcl3QEqjJ4MRP3lkHNnJ14qksKlS7EM4xru6qdt9F
lbNl1AH67uhM3Q8csctv1+1mr+IPScD08yI1CbpmSp7xKfL9oF2Tut5+iqEFDjANjOoHUKAAl/Mw
kDZK3k0T7IDmevkqwaTnMTSsBKr+scOf1M1+j4OO2A8qadqlN12Zc4rKQLnz/Qv4PtD5S/9adNrH
9FSb46WzvC4+QirynwPiT8NDqMZA7J0S+Npa13V10+djha0VfOg5KGp2H83bGq8G06yM7WhO7i24
Xk4EIDi5oVad+8/DzJli32gyVddN6dF/T/Di4PuoBA4EQiZKa9s6FpzBOvKs24LWGZdDpIrga6bd
t/9cI/P/E3X7U638v2tlHsAjfXlpuF3/hAn+7GYuAud/w7zkv5QJr9YjZ09gqV76nP9uTYp/2QqF
tbCEQjFju/+TAOgJpNkMcT0snz+bk6i2/92adO1/oZEheYnRIB1F/sP/pDXJn/NLXxKsI3lBIBJM
jEkkInGFr/uSBk/0nLYCZq2LL85kfIGLzrBMiYsx9/EOswh4u64NYfGUBI7qs9Hnpvvxl17uH0C1
P8M2/4f2/M9lIPtxyUeke+u5S/v0l/ZoQUnXIsDgMgDSY04aR0LPS8+fg1UPC/RzPM+Y9RK3yp67
2rE4+TR+PG0ThxSDQ1fVlLfcezIsQm7d2o5Afzlpw/xOTDV89gQtTXj7zjUvHf1fr5lGv5KmaaKb
d/kdF8n9r9ecEFuMvKUErhERvyNkgew3cPV1yRj2CnsMxWYaRPctCLOt0SXOEUQ9QIAabnrYO8QI
sXi7eOoDr1m9c2mv+cVMYbg0rk1I8HFkfnrLpf9yO+ksc7MNU25xb+RX7uSMK38Kky2+4X7X6vmO
MAUJNsBqN7NhmqR1gMbKzK7O3rmShS/89h4p0qR8GuCeYizy+kJSCjZW+Z/zMWgVFMpB8X1qjOxW
YRzfBeh7cNDNIFCmGe3f3+/Ccv9/+2xXOegrHEH3HYrerzeBzthsegs7FDryLFZjP4ZQdjsMUWnv
keriVfRzVmWNnPjvH2z+4fY7DCOUifGGucLbbDR6JQGqA1wERUhaY26MPnYlTiWH1oP1yww7b46i
8IZVQ1bJ/dBNlD7dmN+5aeCX79wFc3mDX98G5S46OPqWNsmhzpvH1Jm9hgxHYW0t6FNwqVwjYSxv
yjpclaJ00dHqokxOTWJNZOE6Y/ZSmTPBTE5VhwAM/3tdvP3nQ1/l1v3+kzg2H8U7gw2EJezNaz7Y
TjEHKaE84MEmzk19W+9c2w8uYZdiGhucLPgU27TuQlLKrmM7mD5Ar6gfmUXuMgfD9soiCexTY4/G
eUzIgKJixHc76+Dj36/09+f257rIPEkJSSD2m2VRxwmzAUF+pzFFHYcU5kTwkkbMEE14sRB8Xdsd
55tpqsLD3z/594eHSZGQaBeFZTuIF988tmU9I4qo23jnzQIRslVBdSs7n8b1YFTiU5y31kezy+Yf
qR+Nh7H0oqvRHuNd6rn6nZnmkg7w+tnhCjzp8VMp8ovh8b9+hbokTMQ4hRgj45hmfQp3l1e1ZFk7
a/g2uL5BGp0sVuibebI9+ll93QJtjElV2Wiysu5aPPzxVVEbZv+RJK5NWYSK3ErEPJj3y44AFikm
82woiWwMz/ao97St0XHZbkbQVDqNTMfeucO/vRF0wthjeDsZ1ML5frMoJUBiVGym/c5WWh96oIMH
s6D1NUQDvo0af4lM5YQ5xUq+joCNDh4DuPfW6NeGKJZoLgL3lcvf7Ez8w+tby5Icxg6kgB12Xmjd
rYaCDiciMS++dj8UeWbv//61//BjsrlKeJ3Ich3KhjefKLuGGPgJws1I7scnIcuSSQAUWQiFhbep
Y3AeVVuN53ou4UWg7DtNauakb2n3rijzb60FrK+faSJNk5U8VaVDhkkPaBESQLaO8jY/KDoCaNhV
XtpwKihIHcrNr3//Hoth7c1DyfdwqIzYe01qszebG+Mwm0YXbC3d2pz+G1vorVN27bNthPVVafbq
EPjIbGIjBFY3hzQp89J9GNrqbrKbaudHIXLywHLubbY9zsrgMBA5ejdBKgmKYQV9Zz+wljv7agm2
PfirDKB5px1HWW9fI18DmtfNAC60iX9IK4NgVA4dg7VsuouCyDpYvDCkc1n5vWsMX/2i5MyHwGLT
hrUT02qbyHUEwvhYeiBULXgxG81U0EDhNE8fwc9wRmP8epOM+oMbGumxb4KLIZOEJDqXLVYYfX89
0sB8pwb6/SFeXiOQsszOkT68XR8seBJeUpBKHHRiOrep0W172Zc3VHLTMZB28s4z/PvnETRKHbcQ
cPE5yjf7ByJSqZIAa441jsWz1MY3ig7sqHUzfBFhrNN3Ns8/fJ7tYZBE6qO85fd7/ZI2VZ9rlXYo
TJBAE9Sn0u/GPLpXyHmB+gy1emfBXWQKb56UZTapFLkTyOEt8eZJcSE8eqEIp13VlAo4hhsy8i3z
hyFOa1LOUGkbEftO3aEVtQcX9W/XFTSuGYmbtx18hkepQWBqPTrv7Eu/v3VcmUKm/9Mryov1+lYM
zKWNNsYj78Pa2QdAUp7CgORCP3O661HjK6fxa37XzEFW0iraf0jRJO+E/50t/2vp8KeP94g25dTj
8TapN4tXWefI21qwqbNIxw/CqMzPZKQD088ZXOlWS2AY+htt7OoUJYb7zpc3XzsKltWaZwA3g49r
3naoXl5/eyjjBY4bNezakpqFJEBfPTZ2Va8z3NId2WTtI+Hd7q0O3WPMTOHYCLe/kZPy4MN6kgZN
VwUYIBPyMhmOhx/+vib+dncUJ0iTJBXbpNDlr9eXB/EmHohHkDuHUuDQ4GS4AWRL09yq6+dBya8e
So77iLdqV2StePj7p/9esiCS4W/2VAGz+rcs4LhFAih9Ou4JnRbj3gAB+mEgW2e4ToDA2Xgk6HOs
Q2aletumLSiJOCybg2miN4GI1Or/uPTngtyfLGwMJXyrN+VbGMydoPlks07AfQUia0CjgK57GY10
QKKhz51R2Me/34Y//AiMkBwKfkvxnKg3Eh/EuAFKZdPeAZ5mUJf4vflDwwPYT7nj7u1+yL+6fmEe
tAdocwKpV71X2CxP4at9RvFdMXIjz7QXKdSbx2CMBseKesfZ6UBi68IEQzpSGg9xcZwsATelFEl+
RBIIZizl/3KOYGIOtxJvC36zBJ4GD2+Ql++8uz/N3W+vy6GO50y0/Czqzc8RO5OlTatjVg8qn25g
VvdqTQO3GJj89TPQWk+V6J+5McWmKJ1c7uO+bQl5i7VzHAuB/Fv3ljcdfAaAoAVTcK60jQ3hbiDv
qocYKhdz6bibg307WLToC4IZhvfu72+rAAIzhpicZJE3oyx/c3+bMs/MytT0Q1KUU4elW4KyJKlp
OUR9BKY5KEKwaZFc0m8DnzTQsixcsXZTCPuQU/Sk90MctjdmwX+5rpCegXKZJiAr/+mjaLE7+pw+
eRJxVr1ZrN3S0VnMoGpn0PzZpNmkjroTH2sr8y8WeSRAHszpi6rK/eRY8e7vH/7bpkmBQ4GGxUbR
9XLk8p780nywGwIf0zh2d3SSDTJsw/7WiXwyj00OD/RV6+u/f97P8un144VUzyOnyVYWniP3zeNF
g6F1zEi6u8gtui+VIcd9xpl3YyS2OAfSsMttYAMyZk9Fwx/6YgutsDxaGQuRa+j8upzddKPCqL2S
8Kz2+RTXxrbI6IbkRKY8R0jRV8PUUl/hKHmnxHiT5c7WQiyTIGxNWNQZii/x+naBO0sM0cViV/CE
X8vG9x/NQiL9Cs3wKR8582ajgbk5QNV99iE9r81w0ptqrFy6R3hgdrWThsXm7zf1Z8TV65sq2fT4
y0XUKjHuvb6shpZJWc0IFnDPZIw82Pewk9EG/xA7IHI+wpoWixsbkcLatnqn3KIacM56lu5JKyaF
K8MwQB+2XdJc/MkKA9SExjRcDbVPwgv0p16dK3xt/5cL9ym2TfZpLIjOmwvnSbAKpycfxfRGBJO1
nyN1SDtIUAVMp09AHFFBBGZW0D6UHQAHBMPD564lkXPZqhlu0083CQtu6eTDbg3dQxeMJbU24jjE
0Pis7iLXNsR7F/776s25zHIWHMdS+y1q1F/fm6HSbjSZwBbjWpDrGUpTv6iUAXwmw7tiAeLloWd8
thvMSaEVtY9emSXox8biOtG82O88AH+4nOVo6uHztEnY+3mo+eU11rLn1EHNv3PcYdqFgWTOgyTg
VDqqvQStw1ymjbD1E4R6KhFWXWfmnF/4hyPQvfDqnav5femVrLgOIBPBHVJvd/QpKxMErCMVTlxC
ewzIVxDge+4RxgRLG8K6kmHa7LSu0Ts5TQelCKYCg/V+O+PhALXUzLelLRGmtX32Ttn+hxWIE5DH
WI7cOJ9F6M0KtMhL3UbUcDLB/tiXkvb1yneCGCY0o148VzKO3I/GZABuQ20ldh6s0/FzjM8mZgyZ
G+UuGt3SvNCup5cM/q9yNgj9BdEt6Rzlp9kiV3VTufUyOlekI+2ymUwAQuot+d6t/sMPDy1mqSZp
jrAAvPkyHvA+QuJ7c4daimlmBKkcR6QHjyw0GO2rdr5Iizpi6MNHg3tyS1Sbc5DM1PYoOtU766P1
h1+eJd2kiFt4StbbNrvDrxd1nAx2EdrTYyKK4rqADO9tiLSEc62lSVCZbBmlg+UKMOrQUWrFrQc2
cBfVvThoPZBPsCSZcDKBlbgtI9kIPI8LLibOAe1m5BQ8uqpfhIVR8rmG6luGif4Sl2PyKctd5+md
p1nyKr9eXDnCWnwbU/F6mW+PE/CKJyNtHH9n8YLdRGYqLw6mzZ1PatJL77bJKkxrEq1FPDHYCPzv
cTh84YeoNnM7RfdaMDX/P1wSByzFCrd0xt72KJKy01bKvAWxQAcOhpgUgqMNNCYKBZmFIHbvZFn3
7LMrXbMuTEihlljgxnS2M18Fxh90tL9f029tEzrWnufQeRSKDtnbFajHczeSgxPsGLQ6HydiijcM
isoLNX2/BYJpfLBbRGN//9A/PG+0fHnWmIstzky1vB6/rHsY2PA9eZwdojq09zQ+rYMuiL5N2nzc
m1GeX/lcxHPcJMlV1QrnB8G8L/j+iA92ClXuU083FyPzmX1bsrhSVutcGz4ZGOTDoI8pECzuyY+E
5UwowhGCcfBY9lbyyEZzbo25cd+5i+bPpsGvT5vNz7q8yC6TNckJ5e03Ilxr2RIFOWI1kjfkxA4q
Otwsj0SVTaCL+wrhM0nUXrhhEUbKSRyEfxxz3UpkXBw5yQ7BqksGsxyqJyiAYbixQOrN27HthXU9
CQmnTIh+bD6PZgZpjHHEfi7ACq97vJAhU3HnUaXRRLi56TB6KdKnchQlsm5IYXVFfh2gNlMT7upn
VO+JXNiTAa8J4Gfq447azR5u084k2nyKgD0DP7THz6rwWhIj0tikq5kG2Um2bThs+7I3cUPmyDHR
mRnzxjZHw0dGoMpFKmxn2TGwxXDtWtliHMAadMetAzCcJE36nVQiSQJROnacXIlTJuKIKic4WCh3
m01u6bblCxpdeqRCSO9o5DQ/Yssa/NXEl9vkA3T7DeMBoPq1mSHdLtv62o76BMVJ1ZZyXY5GO667
wV80Wq6qzTX53CiLSzkZV12gazQCNvZYXCYOpyVjQEBbBsInMaQr2ezzCe1OgL+2ObSq7o9tNoMV
lR6c3TnAGrwVODRuMCQa4mSWzNhIfckiZxOFHnSgqM5FsB+0rsy9TNvsnpvHctiky40K0hAglcIK
scH56X7La3TF751OfhtJ8UCynC9WKeaUghPK61esqp2miFjSt7kZm6dEpMXOcMkpssw6vsgZJsJq
GrNqZ7KJn+xSpkfOj+Y7x/Xfem18gLU025bBN8fmnxSJX150YTcz2kgy0Kek0scsDcITcG8B9je+
DruhOMrQecBRF9NNDZurfGzUYXJ9Y89QxN+GeiLCDg7D97+vP29PT/9cFTWO5zjMJsSb01NVs/rX
cxhsmykfvmfpiE2wc5vbvguzZ4Xjcvf3z/utdmGF46TGBovoXPCpb84fVdpHhdP04M/80T+Dv0hP
jYiyT3DwF3huzbsR2sUSNBAe2zmPyQeM+uWYZcboNlMT53+fRPOTMzX5vUKZ96ByTHkgPJ0LLnPW
iDqdiW/tMTvZojXFe+ubrZZLfLXAURiaYEeomtkq2DNfP09IeFVldXAoKrObnW1pu413rLPaydYk
LHbwi6coOgXIwtu9yOT8UPP8kX3bzQKGuDKHyxiSOrtPBxSW8Mc51ELxiMtPSFJBVJnopYmfSOXa
LFrxEqYpdXdfoJRe1V5TlJtYVPqpKewrI1BhvgetrKJT3bYYk+O0jMgHyhcVFDZrhwSwyi2eI2ce
WPgINyr2NO88qAqViJMDWAwNzQ52Q7btu76cj6GXFfrWxwvboKbz1Gk5X/sbSzQmwbZNWCLJnPv8
S1UlcbXDTJnO24CTxBeXIK8MtHqCI8TxGwrHzG4wGzmxSchZMgcWjC2vmc7gbUVJNDy/F0275hsL
RKYfacI0X6KmINuq6jBR7dj6zPxUzEWBz3VBcxPaKtV15knktZ6IEWUk/Ty8kN2TWzt7TJKcJQ2K
5r5zlgETSpciPDIWCwGNM7a1t5mONZC12s8wOoCfQe00zgrgUhZ7w8Gs4qw4uSR/TZekyTu5KYa5
2g9iCC7Q93Ps8tW83GvrPijJa1xNLVxXLO+Z/ZUFyLtVyu+qtU7ifCNHwA7MGxMMRCKXEPuT+sGW
ujAOQTlzlpCJShVOm6y9Ic5uMcerFKpD5wuYcyj/gF/Fhn/bJiGml8gEHbtlK0LdFWCifywQ5Q9b
hKzZrVFqLO0GZoLLWAy6WceS71gOToFzYEwUIQmlC+A96Axn3LY4xK0d/xZvs4poDK86JFzZg9vk
CJ9V4Ean0VvkcmYTFg8oSOt8S3RRWz+iMezaW9cti36P8nBotlMZGd/ShLPrMSQnoN5Oc0toGC67
+oMRar/f+TVpNusSxjQGOEMvGbK9TZcMYSGBGVU1ldtsIkmQ83waIZAoWz8WINn8ob5Fo5mZaxlP
xQc/obsEwombsHERvOLgJ7Ryn3PQB5TY4CQBzpyAAYeUYfIv07QDGEc/OtglRuwlu3Kusntya8kx
lkU8bVTep8Vta4JawFPXGVBER2CAWCF4dK2hc8NLYdukxAXzGN8XXR6DxOu8YDxbrZyrB2MmamCV
8W4ORzAvCEmteZiM/VgonBS21+GfB2WRJ+d5cgN8Lr2X861lNWb72UqzaG86hH4MNPTz7ynmjBho
hIjsU171oK3pjnr1gegvHxBAbKCgtOLaRIlHp9PeGl6Vkt5AQ3a+4dFDvJ8PBFav7CgD9W3U5Pw5
XoOQqjW96gAMo2ZR59TCIW/wP5OB0xJaZwaY00gmOPNDou3kjo3HLjUWupcX+w9NwRj5lgWln5BT
Ix/c9PMyihmYgj5mg0WONNbvdkMwBGmzpB2N6aUyMWJjR6OURQ7aBDOqchgV6ym0B1DtdVtl8Fgy
U61je/IfIAHY5qnIJ/Wg23j4ppquZHkr+9wHmU6k684aMhjneWAzZYMvItsVnJ/mk21VmVpjL4Ks
0beE0BC4m+F/YDtFzKvJdBuOwkq6bjsMTfyUDp33fXCFfLLTpqjXylAY1yHbhOoKlxMU+Y40IpLJ
pqKgZO76tljbsfTJlnPz5EtQikEjdy/bJ8AEYbNHvIGJPB2JUYLvbdjePsN1HZGETU77bcQTo9ed
XVT6zo34ojvELlSMo4Wlf5u4Ix4MP82+JlAT8q32UaQjdVCzfSd0BSnUDqj4yH82Cbjkl3EuoBaj
z0ZOCN3K6mLWiVIh9cT3bzZ6WysnOzRt6ILLyTpedTrZg78Jey00JEZP34m60x/mtlnYz8SyJTDP
krbaavoF1gfI9PYP7q4qrnIOWGg3KZKejMkGooPgaz6T2dp+l7JpaTfP4M230tVaHMmQRYs8Y+Zw
7kNFNuAG3NBg7UcyD+r9SEVMYHk2hph5qpw8OKZ28ogDbzySypN1x5TAMIAevkBt7+h8uowYSoj2
QM2V7iBCI/AN4T+QdeFqijRPtNgBCbict4peGsrtPkJXSg9JQxpvvBEUkyrVJk2NGleEFliJgrDz
gPQVHg9w1Ib2iUDCvDgZVKdr5RNntNXFXOn9ZOX2sHIqYT2mpPXED4ERs5V32eA3J9TZsz4U1KZU
bLp7rGC8XDF+Du/IMDJ7IFSJeZtGufPcExg1ApQWmFansh0fXEmU0rbNMWARCTkPuFbmhZmctjZL
LLETDv7XWo/EPNYYxTY6bSJqv6RskETVAmVGYhJ4iJkxH9ijY+tj1HUweiSoAnnFc0CedKkyfT/0
bjCvHdcdvBUqvIyolHHEoGGOsvLumB2M5W40K/97hHkYI6tV06KkPwz/0BhgSKyTyORPwdpQHcde
kVvV92C6vGX1WjVzyC6oqQgwRk2YiUFyxDTf/I7e9zQgqdukQz2Rq5eCmt5p/ie52NVAe/pNYp4a
qyAajrT47GmqZJZckYGVTsfGczNMLlY+kCnIZPoU64xax8uIcjoGzoz6w1iMZn5XoGFHPSyuU8SF
eGxyCW8lpsS6mtySo1qfuF20mbMZdERDfOEVlj6SuXB9j+MZ0hWz2TnDPVYBdKFBBodsPgXpyEZY
MAmhKohpeMl2dvDMjqRCOopc0Mc8iwZxnTM2i666sHO+oF3zK0belgZTDyUJjFMdNvDarVq/RNrG
3qM6yadxyp9xZuZute17H76UV86t2tjzQPixlHO2hJXV0z2GmVkT8WyM37rRFS+umd2FvC1cV92Z
+G6MmQZTR3za3qnKFJx/KeRdMM0W3i263Ej6mECZFyMRuDWdMDUuVmHQL3f9sTf4DF/kB0hLeY/2
psScEHuZu8nrHppQMHmkGkJZMg5JkXFvhJmHH2K6ryv6m2l3GOw2Ci+Y+5EckIY94u2tSqLTE42q
hQg6tooSAIy+n8eiMlbuXNvfAeeO5o6azxB3s9G4wIvDwAl2uYz0ne0ziCKkoeVJpaSgOirmiHK4
JVd60a/PYYltRvsn9lVSppCp5sVmRAnbHwpRuP2OVYO02WZBhq9dH1jH2sUj6h2CgWSFdUBu+l1d
S/g7XD/wOzWAr6xZyBdC+EB7PavsahOoyrOPbhFgPYyNxmAg6IHs6hpv1i80PsWldFrDgN5TCgjv
Hrb92zB3umAvKgdwfGqScQBKYEnPlFVccKyODH8Xl8Y4770s1jQg2jZS+6CynXxrMBYlgiyhK3tP
VpJ1RIAWzBe850N0g+FSNcj6iBUh6MEyf9B0ksNprDJhrG2BAL/PiL3dunpkQJm3oIvsWGj3UMSm
k/OOxvIl5dTRrVsDDcFGj9ncXA/GRGVZVnZYH2wiG3FT1aZbbnjZS/yrfrjOww4TXC7jFcT07CU0
c/dD5nsFJmSnA1hj2Vlt3foF2QT8LpDVMIKO7idwLqF3W1VF0uyqIGUd8shU6WGQ4op7FozKIFwP
RXSju9wCvotFFR9ZZI3Xg0dY+0kOdoW6jREhXqOxHpJditlFrfxw7oZzYvOinjGbttTClR1nxziH
d7i1mDTcRjWYBAwGjYcXCEQec20gL8M58sEPXdVxNCTIodE37cu2cygwWrK6wBaypsZS5vc88iha
SHal7KztDKyqG9c2UNhyIv/O4qC56dXkuFsy6CC9mAGHCPZgiCohLP6A7ov0XjS5O2obEJf7LQlw
s1A05tUxKEzSbLKEFvpBiFTd17ImxyiyEYxtObAEICeKKMeEXotwJipuXPLS9cCVjO5/UXYmTXIi
6Rb9RZg5M2yDmCNnKQdpg0lKCZzRwQEHfv07UatSqq1kb9FmbdWdlZEEON9w77nBFWNaF+t3IUuL
PkTm2Rm9aUzKoiq4hFbHKxvrXzQkAoVTh82yISRQsgLeGdInqHeGrPuZeROLr7myjHtXWIF7TJ21
/k4AGl3pbFSEUGpoMfQ1Vk3OR0/9dmplNbYHn3RDGv3uCvowbSvVzrLSrAb5gL9uA+9pxMofwgXw
dKe9ZCpTSD812XjjuVyvuli/9vrP16eB9N8aR1tSmEy9sK/sPhGCQ/SLTwIiOajFbMjRqiPy7MDM
ZfMG9nMBuBmchp8U2h0OQztLSdwiykDMJ9kvU/ayvHRjB/aOVHCXCNYQO6DwlJJnq4iNwZReXdEC
EQqQgJOLbN+Q1uqG53l8yEwTQVGrRQPFQ5fyoKQnigtn7/BoaCWCHXRM/71rjE0UhyA39lM8efVF
EtdwZM4NUXfs7JYFpCvCbzE2ozs5U3lvCKie91lbmOhzPKD120arYl+hgbA4Oyb6uv0VzItudlrb
aX+Qlsqq3Rh562dyYNR0YqOU3tQq6APIDDZhyzkyWL237Y5+ts9kFRFxOYYTuZUrUWEy434AV9UA
FcY4jsvU7snqmR1+xi0d/ug6jHJkJpHjvcvRkgC56gk0SqbmT8zt8qe+a8UP7oqSAAgqJGK5/VSt
J0r5Ib/LVAc+vfen6l3buT56S0hKLlnZ1AchgIJl64VGz48ptYXYOk47IJKu87pNfLuznQOWB0yQ
JQVceJOvjRPdAE/h47SLxhlNFAczgz5kJ5IERAte1SmUqfduHcSkaw1LQSYVy0d/OzO2e/LQdM3b
dcI/BYapSzuo7NpJ6weqoPKaTmGNN3loBceYOg6i+AKEkOq5juUD5KzB2baTBf/ckY556gSpoBvX
y/RyaHm1hM9sefB6AdMiMZCVUjxg/Zw7916Vi4/TfoRwJixYHkeemPiLiw50B7Qp5iVA0bKeYqf0
maDD3wN2kuZ99pxnHeWAU2XqGr4dnoFm9MsWWmrmJdC5RLqjvLbbs5f3MoRyucYcTyzyjlE4A1tt
eqZAOPIm7063a4tpUaJMStrCXc3e03F+EUsuvpkhjKxkpNI5ozwS5rzMLZ5Khg7y5jqWgm8AvnIh
pdypgqcYZtausgODWkU5nPp+qPRw8UU6tYdVucE9NVZv7bzcNpc0DNZ+R2SrXe3zprpOfVFRBmQf
yMmECZln4ESR+0kyDfoyIt6sYvQMEq8gSvekljKuLr6KSZJUcTMycJYpwVE6taL9lTl26k3YD9si
Taev+cp8Yd+x8CctjU1Ad5+3cdV+jrvRiu/cKozxj1HHMWtHf81bMjJf+rjhZUWNRdXQsPPdNvgk
6WuyikShUYUpSEYCu4NTXzSpcyISETejtTS8Ujpb5+T7rdcj06q6tqH6oF8+ReXo9+SX1Vq8AOSY
l91gqHwAryhFDmhR2majVZl+KwqAkfu5pp1i5YDwfmtFafGJd0wQEKQYO+ORu4owB7BnxXyxfOmK
ey5y+D23miBNgjQtyDfo1Fzc2/MV4FGvxFXWNkP5pBILvvNUpTLfNX4zN8eikv4hLFvY5ytpzPSI
eqjOhdcAJLXZm2gwlPb8Jsmh7QngnYHkjlWGciDOuVkTuEtxYhqGB9sxQv6ylSFWyDXI5XJdMvog
CXXH0dD6sFpw1Eduvu/RyPFqglU23A3jiugdXQ10Yae1JPCByWDwj/KoO4U93fB9U4nyZW7L4ps7
ldBNiVHOscJDw52SKhRBd5q0BI2Xa5O/sZoCj+cGE78+jpbPa0O2E/N9y5/PNDojC7x2THfN3OLO
ZVCVn2WsCG6WY+7aSdPhuN2EmQ1FMxNFcYtTJ70UYR+qG1H39O1pNynv7PPe+IJ3Ey+/yo33PWbg
l+3qIm3UrecyFNk7SmYLEcN0+BuwHTj7F6aT8yWOZ299VGWMKj1ssKkkmoH8m6nDor9wYwIHsS3C
lb64uq/f7CVnIdnwiHp49AFnJemwjOZkZ217W+ZWHb30g1Mg9AhyUjOaUmFcppIFzDtpRoFBkE0j
3wATHizrRExtZ91WP6cwCLFGeVHxi76+bQ5KEY99588LK9imNe73qZlFj6zdju7AVjL25aM50QGY
Fp9HZrD8Nk7lW48oAL3+wORIQrOIUoq2uTLi1l5FtMD8BX2cuKHlPjbMemyq4yz+iRZudHZwmwtx
LKBr4SEGTfSQKx/ewMzAuKIxNCP17jpCXFqb6dLXq8O4KyTybDcucTpgVF2IMrT4i5YEcLWk4e5Q
h23YfJMqXsmw/onQZj1F1Wh/ZzaIjKVKIyxoYiUggH6LGJ9WN2/LWpYOXdMiCfvOlfOl6OcgB8Wu
0anNo7bKZExhPNDg4+2g1rK0PudCe3KrAv2LUbcJH8EZghghZ8jqn1xeTsGuRx7S7Ps1jIj4MqlL
1gYpaN5ZjKtTXUvdiFxIK6rzW7cBqbgFBZxBd5d0OBu+a3PyU95f27CNFPryYaV6m2nWP+mFecY5
Grq5Pqu8E7cEBstPxiVKCSr8AvzHbWPSCgFaHXqnj8ptKCMqzMXH53zjKFLbidct6SLpavKHDFKj
s1Ea3smGMUZ4C1ROdmfW0wFYQVc05k7FfdjfiXDx8UqPy0RLY3fl8G20Sgz9S2T6Q5ujFK+UsL7W
ASAiBJcmO1AhNgMTEaVu0aYu5N0iSy2oGKzF38dTAadEVxXZkrY/TN51ZgFjguHe6h865NbhvWhK
XDjD2sLorMN5CV6ZYSpc525bM2qRddcd+YsLhYc+cvQuxWc1nbvK8q1PReqK9Tw49oh/vCqD+AT0
pyDkOBIpIwipI+tG6qkv974xQCxTTrT1MjWUqK7yJyptnKodlUQ9OgdraR2YcVZcV8696nJxoq4c
mKauTn9vqJrso6mdEAG7HVOD4zKP9NdOo5y5A05hqvPst+oNinb4HTUwIal5M+QYoasOKJfbZ49T
ih8jEb3QtAx9WSwXTJ5Dc9CZ6yd9zzsddIBCvLV0gKoTm9TE5QZXfPu6ioB3k8ncwtlqvyVvOQvI
Wd5wrHnl1mNu9iVeu+iVzLmrRD5lArWtaQgXJpZ62ZVUw9/bss6/i3YkJGMq9HKMLJOiwQlq+c6I
bzx5ZrTDfS9SwABt3EEgIqVz/IRdCMc5BR/ua8M3w8g3dyK0E1ndXyehQide5/cnp7DD164U63sp
+6E/aeVDUM3KWhR7nmcVHDLJhHxrT4ML8YYA9vDSxtfpJ4Nhk9/aszO1UEPSPDo0Uy9+MmT10rew
K9rgK7vbJb2he/Rq+NT2aO/LpmyiJ4UmCVzWHM7Tz8BZYkKPZRa7hMV4CFcL7kT3Ye3gBiQlJNJp
SzFHtmwBTPtWlxP7P9bD5bc2zpEb+UvebEHlh4dKGsAs+er2RA2hYjlwMfg15MnS4jt+zyihVzEG
hSJdNLEifDnVXR4Gpt2v7KS/TjPOigecQvLKLJzK8EIpOW4D3jm73mskKDLmbIZkHSj0wdHPp/pd
OdonmsZTzfAO8GZE4GNgIGzWPpvEFR1IX79A7YA1RwRAfJszuHpMG8LE2ZGh90hi1iCvXtfJBeY9
projwFW55RXFGwGwN++umhv2Raf2qHbCLapjXECVPMtxYL3vysyBR1vBCtuWBSGfv2Z/LcrEIM9U
e99vgvVSyDjP14T5OAl3hejNUbYsy0in0uqdbrpYtovtWL94G9NPKWskJVeiVhSfmpW7527F5Ffw
EMfqKKUXBjdN7yJZmjsG9klYlWSD11UtFBSkQX8mlZgHtm4kc1SZK9BL7VA48baQoG4BB5FeuplB
/SJ4jFzQHJbkAmzsdDK4YlFLgxCrO/cMnAtMnBRBAymc5fzWXwrXPRS1QHcqUE2G26Jl/Q1vkafr
zfQrfAK/Bhj0zP6tvUctMvibfOyH8jJOyhWwLOgiDxXcoHtsY0FKbm/gWAmwuZ7knZlXT4Fr+EeE
lQng1jp7xxJ496sBR79u4FqXZssZnaa0XQ6HGrNlgT8PRcdTlrNz3jALcE9WZeCZYxx1QYlrN7uT
Q90X+2nRgzl4rERmKC12A2oqwmvHAwZrmBF3pvQpneYJHr23MOjUQYnOxYxyRPrrLUGwZXZoFayJ
kMRvW/bA43YNemZzkz13MJd9Kek0+rp9xO1oQ7S21in8NtuB/txx9L0BNRnlDgchEcm2HNzb3IFt
nFTRvL4s0MXsM3pgclI9M5FfwgMkrJ2rwlyfolERVgZMLbKPPqDgH4wZuFaKJE8ep6GcSHpx4Kod
6rqKDjpnM5eIqq/iw4COmXaqlVf+oE7nF12H7Q/wPQQzwU0rwsRNw/Ro0BcDuabJI0ggCkmjdE1E
mmOnVjaxFvOyTYYzm0Iu1CTU87SP3oVqFZ+dnvzgJ51QNydDtLQ+HUdlojMGLCQkaVuwbwsnAqko
ZTKkMLM9Fju2StF1LOrY9xVcS7DmElkzK0Xy30mecPtbgXZb7JSxwShVsSKiskqhc8/8Xx7rmhCH
JGyJqDiZtiIxLSQWAqRd3P+cS6+GPzMB7zxTuVWMLbDj70tO4nHf1EDRj/XE/IbJGmtUIuoNAcJ5
KNAptfydwYGYDPBOUcUOkB2C7G9YHzInbJbU+VVkV27oJqxm/1PVuynha8GAfMH14JPZcmSbToo2
8+uEEMdUbAN6Vnh3hD50GzuoXHoqqAW7bpy54vXsp2c9K5HtdBeIr7KZrlimxczT36RrV93MBx0E
4oir+wPcLV7PD/6ErBT0bPYY79qUmZJmprIdJn88C0tO+Afb7D0T6cym2g41AKDA3s8thG3qMPe8
BFEKwHx1zuO6Bsey7aukmYb8WfHMUsBn2RdbVP7O021MQFxa6ef/FqJcP9xvHx4MBQTN2PEdJPEi
+CDiqOqlCia2JfsW+ycwFUee8jCMWetM7qnSFUuUJpyZm7K8+4uEJPyox8SLe1Va+p7Ndpj//uF3
s6RaI69s1/3kO/p+9JGoEXttkyVVxYQHBLyxZtThbL+LA4Q7k277IFiCQx0alyzXWIBwkE4dQPdS
jfBRukeM9umykcgZXcLRdymy5YUXXfaoTW0+F6Fj1jtbFlGxoV41JUW8QsA82+mYss8I4JnVISO6
nVepqd/nE2C9jcPyhwULSxp/16dzre5IIMhfpe9dPdod4JvZmpCHL91gniXmbDdp1uHdRc5EMqJu
XhHBjg8sOvqdiIo5Q9YygSPL9BAGzQZpKdirXHCp+ZIC+UiJsnbEr6VBtBUDW7gNLobi2wqarV02
FNtW88bQGWe49nwLSLvflu81GNHHzF5c8TAC5WETjpxuesoz6PMH20N2xQmdtl/9GZxNoltjfUW5
grpcZDnhK5HyTMuQtbIYaLtlau/rqeu+FAFMi78p7v/QDV2/drjPzhUQcY3A/F035DHrZfoeYu+s
wAFyxkabEjvSyeHy79yhsrcmXKfvfVx+mYIOvG1ah/smW29Bw7Jurr3p3hCQ/Ze78Q9HyPVu9Ind
dHEY/WMP//1j5cxMHEaH8x4RirrjZSZe4rwYDnDG1k/tNXK8426AxRX3RDyMqfviBwasHaJdcjTy
qdw4pnb/Ipf7KMblQ/FocI1IVhICtMjvH2og53gkXGchVkxl5z5ux2un0BUneK7rxtB0nnwUN39z
IVyfvN9PBR8rX4A6DTdsBDr9918bhAOFE1yrvVYMtWWvqTxLr79DS4+cBL8zGzS6509WV8lz502v
/Gua+yoCvZ8FodgDzoof/BK+5NqX1Er/fWb9r08H3oOzNsBYLz7eQDZi6JItqL3nhL03JbFGG1nW
3a1yqnH6ixD+D5cl1R7xWQGeLo87A8XH75ciZ8mcu2PGoW0N3vdRdx6hdGAJd8Mk5LuzUKt1xN7v
pKeW26YVTMQrFbKdTtfd//fPBrPOS4ZxvyfIif1gsRmKQRlP5CQkkhj8VNK6M26ScZxEgLLf//t3
/flaiByEkLZApon5+OPRzHByRF2Rr3s3VDTmIfJQAIEuO8EWYxUHT5m/jREd/0gx8Jff/YcWE4V+
fL3iCCNx7ocfzgc9RylbJ+55shnyJ1OzAIicqXY3ka70zvZDK//LDeU4H+93vPRMtB0sV7gexMfH
zB5zeKfKJtRyLCq+QQBHUBEn0e4Gt6amd+U4naCYiQnxX9lBCifh68AAixaflkicmsijImnE2P4j
6R78B2GVpU5sa2VMWVIOcNewCXB3KbXiNq0I89pKkPD6jIyssv7mJvl4DQmJstlJRP4VQcNN80HP
OpQzd1GX08Ajdf5Ov7M2xE5jn+b4by5d5psvXdShsqwXzjRCphsUY4SaRjAkiUmMhb8ZXXBrusvE
7Tha7tc5zIqb/77J/teHvBYe+BX5D1rv3x8tXvVzXbPmPoxtG9p7YtzG5Vm0FvnyYphtfcb8Ng7f
/vuX/vFAc2m4RR0SmCHhRPjaf/+tyJdE70H8Oah27E5MfhSVmec/UaOlu5WF+a0bpNOxX1iebExz
bRhN6GZHltF/s/v9Y07+9zkbCBeQFefLPznS2C1+/yyZ5chWsH46pDYJZZsWdeCl1dq59ctsDW9U
4NTystLzlXc8Eal9wIFXhKee3gkvccgWYxPjindJBxfxdIPglSUGGrLevkzKZnSzVJp/InrNMW6V
2r9jvwL6OnAj3Z2Mw3G2abNc5EdHq/Qmlgg4oMJqxsZqdmR/WyNyCM+lxzl3LqBGpjf+yoBtqw3z
nc3qGfgIksmcw57BBadMA0qGSG7osW4Q3+s3H5TM8iUDPl3ct33DQHfWy3pRk4yDi+v1nnvnDAiZ
pF+I4CbjVqsS0hbw45FXRmOMHDd4DvF4p1sT1755QNqWzwnjS5wRPUbYw19uj49HQcDrVlwNG1j6
KYk/nrJLNTTMG2dxwHggUhgDMdHTzD2xmWUihGjldnj/ks4X0YTxKXctBIFVZJI4lWN1ITTNoPnp
RD/9pRT4+NbjHHbcEAzTFQWBfP6DQQybJ/mES7Yc1mrIt8OQKYypJU9rdnWq/uUA4UX64UgEvoEX
BcAIrQ31R/jhvdcuhVVrUpYOKNfC7ioAs9v7tO3KXzXcxmXnYopAylWgDnscyX16icdIRueRAWF2
v0wYUg7lmPniaxaN9Nuzj9jokflbTq7RFbeaxdnkXUo0SfaXFgT2/LnLZUfsFmXyvFNKE5TmR+w4
tr4RlPt6gYV0m7bM2zGy/HPBWyBgd6tIM2LvufrFLpxNRl5NaSwn48f80n4ZZTYvR629an0ObeTf
G9N5UEg9gCb2MS4JPfAsLG3b63r0jQyl6OfQkk90yOwQkF3GVI7CrhkWawenrf7q1Jl9EHaQBufK
XlDhYtJKBaxlfEsY7SGaUPu7+h4Jd++zPqe2OrARq/OtzpcRRjNdgd6NrjWlz5ql/SFg7l4lIPjb
H7MrpmaPBqkn7jVX3ee4dzCkdJ01/lJtHW7UGpvqB28NJj517I71G2sap0uGXNqfl1kWZIaVjdu/
qtLPThntE7EGoz89ua0KeK2laXuFTafzu8vJyhHfYpEHzDyOnyO3ic3JsD10t2yp9dv1ZRVvOhSm
OXR1Q8Bt6+VRtQmiyv1lV45gFCuH5SfxI94ntyr78L0sI+ToVt4FUH3HNC0LnN0mI1JW2wVLCG6W
G0C0VZk02swE1EZ4S3fIbaoOAVY67r2wJvSw7mfmiix/6GKQ/ozwSyMpoKeVdQkA1G27lk/hC/LM
K644/pWoyA4BDeuaCBI3v0Qzc+BNWE8O86xApV95Qa7ttWzLreLQzqG/cwqkN8dsLhbnBfMsjmNn
HaazZ/fyFE6kaO7Q9UX4qFnXcZ6NhYqOFbSjekuWoP45FxN7x9rO6CM7aA7WBgEceweEa4O5dLyA
8v0M85eQB/rf9shcImwu+aiyi4Gd2J2ZsYcYsmSYQ+B3c/l9KJpCYTU2MOBsW9Z1UvZ2y/YCaO6a
cGbzNeSN7yElnpbG2bK+zB4cifiduY5flVvLNYXeWUBzVeIGuv4kkDr7RBDO8hJNJbnhtLf+z7Vw
GPTjTIkIwWjT5b7mx4tty7Ea3TMjRwgDW/eB0IL+G91/QNpeZy3cAbX+7pWr7+wpo+h1CFolYoLM
KjiyXq1CFsQ5AckwI+LEaWrKJ5OnTrYregjrgV3aJHQPE3I7q24+x0GxnBpkBO9oSrpTUEaStbBT
lt5eufBSTo3LNwjApEJziU8mUluy7IgIBFS+kLihSvdGOn7MW3pqEAIPvlYodfDHUnzDVjhPVkd6
lUzH/jYb1PwkbKJ/NlOt7BsknaT4LUPYNTcMLuFFhmsYpk/GWfP4Uky68LcoW7hJo351vjS2YKKm
JQbCDQM1LneDbBFPmZ2JedtTxsLuLueZ5RWkup6dd1o+WFWVL8dlZrSFkK1wIF1nTDqw8OBTIG4v
Hbga/nrNlokzTqH4KucJU6LmGiUXs4N6KV0m0VbziGq/e/MYkoWbdvX9JznN5PW4UdZe1qt7fiMo
EdxtWKId2XRzaV4NcoD2HEUEOjdYAd5qatImWRarWbeNKrL5NBVRRc6KLwg0bVcvS1aWMnWCbauA
6RTnO54KRgJEx8GWsRv5pSoxvBzjugPZ/o+FJo0zQi+calUvWYEuEGgb0OikYZtIKiAKM2C+3GLP
RkqZsRBKi9e2BzME78yfq92K8mdPuE8N0bguOxx2TizSfZMXckVt6RTL4+DVfbyDdO89NCpjxdF4
OcFjaeCTmCqaqzxkRSudXHc5w6YGvEn0HuO5H4ooTbGb6jVUJ4DM65sJSL0h+4g7VULzCl6BYpfI
TZAsFVtG+LgSncHiIZ8MC/x2UUuWtKXr7JeUUSjJDbG/s/gHbRKqEEFuLvzuR0BUEgrVVgL6QDQf
Pppy5vhp8iH9Wtfs6pMRRBHHTxQjdByMj8dkKdbnFbIXiQVe73yibmuKJJigAZwghV317GQQyWT1
+5bwSLaIjK8cy9nMwiPEJXdEWF3YNc0vxcy2lHN8nvMnP9Ple29W+7ESbZcfgwYCJwfWNbEmm1Pb
f7XZqxCp3kMJOsNfsPBVBhmvI7Zrr3bZ4NKf0PO1O1adwVYsrHqyyp7Va69yZ9r2UYMqnWOKbbMH
kxC+xxJ760PXiGxvxQiXknUlUeW4DJRKG4Tctthbyq1pTtkCOIdqwuZn3DkiddEb8mBPhisJgbl2
2p843kDwj8CmiSnt0EQgt6mCCEliuMPCdIbLPQ+4K0ecYatDMh1nXdv9iFjCCka+DoD1YJn98DgF
ALM/Kx25M3rrcbIfZmeNguc04NZL8P7yUgPlxGwrntJuE/oIMLZFkWZPToGZBwf4NB96qgfNQY5V
axMjauOKDIw+yQhcs4eKvd9drBEAbbm041d3KS1yJUoiYsO95JTgZ4wdw8DLrGrXhzPeUDE7QvM2
7fr0NEmrkpecmLpn2yxxfWJsj/+Lcf3wo0Sn1eC96FLxGIna24VjDA4PMVLeIwGzi2Zjq+518GXp
7fIGMdveDnPcHksECAt9a3l1eMQ1yzMyNJ9KTuUfaL8LyUV0veBgNB4O5LuN3C9yHl/CXJDVZ6+E
BRFjNe9yslm/lTSK676TdfszzCJEfj1PZk2KEPorLAskZ5PHRQ4sh1PJLMwYGQrUHry78GEQdZ1M
GDvHjTHdfAlpedgG2+tkjpbVg+UByR3SDQP0unMqcD3P4HpTdrfW3IX7YWyDTwPRy9k+8ArOsSpw
NT8v4uo5XBejef3E683UlvA5gQE1J8ILvZQHb+RbG5oMVWvrBzcqhSWZiAjDwz5dSSpjoRFh9Ytm
B+mzVQwFaF41LOsjZj4FdFCT5kVmw+yRnVjWC3v2ICbNwgak+D73WReRfa0c71DMZdhzn2uG+qsI
0XYOEfdBnKlPdl04GXK0UT9PaqlWKkbfS2rnOiEiCzInmnlRrMPrYpjRnTE6azZr3M3dnjuFJyhz
afnqcl2mG9Y53TcAVzgP7FlM/r3FUpkgcLnYdyuCOo6e1VbztiGVLL9phmbsN8RtpV/9KfN/dhwn
/mYyhd9emmVyHjDDseDB/DyUwcVqiFDbFooAtHMkQX1uy5rD+gYuhlJXxGmhdrwPpLdzjO2ldzz0
a4RubpoJGubQurXYwd/aamn8y6go5h+9NrMw/OTAPM9Rw5e0vbbSyEjyaKoTV6As2ztF75NsKdZl
G5eCkBG3aKM3K5tzweGEBGLTAIaJjnlWkn5dLXK1KDeAAe0WC3VvswlZ18R3eUofsbUde40SMo66
9b70g5lMUTcdox1V9bAeKdBTPW7zdsT3D/rB3hYO6oYdekkA79NcUShmJAIVbwoJib+vppaci8ax
LAISHG+4BSlt1eeagea3VYyEgrtjJ3+kAd91grtmHG5aG5nspSMTPLgHeRRMv7SfTtOuRMY/nZpi
9R6tQnr+gYpKc+qjcJvHzYL245pR5MVf7NxrjkRukjPAv8XD46SB3jxInUesICanEbuQoUW9K0gr
HBPPL4bsRnpZXDxVgSE2LOD0mk4mqrL8c4gZ82qHVG62k2UhCFBZ0ZPc1tBiqz3ukMy82VOmaMeJ
TCNyImUpdRNWhP8eWOK12VMFHht7QDe59sjSJ9DLPgjqtEBiOFcRq9ncxnaJFNOm6u9QqSDkt8wD
fFbSDDHjto/ZoJGxh/DuTOIadlcEADEvffVyr31E/YjXfc2RBlBeyvpNLJkkNuq/+/U/Z0hU+uhY
7CgM3BiKxu8TFCImfOQB2XhAqtbeAYH4qjDwmQ07Y7FVcv4bnPc6OPv3xAZyCHsCOCIRwA6IWx8m
4zHNd0UozHgolnJ60a6UCW+C4snkw7hnW5GOSdyYNzgz4y317t984//r1zMAAC7G6IhJ5Yc/d4wC
Jsw9WwkhDfKlsbVAXGjP65+Nl+uX2NbZr2ogajFvpb6xXOvXf1/uj7//urFhPoKYmwvBfPY6PfmX
e5/x6dL3mKUOjGvaaIODiykM9dgJ+dOwg+LR7daona5qPDT11Jbd9r8/wMexxHUKwn6GYsdmKu14
Hy6AopoQQN4XcGGoyZFcZ2dLKvEa86cThjJOX3zexX+ZvP+BTrj+VkZB4MIC1pWU+b//2RnWPKdP
c1DzxIiysZHnyTRD4qBVlVtRYHLIiii6FDZwjQrZ9xNoifov858/Lj0UPP8feAIIY8eNr//7vy59
FBnMwnwzh5wytD37AVC3izDjZBIAiN166SBHNU955/XvdZyJe5Aqg97/9+X/Z3D87/ufogqoCegC
9rABQ7IPVwIuS9PaNjLxYvEXsi6HlPJb9Ir87t7vzPSEbMUhK51xin/1yA2/HCpxuSdKLxtuh0Lb
1W3lGcd6KEkU1b/MoCpMwOSXZpfMC8v1SAmwTKRVDRBgJrVWuzRV4czhnaNH8vKAA9fql3FXEkTv
JtZgV+KyzhGC2rnLW7NXngjSI2Hfon7GfuG1b+jEI+cuKkaMF36ejuSA9IjZNmQo9uuxCkfjJWXA
FGQ/trFXYSHHcbiZLcJODIZhv31l8b7Yu3F06neso2LYmB75YKIAh31m/E7QuAc1pbqU9Zz6f5mS
/7GYDG0WywBkfBc2jh+6Hy65QES7hKXBWQbWeTujjNmnbbRu/c6RLwVCkBu/auczcSjtpqW6vocm
7x9Kdd2djwvZt0K1x/++Dew/7gMWYSzgIsiXIVM2yG+/340DyU2ZBYduH+sIzpPBaWadh6awrZdh
qeECROmEMxIdZZdkLoF7uzGkMrrrmZfxjDSwQl9mEir6E7K2RRxQ79jdxpsYerzjrdYvEbb57LgQ
Rp7vTGN1X0JiHlB7zrP/pkY/Cqhdw+7V0n1VnOcCBXAFKLfbZ7VY06PnYC3YjJ0DCXZ2GsQZcDJQ
vNTpQm2YMfbbVTJV6AbHcgov2DVMc2b64XuPxi1mta886LKfoiHIuhNl5yBY37S5t8fobqzNYBXR
TQn/0NuCsvdfnW7tK4S+3dwzLB9TEtfskHiMZfBGOl0AHv2+JdIGtxdWOFpkwnOpM4fBR3NhO0Px
sFCohmfaHxbegKfXYrcQfzjeB07fMEFsuv7JK5TghYo8ZzkFgICCl9GGm5VZhYt4Cn1G8JzxRb2Y
qXW/acsf1UXPjF92xI97ORJYJ833zcp6BYW0Rpebk0a77okrzuSdGXpDg6zX6LM3eYuflCpbnzQP
VpO0QESCbUFtkBOmZzFVC/3aSPq5kSAtJlcxPb5mGcaeMJ7u/KmI2y2YBibm8CH7Hd/Cmm7xGC7l
XvvR+E1VmUdOB8iV82xniGLHvND7cSbFM6GK40/IxzxAwWTgdSIQ8AibTGvb2mmw8vJ+KkDcnFtR
c5v7CIomcglVa37AO0W9v+EGgM0MbXUAzcMizHJvsj6+9q+2tvhdWVAd0K9Gy4MqtVAbaYX6jZaM
QhjpC0o4XTr5fJ/puAue7LGtzoiZbJTjUVDl2HbkeED01Nr71C6JEGys2fYvOAH5oyWQOHkH0CB9
w+oOAz0uI+//mDuz5bqRM1u/ygnfow7mIcL2BbBnzjOpGwRJUZiBRCIxPn1/qKpwl6hu6dTdcTgc
JZeorT1l/sNa35IgGaBRVdKIP+xU4Ycq5xHB2Ai18dSVk9edZk0iZdLcenysiq73QibBev+LW+xz
qQTgkLrXWcNv1vAU65OWAOK50NNsSaBrAcdLpkDeLJKUF8qZ5VjzQfube9z18agTVqgX74fhfbqw
KEb7fjB5PKvSrDv4xe9wfNCdojh5Sx05vv38TPphicvjgcr2A4Ij0C3AYP3+SPK0QJRAYnDDeQ7G
GU9OV2kS7CQ+yJe8giwD1Gooz/pgILMqG20jVIE57dm1+y+mm7wWnl7TILv2Zlw8ELOwo3M/quMx
izcBSrmIeqg5L8RQn6fYovGbZvbTz5/D57X7+hR4Bqbps3oxfP3TqUp/Fqd9AXUvmcC+4DYwdh6+
qI3rLcxcExMgms4Y8LzHlrD/+UOb697zrzc7ehyCGYhkZ/MfwGL7tI1tmh5dZB+7uzrDcoN8sQCQ
2401DrJYd/rgsjYH/ETIjZG6dm6C1kMb8+V5Uq3Tb0wFBTyiaITs1NFjY9SzevJkfe6CE/it5d0t
XT5r7sJgAqcnTUyEvydId77TI2ZOWkO7EJkXgM1h/jSEP392P3z2WQLw2qIa4QgyrM9li1YPcVI3
g8CdPOcbl3nPtySH50rOF1F5Gmmcv6hTrXUd9/3LCWkQiD0qNCpGaubvP40JrEHwQ0m7H2edqXec
EDfj9xWUOpyXXAS2HLMzj3FEtTcT6ZK6SWFlbXAAWf1WV1kxR3ajYzCBzhGw13Fl9Vh3pa1QIGSY
BujH8CF7qYXJaGFZ/ahV/fSQmG2WHJESMazPiHgt6Yr1A26+ip7VzkkrRcPxLugOt+O6Peb07R5/
f6n/73fQ+O7f/+TX740gGSpJ1adf/vtKfNR3Sn58qItX8c/1R//zW7//wX//r9ll3/0Qf/6fj795
Va/f/YK1AWumm/5DzrcfXV+q3x8AvP36O/9f/+WfGWL3s/j41z/em75W65+WZE39XbzY2u39J3ln
/fP//LnL14qfeyjka1Z//PATfwSS2fpv0FwpleghdNzg6/E0fnTqX/8wzd+MtYrixIKlbAP2+8f/
qRup0n/9wzF/498gw0Huzb9EY/qfQDKbQDI+0Jxla0VOAkPwdwLJvv/yeyu+i36KGFvUVNyhn8/q
KkVTZvZyZMlmBieUy/YJnvqv0lf+x0dBQ8VTBEDHkun774SXCb/KBGNxDayyhkunUIcJ9skvboLv
T9H1yazfcc9fA87g3fufLgJrYU2FYhOBTSzYA3fSJY81kIcaS/KpnbuM6OVcv/QIL/0lFm0txv/7
a//HY3PSsKNHd6PjN/v+KVboBEu9bIZNk2Bce8N86S9cPK3PKBdXOUHbipnitGcNV04snYPkURnS
eKnNqo03xLlg5wN2VE5RonnszyqpAx9kK0sKxi/OxB/fDWSftHA8CN38D2ci+IWBrZHOX5UbJ7ts
RhjIRWdNvxATrh3596+IQ1dK+8IbTr7n52uZRaU/rsf+Br6JYr5umZNzRWhjO174MLgkFLIejOdz
GhAl4v7d5+g7aCeJgVn/i6JsvRf+0jT3pMAZRFv6G6/TiB5OZ+/MahnN/+V7fv3Hk/lrTMYPb7rP
8oAEiHUww/c4+PQorUUiaIIhfEPOWIdo1Ucj71jiETPB888faf2Tvnsx18LAxcZiUr+ZP+jynDkQ
FXeNsYGFNeGgc2PcvgNSezKEtbOycFAI//wRf/iUcFLxUbbWiQs65c8RIFnfY7xxc2QYs82k1l3H
DW6j/aLJ/eFD8vujIEWn/EHj8jsX/S/vk8Nmm/wMHsXSRXybA3PZlV6mb4iitrjO2kcLVMX1z5/Z
rx7z0zEBU9GebQLrN6bfYiWtgHUZxLKKynWflF+gN0w87/R3H5MTieeKkBNXMGXW959HzG6Stgds
gelr8WnIF3VtWMt0KrTGLkN0FoVaQXxj/Ldqf44l5oW2C2+SVD6wm5+PxKQeNRITYASweShvB1zg
r2wO3JDT1+vDAYvPL+DcP3wlOAD5j2ERb0k9+5nn28BC6srWcTYEN4grIxCt2JAOkrMC9nPt+PNX
FX7z+mb95YvBRJahIA9EaBwKbudzcwPSiiFJWwxUpjHAIASPeX0SuaaWp1xJYHMJTxLMMi7eem+q
EoevCUqoROvoBgfHkK3xOpUTyY4YA4tBniC1+QkbSG/WdoB6Wy8CFCsYC00CNghDB/INDOnE7rYe
Vhwgxxr1FHmek3Xoe6jiLMRQfbDO7jMZVXBFxZXsiCs5I0/IqE/jklrWk0+uUQtcqoy6xToiUAmM
rQWYrg9bFO/mIU+DSb3ZWTuVbPsIvz0fG7d1D3SHAQxXN9beDVmN+gaxgHhuWMM7RxcgJIoDh2Y2
dNDP1Ri2ScSIEr1xDILSSQMJBxkM+6yU5I7GJJITrl2KvrjI9QBWJeC5xNwnmpNfExuAZGrxTH+4
JsQltXZ4rcQz8ANN2+VL7ogd9b/tn9seWsawlKuuxGCve+XrtmEd3ETvHoHo+h4NQQLfK/RqFuzv
nI72ZG+FmaAsJIK7a3lpxWgWIwmdi2c/KH2Cxi+aGYipyVwJdAzeUXOr+z77toUK7nGeqjrZB2Vh
GiFQCKAZicmC/myh/T2YE1LCrV14yFsXXIE3gUDRvyf1LvgS+57qBav+oXWZoI7SA6RWTr5xN3Jd
GDd2i7eeATNEzT1cJ2TXoYb9PdlqQaFGuArBYkKOHwbtfEwnXCuahtbo3msAfaDSSID0cU1ARG6U
Im7eMuC9ET4PaPHaNLoa+EiLvCHC2MM/x5KB56ZnIDBt11SvpzzXmM3E6ITOuo73nciVRRPdeYzJ
8Z4MigbnSA7uic3e0D76sTR1NDIqIy2dJXhx6bDLm3doCWNwy1yAYYBlHc6xEu6dZIg9hTEb3OaM
c51aoxIBY4padmYVubJ2XiWOrCZq2bEzPBHw055bpeyPGPf8HFWQG1bZfVllkUn0EfEM+dQ+4pvV
7k0T+cnOIjoesxfcH0zR4OxRcCY5OygkrGO+rkq0b3zykTm4DciD0Ori+BHeYAsd0MXJCLwvCyDi
zTX85CxOCD5YnDGNpkGJm7o32JNDRYtb6NkeSik0Ir2198BcPjVlLflDCg01SkL+ESwMtIhvVoIi
6TLLm5XsZbqzF01+QYxN3mMkCZcl9cZoHGPja6D1wMygMM0THy+IOxGPo96dylz0CFYbl1Fno2tl
Zy3nBt60lcGGQws7H7LUCOxdB5tI7GZcjEFER7j0VyK1FLOyFPLWVp/53txXGnK4Wy7BPNuxQEz7
iPutvZzjAPcdpsXqpYe49KwNbX5FLqRj7/tsQnNEl1ZkpFuVI5GygWb6D6Zl6Se+uvqLGqE7baXQ
zLu6S5bgS2ECBNsR/+poaYSnUQZf8NVV6bWFoBU+4mDUC39OpRcdFC8RO22KtcWugDzoo3wyUN50
15bXy+4MY3l/N1iJkx71RppYkXrFGoQUiIJLeUecjpkcSdZblUQ1Q7xzwXqs2Elz7szrNsm87nb0
GtNuIzZzWIuqhVzK0AHiK7/mRWFM91qb5fWB72ZdbmGu2f4H9vEs3rE1Bb9g9jGr4n7WJuzK47jA
Ua1FV9/Cg3bXia5d7ia3VhP7BgjAC5KEL5nP3D6aDRf7ou50xQ1mcrIUjFgUt9TQ+mO62AoLvy/Q
eXk4Vzc6Q9eT7xr6S1MZ04fbl/O3mirA2juyTa/E5GfiGoBt+5ZrtfjiNNZ4YxYiwF2OROCBvHHn
UZcKR5dHcBwrXM5FhP+ef5uXgfZVBM3y3I3IFjczHWK+FcjVvBMi03aPvKUdNlhcsFNL3UHimVgJ
HsoZfO7BEqW41JDNbmpUe0vkg0UedqB1mmkDKhbShGCfyks4megyhR+Lc+Yp8t4rEk6sAcAvCXXT
Ym9ZnYykqDtO9TjqI8cqoCgimxTEgG7jNw6AFKcc+o8xQKgZmYHUHpO2ILpcQ/gf4g/HEtFJy8T+
mTv1ziSrU53QiA0HP4FJA2mw4dseK788gMGIMdj3yn0dCx+jBpPU/pmlD+7BykaCsRH5PF32tlhu
mNfDge9TFCZh4riphiUPZsIWUDoKHAMiT8PbnTcfzHnhrgAlyKBCdTnBg6zAuk3p2OUYDSAQ9H2p
91aCZDz3byyjbOX9qCvoOQYmhtf1rX1HVmRRYKkRwBvYfEh+hktE134maPBi9JBtE00/2ftqqC0F
CrpLrnUsVh5jmTl9nmkiIS8jR6633MI6s8BJtiaMYokGKcHsfr1oSys3qlOzfxggiephHNgtN7gn
mDipJdPeJLNEVJdaExibIR1Td1vMVv1FmV4cXIJeL5DY2Nwh9/o82FpYAb+9qMfeMBD9+EBR9NyK
Dx6ivw84PKQo1Qyuk8iqHfHurgEHu6LPtQCDcuJ9w+EotU0MCw/QmlvbvKOWHLYOiu54P5VAPbh8
5ytclc60b72AiV9AvJcTNkxKn0zEQ92ujgNn2Dh49ovQL2q4dbmiZA7zxXDSnYHJuYJJO8Y5xMUm
u54k4k2sMo3x2iX4o0M8DTobt6KAE2wumv9asvd5bnTlm2ExNqaIYnuyHpbRIOacYx9P34IW6FWD
IVRuEOgjmZxYGM2AHie0ea7spi9wnuJkRw65vE1yb0k39C6ij/wiaMZ9PfqdHgnBwhAcq0kmAvN3
9GidqYhZ9eP25HZWNW+lsfJjbUqet4xD8dbncgZLYcckMgz+CHlE1kXaMSCeFEGHi8+xacC/w6fg
swHadfaiq+OgKa+Ker+wX0p/QGNWgNGZwg7zfL/tCGskLwBDCRe46AlN8QqzO0yFkvfoMXIddF7Z
I2hhXjBtgmwR+uWYtDUYIFHwrhZKpbcQqFmiAYcX6xpLzmiW4N9uLckgdwf5enjL0fbqePf7ao6g
3rVOKKyJ1aRj6xKjmKsB8k2XAG531Q/UVrJILnOLZfJBoT2DCYPtzWJRL4xjBjKLQlIUiJbSuJ5e
ytSGnJ5WFZTDEU/gbQwpUJ0QRzhcQwgOHgUj4yX0JxtikWam1lUrwJXu9dFN3INnIXraWvlqM8oM
pi4jdJRXaY65v0XC5Hsbe8i8b3GVCzfsrDhNo4Gz+tvg1MEd4YrBSR8FktSpE/IR71nxqMzEEhwp
KPzBF1TGXgUd0NMm8GLUjo3rCrwjs3wc27rnovd68TY1aXNXA9h46KRAPzRIIQ5eo3jSUmSOGxWO
D7/cgwqUb2Y78DdLZSO+mQq3vqkncCRRa0ECQLFjtE+QOQQMhkmvT43mLoQ79AaWFqI8vEctZTVA
5YJ4DgQZSv3taicVLFokBarDjEOP3M4EtGFLy035urFE2nig3vsQ1Jh3ZlZ0STjnDesCqIeDOJDl
mRcurJfmaPDoh0PEuWkMYEiH9O87aNBPLEiRIBkIHe/wadvFHgJ1feEgdH2WlHn51oLihdm8C6jq
zIxstsha2vHogdZ/iueYgOuqqapL3s7WBCXrKycyoVbeuKqb4ZbVkmzAoazuFEkad6Y51w9cQxUg
11HFH2jnWhUm2dzDyp/wCLZ+ITU+a7N/6ceKvA2sNMljsLQIvJO2hKNBnT29D2lVX9rWtDYevLFD
iBh6zffAyEIVnExOT8GY+hxd5KMchZ8BOYbmADtYuJpFFLI3mU8a1gZ8BshlE0rknBd/gCN1dHKC
2aKYqvVm4ZiUfCSGJt9BTI3vZrvnJoE+kJCmbJstKMlefDP4v1mTg8N7Q7c4DKGbWvJqzGP6gskL
KuRa3TKCm1UBgj8T6ojXkGQSlv1CGZJNnSVJ+VB6FmWTO74kiSOWMKhb54INuQVbsxubO9QHGic0
HEaaDVbnMmxjOOEnIHtkIU2cRwgI8/TND2oxHUqI31f1QIDIGedk9dLNVtXswWb6d9DYXD/Upqb/
oqTr8I/JaKHxnJxqYzdN/OjzQSiO5ch23KyxZIQqzg1EGsrWzkVLJhxixDG4LSta2I3tZtgpqG6d
OHRGrSQ8epwBBGUTzJFwdLOMjCfyDKlPysR4djt4GQ5i+jwER9qAoS5ZEGxnOsaPXNJuoUene91O
iR5MZLyt5vzFaPDsAGUHF1EI1WzWcPkpHLysIspisktaIW+q9GjxdMimcCdA93f+tC7nHS/dg6Ua
YqR6hnVv2A0ntAOq/IXixTY3hpOLqybGvxfKQSn2SB5YidCkHDiDkqZzZcHXhT46IoO+6UHLVqxS
+vFlsIL6Hs02aDsusPqyR8rfXjIbhHFMQUEBIoVZUVbBaiAfhz4VjUfSYTpT4D8nZkNN+yUzETHy
zALQHWmlekh9OYv0yOn96t5IhH2v9zo4eV/51l1aJIUfGvlAH9X6VI606F3ghlBGs9cUAT/yh6Bc
XitAifz5lc+53jt80sMsDjBc98BlvrmTk/LOQYrbxWzovrRONnyQwkHqFsJC7ifeDw2eYwfyhhmk
zbvakABUsGwmM8nN9bm5qmcLN0g7QMTC09PDRI7pXIHNQD+vdusz/cAnM+A3ydNyj32lIcWjprKF
hgzGtKTJKFZ8ff6REZKzgnCog8PKMBfAxIlduJHXUeCHJtv7c4KRm+e+L9nBd7qnRUB06DpT3zVf
TaPSzgc5qZch0TMYypLjBDdMrm5bxVINKIGeApYxjVzfFI5T8kLOmGp2rhLxGzVCXxMkGZDlVqVT
omChm/O7Lvk6hJj8fOb7hXenObX20Htl+xrH5cLtDk7onlAVOpo8bgA0aDJ279jBs98NKqibFxX0
CWsfDFgcmEwXTC5mGpOvZmenz8SzC+A7ZsZIH/2IOiQFGHFYVwhz1x4KFCuWxEUdaVQpMcGfFTyN
gspjL0ZV3Re8zxWBIo5zwFJht6fBDtjF6ypRZytnfJPiLTwrDOYqW3NG43fgQF2AyyIF1KLEFNbt
6BbIWoGFD3aIGre9BVeFUra0LXzarVPlFNMLsLaN19skGM1tQhGKF1neoLnBLE7jNjcU6xzDWw2/
gQgrbXCSfY+H5srWNPMlUMocI1NoFJAcy27C3rJnxCSYo5xTZzQa+R+kuGx6MJqEHwEs5y2QMBdR
v8eZ/1qz6jI3/VLNejhhgXsCUEOsAZkBQDRHQ0+NcLSc/Grqfacle8pA5NUGCoR9W1XBkcTNwN1I
RMz9BhjM8Kg88KShrQbjtadG1eiE5oWYEKwfzYkwKANzbpA1XWgOWoGMZFWNaNkMqRSNrBJnZENJ
fsfqd/HZUDyPAJrYVYOEsY6O9Pg71JaWvoLS4mFqcD/BmeyCRjvIZlphroELZd0eeh5hnIW/GrFS
1zlY8cJLCwuwJuFO4hna0RV2F5lOZstxxHOAkoSFL1laOPeDUIl01qKubdmzyEw1wdZOiD/fYORL
NglvH4hvuyWRyu34rGx1QDPiGZi+AVGvJmMVHvqk/HBCHu1GCC7gXnuAPvfwfV0XgS52Bs6s2PQ3
ZjVOD3yBF2dHJq64QRTt5AdJG8Vyv4qJsZKO0MdIoqL+wNZpIc0d5pmTQi3vtnKdk2m4mC1aAgif
HZi4TzI35XvCIpqcCzsFCqtPo/PBBJn7QtlJJjdMY8DPeaPZfx29Cc4RxXr7EtSuceUrQfgM9DP/
gUur8UK74HO6H4ahuWHPoXsXvrTFA077WIWd3gbXpVcXz8w2YtiBGsLabdd2iLu7FWsatt567WuT
D/XIag2phQ4gchIS6DDeFzRdAJlSNpkEXmfIiSZi7FAn6InYDX5iv1m5Ht+RQCXTqPIQNlwsPjjK
HRrO+YtnzQCvDBS+jBvkYI2HQhZldo3+qxcb+Fs4cyyv80wCFlrcoe4KFlOjJWpns8R1zo6L7++1
uZh8I3oAaN9qgNwD+3eLIoIbtcwiTB1oYAAHDNWDVuTNw9yyzwmzRU337OXtFOK9R9GgHBrRw+Bh
VONL5Dgo/6ZcnAM/5TS3xyHgVBjYMjD7E/DGXKc1KYCYgJ47nsuVOhAciUVCI2OJfj8DK+MyPQ/t
PlmGUBkx6XllbELX4ksIXiRzmiGahOs/6VWAchAMABinvkkGHrjJZ0r4Dg3BvBB7fCBwBSG3dNLk
KdAY8MDnbUwyltKGsVsHffUr+wZpbEpOA0IcpEDrXhOb+pLh8aW+7HJ4OsZkkHGWryfWwWBa+uxX
tZvscCDVlN8646cwqRBeEcRb4wxy4lY8Yf1s4MHoxl1e+yreun068mYywsJC1rUPnJjDpTl4DvxV
mk1EFRzQ36yyK95MjKPUAXilE6LB6Xq2NrDgZ6KjUOL1iNPwQY1Zf+G0gNwJkEL8tbV4KoB981gf
8NhyvfD3suP46DAGZuJVNRpRG3NBFu+sWcmzZdXtdVBqMP0YC8QEZNSoM1Jjyq+DiUA+Rne1eUis
Ygh2tjFUl1oxVx3xPEYMusuO/QcvHyEYyc5q/QhAGh2orkrT3zVu3KVkXRirB9LrZx9Mnxefpzqx
PJGToMM/5ZVonmNGrS2CWTP9pgfIhXYYHMDITmR23NvsXXnTckf7EisHEeLCi9DsBOO/ZOuNJSJW
qwnqa2Ai/vsYWKR/p1CAn3QX2tZGDEbxkA0NoSGEBLEz6qah8iIQ4N7DMBUtlz7nw7QrLaN4Z9/M
IInkyEQDHlk6y3lTFA5Kccesv9TzbFEiZbrVvg3CRi+kWlyAISdlkFw3g6OXR/BE44fl9Oqr0ZIh
BOMxlT0JGWxmwk4bSRxo0tK4si0QhmQSjB1ecczM06ZtA+B0JpOLC8k5oXEu9vOBd9FS5+gauycd
DOAY2VQrRwvttOLwkPY7rmw8aW0bM7vVXL9+ynW8gptYn/2r3BXO7cy0511nHMZMCUXhW9o1NErA
DTN/j0xaMeYwPPENelsDQxWy3+XEhWGFTmeZBxbbpTiBN/Lx7/UtDmchKFIV49uPIFg0zqdeq841
rO1xVHWlg79ZLcVbMsp84vvU1Ez4cXEyHcc/iTgwyCi0x9zimEWF7Q0RuYI4NmjbIGJJH9/wobFc
76QB+PyaO6j+OEfZH3BqQk7aVli4jR0UPqeOasbmLRVvbGRnMzM0k5AjL3vBoseHhYYNKhQ1PN9i
yG3qCmPz/GVCJ0+nZ2GVCqlEsWwyye/aPcJSHZKhPsv7FNfUh1kvZE3loiOkuLWQdOnEO2CYz1b6
YFtoxq2VEp0QxvbS4V+e04GxR8LHArtznA3bgZXmHM702fmRTZtzNVpq6OhULZKsk5Hp4taVPgMC
i7GNuaV2EBigTO5N/irpmEQQ1oL7saqSOIKeukbcUDK6Z8KVmbPpA9IXjqrznUuE9fq1sX62KbG4
cDetEgZj2RIvMjulKh5ZDwnnfJxKxdoI5652hVnITLcWqBCI8sXMN7qUjYkhBx80GzSpxf6ekHEL
0CxOeI6nGm/uVsCbhTmGk559lt/IfB/njDTO4WUzMFQm1+NFwWxU25CBmy2byh3qF6AemhaJoCBP
IKbXvKEe0Zot5SbVl4ek8QHdsbO6dp147addL8MXVEA875YFqvGIJmzc+hXio4hoFMzLcyyYf5DM
V6U7czGINuh9AaI6x1oS43ZyYRytXxQAahr6o6iul57Fx8jYK+Kngm9BALhurwh5YRXaSO8Yg4qs
j6TAuRdGk5kmyH5od6GOfqzDDTdY5b5mDSI3QxAPZ30h3B4KmqldMToB1ppBDkwiqVtxEwXIUz/s
RVbdJmMtuHqZaKt3NJ6uH4E/knhymzzH9S3lfM/3ttK2GH25lPuFUwFNnB5fZaVlX+qN1bwNLASW
aGJkQ8JaDpw6BOFWsPddKIUio8xdKPF852K8q+yldkEstJkzbo5vnTIO5D5o02I9xfPGgspt0bnq
Q6AfqIYnb0cpQxOtl9qinSiDPaTaQ6an9zpDbfWe6ZRjWNrnlM93Ffsa4x0etbhqBHiIPcU+g/qG
yWd1hr2LDSiGFx+KgFk2dihmurKdGDt55gOMe+LOVCZLgZb7ts5cvdux0S/zg9WU/ZXhOn1/SZsQ
t7d6QXABTgCXsVqSeMMzsgAmyQursJ7WuPQNKHI56LBNyS1t7zL2Dv52aXprR7k/GZGrlyuSudbU
LcKl7EvXZBmj2ZKRbQgRdeQ0z6hWezKk7ioVBBfIXubkwk5sIdZyNtV2sD9TxOJG7RJb1tagdOHA
0LpbztIXm4kOjiyuPCA8ssLvE4QGPKTpYKUV+lOM1NWL5nmdvml6UzMi9jz1l7ETybvOsCymI2zI
T4DxDMuXBy5fgkHToWl2rGhFoeffgrkpnqcMZR3IjLJ/D5xeyK80McixdqkOuO+l4bCq2nDE/7u0
UaNAe25LlMXd01IScbZxy8kQUUAW1XxiMtb0W4m5CEChV5ekOQaICkJvEhwQVslCMURn7w/f2ipN
Ods6ydjVIjsmvmcbkSpaqlG+jrbH8aFBU0lCE7qfvR9TVjMhrSYRB20Qg1Yv0RUcEg3eGMPkIPO3
ukS/tAU3Yd/VRDEx71q0/jgFHqAMAgDLxyUFA7BBEdd0Zz47f2sbLEabRQTMELk5Z4aFxDn1+dbH
sZETyrtoa7654Yr01EjWkRucmYFzHuTSBBqutXqxK0oAJUcxOsG1T61X4aLsiNxhLgY15cBUZmiT
yEyosF6DAHr+o0igsh8bNxWwmWnpeaFazxQ077GPMbHNcaPrHl8NprQZ5P4wkDHz1mGpmIPJrsZt
L7weJ1FqudwqTt1oy86AvZGuAyZ3PI1jTyzUUBXBDjcQgegisRUw1cKlZ5hU2q1S16BpTNaES3/k
f2pWynBG14Bbh5EIL9yMsjaESt2spzQ0iRMvF9RfSA6Khgbcah6xyPH55oFV/6q4pcg4HGMRStVS
AFpTMjD9mG3nSECd8raaanumizVESNDRTBoZ4+om6OTOUDNpgszyowqAb3fm1NIfzzQHMGM0BooA
TajgeXAyFmFeLLMCVpJ7JdHvLTCFyIVlF+zJesdbb7d9YnI8kttCG5kzfO+lme0R/JCdxqC6WR4E
afb5IQUpSvyB0QaSkTOfy+nYFqX73nhN8G60aoQWiGwBnvLgaY17QesA2EQhX2gxu+seXikm/ODY
i6kU3wjilvsCc2cFP5wFwHFgWgppZGIjsFWkt10xYMLwxxgF6JOhMa0jz52Zff040702jMiXzjvC
iu6m29jEtHtE063sPZe57u4yiYJgOxk+I3/VOyx37QzTwrmRWFTyC9MtfW+xVEyvJpnZwTa1vVY8
m9yJ9bWlBa0WERNAJBeTC2aAVua2f0jD/tQQ/6no+yRa/vTL/12Z/J2a+adK5/8fNczeTzXMdx/y
LYOo9vG7qvr4FXXy+gN/SJhN6zdddxExB4FBNqppIML6Q8Js+L/5eMQIYFnVj0wt/qNgtt3fDN46
z0P47K5uMYRiHan2iJtt8zeky7aNJ8kzcJW67t9RMKNj+yRVNCF3oYr0wYAGq1Xzd/LbX0SEjKqz
wEvg+bsyH05ZWqwJYo1z0rykebUao38yMTmFuIzA08/TF85MLUpNJa98ZCjnrIPtN7rMhWM/848g
XNKnNMch5fSLfc63j7wpPoneM6VAtxclkpgzx6NjCtCTocvqsm8jJ8ANoAfnGCxKu6Qek7daN7aX
tLpjWHCgXevUKhdoXcRjt2hJRC5gvh2dnh6AvmJbKNJPZGBqD7lq7c1qdj0qA+0Ylgka4kWf2hv6
dfvOZpu1txggvDWe31P6Z+ORbD385aJSN3COl7OJSc6Bs9E8X+CpbRtcaDvW7MV5040XpqNfJ6ax
TSbvtjRisCOmcRejXYww2BCBpCaMzOybXwMfwoPeGNsJRC5UWeRanFpf45HkP5IHtlnJZrX0TrLy
2j2NMcQYVHUsuE5Y8K7c5GGcm1vNIZMxhTp43UNV2VUB6zbIs+P4VMthPq9rHxmJ1asPfxQ2urSy
OhiLicSpYt2mz+P8ZuSpfmf3VXskmvMeos34UsQBCqDE1vZwrOEOEP5l4r5fDFnfxFXDycqW+2Gs
9XnrEezG1k8b7hPGGMh2RAIuHznNKW2JpYR22j/C/ndYOaQsjRO7Da6CPn3vSf41cnyVFeUs6R0V
hlOfvUjtqfi9T4d0D8hd3VgW8z1CXrS9iHt2tMK+crTY3piNuvY6hZ4HAHbaWhGrFSdC2XasAQ1P
NoB6J6Vs66fHRIBaghgUJUX/5lnZrVPg3JuK4oIaUpxImSA8oVrSnWXnDZOA5UwNxKii8AH5FJWC
1GicgmHSJ6CFquFhMFfFeZf06bnWdsyqVCv4S3SGxKtTU/N6hX/0maU99l5enBks285igO0MXbgq
gMNApp8ra6dTn2+SHPpWVm/H9qvZgh2ldxpDywQl5LWnmH1wlHRWt20nRsPc1hufFcm6po1PTZ9u
JzBEFzIY+ygLsE3RTcL+trhmEwZ2xqjZu6a1Y5Or2fM3xOj21wzcQ9uF6eXXQTR72K517ALOXJKX
5VghMz/Go8OupIuyuDzRMxFg2zbTAUdsezKH4ENK48iIkBFprs5YEk3hZGHASQC6XKTDRNiBk1BH
uskWYsbZYFKULj1paigYBnRIxZklMuNEhADDE03fOdLoImWR4JrRORFYBSB48O2bSStVWHjte6fJ
B28Aym/4zk1tsgqkVSzCeSD6tTPsZet52uskZHEOjzG/lUQ3hzmw5o0HFcO02XVNXJ8g0dyZJoct
F44FW74uynbPZOrbBCTqBFM5WlSoOLlC1j6RKpe+mKQS7IfSGB9h5Nj4l9v+rjedC+Vra7aYBvGJ
NG+2xZBavjGQOUo7zS7cZLIfiZw0N6K8UvgcN/68qtng40OmH9/BsVOptbr16MBo2jAcy864dXcE
UU/Me7VnejR9Bwl12egyvY8XuXFV1uzruTp4hJWtqqLMOwf+JB5tNqARZfR7meY36Lx7eBd2mAb/
xd2ZLDeOZGv6VbS795pdxCVmYnPNgoMoiaKkECXFsKFBEgMAiXkigbY2600/RK97VYve9bJ3+Sb9
JP2BFKIEiiUpg6jM6FSZlYWGdDoc7sfP8J//VyaCDOagSO8CXfJ6jrVgT6bhlAbKR7/QTT2L6CQF
AaU7ZLA013UpVM9ObNdZnNE1pbDVtRgxAlgYIsHzJlJXhoVNhylJAqx7PANO8yAjP3ru0BHcI3Qv
v8eLYDnwZRdgpqtZcA/qyYgsLeYuIc8O0ofgNxQV+phDJMGSxRoZDdjqkCMNSRmRzhjFkM3DbrlQ
qbYZWENjZg9oUNYrsOgKsSALhT5Pvi9XCkx/q5kEF5a/HlmK1B2T9CrHBCr2daHr0jcnUFSy23Yq
XgBMji+TmXOGKs6nGQABepNdwzm2lHLi0gY2Q5tS7vmiZj9qwlI7EXNj8cVSneJCj5N4biw9db7m
taFJaHwS84XSB96xvlfBkZpFuIxIu6EfZbulPnDJ71iRhRAYGYE8UsXTuGu5U093HtNUBJARIDBP
S71/F6Rlfl1VQO+SAqZpSStP7bhDD6Il+Z+EIBfhvVgYEooSpfZFWKt5z696gcP1t0L3b2ceUTHN
gfB2YQYu8mj5QIBLO6GDLFQk6O6gY0NiwtmOJDO0HVQ2MkFK7pwunDk8aoX6c2RLPiZSB/YgoYl1
7ZcaPm9FlosGQyEop11hLXyV89A/x/1YdgdLOqhvlI7QVXtAWTIkaAVyb6XqX6GImJ8axjI4lwLy
c4mywGuVHE/yewTF8bkM3AtSPKC0t6TyV1e5A5/30AExc591uqsuevP57ITmgPCOth/1RiHDFtIh
bZfot7o+AHI4IwUzQsziOpekeCrIXf9aCu1kiisCgfzKR5VTA1qdkIzqzUQgDFQAIHw11PWlpurl
hOg1O7OXbkhHc7m8DRTxjmQfWyzzgrERruUzp4zXJuuBz1xqUTAvShDPUWFn3y3+qBi4TiLf6gVR
CllvCQsJ8BaUWyzDtDAKIJcAauTn11KmAn5U4ZAzOs7AmhnTxYKkKv1Q0FRdC+jxnMrBrJ+lMLtk
EDBphTv77sQrDWirAJFmMXLVx27XHwgU61MlRwYJ/U6JSE+noxy1b0hBjVlBBiZAFmcJ7yw18VPS
3WY3FyBa9DAU5ACF8L5yF8cyejBXnpWkVDnKWdLv2uSW0VEw6WoRBgWakdX2JSufjQydM0qKfoDu
ST4SSku9VcRsNcCNkCcdF3PcWa6tYx/tRtDP5VDs6MmnfCFqtzHHCYAQJK7ThS5L4KwV48q2/MR0
4gwp9oxrZgaLzTArl2hHon53aqtAnxxayY6tNIyPU2OlzTU9uS9cvSTflq1YHC8ehZ1MeVQhTRvi
eyXcoOQQsxgnLYnEsRqU7hT4GwRhM7CB8RoqrqDMRvD23tMtf2fIaTaIE9W/CIyYsH8RYdXBhX4l
/XnSKSDY41yqgn9udYORNIOTwjH8da+UlM6dwztG3wc0x5hLyJ/nC6q6Xkk4XUqhNQJCuZJ7C3dh
PUbJ0tSFbnwpeeJwAXfTuUxq4loNdepIimRfiXJH+hrFeT72obK8pT1evlxlaXKiuYVPPwUZoXAF
NDJy08VD7huzYQ6erlcuZfkWvlWklKh7dL/Lngu2V1IjbSSBreWk0XsHzN2GPmip5ZeFddZZZsHA
90bqCtQ1BOfo2msObEe2e2UFsX1WBlJ8sk6ocgLztC5h2M28oVNCbKaTIR+IFsgSlRv21JecT1lJ
YZK+OCSu0FGi9I1KV8+BXeKWzsAE6CgyKB34PmiZwow7Mt0A1MMXMFyqcEsKi2+rYnkiC+lQF2dT
wz13uoCToaVCmshKy2iUAa1b9GBKRlHIzcXvSyVJTkLPHsPNmJ4hVSqP4eSnHhk7xcnSLrzTOA6z
0zLTpc9RV6QChyNMyp1kFXA8RwPO4UVQXtEP6AwzPUb9m9good1HnUF8nKDLWXYQcRlKzgwGYWWd
JkOlRMmvp+f6klOqCDhnUmGRVq32uQNV4bcY1fgh9GsoWPnBl1XqKuyPwkFTnI2PsGsHsAVeFMKa
rLI4kBJ/NvY4aNARLmOlQ+Rhy8N4DR8rxF9QyJG2MQR4ZwUoAUjBWSRGgOKjW4qmeZiQRui5yZpa
fFhmn1cxzI1RV3aAzWtxoSIqnHVufCputDclDuzh5YJCA1nGzoyF63TvxDRBhdWuSlShrN/AQ0hJ
Hpzu8nq9kL0RGpP6MX3lJFQLJQLlBdaLN+9J/Tzsyv2wcMjpJMGyuAHclPQ1eeFdYv9RXrdw5JIU
xuASbMzlDFD5MaD12JRgbgP5vFgG3yUU95CLpmSSWtoKCZboJk+CGL5TI0amw8fRUFK8OcTCJMoF
kXwh2CdqWWjnnsqdJC9j70KJs/hs4YfujUQYgGEiqOMCge9NZgIrWC2+sTrZKRljoIG5q4FjEmCk
CXX1HF6Lr6HcUQduN0XRz8gclbajvDzNvBkmD6Uu/xIkkARBWJaCGLWMfhovcFWgCj4TuZzPolQr
R1QXocNH22+8EpD9FuisPM6SbmcMIE0YUtyXYSJD/HOhKsLQXlQ5KDJr3hdU+9TTRQhtTNZNDG4Q
sRiEulec8CMu1A6wSGWUrJbiZ22Vl8sBAes1pfh7kMxBD9QfWUp0HNLUowsmjdy+JhEne3TtU4CG
qRezrhSX1Avlvk3xrqfR6DHONSj2pvQ5Xa9i5Qz4OpwfmnhFwPAtMx7Jp6HMhvJitgLz4Tn4uHB4
Op3VdUDEB1BnZZwZtqz31jPFOWV/LPtpukq/MNGvs9xHNzkNPiOaZPSAOaamtlTmK7Tqc3LjfXLV
PdErj42uPFlHawE5NLLriW5/l9WqwbYDhIK2RgIGA6U9feF9XndD/XytZHdGIkhDgCDQBXuzSQw7
UJ/w3r2IZejfRcvtnpQFCgUD4mJ1AicRKHy+85fq+jZFewol4gUsoh2BTbzWZ3iHcm/t++R98Xpp
SoMWPfNHEEbCwi+5fRn9v3Xpq9O49IRjYRaUo0hUv+ZIzX3BEC5PVs7ym6L51B1hvu7y0A4MOx0f
hZtQCtQRrz4YzKREPUlny5sVtKcotS0c3AsjJVYgoAcUE/rXwWwmwMBc0lZEkUF3R5aBtOiQvKZe
9YXN6I/QFiP+Q/i7jPXUWZQPNJGkA6Q/FdpMF7Bl5uHsCo5I4p1Iv5MhxA16ujpbnCrGIrtf5GKn
r4opvSocnaEcIhJtLBDBktYCQKzcuJYM9DL68aw7iQiMulk6cZaee4mqV0JLLkJhEUR+QLuUoarC
fw16EfFLueIMTIoJVD8ucDkczCi9MCLjYZF1NZwfP+95aEKsBWksO+DxAdEZg6Ib3VL6ncZCQLUx
IqNoi8lXWrFWJwSV7FeV1xEZoFiiXMtPEPSAh3DBhbSyLuB5Uc5ytSiRrXW/lQp5X13OdZioCEAJ
Xjr9zAOnGjkXkhBbpxX8Tw8ZA4bqEfy2NPEU5F9JrkjDBR0pjiYOQrXA4emI4LJSPj1PRNNJ6Xqm
I+jbArTB0F85/QWKftTYs1mfmog/5O3RfyS4gMdyLx12u9GSnqryE+zW00iMTqMQkyTQDTyQ6cjo
R4oYHouWcs5925sJs+lSuhekVT4CqV0cQwLk3AMDgdI3mZ25uf5NT/IxwtHDSISlfRVzGQdLccpd
gQqTm4Vnnh6QpgA+YWUrZUxtsjxFbvhE0mYWwHIKMHF6RVFnWFAE8VZGcQKJEvUFmkxiUcTgWL5/
apPv60epmo/oc1NBnygo081mxbGxCouBtkg+ryjLXCZLitu+0/1CswTSV8FitJxlgByWs8kSf/wk
nEG5W5QkwWUvuUXl7FiOF+eBFz+iu6cPSdsTqfJcI+jPyzM/ib7Ioh9/8hL9Jp2pVNQQHD/GwqQj
BLTzC5d8AcAH4SRTouSUEL3CfiPzPVPgNHQVS4OmSQMru0iLYeZJnwy0q7GlgnhP+HaPVslG5Uc6
DV2a/KSkHNBMOatwKtQWF/nQW4acJwsSZGrUADcjVe3ba1T+BK5n0DmdU1HjHwE1KODe1mVVjpRp
wLN6MVXMJWTJg4WidSYh+N+BKi9u1zP5okM3BcIcmcLJI8Vj5DEhPby3SIV7NjVGOq+AdaSqack0
AS5tfxpKazOVyewDp0MJ0/dYI0CbPYgHkEpbkMWIKZ1F8FVT5QN7kojCtaRFZ1aEcCuFqSW9rpCk
uWT0aPRyqOHjvVLAO9ECKouQcX4VuXguFa87gdiRGRWDRSpG/WVnOV75/mfAtIsTQes4x5qKTrfY
BaQCkGaFRbmQZrQpV/vEPwH/zXXhzYwRfKqfcDw6AHoMcKtyBrc6LRyc9LN1AeQ/DwgwswoojQv4
3cYpm3cL+4FeE4hqANH0VqDue5goyuqo/l5GkQxyksOJP+WMIoQk0JlPr9U87mtllvSLmZpee6A2
DMf9Am14dAoFNvUEu0s9WzzvCOEnzddGsSxo37sU1RVnNlqG5dd4hTuBGh5OnKfASVwV9Ih5Yuoa
ypdUlaxvhgGKQS/RhZLc8zC3H3QuxV5G+zpu3EL8InosfE7bjuaq/VLM809UNcYSRH1KSMtMvFSz
frqWyRk4/dBeuwNL9/0bBYHU0VpZjxMr6XJxFKvjspBNyl9ngObOxdk3PWdfyWtn7qLt2ReqHajk
JCvTkC5lyLF6CGWmYzWDVzjuystxaWuf1jmvC0ntIeAiXCfPG83SshzaOt0m0PFahJz+UEINUvNu
HARsxSV07IFL3EeZErasdVoQ00tGId+CmP8OR4J4bhciUrG2Kh8LthafZzBUnqNF24nyLwL62oZV
MQnE0SP06/kx2uxuPyMWHErlwhvYsHTYYNv8e+5ZKogqIp+yHJ8s6UVZl3o4sNO1P4ijeaxIQxCK
FySh6apxH7Jk/UVaqFov1aAi0zxbPlnE1mLiIL98LkaSelNaGHdBUdgtymd4T80ATMKJkU8yr8xO
IkrLywBujiLqrM9XRbIeZIs1oEB5htsC+Zien4tOZ0zlMyKKLuhjBTRThpB6edrEBvdt2MuS1QMJ
ZkAkfyypWucrDJ20xkAwn4Wz5EQuPBCc8yQY0rLSi9ZXQB+HyCqMpOX3orzLOl/zQKq6bwisXHqR
5OUcJNxxN3RxIGmAvtJKREszNLUAB3k5KSz7c7JwhVOLmhr78RwwqHjTEZSyB5rVfbRhbRh4Pl2i
uhSXn0hnwoEtpPTzdNCbKEOB9ni5MztfcbIgmp/qi9lFKmirUQ5cZOLCqNYHuXO7muGhq/bYtixs
fyYIME0IMUXT2RdJ8YBcIDoQlOiPKMuFO2H518dCpp7MMoWJBrZ/ExtrLBV4jy+Z8AXK/mOpWA9x
q7ReR/byPk35Vd+NGE8V6OUGq650Zonl6ZKTOMIledAEZ4jE7rgTS6D08ke47S+gppzRdp48UvMe
SUEEpT4ckEJgjVzDYsUgz/NoLpMNbShUjYcL+mwQzirPtFLt9mdgQ45pNRihEymObXpNhrQvKp/p
Z8Qt6NLhqyAV2AdvguRF2Skhzgu6J+tZEh4TTrk42mHyScohMXCoGADad32yt1rK1d1V5omKIALZ
FXG9fpB1pqPT6P51yWEnAFn0y9W0sNQTzWETUn516e9dnoowdafcuCrql47+NYQDguvoWM+07Mxa
2cWkpFJ0DAIPWnvQxI7e7xRkVEiLg2UjvvOyq4ymtMJYTOOMEn/sW943iGTGi5lA7mt1TYdqBEpq
xa0cJ7c+XpNT4DfHcZT3PQhHzpBlzQc+LMQdOrIe1q6i9TVciaKTCKOFHqnjWOOmIgkWjxUowK0V
MnRaQAIh0jkIRqSMIxKzMreeEwRU+ksNxH7kBwoYYx8VCq2UiqyX5Tq0CKT/wsm6jOPxspOX5E1W
GJWc7ByScsmEBOl30DFxX5ihpIBobqEPS4C/l2ne0YYIeAggJbkmgTnBDklXMbwk5Y0OMu8kFbwI
unERxYFQxO9RxO4KIv1VChY5MCZJlGeAxgGdHC981cayQnvfj8SFfgtgWe2vMtDxAe7Uaa4vEG4o
I82uZL8zfzIT0WEGHp1bww6tCXD/EjojQV4A9RONqwW593uhEwFtzruJ0O8EVYsQAAxAM0HHVILs
XPA0IFG+cwos3P4sqTBx5AZmPl9HQHAVBP2kNSxfszUfUYj5NOVenvNyo2HuQ1bU07s5bTvQPH8W
3KTziMyASsftzLXnkP47RJNkxEDph30g/ssHNVE657ard8zYKbURHdKrLwFyAXdLcs99F1jUMZ04
7pmtkdwHK6KSDnXkr5KiiBNSQuoI5kl/mmEIL2eGc+uV6ex8DWfmJzuRtPu8k0Tw0hMnDFRDCAfA
Bu27dEGfCXJAeXnhR95y4qbp8lhcJ1F/IarOpFhl4ZdML42zFUCoSsEuwat10wEEANLEX8fxAAVL
04riK/QhE/ogyCUlaiSc2slCv2BDZMewzjohL6wTTCu0xjhzPPWrFBQ0sduqtbpbA0g8y2DYJ89E
91QRgl4mF7nqnNGBrYxRAyqncGo65xr6BvgdiPpw1UrWpe7iD7uBpY1AUdJPpcfdzytlHT/mKqhz
cFvBcTDTiuEq7pTHUBUpPZAkXIsrAHqWJ14ry25wKklh8sWX1OKcRoNgHDjl7DGWSJ2QA/ItUSOP
GCvsas8HIE8iW6mkI8IyuU0FESx+IljlY+ZA6i844mxEqlQeB0g9JEvBRExgRmSkpSdwLmSfEktB
y6dcU5PzHXdEUzYyEokRj5MZcjoFqP0+0I3q8ER06rseENIcvwgfL5JmVw4y1CcdmK3HokWTJPIJ
Ph6CDikcC3BW+pReSTHQUq/nyM+gobS8jonwh/+ucJBjr0v2tlzkCMflhj+elYlKXrO0hrJldRGP
tmxMjBL/BBzjVaBFA5Lxz6CUe8Y+N9wlnNsCR54Y564Cx09vgp/7o+fUdS8Heh9JnQ7AosFRtxlo
w4/32gCuCY1e9giNnWJ80BWS/yhTdTZfcBS5SBU9/VpUP4CxEDtoYm5/vcWTPFuglzN/Scz3c3/z
2gP8HbEiggs5bAX0D2qXvpOOAmXU80dXPogKXDVdGcr56uuXe3RpOyOOw/Pt+Dtevtr5oCmi0qXr
FupKvuCve7YCygdo3HQJAvztAvx6K2Ac+vJV8QPUhBASUX7afO3sgQ60i/ChQTO0/TUYKDbbL7T9
tYP3gPoBojytK6rS9i2D5nq2B7ofgH/BrWhgF36tJ9d5VQcdfE3+QNVJ10Gw7XtyqVqYirfyyfL9
eru/gsQdtALA9bQNrbvU3PbSB0XtViSl+tOu/+W2PaylBz47ZKvgw0APKk9Hu2n7VFYGAPjfD/4v
twQaEz7o7bMCXU0VDU2S9+1/Qf9g6KjnGtjG7dcvdwGKFXPkQWugyB9USVVVZM9/POMz6ydC1gv7
IBfj1s/6hQy/eLD9U40Phgi1GcS1e5+980GHOlKrnALW+Fd6dOPgS4/Dz4uVFfQaNl/NS0804Ggm
9K0Pxq9n+uGAPnDny8YHDV1sQ1ebtr869vwC04/ozOZre8/+Qu8f6PeBD6/g1wEZJ6x5esam8Rew
CrTDAit/9vtf6wxIhzv/bABdwb9X916AooJlBN7W1TcGkHX61cwAgcmB20CVPxg0iMr0S22/draB
xDagt4a66dZKdLYf+CsdBelQO4AP2KW7c3McNk/ZTAB06dro0GBBJLj9+h3W4B3r9COb0rcd93GT
R3HmyTN+/zf/oM6ivBzgeVuLKP2dMH/zlxX5/3bsbSqh+v4/G1oAmxvv2S8rCYRn3zb+Nnnxx0/P
/vyznv+o8aR7H6H+4Ykzj834wS42/0nx9FBbDYKP3y3b9J0kNRvKBbzBv0/0hcLBD3/p1ZFLWoNM
Z9EcGCfo4IFjb+43e47YUYeO2jN9yzUf54ldj7VpZmphISaF6Xtm3Bi2jQkD62qurUwwd/AykKif
O/U41RLILcy1b3r3wWPznSmIORw622nsHJ2b/tKsh6omXNn0Qwfm0PnNQVvYuCckRY/G1f9NP17X
c6xmLHZaeHOn/mPgz5PmIotVT9uhi8HIu6O2cCzOzLC5fUWphRc3LmKrKHfNGYjkw5fhopJY4f3F
88bOEOUWlnhadTjuG7uFjTE2wanaL5ekhXN9bgZJvbCbjSzj/hy63Sbmgxm8OCJqC6s84ewF6PHW
c9xMWW1hiSem+whvXnMttBZMBgObxe6Z1lp4cxfz0HQb61Apzxz66q7M2HyYu0eniWv6j83l6LYy
Pip4O7ce3cItTBzf0Qmh/Wq+Q1CWh489dXzLDDEb9VDVtiN3UH+7V0TqXS7WjW061ULXI20GrhKx
h77HG3PhvFxpVObaGNpZNe2+1IaHcZPFy8ot3N0dUhsW6ba8n+9Zjqrad+hK3znz1De9eqDNG2zD
1F3SvRDkRzAmxFl49B9H4IHiIM2eTubzj6uqNi08yNMHjjPfTAAw8pH1P519H4pmTws+xDSMzdQt
9tkbWQQ9WD/nzx+xifP46M6PhmaS1oNV70iBCua10TF97zrBT6s2tZ1lgF1j1X78c2tDn38oJTQd
NcL6Rwc8VHWrmLyg2HH/73/7H/Rz8R29qOajyQxOzPvAM+u31jDieqdLVzB1k0O3/Y3jBbFwjpxd
wyrq5JFQlDt8/OmcoGBZb/fkPwaOGRTES87Rp8x/NIP6E6p3WeUv4YGof/Tzy3rumD4xfZweXQcP
y8bCUQFR1ErJ7NCFG5uo/zjLeqBq/siTdxDga8GNuTKhmhAebMcUoMfc8xktvPkpcfaekVuwQOdm
mKJCtWfwN6+tfXmVH/WK/j/IK9Xpld//+6ddUL08aoc/SEw2A1Xb7///rJJrzeOmn93C9vxYee8N
572FA9UL0gSHpDFsxVNz6EHt4Yw0UmptOE89bnOC8Xp21QZqw7/p22bDh6xkSw99/ut5mN27zsNR
8P0otedHKK9YDbOrtGBxB3MveMAF4GPe/rwWdiB5rDnU0433WindH7pY9BbjnjVuDLWFqKbPvGLT
Pfr4PXYe8C7qNaonXO0ftYU4pG+G86O7efzYuMyrquChCwNLzD2pkcaO11pIEw2tIkzr6VXL0EZM
PYwyEzfbYcWB4fvNNJHWwjYZQvO9k33akG1tAKY/77cMU5j+w6a5bsMfuuHYj8j8NkfutuBEjHBR
G4ew28JeG1EIaVwDlejloRv45UYAJHv4sP3f/nc6P3r8l9M8cJqJBbGNy2s894vGUlTFr4PX4ty5
3/UKxDaS9YQRQWo3LhexjSCF+e6sgvKmJ7lF0r5WF5sQZVlm8tCsCEGGd/gCT8wChciGEUbouY1x
XXPl1ONU5hJIY/3tz9sdkps7g7ZwiidcpA8Pzc3QRuA1MYmWUydrXNJA2ttYhmpkirDNE9fGNTcJ
kH+5d6KsuScq3N+hhu3CwcWvh9lsiTaujM2oOwtRNSgcOtutGRbQHEjMrB5uM+tKe/vQ0a9/+1vm
w6pej7QduIVFviYyeWxsC6mNUuF0XjzYc9edNzYzUJ36AX7+TG8LWVuHsx6tWg5g0PW3Bww+9+dW
M8KXxBZO4BSARGwenc8poNaz3ExabMF4Tkmm7dScUEOpP+aAxcged/Lobdz8N0EzSpPkFrzt6W//
Mzi6Cbzf/nbEfj66in/7X/6DEzbXWm5hrW84hjvVMqkNVMSN6Ze7Bhq80+Ev8dZ6ccDbwEWQJ1gC
YDg6NpPGTQhc/fA5Axxydnx6qY0i6pA8TOr4DZdAauOC/fYiBpHaKD58c7x7837V3MVaC1mGrQ2d
vjjfVcPCoVdVj9LMDc5cI02qyi2M/PG+aAKHdOqFAC/ogIBeWcRQvx1P/Xl5WK0rd2HVNCS4AOgJ
0CDWOjgv+/xpKjtPWvf5j4ZV2F5DFfcmk+sfvhZOjOZwjjU9pjYq7ddZsmtI26jL3Pz2f7BMRfPM
yG8apX3L9spiNttHD8rPS7LaFQ/eCb8e7rNPrqPpWbZxnY3i+dzfRSRUfQaHmq3JfO3sBHWwvx88
7NSk+froqnL/5hvXZFLFSnTv1ENvXdcWPunWd9L549E0NdMdr1tp4cb4keglPU2mtzF7aravuXCE
AO+qVPehfri/nzddTnJZMu3Nr7ng2/H/vAMsdlTKGbUl/SuV2O53PdIWtulHQKSEQs83UAtB4ccM
NErzjqp67g81Cr05yi9ZEzsjtjBskJCL2ZiDk3lczq0g3wEDS29eWG+nAZm8GTezSW3kWHuZa3FS
G2/w7fv17ekO5hWGvYE7qPrGD32FpzHL0ASwtZGcgrs12Mmn6a8ZqffawHL+ADiifuzqcmgjOXXs
vLgzq87MQ9f22IyD+T5oFA7N4YPHYF0ablzVSn7olEfOPfXKtJkabwPfOcrmsZ/Mi3qK1aszXrsW
37kjRvPYM/3msG2sA35Uc3WrFtpDV7cfBwTYje1LUHb4uCcZANe4sQhiG+m+U6DEO8YBipnD53ua
mm5ztlUT+KGrezaPdzYYLXEtDEvdnrrOvOGSim3cQOdmmu/shjZyT+dOame7ronYBqRk6ga5udyd
cgtrfO5g19O5DxqxidkR28iXnWfrOe1PWWzVu6GyPmIb6OFJ4D6yJo1x1RbMGo0S5k64pbZwRCj4
pc3JtpGHu5iDL4orS0GssT3FmwVuI11Gz8/KbNqKNq5mBOV2DVtFSHCoCbqiQynbKZBs2vwPHfia
GsaOPwXVz+ETrk40OLnGnpDEFjYwKFOsZgxJcj3JaktAUld/e0DdJSRpUA+zHbUFZ22am+69GT82
BpbaWOLV/LF5eWz6/g/dEdOVk9Lgu7uN4buon+DnV/h2GbPEDeeStGwL425zMGP6cR6DZtjYBgzl
rsIhsu/6TtqwGFIrEIzA54KaW3FzQ7cR1fwjCccDUWX0L8wr8OdkJ2WkilILiYptMyatgnO6XpsG
BDqiNvy5cZAEeWO1oTFTtLeLGG8H07/99+rc7AvNIFIUu1BJUDjpwvkvK29/3J+XWts2wRyaWns+
/39alaRn2pVNqW3I1j+ov/t5S9Uvwp0cThtQoxENu2SKYyesZ7iZb0UdcqjZPiVsr0fZDNoGEuE0
ic15o6AoVvQ6Lcw1qkfZzLXiqzl0UCSqd2ATrZijcbZChKOe3ma2bdRUz+ckeZvVCLGNOs0l7lxj
sm2UrT+ZO4kbmKHqD/n5IzY1s0fn6GNs7kIOKNAevBumxU6qVGqDg+Cp1lPN+WjoOfQn7JR8pBbc
0M/0zh314L6oV6HadPDQ1d/+/Ip/ndNIWw+zGbWNTO9FcMSm+5fkaNdl5JqrP+zn5zyqAqqjaXb/
SAcwJbDGUVSkThtmGXDR/b47u+IAE/U24reP99nRJEsa4dDT6C2s0X+5Hk6H13fDwX89qjYPCdGj
F/sfKq+OAhxElLpwV3YVBOXeejnP7+/hE6Thj6nNQziF//se/4Np+dwcLyiWmnX54IHy5ht/Q38n
PTXF9dwC7/mncTbtFnmrLsIdY/j0yO/MY3/0sd0PVfxSj7O5w+g4rr+vz+bvHHcXRLKnkeD3jTjM
4qCJHNxWeA96/G008XFP9XwD/zho7E3x8wUClKr8gUv7hLR9OWcZF+FFhPX7FvmyOgnNqAqJpK4C
qaMCq6HexUS8vNx/32dc4S5Yu7GbVrVJK4BuFAnqYFHvvNpERr7vXdgF9oy5sxH34b12XvPzg/7O
D+qR4KQX8SXKQ+/AR2B0IUvl+STFMF69qN/7XBMaX0J4A7zmq8KIq4barTSDoHiVVZi5d0/xTzzb
xLTseH5fj1TZB12W9ep/cJ/D86uLr9OlvPepfiBNjv5BZreL2gCMi4ohQ+OJ8gRaovWsaiv14vn+
vFtK2gBw3nNLPZv0i1vo+fyrh/ynYAnBJDjlTt7tlZV956FAszQ1j6537pZWEMPu0dR0cxPMSj3N
zbZ8cRk+W9l3TnpEK+cc4H7jPnx5G/7+gSGBe6zM0fMJ4+PV3+7ZwO+c8QULHJtW1pix+Cr2650j
X4EV9JrDvl07f75hh9wMFdL1j3EL990hf+zx2/fszwhJG5Op1+Zdv3+6oX74Zo2RnsxC06dt+Ksv
rMorf/tn+bZ7HVH17QOyb83/mP32AwR56Nt4/gj/NBv/Mc7um2f5cNND9OBgeDaQuZ4Z39O5UA9a
bdUWzDHUH5njNq1xGwxq1Wy5PprWuIVKd9X6Ts4Zs9kYuo3sUt8sSKTsS0S0gSjo7+yONvp8B4FH
W08ztGyj8F+Pu5/Yog36RfDsuzD5NvI8OBePoMyzZhz7Mmj7Ce+CLLTz/OyJbXRtnLGPd96f2EYO
kwp91fC1257cBvUJCJY0qbo6G5lA8dWw673uEFjCNKgc2kZ1UGojj7ltSBg7aZpsrOnFPHeaFqQN
rr7tp5xnD824UWqjbHoD6MJ5NB83078J7onxn+9HqQ3kWkX2uF2fPvsySPYZQ6kNNPV2oe4coK70
iVQ124rKaGsVXnCFtkEO0as4BhL76M6hqWuvkSdBW6/nz8cKt9NXP6GFC7sHgmyHmUTSWxi3T+wE
PXC9BBv3Qpfrb39+RaZm0yuS9BZqNDC/pkdDmh9AhuxA/dvAjW93Jy5Mav/2N3fuFfUyVKuitoGU
3TzAxOQTmhWhSs+hldpetUDbW+DoX483kPJ/e/4QMvmdN0Pj525zHU39MZ5/ldr5S4pCsGXB4Tdv
hzZgeeTZvwfu8sleP3/TqIhJdJIZmgbIphLMfJvR6c9779sM+6Hh3i8YfMcW99xOs9OrPLfvdJl6
sK7vYM3bAIH1YrNsdrK3wVZR9Qg2kqBtcEn1AzfYZUJrg+d5+EAs0Ux/ttEYe0zg82BXNHY7nGht
gKqPTXf5DwFwL6pivz8IGmUorjQyEFDk1sbmABcBmiYSoY2tIb5aWnnn6ahY80mfNK5vsZILrA5j
Wvz8jK/mcVaPsskZvm1UMUooAb9GOHAbZ7uTRQO1/pifn+wd8NaS5uvGi6PI89bIf941sK8k+he8
FLYVZsAiphc0Xk4bHmaPBrrddGELAc60MrfB3gCqDSmYflBFnf86nlMw861/2xd/thENbmAJFU6n
amXApO37nDbaffpBUPtkjWRDGz0/x87CqY9wZYPakBk5pqWhQtXVfAobmLnzEL/UP3qVmuCd5vnp
LqRnp3ihr9RGee1p/A2eo3rZVZrhBx6nkrdq9jW1cTGQgGz0P7zEcvz+W/dkTvvK0w7dPMPkYUAS
wK1/1thZYHbqTfHzN8YYJvx7Qut6pM0V1waNWN+OgRGSu98TqIhtdNNfzFdHfdPd07vQRkPHhbPD
99gGSfCd6VMSb7oTbeRILuDVbI7axpmtFvjbnPJ9k1uA3op6s/z8trty0gdyW3svF5ijWvgAM6SY
Vj3CHvbgdnQe3F0WzBaOI5dUgv7CfvWnNqAT23zXydylKPPvRx8TkrIJKMxtprk6sZTFUDDpZ77d
8FMg9Dr8pdwES3zTxk5F1rSNcWmer4epLJjUhp7cTUY/4c5kW9iZn3m9zjbzfpylSP00Jt5GrfCF
kym1Ad3uV+JeVdWmPrTP562SZNR1EGXo04LEUdQ2OnwbfE9HExpR46PLDK0i/MW9bpxeKcR0AF93
yYJVytG/cOCzD814aODzPIyrbPNrYKE/Jru7D0b5F3zKPRjOv95T7oOM/mJP+fwADJ8Ac89AYU/n
4cHFzf7P/wcAAP//</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 table'!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20</xdr:col>
      <xdr:colOff>339726</xdr:colOff>
      <xdr:row>11</xdr:row>
      <xdr:rowOff>165101</xdr:rowOff>
    </xdr:from>
    <xdr:to>
      <xdr:col>24</xdr:col>
      <xdr:colOff>0</xdr:colOff>
      <xdr:row>32</xdr:row>
      <xdr:rowOff>107951</xdr:rowOff>
    </xdr:to>
    <xdr:sp macro="" textlink="">
      <xdr:nvSpPr>
        <xdr:cNvPr id="17" name="Flowchart: Alternate Process 16">
          <a:extLst>
            <a:ext uri="{FF2B5EF4-FFF2-40B4-BE49-F238E27FC236}">
              <a16:creationId xmlns:a16="http://schemas.microsoft.com/office/drawing/2014/main" id="{FA796A26-25BF-A88D-7CA4-408198915710}"/>
            </a:ext>
          </a:extLst>
        </xdr:cNvPr>
        <xdr:cNvSpPr/>
      </xdr:nvSpPr>
      <xdr:spPr>
        <a:xfrm>
          <a:off x="12531726" y="2190751"/>
          <a:ext cx="2098674" cy="3810000"/>
        </a:xfrm>
        <a:prstGeom prst="flowChartAlternateProcess">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333376</xdr:colOff>
      <xdr:row>0</xdr:row>
      <xdr:rowOff>76199</xdr:rowOff>
    </xdr:from>
    <xdr:to>
      <xdr:col>23</xdr:col>
      <xdr:colOff>603250</xdr:colOff>
      <xdr:row>11</xdr:row>
      <xdr:rowOff>114300</xdr:rowOff>
    </xdr:to>
    <xdr:sp macro="" textlink="">
      <xdr:nvSpPr>
        <xdr:cNvPr id="13" name="Flowchart: Alternate Process 12">
          <a:extLst>
            <a:ext uri="{FF2B5EF4-FFF2-40B4-BE49-F238E27FC236}">
              <a16:creationId xmlns:a16="http://schemas.microsoft.com/office/drawing/2014/main" id="{BB61DF05-1C82-CB49-7AB7-E0A1FA5BB436}"/>
            </a:ext>
          </a:extLst>
        </xdr:cNvPr>
        <xdr:cNvSpPr/>
      </xdr:nvSpPr>
      <xdr:spPr>
        <a:xfrm>
          <a:off x="12525376" y="76199"/>
          <a:ext cx="2098674" cy="2063751"/>
        </a:xfrm>
        <a:prstGeom prst="flowChartAlternateProcess">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184151</xdr:colOff>
      <xdr:row>0</xdr:row>
      <xdr:rowOff>95250</xdr:rowOff>
    </xdr:from>
    <xdr:to>
      <xdr:col>20</xdr:col>
      <xdr:colOff>139700</xdr:colOff>
      <xdr:row>4</xdr:row>
      <xdr:rowOff>6350</xdr:rowOff>
    </xdr:to>
    <xdr:sp macro="" textlink="">
      <xdr:nvSpPr>
        <xdr:cNvPr id="2" name="Flowchart: Alternate Process 1">
          <a:extLst>
            <a:ext uri="{FF2B5EF4-FFF2-40B4-BE49-F238E27FC236}">
              <a16:creationId xmlns:a16="http://schemas.microsoft.com/office/drawing/2014/main" id="{27F78799-6D45-5528-55EC-BBBE80677529}"/>
            </a:ext>
          </a:extLst>
        </xdr:cNvPr>
        <xdr:cNvSpPr/>
      </xdr:nvSpPr>
      <xdr:spPr>
        <a:xfrm>
          <a:off x="184151" y="95250"/>
          <a:ext cx="12147549" cy="647700"/>
        </a:xfrm>
        <a:prstGeom prst="flowChartAlternateProcess">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44450</xdr:colOff>
      <xdr:row>1</xdr:row>
      <xdr:rowOff>133350</xdr:rowOff>
    </xdr:from>
    <xdr:to>
      <xdr:col>10</xdr:col>
      <xdr:colOff>438150</xdr:colOff>
      <xdr:row>3</xdr:row>
      <xdr:rowOff>44450</xdr:rowOff>
    </xdr:to>
    <xdr:sp macro="" textlink="">
      <xdr:nvSpPr>
        <xdr:cNvPr id="3" name="TextBox 2">
          <a:extLst>
            <a:ext uri="{FF2B5EF4-FFF2-40B4-BE49-F238E27FC236}">
              <a16:creationId xmlns:a16="http://schemas.microsoft.com/office/drawing/2014/main" id="{1DDB4A51-4768-36B3-ADE5-590F85188378}"/>
            </a:ext>
          </a:extLst>
        </xdr:cNvPr>
        <xdr:cNvSpPr txBox="1"/>
      </xdr:nvSpPr>
      <xdr:spPr>
        <a:xfrm>
          <a:off x="654050" y="317500"/>
          <a:ext cx="5880100" cy="279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ABC Executive Summary &amp; Profitibility Dashboard</a:t>
          </a:r>
        </a:p>
      </xdr:txBody>
    </xdr:sp>
    <xdr:clientData/>
  </xdr:twoCellAnchor>
  <xdr:twoCellAnchor editAs="oneCell">
    <xdr:from>
      <xdr:col>0</xdr:col>
      <xdr:colOff>381001</xdr:colOff>
      <xdr:row>0</xdr:row>
      <xdr:rowOff>171449</xdr:rowOff>
    </xdr:from>
    <xdr:to>
      <xdr:col>3</xdr:col>
      <xdr:colOff>19051</xdr:colOff>
      <xdr:row>3</xdr:row>
      <xdr:rowOff>69850</xdr:rowOff>
    </xdr:to>
    <xdr:pic>
      <xdr:nvPicPr>
        <xdr:cNvPr id="14" name="Picture 13">
          <a:extLst>
            <a:ext uri="{FF2B5EF4-FFF2-40B4-BE49-F238E27FC236}">
              <a16:creationId xmlns:a16="http://schemas.microsoft.com/office/drawing/2014/main" id="{786E6BCA-E18B-6CA4-2770-D3B5368C63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1" y="171449"/>
          <a:ext cx="1466850" cy="450851"/>
        </a:xfrm>
        <a:prstGeom prst="rect">
          <a:avLst/>
        </a:prstGeom>
      </xdr:spPr>
    </xdr:pic>
    <xdr:clientData/>
  </xdr:twoCellAnchor>
  <xdr:twoCellAnchor>
    <xdr:from>
      <xdr:col>0</xdr:col>
      <xdr:colOff>184150</xdr:colOff>
      <xdr:row>4</xdr:row>
      <xdr:rowOff>127000</xdr:rowOff>
    </xdr:from>
    <xdr:to>
      <xdr:col>3</xdr:col>
      <xdr:colOff>254000</xdr:colOff>
      <xdr:row>9</xdr:row>
      <xdr:rowOff>69850</xdr:rowOff>
    </xdr:to>
    <xdr:grpSp>
      <xdr:nvGrpSpPr>
        <xdr:cNvPr id="21" name="Group 20">
          <a:extLst>
            <a:ext uri="{FF2B5EF4-FFF2-40B4-BE49-F238E27FC236}">
              <a16:creationId xmlns:a16="http://schemas.microsoft.com/office/drawing/2014/main" id="{8A9A4386-EBD4-CFB2-064F-65DB7DD5D6EC}"/>
            </a:ext>
          </a:extLst>
        </xdr:cNvPr>
        <xdr:cNvGrpSpPr/>
      </xdr:nvGrpSpPr>
      <xdr:grpSpPr>
        <a:xfrm>
          <a:off x="184150" y="857250"/>
          <a:ext cx="1903413" cy="855663"/>
          <a:chOff x="184150" y="863600"/>
          <a:chExt cx="1739900" cy="647700"/>
        </a:xfrm>
      </xdr:grpSpPr>
      <xdr:sp macro="" textlink="">
        <xdr:nvSpPr>
          <xdr:cNvPr id="15" name="Flowchart: Alternate Process 14">
            <a:extLst>
              <a:ext uri="{FF2B5EF4-FFF2-40B4-BE49-F238E27FC236}">
                <a16:creationId xmlns:a16="http://schemas.microsoft.com/office/drawing/2014/main" id="{2B1A5A54-4177-749B-A9FF-F8E38704FDC1}"/>
              </a:ext>
            </a:extLst>
          </xdr:cNvPr>
          <xdr:cNvSpPr/>
        </xdr:nvSpPr>
        <xdr:spPr>
          <a:xfrm>
            <a:off x="184150" y="863600"/>
            <a:ext cx="1739900" cy="647700"/>
          </a:xfrm>
          <a:prstGeom prst="flowChartAlternateProcess">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
        <xdr:nvSpPr>
          <xdr:cNvPr id="18" name="TextBox 17">
            <a:extLst>
              <a:ext uri="{FF2B5EF4-FFF2-40B4-BE49-F238E27FC236}">
                <a16:creationId xmlns:a16="http://schemas.microsoft.com/office/drawing/2014/main" id="{455B18B1-4607-1488-73DF-A5F712E18299}"/>
              </a:ext>
            </a:extLst>
          </xdr:cNvPr>
          <xdr:cNvSpPr txBox="1"/>
        </xdr:nvSpPr>
        <xdr:spPr>
          <a:xfrm>
            <a:off x="190500" y="920750"/>
            <a:ext cx="17145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accent6">
                    <a:lumMod val="75000"/>
                  </a:schemeClr>
                </a:solidFill>
              </a:rPr>
              <a:t>Total</a:t>
            </a:r>
            <a:r>
              <a:rPr lang="en-US" sz="1600" baseline="0">
                <a:solidFill>
                  <a:schemeClr val="accent6">
                    <a:lumMod val="75000"/>
                  </a:schemeClr>
                </a:solidFill>
              </a:rPr>
              <a:t> Revenue</a:t>
            </a:r>
            <a:endParaRPr lang="en-US" sz="1600">
              <a:solidFill>
                <a:schemeClr val="accent6">
                  <a:lumMod val="75000"/>
                </a:schemeClr>
              </a:solidFill>
            </a:endParaRPr>
          </a:p>
        </xdr:txBody>
      </xdr:sp>
      <xdr:sp macro="" textlink="'Pivot table'!A4">
        <xdr:nvSpPr>
          <xdr:cNvPr id="19" name="TextBox 18">
            <a:extLst>
              <a:ext uri="{FF2B5EF4-FFF2-40B4-BE49-F238E27FC236}">
                <a16:creationId xmlns:a16="http://schemas.microsoft.com/office/drawing/2014/main" id="{C809183D-74D6-521C-B435-CC6DD17EA93D}"/>
              </a:ext>
            </a:extLst>
          </xdr:cNvPr>
          <xdr:cNvSpPr txBox="1"/>
        </xdr:nvSpPr>
        <xdr:spPr>
          <a:xfrm>
            <a:off x="184150" y="1181100"/>
            <a:ext cx="17145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70EDB2-7DEB-4486-AF03-6FC692B06486}" type="TxLink">
              <a:rPr lang="en-US" sz="1600" b="1" i="0" u="none" strike="noStrike">
                <a:solidFill>
                  <a:srgbClr val="000000"/>
                </a:solidFill>
                <a:latin typeface="Aptos Narrow"/>
              </a:rPr>
              <a:pPr algn="ctr"/>
              <a:t>$198,505</a:t>
            </a:fld>
            <a:endParaRPr lang="en-US" sz="1600" b="1"/>
          </a:p>
        </xdr:txBody>
      </xdr:sp>
    </xdr:grpSp>
    <xdr:clientData/>
  </xdr:twoCellAnchor>
  <xdr:twoCellAnchor>
    <xdr:from>
      <xdr:col>3</xdr:col>
      <xdr:colOff>413455</xdr:colOff>
      <xdr:row>4</xdr:row>
      <xdr:rowOff>112183</xdr:rowOff>
    </xdr:from>
    <xdr:to>
      <xdr:col>6</xdr:col>
      <xdr:colOff>480482</xdr:colOff>
      <xdr:row>9</xdr:row>
      <xdr:rowOff>55033</xdr:rowOff>
    </xdr:to>
    <xdr:grpSp>
      <xdr:nvGrpSpPr>
        <xdr:cNvPr id="40" name="Group 39">
          <a:extLst>
            <a:ext uri="{FF2B5EF4-FFF2-40B4-BE49-F238E27FC236}">
              <a16:creationId xmlns:a16="http://schemas.microsoft.com/office/drawing/2014/main" id="{CDDF82C2-6A47-4142-F6A4-1D76EDB0203F}"/>
            </a:ext>
          </a:extLst>
        </xdr:cNvPr>
        <xdr:cNvGrpSpPr/>
      </xdr:nvGrpSpPr>
      <xdr:grpSpPr>
        <a:xfrm>
          <a:off x="2247018" y="842433"/>
          <a:ext cx="1900589" cy="855663"/>
          <a:chOff x="184150" y="863600"/>
          <a:chExt cx="1739900" cy="647700"/>
        </a:xfrm>
      </xdr:grpSpPr>
      <xdr:sp macro="" textlink="">
        <xdr:nvSpPr>
          <xdr:cNvPr id="41" name="Flowchart: Alternate Process 40">
            <a:extLst>
              <a:ext uri="{FF2B5EF4-FFF2-40B4-BE49-F238E27FC236}">
                <a16:creationId xmlns:a16="http://schemas.microsoft.com/office/drawing/2014/main" id="{0D25F5C4-8F4E-43E2-7D5B-79101C61A3E7}"/>
              </a:ext>
            </a:extLst>
          </xdr:cNvPr>
          <xdr:cNvSpPr/>
        </xdr:nvSpPr>
        <xdr:spPr>
          <a:xfrm>
            <a:off x="184150" y="863600"/>
            <a:ext cx="1739900" cy="647700"/>
          </a:xfrm>
          <a:prstGeom prst="flowChartAlternateProcess">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
        <xdr:nvSpPr>
          <xdr:cNvPr id="42" name="TextBox 41">
            <a:extLst>
              <a:ext uri="{FF2B5EF4-FFF2-40B4-BE49-F238E27FC236}">
                <a16:creationId xmlns:a16="http://schemas.microsoft.com/office/drawing/2014/main" id="{5C3F7944-48C8-2625-5305-B1D88DB907AF}"/>
              </a:ext>
            </a:extLst>
          </xdr:cNvPr>
          <xdr:cNvSpPr txBox="1"/>
        </xdr:nvSpPr>
        <xdr:spPr>
          <a:xfrm>
            <a:off x="190500" y="920750"/>
            <a:ext cx="17145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accent6">
                    <a:lumMod val="75000"/>
                  </a:schemeClr>
                </a:solidFill>
              </a:rPr>
              <a:t>Total Gross</a:t>
            </a:r>
            <a:r>
              <a:rPr lang="en-US" sz="1600" baseline="0">
                <a:solidFill>
                  <a:schemeClr val="accent6">
                    <a:lumMod val="75000"/>
                  </a:schemeClr>
                </a:solidFill>
              </a:rPr>
              <a:t> Profit </a:t>
            </a:r>
            <a:endParaRPr lang="en-US" sz="1600">
              <a:solidFill>
                <a:schemeClr val="accent6">
                  <a:lumMod val="75000"/>
                </a:schemeClr>
              </a:solidFill>
            </a:endParaRPr>
          </a:p>
        </xdr:txBody>
      </xdr:sp>
      <xdr:sp macro="" textlink="'Pivot table'!C4">
        <xdr:nvSpPr>
          <xdr:cNvPr id="43" name="TextBox 42">
            <a:extLst>
              <a:ext uri="{FF2B5EF4-FFF2-40B4-BE49-F238E27FC236}">
                <a16:creationId xmlns:a16="http://schemas.microsoft.com/office/drawing/2014/main" id="{C61DD6E7-7A7E-5F63-BF51-C39083E98F63}"/>
              </a:ext>
            </a:extLst>
          </xdr:cNvPr>
          <xdr:cNvSpPr txBox="1"/>
        </xdr:nvSpPr>
        <xdr:spPr>
          <a:xfrm>
            <a:off x="184150" y="1181100"/>
            <a:ext cx="17145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D1D147-24B3-4618-BC80-E2AB9C2E011E}" type="TxLink">
              <a:rPr lang="en-US" sz="1600" b="1" i="0" u="none" strike="noStrike">
                <a:solidFill>
                  <a:srgbClr val="000000"/>
                </a:solidFill>
                <a:latin typeface="Aptos Narrow"/>
                <a:ea typeface="+mn-ea"/>
                <a:cs typeface="+mn-cs"/>
              </a:rPr>
              <a:pPr marL="0" indent="0" algn="ctr"/>
              <a:t>$84,949.23</a:t>
            </a:fld>
            <a:endParaRPr lang="en-US" sz="1600" b="1" i="0" u="none" strike="noStrike">
              <a:solidFill>
                <a:srgbClr val="000000"/>
              </a:solidFill>
              <a:latin typeface="Aptos Narrow"/>
              <a:ea typeface="+mn-ea"/>
              <a:cs typeface="+mn-cs"/>
            </a:endParaRPr>
          </a:p>
        </xdr:txBody>
      </xdr:sp>
    </xdr:grpSp>
    <xdr:clientData/>
  </xdr:twoCellAnchor>
  <xdr:twoCellAnchor>
    <xdr:from>
      <xdr:col>7</xdr:col>
      <xdr:colOff>23989</xdr:colOff>
      <xdr:row>4</xdr:row>
      <xdr:rowOff>90312</xdr:rowOff>
    </xdr:from>
    <xdr:to>
      <xdr:col>10</xdr:col>
      <xdr:colOff>93839</xdr:colOff>
      <xdr:row>9</xdr:row>
      <xdr:rowOff>33162</xdr:rowOff>
    </xdr:to>
    <xdr:grpSp>
      <xdr:nvGrpSpPr>
        <xdr:cNvPr id="44" name="Group 43">
          <a:extLst>
            <a:ext uri="{FF2B5EF4-FFF2-40B4-BE49-F238E27FC236}">
              <a16:creationId xmlns:a16="http://schemas.microsoft.com/office/drawing/2014/main" id="{6807519D-107E-F3ED-A315-855C12999A1E}"/>
            </a:ext>
          </a:extLst>
        </xdr:cNvPr>
        <xdr:cNvGrpSpPr/>
      </xdr:nvGrpSpPr>
      <xdr:grpSpPr>
        <a:xfrm>
          <a:off x="4302302" y="820562"/>
          <a:ext cx="1903412" cy="855663"/>
          <a:chOff x="184150" y="863600"/>
          <a:chExt cx="1739900" cy="647700"/>
        </a:xfrm>
      </xdr:grpSpPr>
      <xdr:sp macro="" textlink="">
        <xdr:nvSpPr>
          <xdr:cNvPr id="45" name="Flowchart: Alternate Process 44">
            <a:extLst>
              <a:ext uri="{FF2B5EF4-FFF2-40B4-BE49-F238E27FC236}">
                <a16:creationId xmlns:a16="http://schemas.microsoft.com/office/drawing/2014/main" id="{B2F3C7EE-61AE-171D-2B41-67CDF75763DF}"/>
              </a:ext>
            </a:extLst>
          </xdr:cNvPr>
          <xdr:cNvSpPr/>
        </xdr:nvSpPr>
        <xdr:spPr>
          <a:xfrm>
            <a:off x="184150" y="863600"/>
            <a:ext cx="1739900" cy="647700"/>
          </a:xfrm>
          <a:prstGeom prst="flowChartAlternateProcess">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
        <xdr:nvSpPr>
          <xdr:cNvPr id="46" name="TextBox 45">
            <a:extLst>
              <a:ext uri="{FF2B5EF4-FFF2-40B4-BE49-F238E27FC236}">
                <a16:creationId xmlns:a16="http://schemas.microsoft.com/office/drawing/2014/main" id="{5FD53470-7CF7-95B1-E630-EE4FA7094424}"/>
              </a:ext>
            </a:extLst>
          </xdr:cNvPr>
          <xdr:cNvSpPr txBox="1"/>
        </xdr:nvSpPr>
        <xdr:spPr>
          <a:xfrm>
            <a:off x="190500" y="920750"/>
            <a:ext cx="17145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accent6">
                    <a:lumMod val="75000"/>
                  </a:schemeClr>
                </a:solidFill>
              </a:rPr>
              <a:t>Gross</a:t>
            </a:r>
            <a:r>
              <a:rPr lang="en-US" sz="1600" baseline="0">
                <a:solidFill>
                  <a:schemeClr val="accent6">
                    <a:lumMod val="75000"/>
                  </a:schemeClr>
                </a:solidFill>
              </a:rPr>
              <a:t> Profit Margin</a:t>
            </a:r>
            <a:endParaRPr lang="en-US" sz="1600">
              <a:solidFill>
                <a:schemeClr val="accent6">
                  <a:lumMod val="75000"/>
                </a:schemeClr>
              </a:solidFill>
            </a:endParaRPr>
          </a:p>
        </xdr:txBody>
      </xdr:sp>
      <xdr:sp macro="" textlink="'Pivot table'!L4">
        <xdr:nvSpPr>
          <xdr:cNvPr id="47" name="TextBox 46">
            <a:extLst>
              <a:ext uri="{FF2B5EF4-FFF2-40B4-BE49-F238E27FC236}">
                <a16:creationId xmlns:a16="http://schemas.microsoft.com/office/drawing/2014/main" id="{DD34F93D-CFE6-1C3F-24E6-160C84BF204F}"/>
              </a:ext>
            </a:extLst>
          </xdr:cNvPr>
          <xdr:cNvSpPr txBox="1"/>
        </xdr:nvSpPr>
        <xdr:spPr>
          <a:xfrm>
            <a:off x="184150" y="1181100"/>
            <a:ext cx="17145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575C8B7-B7DC-43DC-9691-B00D1ED97486}" type="TxLink">
              <a:rPr lang="en-US" sz="1600" b="1" i="0" u="none" strike="noStrike">
                <a:solidFill>
                  <a:srgbClr val="000000"/>
                </a:solidFill>
                <a:latin typeface="Aptos Narrow"/>
                <a:ea typeface="+mn-ea"/>
                <a:cs typeface="+mn-cs"/>
              </a:rPr>
              <a:pPr marL="0" indent="0" algn="ctr"/>
              <a:t>42.79%</a:t>
            </a:fld>
            <a:endParaRPr lang="en-US" sz="1600" b="1" i="0" u="none" strike="noStrike">
              <a:solidFill>
                <a:srgbClr val="000000"/>
              </a:solidFill>
              <a:latin typeface="Aptos Narrow"/>
              <a:ea typeface="+mn-ea"/>
              <a:cs typeface="+mn-cs"/>
            </a:endParaRPr>
          </a:p>
        </xdr:txBody>
      </xdr:sp>
    </xdr:grpSp>
    <xdr:clientData/>
  </xdr:twoCellAnchor>
  <xdr:twoCellAnchor>
    <xdr:from>
      <xdr:col>10</xdr:col>
      <xdr:colOff>242006</xdr:colOff>
      <xdr:row>4</xdr:row>
      <xdr:rowOff>88900</xdr:rowOff>
    </xdr:from>
    <xdr:to>
      <xdr:col>13</xdr:col>
      <xdr:colOff>311856</xdr:colOff>
      <xdr:row>9</xdr:row>
      <xdr:rowOff>31750</xdr:rowOff>
    </xdr:to>
    <xdr:grpSp>
      <xdr:nvGrpSpPr>
        <xdr:cNvPr id="48" name="Group 47">
          <a:extLst>
            <a:ext uri="{FF2B5EF4-FFF2-40B4-BE49-F238E27FC236}">
              <a16:creationId xmlns:a16="http://schemas.microsoft.com/office/drawing/2014/main" id="{CC04832E-644E-9CE2-624E-DA4B13225E28}"/>
            </a:ext>
          </a:extLst>
        </xdr:cNvPr>
        <xdr:cNvGrpSpPr/>
      </xdr:nvGrpSpPr>
      <xdr:grpSpPr>
        <a:xfrm>
          <a:off x="6353881" y="819150"/>
          <a:ext cx="1903413" cy="855663"/>
          <a:chOff x="184150" y="863600"/>
          <a:chExt cx="1739900" cy="647700"/>
        </a:xfrm>
      </xdr:grpSpPr>
      <xdr:sp macro="" textlink="">
        <xdr:nvSpPr>
          <xdr:cNvPr id="49" name="Flowchart: Alternate Process 48">
            <a:extLst>
              <a:ext uri="{FF2B5EF4-FFF2-40B4-BE49-F238E27FC236}">
                <a16:creationId xmlns:a16="http://schemas.microsoft.com/office/drawing/2014/main" id="{589021C0-2A18-9F29-6C12-0BC9F308866A}"/>
              </a:ext>
            </a:extLst>
          </xdr:cNvPr>
          <xdr:cNvSpPr/>
        </xdr:nvSpPr>
        <xdr:spPr>
          <a:xfrm>
            <a:off x="184150" y="863600"/>
            <a:ext cx="1739900" cy="647700"/>
          </a:xfrm>
          <a:prstGeom prst="flowChartAlternateProcess">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
        <xdr:nvSpPr>
          <xdr:cNvPr id="50" name="TextBox 49">
            <a:extLst>
              <a:ext uri="{FF2B5EF4-FFF2-40B4-BE49-F238E27FC236}">
                <a16:creationId xmlns:a16="http://schemas.microsoft.com/office/drawing/2014/main" id="{8FB0C5E4-D401-F46E-41A6-612CB29D00D4}"/>
              </a:ext>
            </a:extLst>
          </xdr:cNvPr>
          <xdr:cNvSpPr txBox="1"/>
        </xdr:nvSpPr>
        <xdr:spPr>
          <a:xfrm>
            <a:off x="190500" y="920750"/>
            <a:ext cx="17145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accent6">
                    <a:lumMod val="75000"/>
                  </a:schemeClr>
                </a:solidFill>
              </a:rPr>
              <a:t>Total</a:t>
            </a:r>
            <a:r>
              <a:rPr lang="en-US" sz="1600" baseline="0">
                <a:solidFill>
                  <a:schemeClr val="accent6">
                    <a:lumMod val="75000"/>
                  </a:schemeClr>
                </a:solidFill>
              </a:rPr>
              <a:t> Unit Sold</a:t>
            </a:r>
            <a:endParaRPr lang="en-US" sz="1600">
              <a:solidFill>
                <a:schemeClr val="accent6">
                  <a:lumMod val="75000"/>
                </a:schemeClr>
              </a:solidFill>
            </a:endParaRPr>
          </a:p>
        </xdr:txBody>
      </xdr:sp>
      <xdr:sp macro="" textlink="'Pivot table'!G4">
        <xdr:nvSpPr>
          <xdr:cNvPr id="51" name="TextBox 50">
            <a:extLst>
              <a:ext uri="{FF2B5EF4-FFF2-40B4-BE49-F238E27FC236}">
                <a16:creationId xmlns:a16="http://schemas.microsoft.com/office/drawing/2014/main" id="{E3723893-7271-BD32-75C0-5F6C08831F4E}"/>
              </a:ext>
            </a:extLst>
          </xdr:cNvPr>
          <xdr:cNvSpPr txBox="1"/>
        </xdr:nvSpPr>
        <xdr:spPr>
          <a:xfrm>
            <a:off x="184150" y="1181100"/>
            <a:ext cx="17145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6A5EC2-9523-4AD3-99DD-1EFB79695F5D}" type="TxLink">
              <a:rPr lang="en-US" sz="1600" b="1" i="0" u="none" strike="noStrike">
                <a:solidFill>
                  <a:srgbClr val="000000"/>
                </a:solidFill>
                <a:latin typeface="Aptos Narrow"/>
                <a:ea typeface="+mn-ea"/>
                <a:cs typeface="+mn-cs"/>
              </a:rPr>
              <a:pPr marL="0" indent="0" algn="ctr"/>
              <a:t> 1,270 </a:t>
            </a:fld>
            <a:endParaRPr lang="en-US" sz="1600" b="1" i="0" u="none" strike="noStrike">
              <a:solidFill>
                <a:srgbClr val="000000"/>
              </a:solidFill>
              <a:latin typeface="Aptos Narrow"/>
              <a:ea typeface="+mn-ea"/>
              <a:cs typeface="+mn-cs"/>
            </a:endParaRPr>
          </a:p>
        </xdr:txBody>
      </xdr:sp>
    </xdr:grpSp>
    <xdr:clientData/>
  </xdr:twoCellAnchor>
  <xdr:twoCellAnchor>
    <xdr:from>
      <xdr:col>13</xdr:col>
      <xdr:colOff>442263</xdr:colOff>
      <xdr:row>4</xdr:row>
      <xdr:rowOff>104071</xdr:rowOff>
    </xdr:from>
    <xdr:to>
      <xdr:col>16</xdr:col>
      <xdr:colOff>512234</xdr:colOff>
      <xdr:row>9</xdr:row>
      <xdr:rowOff>46503</xdr:rowOff>
    </xdr:to>
    <xdr:grpSp>
      <xdr:nvGrpSpPr>
        <xdr:cNvPr id="52" name="Group 51">
          <a:extLst>
            <a:ext uri="{FF2B5EF4-FFF2-40B4-BE49-F238E27FC236}">
              <a16:creationId xmlns:a16="http://schemas.microsoft.com/office/drawing/2014/main" id="{EF762BB6-D591-0EC9-E340-845F73E76BF2}"/>
            </a:ext>
          </a:extLst>
        </xdr:cNvPr>
        <xdr:cNvGrpSpPr/>
      </xdr:nvGrpSpPr>
      <xdr:grpSpPr>
        <a:xfrm>
          <a:off x="8387701" y="834321"/>
          <a:ext cx="1903533" cy="855245"/>
          <a:chOff x="184150" y="863600"/>
          <a:chExt cx="1739900" cy="647700"/>
        </a:xfrm>
      </xdr:grpSpPr>
      <xdr:sp macro="" textlink="">
        <xdr:nvSpPr>
          <xdr:cNvPr id="53" name="Flowchart: Alternate Process 52">
            <a:extLst>
              <a:ext uri="{FF2B5EF4-FFF2-40B4-BE49-F238E27FC236}">
                <a16:creationId xmlns:a16="http://schemas.microsoft.com/office/drawing/2014/main" id="{3E18D05C-B563-CE74-EF83-95A16A62D468}"/>
              </a:ext>
            </a:extLst>
          </xdr:cNvPr>
          <xdr:cNvSpPr/>
        </xdr:nvSpPr>
        <xdr:spPr>
          <a:xfrm>
            <a:off x="184150" y="863600"/>
            <a:ext cx="1739900" cy="647700"/>
          </a:xfrm>
          <a:prstGeom prst="flowChartAlternateProcess">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
        <xdr:nvSpPr>
          <xdr:cNvPr id="54" name="TextBox 53">
            <a:extLst>
              <a:ext uri="{FF2B5EF4-FFF2-40B4-BE49-F238E27FC236}">
                <a16:creationId xmlns:a16="http://schemas.microsoft.com/office/drawing/2014/main" id="{81FCC38D-2E6D-A9CC-E1CF-3AFB57374FA2}"/>
              </a:ext>
            </a:extLst>
          </xdr:cNvPr>
          <xdr:cNvSpPr txBox="1"/>
        </xdr:nvSpPr>
        <xdr:spPr>
          <a:xfrm>
            <a:off x="190500" y="920750"/>
            <a:ext cx="17145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accent6">
                    <a:lumMod val="75000"/>
                  </a:schemeClr>
                </a:solidFill>
              </a:rPr>
              <a:t>Total</a:t>
            </a:r>
            <a:r>
              <a:rPr lang="en-US" sz="1600" baseline="0">
                <a:solidFill>
                  <a:schemeClr val="accent6">
                    <a:lumMod val="75000"/>
                  </a:schemeClr>
                </a:solidFill>
              </a:rPr>
              <a:t> Orders</a:t>
            </a:r>
            <a:endParaRPr lang="en-US" sz="1600">
              <a:solidFill>
                <a:schemeClr val="accent6">
                  <a:lumMod val="75000"/>
                </a:schemeClr>
              </a:solidFill>
            </a:endParaRPr>
          </a:p>
        </xdr:txBody>
      </xdr:sp>
      <xdr:sp macro="" textlink="'Pivot table'!J4">
        <xdr:nvSpPr>
          <xdr:cNvPr id="55" name="TextBox 54">
            <a:extLst>
              <a:ext uri="{FF2B5EF4-FFF2-40B4-BE49-F238E27FC236}">
                <a16:creationId xmlns:a16="http://schemas.microsoft.com/office/drawing/2014/main" id="{34520FF8-4C90-7341-813D-0B882728AE76}"/>
              </a:ext>
            </a:extLst>
          </xdr:cNvPr>
          <xdr:cNvSpPr txBox="1"/>
        </xdr:nvSpPr>
        <xdr:spPr>
          <a:xfrm>
            <a:off x="184150" y="1181100"/>
            <a:ext cx="17145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65A884B-0F35-47E4-9749-057F381A6739}" type="TxLink">
              <a:rPr lang="en-US" sz="1600" b="1" i="0" u="none" strike="noStrike">
                <a:solidFill>
                  <a:srgbClr val="000000"/>
                </a:solidFill>
                <a:latin typeface="Aptos Narrow"/>
                <a:ea typeface="+mn-ea"/>
                <a:cs typeface="+mn-cs"/>
              </a:rPr>
              <a:pPr marL="0" indent="0" algn="ctr"/>
              <a:t> 2,707 </a:t>
            </a:fld>
            <a:endParaRPr lang="en-US" sz="1600" b="1" i="0" u="none" strike="noStrike">
              <a:solidFill>
                <a:srgbClr val="000000"/>
              </a:solidFill>
              <a:latin typeface="Aptos Narrow"/>
              <a:ea typeface="+mn-ea"/>
              <a:cs typeface="+mn-cs"/>
            </a:endParaRPr>
          </a:p>
        </xdr:txBody>
      </xdr:sp>
    </xdr:grpSp>
    <xdr:clientData/>
  </xdr:twoCellAnchor>
  <xdr:twoCellAnchor>
    <xdr:from>
      <xdr:col>17</xdr:col>
      <xdr:colOff>37275</xdr:colOff>
      <xdr:row>4</xdr:row>
      <xdr:rowOff>115359</xdr:rowOff>
    </xdr:from>
    <xdr:to>
      <xdr:col>20</xdr:col>
      <xdr:colOff>107245</xdr:colOff>
      <xdr:row>9</xdr:row>
      <xdr:rowOff>57791</xdr:rowOff>
    </xdr:to>
    <xdr:grpSp>
      <xdr:nvGrpSpPr>
        <xdr:cNvPr id="63" name="Group 62">
          <a:extLst>
            <a:ext uri="{FF2B5EF4-FFF2-40B4-BE49-F238E27FC236}">
              <a16:creationId xmlns:a16="http://schemas.microsoft.com/office/drawing/2014/main" id="{1A0FB40C-74A4-CC70-7CFF-3B1A96335A4E}"/>
            </a:ext>
          </a:extLst>
        </xdr:cNvPr>
        <xdr:cNvGrpSpPr/>
      </xdr:nvGrpSpPr>
      <xdr:grpSpPr>
        <a:xfrm>
          <a:off x="10427463" y="845609"/>
          <a:ext cx="1903532" cy="855245"/>
          <a:chOff x="184150" y="863600"/>
          <a:chExt cx="1739900" cy="647700"/>
        </a:xfrm>
      </xdr:grpSpPr>
      <xdr:sp macro="" textlink="">
        <xdr:nvSpPr>
          <xdr:cNvPr id="64" name="Flowchart: Alternate Process 63">
            <a:extLst>
              <a:ext uri="{FF2B5EF4-FFF2-40B4-BE49-F238E27FC236}">
                <a16:creationId xmlns:a16="http://schemas.microsoft.com/office/drawing/2014/main" id="{A1AAEEE8-1A76-AB46-1835-AA9D14776EDC}"/>
              </a:ext>
            </a:extLst>
          </xdr:cNvPr>
          <xdr:cNvSpPr/>
        </xdr:nvSpPr>
        <xdr:spPr>
          <a:xfrm>
            <a:off x="184150" y="863600"/>
            <a:ext cx="1739900" cy="647700"/>
          </a:xfrm>
          <a:prstGeom prst="flowChartAlternateProcess">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
        <xdr:nvSpPr>
          <xdr:cNvPr id="65" name="TextBox 64">
            <a:extLst>
              <a:ext uri="{FF2B5EF4-FFF2-40B4-BE49-F238E27FC236}">
                <a16:creationId xmlns:a16="http://schemas.microsoft.com/office/drawing/2014/main" id="{EC120523-BDE0-71E2-12C1-973F289CEC72}"/>
              </a:ext>
            </a:extLst>
          </xdr:cNvPr>
          <xdr:cNvSpPr txBox="1"/>
        </xdr:nvSpPr>
        <xdr:spPr>
          <a:xfrm>
            <a:off x="190500" y="920750"/>
            <a:ext cx="17145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accent6">
                    <a:lumMod val="75000"/>
                  </a:schemeClr>
                </a:solidFill>
              </a:rPr>
              <a:t>COGS</a:t>
            </a:r>
          </a:p>
        </xdr:txBody>
      </xdr:sp>
      <xdr:sp macro="" textlink="'Pivot table'!E4">
        <xdr:nvSpPr>
          <xdr:cNvPr id="66" name="TextBox 65">
            <a:extLst>
              <a:ext uri="{FF2B5EF4-FFF2-40B4-BE49-F238E27FC236}">
                <a16:creationId xmlns:a16="http://schemas.microsoft.com/office/drawing/2014/main" id="{E0E86A6C-8540-DE6E-7B0D-D85B2898EC60}"/>
              </a:ext>
            </a:extLst>
          </xdr:cNvPr>
          <xdr:cNvSpPr txBox="1"/>
        </xdr:nvSpPr>
        <xdr:spPr>
          <a:xfrm>
            <a:off x="184150" y="1181100"/>
            <a:ext cx="17145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01EFEC9-8C6B-48BE-A02C-173A5888D3C9}" type="TxLink">
              <a:rPr lang="en-US" sz="1600" b="1" i="0" u="none" strike="noStrike">
                <a:solidFill>
                  <a:srgbClr val="000000"/>
                </a:solidFill>
                <a:latin typeface="Aptos Narrow"/>
                <a:ea typeface="+mn-ea"/>
                <a:cs typeface="+mn-cs"/>
              </a:rPr>
              <a:pPr marL="0" indent="0" algn="ctr"/>
              <a:t>$113,556</a:t>
            </a:fld>
            <a:endParaRPr lang="en-US" sz="1600" b="1" i="0" u="none" strike="noStrike">
              <a:solidFill>
                <a:srgbClr val="000000"/>
              </a:solidFill>
              <a:latin typeface="Aptos Narrow"/>
              <a:ea typeface="+mn-ea"/>
              <a:cs typeface="+mn-cs"/>
            </a:endParaRPr>
          </a:p>
        </xdr:txBody>
      </xdr:sp>
    </xdr:grpSp>
    <xdr:clientData/>
  </xdr:twoCellAnchor>
  <xdr:twoCellAnchor>
    <xdr:from>
      <xdr:col>18</xdr:col>
      <xdr:colOff>122061</xdr:colOff>
      <xdr:row>0</xdr:row>
      <xdr:rowOff>167924</xdr:rowOff>
    </xdr:from>
    <xdr:to>
      <xdr:col>19</xdr:col>
      <xdr:colOff>503061</xdr:colOff>
      <xdr:row>3</xdr:row>
      <xdr:rowOff>33163</xdr:rowOff>
    </xdr:to>
    <xdr:sp macro="" textlink="">
      <xdr:nvSpPr>
        <xdr:cNvPr id="67" name="Rectangle: Rounded Corners 66">
          <a:hlinkClick xmlns:r="http://schemas.openxmlformats.org/officeDocument/2006/relationships" r:id="rId2"/>
          <a:extLst>
            <a:ext uri="{FF2B5EF4-FFF2-40B4-BE49-F238E27FC236}">
              <a16:creationId xmlns:a16="http://schemas.microsoft.com/office/drawing/2014/main" id="{AA466BAA-2D98-F656-64CA-84878B4A4C4A}"/>
            </a:ext>
          </a:extLst>
        </xdr:cNvPr>
        <xdr:cNvSpPr/>
      </xdr:nvSpPr>
      <xdr:spPr>
        <a:xfrm>
          <a:off x="11094861" y="167924"/>
          <a:ext cx="990600" cy="41768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Sales Data</a:t>
          </a:r>
        </a:p>
      </xdr:txBody>
    </xdr:sp>
    <xdr:clientData/>
  </xdr:twoCellAnchor>
  <xdr:twoCellAnchor>
    <xdr:from>
      <xdr:col>16</xdr:col>
      <xdr:colOff>45156</xdr:colOff>
      <xdr:row>0</xdr:row>
      <xdr:rowOff>177802</xdr:rowOff>
    </xdr:from>
    <xdr:to>
      <xdr:col>17</xdr:col>
      <xdr:colOff>515056</xdr:colOff>
      <xdr:row>3</xdr:row>
      <xdr:rowOff>43041</xdr:rowOff>
    </xdr:to>
    <xdr:sp macro="" textlink="">
      <xdr:nvSpPr>
        <xdr:cNvPr id="68" name="Rectangle: Rounded Corners 67">
          <a:hlinkClick xmlns:r="http://schemas.openxmlformats.org/officeDocument/2006/relationships" r:id="rId3"/>
          <a:extLst>
            <a:ext uri="{FF2B5EF4-FFF2-40B4-BE49-F238E27FC236}">
              <a16:creationId xmlns:a16="http://schemas.microsoft.com/office/drawing/2014/main" id="{AD736960-6E75-008A-8BBC-092CD3FEC6EE}"/>
            </a:ext>
          </a:extLst>
        </xdr:cNvPr>
        <xdr:cNvSpPr/>
      </xdr:nvSpPr>
      <xdr:spPr>
        <a:xfrm>
          <a:off x="9798756" y="177802"/>
          <a:ext cx="1079500" cy="41768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All</a:t>
          </a:r>
          <a:r>
            <a:rPr lang="en-US" sz="1100" baseline="0"/>
            <a:t> Pivot Tables</a:t>
          </a:r>
          <a:endParaRPr lang="en-US" sz="1100"/>
        </a:p>
      </xdr:txBody>
    </xdr:sp>
    <xdr:clientData/>
  </xdr:twoCellAnchor>
  <xdr:twoCellAnchor>
    <xdr:from>
      <xdr:col>0</xdr:col>
      <xdr:colOff>177800</xdr:colOff>
      <xdr:row>9</xdr:row>
      <xdr:rowOff>178505</xdr:rowOff>
    </xdr:from>
    <xdr:to>
      <xdr:col>9</xdr:col>
      <xdr:colOff>0</xdr:colOff>
      <xdr:row>25</xdr:row>
      <xdr:rowOff>139700</xdr:rowOff>
    </xdr:to>
    <xdr:grpSp>
      <xdr:nvGrpSpPr>
        <xdr:cNvPr id="72" name="Group 71">
          <a:extLst>
            <a:ext uri="{FF2B5EF4-FFF2-40B4-BE49-F238E27FC236}">
              <a16:creationId xmlns:a16="http://schemas.microsoft.com/office/drawing/2014/main" id="{91AC62E1-DFA2-DBC6-5FC0-C40D4814F1D2}"/>
            </a:ext>
          </a:extLst>
        </xdr:cNvPr>
        <xdr:cNvGrpSpPr/>
      </xdr:nvGrpSpPr>
      <xdr:grpSpPr>
        <a:xfrm>
          <a:off x="177800" y="1821568"/>
          <a:ext cx="5322888" cy="2882195"/>
          <a:chOff x="0" y="1811160"/>
          <a:chExt cx="5792611" cy="2528005"/>
        </a:xfrm>
      </xdr:grpSpPr>
      <xdr:sp macro="" textlink="">
        <xdr:nvSpPr>
          <xdr:cNvPr id="71" name="Flowchart: Alternate Process 70">
            <a:extLst>
              <a:ext uri="{FF2B5EF4-FFF2-40B4-BE49-F238E27FC236}">
                <a16:creationId xmlns:a16="http://schemas.microsoft.com/office/drawing/2014/main" id="{DD8DA8F8-BBDC-2B7A-AE35-0ED938A6B430}"/>
              </a:ext>
            </a:extLst>
          </xdr:cNvPr>
          <xdr:cNvSpPr/>
        </xdr:nvSpPr>
        <xdr:spPr>
          <a:xfrm>
            <a:off x="0" y="1811160"/>
            <a:ext cx="5792611" cy="2528005"/>
          </a:xfrm>
          <a:prstGeom prst="flowChartAlternateProcess">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graphicFrame macro="">
        <xdr:nvGraphicFramePr>
          <xdr:cNvPr id="69" name="Chart 68">
            <a:extLst>
              <a:ext uri="{FF2B5EF4-FFF2-40B4-BE49-F238E27FC236}">
                <a16:creationId xmlns:a16="http://schemas.microsoft.com/office/drawing/2014/main" id="{4851EA09-FC39-4298-9DD5-5B8B54D2D7DB}"/>
              </a:ext>
            </a:extLst>
          </xdr:cNvPr>
          <xdr:cNvGraphicFramePr>
            <a:graphicFrameLocks/>
          </xdr:cNvGraphicFramePr>
        </xdr:nvGraphicFramePr>
        <xdr:xfrm>
          <a:off x="176390" y="2208060"/>
          <a:ext cx="5397500" cy="203938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9</xdr:col>
      <xdr:colOff>196851</xdr:colOff>
      <xdr:row>10</xdr:row>
      <xdr:rowOff>52209</xdr:rowOff>
    </xdr:from>
    <xdr:to>
      <xdr:col>20</xdr:col>
      <xdr:colOff>120651</xdr:colOff>
      <xdr:row>25</xdr:row>
      <xdr:rowOff>177800</xdr:rowOff>
    </xdr:to>
    <xdr:sp macro="" textlink="">
      <xdr:nvSpPr>
        <xdr:cNvPr id="77" name="Flowchart: Alternate Process 76">
          <a:extLst>
            <a:ext uri="{FF2B5EF4-FFF2-40B4-BE49-F238E27FC236}">
              <a16:creationId xmlns:a16="http://schemas.microsoft.com/office/drawing/2014/main" id="{9F743260-4EAF-2033-9969-B40252C92EAF}"/>
            </a:ext>
          </a:extLst>
        </xdr:cNvPr>
        <xdr:cNvSpPr/>
      </xdr:nvSpPr>
      <xdr:spPr>
        <a:xfrm>
          <a:off x="5683251" y="1893709"/>
          <a:ext cx="6629400" cy="2887841"/>
        </a:xfrm>
        <a:prstGeom prst="flowChartAlternateProcess">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400050</xdr:colOff>
      <xdr:row>11</xdr:row>
      <xdr:rowOff>38100</xdr:rowOff>
    </xdr:from>
    <xdr:to>
      <xdr:col>19</xdr:col>
      <xdr:colOff>539749</xdr:colOff>
      <xdr:row>24</xdr:row>
      <xdr:rowOff>177800</xdr:rowOff>
    </xdr:to>
    <xdr:graphicFrame macro="">
      <xdr:nvGraphicFramePr>
        <xdr:cNvPr id="81" name="Chart 80">
          <a:extLst>
            <a:ext uri="{FF2B5EF4-FFF2-40B4-BE49-F238E27FC236}">
              <a16:creationId xmlns:a16="http://schemas.microsoft.com/office/drawing/2014/main" id="{C9A7DE05-EC22-4E94-91E8-EF9CC9117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431800</xdr:colOff>
      <xdr:row>10</xdr:row>
      <xdr:rowOff>146050</xdr:rowOff>
    </xdr:from>
    <xdr:to>
      <xdr:col>3</xdr:col>
      <xdr:colOff>291042</xdr:colOff>
      <xdr:row>12</xdr:row>
      <xdr:rowOff>88900</xdr:rowOff>
    </xdr:to>
    <xdr:sp macro="" textlink="">
      <xdr:nvSpPr>
        <xdr:cNvPr id="5" name="Rectangle: Rounded Corners 4">
          <a:extLst>
            <a:ext uri="{FF2B5EF4-FFF2-40B4-BE49-F238E27FC236}">
              <a16:creationId xmlns:a16="http://schemas.microsoft.com/office/drawing/2014/main" id="{062FCAD1-AE3E-ADCA-AAFC-F0F65921DD4F}"/>
            </a:ext>
          </a:extLst>
        </xdr:cNvPr>
        <xdr:cNvSpPr/>
      </xdr:nvSpPr>
      <xdr:spPr>
        <a:xfrm>
          <a:off x="431800" y="1987550"/>
          <a:ext cx="1688042" cy="31115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t>Monthly</a:t>
          </a:r>
          <a:r>
            <a:rPr lang="en-US" sz="1100" b="1" baseline="0"/>
            <a:t> Revenue &amp; Profit</a:t>
          </a:r>
          <a:endParaRPr lang="en-US" sz="1100" b="1"/>
        </a:p>
      </xdr:txBody>
    </xdr:sp>
    <xdr:clientData/>
  </xdr:twoCellAnchor>
  <xdr:twoCellAnchor>
    <xdr:from>
      <xdr:col>9</xdr:col>
      <xdr:colOff>431800</xdr:colOff>
      <xdr:row>10</xdr:row>
      <xdr:rowOff>146050</xdr:rowOff>
    </xdr:from>
    <xdr:to>
      <xdr:col>12</xdr:col>
      <xdr:colOff>317500</xdr:colOff>
      <xdr:row>12</xdr:row>
      <xdr:rowOff>88900</xdr:rowOff>
    </xdr:to>
    <xdr:sp macro="" textlink="">
      <xdr:nvSpPr>
        <xdr:cNvPr id="7" name="Rectangle: Rounded Corners 6">
          <a:extLst>
            <a:ext uri="{FF2B5EF4-FFF2-40B4-BE49-F238E27FC236}">
              <a16:creationId xmlns:a16="http://schemas.microsoft.com/office/drawing/2014/main" id="{ECDB3CA0-8F51-EB03-AC41-A5887303DA4D}"/>
            </a:ext>
          </a:extLst>
        </xdr:cNvPr>
        <xdr:cNvSpPr/>
      </xdr:nvSpPr>
      <xdr:spPr>
        <a:xfrm>
          <a:off x="5918200" y="1987550"/>
          <a:ext cx="1714500" cy="311150"/>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Top5</a:t>
          </a:r>
          <a:r>
            <a:rPr lang="en-US" sz="1100" b="1" baseline="0"/>
            <a:t> Country </a:t>
          </a:r>
          <a:r>
            <a:rPr lang="en-US" sz="1100" b="0" baseline="0"/>
            <a:t>by</a:t>
          </a:r>
          <a:r>
            <a:rPr lang="en-US" sz="1100" b="1" baseline="0"/>
            <a:t> Revenue</a:t>
          </a:r>
          <a:endParaRPr lang="en-US" sz="1100" b="1"/>
        </a:p>
      </xdr:txBody>
    </xdr:sp>
    <xdr:clientData/>
  </xdr:twoCellAnchor>
  <xdr:twoCellAnchor>
    <xdr:from>
      <xdr:col>0</xdr:col>
      <xdr:colOff>157163</xdr:colOff>
      <xdr:row>26</xdr:row>
      <xdr:rowOff>127000</xdr:rowOff>
    </xdr:from>
    <xdr:to>
      <xdr:col>6</xdr:col>
      <xdr:colOff>176213</xdr:colOff>
      <xdr:row>41</xdr:row>
      <xdr:rowOff>4762</xdr:rowOff>
    </xdr:to>
    <xdr:grpSp>
      <xdr:nvGrpSpPr>
        <xdr:cNvPr id="26" name="Group 25">
          <a:extLst>
            <a:ext uri="{FF2B5EF4-FFF2-40B4-BE49-F238E27FC236}">
              <a16:creationId xmlns:a16="http://schemas.microsoft.com/office/drawing/2014/main" id="{A0E57BEA-BE6E-73A4-B553-B084C60741B8}"/>
            </a:ext>
          </a:extLst>
        </xdr:cNvPr>
        <xdr:cNvGrpSpPr/>
      </xdr:nvGrpSpPr>
      <xdr:grpSpPr>
        <a:xfrm>
          <a:off x="157163" y="4873625"/>
          <a:ext cx="3686175" cy="2616200"/>
          <a:chOff x="260399" y="4284484"/>
          <a:chExt cx="3686175" cy="2113141"/>
        </a:xfrm>
      </xdr:grpSpPr>
      <xdr:sp macro="" textlink="">
        <xdr:nvSpPr>
          <xdr:cNvPr id="83" name="Flowchart: Alternate Process 82">
            <a:extLst>
              <a:ext uri="{FF2B5EF4-FFF2-40B4-BE49-F238E27FC236}">
                <a16:creationId xmlns:a16="http://schemas.microsoft.com/office/drawing/2014/main" id="{30065B34-F762-BC31-3150-7CBF5EC5C906}"/>
              </a:ext>
            </a:extLst>
          </xdr:cNvPr>
          <xdr:cNvSpPr/>
        </xdr:nvSpPr>
        <xdr:spPr>
          <a:xfrm>
            <a:off x="260399" y="4284484"/>
            <a:ext cx="3686175" cy="2113141"/>
          </a:xfrm>
          <a:prstGeom prst="flowChartAlternateProcess">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2" name="Chart 81">
            <a:extLst>
              <a:ext uri="{FF2B5EF4-FFF2-40B4-BE49-F238E27FC236}">
                <a16:creationId xmlns:a16="http://schemas.microsoft.com/office/drawing/2014/main" id="{71CF8933-5EE5-49B0-B213-E59893180108}"/>
              </a:ext>
            </a:extLst>
          </xdr:cNvPr>
          <xdr:cNvGraphicFramePr>
            <a:graphicFrameLocks/>
          </xdr:cNvGraphicFramePr>
        </xdr:nvGraphicFramePr>
        <xdr:xfrm>
          <a:off x="482650" y="4680480"/>
          <a:ext cx="3305175" cy="1571095"/>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6" name="Rectangle: Rounded Corners 5">
            <a:extLst>
              <a:ext uri="{FF2B5EF4-FFF2-40B4-BE49-F238E27FC236}">
                <a16:creationId xmlns:a16="http://schemas.microsoft.com/office/drawing/2014/main" id="{A136570B-021E-FAB4-9536-918FFC0F46DD}"/>
              </a:ext>
            </a:extLst>
          </xdr:cNvPr>
          <xdr:cNvSpPr/>
        </xdr:nvSpPr>
        <xdr:spPr>
          <a:xfrm>
            <a:off x="495398" y="4378686"/>
            <a:ext cx="1692805" cy="307976"/>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t>Revenue</a:t>
            </a:r>
            <a:r>
              <a:rPr lang="en-US" sz="1100" b="0" baseline="0"/>
              <a:t> share by Channel</a:t>
            </a:r>
            <a:endParaRPr lang="en-US" sz="1100" b="1"/>
          </a:p>
        </xdr:txBody>
      </xdr:sp>
    </xdr:grpSp>
    <xdr:clientData/>
  </xdr:twoCellAnchor>
  <xdr:twoCellAnchor>
    <xdr:from>
      <xdr:col>0</xdr:col>
      <xdr:colOff>514350</xdr:colOff>
      <xdr:row>36</xdr:row>
      <xdr:rowOff>107949</xdr:rowOff>
    </xdr:from>
    <xdr:to>
      <xdr:col>3</xdr:col>
      <xdr:colOff>373592</xdr:colOff>
      <xdr:row>38</xdr:row>
      <xdr:rowOff>50799</xdr:rowOff>
    </xdr:to>
    <xdr:sp macro="" textlink="">
      <xdr:nvSpPr>
        <xdr:cNvPr id="8" name="Rectangle: Rounded Corners 7">
          <a:extLst>
            <a:ext uri="{FF2B5EF4-FFF2-40B4-BE49-F238E27FC236}">
              <a16:creationId xmlns:a16="http://schemas.microsoft.com/office/drawing/2014/main" id="{3B3A116D-4A9C-7848-15FC-AC2E1D4BFD09}"/>
            </a:ext>
          </a:extLst>
        </xdr:cNvPr>
        <xdr:cNvSpPr/>
      </xdr:nvSpPr>
      <xdr:spPr>
        <a:xfrm>
          <a:off x="514350" y="6775449"/>
          <a:ext cx="1684867" cy="313267"/>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Monthly</a:t>
          </a:r>
          <a:r>
            <a:rPr lang="en-US" sz="1100" b="1" baseline="0"/>
            <a:t> Revenue &amp; Profit</a:t>
          </a:r>
          <a:endParaRPr lang="en-US" sz="1100" b="1"/>
        </a:p>
      </xdr:txBody>
    </xdr:sp>
    <xdr:clientData/>
  </xdr:twoCellAnchor>
  <xdr:twoCellAnchor>
    <xdr:from>
      <xdr:col>6</xdr:col>
      <xdr:colOff>427037</xdr:colOff>
      <xdr:row>26</xdr:row>
      <xdr:rowOff>165100</xdr:rowOff>
    </xdr:from>
    <xdr:to>
      <xdr:col>12</xdr:col>
      <xdr:colOff>122237</xdr:colOff>
      <xdr:row>41</xdr:row>
      <xdr:rowOff>55562</xdr:rowOff>
    </xdr:to>
    <xdr:grpSp>
      <xdr:nvGrpSpPr>
        <xdr:cNvPr id="24" name="Group 23">
          <a:extLst>
            <a:ext uri="{FF2B5EF4-FFF2-40B4-BE49-F238E27FC236}">
              <a16:creationId xmlns:a16="http://schemas.microsoft.com/office/drawing/2014/main" id="{03A74A0B-FB36-26F2-2A15-44F33F4516CF}"/>
            </a:ext>
          </a:extLst>
        </xdr:cNvPr>
        <xdr:cNvGrpSpPr/>
      </xdr:nvGrpSpPr>
      <xdr:grpSpPr>
        <a:xfrm>
          <a:off x="4094162" y="4911725"/>
          <a:ext cx="3362325" cy="2628900"/>
          <a:chOff x="4162425" y="4182884"/>
          <a:chExt cx="3362325" cy="2113141"/>
        </a:xfrm>
      </xdr:grpSpPr>
      <xdr:sp macro="" textlink="">
        <xdr:nvSpPr>
          <xdr:cNvPr id="84" name="Flowchart: Alternate Process 83">
            <a:extLst>
              <a:ext uri="{FF2B5EF4-FFF2-40B4-BE49-F238E27FC236}">
                <a16:creationId xmlns:a16="http://schemas.microsoft.com/office/drawing/2014/main" id="{6D5BB599-7396-73CD-C143-AD39C4D338AF}"/>
              </a:ext>
            </a:extLst>
          </xdr:cNvPr>
          <xdr:cNvSpPr/>
        </xdr:nvSpPr>
        <xdr:spPr>
          <a:xfrm>
            <a:off x="4162425" y="4182884"/>
            <a:ext cx="3362325" cy="2113141"/>
          </a:xfrm>
          <a:prstGeom prst="flowChartAlternateProcess">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5" name="Chart 84">
            <a:extLst>
              <a:ext uri="{FF2B5EF4-FFF2-40B4-BE49-F238E27FC236}">
                <a16:creationId xmlns:a16="http://schemas.microsoft.com/office/drawing/2014/main" id="{1EE9006D-7922-43FA-827B-8094738B400C}"/>
              </a:ext>
            </a:extLst>
          </xdr:cNvPr>
          <xdr:cNvGraphicFramePr>
            <a:graphicFrameLocks/>
          </xdr:cNvGraphicFramePr>
        </xdr:nvGraphicFramePr>
        <xdr:xfrm>
          <a:off x="4284663" y="4601105"/>
          <a:ext cx="3163887" cy="159490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9" name="Rectangle: Rounded Corners 8">
            <a:extLst>
              <a:ext uri="{FF2B5EF4-FFF2-40B4-BE49-F238E27FC236}">
                <a16:creationId xmlns:a16="http://schemas.microsoft.com/office/drawing/2014/main" id="{D75A295B-0F29-80EA-DFB2-5D37D6045161}"/>
              </a:ext>
            </a:extLst>
          </xdr:cNvPr>
          <xdr:cNvSpPr/>
        </xdr:nvSpPr>
        <xdr:spPr>
          <a:xfrm>
            <a:off x="4395877" y="4269145"/>
            <a:ext cx="1690159" cy="310621"/>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t>Region</a:t>
            </a:r>
            <a:r>
              <a:rPr lang="en-US" sz="1100" b="0" baseline="0"/>
              <a:t> wise comperision</a:t>
            </a:r>
            <a:endParaRPr lang="en-US" sz="1100" b="0"/>
          </a:p>
        </xdr:txBody>
      </xdr:sp>
    </xdr:grpSp>
    <xdr:clientData/>
  </xdr:twoCellAnchor>
  <xdr:twoCellAnchor>
    <xdr:from>
      <xdr:col>12</xdr:col>
      <xdr:colOff>357187</xdr:colOff>
      <xdr:row>26</xdr:row>
      <xdr:rowOff>158750</xdr:rowOff>
    </xdr:from>
    <xdr:to>
      <xdr:col>20</xdr:col>
      <xdr:colOff>128587</xdr:colOff>
      <xdr:row>41</xdr:row>
      <xdr:rowOff>46037</xdr:rowOff>
    </xdr:to>
    <xdr:grpSp>
      <xdr:nvGrpSpPr>
        <xdr:cNvPr id="25" name="Group 24">
          <a:extLst>
            <a:ext uri="{FF2B5EF4-FFF2-40B4-BE49-F238E27FC236}">
              <a16:creationId xmlns:a16="http://schemas.microsoft.com/office/drawing/2014/main" id="{DAA2174F-A56C-EADC-551F-9AB2382FBA62}"/>
            </a:ext>
          </a:extLst>
        </xdr:cNvPr>
        <xdr:cNvGrpSpPr/>
      </xdr:nvGrpSpPr>
      <xdr:grpSpPr>
        <a:xfrm>
          <a:off x="7691437" y="4905375"/>
          <a:ext cx="4660900" cy="2625725"/>
          <a:chOff x="7659687" y="4197351"/>
          <a:chExt cx="4660900" cy="2103437"/>
        </a:xfrm>
      </xdr:grpSpPr>
      <xdr:sp macro="" textlink="">
        <xdr:nvSpPr>
          <xdr:cNvPr id="86" name="Flowchart: Alternate Process 85">
            <a:extLst>
              <a:ext uri="{FF2B5EF4-FFF2-40B4-BE49-F238E27FC236}">
                <a16:creationId xmlns:a16="http://schemas.microsoft.com/office/drawing/2014/main" id="{1A7871D1-4474-4B64-D5EC-643457B2E841}"/>
              </a:ext>
            </a:extLst>
          </xdr:cNvPr>
          <xdr:cNvSpPr/>
        </xdr:nvSpPr>
        <xdr:spPr>
          <a:xfrm>
            <a:off x="7659687" y="4197351"/>
            <a:ext cx="4660900" cy="2103437"/>
          </a:xfrm>
          <a:prstGeom prst="flowChartAlternateProcess">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05ACB6B8-99B0-4FCC-B9F3-A9008A19DC15}"/>
                  </a:ext>
                </a:extLst>
              </xdr:cNvPr>
              <xdr:cNvGraphicFramePr/>
            </xdr:nvGraphicFramePr>
            <xdr:xfrm>
              <a:off x="7848600" y="4534958"/>
              <a:ext cx="4271963" cy="1716617"/>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848600" y="4534958"/>
                <a:ext cx="4271963" cy="17166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10" name="Rectangle: Rounded Corners 9">
            <a:extLst>
              <a:ext uri="{FF2B5EF4-FFF2-40B4-BE49-F238E27FC236}">
                <a16:creationId xmlns:a16="http://schemas.microsoft.com/office/drawing/2014/main" id="{3D1A7CA7-CFC4-A598-1BF4-4014EE9D5828}"/>
              </a:ext>
            </a:extLst>
          </xdr:cNvPr>
          <xdr:cNvSpPr/>
        </xdr:nvSpPr>
        <xdr:spPr>
          <a:xfrm>
            <a:off x="7889875" y="4278618"/>
            <a:ext cx="1692805" cy="307976"/>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t>Country</a:t>
            </a:r>
            <a:r>
              <a:rPr lang="en-US" sz="1100" b="0" baseline="0"/>
              <a:t> wise Map Chart</a:t>
            </a:r>
            <a:endParaRPr lang="en-US" sz="1100" b="0"/>
          </a:p>
        </xdr:txBody>
      </xdr:sp>
    </xdr:grpSp>
    <xdr:clientData/>
  </xdr:twoCellAnchor>
  <xdr:twoCellAnchor editAs="oneCell">
    <xdr:from>
      <xdr:col>20</xdr:col>
      <xdr:colOff>463551</xdr:colOff>
      <xdr:row>0</xdr:row>
      <xdr:rowOff>169335</xdr:rowOff>
    </xdr:from>
    <xdr:to>
      <xdr:col>23</xdr:col>
      <xdr:colOff>466726</xdr:colOff>
      <xdr:row>10</xdr:row>
      <xdr:rowOff>133350</xdr:rowOff>
    </xdr:to>
    <mc:AlternateContent xmlns:mc="http://schemas.openxmlformats.org/markup-compatibility/2006" xmlns:a14="http://schemas.microsoft.com/office/drawing/2010/main">
      <mc:Choice Requires="a14">
        <xdr:graphicFrame macro="">
          <xdr:nvGraphicFramePr>
            <xdr:cNvPr id="11" name="Product Category">
              <a:extLst>
                <a:ext uri="{FF2B5EF4-FFF2-40B4-BE49-F238E27FC236}">
                  <a16:creationId xmlns:a16="http://schemas.microsoft.com/office/drawing/2014/main" id="{D65502B5-BB8D-BFC7-ED3A-5373860EDF0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655551" y="169335"/>
              <a:ext cx="1831975" cy="18055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482600</xdr:colOff>
      <xdr:row>12</xdr:row>
      <xdr:rowOff>76200</xdr:rowOff>
    </xdr:from>
    <xdr:to>
      <xdr:col>23</xdr:col>
      <xdr:colOff>482600</xdr:colOff>
      <xdr:row>31</xdr:row>
      <xdr:rowOff>146050</xdr:rowOff>
    </xdr:to>
    <mc:AlternateContent xmlns:mc="http://schemas.openxmlformats.org/markup-compatibility/2006" xmlns:a14="http://schemas.microsoft.com/office/drawing/2010/main">
      <mc:Choice Requires="a14">
        <xdr:graphicFrame macro="">
          <xdr:nvGraphicFramePr>
            <xdr:cNvPr id="16" name="Country">
              <a:extLst>
                <a:ext uri="{FF2B5EF4-FFF2-40B4-BE49-F238E27FC236}">
                  <a16:creationId xmlns:a16="http://schemas.microsoft.com/office/drawing/2014/main" id="{65E3FBD5-BF9C-7D54-0C38-F74D677B97E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674600" y="2286000"/>
              <a:ext cx="1828800" cy="356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385763</xdr:colOff>
      <xdr:row>32</xdr:row>
      <xdr:rowOff>130175</xdr:rowOff>
    </xdr:from>
    <xdr:to>
      <xdr:col>24</xdr:col>
      <xdr:colOff>44450</xdr:colOff>
      <xdr:row>40</xdr:row>
      <xdr:rowOff>173038</xdr:rowOff>
    </xdr:to>
    <xdr:sp macro="" textlink="">
      <xdr:nvSpPr>
        <xdr:cNvPr id="23" name="Flowchart: Alternate Process 22">
          <a:extLst>
            <a:ext uri="{FF2B5EF4-FFF2-40B4-BE49-F238E27FC236}">
              <a16:creationId xmlns:a16="http://schemas.microsoft.com/office/drawing/2014/main" id="{80BE9D68-8D4A-D7F3-15B8-EB1CD6E2B0BA}"/>
            </a:ext>
          </a:extLst>
        </xdr:cNvPr>
        <xdr:cNvSpPr/>
      </xdr:nvSpPr>
      <xdr:spPr>
        <a:xfrm>
          <a:off x="12609513" y="5972175"/>
          <a:ext cx="2103437" cy="1503363"/>
        </a:xfrm>
        <a:prstGeom prst="flowChartAlternateProcess">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525463</xdr:colOff>
      <xdr:row>33</xdr:row>
      <xdr:rowOff>12700</xdr:rowOff>
    </xdr:from>
    <xdr:to>
      <xdr:col>23</xdr:col>
      <xdr:colOff>525463</xdr:colOff>
      <xdr:row>41</xdr:row>
      <xdr:rowOff>0</xdr:rowOff>
    </xdr:to>
    <mc:AlternateContent xmlns:mc="http://schemas.openxmlformats.org/markup-compatibility/2006" xmlns:a14="http://schemas.microsoft.com/office/drawing/2010/main">
      <mc:Choice Requires="a14">
        <xdr:graphicFrame macro="">
          <xdr:nvGraphicFramePr>
            <xdr:cNvPr id="12" name="Quarter">
              <a:extLst>
                <a:ext uri="{FF2B5EF4-FFF2-40B4-BE49-F238E27FC236}">
                  <a16:creationId xmlns:a16="http://schemas.microsoft.com/office/drawing/2014/main" id="{F8368AC2-0CE9-CCD8-3EAA-7075A603B09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749213" y="6037263"/>
              <a:ext cx="1833563"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a Anosha" refreshedDate="46316.988021527781" createdVersion="8" refreshedVersion="8" minRefreshableVersion="3" recordCount="2707" xr:uid="{BFB9C856-AEEF-4EB9-8B33-32B2B8C7184C}">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820813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x v="0"/>
  </r>
  <r>
    <n v="4836"/>
    <d v="2026-01-02T00:00:00"/>
    <n v="2026"/>
    <x v="0"/>
    <n v="1"/>
    <x v="0"/>
    <x v="1"/>
    <x v="1"/>
    <x v="1"/>
    <s v="Returning"/>
    <x v="1"/>
    <s v="Hiking Daypack 20L"/>
    <n v="4"/>
    <n v="94.18"/>
    <n v="0.15"/>
    <n v="45.03"/>
    <n v="320.21199999999999"/>
    <n v="180.12"/>
    <n v="140.09199999999998"/>
    <n v="0.43749765780170635"/>
    <n v="2026"/>
    <s v="Q1"/>
    <n v="1"/>
    <x v="0"/>
  </r>
  <r>
    <n v="163"/>
    <d v="2026-01-03T00:00:00"/>
    <n v="2026"/>
    <x v="0"/>
    <n v="1"/>
    <x v="0"/>
    <x v="2"/>
    <x v="2"/>
    <x v="0"/>
    <s v="New"/>
    <x v="2"/>
    <s v="Insulated Bottle"/>
    <n v="2"/>
    <n v="36.72"/>
    <n v="0.05"/>
    <n v="13.76"/>
    <n v="69.768000000000001"/>
    <n v="27.52"/>
    <n v="42.248000000000005"/>
    <n v="0.60554982226808862"/>
    <n v="2026"/>
    <s v="Q1"/>
    <n v="1"/>
    <x v="0"/>
  </r>
  <r>
    <n v="542"/>
    <d v="2026-01-03T00:00:00"/>
    <n v="2026"/>
    <x v="0"/>
    <n v="1"/>
    <x v="0"/>
    <x v="0"/>
    <x v="0"/>
    <x v="1"/>
    <s v="Business"/>
    <x v="1"/>
    <s v="Trail Boots"/>
    <n v="4"/>
    <n v="143.66999999999999"/>
    <n v="0.1"/>
    <n v="81.22"/>
    <n v="517.21199999999999"/>
    <n v="324.88"/>
    <n v="192.33199999999999"/>
    <n v="0.37186298848441257"/>
    <n v="2026"/>
    <s v="Q1"/>
    <n v="1"/>
    <x v="0"/>
  </r>
  <r>
    <n v="2002"/>
    <d v="2026-01-03T00:00:00"/>
    <n v="2026"/>
    <x v="0"/>
    <n v="1"/>
    <x v="0"/>
    <x v="0"/>
    <x v="0"/>
    <x v="1"/>
    <s v="Business"/>
    <x v="2"/>
    <s v="Insulated Bottle"/>
    <n v="3"/>
    <n v="36.53"/>
    <n v="0.15"/>
    <n v="13.67"/>
    <n v="93.151499999999999"/>
    <n v="41.01"/>
    <n v="52.141500000000001"/>
    <n v="0.55974944042769037"/>
    <n v="2026"/>
    <s v="Q1"/>
    <n v="1"/>
    <x v="0"/>
  </r>
  <r>
    <n v="2005"/>
    <d v="2026-01-03T00:00:00"/>
    <n v="2026"/>
    <x v="0"/>
    <n v="1"/>
    <x v="0"/>
    <x v="2"/>
    <x v="3"/>
    <x v="2"/>
    <s v="New"/>
    <x v="2"/>
    <s v="Insulated Bottle"/>
    <n v="1"/>
    <n v="35.340000000000003"/>
    <n v="0"/>
    <n v="13.37"/>
    <n v="35.340000000000003"/>
    <n v="13.37"/>
    <n v="21.970000000000006"/>
    <n v="0.62167515563101317"/>
    <n v="2026"/>
    <s v="Q1"/>
    <n v="1"/>
    <x v="0"/>
  </r>
  <r>
    <n v="2937"/>
    <d v="2026-01-03T00:00:00"/>
    <n v="2026"/>
    <x v="0"/>
    <n v="1"/>
    <x v="0"/>
    <x v="3"/>
    <x v="4"/>
    <x v="1"/>
    <s v="Returning"/>
    <x v="0"/>
    <s v="Trail Bike Light"/>
    <n v="8"/>
    <n v="49.6"/>
    <n v="0.1"/>
    <n v="23.05"/>
    <n v="357.12"/>
    <n v="184.4"/>
    <n v="172.72"/>
    <n v="0.4836469534050179"/>
    <n v="2026"/>
    <s v="Q1"/>
    <n v="1"/>
    <x v="0"/>
  </r>
  <r>
    <n v="3326"/>
    <d v="2026-01-03T00:00:00"/>
    <n v="2026"/>
    <x v="0"/>
    <n v="1"/>
    <x v="0"/>
    <x v="0"/>
    <x v="0"/>
    <x v="2"/>
    <s v="New"/>
    <x v="3"/>
    <s v="Alpine Tent 4P"/>
    <n v="2"/>
    <n v="347.51"/>
    <n v="0"/>
    <n v="190.16"/>
    <n v="695.02"/>
    <n v="380.32"/>
    <n v="314.7"/>
    <n v="0.4527927253891974"/>
    <n v="2026"/>
    <s v="Q1"/>
    <n v="1"/>
    <x v="0"/>
  </r>
  <r>
    <n v="3863"/>
    <d v="2026-01-03T00:00:00"/>
    <n v="2026"/>
    <x v="0"/>
    <n v="1"/>
    <x v="0"/>
    <x v="2"/>
    <x v="5"/>
    <x v="1"/>
    <s v="Returning"/>
    <x v="0"/>
    <s v="Compact Repair Kit"/>
    <n v="12"/>
    <n v="41.22"/>
    <n v="0.1"/>
    <n v="16.64"/>
    <n v="445.17599999999999"/>
    <n v="199.68"/>
    <n v="245.49599999999998"/>
    <n v="0.55145829963879456"/>
    <n v="2026"/>
    <s v="Q1"/>
    <n v="1"/>
    <x v="0"/>
  </r>
  <r>
    <n v="4910"/>
    <d v="2026-01-03T00:00:00"/>
    <n v="2026"/>
    <x v="0"/>
    <n v="1"/>
    <x v="0"/>
    <x v="2"/>
    <x v="3"/>
    <x v="2"/>
    <s v="Business"/>
    <x v="3"/>
    <s v="Alpine Tent 4P"/>
    <n v="1"/>
    <n v="332.18"/>
    <n v="0"/>
    <n v="195.33"/>
    <n v="332.18"/>
    <n v="195.33"/>
    <n v="136.85"/>
    <n v="0.41197543500511768"/>
    <n v="2026"/>
    <s v="Q1"/>
    <n v="1"/>
    <x v="0"/>
  </r>
  <r>
    <n v="5188"/>
    <d v="2026-01-03T00:00:00"/>
    <n v="2026"/>
    <x v="0"/>
    <n v="1"/>
    <x v="0"/>
    <x v="1"/>
    <x v="6"/>
    <x v="3"/>
    <s v="Returning"/>
    <x v="0"/>
    <s v="Trail Bike Light"/>
    <n v="1"/>
    <n v="49.71"/>
    <n v="0"/>
    <n v="23.15"/>
    <n v="49.71"/>
    <n v="23.15"/>
    <n v="26.560000000000002"/>
    <n v="0.53429893381613358"/>
    <n v="2026"/>
    <s v="Q1"/>
    <n v="1"/>
    <x v="0"/>
  </r>
  <r>
    <n v="845"/>
    <d v="2026-01-04T00:00:00"/>
    <n v="2026"/>
    <x v="0"/>
    <n v="1"/>
    <x v="0"/>
    <x v="2"/>
    <x v="3"/>
    <x v="0"/>
    <s v="New"/>
    <x v="3"/>
    <s v="Trail Tent 2P"/>
    <n v="2"/>
    <n v="194.35"/>
    <n v="0"/>
    <n v="104.22"/>
    <n v="388.7"/>
    <n v="208.44"/>
    <n v="180.26"/>
    <n v="0.46375096475430921"/>
    <n v="2026"/>
    <s v="Q1"/>
    <n v="1"/>
    <x v="0"/>
  </r>
  <r>
    <n v="1077"/>
    <d v="2026-01-04T00:00:00"/>
    <n v="2026"/>
    <x v="0"/>
    <n v="1"/>
    <x v="0"/>
    <x v="1"/>
    <x v="6"/>
    <x v="0"/>
    <s v="New"/>
    <x v="0"/>
    <s v="Cycling Pack 12L"/>
    <n v="3"/>
    <n v="102.12"/>
    <n v="0.1"/>
    <n v="51.28"/>
    <n v="275.72400000000005"/>
    <n v="153.84"/>
    <n v="121.88400000000004"/>
    <n v="0.44205074639857256"/>
    <n v="2026"/>
    <s v="Q1"/>
    <n v="1"/>
    <x v="0"/>
  </r>
  <r>
    <n v="1237"/>
    <d v="2026-01-04T00:00:00"/>
    <n v="2026"/>
    <x v="0"/>
    <n v="1"/>
    <x v="0"/>
    <x v="3"/>
    <x v="7"/>
    <x v="2"/>
    <s v="Business"/>
    <x v="2"/>
    <s v="Packing Cube Set"/>
    <n v="1"/>
    <n v="46.99"/>
    <n v="0.05"/>
    <n v="18.11"/>
    <n v="44.640500000000003"/>
    <n v="18.11"/>
    <n v="26.530500000000004"/>
    <n v="0.59431457980981395"/>
    <n v="2026"/>
    <s v="Q1"/>
    <n v="1"/>
    <x v="0"/>
  </r>
  <r>
    <n v="1908"/>
    <d v="2026-01-04T00:00:00"/>
    <n v="2026"/>
    <x v="0"/>
    <n v="1"/>
    <x v="0"/>
    <x v="3"/>
    <x v="8"/>
    <x v="0"/>
    <s v="New"/>
    <x v="4"/>
    <s v="Resistance Band Set"/>
    <n v="1"/>
    <n v="40"/>
    <n v="0"/>
    <n v="15.04"/>
    <n v="40"/>
    <n v="15.04"/>
    <n v="24.96"/>
    <n v="0.624"/>
    <n v="2026"/>
    <s v="Q1"/>
    <n v="1"/>
    <x v="0"/>
  </r>
  <r>
    <n v="2245"/>
    <d v="2026-01-04T00:00:00"/>
    <n v="2026"/>
    <x v="0"/>
    <n v="1"/>
    <x v="0"/>
    <x v="0"/>
    <x v="9"/>
    <x v="0"/>
    <s v="New"/>
    <x v="1"/>
    <s v="Summit Backpack 45L"/>
    <n v="1"/>
    <n v="153.38999999999999"/>
    <n v="0"/>
    <n v="78.59"/>
    <n v="153.38999999999999"/>
    <n v="78.59"/>
    <n v="74.799999999999983"/>
    <n v="0.48764587000456344"/>
    <n v="2026"/>
    <s v="Q1"/>
    <n v="1"/>
    <x v="0"/>
  </r>
  <r>
    <n v="2928"/>
    <d v="2026-01-04T00:00:00"/>
    <n v="2026"/>
    <x v="0"/>
    <n v="1"/>
    <x v="0"/>
    <x v="1"/>
    <x v="6"/>
    <x v="0"/>
    <s v="Returning"/>
    <x v="4"/>
    <s v="Weighted Vest"/>
    <n v="2"/>
    <n v="124.97"/>
    <n v="0.1"/>
    <n v="67.36"/>
    <n v="224.946"/>
    <n v="134.72"/>
    <n v="90.225999999999999"/>
    <n v="0.40110070861451191"/>
    <n v="2026"/>
    <s v="Q1"/>
    <n v="1"/>
    <x v="0"/>
  </r>
  <r>
    <n v="4249"/>
    <d v="2026-01-04T00:00:00"/>
    <n v="2026"/>
    <x v="0"/>
    <n v="1"/>
    <x v="0"/>
    <x v="3"/>
    <x v="4"/>
    <x v="3"/>
    <s v="New"/>
    <x v="0"/>
    <s v="Cycling Pack 12L"/>
    <n v="2"/>
    <n v="100.12"/>
    <n v="0.1"/>
    <n v="49.67"/>
    <n v="180.21600000000001"/>
    <n v="99.34"/>
    <n v="80.876000000000005"/>
    <n v="0.44877258401029874"/>
    <n v="2026"/>
    <s v="Q1"/>
    <n v="1"/>
    <x v="0"/>
  </r>
  <r>
    <n v="1734"/>
    <d v="2026-01-05T00:00:00"/>
    <n v="2026"/>
    <x v="0"/>
    <n v="1"/>
    <x v="0"/>
    <x v="3"/>
    <x v="8"/>
    <x v="3"/>
    <s v="Returning"/>
    <x v="4"/>
    <s v="Resistance Band Set"/>
    <n v="1"/>
    <n v="40.6"/>
    <n v="0.15"/>
    <n v="14.61"/>
    <n v="34.51"/>
    <n v="14.61"/>
    <n v="19.899999999999999"/>
    <n v="0.57664445088380178"/>
    <n v="2026"/>
    <s v="Q1"/>
    <n v="1"/>
    <x v="0"/>
  </r>
  <r>
    <n v="2331"/>
    <d v="2026-01-05T00:00:00"/>
    <n v="2026"/>
    <x v="0"/>
    <n v="1"/>
    <x v="0"/>
    <x v="3"/>
    <x v="8"/>
    <x v="0"/>
    <s v="New"/>
    <x v="0"/>
    <s v="Cycling Pack 12L"/>
    <n v="1"/>
    <n v="104.23"/>
    <n v="0.1"/>
    <n v="51.6"/>
    <n v="93.807000000000002"/>
    <n v="51.6"/>
    <n v="42.207000000000001"/>
    <n v="0.44993443986056475"/>
    <n v="2026"/>
    <s v="Q1"/>
    <n v="1"/>
    <x v="0"/>
  </r>
  <r>
    <n v="2475"/>
    <d v="2026-01-05T00:00:00"/>
    <n v="2026"/>
    <x v="0"/>
    <n v="1"/>
    <x v="0"/>
    <x v="1"/>
    <x v="1"/>
    <x v="2"/>
    <s v="Returning"/>
    <x v="4"/>
    <s v="Weighted Vest"/>
    <n v="5"/>
    <n v="122.87"/>
    <n v="0.05"/>
    <n v="69.67"/>
    <n v="583.63250000000005"/>
    <n v="348.35"/>
    <n v="235.28250000000003"/>
    <n v="0.40313467807224584"/>
    <n v="2026"/>
    <s v="Q1"/>
    <n v="1"/>
    <x v="0"/>
  </r>
  <r>
    <n v="1433"/>
    <d v="2026-01-06T00:00:00"/>
    <n v="2026"/>
    <x v="0"/>
    <n v="1"/>
    <x v="0"/>
    <x v="2"/>
    <x v="10"/>
    <x v="0"/>
    <s v="New"/>
    <x v="2"/>
    <s v="Insulated Bottle"/>
    <n v="2"/>
    <n v="36.619999999999997"/>
    <n v="0.05"/>
    <n v="13.87"/>
    <n v="69.577999999999989"/>
    <n v="27.74"/>
    <n v="41.837999999999994"/>
    <n v="0.60131075914800658"/>
    <n v="2026"/>
    <s v="Q1"/>
    <n v="1"/>
    <x v="0"/>
  </r>
  <r>
    <n v="3624"/>
    <d v="2026-01-06T00:00:00"/>
    <n v="2026"/>
    <x v="0"/>
    <n v="1"/>
    <x v="0"/>
    <x v="3"/>
    <x v="7"/>
    <x v="0"/>
    <s v="New"/>
    <x v="1"/>
    <s v="Hiking Daypack 20L"/>
    <n v="1"/>
    <n v="93.4"/>
    <n v="0"/>
    <n v="46.11"/>
    <n v="93.4"/>
    <n v="46.11"/>
    <n v="47.290000000000006"/>
    <n v="0.50631691648822275"/>
    <n v="2026"/>
    <s v="Q1"/>
    <n v="1"/>
    <x v="0"/>
  </r>
  <r>
    <n v="4680"/>
    <d v="2026-01-06T00:00:00"/>
    <n v="2026"/>
    <x v="0"/>
    <n v="1"/>
    <x v="0"/>
    <x v="1"/>
    <x v="1"/>
    <x v="3"/>
    <s v="New"/>
    <x v="3"/>
    <s v="Portable Camp Stove"/>
    <n v="2"/>
    <n v="81.260000000000005"/>
    <n v="0"/>
    <n v="39.119999999999997"/>
    <n v="162.52000000000001"/>
    <n v="78.239999999999995"/>
    <n v="84.280000000000015"/>
    <n v="0.51858232832882112"/>
    <n v="2026"/>
    <s v="Q1"/>
    <n v="1"/>
    <x v="0"/>
  </r>
  <r>
    <n v="4803"/>
    <d v="2026-01-06T00:00:00"/>
    <n v="2026"/>
    <x v="0"/>
    <n v="1"/>
    <x v="0"/>
    <x v="1"/>
    <x v="11"/>
    <x v="3"/>
    <s v="New"/>
    <x v="4"/>
    <s v="Recovery Roller"/>
    <n v="2"/>
    <n v="35.78"/>
    <n v="0"/>
    <n v="13.84"/>
    <n v="71.56"/>
    <n v="27.68"/>
    <n v="43.88"/>
    <n v="0.61319172722191173"/>
    <n v="2026"/>
    <s v="Q1"/>
    <n v="1"/>
    <x v="0"/>
  </r>
  <r>
    <n v="248"/>
    <d v="2026-01-07T00:00:00"/>
    <n v="2026"/>
    <x v="0"/>
    <n v="1"/>
    <x v="0"/>
    <x v="1"/>
    <x v="12"/>
    <x v="3"/>
    <s v="New"/>
    <x v="0"/>
    <s v="Commuter Helmet"/>
    <n v="3"/>
    <n v="81.64"/>
    <n v="0"/>
    <n v="43.84"/>
    <n v="244.92000000000002"/>
    <n v="131.52000000000001"/>
    <n v="113.4"/>
    <n v="0.46300832925036745"/>
    <n v="2026"/>
    <s v="Q1"/>
    <n v="1"/>
    <x v="0"/>
  </r>
  <r>
    <n v="1118"/>
    <d v="2026-01-07T00:00:00"/>
    <n v="2026"/>
    <x v="0"/>
    <n v="1"/>
    <x v="0"/>
    <x v="1"/>
    <x v="12"/>
    <x v="0"/>
    <s v="Returning"/>
    <x v="2"/>
    <s v="Carry-On Duffel"/>
    <n v="2"/>
    <n v="131.63999999999999"/>
    <n v="0.05"/>
    <n v="69.02"/>
    <n v="250.11599999999996"/>
    <n v="138.04"/>
    <n v="112.07599999999996"/>
    <n v="0.44809608341729429"/>
    <n v="2026"/>
    <s v="Q1"/>
    <n v="1"/>
    <x v="0"/>
  </r>
  <r>
    <n v="3023"/>
    <d v="2026-01-07T00:00:00"/>
    <n v="2026"/>
    <x v="0"/>
    <n v="1"/>
    <x v="0"/>
    <x v="2"/>
    <x v="3"/>
    <x v="3"/>
    <s v="New"/>
    <x v="1"/>
    <s v="Summit Backpack 45L"/>
    <n v="2"/>
    <n v="155.35"/>
    <n v="0"/>
    <n v="80.790000000000006"/>
    <n v="310.7"/>
    <n v="161.58000000000001"/>
    <n v="149.11999999999998"/>
    <n v="0.47994850337946565"/>
    <n v="2026"/>
    <s v="Q1"/>
    <n v="1"/>
    <x v="0"/>
  </r>
  <r>
    <n v="3903"/>
    <d v="2026-01-07T00:00:00"/>
    <n v="2026"/>
    <x v="0"/>
    <n v="1"/>
    <x v="0"/>
    <x v="3"/>
    <x v="8"/>
    <x v="0"/>
    <s v="Returning"/>
    <x v="4"/>
    <s v="Training Mat"/>
    <n v="2"/>
    <n v="51.56"/>
    <n v="0.05"/>
    <n v="22.26"/>
    <n v="97.963999999999999"/>
    <n v="44.52"/>
    <n v="53.443999999999996"/>
    <n v="0.54554734392225712"/>
    <n v="2026"/>
    <s v="Q1"/>
    <n v="1"/>
    <x v="0"/>
  </r>
  <r>
    <n v="62"/>
    <d v="2026-01-08T00:00:00"/>
    <n v="2026"/>
    <x v="0"/>
    <n v="1"/>
    <x v="0"/>
    <x v="1"/>
    <x v="12"/>
    <x v="0"/>
    <s v="New"/>
    <x v="0"/>
    <s v="Trail Bike Light"/>
    <n v="2"/>
    <n v="51.63"/>
    <n v="0"/>
    <n v="22.54"/>
    <n v="103.26"/>
    <n v="45.08"/>
    <n v="58.180000000000007"/>
    <n v="0.5634321131125315"/>
    <n v="2026"/>
    <s v="Q1"/>
    <n v="1"/>
    <x v="0"/>
  </r>
  <r>
    <n v="142"/>
    <d v="2026-01-08T00:00:00"/>
    <n v="2026"/>
    <x v="0"/>
    <n v="1"/>
    <x v="0"/>
    <x v="0"/>
    <x v="9"/>
    <x v="1"/>
    <s v="Business"/>
    <x v="3"/>
    <s v="Alpine Tent 4P"/>
    <n v="5"/>
    <n v="344.88"/>
    <n v="0.15"/>
    <n v="190.66"/>
    <n v="1465.74"/>
    <n v="953.3"/>
    <n v="512.44000000000005"/>
    <n v="0.34961180018284282"/>
    <n v="2026"/>
    <s v="Q1"/>
    <n v="1"/>
    <x v="0"/>
  </r>
  <r>
    <n v="450"/>
    <d v="2026-01-08T00:00:00"/>
    <n v="2026"/>
    <x v="0"/>
    <n v="1"/>
    <x v="0"/>
    <x v="2"/>
    <x v="3"/>
    <x v="2"/>
    <s v="New"/>
    <x v="1"/>
    <s v="Hiking Daypack 20L"/>
    <n v="2"/>
    <n v="94.06"/>
    <n v="0.15"/>
    <n v="46.33"/>
    <n v="159.90199999999999"/>
    <n v="92.66"/>
    <n v="67.24199999999999"/>
    <n v="0.42052006854198193"/>
    <n v="2026"/>
    <s v="Q1"/>
    <n v="1"/>
    <x v="0"/>
  </r>
  <r>
    <n v="4397"/>
    <d v="2026-01-08T00:00:00"/>
    <n v="2026"/>
    <x v="0"/>
    <n v="1"/>
    <x v="0"/>
    <x v="0"/>
    <x v="0"/>
    <x v="0"/>
    <s v="Business"/>
    <x v="1"/>
    <s v="Trekking Poles"/>
    <n v="1"/>
    <n v="72.38"/>
    <n v="0"/>
    <n v="31.65"/>
    <n v="72.38"/>
    <n v="31.65"/>
    <n v="40.729999999999997"/>
    <n v="0.56272450953302011"/>
    <n v="2026"/>
    <s v="Q1"/>
    <n v="1"/>
    <x v="0"/>
  </r>
  <r>
    <n v="4798"/>
    <d v="2026-01-08T00:00:00"/>
    <n v="2026"/>
    <x v="0"/>
    <n v="1"/>
    <x v="0"/>
    <x v="1"/>
    <x v="6"/>
    <x v="0"/>
    <s v="New"/>
    <x v="1"/>
    <s v="Summit Backpack 45L"/>
    <n v="1"/>
    <n v="153.69"/>
    <n v="0"/>
    <n v="77.47"/>
    <n v="153.69"/>
    <n v="77.47"/>
    <n v="76.22"/>
    <n v="0.49593337237295854"/>
    <n v="2026"/>
    <s v="Q1"/>
    <n v="1"/>
    <x v="0"/>
  </r>
  <r>
    <n v="136"/>
    <d v="2026-01-09T00:00:00"/>
    <n v="2026"/>
    <x v="0"/>
    <n v="1"/>
    <x v="0"/>
    <x v="3"/>
    <x v="13"/>
    <x v="1"/>
    <s v="Business"/>
    <x v="2"/>
    <s v="Travel Backpack 35L"/>
    <n v="15"/>
    <n v="168.62"/>
    <n v="0.05"/>
    <n v="86.09"/>
    <n v="2402.835"/>
    <n v="1291.3500000000001"/>
    <n v="1111.4849999999999"/>
    <n v="0.46257233642759488"/>
    <n v="2026"/>
    <s v="Q1"/>
    <n v="1"/>
    <x v="0"/>
  </r>
  <r>
    <n v="2782"/>
    <d v="2026-01-09T00:00:00"/>
    <n v="2026"/>
    <x v="0"/>
    <n v="1"/>
    <x v="0"/>
    <x v="3"/>
    <x v="4"/>
    <x v="0"/>
    <s v="New"/>
    <x v="1"/>
    <s v="Summit Backpack 45L"/>
    <n v="1"/>
    <n v="152.75"/>
    <n v="0.05"/>
    <n v="79.88"/>
    <n v="145.11249999999998"/>
    <n v="79.88"/>
    <n v="65.232499999999987"/>
    <n v="0.44953053665259707"/>
    <n v="2026"/>
    <s v="Q1"/>
    <n v="1"/>
    <x v="0"/>
  </r>
  <r>
    <n v="4704"/>
    <d v="2026-01-09T00:00:00"/>
    <n v="2026"/>
    <x v="0"/>
    <n v="1"/>
    <x v="0"/>
    <x v="1"/>
    <x v="14"/>
    <x v="3"/>
    <s v="New"/>
    <x v="4"/>
    <s v="Recovery Roller"/>
    <n v="2"/>
    <n v="36.72"/>
    <n v="0.05"/>
    <n v="14.15"/>
    <n v="69.768000000000001"/>
    <n v="28.3"/>
    <n v="41.468000000000004"/>
    <n v="0.59436991170737308"/>
    <n v="2026"/>
    <s v="Q1"/>
    <n v="1"/>
    <x v="0"/>
  </r>
  <r>
    <n v="69"/>
    <d v="2026-01-10T00:00:00"/>
    <n v="2026"/>
    <x v="0"/>
    <n v="1"/>
    <x v="0"/>
    <x v="0"/>
    <x v="15"/>
    <x v="0"/>
    <s v="Returning"/>
    <x v="1"/>
    <s v="Trail Boots"/>
    <n v="6"/>
    <n v="141.31"/>
    <n v="0.05"/>
    <n v="79.349999999999994"/>
    <n v="805.46699999999998"/>
    <n v="476.09999999999997"/>
    <n v="329.36700000000002"/>
    <n v="0.4089143316858419"/>
    <n v="2026"/>
    <s v="Q1"/>
    <n v="1"/>
    <x v="0"/>
  </r>
  <r>
    <n v="490"/>
    <d v="2026-01-10T00:00:00"/>
    <n v="2026"/>
    <x v="0"/>
    <n v="1"/>
    <x v="0"/>
    <x v="2"/>
    <x v="10"/>
    <x v="0"/>
    <s v="Business"/>
    <x v="3"/>
    <s v="Compact Sleeping Bag"/>
    <n v="2"/>
    <n v="121.23"/>
    <n v="0"/>
    <n v="59.66"/>
    <n v="242.46"/>
    <n v="119.32"/>
    <n v="123.14000000000001"/>
    <n v="0.50787758805576178"/>
    <n v="2026"/>
    <s v="Q1"/>
    <n v="1"/>
    <x v="0"/>
  </r>
  <r>
    <n v="3685"/>
    <d v="2026-01-10T00:00:00"/>
    <n v="2026"/>
    <x v="0"/>
    <n v="1"/>
    <x v="0"/>
    <x v="3"/>
    <x v="8"/>
    <x v="0"/>
    <s v="New"/>
    <x v="2"/>
    <s v="Travel Backpack 35L"/>
    <n v="3"/>
    <n v="161.58000000000001"/>
    <n v="0"/>
    <n v="85.58"/>
    <n v="484.74"/>
    <n v="256.74"/>
    <n v="228"/>
    <n v="0.47035524198539425"/>
    <n v="2026"/>
    <s v="Q1"/>
    <n v="1"/>
    <x v="0"/>
  </r>
  <r>
    <n v="3796"/>
    <d v="2026-01-10T00:00:00"/>
    <n v="2026"/>
    <x v="0"/>
    <n v="1"/>
    <x v="0"/>
    <x v="3"/>
    <x v="8"/>
    <x v="2"/>
    <s v="Returning"/>
    <x v="2"/>
    <s v="Travel Backpack 35L"/>
    <n v="2"/>
    <n v="166.84"/>
    <n v="0"/>
    <n v="88.67"/>
    <n v="333.68"/>
    <n v="177.34"/>
    <n v="156.34"/>
    <n v="0.4685327259649964"/>
    <n v="2026"/>
    <s v="Q1"/>
    <n v="1"/>
    <x v="0"/>
  </r>
  <r>
    <n v="387"/>
    <d v="2026-01-11T00:00:00"/>
    <n v="2026"/>
    <x v="0"/>
    <n v="1"/>
    <x v="0"/>
    <x v="2"/>
    <x v="5"/>
    <x v="0"/>
    <s v="Returning"/>
    <x v="1"/>
    <s v="Summit Backpack 45L"/>
    <n v="1"/>
    <n v="150.96"/>
    <n v="0"/>
    <n v="77.5"/>
    <n v="150.96"/>
    <n v="77.5"/>
    <n v="73.460000000000008"/>
    <n v="0.48661897191308956"/>
    <n v="2026"/>
    <s v="Q1"/>
    <n v="1"/>
    <x v="0"/>
  </r>
  <r>
    <n v="2796"/>
    <d v="2026-01-11T00:00:00"/>
    <n v="2026"/>
    <x v="0"/>
    <n v="1"/>
    <x v="0"/>
    <x v="3"/>
    <x v="7"/>
    <x v="2"/>
    <s v="Returning"/>
    <x v="2"/>
    <s v="Insulated Bottle"/>
    <n v="3"/>
    <n v="36.33"/>
    <n v="0.05"/>
    <n v="13.27"/>
    <n v="103.54049999999999"/>
    <n v="39.81"/>
    <n v="63.730499999999992"/>
    <n v="0.61551277036521934"/>
    <n v="2026"/>
    <s v="Q1"/>
    <n v="1"/>
    <x v="0"/>
  </r>
  <r>
    <n v="3703"/>
    <d v="2026-01-11T00:00:00"/>
    <n v="2026"/>
    <x v="0"/>
    <n v="1"/>
    <x v="0"/>
    <x v="3"/>
    <x v="8"/>
    <x v="0"/>
    <s v="Returning"/>
    <x v="2"/>
    <s v="Insulated Bottle"/>
    <n v="1"/>
    <n v="35.340000000000003"/>
    <n v="0.1"/>
    <n v="13.36"/>
    <n v="31.806000000000004"/>
    <n v="13.36"/>
    <n v="18.446000000000005"/>
    <n v="0.5799534678991386"/>
    <n v="2026"/>
    <s v="Q1"/>
    <n v="1"/>
    <x v="0"/>
  </r>
  <r>
    <n v="4674"/>
    <d v="2026-01-11T00:00:00"/>
    <n v="2026"/>
    <x v="0"/>
    <n v="1"/>
    <x v="0"/>
    <x v="3"/>
    <x v="8"/>
    <x v="0"/>
    <s v="Returning"/>
    <x v="2"/>
    <s v="Packing Cube Set"/>
    <n v="2"/>
    <n v="46.27"/>
    <n v="0"/>
    <n v="18.23"/>
    <n v="92.54"/>
    <n v="36.46"/>
    <n v="56.080000000000005"/>
    <n v="0.60600821266479366"/>
    <n v="2026"/>
    <s v="Q1"/>
    <n v="1"/>
    <x v="0"/>
  </r>
  <r>
    <n v="4789"/>
    <d v="2026-01-11T00:00:00"/>
    <n v="2026"/>
    <x v="0"/>
    <n v="1"/>
    <x v="0"/>
    <x v="3"/>
    <x v="7"/>
    <x v="0"/>
    <s v="Returning"/>
    <x v="0"/>
    <s v="Commuter Helmet"/>
    <n v="1"/>
    <n v="79.930000000000007"/>
    <n v="0.05"/>
    <n v="43.73"/>
    <n v="75.933500000000009"/>
    <n v="43.73"/>
    <n v="32.203500000000012"/>
    <n v="0.42410135184075554"/>
    <n v="2026"/>
    <s v="Q1"/>
    <n v="1"/>
    <x v="0"/>
  </r>
  <r>
    <n v="804"/>
    <d v="2026-01-12T00:00:00"/>
    <n v="2026"/>
    <x v="0"/>
    <n v="1"/>
    <x v="0"/>
    <x v="1"/>
    <x v="12"/>
    <x v="2"/>
    <s v="New"/>
    <x v="1"/>
    <s v="Trail Boots"/>
    <n v="1"/>
    <n v="141.25"/>
    <n v="0"/>
    <n v="78.72"/>
    <n v="141.25"/>
    <n v="78.72"/>
    <n v="62.53"/>
    <n v="0.44269026548672569"/>
    <n v="2026"/>
    <s v="Q1"/>
    <n v="1"/>
    <x v="0"/>
  </r>
  <r>
    <n v="1780"/>
    <d v="2026-01-12T00:00:00"/>
    <n v="2026"/>
    <x v="0"/>
    <n v="1"/>
    <x v="0"/>
    <x v="3"/>
    <x v="8"/>
    <x v="0"/>
    <s v="Returning"/>
    <x v="0"/>
    <s v="Cycling Pack 12L"/>
    <n v="2"/>
    <n v="103.64"/>
    <n v="0.1"/>
    <n v="50.96"/>
    <n v="186.55199999999999"/>
    <n v="101.92"/>
    <n v="84.631999999999991"/>
    <n v="0.45366439384193147"/>
    <n v="2026"/>
    <s v="Q1"/>
    <n v="1"/>
    <x v="0"/>
  </r>
  <r>
    <n v="2844"/>
    <d v="2026-01-12T00:00:00"/>
    <n v="2026"/>
    <x v="0"/>
    <n v="1"/>
    <x v="0"/>
    <x v="0"/>
    <x v="0"/>
    <x v="0"/>
    <s v="New"/>
    <x v="2"/>
    <s v="Carry-On Duffel"/>
    <n v="1"/>
    <n v="136.18"/>
    <n v="0"/>
    <n v="68.34"/>
    <n v="136.18"/>
    <n v="68.34"/>
    <n v="67.84"/>
    <n v="0.498164194448524"/>
    <n v="2026"/>
    <s v="Q1"/>
    <n v="1"/>
    <x v="0"/>
  </r>
  <r>
    <n v="3068"/>
    <d v="2026-01-12T00:00:00"/>
    <n v="2026"/>
    <x v="0"/>
    <n v="1"/>
    <x v="0"/>
    <x v="2"/>
    <x v="2"/>
    <x v="3"/>
    <s v="New"/>
    <x v="4"/>
    <s v="Recovery Roller"/>
    <n v="1"/>
    <n v="36.43"/>
    <n v="0"/>
    <n v="14.33"/>
    <n v="36.43"/>
    <n v="14.33"/>
    <n v="22.1"/>
    <n v="0.60664287674993145"/>
    <n v="2026"/>
    <s v="Q1"/>
    <n v="1"/>
    <x v="0"/>
  </r>
  <r>
    <n v="3096"/>
    <d v="2026-01-12T00:00:00"/>
    <n v="2026"/>
    <x v="0"/>
    <n v="1"/>
    <x v="0"/>
    <x v="3"/>
    <x v="7"/>
    <x v="0"/>
    <s v="New"/>
    <x v="4"/>
    <s v="Training Mat"/>
    <n v="2"/>
    <n v="50.51"/>
    <n v="0.1"/>
    <n v="21.84"/>
    <n v="90.917999999999992"/>
    <n v="43.68"/>
    <n v="47.237999999999992"/>
    <n v="0.5195670824259222"/>
    <n v="2026"/>
    <s v="Q1"/>
    <n v="1"/>
    <x v="0"/>
  </r>
  <r>
    <n v="3129"/>
    <d v="2026-01-12T00:00:00"/>
    <n v="2026"/>
    <x v="0"/>
    <n v="1"/>
    <x v="0"/>
    <x v="3"/>
    <x v="13"/>
    <x v="2"/>
    <s v="Returning"/>
    <x v="4"/>
    <s v="Weighted Vest"/>
    <n v="1"/>
    <n v="123"/>
    <n v="0"/>
    <n v="67.3"/>
    <n v="123"/>
    <n v="67.3"/>
    <n v="55.7"/>
    <n v="0.45284552845528458"/>
    <n v="2026"/>
    <s v="Q1"/>
    <n v="1"/>
    <x v="0"/>
  </r>
  <r>
    <n v="3948"/>
    <d v="2026-01-12T00:00:00"/>
    <n v="2026"/>
    <x v="0"/>
    <n v="1"/>
    <x v="0"/>
    <x v="1"/>
    <x v="14"/>
    <x v="0"/>
    <s v="New"/>
    <x v="1"/>
    <s v="Trekking Poles"/>
    <n v="2"/>
    <n v="72.239999999999995"/>
    <n v="0"/>
    <n v="32.94"/>
    <n v="144.47999999999999"/>
    <n v="65.88"/>
    <n v="78.599999999999994"/>
    <n v="0.54401993355481726"/>
    <n v="2026"/>
    <s v="Q1"/>
    <n v="1"/>
    <x v="0"/>
  </r>
  <r>
    <n v="5036"/>
    <d v="2026-01-12T00:00:00"/>
    <n v="2026"/>
    <x v="0"/>
    <n v="1"/>
    <x v="0"/>
    <x v="2"/>
    <x v="3"/>
    <x v="2"/>
    <s v="Returning"/>
    <x v="1"/>
    <s v="Summit Backpack 45L"/>
    <n v="1"/>
    <n v="151.11000000000001"/>
    <n v="0.15"/>
    <n v="79.650000000000006"/>
    <n v="128.4435"/>
    <n v="79.650000000000006"/>
    <n v="48.793499999999995"/>
    <n v="0.37988298356865075"/>
    <n v="2026"/>
    <s v="Q1"/>
    <n v="1"/>
    <x v="0"/>
  </r>
  <r>
    <n v="2681"/>
    <d v="2026-01-13T00:00:00"/>
    <n v="2026"/>
    <x v="0"/>
    <n v="1"/>
    <x v="0"/>
    <x v="3"/>
    <x v="4"/>
    <x v="0"/>
    <s v="New"/>
    <x v="1"/>
    <s v="Hiking Daypack 20L"/>
    <n v="1"/>
    <n v="94.32"/>
    <n v="0"/>
    <n v="45.93"/>
    <n v="94.32"/>
    <n v="45.93"/>
    <n v="48.389999999999993"/>
    <n v="0.51304071246819338"/>
    <n v="2026"/>
    <s v="Q1"/>
    <n v="1"/>
    <x v="0"/>
  </r>
  <r>
    <n v="5101"/>
    <d v="2026-01-13T00:00:00"/>
    <n v="2026"/>
    <x v="0"/>
    <n v="1"/>
    <x v="0"/>
    <x v="1"/>
    <x v="12"/>
    <x v="0"/>
    <s v="Returning"/>
    <x v="0"/>
    <s v="Trail Bike Light"/>
    <n v="3"/>
    <n v="51.52"/>
    <n v="0"/>
    <n v="21.92"/>
    <n v="154.56"/>
    <n v="65.760000000000005"/>
    <n v="88.8"/>
    <n v="0.57453416149068315"/>
    <n v="2026"/>
    <s v="Q1"/>
    <n v="1"/>
    <x v="0"/>
  </r>
  <r>
    <n v="3871"/>
    <d v="2026-01-14T00:00:00"/>
    <n v="2026"/>
    <x v="0"/>
    <n v="1"/>
    <x v="0"/>
    <x v="0"/>
    <x v="15"/>
    <x v="0"/>
    <s v="New"/>
    <x v="1"/>
    <s v="Trail Boots"/>
    <n v="2"/>
    <n v="146.4"/>
    <n v="0.05"/>
    <n v="81.72"/>
    <n v="278.16000000000003"/>
    <n v="163.44"/>
    <n v="114.72000000000003"/>
    <n v="0.4124245038826575"/>
    <n v="2026"/>
    <s v="Q1"/>
    <n v="1"/>
    <x v="0"/>
  </r>
  <r>
    <n v="4643"/>
    <d v="2026-01-14T00:00:00"/>
    <n v="2026"/>
    <x v="0"/>
    <n v="1"/>
    <x v="0"/>
    <x v="0"/>
    <x v="0"/>
    <x v="1"/>
    <s v="Business"/>
    <x v="2"/>
    <s v="Packing Cube Set"/>
    <n v="3"/>
    <n v="47.32"/>
    <n v="0.1"/>
    <n v="18.420000000000002"/>
    <n v="127.76400000000001"/>
    <n v="55.260000000000005"/>
    <n v="72.504000000000005"/>
    <n v="0.56748379825302897"/>
    <n v="2026"/>
    <s v="Q1"/>
    <n v="1"/>
    <x v="0"/>
  </r>
  <r>
    <n v="4703"/>
    <d v="2026-01-14T00:00:00"/>
    <n v="2026"/>
    <x v="0"/>
    <n v="1"/>
    <x v="0"/>
    <x v="3"/>
    <x v="13"/>
    <x v="2"/>
    <s v="Business"/>
    <x v="4"/>
    <s v="Resistance Band Set"/>
    <n v="2"/>
    <n v="40.450000000000003"/>
    <n v="0.05"/>
    <n v="15.14"/>
    <n v="76.855000000000004"/>
    <n v="30.28"/>
    <n v="46.575000000000003"/>
    <n v="0.60601132001821612"/>
    <n v="2026"/>
    <s v="Q1"/>
    <n v="1"/>
    <x v="0"/>
  </r>
  <r>
    <n v="5068"/>
    <d v="2026-01-14T00:00:00"/>
    <n v="2026"/>
    <x v="0"/>
    <n v="1"/>
    <x v="0"/>
    <x v="0"/>
    <x v="0"/>
    <x v="0"/>
    <s v="Returning"/>
    <x v="2"/>
    <s v="Packing Cube Set"/>
    <n v="2"/>
    <n v="47.05"/>
    <n v="0.1"/>
    <n v="18.8"/>
    <n v="84.69"/>
    <n v="37.6"/>
    <n v="47.089999999999996"/>
    <n v="0.55602786633604906"/>
    <n v="2026"/>
    <s v="Q1"/>
    <n v="1"/>
    <x v="0"/>
  </r>
  <r>
    <n v="1539"/>
    <d v="2026-01-15T00:00:00"/>
    <n v="2026"/>
    <x v="0"/>
    <n v="1"/>
    <x v="0"/>
    <x v="3"/>
    <x v="8"/>
    <x v="2"/>
    <s v="Business"/>
    <x v="4"/>
    <s v="Weighted Vest"/>
    <n v="3"/>
    <n v="123.14"/>
    <n v="0.05"/>
    <n v="70.67"/>
    <n v="350.94900000000001"/>
    <n v="212.01"/>
    <n v="138.93900000000002"/>
    <n v="0.39589513006163296"/>
    <n v="2026"/>
    <s v="Q1"/>
    <n v="1"/>
    <x v="0"/>
  </r>
  <r>
    <n v="1709"/>
    <d v="2026-01-15T00:00:00"/>
    <n v="2026"/>
    <x v="0"/>
    <n v="1"/>
    <x v="0"/>
    <x v="3"/>
    <x v="13"/>
    <x v="0"/>
    <s v="Returning"/>
    <x v="1"/>
    <s v="Summit Backpack 45L"/>
    <n v="2"/>
    <n v="151.33000000000001"/>
    <n v="0.1"/>
    <n v="78.44"/>
    <n v="272.39400000000001"/>
    <n v="156.88"/>
    <n v="115.51400000000001"/>
    <n v="0.42406954631893512"/>
    <n v="2026"/>
    <s v="Q1"/>
    <n v="1"/>
    <x v="0"/>
  </r>
  <r>
    <n v="2702"/>
    <d v="2026-01-15T00:00:00"/>
    <n v="2026"/>
    <x v="0"/>
    <n v="1"/>
    <x v="0"/>
    <x v="1"/>
    <x v="14"/>
    <x v="0"/>
    <s v="Returning"/>
    <x v="1"/>
    <s v="Trail Boots"/>
    <n v="5"/>
    <n v="144.01"/>
    <n v="0.05"/>
    <n v="79.64"/>
    <n v="684.0474999999999"/>
    <n v="398.2"/>
    <n v="285.84749999999991"/>
    <n v="0.41787668254032062"/>
    <n v="2026"/>
    <s v="Q1"/>
    <n v="1"/>
    <x v="0"/>
  </r>
  <r>
    <n v="3176"/>
    <d v="2026-01-15T00:00:00"/>
    <n v="2026"/>
    <x v="0"/>
    <n v="1"/>
    <x v="0"/>
    <x v="3"/>
    <x v="8"/>
    <x v="0"/>
    <s v="Returning"/>
    <x v="1"/>
    <s v="Hiking Daypack 20L"/>
    <n v="3"/>
    <n v="91.19"/>
    <n v="0"/>
    <n v="44.47"/>
    <n v="273.57"/>
    <n v="133.41"/>
    <n v="140.16"/>
    <n v="0.5123368790437548"/>
    <n v="2026"/>
    <s v="Q1"/>
    <n v="1"/>
    <x v="0"/>
  </r>
  <r>
    <n v="3705"/>
    <d v="2026-01-15T00:00:00"/>
    <n v="2026"/>
    <x v="0"/>
    <n v="1"/>
    <x v="0"/>
    <x v="3"/>
    <x v="7"/>
    <x v="2"/>
    <s v="New"/>
    <x v="2"/>
    <s v="Packing Cube Set"/>
    <n v="2"/>
    <n v="45.45"/>
    <n v="0"/>
    <n v="18.190000000000001"/>
    <n v="90.9"/>
    <n v="36.380000000000003"/>
    <n v="54.52"/>
    <n v="0.59977997799779981"/>
    <n v="2026"/>
    <s v="Q1"/>
    <n v="1"/>
    <x v="0"/>
  </r>
  <r>
    <n v="3736"/>
    <d v="2026-01-15T00:00:00"/>
    <n v="2026"/>
    <x v="0"/>
    <n v="1"/>
    <x v="0"/>
    <x v="1"/>
    <x v="1"/>
    <x v="3"/>
    <s v="New"/>
    <x v="4"/>
    <s v="Resistance Band Set"/>
    <n v="1"/>
    <n v="40.72"/>
    <n v="0"/>
    <n v="14.94"/>
    <n v="40.72"/>
    <n v="14.94"/>
    <n v="25.78"/>
    <n v="0.6331041257367388"/>
    <n v="2026"/>
    <s v="Q1"/>
    <n v="1"/>
    <x v="0"/>
  </r>
  <r>
    <n v="3967"/>
    <d v="2026-01-15T00:00:00"/>
    <n v="2026"/>
    <x v="0"/>
    <n v="1"/>
    <x v="0"/>
    <x v="1"/>
    <x v="12"/>
    <x v="0"/>
    <s v="Business"/>
    <x v="2"/>
    <s v="Insulated Bottle"/>
    <n v="2"/>
    <n v="37.090000000000003"/>
    <n v="0"/>
    <n v="13.29"/>
    <n v="74.180000000000007"/>
    <n v="26.58"/>
    <n v="47.600000000000009"/>
    <n v="0.64168239417632789"/>
    <n v="2026"/>
    <s v="Q1"/>
    <n v="1"/>
    <x v="0"/>
  </r>
  <r>
    <n v="170"/>
    <d v="2026-01-16T00:00:00"/>
    <n v="2026"/>
    <x v="0"/>
    <n v="1"/>
    <x v="0"/>
    <x v="2"/>
    <x v="10"/>
    <x v="0"/>
    <s v="New"/>
    <x v="3"/>
    <s v="Compact Sleeping Bag"/>
    <n v="1"/>
    <n v="124.45"/>
    <n v="0.15"/>
    <n v="59.77"/>
    <n v="105.7825"/>
    <n v="59.77"/>
    <n v="46.012499999999996"/>
    <n v="0.43497270342447941"/>
    <n v="2026"/>
    <s v="Q1"/>
    <n v="1"/>
    <x v="0"/>
  </r>
  <r>
    <n v="1040"/>
    <d v="2026-01-16T00:00:00"/>
    <n v="2026"/>
    <x v="0"/>
    <n v="1"/>
    <x v="0"/>
    <x v="0"/>
    <x v="0"/>
    <x v="2"/>
    <s v="New"/>
    <x v="2"/>
    <s v="Insulated Bottle"/>
    <n v="1"/>
    <n v="35.93"/>
    <n v="0.05"/>
    <n v="13.33"/>
    <n v="34.133499999999998"/>
    <n v="13.33"/>
    <n v="20.8035"/>
    <n v="0.60947456311248482"/>
    <n v="2026"/>
    <s v="Q1"/>
    <n v="1"/>
    <x v="0"/>
  </r>
  <r>
    <n v="2380"/>
    <d v="2026-01-16T00:00:00"/>
    <n v="2026"/>
    <x v="0"/>
    <n v="1"/>
    <x v="0"/>
    <x v="3"/>
    <x v="13"/>
    <x v="0"/>
    <s v="Returning"/>
    <x v="3"/>
    <s v="Compact Sleeping Bag"/>
    <n v="4"/>
    <n v="121.8"/>
    <n v="0.05"/>
    <n v="59.57"/>
    <n v="462.84"/>
    <n v="238.28"/>
    <n v="224.55999999999997"/>
    <n v="0.48517846339987897"/>
    <n v="2026"/>
    <s v="Q1"/>
    <n v="1"/>
    <x v="0"/>
  </r>
  <r>
    <n v="3219"/>
    <d v="2026-01-16T00:00:00"/>
    <n v="2026"/>
    <x v="0"/>
    <n v="1"/>
    <x v="0"/>
    <x v="1"/>
    <x v="11"/>
    <x v="2"/>
    <s v="Returning"/>
    <x v="1"/>
    <s v="Hiking Daypack 20L"/>
    <n v="1"/>
    <n v="92.6"/>
    <n v="0.05"/>
    <n v="44.15"/>
    <n v="87.969999999999985"/>
    <n v="44.15"/>
    <n v="43.819999999999986"/>
    <n v="0.4981243605774695"/>
    <n v="2026"/>
    <s v="Q1"/>
    <n v="1"/>
    <x v="0"/>
  </r>
  <r>
    <n v="4425"/>
    <d v="2026-01-16T00:00:00"/>
    <n v="2026"/>
    <x v="0"/>
    <n v="1"/>
    <x v="0"/>
    <x v="1"/>
    <x v="12"/>
    <x v="1"/>
    <s v="Business"/>
    <x v="0"/>
    <s v="Cycling Pack 12L"/>
    <n v="10"/>
    <n v="102.68"/>
    <n v="0.15"/>
    <n v="51.07"/>
    <n v="872.78000000000009"/>
    <n v="510.7"/>
    <n v="362.0800000000001"/>
    <n v="0.41485826897958256"/>
    <n v="2026"/>
    <s v="Q1"/>
    <n v="1"/>
    <x v="0"/>
  </r>
  <r>
    <n v="4508"/>
    <d v="2026-01-16T00:00:00"/>
    <n v="2026"/>
    <x v="0"/>
    <n v="1"/>
    <x v="0"/>
    <x v="3"/>
    <x v="13"/>
    <x v="3"/>
    <s v="New"/>
    <x v="0"/>
    <s v="Compact Repair Kit"/>
    <n v="3"/>
    <n v="40.92"/>
    <n v="0.15"/>
    <n v="16.71"/>
    <n v="104.346"/>
    <n v="50.13"/>
    <n v="54.216000000000001"/>
    <n v="0.51957909263412105"/>
    <n v="2026"/>
    <s v="Q1"/>
    <n v="1"/>
    <x v="0"/>
  </r>
  <r>
    <n v="4806"/>
    <d v="2026-01-16T00:00:00"/>
    <n v="2026"/>
    <x v="0"/>
    <n v="1"/>
    <x v="0"/>
    <x v="2"/>
    <x v="16"/>
    <x v="2"/>
    <s v="New"/>
    <x v="0"/>
    <s v="Cycling Pack 12L"/>
    <n v="4"/>
    <n v="102.68"/>
    <n v="0"/>
    <n v="50.83"/>
    <n v="410.72"/>
    <n v="203.32"/>
    <n v="207.40000000000003"/>
    <n v="0.50496688741721862"/>
    <n v="2026"/>
    <s v="Q1"/>
    <n v="1"/>
    <x v="0"/>
  </r>
  <r>
    <n v="755"/>
    <d v="2026-01-17T00:00:00"/>
    <n v="2026"/>
    <x v="0"/>
    <n v="1"/>
    <x v="0"/>
    <x v="0"/>
    <x v="9"/>
    <x v="3"/>
    <s v="New"/>
    <x v="2"/>
    <s v="Travel Backpack 35L"/>
    <n v="2"/>
    <n v="164.38"/>
    <n v="0.05"/>
    <n v="85.93"/>
    <n v="312.322"/>
    <n v="171.86"/>
    <n v="140.46199999999999"/>
    <n v="0.44973456881039436"/>
    <n v="2026"/>
    <s v="Q1"/>
    <n v="1"/>
    <x v="0"/>
  </r>
  <r>
    <n v="3171"/>
    <d v="2026-01-17T00:00:00"/>
    <n v="2026"/>
    <x v="0"/>
    <n v="1"/>
    <x v="0"/>
    <x v="0"/>
    <x v="15"/>
    <x v="2"/>
    <s v="Returning"/>
    <x v="0"/>
    <s v="Trail Bike Light"/>
    <n v="1"/>
    <n v="51.78"/>
    <n v="0"/>
    <n v="22.64"/>
    <n v="51.78"/>
    <n v="22.64"/>
    <n v="29.14"/>
    <n v="0.56276554654306687"/>
    <n v="2026"/>
    <s v="Q1"/>
    <n v="1"/>
    <x v="0"/>
  </r>
  <r>
    <n v="4277"/>
    <d v="2026-01-17T00:00:00"/>
    <n v="2026"/>
    <x v="0"/>
    <n v="1"/>
    <x v="0"/>
    <x v="1"/>
    <x v="11"/>
    <x v="2"/>
    <s v="Returning"/>
    <x v="4"/>
    <s v="Training Mat"/>
    <n v="1"/>
    <n v="50.52"/>
    <n v="0.05"/>
    <n v="22.37"/>
    <n v="47.994"/>
    <n v="22.37"/>
    <n v="25.623999999999999"/>
    <n v="0.5339000708421886"/>
    <n v="2026"/>
    <s v="Q1"/>
    <n v="1"/>
    <x v="0"/>
  </r>
  <r>
    <n v="4648"/>
    <d v="2026-01-17T00:00:00"/>
    <n v="2026"/>
    <x v="0"/>
    <n v="1"/>
    <x v="0"/>
    <x v="1"/>
    <x v="14"/>
    <x v="3"/>
    <s v="New"/>
    <x v="3"/>
    <s v="Trail Tent 2P"/>
    <n v="1"/>
    <n v="199.02"/>
    <n v="0"/>
    <n v="106.49"/>
    <n v="199.02"/>
    <n v="106.49"/>
    <n v="92.530000000000015"/>
    <n v="0.46492814792483173"/>
    <n v="2026"/>
    <s v="Q1"/>
    <n v="1"/>
    <x v="0"/>
  </r>
  <r>
    <n v="157"/>
    <d v="2026-01-18T00:00:00"/>
    <n v="2026"/>
    <x v="0"/>
    <n v="1"/>
    <x v="0"/>
    <x v="3"/>
    <x v="8"/>
    <x v="2"/>
    <s v="Returning"/>
    <x v="3"/>
    <s v="Portable Camp Stove"/>
    <n v="3"/>
    <n v="80.27"/>
    <n v="0.1"/>
    <n v="39.26"/>
    <n v="216.72900000000001"/>
    <n v="117.78"/>
    <n v="98.949000000000012"/>
    <n v="0.45655634455933447"/>
    <n v="2026"/>
    <s v="Q1"/>
    <n v="1"/>
    <x v="0"/>
  </r>
  <r>
    <n v="2271"/>
    <d v="2026-01-18T00:00:00"/>
    <n v="2026"/>
    <x v="0"/>
    <n v="1"/>
    <x v="0"/>
    <x v="1"/>
    <x v="1"/>
    <x v="2"/>
    <s v="New"/>
    <x v="3"/>
    <s v="Alpine Tent 4P"/>
    <n v="4"/>
    <n v="333.28"/>
    <n v="0"/>
    <n v="195.76"/>
    <n v="1333.12"/>
    <n v="783.04"/>
    <n v="550.07999999999993"/>
    <n v="0.41262602016322608"/>
    <n v="2026"/>
    <s v="Q1"/>
    <n v="1"/>
    <x v="0"/>
  </r>
  <r>
    <n v="3330"/>
    <d v="2026-01-18T00:00:00"/>
    <n v="2026"/>
    <x v="0"/>
    <n v="1"/>
    <x v="0"/>
    <x v="3"/>
    <x v="13"/>
    <x v="3"/>
    <s v="New"/>
    <x v="0"/>
    <s v="Cycling Pack 12L"/>
    <n v="1"/>
    <n v="104.36"/>
    <n v="0"/>
    <n v="51.63"/>
    <n v="104.36"/>
    <n v="51.63"/>
    <n v="52.73"/>
    <n v="0.50527021847451126"/>
    <n v="2026"/>
    <s v="Q1"/>
    <n v="1"/>
    <x v="0"/>
  </r>
  <r>
    <n v="4547"/>
    <d v="2026-01-18T00:00:00"/>
    <n v="2026"/>
    <x v="0"/>
    <n v="1"/>
    <x v="0"/>
    <x v="2"/>
    <x v="5"/>
    <x v="3"/>
    <s v="New"/>
    <x v="0"/>
    <s v="Commuter Helmet"/>
    <n v="1"/>
    <n v="83.52"/>
    <n v="0.05"/>
    <n v="42.97"/>
    <n v="79.343999999999994"/>
    <n v="42.97"/>
    <n v="36.373999999999995"/>
    <n v="0.45843416011292598"/>
    <n v="2026"/>
    <s v="Q1"/>
    <n v="1"/>
    <x v="0"/>
  </r>
  <r>
    <n v="1840"/>
    <d v="2026-01-19T00:00:00"/>
    <n v="2026"/>
    <x v="0"/>
    <n v="1"/>
    <x v="0"/>
    <x v="2"/>
    <x v="10"/>
    <x v="0"/>
    <s v="New"/>
    <x v="4"/>
    <s v="Weighted Vest"/>
    <n v="2"/>
    <n v="125.93"/>
    <n v="0"/>
    <n v="69.150000000000006"/>
    <n v="251.86"/>
    <n v="138.30000000000001"/>
    <n v="113.56"/>
    <n v="0.45088541253077102"/>
    <n v="2026"/>
    <s v="Q1"/>
    <n v="1"/>
    <x v="0"/>
  </r>
  <r>
    <n v="1850"/>
    <d v="2026-01-19T00:00:00"/>
    <n v="2026"/>
    <x v="0"/>
    <n v="1"/>
    <x v="0"/>
    <x v="1"/>
    <x v="6"/>
    <x v="0"/>
    <s v="Business"/>
    <x v="0"/>
    <s v="Trail Bike Light"/>
    <n v="1"/>
    <n v="49.85"/>
    <n v="0"/>
    <n v="23.07"/>
    <n v="49.85"/>
    <n v="23.07"/>
    <n v="26.78"/>
    <n v="0.53721163490471413"/>
    <n v="2026"/>
    <s v="Q1"/>
    <n v="1"/>
    <x v="0"/>
  </r>
  <r>
    <n v="1858"/>
    <d v="2026-01-19T00:00:00"/>
    <n v="2026"/>
    <x v="0"/>
    <n v="1"/>
    <x v="0"/>
    <x v="1"/>
    <x v="1"/>
    <x v="0"/>
    <s v="Returning"/>
    <x v="2"/>
    <s v="Insulated Bottle"/>
    <n v="1"/>
    <n v="36.130000000000003"/>
    <n v="0"/>
    <n v="13.39"/>
    <n v="36.130000000000003"/>
    <n v="13.39"/>
    <n v="22.740000000000002"/>
    <n v="0.62939385552172711"/>
    <n v="2026"/>
    <s v="Q1"/>
    <n v="1"/>
    <x v="0"/>
  </r>
  <r>
    <n v="2910"/>
    <d v="2026-01-19T00:00:00"/>
    <n v="2026"/>
    <x v="0"/>
    <n v="1"/>
    <x v="0"/>
    <x v="3"/>
    <x v="13"/>
    <x v="2"/>
    <s v="Returning"/>
    <x v="0"/>
    <s v="Cycling Pack 12L"/>
    <n v="1"/>
    <n v="104.83"/>
    <n v="0.05"/>
    <n v="51.06"/>
    <n v="99.588499999999996"/>
    <n v="51.06"/>
    <n v="48.528499999999994"/>
    <n v="0.48729019916958277"/>
    <n v="2026"/>
    <s v="Q1"/>
    <n v="1"/>
    <x v="0"/>
  </r>
  <r>
    <n v="3694"/>
    <d v="2026-01-19T00:00:00"/>
    <n v="2026"/>
    <x v="0"/>
    <n v="1"/>
    <x v="0"/>
    <x v="0"/>
    <x v="0"/>
    <x v="2"/>
    <s v="Returning"/>
    <x v="2"/>
    <s v="Insulated Bottle"/>
    <n v="1"/>
    <n v="35.46"/>
    <n v="0.05"/>
    <n v="13.81"/>
    <n v="33.686999999999998"/>
    <n v="13.81"/>
    <n v="19.876999999999995"/>
    <n v="0.59004957401965141"/>
    <n v="2026"/>
    <s v="Q1"/>
    <n v="1"/>
    <x v="0"/>
  </r>
  <r>
    <n v="631"/>
    <d v="2026-01-20T00:00:00"/>
    <n v="2026"/>
    <x v="0"/>
    <n v="1"/>
    <x v="0"/>
    <x v="3"/>
    <x v="8"/>
    <x v="3"/>
    <s v="Returning"/>
    <x v="2"/>
    <s v="Travel Backpack 35L"/>
    <n v="1"/>
    <n v="165.42"/>
    <n v="0"/>
    <n v="85.69"/>
    <n v="165.42"/>
    <n v="85.69"/>
    <n v="79.72999999999999"/>
    <n v="0.48198524966751299"/>
    <n v="2026"/>
    <s v="Q1"/>
    <n v="1"/>
    <x v="0"/>
  </r>
  <r>
    <n v="1113"/>
    <d v="2026-01-20T00:00:00"/>
    <n v="2026"/>
    <x v="0"/>
    <n v="1"/>
    <x v="0"/>
    <x v="2"/>
    <x v="5"/>
    <x v="0"/>
    <s v="Returning"/>
    <x v="3"/>
    <s v="Compact Sleeping Bag"/>
    <n v="1"/>
    <n v="122.86"/>
    <n v="0.05"/>
    <n v="60.36"/>
    <n v="116.717"/>
    <n v="60.36"/>
    <n v="56.356999999999999"/>
    <n v="0.48285168398776529"/>
    <n v="2026"/>
    <s v="Q1"/>
    <n v="1"/>
    <x v="0"/>
  </r>
  <r>
    <n v="1525"/>
    <d v="2026-01-20T00:00:00"/>
    <n v="2026"/>
    <x v="0"/>
    <n v="1"/>
    <x v="0"/>
    <x v="0"/>
    <x v="0"/>
    <x v="2"/>
    <s v="Returning"/>
    <x v="4"/>
    <s v="Recovery Roller"/>
    <n v="2"/>
    <n v="35.82"/>
    <n v="0"/>
    <n v="14.09"/>
    <n v="71.64"/>
    <n v="28.18"/>
    <n v="43.46"/>
    <n v="0.60664433277498608"/>
    <n v="2026"/>
    <s v="Q1"/>
    <n v="1"/>
    <x v="0"/>
  </r>
  <r>
    <n v="3233"/>
    <d v="2026-01-20T00:00:00"/>
    <n v="2026"/>
    <x v="0"/>
    <n v="1"/>
    <x v="0"/>
    <x v="0"/>
    <x v="0"/>
    <x v="0"/>
    <s v="New"/>
    <x v="3"/>
    <s v="Compact Sleeping Bag"/>
    <n v="3"/>
    <n v="120.29"/>
    <n v="0.1"/>
    <n v="62.41"/>
    <n v="324.78300000000002"/>
    <n v="187.23"/>
    <n v="137.55300000000003"/>
    <n v="0.42352278290427769"/>
    <n v="2026"/>
    <s v="Q1"/>
    <n v="1"/>
    <x v="0"/>
  </r>
  <r>
    <n v="4455"/>
    <d v="2026-01-20T00:00:00"/>
    <n v="2026"/>
    <x v="0"/>
    <n v="1"/>
    <x v="0"/>
    <x v="1"/>
    <x v="11"/>
    <x v="3"/>
    <s v="Returning"/>
    <x v="3"/>
    <s v="Portable Camp Stove"/>
    <n v="1"/>
    <n v="80.239999999999995"/>
    <n v="0.1"/>
    <n v="39.950000000000003"/>
    <n v="72.215999999999994"/>
    <n v="39.950000000000003"/>
    <n v="32.265999999999991"/>
    <n v="0.44679849340866279"/>
    <n v="2026"/>
    <s v="Q1"/>
    <n v="1"/>
    <x v="0"/>
  </r>
  <r>
    <n v="1769"/>
    <d v="2026-01-21T00:00:00"/>
    <n v="2026"/>
    <x v="0"/>
    <n v="1"/>
    <x v="0"/>
    <x v="0"/>
    <x v="15"/>
    <x v="2"/>
    <s v="New"/>
    <x v="4"/>
    <s v="Recovery Roller"/>
    <n v="2"/>
    <n v="35.97"/>
    <n v="0"/>
    <n v="13.55"/>
    <n v="71.94"/>
    <n v="27.1"/>
    <n v="44.839999999999996"/>
    <n v="0.62329719210453149"/>
    <n v="2026"/>
    <s v="Q1"/>
    <n v="1"/>
    <x v="0"/>
  </r>
  <r>
    <n v="3467"/>
    <d v="2026-01-21T00:00:00"/>
    <n v="2026"/>
    <x v="0"/>
    <n v="1"/>
    <x v="0"/>
    <x v="1"/>
    <x v="11"/>
    <x v="0"/>
    <s v="New"/>
    <x v="1"/>
    <s v="Trekking Poles"/>
    <n v="1"/>
    <n v="72.239999999999995"/>
    <n v="0"/>
    <n v="33.26"/>
    <n v="72.239999999999995"/>
    <n v="33.26"/>
    <n v="38.979999999999997"/>
    <n v="0.53959025470653377"/>
    <n v="2026"/>
    <s v="Q1"/>
    <n v="1"/>
    <x v="0"/>
  </r>
  <r>
    <n v="3911"/>
    <d v="2026-01-21T00:00:00"/>
    <n v="2026"/>
    <x v="0"/>
    <n v="1"/>
    <x v="0"/>
    <x v="0"/>
    <x v="15"/>
    <x v="0"/>
    <s v="Returning"/>
    <x v="1"/>
    <s v="Summit Backpack 45L"/>
    <n v="5"/>
    <n v="152.81"/>
    <n v="0"/>
    <n v="78.989999999999995"/>
    <n v="764.05"/>
    <n v="394.95"/>
    <n v="369.09999999999997"/>
    <n v="0.48308356782933054"/>
    <n v="2026"/>
    <s v="Q1"/>
    <n v="1"/>
    <x v="0"/>
  </r>
  <r>
    <n v="4401"/>
    <d v="2026-01-21T00:00:00"/>
    <n v="2026"/>
    <x v="0"/>
    <n v="1"/>
    <x v="0"/>
    <x v="0"/>
    <x v="15"/>
    <x v="0"/>
    <s v="New"/>
    <x v="0"/>
    <s v="Commuter Helmet"/>
    <n v="3"/>
    <n v="83.34"/>
    <n v="0"/>
    <n v="41.44"/>
    <n v="250.02"/>
    <n v="124.32"/>
    <n v="125.70000000000002"/>
    <n v="0.50275977921766268"/>
    <n v="2026"/>
    <s v="Q1"/>
    <n v="1"/>
    <x v="0"/>
  </r>
  <r>
    <n v="4864"/>
    <d v="2026-01-21T00:00:00"/>
    <n v="2026"/>
    <x v="0"/>
    <n v="1"/>
    <x v="0"/>
    <x v="3"/>
    <x v="13"/>
    <x v="0"/>
    <s v="Returning"/>
    <x v="4"/>
    <s v="Recovery Roller"/>
    <n v="1"/>
    <n v="35.869999999999997"/>
    <n v="0"/>
    <n v="13.64"/>
    <n v="35.869999999999997"/>
    <n v="13.64"/>
    <n v="22.229999999999997"/>
    <n v="0.61973794257039305"/>
    <n v="2026"/>
    <s v="Q1"/>
    <n v="1"/>
    <x v="0"/>
  </r>
  <r>
    <n v="347"/>
    <d v="2026-01-22T00:00:00"/>
    <n v="2026"/>
    <x v="0"/>
    <n v="1"/>
    <x v="0"/>
    <x v="3"/>
    <x v="4"/>
    <x v="3"/>
    <s v="New"/>
    <x v="3"/>
    <s v="Trail Tent 2P"/>
    <n v="1"/>
    <n v="199.42"/>
    <n v="0.05"/>
    <n v="101.82"/>
    <n v="189.44899999999998"/>
    <n v="101.82"/>
    <n v="87.628999999999991"/>
    <n v="0.46254664843836601"/>
    <n v="2026"/>
    <s v="Q1"/>
    <n v="1"/>
    <x v="0"/>
  </r>
  <r>
    <n v="2051"/>
    <d v="2026-01-22T00:00:00"/>
    <n v="2026"/>
    <x v="0"/>
    <n v="1"/>
    <x v="0"/>
    <x v="2"/>
    <x v="5"/>
    <x v="0"/>
    <s v="New"/>
    <x v="3"/>
    <s v="Alpine Tent 4P"/>
    <n v="3"/>
    <n v="347.41"/>
    <n v="0.1"/>
    <n v="192.13"/>
    <n v="938.00700000000006"/>
    <n v="576.39"/>
    <n v="361.61700000000008"/>
    <n v="0.38551631277804971"/>
    <n v="2026"/>
    <s v="Q1"/>
    <n v="1"/>
    <x v="0"/>
  </r>
  <r>
    <n v="2314"/>
    <d v="2026-01-22T00:00:00"/>
    <n v="2026"/>
    <x v="0"/>
    <n v="1"/>
    <x v="0"/>
    <x v="0"/>
    <x v="9"/>
    <x v="0"/>
    <s v="New"/>
    <x v="0"/>
    <s v="Compact Repair Kit"/>
    <n v="1"/>
    <n v="40.28"/>
    <n v="0"/>
    <n v="16.79"/>
    <n v="40.28"/>
    <n v="16.79"/>
    <n v="23.490000000000002"/>
    <n v="0.58316782522343602"/>
    <n v="2026"/>
    <s v="Q1"/>
    <n v="1"/>
    <x v="0"/>
  </r>
  <r>
    <n v="3861"/>
    <d v="2026-01-22T00:00:00"/>
    <n v="2026"/>
    <x v="0"/>
    <n v="1"/>
    <x v="0"/>
    <x v="3"/>
    <x v="13"/>
    <x v="0"/>
    <s v="Returning"/>
    <x v="3"/>
    <s v="Trail Tent 2P"/>
    <n v="3"/>
    <n v="195.49"/>
    <n v="0.05"/>
    <n v="106.38"/>
    <n v="557.14649999999995"/>
    <n v="319.14"/>
    <n v="238.00649999999996"/>
    <n v="0.42718836069148775"/>
    <n v="2026"/>
    <s v="Q1"/>
    <n v="1"/>
    <x v="0"/>
  </r>
  <r>
    <n v="843"/>
    <d v="2026-01-23T00:00:00"/>
    <n v="2026"/>
    <x v="0"/>
    <n v="1"/>
    <x v="0"/>
    <x v="1"/>
    <x v="11"/>
    <x v="0"/>
    <s v="Returning"/>
    <x v="4"/>
    <s v="Recovery Roller"/>
    <n v="2"/>
    <n v="35.75"/>
    <n v="0"/>
    <n v="13.94"/>
    <n v="71.5"/>
    <n v="27.88"/>
    <n v="43.620000000000005"/>
    <n v="0.61006993006993016"/>
    <n v="2026"/>
    <s v="Q1"/>
    <n v="1"/>
    <x v="0"/>
  </r>
  <r>
    <n v="868"/>
    <d v="2026-01-23T00:00:00"/>
    <n v="2026"/>
    <x v="0"/>
    <n v="1"/>
    <x v="0"/>
    <x v="0"/>
    <x v="15"/>
    <x v="0"/>
    <s v="Returning"/>
    <x v="0"/>
    <s v="Cycling Pack 12L"/>
    <n v="1"/>
    <n v="103.39"/>
    <n v="0"/>
    <n v="51.32"/>
    <n v="103.39"/>
    <n v="51.32"/>
    <n v="52.07"/>
    <n v="0.50362704323435536"/>
    <n v="2026"/>
    <s v="Q1"/>
    <n v="1"/>
    <x v="0"/>
  </r>
  <r>
    <n v="890"/>
    <d v="2026-01-23T00:00:00"/>
    <n v="2026"/>
    <x v="0"/>
    <n v="1"/>
    <x v="0"/>
    <x v="0"/>
    <x v="15"/>
    <x v="0"/>
    <s v="New"/>
    <x v="3"/>
    <s v="Portable Camp Stove"/>
    <n v="3"/>
    <n v="81.98"/>
    <n v="0.1"/>
    <n v="40.229999999999997"/>
    <n v="221.346"/>
    <n v="120.69"/>
    <n v="100.65600000000001"/>
    <n v="0.45474505977067581"/>
    <n v="2026"/>
    <s v="Q1"/>
    <n v="1"/>
    <x v="0"/>
  </r>
  <r>
    <n v="2185"/>
    <d v="2026-01-23T00:00:00"/>
    <n v="2026"/>
    <x v="0"/>
    <n v="1"/>
    <x v="0"/>
    <x v="2"/>
    <x v="2"/>
    <x v="1"/>
    <s v="Business"/>
    <x v="3"/>
    <s v="Alpine Tent 4P"/>
    <n v="10"/>
    <n v="337.69"/>
    <n v="0.1"/>
    <n v="200.27"/>
    <n v="3039.21"/>
    <n v="2002.7"/>
    <n v="1036.51"/>
    <n v="0.34104586389226149"/>
    <n v="2026"/>
    <s v="Q1"/>
    <n v="1"/>
    <x v="0"/>
  </r>
  <r>
    <n v="2335"/>
    <d v="2026-01-23T00:00:00"/>
    <n v="2026"/>
    <x v="0"/>
    <n v="1"/>
    <x v="0"/>
    <x v="3"/>
    <x v="8"/>
    <x v="0"/>
    <s v="New"/>
    <x v="3"/>
    <s v="Alpine Tent 4P"/>
    <n v="2"/>
    <n v="333.29"/>
    <n v="0"/>
    <n v="197.18"/>
    <n v="666.58"/>
    <n v="394.36"/>
    <n v="272.22000000000003"/>
    <n v="0.40838308980167426"/>
    <n v="2026"/>
    <s v="Q1"/>
    <n v="1"/>
    <x v="0"/>
  </r>
  <r>
    <n v="2784"/>
    <d v="2026-01-23T00:00:00"/>
    <n v="2026"/>
    <x v="0"/>
    <n v="1"/>
    <x v="0"/>
    <x v="0"/>
    <x v="15"/>
    <x v="2"/>
    <s v="New"/>
    <x v="0"/>
    <s v="Commuter Helmet"/>
    <n v="1"/>
    <n v="80.11"/>
    <n v="0.05"/>
    <n v="43.54"/>
    <n v="76.104500000000002"/>
    <n v="43.54"/>
    <n v="32.564500000000002"/>
    <n v="0.42789191177919839"/>
    <n v="2026"/>
    <s v="Q1"/>
    <n v="1"/>
    <x v="0"/>
  </r>
  <r>
    <n v="3820"/>
    <d v="2026-01-23T00:00:00"/>
    <n v="2026"/>
    <x v="0"/>
    <n v="1"/>
    <x v="0"/>
    <x v="3"/>
    <x v="13"/>
    <x v="2"/>
    <s v="New"/>
    <x v="3"/>
    <s v="Portable Camp Stove"/>
    <n v="1"/>
    <n v="82.6"/>
    <n v="0.05"/>
    <n v="38.299999999999997"/>
    <n v="78.469999999999985"/>
    <n v="38.299999999999997"/>
    <n v="40.169999999999987"/>
    <n v="0.51191538167452522"/>
    <n v="2026"/>
    <s v="Q1"/>
    <n v="1"/>
    <x v="0"/>
  </r>
  <r>
    <n v="994"/>
    <d v="2026-01-24T00:00:00"/>
    <n v="2026"/>
    <x v="0"/>
    <n v="1"/>
    <x v="0"/>
    <x v="0"/>
    <x v="15"/>
    <x v="0"/>
    <s v="Returning"/>
    <x v="1"/>
    <s v="Hiking Daypack 20L"/>
    <n v="1"/>
    <n v="94.07"/>
    <n v="0"/>
    <n v="46.28"/>
    <n v="94.07"/>
    <n v="46.28"/>
    <n v="47.789999999999992"/>
    <n v="0.50802593813117891"/>
    <n v="2026"/>
    <s v="Q1"/>
    <n v="1"/>
    <x v="0"/>
  </r>
  <r>
    <n v="1643"/>
    <d v="2026-01-24T00:00:00"/>
    <n v="2026"/>
    <x v="0"/>
    <n v="1"/>
    <x v="0"/>
    <x v="0"/>
    <x v="15"/>
    <x v="0"/>
    <s v="Returning"/>
    <x v="2"/>
    <s v="Travel Backpack 35L"/>
    <n v="1"/>
    <n v="163.71"/>
    <n v="0"/>
    <n v="90.06"/>
    <n v="163.71"/>
    <n v="90.06"/>
    <n v="73.650000000000006"/>
    <n v="0.44988088693421296"/>
    <n v="2026"/>
    <s v="Q1"/>
    <n v="1"/>
    <x v="0"/>
  </r>
  <r>
    <n v="1971"/>
    <d v="2026-01-24T00:00:00"/>
    <n v="2026"/>
    <x v="0"/>
    <n v="1"/>
    <x v="0"/>
    <x v="3"/>
    <x v="8"/>
    <x v="2"/>
    <s v="Returning"/>
    <x v="3"/>
    <s v="Trail Tent 2P"/>
    <n v="4"/>
    <n v="191.43"/>
    <n v="0"/>
    <n v="106.82"/>
    <n v="765.72"/>
    <n v="427.28"/>
    <n v="338.44000000000005"/>
    <n v="0.441989238886277"/>
    <n v="2026"/>
    <s v="Q1"/>
    <n v="1"/>
    <x v="0"/>
  </r>
  <r>
    <n v="2828"/>
    <d v="2026-01-24T00:00:00"/>
    <n v="2026"/>
    <x v="0"/>
    <n v="1"/>
    <x v="0"/>
    <x v="1"/>
    <x v="11"/>
    <x v="1"/>
    <s v="Business"/>
    <x v="2"/>
    <s v="Packing Cube Set"/>
    <n v="3"/>
    <n v="46.94"/>
    <n v="0.05"/>
    <n v="18.18"/>
    <n v="133.779"/>
    <n v="54.54"/>
    <n v="79.239000000000004"/>
    <n v="0.59231269481757232"/>
    <n v="2026"/>
    <s v="Q1"/>
    <n v="1"/>
    <x v="0"/>
  </r>
  <r>
    <n v="5175"/>
    <d v="2026-01-24T00:00:00"/>
    <n v="2026"/>
    <x v="0"/>
    <n v="1"/>
    <x v="0"/>
    <x v="3"/>
    <x v="7"/>
    <x v="0"/>
    <s v="Returning"/>
    <x v="1"/>
    <s v="Trail Boots"/>
    <n v="1"/>
    <n v="147.21"/>
    <n v="0"/>
    <n v="79.510000000000005"/>
    <n v="147.21"/>
    <n v="79.510000000000005"/>
    <n v="67.7"/>
    <n v="0.45988723592147274"/>
    <n v="2026"/>
    <s v="Q1"/>
    <n v="1"/>
    <x v="0"/>
  </r>
  <r>
    <n v="1874"/>
    <d v="2026-01-25T00:00:00"/>
    <n v="2026"/>
    <x v="0"/>
    <n v="1"/>
    <x v="0"/>
    <x v="0"/>
    <x v="0"/>
    <x v="0"/>
    <s v="Business"/>
    <x v="2"/>
    <s v="Insulated Bottle"/>
    <n v="1"/>
    <n v="35.729999999999997"/>
    <n v="0"/>
    <n v="13.57"/>
    <n v="35.729999999999997"/>
    <n v="13.57"/>
    <n v="22.159999999999997"/>
    <n v="0.62020710887209629"/>
    <n v="2026"/>
    <s v="Q1"/>
    <n v="1"/>
    <x v="0"/>
  </r>
  <r>
    <n v="2490"/>
    <d v="2026-01-25T00:00:00"/>
    <n v="2026"/>
    <x v="0"/>
    <n v="1"/>
    <x v="0"/>
    <x v="1"/>
    <x v="14"/>
    <x v="0"/>
    <s v="New"/>
    <x v="0"/>
    <s v="Cycling Pack 12L"/>
    <n v="2"/>
    <n v="103.99"/>
    <n v="0.15"/>
    <n v="51.94"/>
    <n v="176.78299999999999"/>
    <n v="103.88"/>
    <n v="72.902999999999992"/>
    <n v="0.41238693765803269"/>
    <n v="2026"/>
    <s v="Q1"/>
    <n v="1"/>
    <x v="0"/>
  </r>
  <r>
    <n v="5078"/>
    <d v="2026-01-25T00:00:00"/>
    <n v="2026"/>
    <x v="0"/>
    <n v="1"/>
    <x v="0"/>
    <x v="1"/>
    <x v="12"/>
    <x v="0"/>
    <s v="Returning"/>
    <x v="1"/>
    <s v="Trekking Poles"/>
    <n v="2"/>
    <n v="72.739999999999995"/>
    <n v="0"/>
    <n v="31.96"/>
    <n v="145.47999999999999"/>
    <n v="63.92"/>
    <n v="81.559999999999988"/>
    <n v="0.56062689029419843"/>
    <n v="2026"/>
    <s v="Q1"/>
    <n v="1"/>
    <x v="0"/>
  </r>
  <r>
    <n v="230"/>
    <d v="2026-01-26T00:00:00"/>
    <n v="2026"/>
    <x v="0"/>
    <n v="1"/>
    <x v="0"/>
    <x v="2"/>
    <x v="10"/>
    <x v="2"/>
    <s v="Returning"/>
    <x v="0"/>
    <s v="Cycling Pack 12L"/>
    <n v="1"/>
    <n v="100.01"/>
    <n v="0.05"/>
    <n v="49.41"/>
    <n v="95.009500000000003"/>
    <n v="49.41"/>
    <n v="45.599500000000006"/>
    <n v="0.47994674216788852"/>
    <n v="2026"/>
    <s v="Q1"/>
    <n v="1"/>
    <x v="0"/>
  </r>
  <r>
    <n v="1757"/>
    <d v="2026-01-26T00:00:00"/>
    <n v="2026"/>
    <x v="0"/>
    <n v="1"/>
    <x v="0"/>
    <x v="3"/>
    <x v="7"/>
    <x v="0"/>
    <s v="Business"/>
    <x v="2"/>
    <s v="Packing Cube Set"/>
    <n v="2"/>
    <n v="45.73"/>
    <n v="0"/>
    <n v="18.11"/>
    <n v="91.46"/>
    <n v="36.22"/>
    <n v="55.239999999999995"/>
    <n v="0.60397988191559149"/>
    <n v="2026"/>
    <s v="Q1"/>
    <n v="1"/>
    <x v="0"/>
  </r>
  <r>
    <n v="1944"/>
    <d v="2026-01-26T00:00:00"/>
    <n v="2026"/>
    <x v="0"/>
    <n v="1"/>
    <x v="0"/>
    <x v="2"/>
    <x v="16"/>
    <x v="0"/>
    <s v="Returning"/>
    <x v="1"/>
    <s v="Trail Boots"/>
    <n v="2"/>
    <n v="143.66"/>
    <n v="0.15"/>
    <n v="78.14"/>
    <n v="244.22199999999998"/>
    <n v="156.28"/>
    <n v="87.941999999999979"/>
    <n v="0.36009040954541355"/>
    <n v="2026"/>
    <s v="Q1"/>
    <n v="1"/>
    <x v="0"/>
  </r>
  <r>
    <n v="3485"/>
    <d v="2026-01-26T00:00:00"/>
    <n v="2026"/>
    <x v="0"/>
    <n v="1"/>
    <x v="0"/>
    <x v="2"/>
    <x v="10"/>
    <x v="0"/>
    <s v="Business"/>
    <x v="3"/>
    <s v="Compact Sleeping Bag"/>
    <n v="2"/>
    <n v="121.88"/>
    <n v="0.05"/>
    <n v="62.17"/>
    <n v="231.57199999999997"/>
    <n v="124.34"/>
    <n v="107.23199999999997"/>
    <n v="0.46306116456220953"/>
    <n v="2026"/>
    <s v="Q1"/>
    <n v="1"/>
    <x v="0"/>
  </r>
  <r>
    <n v="4002"/>
    <d v="2026-01-26T00:00:00"/>
    <n v="2026"/>
    <x v="0"/>
    <n v="1"/>
    <x v="0"/>
    <x v="0"/>
    <x v="15"/>
    <x v="0"/>
    <s v="Returning"/>
    <x v="4"/>
    <s v="Training Mat"/>
    <n v="3"/>
    <n v="50.92"/>
    <n v="0.05"/>
    <n v="21.87"/>
    <n v="145.12199999999999"/>
    <n v="65.61"/>
    <n v="79.511999999999986"/>
    <n v="0.54789763095877941"/>
    <n v="2026"/>
    <s v="Q1"/>
    <n v="1"/>
    <x v="0"/>
  </r>
  <r>
    <n v="818"/>
    <d v="2026-01-27T00:00:00"/>
    <n v="2026"/>
    <x v="0"/>
    <n v="1"/>
    <x v="0"/>
    <x v="0"/>
    <x v="0"/>
    <x v="0"/>
    <s v="Returning"/>
    <x v="0"/>
    <s v="Cycling Pack 12L"/>
    <n v="1"/>
    <n v="103.78"/>
    <n v="0"/>
    <n v="49.36"/>
    <n v="103.78"/>
    <n v="49.36"/>
    <n v="54.42"/>
    <n v="0.52437849296588934"/>
    <n v="2026"/>
    <s v="Q1"/>
    <n v="1"/>
    <x v="0"/>
  </r>
  <r>
    <n v="1439"/>
    <d v="2026-01-27T00:00:00"/>
    <n v="2026"/>
    <x v="0"/>
    <n v="1"/>
    <x v="0"/>
    <x v="1"/>
    <x v="6"/>
    <x v="3"/>
    <s v="New"/>
    <x v="1"/>
    <s v="Summit Backpack 45L"/>
    <n v="2"/>
    <n v="157.16999999999999"/>
    <n v="0"/>
    <n v="81.260000000000005"/>
    <n v="314.33999999999997"/>
    <n v="162.52000000000001"/>
    <n v="151.81999999999996"/>
    <n v="0.4829802125087484"/>
    <n v="2026"/>
    <s v="Q1"/>
    <n v="1"/>
    <x v="0"/>
  </r>
  <r>
    <n v="1616"/>
    <d v="2026-01-27T00:00:00"/>
    <n v="2026"/>
    <x v="0"/>
    <n v="1"/>
    <x v="0"/>
    <x v="1"/>
    <x v="12"/>
    <x v="0"/>
    <s v="Business"/>
    <x v="2"/>
    <s v="Carry-On Duffel"/>
    <n v="2"/>
    <n v="132.91999999999999"/>
    <n v="0"/>
    <n v="69.02"/>
    <n v="265.83999999999997"/>
    <n v="138.04"/>
    <n v="127.79999999999998"/>
    <n v="0.48074029491423409"/>
    <n v="2026"/>
    <s v="Q1"/>
    <n v="1"/>
    <x v="0"/>
  </r>
  <r>
    <n v="1798"/>
    <d v="2026-01-27T00:00:00"/>
    <n v="2026"/>
    <x v="0"/>
    <n v="1"/>
    <x v="0"/>
    <x v="3"/>
    <x v="8"/>
    <x v="2"/>
    <s v="Returning"/>
    <x v="1"/>
    <s v="Trekking Poles"/>
    <n v="1"/>
    <n v="71.41"/>
    <n v="0.05"/>
    <n v="32.28"/>
    <n v="67.839499999999987"/>
    <n v="32.28"/>
    <n v="35.559499999999986"/>
    <n v="0.52417102130764515"/>
    <n v="2026"/>
    <s v="Q1"/>
    <n v="1"/>
    <x v="0"/>
  </r>
  <r>
    <n v="4449"/>
    <d v="2026-01-27T00:00:00"/>
    <n v="2026"/>
    <x v="0"/>
    <n v="1"/>
    <x v="0"/>
    <x v="3"/>
    <x v="8"/>
    <x v="0"/>
    <s v="New"/>
    <x v="3"/>
    <s v="Trail Tent 2P"/>
    <n v="1"/>
    <n v="199.67"/>
    <n v="0"/>
    <n v="103.81"/>
    <n v="199.67"/>
    <n v="103.81"/>
    <n v="95.859999999999985"/>
    <n v="0.4800921520508839"/>
    <n v="2026"/>
    <s v="Q1"/>
    <n v="1"/>
    <x v="0"/>
  </r>
  <r>
    <n v="4473"/>
    <d v="2026-01-27T00:00:00"/>
    <n v="2026"/>
    <x v="0"/>
    <n v="1"/>
    <x v="0"/>
    <x v="0"/>
    <x v="0"/>
    <x v="2"/>
    <s v="Returning"/>
    <x v="3"/>
    <s v="Trail Tent 2P"/>
    <n v="1"/>
    <n v="196.88"/>
    <n v="0"/>
    <n v="102.76"/>
    <n v="196.88"/>
    <n v="102.76"/>
    <n v="94.11999999999999"/>
    <n v="0.47805770012190163"/>
    <n v="2026"/>
    <s v="Q1"/>
    <n v="1"/>
    <x v="0"/>
  </r>
  <r>
    <n v="203"/>
    <d v="2026-01-28T00:00:00"/>
    <n v="2026"/>
    <x v="0"/>
    <n v="1"/>
    <x v="0"/>
    <x v="3"/>
    <x v="7"/>
    <x v="0"/>
    <s v="Returning"/>
    <x v="0"/>
    <s v="Trail Bike Light"/>
    <n v="3"/>
    <n v="49.95"/>
    <n v="0"/>
    <n v="22.55"/>
    <n v="149.85000000000002"/>
    <n v="67.650000000000006"/>
    <n v="82.200000000000017"/>
    <n v="0.54854854854854862"/>
    <n v="2026"/>
    <s v="Q1"/>
    <n v="1"/>
    <x v="0"/>
  </r>
  <r>
    <n v="1654"/>
    <d v="2026-01-28T00:00:00"/>
    <n v="2026"/>
    <x v="0"/>
    <n v="1"/>
    <x v="0"/>
    <x v="1"/>
    <x v="6"/>
    <x v="3"/>
    <s v="Business"/>
    <x v="1"/>
    <s v="Trekking Poles"/>
    <n v="1"/>
    <n v="70.41"/>
    <n v="0"/>
    <n v="32.74"/>
    <n v="70.41"/>
    <n v="32.74"/>
    <n v="37.669999999999995"/>
    <n v="0.53500923164323244"/>
    <n v="2026"/>
    <s v="Q1"/>
    <n v="1"/>
    <x v="0"/>
  </r>
  <r>
    <n v="2203"/>
    <d v="2026-01-28T00:00:00"/>
    <n v="2026"/>
    <x v="0"/>
    <n v="1"/>
    <x v="0"/>
    <x v="2"/>
    <x v="16"/>
    <x v="3"/>
    <s v="Returning"/>
    <x v="1"/>
    <s v="Trekking Poles"/>
    <n v="2"/>
    <n v="70.290000000000006"/>
    <n v="0.15"/>
    <n v="31.84"/>
    <n v="119.49300000000001"/>
    <n v="63.68"/>
    <n v="55.813000000000009"/>
    <n v="0.46708175374289712"/>
    <n v="2026"/>
    <s v="Q1"/>
    <n v="1"/>
    <x v="0"/>
  </r>
  <r>
    <n v="3352"/>
    <d v="2026-01-28T00:00:00"/>
    <n v="2026"/>
    <x v="0"/>
    <n v="1"/>
    <x v="0"/>
    <x v="2"/>
    <x v="16"/>
    <x v="0"/>
    <s v="Business"/>
    <x v="1"/>
    <s v="Hiking Daypack 20L"/>
    <n v="4"/>
    <n v="91.46"/>
    <n v="0"/>
    <n v="44.04"/>
    <n v="365.84"/>
    <n v="176.16"/>
    <n v="189.67999999999998"/>
    <n v="0.51847802317953207"/>
    <n v="2026"/>
    <s v="Q1"/>
    <n v="1"/>
    <x v="0"/>
  </r>
  <r>
    <n v="183"/>
    <d v="2026-01-29T00:00:00"/>
    <n v="2026"/>
    <x v="0"/>
    <n v="1"/>
    <x v="0"/>
    <x v="1"/>
    <x v="12"/>
    <x v="0"/>
    <s v="New"/>
    <x v="3"/>
    <s v="Compact Sleeping Bag"/>
    <n v="2"/>
    <n v="123.27"/>
    <n v="0"/>
    <n v="60.26"/>
    <n v="246.54"/>
    <n v="120.52"/>
    <n v="126.02"/>
    <n v="0.51115437657175311"/>
    <n v="2026"/>
    <s v="Q1"/>
    <n v="1"/>
    <x v="0"/>
  </r>
  <r>
    <n v="3525"/>
    <d v="2026-01-29T00:00:00"/>
    <n v="2026"/>
    <x v="0"/>
    <n v="1"/>
    <x v="0"/>
    <x v="2"/>
    <x v="5"/>
    <x v="1"/>
    <s v="Business"/>
    <x v="4"/>
    <s v="Training Mat"/>
    <n v="3"/>
    <n v="49.63"/>
    <n v="0.1"/>
    <n v="22.06"/>
    <n v="134.001"/>
    <n v="66.179999999999993"/>
    <n v="67.821000000000012"/>
    <n v="0.50612308863366695"/>
    <n v="2026"/>
    <s v="Q1"/>
    <n v="1"/>
    <x v="0"/>
  </r>
  <r>
    <n v="4299"/>
    <d v="2026-01-29T00:00:00"/>
    <n v="2026"/>
    <x v="0"/>
    <n v="1"/>
    <x v="0"/>
    <x v="0"/>
    <x v="9"/>
    <x v="1"/>
    <s v="Business"/>
    <x v="2"/>
    <s v="Carry-On Duffel"/>
    <n v="12"/>
    <n v="132.21"/>
    <n v="0.1"/>
    <n v="68.95"/>
    <n v="1427.8679999999999"/>
    <n v="827.40000000000009"/>
    <n v="600.46799999999985"/>
    <n v="0.42053467127213429"/>
    <n v="2026"/>
    <s v="Q1"/>
    <n v="1"/>
    <x v="0"/>
  </r>
  <r>
    <n v="748"/>
    <d v="2026-01-30T00:00:00"/>
    <n v="2026"/>
    <x v="0"/>
    <n v="1"/>
    <x v="0"/>
    <x v="1"/>
    <x v="1"/>
    <x v="2"/>
    <s v="Business"/>
    <x v="0"/>
    <s v="Compact Repair Kit"/>
    <n v="1"/>
    <n v="39.549999999999997"/>
    <n v="0"/>
    <n v="17.059999999999999"/>
    <n v="39.549999999999997"/>
    <n v="17.059999999999999"/>
    <n v="22.49"/>
    <n v="0.56864728192161818"/>
    <n v="2026"/>
    <s v="Q1"/>
    <n v="1"/>
    <x v="0"/>
  </r>
  <r>
    <n v="3117"/>
    <d v="2026-01-30T00:00:00"/>
    <n v="2026"/>
    <x v="0"/>
    <n v="1"/>
    <x v="0"/>
    <x v="1"/>
    <x v="12"/>
    <x v="0"/>
    <s v="New"/>
    <x v="3"/>
    <s v="Portable Camp Stove"/>
    <n v="3"/>
    <n v="80.08"/>
    <n v="0"/>
    <n v="39.450000000000003"/>
    <n v="240.24"/>
    <n v="118.35000000000001"/>
    <n v="121.89"/>
    <n v="0.50736763236763238"/>
    <n v="2026"/>
    <s v="Q1"/>
    <n v="1"/>
    <x v="0"/>
  </r>
  <r>
    <n v="3328"/>
    <d v="2026-01-30T00:00:00"/>
    <n v="2026"/>
    <x v="0"/>
    <n v="1"/>
    <x v="0"/>
    <x v="2"/>
    <x v="5"/>
    <x v="2"/>
    <s v="Returning"/>
    <x v="4"/>
    <s v="Weighted Vest"/>
    <n v="1"/>
    <n v="120.48"/>
    <n v="0"/>
    <n v="69.55"/>
    <n v="120.48"/>
    <n v="69.55"/>
    <n v="50.930000000000007"/>
    <n v="0.42272576361221786"/>
    <n v="2026"/>
    <s v="Q1"/>
    <n v="1"/>
    <x v="0"/>
  </r>
  <r>
    <n v="3822"/>
    <d v="2026-01-30T00:00:00"/>
    <n v="2026"/>
    <x v="0"/>
    <n v="1"/>
    <x v="0"/>
    <x v="3"/>
    <x v="7"/>
    <x v="0"/>
    <s v="Returning"/>
    <x v="4"/>
    <s v="Resistance Band Set"/>
    <n v="1"/>
    <n v="39.369999999999997"/>
    <n v="0.05"/>
    <n v="14.66"/>
    <n v="37.401499999999999"/>
    <n v="14.66"/>
    <n v="22.741499999999998"/>
    <n v="0.60803711081106371"/>
    <n v="2026"/>
    <s v="Q1"/>
    <n v="1"/>
    <x v="0"/>
  </r>
  <r>
    <n v="4125"/>
    <d v="2026-01-30T00:00:00"/>
    <n v="2026"/>
    <x v="0"/>
    <n v="1"/>
    <x v="0"/>
    <x v="1"/>
    <x v="12"/>
    <x v="1"/>
    <s v="Business"/>
    <x v="3"/>
    <s v="Portable Camp Stove"/>
    <n v="8"/>
    <n v="81.06"/>
    <n v="0.15"/>
    <n v="39.549999999999997"/>
    <n v="551.20799999999997"/>
    <n v="316.39999999999998"/>
    <n v="234.80799999999999"/>
    <n v="0.42598801178502488"/>
    <n v="2026"/>
    <s v="Q1"/>
    <n v="1"/>
    <x v="0"/>
  </r>
  <r>
    <n v="4592"/>
    <d v="2026-01-30T00:00:00"/>
    <n v="2026"/>
    <x v="0"/>
    <n v="1"/>
    <x v="0"/>
    <x v="1"/>
    <x v="12"/>
    <x v="3"/>
    <s v="Returning"/>
    <x v="4"/>
    <s v="Weighted Vest"/>
    <n v="5"/>
    <n v="120.4"/>
    <n v="0"/>
    <n v="69.510000000000005"/>
    <n v="602"/>
    <n v="347.55"/>
    <n v="254.45"/>
    <n v="0.42267441860465116"/>
    <n v="2026"/>
    <s v="Q1"/>
    <n v="1"/>
    <x v="0"/>
  </r>
  <r>
    <n v="373"/>
    <d v="2026-01-31T00:00:00"/>
    <n v="2026"/>
    <x v="0"/>
    <n v="1"/>
    <x v="0"/>
    <x v="2"/>
    <x v="10"/>
    <x v="1"/>
    <s v="Business"/>
    <x v="2"/>
    <s v="Packing Cube Set"/>
    <n v="10"/>
    <n v="47.71"/>
    <n v="0.1"/>
    <n v="18.649999999999999"/>
    <n v="429.39000000000004"/>
    <n v="186.5"/>
    <n v="242.89000000000004"/>
    <n v="0.56566291716155481"/>
    <n v="2026"/>
    <s v="Q1"/>
    <n v="1"/>
    <x v="0"/>
  </r>
  <r>
    <n v="672"/>
    <d v="2026-01-31T00:00:00"/>
    <n v="2026"/>
    <x v="0"/>
    <n v="1"/>
    <x v="0"/>
    <x v="0"/>
    <x v="9"/>
    <x v="0"/>
    <s v="Business"/>
    <x v="0"/>
    <s v="Cycling Pack 12L"/>
    <n v="1"/>
    <n v="102.92"/>
    <n v="0.05"/>
    <n v="50.92"/>
    <n v="97.774000000000001"/>
    <n v="50.92"/>
    <n v="46.853999999999999"/>
    <n v="0.4792071511853867"/>
    <n v="2026"/>
    <s v="Q1"/>
    <n v="1"/>
    <x v="0"/>
  </r>
  <r>
    <n v="1125"/>
    <d v="2026-01-31T00:00:00"/>
    <n v="2026"/>
    <x v="0"/>
    <n v="1"/>
    <x v="0"/>
    <x v="1"/>
    <x v="1"/>
    <x v="0"/>
    <s v="Returning"/>
    <x v="1"/>
    <s v="Trekking Poles"/>
    <n v="1"/>
    <n v="72.69"/>
    <n v="0.1"/>
    <n v="32.67"/>
    <n v="65.421000000000006"/>
    <n v="32.67"/>
    <n v="32.751000000000005"/>
    <n v="0.50061906727197691"/>
    <n v="2026"/>
    <s v="Q1"/>
    <n v="1"/>
    <x v="0"/>
  </r>
  <r>
    <n v="1164"/>
    <d v="2026-01-31T00:00:00"/>
    <n v="2026"/>
    <x v="0"/>
    <n v="1"/>
    <x v="0"/>
    <x v="0"/>
    <x v="0"/>
    <x v="0"/>
    <s v="New"/>
    <x v="0"/>
    <s v="Commuter Helmet"/>
    <n v="1"/>
    <n v="79.989999999999995"/>
    <n v="0.05"/>
    <n v="43.02"/>
    <n v="75.990499999999997"/>
    <n v="43.02"/>
    <n v="32.970499999999994"/>
    <n v="0.43387660299642711"/>
    <n v="2026"/>
    <s v="Q1"/>
    <n v="1"/>
    <x v="0"/>
  </r>
  <r>
    <n v="1613"/>
    <d v="2026-01-31T00:00:00"/>
    <n v="2026"/>
    <x v="0"/>
    <n v="1"/>
    <x v="0"/>
    <x v="1"/>
    <x v="6"/>
    <x v="1"/>
    <s v="Business"/>
    <x v="4"/>
    <s v="Training Mat"/>
    <n v="4"/>
    <n v="51.11"/>
    <n v="0.15"/>
    <n v="22.25"/>
    <n v="173.774"/>
    <n v="89"/>
    <n v="84.774000000000001"/>
    <n v="0.48784052850253778"/>
    <n v="2026"/>
    <s v="Q1"/>
    <n v="1"/>
    <x v="0"/>
  </r>
  <r>
    <n v="2149"/>
    <d v="2026-01-31T00:00:00"/>
    <n v="2026"/>
    <x v="0"/>
    <n v="1"/>
    <x v="0"/>
    <x v="0"/>
    <x v="15"/>
    <x v="0"/>
    <s v="Returning"/>
    <x v="4"/>
    <s v="Weighted Vest"/>
    <n v="2"/>
    <n v="124.83"/>
    <n v="0"/>
    <n v="70.91"/>
    <n v="249.66"/>
    <n v="141.82"/>
    <n v="107.84"/>
    <n v="0.43194744853000083"/>
    <n v="2026"/>
    <s v="Q1"/>
    <n v="1"/>
    <x v="0"/>
  </r>
  <r>
    <n v="2593"/>
    <d v="2026-01-31T00:00:00"/>
    <n v="2026"/>
    <x v="0"/>
    <n v="1"/>
    <x v="0"/>
    <x v="1"/>
    <x v="11"/>
    <x v="2"/>
    <s v="New"/>
    <x v="0"/>
    <s v="Compact Repair Kit"/>
    <n v="6"/>
    <n v="41.07"/>
    <n v="0.1"/>
    <n v="16.29"/>
    <n v="221.77800000000002"/>
    <n v="97.74"/>
    <n v="124.03800000000003"/>
    <n v="0.55928901874847825"/>
    <n v="2026"/>
    <s v="Q1"/>
    <n v="1"/>
    <x v="0"/>
  </r>
  <r>
    <n v="2659"/>
    <d v="2026-01-31T00:00:00"/>
    <n v="2026"/>
    <x v="0"/>
    <n v="1"/>
    <x v="0"/>
    <x v="0"/>
    <x v="15"/>
    <x v="0"/>
    <s v="New"/>
    <x v="2"/>
    <s v="Insulated Bottle"/>
    <n v="1"/>
    <n v="36.020000000000003"/>
    <n v="0"/>
    <n v="13.34"/>
    <n v="36.020000000000003"/>
    <n v="13.34"/>
    <n v="22.680000000000003"/>
    <n v="0.62965019433647973"/>
    <n v="2026"/>
    <s v="Q1"/>
    <n v="1"/>
    <x v="0"/>
  </r>
  <r>
    <n v="3496"/>
    <d v="2026-01-31T00:00:00"/>
    <n v="2026"/>
    <x v="0"/>
    <n v="1"/>
    <x v="0"/>
    <x v="0"/>
    <x v="0"/>
    <x v="2"/>
    <s v="Returning"/>
    <x v="4"/>
    <s v="Recovery Roller"/>
    <n v="1"/>
    <n v="35.82"/>
    <n v="0.05"/>
    <n v="14.32"/>
    <n v="34.028999999999996"/>
    <n v="14.32"/>
    <n v="19.708999999999996"/>
    <n v="0.57918246201769075"/>
    <n v="2026"/>
    <s v="Q1"/>
    <n v="1"/>
    <x v="0"/>
  </r>
  <r>
    <n v="3889"/>
    <d v="2026-01-31T00:00:00"/>
    <n v="2026"/>
    <x v="0"/>
    <n v="1"/>
    <x v="0"/>
    <x v="2"/>
    <x v="3"/>
    <x v="2"/>
    <s v="Returning"/>
    <x v="0"/>
    <s v="Cycling Pack 12L"/>
    <n v="3"/>
    <n v="103.94"/>
    <n v="0.1"/>
    <n v="50.67"/>
    <n v="280.63799999999998"/>
    <n v="152.01"/>
    <n v="128.62799999999999"/>
    <n v="0.45834135077929572"/>
    <n v="2026"/>
    <s v="Q1"/>
    <n v="1"/>
    <x v="0"/>
  </r>
  <r>
    <n v="1432"/>
    <d v="2026-02-01T00:00:00"/>
    <n v="2026"/>
    <x v="0"/>
    <n v="2"/>
    <x v="1"/>
    <x v="0"/>
    <x v="0"/>
    <x v="0"/>
    <s v="Returning"/>
    <x v="1"/>
    <s v="Trail Boots"/>
    <n v="1"/>
    <n v="140.53"/>
    <n v="0"/>
    <n v="77.36"/>
    <n v="140.53"/>
    <n v="77.36"/>
    <n v="63.17"/>
    <n v="0.44951255959581587"/>
    <n v="2026"/>
    <s v="Q1"/>
    <n v="2"/>
    <x v="1"/>
  </r>
  <r>
    <n v="1778"/>
    <d v="2026-02-01T00:00:00"/>
    <n v="2026"/>
    <x v="0"/>
    <n v="2"/>
    <x v="1"/>
    <x v="3"/>
    <x v="7"/>
    <x v="2"/>
    <s v="Returning"/>
    <x v="1"/>
    <s v="Trail Boots"/>
    <n v="1"/>
    <n v="142.03"/>
    <n v="0.05"/>
    <n v="77.069999999999993"/>
    <n v="134.92849999999999"/>
    <n v="77.069999999999993"/>
    <n v="57.858499999999992"/>
    <n v="0.42880859121682963"/>
    <n v="2026"/>
    <s v="Q1"/>
    <n v="2"/>
    <x v="1"/>
  </r>
  <r>
    <n v="2047"/>
    <d v="2026-02-01T00:00:00"/>
    <n v="2026"/>
    <x v="0"/>
    <n v="2"/>
    <x v="1"/>
    <x v="2"/>
    <x v="5"/>
    <x v="1"/>
    <s v="Business"/>
    <x v="3"/>
    <s v="Compact Sleeping Bag"/>
    <n v="12"/>
    <n v="124.84"/>
    <n v="0.1"/>
    <n v="59.47"/>
    <n v="1348.2719999999999"/>
    <n v="713.64"/>
    <n v="634.63199999999995"/>
    <n v="0.47070027412866244"/>
    <n v="2026"/>
    <s v="Q1"/>
    <n v="2"/>
    <x v="1"/>
  </r>
  <r>
    <n v="2668"/>
    <d v="2026-02-01T00:00:00"/>
    <n v="2026"/>
    <x v="0"/>
    <n v="2"/>
    <x v="1"/>
    <x v="1"/>
    <x v="12"/>
    <x v="0"/>
    <s v="Returning"/>
    <x v="4"/>
    <s v="Recovery Roller"/>
    <n v="3"/>
    <n v="35.36"/>
    <n v="0"/>
    <n v="13.7"/>
    <n v="106.08"/>
    <n v="41.099999999999994"/>
    <n v="64.98"/>
    <n v="0.61255656108597289"/>
    <n v="2026"/>
    <s v="Q1"/>
    <n v="2"/>
    <x v="1"/>
  </r>
  <r>
    <n v="2706"/>
    <d v="2026-02-01T00:00:00"/>
    <n v="2026"/>
    <x v="0"/>
    <n v="2"/>
    <x v="1"/>
    <x v="3"/>
    <x v="13"/>
    <x v="3"/>
    <s v="Returning"/>
    <x v="4"/>
    <s v="Weighted Vest"/>
    <n v="2"/>
    <n v="122.43"/>
    <n v="0"/>
    <n v="69.08"/>
    <n v="244.86"/>
    <n v="138.16"/>
    <n v="106.70000000000002"/>
    <n v="0.43575920934411505"/>
    <n v="2026"/>
    <s v="Q1"/>
    <n v="2"/>
    <x v="1"/>
  </r>
  <r>
    <n v="2940"/>
    <d v="2026-02-01T00:00:00"/>
    <n v="2026"/>
    <x v="0"/>
    <n v="2"/>
    <x v="1"/>
    <x v="0"/>
    <x v="15"/>
    <x v="3"/>
    <s v="New"/>
    <x v="1"/>
    <s v="Trail Boots"/>
    <n v="2"/>
    <n v="140.47"/>
    <n v="0.05"/>
    <n v="78.39"/>
    <n v="266.89299999999997"/>
    <n v="156.78"/>
    <n v="110.11299999999997"/>
    <n v="0.41257357817552348"/>
    <n v="2026"/>
    <s v="Q1"/>
    <n v="2"/>
    <x v="1"/>
  </r>
  <r>
    <n v="1263"/>
    <d v="2026-02-02T00:00:00"/>
    <n v="2026"/>
    <x v="0"/>
    <n v="2"/>
    <x v="1"/>
    <x v="1"/>
    <x v="14"/>
    <x v="0"/>
    <s v="Returning"/>
    <x v="2"/>
    <s v="Packing Cube Set"/>
    <n v="1"/>
    <n v="45.43"/>
    <n v="0.05"/>
    <n v="18.670000000000002"/>
    <n v="43.158499999999997"/>
    <n v="18.670000000000002"/>
    <n v="24.488499999999995"/>
    <n v="0.56740850585632019"/>
    <n v="2026"/>
    <s v="Q1"/>
    <n v="2"/>
    <x v="1"/>
  </r>
  <r>
    <n v="1641"/>
    <d v="2026-02-02T00:00:00"/>
    <n v="2026"/>
    <x v="0"/>
    <n v="2"/>
    <x v="1"/>
    <x v="3"/>
    <x v="13"/>
    <x v="1"/>
    <s v="Business"/>
    <x v="0"/>
    <s v="Cycling Pack 12L"/>
    <n v="8"/>
    <n v="102.78"/>
    <n v="0.15"/>
    <n v="50.39"/>
    <n v="698.904"/>
    <n v="403.12"/>
    <n v="295.78399999999999"/>
    <n v="0.42321119924911005"/>
    <n v="2026"/>
    <s v="Q1"/>
    <n v="2"/>
    <x v="1"/>
  </r>
  <r>
    <n v="2014"/>
    <d v="2026-02-02T00:00:00"/>
    <n v="2026"/>
    <x v="0"/>
    <n v="2"/>
    <x v="1"/>
    <x v="1"/>
    <x v="11"/>
    <x v="3"/>
    <s v="New"/>
    <x v="3"/>
    <s v="Compact Sleeping Bag"/>
    <n v="1"/>
    <n v="123.95"/>
    <n v="0"/>
    <n v="61.32"/>
    <n v="123.95"/>
    <n v="61.32"/>
    <n v="62.63"/>
    <n v="0.50528438886647842"/>
    <n v="2026"/>
    <s v="Q1"/>
    <n v="2"/>
    <x v="1"/>
  </r>
  <r>
    <n v="2642"/>
    <d v="2026-02-02T00:00:00"/>
    <n v="2026"/>
    <x v="0"/>
    <n v="2"/>
    <x v="1"/>
    <x v="1"/>
    <x v="11"/>
    <x v="3"/>
    <s v="Returning"/>
    <x v="3"/>
    <s v="Trail Tent 2P"/>
    <n v="3"/>
    <n v="199.9"/>
    <n v="0"/>
    <n v="104.18"/>
    <n v="599.70000000000005"/>
    <n v="312.54000000000002"/>
    <n v="287.16000000000003"/>
    <n v="0.47883941970985494"/>
    <n v="2026"/>
    <s v="Q1"/>
    <n v="2"/>
    <x v="1"/>
  </r>
  <r>
    <n v="2929"/>
    <d v="2026-02-02T00:00:00"/>
    <n v="2026"/>
    <x v="0"/>
    <n v="2"/>
    <x v="1"/>
    <x v="1"/>
    <x v="12"/>
    <x v="3"/>
    <s v="Returning"/>
    <x v="1"/>
    <s v="Hiking Daypack 20L"/>
    <n v="1"/>
    <n v="93.78"/>
    <n v="0"/>
    <n v="44.21"/>
    <n v="93.78"/>
    <n v="44.21"/>
    <n v="49.57"/>
    <n v="0.52857752185967155"/>
    <n v="2026"/>
    <s v="Q1"/>
    <n v="2"/>
    <x v="1"/>
  </r>
  <r>
    <n v="3855"/>
    <d v="2026-02-02T00:00:00"/>
    <n v="2026"/>
    <x v="0"/>
    <n v="2"/>
    <x v="1"/>
    <x v="0"/>
    <x v="0"/>
    <x v="0"/>
    <s v="Business"/>
    <x v="4"/>
    <s v="Resistance Band Set"/>
    <n v="1"/>
    <n v="39.39"/>
    <n v="0.1"/>
    <n v="15.09"/>
    <n v="35.451000000000001"/>
    <n v="15.09"/>
    <n v="20.361000000000001"/>
    <n v="0.57434204958957435"/>
    <n v="2026"/>
    <s v="Q1"/>
    <n v="2"/>
    <x v="1"/>
  </r>
  <r>
    <n v="4031"/>
    <d v="2026-02-02T00:00:00"/>
    <n v="2026"/>
    <x v="0"/>
    <n v="2"/>
    <x v="1"/>
    <x v="0"/>
    <x v="0"/>
    <x v="0"/>
    <s v="New"/>
    <x v="0"/>
    <s v="Cycling Pack 12L"/>
    <n v="6"/>
    <n v="101.64"/>
    <n v="0"/>
    <n v="51.06"/>
    <n v="609.84"/>
    <n v="306.36"/>
    <n v="303.48"/>
    <n v="0.49763872491145217"/>
    <n v="2026"/>
    <s v="Q1"/>
    <n v="2"/>
    <x v="1"/>
  </r>
  <r>
    <n v="2"/>
    <d v="2026-02-03T00:00:00"/>
    <n v="2026"/>
    <x v="0"/>
    <n v="2"/>
    <x v="1"/>
    <x v="0"/>
    <x v="0"/>
    <x v="1"/>
    <s v="Business"/>
    <x v="4"/>
    <s v="Recovery Roller"/>
    <n v="12"/>
    <n v="36.74"/>
    <n v="0.2"/>
    <n v="13.53"/>
    <n v="352.70400000000001"/>
    <n v="162.35999999999999"/>
    <n v="190.34400000000002"/>
    <n v="0.53967065868263475"/>
    <n v="2026"/>
    <s v="Q1"/>
    <n v="2"/>
    <x v="1"/>
  </r>
  <r>
    <n v="4228"/>
    <d v="2026-02-03T00:00:00"/>
    <n v="2026"/>
    <x v="0"/>
    <n v="2"/>
    <x v="1"/>
    <x v="3"/>
    <x v="8"/>
    <x v="2"/>
    <s v="New"/>
    <x v="1"/>
    <s v="Summit Backpack 45L"/>
    <n v="2"/>
    <n v="154.62"/>
    <n v="0"/>
    <n v="78.209999999999994"/>
    <n v="309.24"/>
    <n v="156.41999999999999"/>
    <n v="152.82000000000002"/>
    <n v="0.49417927823050062"/>
    <n v="2026"/>
    <s v="Q1"/>
    <n v="2"/>
    <x v="1"/>
  </r>
  <r>
    <n v="928"/>
    <d v="2026-02-04T00:00:00"/>
    <n v="2026"/>
    <x v="0"/>
    <n v="2"/>
    <x v="1"/>
    <x v="0"/>
    <x v="0"/>
    <x v="3"/>
    <s v="New"/>
    <x v="3"/>
    <s v="Compact Sleeping Bag"/>
    <n v="1"/>
    <n v="125.63"/>
    <n v="0.1"/>
    <n v="60.38"/>
    <n v="113.06699999999999"/>
    <n v="60.38"/>
    <n v="52.686999999999991"/>
    <n v="0.46598034793529497"/>
    <n v="2026"/>
    <s v="Q1"/>
    <n v="2"/>
    <x v="1"/>
  </r>
  <r>
    <n v="933"/>
    <d v="2026-02-04T00:00:00"/>
    <n v="2026"/>
    <x v="0"/>
    <n v="2"/>
    <x v="1"/>
    <x v="1"/>
    <x v="11"/>
    <x v="0"/>
    <s v="New"/>
    <x v="3"/>
    <s v="Portable Camp Stove"/>
    <n v="2"/>
    <n v="81.59"/>
    <n v="0.1"/>
    <n v="38.64"/>
    <n v="146.86200000000002"/>
    <n v="77.28"/>
    <n v="69.582000000000022"/>
    <n v="0.47379172284185161"/>
    <n v="2026"/>
    <s v="Q1"/>
    <n v="2"/>
    <x v="1"/>
  </r>
  <r>
    <n v="1646"/>
    <d v="2026-02-04T00:00:00"/>
    <n v="2026"/>
    <x v="0"/>
    <n v="2"/>
    <x v="1"/>
    <x v="2"/>
    <x v="5"/>
    <x v="0"/>
    <s v="New"/>
    <x v="2"/>
    <s v="Packing Cube Set"/>
    <n v="2"/>
    <n v="45.81"/>
    <n v="0.1"/>
    <n v="18.420000000000002"/>
    <n v="82.458000000000013"/>
    <n v="36.840000000000003"/>
    <n v="45.618000000000009"/>
    <n v="0.55322709743141962"/>
    <n v="2026"/>
    <s v="Q1"/>
    <n v="2"/>
    <x v="1"/>
  </r>
  <r>
    <n v="380"/>
    <d v="2026-02-05T00:00:00"/>
    <n v="2026"/>
    <x v="0"/>
    <n v="2"/>
    <x v="1"/>
    <x v="1"/>
    <x v="12"/>
    <x v="0"/>
    <s v="Returning"/>
    <x v="4"/>
    <s v="Weighted Vest"/>
    <n v="3"/>
    <n v="125.63"/>
    <n v="0"/>
    <n v="71.05"/>
    <n v="376.89"/>
    <n v="213.14999999999998"/>
    <n v="163.74"/>
    <n v="0.43445037013452203"/>
    <n v="2026"/>
    <s v="Q1"/>
    <n v="2"/>
    <x v="1"/>
  </r>
  <r>
    <n v="1723"/>
    <d v="2026-02-05T00:00:00"/>
    <n v="2026"/>
    <x v="0"/>
    <n v="2"/>
    <x v="1"/>
    <x v="3"/>
    <x v="8"/>
    <x v="0"/>
    <s v="Returning"/>
    <x v="0"/>
    <s v="Cycling Pack 12L"/>
    <n v="2"/>
    <n v="101.01"/>
    <n v="0"/>
    <n v="50.26"/>
    <n v="202.02"/>
    <n v="100.52"/>
    <n v="101.50000000000001"/>
    <n v="0.50242550242550243"/>
    <n v="2026"/>
    <s v="Q1"/>
    <n v="2"/>
    <x v="1"/>
  </r>
  <r>
    <n v="2529"/>
    <d v="2026-02-05T00:00:00"/>
    <n v="2026"/>
    <x v="0"/>
    <n v="2"/>
    <x v="1"/>
    <x v="3"/>
    <x v="13"/>
    <x v="0"/>
    <s v="Returning"/>
    <x v="1"/>
    <s v="Summit Backpack 45L"/>
    <n v="6"/>
    <n v="154.22"/>
    <n v="0"/>
    <n v="79.599999999999994"/>
    <n v="925.31999999999994"/>
    <n v="477.59999999999997"/>
    <n v="447.71999999999997"/>
    <n v="0.4838542342108676"/>
    <n v="2026"/>
    <s v="Q1"/>
    <n v="2"/>
    <x v="1"/>
  </r>
  <r>
    <n v="2685"/>
    <d v="2026-02-05T00:00:00"/>
    <n v="2026"/>
    <x v="0"/>
    <n v="2"/>
    <x v="1"/>
    <x v="1"/>
    <x v="14"/>
    <x v="0"/>
    <s v="New"/>
    <x v="1"/>
    <s v="Trekking Poles"/>
    <n v="1"/>
    <n v="72.78"/>
    <n v="0.05"/>
    <n v="33.26"/>
    <n v="69.140999999999991"/>
    <n v="33.26"/>
    <n v="35.880999999999993"/>
    <n v="0.51895402149231273"/>
    <n v="2026"/>
    <s v="Q1"/>
    <n v="2"/>
    <x v="1"/>
  </r>
  <r>
    <n v="2793"/>
    <d v="2026-02-05T00:00:00"/>
    <n v="2026"/>
    <x v="0"/>
    <n v="2"/>
    <x v="1"/>
    <x v="1"/>
    <x v="14"/>
    <x v="1"/>
    <s v="Business"/>
    <x v="3"/>
    <s v="Compact Sleeping Bag"/>
    <n v="3"/>
    <n v="122.69"/>
    <n v="0.05"/>
    <n v="62.08"/>
    <n v="349.66649999999998"/>
    <n v="186.24"/>
    <n v="163.42649999999998"/>
    <n v="0.46737820180085876"/>
    <n v="2026"/>
    <s v="Q1"/>
    <n v="2"/>
    <x v="1"/>
  </r>
  <r>
    <n v="346"/>
    <d v="2026-02-06T00:00:00"/>
    <n v="2026"/>
    <x v="0"/>
    <n v="2"/>
    <x v="1"/>
    <x v="1"/>
    <x v="1"/>
    <x v="0"/>
    <s v="Business"/>
    <x v="0"/>
    <s v="Cycling Pack 12L"/>
    <n v="3"/>
    <n v="103.22"/>
    <n v="0"/>
    <n v="50.74"/>
    <n v="309.65999999999997"/>
    <n v="152.22"/>
    <n v="157.43999999999997"/>
    <n v="0.50842859910869986"/>
    <n v="2026"/>
    <s v="Q1"/>
    <n v="2"/>
    <x v="1"/>
  </r>
  <r>
    <n v="539"/>
    <d v="2026-02-06T00:00:00"/>
    <n v="2026"/>
    <x v="0"/>
    <n v="2"/>
    <x v="1"/>
    <x v="0"/>
    <x v="15"/>
    <x v="3"/>
    <s v="New"/>
    <x v="1"/>
    <s v="Hiking Daypack 20L"/>
    <n v="3"/>
    <n v="92.96"/>
    <n v="0.15"/>
    <n v="44.56"/>
    <n v="237.048"/>
    <n v="133.68"/>
    <n v="103.36799999999999"/>
    <n v="0.43606358205932971"/>
    <n v="2026"/>
    <s v="Q1"/>
    <n v="2"/>
    <x v="1"/>
  </r>
  <r>
    <n v="1368"/>
    <d v="2026-02-06T00:00:00"/>
    <n v="2026"/>
    <x v="0"/>
    <n v="2"/>
    <x v="1"/>
    <x v="1"/>
    <x v="12"/>
    <x v="2"/>
    <s v="New"/>
    <x v="2"/>
    <s v="Insulated Bottle"/>
    <n v="1"/>
    <n v="36.520000000000003"/>
    <n v="0"/>
    <n v="13.94"/>
    <n v="36.520000000000003"/>
    <n v="13.94"/>
    <n v="22.580000000000005"/>
    <n v="0.61829134720700996"/>
    <n v="2026"/>
    <s v="Q1"/>
    <n v="2"/>
    <x v="1"/>
  </r>
  <r>
    <n v="3506"/>
    <d v="2026-02-06T00:00:00"/>
    <n v="2026"/>
    <x v="0"/>
    <n v="2"/>
    <x v="1"/>
    <x v="0"/>
    <x v="0"/>
    <x v="2"/>
    <s v="Returning"/>
    <x v="4"/>
    <s v="Training Mat"/>
    <n v="3"/>
    <n v="50.65"/>
    <n v="0"/>
    <n v="21.49"/>
    <n v="151.94999999999999"/>
    <n v="64.47"/>
    <n v="87.47999999999999"/>
    <n v="0.57571569595261596"/>
    <n v="2026"/>
    <s v="Q1"/>
    <n v="2"/>
    <x v="1"/>
  </r>
  <r>
    <n v="1314"/>
    <d v="2026-02-07T00:00:00"/>
    <n v="2026"/>
    <x v="0"/>
    <n v="2"/>
    <x v="1"/>
    <x v="3"/>
    <x v="4"/>
    <x v="0"/>
    <s v="Returning"/>
    <x v="2"/>
    <s v="Insulated Bottle"/>
    <n v="2"/>
    <n v="37.03"/>
    <n v="0.15"/>
    <n v="13.87"/>
    <n v="62.951000000000001"/>
    <n v="27.74"/>
    <n v="35.210999999999999"/>
    <n v="0.55933980397451988"/>
    <n v="2026"/>
    <s v="Q1"/>
    <n v="2"/>
    <x v="1"/>
  </r>
  <r>
    <n v="2092"/>
    <d v="2026-02-07T00:00:00"/>
    <n v="2026"/>
    <x v="0"/>
    <n v="2"/>
    <x v="1"/>
    <x v="2"/>
    <x v="2"/>
    <x v="0"/>
    <s v="New"/>
    <x v="4"/>
    <s v="Recovery Roller"/>
    <n v="1"/>
    <n v="36.619999999999997"/>
    <n v="0"/>
    <n v="13.55"/>
    <n v="36.619999999999997"/>
    <n v="13.55"/>
    <n v="23.069999999999997"/>
    <n v="0.62998361551064985"/>
    <n v="2026"/>
    <s v="Q1"/>
    <n v="2"/>
    <x v="1"/>
  </r>
  <r>
    <n v="5083"/>
    <d v="2026-02-07T00:00:00"/>
    <n v="2026"/>
    <x v="0"/>
    <n v="2"/>
    <x v="1"/>
    <x v="2"/>
    <x v="16"/>
    <x v="2"/>
    <s v="Returning"/>
    <x v="3"/>
    <s v="Portable Camp Stove"/>
    <n v="1"/>
    <n v="81.47"/>
    <n v="0"/>
    <n v="39.18"/>
    <n v="81.47"/>
    <n v="39.18"/>
    <n v="42.29"/>
    <n v="0.51908678040996681"/>
    <n v="2026"/>
    <s v="Q1"/>
    <n v="2"/>
    <x v="1"/>
  </r>
  <r>
    <n v="582"/>
    <d v="2026-02-08T00:00:00"/>
    <n v="2026"/>
    <x v="0"/>
    <n v="2"/>
    <x v="1"/>
    <x v="1"/>
    <x v="1"/>
    <x v="1"/>
    <s v="Returning"/>
    <x v="3"/>
    <s v="Compact Sleeping Bag"/>
    <n v="12"/>
    <n v="122.75"/>
    <n v="0.15"/>
    <n v="62.51"/>
    <n v="1252.05"/>
    <n v="750.12"/>
    <n v="501.92999999999995"/>
    <n v="0.40088654606445429"/>
    <n v="2026"/>
    <s v="Q1"/>
    <n v="2"/>
    <x v="1"/>
  </r>
  <r>
    <n v="902"/>
    <d v="2026-02-08T00:00:00"/>
    <n v="2026"/>
    <x v="0"/>
    <n v="2"/>
    <x v="1"/>
    <x v="0"/>
    <x v="9"/>
    <x v="0"/>
    <s v="Business"/>
    <x v="4"/>
    <s v="Training Mat"/>
    <n v="1"/>
    <n v="50.38"/>
    <n v="0.05"/>
    <n v="21.95"/>
    <n v="47.860999999999997"/>
    <n v="21.95"/>
    <n v="25.910999999999998"/>
    <n v="0.54138024696516995"/>
    <n v="2026"/>
    <s v="Q1"/>
    <n v="2"/>
    <x v="1"/>
  </r>
  <r>
    <n v="2396"/>
    <d v="2026-02-08T00:00:00"/>
    <n v="2026"/>
    <x v="0"/>
    <n v="2"/>
    <x v="1"/>
    <x v="3"/>
    <x v="7"/>
    <x v="0"/>
    <s v="Business"/>
    <x v="4"/>
    <s v="Training Mat"/>
    <n v="2"/>
    <n v="50.4"/>
    <n v="0"/>
    <n v="21.43"/>
    <n v="100.8"/>
    <n v="42.86"/>
    <n v="57.94"/>
    <n v="0.57480158730158726"/>
    <n v="2026"/>
    <s v="Q1"/>
    <n v="2"/>
    <x v="1"/>
  </r>
  <r>
    <n v="2494"/>
    <d v="2026-02-08T00:00:00"/>
    <n v="2026"/>
    <x v="0"/>
    <n v="2"/>
    <x v="1"/>
    <x v="2"/>
    <x v="5"/>
    <x v="0"/>
    <s v="New"/>
    <x v="1"/>
    <s v="Trekking Poles"/>
    <n v="1"/>
    <n v="69.98"/>
    <n v="0"/>
    <n v="33.21"/>
    <n v="69.98"/>
    <n v="33.21"/>
    <n v="36.770000000000003"/>
    <n v="0.52543583881108891"/>
    <n v="2026"/>
    <s v="Q1"/>
    <n v="2"/>
    <x v="1"/>
  </r>
  <r>
    <n v="2925"/>
    <d v="2026-02-08T00:00:00"/>
    <n v="2026"/>
    <x v="0"/>
    <n v="2"/>
    <x v="1"/>
    <x v="0"/>
    <x v="0"/>
    <x v="2"/>
    <s v="New"/>
    <x v="1"/>
    <s v="Hiking Daypack 20L"/>
    <n v="3"/>
    <n v="90.04"/>
    <n v="0.05"/>
    <n v="45.25"/>
    <n v="256.61399999999998"/>
    <n v="135.75"/>
    <n v="120.86399999999998"/>
    <n v="0.47099534709719654"/>
    <n v="2026"/>
    <s v="Q1"/>
    <n v="2"/>
    <x v="1"/>
  </r>
  <r>
    <n v="3614"/>
    <d v="2026-02-08T00:00:00"/>
    <n v="2026"/>
    <x v="0"/>
    <n v="2"/>
    <x v="1"/>
    <x v="1"/>
    <x v="14"/>
    <x v="0"/>
    <s v="New"/>
    <x v="4"/>
    <s v="Training Mat"/>
    <n v="3"/>
    <n v="51.18"/>
    <n v="0"/>
    <n v="21.95"/>
    <n v="153.54"/>
    <n v="65.849999999999994"/>
    <n v="87.69"/>
    <n v="0.57112153184837833"/>
    <n v="2026"/>
    <s v="Q1"/>
    <n v="2"/>
    <x v="1"/>
  </r>
  <r>
    <n v="4360"/>
    <d v="2026-02-08T00:00:00"/>
    <n v="2026"/>
    <x v="0"/>
    <n v="2"/>
    <x v="1"/>
    <x v="0"/>
    <x v="15"/>
    <x v="0"/>
    <s v="New"/>
    <x v="2"/>
    <s v="Insulated Bottle"/>
    <n v="1"/>
    <n v="35.69"/>
    <n v="0"/>
    <n v="13.38"/>
    <n v="35.69"/>
    <n v="13.38"/>
    <n v="22.309999999999995"/>
    <n v="0.62510507144858496"/>
    <n v="2026"/>
    <s v="Q1"/>
    <n v="2"/>
    <x v="1"/>
  </r>
  <r>
    <n v="4582"/>
    <d v="2026-02-08T00:00:00"/>
    <n v="2026"/>
    <x v="0"/>
    <n v="2"/>
    <x v="1"/>
    <x v="3"/>
    <x v="7"/>
    <x v="0"/>
    <s v="New"/>
    <x v="0"/>
    <s v="Trail Bike Light"/>
    <n v="3"/>
    <n v="50.29"/>
    <n v="0.05"/>
    <n v="22.87"/>
    <n v="143.32650000000001"/>
    <n v="68.61"/>
    <n v="74.716500000000011"/>
    <n v="0.52130275978273388"/>
    <n v="2026"/>
    <s v="Q1"/>
    <n v="2"/>
    <x v="1"/>
  </r>
  <r>
    <n v="4381"/>
    <d v="2026-02-09T00:00:00"/>
    <n v="2026"/>
    <x v="0"/>
    <n v="2"/>
    <x v="1"/>
    <x v="1"/>
    <x v="12"/>
    <x v="3"/>
    <s v="Returning"/>
    <x v="3"/>
    <s v="Trail Tent 2P"/>
    <n v="1"/>
    <n v="194.32"/>
    <n v="0.05"/>
    <n v="102.52"/>
    <n v="184.60399999999998"/>
    <n v="102.52"/>
    <n v="82.083999999999989"/>
    <n v="0.44464908669367942"/>
    <n v="2026"/>
    <s v="Q1"/>
    <n v="2"/>
    <x v="1"/>
  </r>
  <r>
    <n v="4964"/>
    <d v="2026-02-09T00:00:00"/>
    <n v="2026"/>
    <x v="0"/>
    <n v="2"/>
    <x v="1"/>
    <x v="3"/>
    <x v="13"/>
    <x v="2"/>
    <s v="New"/>
    <x v="4"/>
    <s v="Resistance Band Set"/>
    <n v="4"/>
    <n v="40.44"/>
    <n v="0"/>
    <n v="14.75"/>
    <n v="161.76"/>
    <n v="59"/>
    <n v="102.75999999999999"/>
    <n v="0.63526211671612265"/>
    <n v="2026"/>
    <s v="Q1"/>
    <n v="2"/>
    <x v="1"/>
  </r>
  <r>
    <n v="255"/>
    <d v="2026-02-10T00:00:00"/>
    <n v="2026"/>
    <x v="0"/>
    <n v="2"/>
    <x v="1"/>
    <x v="3"/>
    <x v="7"/>
    <x v="0"/>
    <s v="New"/>
    <x v="2"/>
    <s v="Carry-On Duffel"/>
    <n v="3"/>
    <n v="134.53"/>
    <n v="0.1"/>
    <n v="69.12"/>
    <n v="363.23100000000005"/>
    <n v="207.36"/>
    <n v="155.87100000000004"/>
    <n v="0.42912361555043488"/>
    <n v="2026"/>
    <s v="Q1"/>
    <n v="2"/>
    <x v="1"/>
  </r>
  <r>
    <n v="2178"/>
    <d v="2026-02-10T00:00:00"/>
    <n v="2026"/>
    <x v="0"/>
    <n v="2"/>
    <x v="1"/>
    <x v="2"/>
    <x v="2"/>
    <x v="3"/>
    <s v="New"/>
    <x v="1"/>
    <s v="Summit Backpack 45L"/>
    <n v="6"/>
    <n v="154.05000000000001"/>
    <n v="0"/>
    <n v="79.25"/>
    <n v="924.30000000000007"/>
    <n v="475.5"/>
    <n v="448.80000000000007"/>
    <n v="0.4855566374553717"/>
    <n v="2026"/>
    <s v="Q1"/>
    <n v="2"/>
    <x v="1"/>
  </r>
  <r>
    <n v="3416"/>
    <d v="2026-02-10T00:00:00"/>
    <n v="2026"/>
    <x v="0"/>
    <n v="2"/>
    <x v="1"/>
    <x v="2"/>
    <x v="2"/>
    <x v="0"/>
    <s v="New"/>
    <x v="2"/>
    <s v="Carry-On Duffel"/>
    <n v="1"/>
    <n v="135.4"/>
    <n v="0"/>
    <n v="67.56"/>
    <n v="135.4"/>
    <n v="67.56"/>
    <n v="67.84"/>
    <n v="0.50103397341211231"/>
    <n v="2026"/>
    <s v="Q1"/>
    <n v="2"/>
    <x v="1"/>
  </r>
  <r>
    <n v="3854"/>
    <d v="2026-02-10T00:00:00"/>
    <n v="2026"/>
    <x v="0"/>
    <n v="2"/>
    <x v="1"/>
    <x v="0"/>
    <x v="0"/>
    <x v="0"/>
    <s v="New"/>
    <x v="0"/>
    <s v="Compact Repair Kit"/>
    <n v="2"/>
    <n v="41.03"/>
    <n v="0"/>
    <n v="16.260000000000002"/>
    <n v="82.06"/>
    <n v="32.520000000000003"/>
    <n v="49.54"/>
    <n v="0.60370460638557155"/>
    <n v="2026"/>
    <s v="Q1"/>
    <n v="2"/>
    <x v="1"/>
  </r>
  <r>
    <n v="3952"/>
    <d v="2026-02-10T00:00:00"/>
    <n v="2026"/>
    <x v="0"/>
    <n v="2"/>
    <x v="1"/>
    <x v="3"/>
    <x v="8"/>
    <x v="3"/>
    <s v="New"/>
    <x v="0"/>
    <s v="Commuter Helmet"/>
    <n v="1"/>
    <n v="81.44"/>
    <n v="0.05"/>
    <n v="43.9"/>
    <n v="77.367999999999995"/>
    <n v="43.9"/>
    <n v="33.467999999999996"/>
    <n v="0.43258194602419603"/>
    <n v="2026"/>
    <s v="Q1"/>
    <n v="2"/>
    <x v="1"/>
  </r>
  <r>
    <n v="4076"/>
    <d v="2026-02-10T00:00:00"/>
    <n v="2026"/>
    <x v="0"/>
    <n v="2"/>
    <x v="1"/>
    <x v="0"/>
    <x v="0"/>
    <x v="1"/>
    <s v="Business"/>
    <x v="3"/>
    <s v="Compact Sleeping Bag"/>
    <n v="8"/>
    <n v="122.19"/>
    <n v="0.1"/>
    <n v="60"/>
    <n v="879.76800000000003"/>
    <n v="480"/>
    <n v="399.76800000000003"/>
    <n v="0.45440161497121973"/>
    <n v="2026"/>
    <s v="Q1"/>
    <n v="2"/>
    <x v="1"/>
  </r>
  <r>
    <n v="4156"/>
    <d v="2026-02-10T00:00:00"/>
    <n v="2026"/>
    <x v="0"/>
    <n v="2"/>
    <x v="1"/>
    <x v="2"/>
    <x v="16"/>
    <x v="2"/>
    <s v="Returning"/>
    <x v="1"/>
    <s v="Trail Boots"/>
    <n v="2"/>
    <n v="146.33000000000001"/>
    <n v="0.1"/>
    <n v="81.34"/>
    <n v="263.39400000000001"/>
    <n v="162.68"/>
    <n v="100.714"/>
    <n v="0.38237013751262366"/>
    <n v="2026"/>
    <s v="Q1"/>
    <n v="2"/>
    <x v="1"/>
  </r>
  <r>
    <n v="4260"/>
    <d v="2026-02-10T00:00:00"/>
    <n v="2026"/>
    <x v="0"/>
    <n v="2"/>
    <x v="1"/>
    <x v="2"/>
    <x v="16"/>
    <x v="3"/>
    <s v="Returning"/>
    <x v="2"/>
    <s v="Carry-On Duffel"/>
    <n v="1"/>
    <n v="131.24"/>
    <n v="0.05"/>
    <n v="66.14"/>
    <n v="124.678"/>
    <n v="66.14"/>
    <n v="58.537999999999997"/>
    <n v="0.46951346669019395"/>
    <n v="2026"/>
    <s v="Q1"/>
    <n v="2"/>
    <x v="1"/>
  </r>
  <r>
    <n v="4294"/>
    <d v="2026-02-10T00:00:00"/>
    <n v="2026"/>
    <x v="0"/>
    <n v="2"/>
    <x v="1"/>
    <x v="1"/>
    <x v="1"/>
    <x v="1"/>
    <s v="New"/>
    <x v="4"/>
    <s v="Training Mat"/>
    <n v="5"/>
    <n v="51.37"/>
    <n v="0.05"/>
    <n v="21.81"/>
    <n v="244.00749999999996"/>
    <n v="109.05"/>
    <n v="134.95749999999998"/>
    <n v="0.55308750755612024"/>
    <n v="2026"/>
    <s v="Q1"/>
    <n v="2"/>
    <x v="1"/>
  </r>
  <r>
    <n v="1019"/>
    <d v="2026-02-11T00:00:00"/>
    <n v="2026"/>
    <x v="0"/>
    <n v="2"/>
    <x v="1"/>
    <x v="1"/>
    <x v="12"/>
    <x v="2"/>
    <s v="New"/>
    <x v="3"/>
    <s v="Compact Sleeping Bag"/>
    <n v="5"/>
    <n v="121.94"/>
    <n v="0"/>
    <n v="62.3"/>
    <n v="609.70000000000005"/>
    <n v="311.5"/>
    <n v="298.20000000000005"/>
    <n v="0.48909299655568317"/>
    <n v="2026"/>
    <s v="Q1"/>
    <n v="2"/>
    <x v="1"/>
  </r>
  <r>
    <n v="1471"/>
    <d v="2026-02-11T00:00:00"/>
    <n v="2026"/>
    <x v="0"/>
    <n v="2"/>
    <x v="1"/>
    <x v="0"/>
    <x v="0"/>
    <x v="0"/>
    <s v="Returning"/>
    <x v="3"/>
    <s v="Compact Sleeping Bag"/>
    <n v="4"/>
    <n v="124.55"/>
    <n v="0"/>
    <n v="60.41"/>
    <n v="498.2"/>
    <n v="241.64"/>
    <n v="256.56"/>
    <n v="0.51497390606182258"/>
    <n v="2026"/>
    <s v="Q1"/>
    <n v="2"/>
    <x v="1"/>
  </r>
  <r>
    <n v="2520"/>
    <d v="2026-02-11T00:00:00"/>
    <n v="2026"/>
    <x v="0"/>
    <n v="2"/>
    <x v="1"/>
    <x v="1"/>
    <x v="14"/>
    <x v="1"/>
    <s v="Business"/>
    <x v="3"/>
    <s v="Alpine Tent 4P"/>
    <n v="10"/>
    <n v="343.77"/>
    <n v="0.15"/>
    <n v="195.29"/>
    <n v="2922.0449999999996"/>
    <n v="1952.8999999999999"/>
    <n v="969.14499999999975"/>
    <n v="0.33166669233362245"/>
    <n v="2026"/>
    <s v="Q1"/>
    <n v="2"/>
    <x v="1"/>
  </r>
  <r>
    <n v="4649"/>
    <d v="2026-02-11T00:00:00"/>
    <n v="2026"/>
    <x v="0"/>
    <n v="2"/>
    <x v="1"/>
    <x v="1"/>
    <x v="1"/>
    <x v="3"/>
    <s v="Returning"/>
    <x v="0"/>
    <s v="Commuter Helmet"/>
    <n v="1"/>
    <n v="81.819999999999993"/>
    <n v="0.05"/>
    <n v="43.83"/>
    <n v="77.728999999999985"/>
    <n v="43.83"/>
    <n v="33.898999999999987"/>
    <n v="0.43611779387358635"/>
    <n v="2026"/>
    <s v="Q1"/>
    <n v="2"/>
    <x v="1"/>
  </r>
  <r>
    <n v="4545"/>
    <d v="2026-02-12T00:00:00"/>
    <n v="2026"/>
    <x v="0"/>
    <n v="2"/>
    <x v="1"/>
    <x v="0"/>
    <x v="9"/>
    <x v="2"/>
    <s v="New"/>
    <x v="2"/>
    <s v="Insulated Bottle"/>
    <n v="1"/>
    <n v="36.58"/>
    <n v="0.1"/>
    <n v="13.76"/>
    <n v="32.921999999999997"/>
    <n v="13.76"/>
    <n v="19.161999999999999"/>
    <n v="0.58204240325618128"/>
    <n v="2026"/>
    <s v="Q1"/>
    <n v="2"/>
    <x v="1"/>
  </r>
  <r>
    <n v="285"/>
    <d v="2026-02-13T00:00:00"/>
    <n v="2026"/>
    <x v="0"/>
    <n v="2"/>
    <x v="1"/>
    <x v="3"/>
    <x v="8"/>
    <x v="2"/>
    <s v="New"/>
    <x v="1"/>
    <s v="Hiking Daypack 20L"/>
    <n v="4"/>
    <n v="92.87"/>
    <n v="0"/>
    <n v="44.95"/>
    <n v="371.48"/>
    <n v="179.8"/>
    <n v="191.68"/>
    <n v="0.51599009367933668"/>
    <n v="2026"/>
    <s v="Q1"/>
    <n v="2"/>
    <x v="1"/>
  </r>
  <r>
    <n v="1499"/>
    <d v="2026-02-13T00:00:00"/>
    <n v="2026"/>
    <x v="0"/>
    <n v="2"/>
    <x v="1"/>
    <x v="3"/>
    <x v="8"/>
    <x v="0"/>
    <s v="New"/>
    <x v="0"/>
    <s v="Compact Repair Kit"/>
    <n v="2"/>
    <n v="41.21"/>
    <n v="0"/>
    <n v="16.64"/>
    <n v="82.42"/>
    <n v="33.28"/>
    <n v="49.14"/>
    <n v="0.59621451104100942"/>
    <n v="2026"/>
    <s v="Q1"/>
    <n v="2"/>
    <x v="1"/>
  </r>
  <r>
    <n v="2615"/>
    <d v="2026-02-13T00:00:00"/>
    <n v="2026"/>
    <x v="0"/>
    <n v="2"/>
    <x v="1"/>
    <x v="0"/>
    <x v="15"/>
    <x v="0"/>
    <s v="Returning"/>
    <x v="1"/>
    <s v="Summit Backpack 45L"/>
    <n v="6"/>
    <n v="155.79"/>
    <n v="0"/>
    <n v="77.48"/>
    <n v="934.74"/>
    <n v="464.88"/>
    <n v="469.86"/>
    <n v="0.50266384235188399"/>
    <n v="2026"/>
    <s v="Q1"/>
    <n v="2"/>
    <x v="1"/>
  </r>
  <r>
    <n v="479"/>
    <d v="2026-02-14T00:00:00"/>
    <n v="2026"/>
    <x v="0"/>
    <n v="2"/>
    <x v="1"/>
    <x v="0"/>
    <x v="0"/>
    <x v="0"/>
    <s v="Returning"/>
    <x v="4"/>
    <s v="Training Mat"/>
    <n v="2"/>
    <n v="50.16"/>
    <n v="0.1"/>
    <n v="21.48"/>
    <n v="90.287999999999997"/>
    <n v="42.96"/>
    <n v="47.327999999999996"/>
    <n v="0.52418926103136632"/>
    <n v="2026"/>
    <s v="Q1"/>
    <n v="2"/>
    <x v="1"/>
  </r>
  <r>
    <n v="4069"/>
    <d v="2026-02-14T00:00:00"/>
    <n v="2026"/>
    <x v="0"/>
    <n v="2"/>
    <x v="1"/>
    <x v="3"/>
    <x v="8"/>
    <x v="0"/>
    <s v="New"/>
    <x v="1"/>
    <s v="Trail Boots"/>
    <n v="4"/>
    <n v="140.63999999999999"/>
    <n v="0"/>
    <n v="77.510000000000005"/>
    <n v="562.55999999999995"/>
    <n v="310.04000000000002"/>
    <n v="252.51999999999992"/>
    <n v="0.4488765642775881"/>
    <n v="2026"/>
    <s v="Q1"/>
    <n v="2"/>
    <x v="1"/>
  </r>
  <r>
    <n v="4588"/>
    <d v="2026-02-14T00:00:00"/>
    <n v="2026"/>
    <x v="0"/>
    <n v="2"/>
    <x v="1"/>
    <x v="0"/>
    <x v="0"/>
    <x v="3"/>
    <s v="New"/>
    <x v="3"/>
    <s v="Portable Camp Stove"/>
    <n v="1"/>
    <n v="80.680000000000007"/>
    <n v="0"/>
    <n v="39.630000000000003"/>
    <n v="80.680000000000007"/>
    <n v="39.630000000000003"/>
    <n v="41.050000000000004"/>
    <n v="0.50880019831432821"/>
    <n v="2026"/>
    <s v="Q1"/>
    <n v="2"/>
    <x v="1"/>
  </r>
  <r>
    <n v="14"/>
    <d v="2026-02-15T00:00:00"/>
    <n v="2026"/>
    <x v="0"/>
    <n v="2"/>
    <x v="1"/>
    <x v="0"/>
    <x v="0"/>
    <x v="1"/>
    <s v="Business"/>
    <x v="2"/>
    <s v="Travel Backpack 35L"/>
    <n v="3"/>
    <n v="162.44999999999999"/>
    <n v="0.05"/>
    <n v="86.43"/>
    <n v="462.98249999999996"/>
    <n v="259.29000000000002"/>
    <n v="203.69249999999994"/>
    <n v="0.43995723380473334"/>
    <n v="2026"/>
    <s v="Q1"/>
    <n v="2"/>
    <x v="1"/>
  </r>
  <r>
    <n v="303"/>
    <d v="2026-02-15T00:00:00"/>
    <n v="2026"/>
    <x v="0"/>
    <n v="2"/>
    <x v="1"/>
    <x v="1"/>
    <x v="6"/>
    <x v="3"/>
    <s v="Returning"/>
    <x v="0"/>
    <s v="Cycling Pack 12L"/>
    <n v="2"/>
    <n v="102.12"/>
    <n v="0.15"/>
    <n v="51.03"/>
    <n v="173.60400000000001"/>
    <n v="102.06"/>
    <n v="71.544000000000011"/>
    <n v="0.41211032003870884"/>
    <n v="2026"/>
    <s v="Q1"/>
    <n v="2"/>
    <x v="1"/>
  </r>
  <r>
    <n v="1197"/>
    <d v="2026-02-16T00:00:00"/>
    <n v="2026"/>
    <x v="0"/>
    <n v="2"/>
    <x v="1"/>
    <x v="2"/>
    <x v="3"/>
    <x v="0"/>
    <s v="New"/>
    <x v="0"/>
    <s v="Cycling Pack 12L"/>
    <n v="2"/>
    <n v="101.77"/>
    <n v="0"/>
    <n v="51.34"/>
    <n v="203.54"/>
    <n v="102.68"/>
    <n v="100.85999999999999"/>
    <n v="0.49552913432249185"/>
    <n v="2026"/>
    <s v="Q1"/>
    <n v="2"/>
    <x v="1"/>
  </r>
  <r>
    <n v="2714"/>
    <d v="2026-02-16T00:00:00"/>
    <n v="2026"/>
    <x v="0"/>
    <n v="2"/>
    <x v="1"/>
    <x v="0"/>
    <x v="15"/>
    <x v="0"/>
    <s v="Business"/>
    <x v="1"/>
    <s v="Summit Backpack 45L"/>
    <n v="3"/>
    <n v="153.24"/>
    <n v="0.15"/>
    <n v="77.61"/>
    <n v="390.762"/>
    <n v="232.82999999999998"/>
    <n v="157.93200000000002"/>
    <n v="0.40416417154175693"/>
    <n v="2026"/>
    <s v="Q1"/>
    <n v="2"/>
    <x v="1"/>
  </r>
  <r>
    <n v="2753"/>
    <d v="2026-02-16T00:00:00"/>
    <n v="2026"/>
    <x v="0"/>
    <n v="2"/>
    <x v="1"/>
    <x v="3"/>
    <x v="4"/>
    <x v="3"/>
    <s v="Returning"/>
    <x v="1"/>
    <s v="Trail Boots"/>
    <n v="1"/>
    <n v="140.47"/>
    <n v="0"/>
    <n v="79.66"/>
    <n v="140.47"/>
    <n v="79.66"/>
    <n v="60.81"/>
    <n v="0.43290382288033036"/>
    <n v="2026"/>
    <s v="Q1"/>
    <n v="2"/>
    <x v="1"/>
  </r>
  <r>
    <n v="3901"/>
    <d v="2026-02-16T00:00:00"/>
    <n v="2026"/>
    <x v="0"/>
    <n v="2"/>
    <x v="1"/>
    <x v="3"/>
    <x v="7"/>
    <x v="2"/>
    <s v="New"/>
    <x v="1"/>
    <s v="Trekking Poles"/>
    <n v="4"/>
    <n v="70.67"/>
    <n v="0.05"/>
    <n v="32.96"/>
    <n v="268.54599999999999"/>
    <n v="131.84"/>
    <n v="136.70599999999999"/>
    <n v="0.50905990035226734"/>
    <n v="2026"/>
    <s v="Q1"/>
    <n v="2"/>
    <x v="1"/>
  </r>
  <r>
    <n v="594"/>
    <d v="2026-02-17T00:00:00"/>
    <n v="2026"/>
    <x v="0"/>
    <n v="2"/>
    <x v="1"/>
    <x v="0"/>
    <x v="15"/>
    <x v="2"/>
    <s v="Business"/>
    <x v="2"/>
    <s v="Carry-On Duffel"/>
    <n v="3"/>
    <n v="134.91"/>
    <n v="0"/>
    <n v="67.69"/>
    <n v="404.73"/>
    <n v="203.07"/>
    <n v="201.66000000000003"/>
    <n v="0.49825809799125348"/>
    <n v="2026"/>
    <s v="Q1"/>
    <n v="2"/>
    <x v="1"/>
  </r>
  <r>
    <n v="624"/>
    <d v="2026-02-17T00:00:00"/>
    <n v="2026"/>
    <x v="0"/>
    <n v="2"/>
    <x v="1"/>
    <x v="2"/>
    <x v="2"/>
    <x v="0"/>
    <s v="Business"/>
    <x v="1"/>
    <s v="Trekking Poles"/>
    <n v="1"/>
    <n v="70.86"/>
    <n v="0.1"/>
    <n v="33.299999999999997"/>
    <n v="63.774000000000001"/>
    <n v="33.299999999999997"/>
    <n v="30.474000000000004"/>
    <n v="0.47784363533728486"/>
    <n v="2026"/>
    <s v="Q1"/>
    <n v="2"/>
    <x v="1"/>
  </r>
  <r>
    <n v="1013"/>
    <d v="2026-02-17T00:00:00"/>
    <n v="2026"/>
    <x v="0"/>
    <n v="2"/>
    <x v="1"/>
    <x v="1"/>
    <x v="12"/>
    <x v="2"/>
    <s v="New"/>
    <x v="0"/>
    <s v="Cycling Pack 12L"/>
    <n v="1"/>
    <n v="104.35"/>
    <n v="0"/>
    <n v="51.49"/>
    <n v="104.35"/>
    <n v="51.49"/>
    <n v="52.859999999999992"/>
    <n v="0.50656444657402966"/>
    <n v="2026"/>
    <s v="Q1"/>
    <n v="2"/>
    <x v="1"/>
  </r>
  <r>
    <n v="1100"/>
    <d v="2026-02-17T00:00:00"/>
    <n v="2026"/>
    <x v="0"/>
    <n v="2"/>
    <x v="1"/>
    <x v="3"/>
    <x v="8"/>
    <x v="0"/>
    <s v="Returning"/>
    <x v="4"/>
    <s v="Weighted Vest"/>
    <n v="2"/>
    <n v="120.48"/>
    <n v="0"/>
    <n v="70.680000000000007"/>
    <n v="240.96"/>
    <n v="141.36000000000001"/>
    <n v="99.6"/>
    <n v="0.4133466135458167"/>
    <n v="2026"/>
    <s v="Q1"/>
    <n v="2"/>
    <x v="1"/>
  </r>
  <r>
    <n v="2353"/>
    <d v="2026-02-17T00:00:00"/>
    <n v="2026"/>
    <x v="0"/>
    <n v="2"/>
    <x v="1"/>
    <x v="1"/>
    <x v="12"/>
    <x v="0"/>
    <s v="Returning"/>
    <x v="3"/>
    <s v="Alpine Tent 4P"/>
    <n v="1"/>
    <n v="339.52"/>
    <n v="0.1"/>
    <n v="191.19"/>
    <n v="305.56799999999998"/>
    <n v="191.19"/>
    <n v="114.37799999999999"/>
    <n v="0.3743127552623311"/>
    <n v="2026"/>
    <s v="Q1"/>
    <n v="2"/>
    <x v="1"/>
  </r>
  <r>
    <n v="3020"/>
    <d v="2026-02-17T00:00:00"/>
    <n v="2026"/>
    <x v="0"/>
    <n v="2"/>
    <x v="1"/>
    <x v="1"/>
    <x v="14"/>
    <x v="1"/>
    <s v="Business"/>
    <x v="1"/>
    <s v="Summit Backpack 45L"/>
    <n v="5"/>
    <n v="154.72999999999999"/>
    <n v="0.1"/>
    <n v="77.42"/>
    <n v="696.28499999999997"/>
    <n v="387.1"/>
    <n v="309.18499999999995"/>
    <n v="0.44404949122844806"/>
    <n v="2026"/>
    <s v="Q1"/>
    <n v="2"/>
    <x v="1"/>
  </r>
  <r>
    <n v="3227"/>
    <d v="2026-02-17T00:00:00"/>
    <n v="2026"/>
    <x v="0"/>
    <n v="2"/>
    <x v="1"/>
    <x v="2"/>
    <x v="5"/>
    <x v="2"/>
    <s v="Business"/>
    <x v="1"/>
    <s v="Hiking Daypack 20L"/>
    <n v="4"/>
    <n v="93.98"/>
    <n v="0.05"/>
    <n v="44.6"/>
    <n v="357.12400000000002"/>
    <n v="178.4"/>
    <n v="178.72400000000002"/>
    <n v="0.50045362395134463"/>
    <n v="2026"/>
    <s v="Q1"/>
    <n v="2"/>
    <x v="1"/>
  </r>
  <r>
    <n v="3530"/>
    <d v="2026-02-17T00:00:00"/>
    <n v="2026"/>
    <x v="0"/>
    <n v="2"/>
    <x v="1"/>
    <x v="0"/>
    <x v="0"/>
    <x v="0"/>
    <s v="New"/>
    <x v="3"/>
    <s v="Alpine Tent 4P"/>
    <n v="2"/>
    <n v="336.83"/>
    <n v="0"/>
    <n v="194.42"/>
    <n v="673.66"/>
    <n v="388.84"/>
    <n v="284.82"/>
    <n v="0.42279488169106078"/>
    <n v="2026"/>
    <s v="Q1"/>
    <n v="2"/>
    <x v="1"/>
  </r>
  <r>
    <n v="6"/>
    <d v="2026-02-18T00:00:00"/>
    <n v="2026"/>
    <x v="0"/>
    <n v="2"/>
    <x v="1"/>
    <x v="3"/>
    <x v="8"/>
    <x v="2"/>
    <s v="Returning"/>
    <x v="3"/>
    <s v="Alpine Tent 4P"/>
    <n v="1"/>
    <n v="338.93"/>
    <n v="0"/>
    <n v="197.92"/>
    <n v="338.93"/>
    <n v="197.92"/>
    <n v="141.01000000000002"/>
    <n v="0.41604461098161866"/>
    <n v="2026"/>
    <s v="Q1"/>
    <n v="2"/>
    <x v="1"/>
  </r>
  <r>
    <n v="2038"/>
    <d v="2026-02-18T00:00:00"/>
    <n v="2026"/>
    <x v="0"/>
    <n v="2"/>
    <x v="1"/>
    <x v="0"/>
    <x v="9"/>
    <x v="0"/>
    <s v="New"/>
    <x v="3"/>
    <s v="Compact Sleeping Bag"/>
    <n v="5"/>
    <n v="122.72"/>
    <n v="0"/>
    <n v="62.41"/>
    <n v="613.6"/>
    <n v="312.04999999999995"/>
    <n v="301.55000000000007"/>
    <n v="0.49144393741851378"/>
    <n v="2026"/>
    <s v="Q1"/>
    <n v="2"/>
    <x v="1"/>
  </r>
  <r>
    <n v="4104"/>
    <d v="2026-02-18T00:00:00"/>
    <n v="2026"/>
    <x v="0"/>
    <n v="2"/>
    <x v="1"/>
    <x v="3"/>
    <x v="4"/>
    <x v="0"/>
    <s v="New"/>
    <x v="2"/>
    <s v="Carry-On Duffel"/>
    <n v="4"/>
    <n v="135.63"/>
    <n v="0.05"/>
    <n v="65.900000000000006"/>
    <n v="515.39400000000001"/>
    <n v="263.60000000000002"/>
    <n v="251.79399999999998"/>
    <n v="0.4885466264644136"/>
    <n v="2026"/>
    <s v="Q1"/>
    <n v="2"/>
    <x v="1"/>
  </r>
  <r>
    <n v="1072"/>
    <d v="2026-02-19T00:00:00"/>
    <n v="2026"/>
    <x v="0"/>
    <n v="2"/>
    <x v="1"/>
    <x v="2"/>
    <x v="16"/>
    <x v="0"/>
    <s v="Returning"/>
    <x v="3"/>
    <s v="Portable Camp Stove"/>
    <n v="2"/>
    <n v="81.34"/>
    <n v="0.05"/>
    <n v="40.64"/>
    <n v="154.54599999999999"/>
    <n v="81.28"/>
    <n v="73.265999999999991"/>
    <n v="0.47407244445019603"/>
    <n v="2026"/>
    <s v="Q1"/>
    <n v="2"/>
    <x v="1"/>
  </r>
  <r>
    <n v="2435"/>
    <d v="2026-02-19T00:00:00"/>
    <n v="2026"/>
    <x v="0"/>
    <n v="2"/>
    <x v="1"/>
    <x v="2"/>
    <x v="3"/>
    <x v="0"/>
    <s v="New"/>
    <x v="0"/>
    <s v="Compact Repair Kit"/>
    <n v="1"/>
    <n v="41.01"/>
    <n v="0.05"/>
    <n v="16.489999999999998"/>
    <n v="38.959499999999998"/>
    <n v="16.489999999999998"/>
    <n v="22.4695"/>
    <n v="0.57673994789460847"/>
    <n v="2026"/>
    <s v="Q1"/>
    <n v="2"/>
    <x v="1"/>
  </r>
  <r>
    <n v="4476"/>
    <d v="2026-02-19T00:00:00"/>
    <n v="2026"/>
    <x v="0"/>
    <n v="2"/>
    <x v="1"/>
    <x v="1"/>
    <x v="11"/>
    <x v="3"/>
    <s v="Business"/>
    <x v="1"/>
    <s v="Summit Backpack 45L"/>
    <n v="2"/>
    <n v="153.03"/>
    <n v="0"/>
    <n v="81.02"/>
    <n v="306.06"/>
    <n v="162.04"/>
    <n v="144.02000000000001"/>
    <n v="0.47056132784421356"/>
    <n v="2026"/>
    <s v="Q1"/>
    <n v="2"/>
    <x v="1"/>
  </r>
  <r>
    <n v="174"/>
    <d v="2026-02-20T00:00:00"/>
    <n v="2026"/>
    <x v="0"/>
    <n v="2"/>
    <x v="1"/>
    <x v="1"/>
    <x v="11"/>
    <x v="0"/>
    <s v="New"/>
    <x v="4"/>
    <s v="Weighted Vest"/>
    <n v="2"/>
    <n v="124.92"/>
    <n v="0"/>
    <n v="69.98"/>
    <n v="249.84"/>
    <n v="139.96"/>
    <n v="109.88"/>
    <n v="0.43980147294268329"/>
    <n v="2026"/>
    <s v="Q1"/>
    <n v="2"/>
    <x v="1"/>
  </r>
  <r>
    <n v="304"/>
    <d v="2026-02-20T00:00:00"/>
    <n v="2026"/>
    <x v="0"/>
    <n v="2"/>
    <x v="1"/>
    <x v="1"/>
    <x v="12"/>
    <x v="0"/>
    <s v="Business"/>
    <x v="2"/>
    <s v="Carry-On Duffel"/>
    <n v="2"/>
    <n v="136.55000000000001"/>
    <n v="0"/>
    <n v="68.84"/>
    <n v="273.10000000000002"/>
    <n v="137.68"/>
    <n v="135.42000000000002"/>
    <n v="0.49586232149395826"/>
    <n v="2026"/>
    <s v="Q1"/>
    <n v="2"/>
    <x v="1"/>
  </r>
  <r>
    <n v="404"/>
    <d v="2026-02-20T00:00:00"/>
    <n v="2026"/>
    <x v="0"/>
    <n v="2"/>
    <x v="1"/>
    <x v="2"/>
    <x v="5"/>
    <x v="1"/>
    <s v="Business"/>
    <x v="3"/>
    <s v="Compact Sleeping Bag"/>
    <n v="15"/>
    <n v="121.98"/>
    <n v="0.1"/>
    <n v="59.86"/>
    <n v="1646.73"/>
    <n v="897.9"/>
    <n v="748.83"/>
    <n v="0.45473757082217486"/>
    <n v="2026"/>
    <s v="Q1"/>
    <n v="2"/>
    <x v="1"/>
  </r>
  <r>
    <n v="675"/>
    <d v="2026-02-20T00:00:00"/>
    <n v="2026"/>
    <x v="0"/>
    <n v="2"/>
    <x v="1"/>
    <x v="1"/>
    <x v="12"/>
    <x v="0"/>
    <s v="New"/>
    <x v="2"/>
    <s v="Packing Cube Set"/>
    <n v="1"/>
    <n v="45.54"/>
    <n v="0"/>
    <n v="18.29"/>
    <n v="45.54"/>
    <n v="18.29"/>
    <n v="27.25"/>
    <n v="0.59837505489679399"/>
    <n v="2026"/>
    <s v="Q1"/>
    <n v="2"/>
    <x v="1"/>
  </r>
  <r>
    <n v="940"/>
    <d v="2026-02-20T00:00:00"/>
    <n v="2026"/>
    <x v="0"/>
    <n v="2"/>
    <x v="1"/>
    <x v="2"/>
    <x v="3"/>
    <x v="3"/>
    <s v="Returning"/>
    <x v="4"/>
    <s v="Training Mat"/>
    <n v="1"/>
    <n v="51.73"/>
    <n v="0"/>
    <n v="21.83"/>
    <n v="51.73"/>
    <n v="21.83"/>
    <n v="29.9"/>
    <n v="0.57800115986854828"/>
    <n v="2026"/>
    <s v="Q1"/>
    <n v="2"/>
    <x v="1"/>
  </r>
  <r>
    <n v="2375"/>
    <d v="2026-02-20T00:00:00"/>
    <n v="2026"/>
    <x v="0"/>
    <n v="2"/>
    <x v="1"/>
    <x v="1"/>
    <x v="12"/>
    <x v="3"/>
    <s v="Returning"/>
    <x v="3"/>
    <s v="Portable Camp Stove"/>
    <n v="2"/>
    <n v="80.510000000000005"/>
    <n v="0.05"/>
    <n v="38.630000000000003"/>
    <n v="152.96899999999999"/>
    <n v="77.260000000000005"/>
    <n v="75.708999999999989"/>
    <n v="0.4949303453640933"/>
    <n v="2026"/>
    <s v="Q1"/>
    <n v="2"/>
    <x v="1"/>
  </r>
  <r>
    <n v="4184"/>
    <d v="2026-02-20T00:00:00"/>
    <n v="2026"/>
    <x v="0"/>
    <n v="2"/>
    <x v="1"/>
    <x v="3"/>
    <x v="7"/>
    <x v="0"/>
    <s v="New"/>
    <x v="4"/>
    <s v="Recovery Roller"/>
    <n v="1"/>
    <n v="36.31"/>
    <n v="0"/>
    <n v="14"/>
    <n v="36.31"/>
    <n v="14"/>
    <n v="22.310000000000002"/>
    <n v="0.61443128614706699"/>
    <n v="2026"/>
    <s v="Q1"/>
    <n v="2"/>
    <x v="1"/>
  </r>
  <r>
    <n v="4390"/>
    <d v="2026-02-20T00:00:00"/>
    <n v="2026"/>
    <x v="0"/>
    <n v="2"/>
    <x v="1"/>
    <x v="2"/>
    <x v="16"/>
    <x v="0"/>
    <s v="Returning"/>
    <x v="0"/>
    <s v="Commuter Helmet"/>
    <n v="1"/>
    <n v="82.86"/>
    <n v="0.05"/>
    <n v="42.3"/>
    <n v="78.716999999999999"/>
    <n v="42.3"/>
    <n v="36.417000000000002"/>
    <n v="0.46263196005945351"/>
    <n v="2026"/>
    <s v="Q1"/>
    <n v="2"/>
    <x v="1"/>
  </r>
  <r>
    <n v="1475"/>
    <d v="2026-02-21T00:00:00"/>
    <n v="2026"/>
    <x v="0"/>
    <n v="2"/>
    <x v="1"/>
    <x v="0"/>
    <x v="0"/>
    <x v="2"/>
    <s v="New"/>
    <x v="0"/>
    <s v="Cycling Pack 12L"/>
    <n v="2"/>
    <n v="103.03"/>
    <n v="0.05"/>
    <n v="50.73"/>
    <n v="195.75700000000001"/>
    <n v="101.46"/>
    <n v="94.297000000000011"/>
    <n v="0.48170435795399402"/>
    <n v="2026"/>
    <s v="Q1"/>
    <n v="2"/>
    <x v="1"/>
  </r>
  <r>
    <n v="3504"/>
    <d v="2026-02-21T00:00:00"/>
    <n v="2026"/>
    <x v="0"/>
    <n v="2"/>
    <x v="1"/>
    <x v="1"/>
    <x v="14"/>
    <x v="0"/>
    <s v="Business"/>
    <x v="2"/>
    <s v="Insulated Bottle"/>
    <n v="1"/>
    <n v="36.39"/>
    <n v="0"/>
    <n v="13.49"/>
    <n v="36.39"/>
    <n v="13.49"/>
    <n v="22.9"/>
    <n v="0.62929376202253362"/>
    <n v="2026"/>
    <s v="Q1"/>
    <n v="2"/>
    <x v="1"/>
  </r>
  <r>
    <n v="1649"/>
    <d v="2026-02-22T00:00:00"/>
    <n v="2026"/>
    <x v="0"/>
    <n v="2"/>
    <x v="1"/>
    <x v="2"/>
    <x v="5"/>
    <x v="0"/>
    <s v="Returning"/>
    <x v="3"/>
    <s v="Compact Sleeping Bag"/>
    <n v="1"/>
    <n v="124.93"/>
    <n v="0.1"/>
    <n v="59.74"/>
    <n v="112.43700000000001"/>
    <n v="59.74"/>
    <n v="52.69700000000001"/>
    <n v="0.46868023871145625"/>
    <n v="2026"/>
    <s v="Q1"/>
    <n v="2"/>
    <x v="1"/>
  </r>
  <r>
    <n v="2170"/>
    <d v="2026-02-22T00:00:00"/>
    <n v="2026"/>
    <x v="0"/>
    <n v="2"/>
    <x v="1"/>
    <x v="1"/>
    <x v="11"/>
    <x v="3"/>
    <s v="Returning"/>
    <x v="0"/>
    <s v="Cycling Pack 12L"/>
    <n v="1"/>
    <n v="101.19"/>
    <n v="0.05"/>
    <n v="49.14"/>
    <n v="96.130499999999998"/>
    <n v="49.14"/>
    <n v="46.990499999999997"/>
    <n v="0.48881988546819166"/>
    <n v="2026"/>
    <s v="Q1"/>
    <n v="2"/>
    <x v="1"/>
  </r>
  <r>
    <n v="3402"/>
    <d v="2026-02-22T00:00:00"/>
    <n v="2026"/>
    <x v="0"/>
    <n v="2"/>
    <x v="1"/>
    <x v="3"/>
    <x v="8"/>
    <x v="0"/>
    <s v="Returning"/>
    <x v="4"/>
    <s v="Training Mat"/>
    <n v="2"/>
    <n v="51.2"/>
    <n v="0"/>
    <n v="21.38"/>
    <n v="102.4"/>
    <n v="42.76"/>
    <n v="59.640000000000008"/>
    <n v="0.58242187500000009"/>
    <n v="2026"/>
    <s v="Q1"/>
    <n v="2"/>
    <x v="1"/>
  </r>
  <r>
    <n v="3773"/>
    <d v="2026-02-22T00:00:00"/>
    <n v="2026"/>
    <x v="0"/>
    <n v="2"/>
    <x v="1"/>
    <x v="3"/>
    <x v="4"/>
    <x v="0"/>
    <s v="Returning"/>
    <x v="3"/>
    <s v="Portable Camp Stove"/>
    <n v="1"/>
    <n v="81.81"/>
    <n v="0"/>
    <n v="40.32"/>
    <n v="81.81"/>
    <n v="40.32"/>
    <n v="41.49"/>
    <n v="0.50715071507150711"/>
    <n v="2026"/>
    <s v="Q1"/>
    <n v="2"/>
    <x v="1"/>
  </r>
  <r>
    <n v="4670"/>
    <d v="2026-02-22T00:00:00"/>
    <n v="2026"/>
    <x v="0"/>
    <n v="2"/>
    <x v="1"/>
    <x v="0"/>
    <x v="15"/>
    <x v="2"/>
    <s v="Business"/>
    <x v="1"/>
    <s v="Summit Backpack 45L"/>
    <n v="1"/>
    <n v="152.96"/>
    <n v="0"/>
    <n v="79.510000000000005"/>
    <n v="152.96"/>
    <n v="79.510000000000005"/>
    <n v="73.45"/>
    <n v="0.48019089958158995"/>
    <n v="2026"/>
    <s v="Q1"/>
    <n v="2"/>
    <x v="1"/>
  </r>
  <r>
    <n v="587"/>
    <d v="2026-02-23T00:00:00"/>
    <n v="2026"/>
    <x v="0"/>
    <n v="2"/>
    <x v="1"/>
    <x v="3"/>
    <x v="7"/>
    <x v="3"/>
    <s v="Business"/>
    <x v="2"/>
    <s v="Travel Backpack 35L"/>
    <n v="1"/>
    <n v="166.13"/>
    <n v="0.05"/>
    <n v="85.7"/>
    <n v="157.8235"/>
    <n v="85.7"/>
    <n v="72.123499999999993"/>
    <n v="0.45698834457479398"/>
    <n v="2026"/>
    <s v="Q1"/>
    <n v="2"/>
    <x v="1"/>
  </r>
  <r>
    <n v="1085"/>
    <d v="2026-02-23T00:00:00"/>
    <n v="2026"/>
    <x v="0"/>
    <n v="2"/>
    <x v="1"/>
    <x v="0"/>
    <x v="15"/>
    <x v="0"/>
    <s v="New"/>
    <x v="3"/>
    <s v="Trail Tent 2P"/>
    <n v="3"/>
    <n v="193.18"/>
    <n v="0.05"/>
    <n v="106.19"/>
    <n v="550.56299999999999"/>
    <n v="318.57"/>
    <n v="231.99299999999999"/>
    <n v="0.42137412067283853"/>
    <n v="2026"/>
    <s v="Q1"/>
    <n v="2"/>
    <x v="1"/>
  </r>
  <r>
    <n v="1635"/>
    <d v="2026-02-23T00:00:00"/>
    <n v="2026"/>
    <x v="0"/>
    <n v="2"/>
    <x v="1"/>
    <x v="2"/>
    <x v="10"/>
    <x v="0"/>
    <s v="Returning"/>
    <x v="0"/>
    <s v="Commuter Helmet"/>
    <n v="1"/>
    <n v="80.42"/>
    <n v="0"/>
    <n v="41.72"/>
    <n v="80.42"/>
    <n v="41.72"/>
    <n v="38.700000000000003"/>
    <n v="0.4812235762248197"/>
    <n v="2026"/>
    <s v="Q1"/>
    <n v="2"/>
    <x v="1"/>
  </r>
  <r>
    <n v="4067"/>
    <d v="2026-02-23T00:00:00"/>
    <n v="2026"/>
    <x v="0"/>
    <n v="2"/>
    <x v="1"/>
    <x v="3"/>
    <x v="13"/>
    <x v="0"/>
    <s v="Returning"/>
    <x v="3"/>
    <s v="Compact Sleeping Bag"/>
    <n v="2"/>
    <n v="122.17"/>
    <n v="0"/>
    <n v="60.62"/>
    <n v="244.34"/>
    <n v="121.24"/>
    <n v="123.10000000000001"/>
    <n v="0.50380617172792019"/>
    <n v="2026"/>
    <s v="Q1"/>
    <n v="2"/>
    <x v="1"/>
  </r>
  <r>
    <n v="287"/>
    <d v="2026-02-24T00:00:00"/>
    <n v="2026"/>
    <x v="0"/>
    <n v="2"/>
    <x v="1"/>
    <x v="1"/>
    <x v="6"/>
    <x v="3"/>
    <s v="New"/>
    <x v="2"/>
    <s v="Travel Backpack 35L"/>
    <n v="1"/>
    <n v="164.6"/>
    <n v="0"/>
    <n v="85.07"/>
    <n v="164.6"/>
    <n v="85.07"/>
    <n v="79.53"/>
    <n v="0.48317132442284327"/>
    <n v="2026"/>
    <s v="Q1"/>
    <n v="2"/>
    <x v="1"/>
  </r>
  <r>
    <n v="794"/>
    <d v="2026-02-24T00:00:00"/>
    <n v="2026"/>
    <x v="0"/>
    <n v="2"/>
    <x v="1"/>
    <x v="1"/>
    <x v="14"/>
    <x v="0"/>
    <s v="New"/>
    <x v="2"/>
    <s v="Carry-On Duffel"/>
    <n v="1"/>
    <n v="132.19999999999999"/>
    <n v="0"/>
    <n v="67.180000000000007"/>
    <n v="132.19999999999999"/>
    <n v="67.180000000000007"/>
    <n v="65.019999999999982"/>
    <n v="0.49183055975794243"/>
    <n v="2026"/>
    <s v="Q1"/>
    <n v="2"/>
    <x v="1"/>
  </r>
  <r>
    <n v="1609"/>
    <d v="2026-02-24T00:00:00"/>
    <n v="2026"/>
    <x v="0"/>
    <n v="2"/>
    <x v="1"/>
    <x v="3"/>
    <x v="4"/>
    <x v="0"/>
    <s v="Returning"/>
    <x v="0"/>
    <s v="Compact Repair Kit"/>
    <n v="2"/>
    <n v="40.700000000000003"/>
    <n v="0"/>
    <n v="16.63"/>
    <n v="81.400000000000006"/>
    <n v="33.26"/>
    <n v="48.140000000000008"/>
    <n v="0.59140049140049145"/>
    <n v="2026"/>
    <s v="Q1"/>
    <n v="2"/>
    <x v="1"/>
  </r>
  <r>
    <n v="4921"/>
    <d v="2026-02-24T00:00:00"/>
    <n v="2026"/>
    <x v="0"/>
    <n v="2"/>
    <x v="1"/>
    <x v="1"/>
    <x v="12"/>
    <x v="0"/>
    <s v="Returning"/>
    <x v="2"/>
    <s v="Insulated Bottle"/>
    <n v="1"/>
    <n v="35.39"/>
    <n v="0"/>
    <n v="13.93"/>
    <n v="35.39"/>
    <n v="13.93"/>
    <n v="21.46"/>
    <n v="0.60638598474145244"/>
    <n v="2026"/>
    <s v="Q1"/>
    <n v="2"/>
    <x v="1"/>
  </r>
  <r>
    <n v="2209"/>
    <d v="2026-02-25T00:00:00"/>
    <n v="2026"/>
    <x v="0"/>
    <n v="2"/>
    <x v="1"/>
    <x v="0"/>
    <x v="0"/>
    <x v="0"/>
    <s v="Business"/>
    <x v="0"/>
    <s v="Trail Bike Light"/>
    <n v="5"/>
    <n v="50.58"/>
    <n v="0.1"/>
    <n v="22.42"/>
    <n v="227.60999999999999"/>
    <n v="112.10000000000001"/>
    <n v="115.50999999999998"/>
    <n v="0.50749088352884308"/>
    <n v="2026"/>
    <s v="Q1"/>
    <n v="2"/>
    <x v="1"/>
  </r>
  <r>
    <n v="4757"/>
    <d v="2026-02-25T00:00:00"/>
    <n v="2026"/>
    <x v="0"/>
    <n v="2"/>
    <x v="1"/>
    <x v="1"/>
    <x v="11"/>
    <x v="3"/>
    <s v="Business"/>
    <x v="4"/>
    <s v="Training Mat"/>
    <n v="2"/>
    <n v="49.48"/>
    <n v="0"/>
    <n v="21.37"/>
    <n v="98.96"/>
    <n v="42.74"/>
    <n v="56.219999999999992"/>
    <n v="0.5681083265966046"/>
    <n v="2026"/>
    <s v="Q1"/>
    <n v="2"/>
    <x v="1"/>
  </r>
  <r>
    <n v="5155"/>
    <d v="2026-02-25T00:00:00"/>
    <n v="2026"/>
    <x v="0"/>
    <n v="2"/>
    <x v="1"/>
    <x v="3"/>
    <x v="13"/>
    <x v="2"/>
    <s v="New"/>
    <x v="4"/>
    <s v="Training Mat"/>
    <n v="1"/>
    <n v="50.51"/>
    <n v="0"/>
    <n v="21.4"/>
    <n v="50.51"/>
    <n v="21.4"/>
    <n v="29.11"/>
    <n v="0.57632152049099195"/>
    <n v="2026"/>
    <s v="Q1"/>
    <n v="2"/>
    <x v="1"/>
  </r>
  <r>
    <n v="1737"/>
    <d v="2026-02-26T00:00:00"/>
    <n v="2026"/>
    <x v="0"/>
    <n v="2"/>
    <x v="1"/>
    <x v="0"/>
    <x v="15"/>
    <x v="0"/>
    <s v="New"/>
    <x v="3"/>
    <s v="Compact Sleeping Bag"/>
    <n v="2"/>
    <n v="122.16"/>
    <n v="0"/>
    <n v="61.31"/>
    <n v="244.32"/>
    <n v="122.62"/>
    <n v="121.69999999999999"/>
    <n v="0.49811722331368691"/>
    <n v="2026"/>
    <s v="Q1"/>
    <n v="2"/>
    <x v="1"/>
  </r>
  <r>
    <n v="1905"/>
    <d v="2026-02-26T00:00:00"/>
    <n v="2026"/>
    <x v="0"/>
    <n v="2"/>
    <x v="1"/>
    <x v="3"/>
    <x v="7"/>
    <x v="2"/>
    <s v="Returning"/>
    <x v="0"/>
    <s v="Trail Bike Light"/>
    <n v="3"/>
    <n v="51.32"/>
    <n v="0.1"/>
    <n v="22.62"/>
    <n v="138.56400000000002"/>
    <n v="67.86"/>
    <n v="70.704000000000022"/>
    <n v="0.51026240581969351"/>
    <n v="2026"/>
    <s v="Q1"/>
    <n v="2"/>
    <x v="1"/>
  </r>
  <r>
    <n v="2359"/>
    <d v="2026-02-26T00:00:00"/>
    <n v="2026"/>
    <x v="0"/>
    <n v="2"/>
    <x v="1"/>
    <x v="2"/>
    <x v="10"/>
    <x v="0"/>
    <s v="Returning"/>
    <x v="3"/>
    <s v="Trail Tent 2P"/>
    <n v="2"/>
    <n v="195.92"/>
    <n v="0.05"/>
    <n v="104.13"/>
    <n v="372.24799999999993"/>
    <n v="208.26"/>
    <n v="163.98799999999994"/>
    <n v="0.4405342674775955"/>
    <n v="2026"/>
    <s v="Q1"/>
    <n v="2"/>
    <x v="1"/>
  </r>
  <r>
    <n v="3666"/>
    <d v="2026-02-26T00:00:00"/>
    <n v="2026"/>
    <x v="0"/>
    <n v="2"/>
    <x v="1"/>
    <x v="0"/>
    <x v="15"/>
    <x v="0"/>
    <s v="Returning"/>
    <x v="2"/>
    <s v="Insulated Bottle"/>
    <n v="1"/>
    <n v="36.19"/>
    <n v="0.1"/>
    <n v="13.62"/>
    <n v="32.570999999999998"/>
    <n v="13.62"/>
    <n v="18.951000000000001"/>
    <n v="0.58183660311319896"/>
    <n v="2026"/>
    <s v="Q1"/>
    <n v="2"/>
    <x v="1"/>
  </r>
  <r>
    <n v="518"/>
    <d v="2026-02-27T00:00:00"/>
    <n v="2026"/>
    <x v="0"/>
    <n v="2"/>
    <x v="1"/>
    <x v="2"/>
    <x v="2"/>
    <x v="0"/>
    <s v="New"/>
    <x v="1"/>
    <s v="Trekking Poles"/>
    <n v="1"/>
    <n v="72.97"/>
    <n v="0"/>
    <n v="32.43"/>
    <n v="72.97"/>
    <n v="32.43"/>
    <n v="40.54"/>
    <n v="0.55557078251336167"/>
    <n v="2026"/>
    <s v="Q1"/>
    <n v="2"/>
    <x v="1"/>
  </r>
  <r>
    <n v="892"/>
    <d v="2026-02-27T00:00:00"/>
    <n v="2026"/>
    <x v="0"/>
    <n v="2"/>
    <x v="1"/>
    <x v="3"/>
    <x v="7"/>
    <x v="1"/>
    <s v="Business"/>
    <x v="2"/>
    <s v="Packing Cube Set"/>
    <n v="12"/>
    <n v="47.15"/>
    <n v="0.1"/>
    <n v="17.829999999999998"/>
    <n v="509.21999999999997"/>
    <n v="213.95999999999998"/>
    <n v="295.26"/>
    <n v="0.57982797219276538"/>
    <n v="2026"/>
    <s v="Q1"/>
    <n v="2"/>
    <x v="1"/>
  </r>
  <r>
    <n v="1115"/>
    <d v="2026-02-27T00:00:00"/>
    <n v="2026"/>
    <x v="0"/>
    <n v="2"/>
    <x v="1"/>
    <x v="0"/>
    <x v="0"/>
    <x v="2"/>
    <s v="Business"/>
    <x v="2"/>
    <s v="Travel Backpack 35L"/>
    <n v="3"/>
    <n v="161.19999999999999"/>
    <n v="0.1"/>
    <n v="87.37"/>
    <n v="435.23999999999995"/>
    <n v="262.11"/>
    <n v="173.12999999999994"/>
    <n v="0.39778053487730897"/>
    <n v="2026"/>
    <s v="Q1"/>
    <n v="2"/>
    <x v="1"/>
  </r>
  <r>
    <n v="1186"/>
    <d v="2026-02-27T00:00:00"/>
    <n v="2026"/>
    <x v="0"/>
    <n v="2"/>
    <x v="1"/>
    <x v="0"/>
    <x v="9"/>
    <x v="2"/>
    <s v="Business"/>
    <x v="0"/>
    <s v="Trail Bike Light"/>
    <n v="1"/>
    <n v="49.73"/>
    <n v="0"/>
    <n v="22"/>
    <n v="49.73"/>
    <n v="22"/>
    <n v="27.729999999999997"/>
    <n v="0.55761109993967417"/>
    <n v="2026"/>
    <s v="Q1"/>
    <n v="2"/>
    <x v="1"/>
  </r>
  <r>
    <n v="2093"/>
    <d v="2026-02-27T00:00:00"/>
    <n v="2026"/>
    <x v="0"/>
    <n v="2"/>
    <x v="1"/>
    <x v="2"/>
    <x v="16"/>
    <x v="0"/>
    <s v="Returning"/>
    <x v="3"/>
    <s v="Compact Sleeping Bag"/>
    <n v="2"/>
    <n v="126.19"/>
    <n v="0"/>
    <n v="58.99"/>
    <n v="252.38"/>
    <n v="117.98"/>
    <n v="134.39999999999998"/>
    <n v="0.5325303114351374"/>
    <n v="2026"/>
    <s v="Q1"/>
    <n v="2"/>
    <x v="1"/>
  </r>
  <r>
    <n v="2136"/>
    <d v="2026-02-27T00:00:00"/>
    <n v="2026"/>
    <x v="0"/>
    <n v="2"/>
    <x v="1"/>
    <x v="1"/>
    <x v="12"/>
    <x v="0"/>
    <s v="Returning"/>
    <x v="2"/>
    <s v="Carry-On Duffel"/>
    <n v="2"/>
    <n v="135.38999999999999"/>
    <n v="0.05"/>
    <n v="65.69"/>
    <n v="257.24099999999999"/>
    <n v="131.38"/>
    <n v="125.86099999999999"/>
    <n v="0.48927270536189799"/>
    <n v="2026"/>
    <s v="Q1"/>
    <n v="2"/>
    <x v="1"/>
  </r>
  <r>
    <n v="3538"/>
    <d v="2026-02-27T00:00:00"/>
    <n v="2026"/>
    <x v="0"/>
    <n v="2"/>
    <x v="1"/>
    <x v="1"/>
    <x v="14"/>
    <x v="1"/>
    <s v="Business"/>
    <x v="4"/>
    <s v="Resistance Band Set"/>
    <n v="12"/>
    <n v="41.27"/>
    <n v="0.1"/>
    <n v="14.71"/>
    <n v="445.71600000000001"/>
    <n v="176.52"/>
    <n v="269.19600000000003"/>
    <n v="0.60396306168053204"/>
    <n v="2026"/>
    <s v="Q1"/>
    <n v="2"/>
    <x v="1"/>
  </r>
  <r>
    <n v="3891"/>
    <d v="2026-02-27T00:00:00"/>
    <n v="2026"/>
    <x v="0"/>
    <n v="2"/>
    <x v="1"/>
    <x v="0"/>
    <x v="0"/>
    <x v="2"/>
    <s v="Returning"/>
    <x v="0"/>
    <s v="Commuter Helmet"/>
    <n v="1"/>
    <n v="82.04"/>
    <n v="0.1"/>
    <n v="41.46"/>
    <n v="73.836000000000013"/>
    <n v="41.46"/>
    <n v="32.376000000000012"/>
    <n v="0.43848529172761264"/>
    <n v="2026"/>
    <s v="Q1"/>
    <n v="2"/>
    <x v="1"/>
  </r>
  <r>
    <n v="3917"/>
    <d v="2026-02-27T00:00:00"/>
    <n v="2026"/>
    <x v="0"/>
    <n v="2"/>
    <x v="1"/>
    <x v="3"/>
    <x v="4"/>
    <x v="0"/>
    <s v="Returning"/>
    <x v="2"/>
    <s v="Insulated Bottle"/>
    <n v="3"/>
    <n v="36.630000000000003"/>
    <n v="0"/>
    <n v="13.26"/>
    <n v="109.89000000000001"/>
    <n v="39.78"/>
    <n v="70.110000000000014"/>
    <n v="0.63800163800163801"/>
    <n v="2026"/>
    <s v="Q1"/>
    <n v="2"/>
    <x v="1"/>
  </r>
  <r>
    <n v="4594"/>
    <d v="2026-02-27T00:00:00"/>
    <n v="2026"/>
    <x v="0"/>
    <n v="2"/>
    <x v="1"/>
    <x v="3"/>
    <x v="7"/>
    <x v="2"/>
    <s v="Returning"/>
    <x v="1"/>
    <s v="Hiking Daypack 20L"/>
    <n v="5"/>
    <n v="92.94"/>
    <n v="0.05"/>
    <n v="46.47"/>
    <n v="441.46499999999997"/>
    <n v="232.35"/>
    <n v="209.11499999999998"/>
    <n v="0.47368421052631576"/>
    <n v="2026"/>
    <s v="Q1"/>
    <n v="2"/>
    <x v="1"/>
  </r>
  <r>
    <n v="4750"/>
    <d v="2026-02-27T00:00:00"/>
    <n v="2026"/>
    <x v="0"/>
    <n v="2"/>
    <x v="1"/>
    <x v="1"/>
    <x v="12"/>
    <x v="2"/>
    <s v="Returning"/>
    <x v="4"/>
    <s v="Weighted Vest"/>
    <n v="2"/>
    <n v="120.44"/>
    <n v="0.05"/>
    <n v="68.98"/>
    <n v="228.83599999999998"/>
    <n v="137.96"/>
    <n v="90.875999999999976"/>
    <n v="0.3971228303239"/>
    <n v="2026"/>
    <s v="Q1"/>
    <n v="2"/>
    <x v="1"/>
  </r>
  <r>
    <n v="4960"/>
    <d v="2026-02-27T00:00:00"/>
    <n v="2026"/>
    <x v="0"/>
    <n v="2"/>
    <x v="1"/>
    <x v="1"/>
    <x v="6"/>
    <x v="3"/>
    <s v="New"/>
    <x v="2"/>
    <s v="Insulated Bottle"/>
    <n v="2"/>
    <n v="36.130000000000003"/>
    <n v="0"/>
    <n v="13.72"/>
    <n v="72.260000000000005"/>
    <n v="27.44"/>
    <n v="44.820000000000007"/>
    <n v="0.62026017160254643"/>
    <n v="2026"/>
    <s v="Q1"/>
    <n v="2"/>
    <x v="1"/>
  </r>
  <r>
    <n v="4245"/>
    <d v="2026-02-28T00:00:00"/>
    <n v="2026"/>
    <x v="0"/>
    <n v="2"/>
    <x v="1"/>
    <x v="1"/>
    <x v="1"/>
    <x v="2"/>
    <s v="Returning"/>
    <x v="4"/>
    <s v="Weighted Vest"/>
    <n v="1"/>
    <n v="124.97"/>
    <n v="0.1"/>
    <n v="69.790000000000006"/>
    <n v="112.473"/>
    <n v="69.790000000000006"/>
    <n v="42.682999999999993"/>
    <n v="0.37949552337005321"/>
    <n v="2026"/>
    <s v="Q1"/>
    <n v="2"/>
    <x v="1"/>
  </r>
  <r>
    <n v="4664"/>
    <d v="2026-02-28T00:00:00"/>
    <n v="2026"/>
    <x v="0"/>
    <n v="2"/>
    <x v="1"/>
    <x v="3"/>
    <x v="13"/>
    <x v="0"/>
    <s v="Returning"/>
    <x v="2"/>
    <s v="Travel Backpack 35L"/>
    <n v="1"/>
    <n v="163.31"/>
    <n v="0.05"/>
    <n v="87.22"/>
    <n v="155.14449999999999"/>
    <n v="87.22"/>
    <n v="67.924499999999995"/>
    <n v="0.43781442461705056"/>
    <n v="2026"/>
    <s v="Q1"/>
    <n v="2"/>
    <x v="1"/>
  </r>
  <r>
    <n v="383"/>
    <d v="2026-03-01T00:00:00"/>
    <n v="2026"/>
    <x v="0"/>
    <n v="3"/>
    <x v="2"/>
    <x v="2"/>
    <x v="2"/>
    <x v="2"/>
    <s v="Returning"/>
    <x v="1"/>
    <s v="Hiking Daypack 20L"/>
    <n v="3"/>
    <n v="92.76"/>
    <n v="0"/>
    <n v="45.84"/>
    <n v="278.28000000000003"/>
    <n v="137.52000000000001"/>
    <n v="140.76000000000002"/>
    <n v="0.50582147477360928"/>
    <n v="2026"/>
    <s v="Q1"/>
    <n v="3"/>
    <x v="2"/>
  </r>
  <r>
    <n v="730"/>
    <d v="2026-03-01T00:00:00"/>
    <n v="2026"/>
    <x v="0"/>
    <n v="3"/>
    <x v="2"/>
    <x v="0"/>
    <x v="15"/>
    <x v="1"/>
    <s v="Business"/>
    <x v="4"/>
    <s v="Resistance Band Set"/>
    <n v="5"/>
    <n v="41.31"/>
    <n v="0.1"/>
    <n v="15.14"/>
    <n v="185.89500000000001"/>
    <n v="75.7"/>
    <n v="110.19500000000001"/>
    <n v="0.59278087092175691"/>
    <n v="2026"/>
    <s v="Q1"/>
    <n v="3"/>
    <x v="2"/>
  </r>
  <r>
    <n v="985"/>
    <d v="2026-03-01T00:00:00"/>
    <n v="2026"/>
    <x v="0"/>
    <n v="3"/>
    <x v="2"/>
    <x v="1"/>
    <x v="14"/>
    <x v="3"/>
    <s v="New"/>
    <x v="4"/>
    <s v="Resistance Band Set"/>
    <n v="2"/>
    <n v="41.23"/>
    <n v="0"/>
    <n v="14.28"/>
    <n v="82.46"/>
    <n v="28.56"/>
    <n v="53.899999999999991"/>
    <n v="0.65365025466893034"/>
    <n v="2026"/>
    <s v="Q1"/>
    <n v="3"/>
    <x v="2"/>
  </r>
  <r>
    <n v="1457"/>
    <d v="2026-03-01T00:00:00"/>
    <n v="2026"/>
    <x v="0"/>
    <n v="3"/>
    <x v="2"/>
    <x v="1"/>
    <x v="1"/>
    <x v="0"/>
    <s v="New"/>
    <x v="2"/>
    <s v="Insulated Bottle"/>
    <n v="1"/>
    <n v="36.47"/>
    <n v="0.05"/>
    <n v="13.21"/>
    <n v="34.646499999999996"/>
    <n v="13.21"/>
    <n v="21.436499999999995"/>
    <n v="0.61872050567878423"/>
    <n v="2026"/>
    <s v="Q1"/>
    <n v="3"/>
    <x v="2"/>
  </r>
  <r>
    <n v="2558"/>
    <d v="2026-03-01T00:00:00"/>
    <n v="2026"/>
    <x v="0"/>
    <n v="3"/>
    <x v="2"/>
    <x v="0"/>
    <x v="15"/>
    <x v="3"/>
    <s v="New"/>
    <x v="4"/>
    <s v="Recovery Roller"/>
    <n v="1"/>
    <n v="36.67"/>
    <n v="0"/>
    <n v="13.97"/>
    <n v="36.67"/>
    <n v="13.97"/>
    <n v="22.700000000000003"/>
    <n v="0.61903463321516228"/>
    <n v="2026"/>
    <s v="Q1"/>
    <n v="3"/>
    <x v="2"/>
  </r>
  <r>
    <n v="3024"/>
    <d v="2026-03-01T00:00:00"/>
    <n v="2026"/>
    <x v="0"/>
    <n v="3"/>
    <x v="2"/>
    <x v="1"/>
    <x v="11"/>
    <x v="0"/>
    <s v="Business"/>
    <x v="0"/>
    <s v="Trail Bike Light"/>
    <n v="2"/>
    <n v="51.87"/>
    <n v="0.1"/>
    <n v="22.95"/>
    <n v="93.366"/>
    <n v="45.9"/>
    <n v="47.466000000000001"/>
    <n v="0.50838635049161363"/>
    <n v="2026"/>
    <s v="Q1"/>
    <n v="3"/>
    <x v="2"/>
  </r>
  <r>
    <n v="3225"/>
    <d v="2026-03-01T00:00:00"/>
    <n v="2026"/>
    <x v="0"/>
    <n v="3"/>
    <x v="2"/>
    <x v="2"/>
    <x v="2"/>
    <x v="2"/>
    <s v="Business"/>
    <x v="3"/>
    <s v="Trail Tent 2P"/>
    <n v="1"/>
    <n v="195.06"/>
    <n v="0.1"/>
    <n v="106.68"/>
    <n v="175.554"/>
    <n v="106.68"/>
    <n v="68.873999999999995"/>
    <n v="0.39232372945076727"/>
    <n v="2026"/>
    <s v="Q1"/>
    <n v="3"/>
    <x v="2"/>
  </r>
  <r>
    <n v="3551"/>
    <d v="2026-03-01T00:00:00"/>
    <n v="2026"/>
    <x v="0"/>
    <n v="3"/>
    <x v="2"/>
    <x v="1"/>
    <x v="11"/>
    <x v="3"/>
    <s v="Returning"/>
    <x v="0"/>
    <s v="Cycling Pack 12L"/>
    <n v="2"/>
    <n v="100.79"/>
    <n v="0.05"/>
    <n v="49"/>
    <n v="191.501"/>
    <n v="98"/>
    <n v="93.501000000000005"/>
    <n v="0.48825332504791097"/>
    <n v="2026"/>
    <s v="Q1"/>
    <n v="3"/>
    <x v="2"/>
  </r>
  <r>
    <n v="4157"/>
    <d v="2026-03-01T00:00:00"/>
    <n v="2026"/>
    <x v="0"/>
    <n v="3"/>
    <x v="2"/>
    <x v="3"/>
    <x v="8"/>
    <x v="0"/>
    <s v="New"/>
    <x v="0"/>
    <s v="Trail Bike Light"/>
    <n v="5"/>
    <n v="51.92"/>
    <n v="0.15"/>
    <n v="22.24"/>
    <n v="220.66000000000003"/>
    <n v="111.19999999999999"/>
    <n v="109.46000000000004"/>
    <n v="0.49605728269736254"/>
    <n v="2026"/>
    <s v="Q1"/>
    <n v="3"/>
    <x v="2"/>
  </r>
  <r>
    <n v="4398"/>
    <d v="2026-03-01T00:00:00"/>
    <n v="2026"/>
    <x v="0"/>
    <n v="3"/>
    <x v="2"/>
    <x v="3"/>
    <x v="7"/>
    <x v="0"/>
    <s v="New"/>
    <x v="3"/>
    <s v="Compact Sleeping Bag"/>
    <n v="1"/>
    <n v="123.99"/>
    <n v="0.05"/>
    <n v="61.67"/>
    <n v="117.79049999999999"/>
    <n v="61.67"/>
    <n v="56.120499999999993"/>
    <n v="0.47644334644984099"/>
    <n v="2026"/>
    <s v="Q1"/>
    <n v="3"/>
    <x v="2"/>
  </r>
  <r>
    <n v="4951"/>
    <d v="2026-03-01T00:00:00"/>
    <n v="2026"/>
    <x v="0"/>
    <n v="3"/>
    <x v="2"/>
    <x v="1"/>
    <x v="14"/>
    <x v="0"/>
    <s v="New"/>
    <x v="3"/>
    <s v="Alpine Tent 4P"/>
    <n v="1"/>
    <n v="344.8"/>
    <n v="0.05"/>
    <n v="196.14"/>
    <n v="327.56"/>
    <n v="196.14"/>
    <n v="131.42000000000002"/>
    <n v="0.40120893882036884"/>
    <n v="2026"/>
    <s v="Q1"/>
    <n v="3"/>
    <x v="2"/>
  </r>
  <r>
    <n v="1354"/>
    <d v="2026-03-02T00:00:00"/>
    <n v="2026"/>
    <x v="0"/>
    <n v="3"/>
    <x v="2"/>
    <x v="3"/>
    <x v="8"/>
    <x v="3"/>
    <s v="Returning"/>
    <x v="2"/>
    <s v="Carry-On Duffel"/>
    <n v="3"/>
    <n v="131.91999999999999"/>
    <n v="0.05"/>
    <n v="67.47"/>
    <n v="375.97199999999998"/>
    <n v="202.41"/>
    <n v="173.56199999999998"/>
    <n v="0.46163544093709102"/>
    <n v="2026"/>
    <s v="Q1"/>
    <n v="3"/>
    <x v="2"/>
  </r>
  <r>
    <n v="2042"/>
    <d v="2026-03-02T00:00:00"/>
    <n v="2026"/>
    <x v="0"/>
    <n v="3"/>
    <x v="2"/>
    <x v="2"/>
    <x v="16"/>
    <x v="0"/>
    <s v="Business"/>
    <x v="1"/>
    <s v="Trail Boots"/>
    <n v="3"/>
    <n v="146.99"/>
    <n v="0"/>
    <n v="80.069999999999993"/>
    <n v="440.97"/>
    <n v="240.20999999999998"/>
    <n v="200.76000000000005"/>
    <n v="0.45526906592285199"/>
    <n v="2026"/>
    <s v="Q1"/>
    <n v="3"/>
    <x v="2"/>
  </r>
  <r>
    <n v="3895"/>
    <d v="2026-03-02T00:00:00"/>
    <n v="2026"/>
    <x v="0"/>
    <n v="3"/>
    <x v="2"/>
    <x v="3"/>
    <x v="7"/>
    <x v="0"/>
    <s v="Business"/>
    <x v="2"/>
    <s v="Travel Backpack 35L"/>
    <n v="2"/>
    <n v="164.74"/>
    <n v="0.05"/>
    <n v="89.9"/>
    <n v="313.00600000000003"/>
    <n v="179.8"/>
    <n v="133.20600000000002"/>
    <n v="0.42557011686676932"/>
    <n v="2026"/>
    <s v="Q1"/>
    <n v="3"/>
    <x v="2"/>
  </r>
  <r>
    <n v="5074"/>
    <d v="2026-03-02T00:00:00"/>
    <n v="2026"/>
    <x v="0"/>
    <n v="3"/>
    <x v="2"/>
    <x v="3"/>
    <x v="7"/>
    <x v="0"/>
    <s v="Returning"/>
    <x v="1"/>
    <s v="Hiking Daypack 20L"/>
    <n v="2"/>
    <n v="89.81"/>
    <n v="0"/>
    <n v="46.44"/>
    <n v="179.62"/>
    <n v="92.88"/>
    <n v="86.740000000000009"/>
    <n v="0.482908362097762"/>
    <n v="2026"/>
    <s v="Q1"/>
    <n v="3"/>
    <x v="2"/>
  </r>
  <r>
    <n v="179"/>
    <d v="2026-03-03T00:00:00"/>
    <n v="2026"/>
    <x v="0"/>
    <n v="3"/>
    <x v="2"/>
    <x v="2"/>
    <x v="16"/>
    <x v="2"/>
    <s v="Returning"/>
    <x v="4"/>
    <s v="Recovery Roller"/>
    <n v="1"/>
    <n v="35.369999999999997"/>
    <n v="0"/>
    <n v="13.88"/>
    <n v="35.369999999999997"/>
    <n v="13.88"/>
    <n v="21.489999999999995"/>
    <n v="0.60757704269154644"/>
    <n v="2026"/>
    <s v="Q1"/>
    <n v="3"/>
    <x v="2"/>
  </r>
  <r>
    <n v="459"/>
    <d v="2026-03-03T00:00:00"/>
    <n v="2026"/>
    <x v="0"/>
    <n v="3"/>
    <x v="2"/>
    <x v="1"/>
    <x v="12"/>
    <x v="3"/>
    <s v="New"/>
    <x v="0"/>
    <s v="Trail Bike Light"/>
    <n v="4"/>
    <n v="50.64"/>
    <n v="0"/>
    <n v="23.09"/>
    <n v="202.56"/>
    <n v="92.36"/>
    <n v="110.2"/>
    <n v="0.54403633491311221"/>
    <n v="2026"/>
    <s v="Q1"/>
    <n v="3"/>
    <x v="2"/>
  </r>
  <r>
    <n v="525"/>
    <d v="2026-03-03T00:00:00"/>
    <n v="2026"/>
    <x v="0"/>
    <n v="3"/>
    <x v="2"/>
    <x v="3"/>
    <x v="7"/>
    <x v="2"/>
    <s v="Returning"/>
    <x v="1"/>
    <s v="Trail Boots"/>
    <n v="1"/>
    <n v="146.37"/>
    <n v="0"/>
    <n v="78.3"/>
    <n v="146.37"/>
    <n v="78.3"/>
    <n v="68.070000000000007"/>
    <n v="0.46505431440869033"/>
    <n v="2026"/>
    <s v="Q1"/>
    <n v="3"/>
    <x v="2"/>
  </r>
  <r>
    <n v="3374"/>
    <d v="2026-03-03T00:00:00"/>
    <n v="2026"/>
    <x v="0"/>
    <n v="3"/>
    <x v="2"/>
    <x v="2"/>
    <x v="2"/>
    <x v="0"/>
    <s v="Returning"/>
    <x v="1"/>
    <s v="Trail Boots"/>
    <n v="3"/>
    <n v="143.74"/>
    <n v="0"/>
    <n v="81.58"/>
    <n v="431.22"/>
    <n v="244.74"/>
    <n v="186.48000000000002"/>
    <n v="0.43244747460692917"/>
    <n v="2026"/>
    <s v="Q1"/>
    <n v="3"/>
    <x v="2"/>
  </r>
  <r>
    <n v="3850"/>
    <d v="2026-03-03T00:00:00"/>
    <n v="2026"/>
    <x v="0"/>
    <n v="3"/>
    <x v="2"/>
    <x v="3"/>
    <x v="7"/>
    <x v="3"/>
    <s v="New"/>
    <x v="3"/>
    <s v="Portable Camp Stove"/>
    <n v="2"/>
    <n v="81.94"/>
    <n v="0.1"/>
    <n v="39.9"/>
    <n v="147.49199999999999"/>
    <n v="79.8"/>
    <n v="67.691999999999993"/>
    <n v="0.45895370596371327"/>
    <n v="2026"/>
    <s v="Q1"/>
    <n v="3"/>
    <x v="2"/>
  </r>
  <r>
    <n v="4004"/>
    <d v="2026-03-03T00:00:00"/>
    <n v="2026"/>
    <x v="0"/>
    <n v="3"/>
    <x v="2"/>
    <x v="2"/>
    <x v="5"/>
    <x v="0"/>
    <s v="New"/>
    <x v="2"/>
    <s v="Packing Cube Set"/>
    <n v="1"/>
    <n v="46.46"/>
    <n v="0.1"/>
    <n v="17.989999999999998"/>
    <n v="41.814"/>
    <n v="17.989999999999998"/>
    <n v="23.824000000000002"/>
    <n v="0.56976132395848289"/>
    <n v="2026"/>
    <s v="Q1"/>
    <n v="3"/>
    <x v="2"/>
  </r>
  <r>
    <n v="788"/>
    <d v="2026-03-04T00:00:00"/>
    <n v="2026"/>
    <x v="0"/>
    <n v="3"/>
    <x v="2"/>
    <x v="1"/>
    <x v="11"/>
    <x v="0"/>
    <s v="New"/>
    <x v="0"/>
    <s v="Compact Repair Kit"/>
    <n v="3"/>
    <n v="39.49"/>
    <n v="0"/>
    <n v="16.420000000000002"/>
    <n v="118.47"/>
    <n v="49.260000000000005"/>
    <n v="69.209999999999994"/>
    <n v="0.58419853127374011"/>
    <n v="2026"/>
    <s v="Q1"/>
    <n v="3"/>
    <x v="2"/>
  </r>
  <r>
    <n v="1717"/>
    <d v="2026-03-04T00:00:00"/>
    <n v="2026"/>
    <x v="0"/>
    <n v="3"/>
    <x v="2"/>
    <x v="3"/>
    <x v="13"/>
    <x v="0"/>
    <s v="Returning"/>
    <x v="4"/>
    <s v="Resistance Band Set"/>
    <n v="1"/>
    <n v="40.909999999999997"/>
    <n v="0"/>
    <n v="14.89"/>
    <n v="40.909999999999997"/>
    <n v="14.89"/>
    <n v="26.019999999999996"/>
    <n v="0.63603031043754577"/>
    <n v="2026"/>
    <s v="Q1"/>
    <n v="3"/>
    <x v="2"/>
  </r>
  <r>
    <n v="1819"/>
    <d v="2026-03-04T00:00:00"/>
    <n v="2026"/>
    <x v="0"/>
    <n v="3"/>
    <x v="2"/>
    <x v="3"/>
    <x v="8"/>
    <x v="3"/>
    <s v="New"/>
    <x v="0"/>
    <s v="Trail Bike Light"/>
    <n v="1"/>
    <n v="49.94"/>
    <n v="0.1"/>
    <n v="21.84"/>
    <n v="44.945999999999998"/>
    <n v="21.84"/>
    <n v="23.105999999999998"/>
    <n v="0.51408356694700308"/>
    <n v="2026"/>
    <s v="Q1"/>
    <n v="3"/>
    <x v="2"/>
  </r>
  <r>
    <n v="1992"/>
    <d v="2026-03-04T00:00:00"/>
    <n v="2026"/>
    <x v="0"/>
    <n v="3"/>
    <x v="2"/>
    <x v="2"/>
    <x v="5"/>
    <x v="0"/>
    <s v="Business"/>
    <x v="2"/>
    <s v="Insulated Bottle"/>
    <n v="1"/>
    <n v="35.520000000000003"/>
    <n v="0"/>
    <n v="13.21"/>
    <n v="35.520000000000003"/>
    <n v="13.21"/>
    <n v="22.310000000000002"/>
    <n v="0.62809684684684686"/>
    <n v="2026"/>
    <s v="Q1"/>
    <n v="3"/>
    <x v="2"/>
  </r>
  <r>
    <n v="2499"/>
    <d v="2026-03-04T00:00:00"/>
    <n v="2026"/>
    <x v="0"/>
    <n v="3"/>
    <x v="2"/>
    <x v="3"/>
    <x v="7"/>
    <x v="2"/>
    <s v="New"/>
    <x v="3"/>
    <s v="Alpine Tent 4P"/>
    <n v="2"/>
    <n v="341.1"/>
    <n v="0"/>
    <n v="200.19"/>
    <n v="682.2"/>
    <n v="400.38"/>
    <n v="281.82000000000005"/>
    <n v="0.41310466138962187"/>
    <n v="2026"/>
    <s v="Q1"/>
    <n v="3"/>
    <x v="2"/>
  </r>
  <r>
    <n v="2698"/>
    <d v="2026-03-04T00:00:00"/>
    <n v="2026"/>
    <x v="0"/>
    <n v="3"/>
    <x v="2"/>
    <x v="2"/>
    <x v="16"/>
    <x v="3"/>
    <s v="New"/>
    <x v="4"/>
    <s v="Recovery Roller"/>
    <n v="4"/>
    <n v="36.08"/>
    <n v="0"/>
    <n v="13.89"/>
    <n v="144.32"/>
    <n v="55.56"/>
    <n v="88.759999999999991"/>
    <n v="0.61502217294900219"/>
    <n v="2026"/>
    <s v="Q1"/>
    <n v="3"/>
    <x v="2"/>
  </r>
  <r>
    <n v="4416"/>
    <d v="2026-03-04T00:00:00"/>
    <n v="2026"/>
    <x v="0"/>
    <n v="3"/>
    <x v="2"/>
    <x v="3"/>
    <x v="4"/>
    <x v="0"/>
    <s v="Business"/>
    <x v="1"/>
    <s v="Summit Backpack 45L"/>
    <n v="2"/>
    <n v="151.69999999999999"/>
    <n v="0"/>
    <n v="80.44"/>
    <n v="303.39999999999998"/>
    <n v="160.88"/>
    <n v="142.51999999999998"/>
    <n v="0.46974291364535264"/>
    <n v="2026"/>
    <s v="Q1"/>
    <n v="3"/>
    <x v="2"/>
  </r>
  <r>
    <n v="4434"/>
    <d v="2026-03-04T00:00:00"/>
    <n v="2026"/>
    <x v="0"/>
    <n v="3"/>
    <x v="2"/>
    <x v="1"/>
    <x v="6"/>
    <x v="3"/>
    <s v="New"/>
    <x v="1"/>
    <s v="Summit Backpack 45L"/>
    <n v="2"/>
    <n v="151.55000000000001"/>
    <n v="0.1"/>
    <n v="80.680000000000007"/>
    <n v="272.79000000000002"/>
    <n v="161.36000000000001"/>
    <n v="111.43"/>
    <n v="0.40848271564206901"/>
    <n v="2026"/>
    <s v="Q1"/>
    <n v="3"/>
    <x v="2"/>
  </r>
  <r>
    <n v="4992"/>
    <d v="2026-03-04T00:00:00"/>
    <n v="2026"/>
    <x v="0"/>
    <n v="3"/>
    <x v="2"/>
    <x v="2"/>
    <x v="2"/>
    <x v="1"/>
    <s v="Business"/>
    <x v="0"/>
    <s v="Commuter Helmet"/>
    <n v="5"/>
    <n v="82.44"/>
    <n v="0.1"/>
    <n v="41.57"/>
    <n v="370.98"/>
    <n v="207.85"/>
    <n v="163.13000000000002"/>
    <n v="0.43972720901396306"/>
    <n v="2026"/>
    <s v="Q1"/>
    <n v="3"/>
    <x v="2"/>
  </r>
  <r>
    <n v="388"/>
    <d v="2026-03-05T00:00:00"/>
    <n v="2026"/>
    <x v="0"/>
    <n v="3"/>
    <x v="2"/>
    <x v="3"/>
    <x v="8"/>
    <x v="0"/>
    <s v="Returning"/>
    <x v="4"/>
    <s v="Recovery Roller"/>
    <n v="1"/>
    <n v="35.61"/>
    <n v="0.05"/>
    <n v="13.8"/>
    <n v="33.829499999999996"/>
    <n v="13.8"/>
    <n v="20.029499999999995"/>
    <n v="0.59207200815855976"/>
    <n v="2026"/>
    <s v="Q1"/>
    <n v="3"/>
    <x v="2"/>
  </r>
  <r>
    <n v="977"/>
    <d v="2026-03-05T00:00:00"/>
    <n v="2026"/>
    <x v="0"/>
    <n v="3"/>
    <x v="2"/>
    <x v="0"/>
    <x v="0"/>
    <x v="3"/>
    <s v="New"/>
    <x v="1"/>
    <s v="Summit Backpack 45L"/>
    <n v="5"/>
    <n v="156.13"/>
    <n v="0"/>
    <n v="77.03"/>
    <n v="780.65"/>
    <n v="385.15"/>
    <n v="395.5"/>
    <n v="0.50662909114199706"/>
    <n v="2026"/>
    <s v="Q1"/>
    <n v="3"/>
    <x v="2"/>
  </r>
  <r>
    <n v="996"/>
    <d v="2026-03-05T00:00:00"/>
    <n v="2026"/>
    <x v="0"/>
    <n v="3"/>
    <x v="2"/>
    <x v="0"/>
    <x v="15"/>
    <x v="0"/>
    <s v="Returning"/>
    <x v="3"/>
    <s v="Compact Sleeping Bag"/>
    <n v="1"/>
    <n v="124.31"/>
    <n v="0"/>
    <n v="61.16"/>
    <n v="124.31"/>
    <n v="61.16"/>
    <n v="63.150000000000006"/>
    <n v="0.50800418309066053"/>
    <n v="2026"/>
    <s v="Q1"/>
    <n v="3"/>
    <x v="2"/>
  </r>
  <r>
    <n v="1923"/>
    <d v="2026-03-05T00:00:00"/>
    <n v="2026"/>
    <x v="0"/>
    <n v="3"/>
    <x v="2"/>
    <x v="1"/>
    <x v="14"/>
    <x v="2"/>
    <s v="Business"/>
    <x v="3"/>
    <s v="Portable Camp Stove"/>
    <n v="3"/>
    <n v="82.9"/>
    <n v="0.1"/>
    <n v="38.31"/>
    <n v="223.83"/>
    <n v="114.93"/>
    <n v="108.9"/>
    <n v="0.48652995577000402"/>
    <n v="2026"/>
    <s v="Q1"/>
    <n v="3"/>
    <x v="2"/>
  </r>
  <r>
    <n v="4904"/>
    <d v="2026-03-05T00:00:00"/>
    <n v="2026"/>
    <x v="0"/>
    <n v="3"/>
    <x v="2"/>
    <x v="1"/>
    <x v="11"/>
    <x v="2"/>
    <s v="Business"/>
    <x v="0"/>
    <s v="Compact Repair Kit"/>
    <n v="1"/>
    <n v="41.1"/>
    <n v="0"/>
    <n v="16.34"/>
    <n v="41.1"/>
    <n v="16.34"/>
    <n v="24.76"/>
    <n v="0.60243309002433088"/>
    <n v="2026"/>
    <s v="Q1"/>
    <n v="3"/>
    <x v="2"/>
  </r>
  <r>
    <n v="1036"/>
    <d v="2026-03-06T00:00:00"/>
    <n v="2026"/>
    <x v="0"/>
    <n v="3"/>
    <x v="2"/>
    <x v="0"/>
    <x v="0"/>
    <x v="0"/>
    <s v="Business"/>
    <x v="0"/>
    <s v="Compact Repair Kit"/>
    <n v="1"/>
    <n v="40.380000000000003"/>
    <n v="0"/>
    <n v="16.41"/>
    <n v="40.380000000000003"/>
    <n v="16.41"/>
    <n v="23.970000000000002"/>
    <n v="0.59361069836552749"/>
    <n v="2026"/>
    <s v="Q1"/>
    <n v="3"/>
    <x v="2"/>
  </r>
  <r>
    <n v="1470"/>
    <d v="2026-03-06T00:00:00"/>
    <n v="2026"/>
    <x v="0"/>
    <n v="3"/>
    <x v="2"/>
    <x v="2"/>
    <x v="2"/>
    <x v="0"/>
    <s v="Returning"/>
    <x v="0"/>
    <s v="Commuter Helmet"/>
    <n v="1"/>
    <n v="80.349999999999994"/>
    <n v="0.1"/>
    <n v="42.43"/>
    <n v="72.314999999999998"/>
    <n v="42.43"/>
    <n v="29.884999999999998"/>
    <n v="0.41326142570697638"/>
    <n v="2026"/>
    <s v="Q1"/>
    <n v="3"/>
    <x v="2"/>
  </r>
  <r>
    <n v="2907"/>
    <d v="2026-03-06T00:00:00"/>
    <n v="2026"/>
    <x v="0"/>
    <n v="3"/>
    <x v="2"/>
    <x v="3"/>
    <x v="13"/>
    <x v="0"/>
    <s v="Returning"/>
    <x v="0"/>
    <s v="Compact Repair Kit"/>
    <n v="1"/>
    <n v="40.44"/>
    <n v="0.05"/>
    <n v="16.829999999999998"/>
    <n v="38.417999999999999"/>
    <n v="16.829999999999998"/>
    <n v="21.588000000000001"/>
    <n v="0.56192409807902555"/>
    <n v="2026"/>
    <s v="Q1"/>
    <n v="3"/>
    <x v="2"/>
  </r>
  <r>
    <n v="2997"/>
    <d v="2026-03-06T00:00:00"/>
    <n v="2026"/>
    <x v="0"/>
    <n v="3"/>
    <x v="2"/>
    <x v="2"/>
    <x v="16"/>
    <x v="0"/>
    <s v="Returning"/>
    <x v="2"/>
    <s v="Insulated Bottle"/>
    <n v="3"/>
    <n v="35.89"/>
    <n v="0"/>
    <n v="13.25"/>
    <n v="107.67"/>
    <n v="39.75"/>
    <n v="67.92"/>
    <n v="0.63081638339370294"/>
    <n v="2026"/>
    <s v="Q1"/>
    <n v="3"/>
    <x v="2"/>
  </r>
  <r>
    <n v="3056"/>
    <d v="2026-03-06T00:00:00"/>
    <n v="2026"/>
    <x v="0"/>
    <n v="3"/>
    <x v="2"/>
    <x v="1"/>
    <x v="12"/>
    <x v="3"/>
    <s v="Returning"/>
    <x v="2"/>
    <s v="Travel Backpack 35L"/>
    <n v="3"/>
    <n v="163.44999999999999"/>
    <n v="0"/>
    <n v="86.88"/>
    <n v="490.34999999999997"/>
    <n v="260.64"/>
    <n v="229.70999999999998"/>
    <n v="0.46846130315081064"/>
    <n v="2026"/>
    <s v="Q1"/>
    <n v="3"/>
    <x v="2"/>
  </r>
  <r>
    <n v="471"/>
    <d v="2026-03-07T00:00:00"/>
    <n v="2026"/>
    <x v="0"/>
    <n v="3"/>
    <x v="2"/>
    <x v="1"/>
    <x v="1"/>
    <x v="2"/>
    <s v="Returning"/>
    <x v="4"/>
    <s v="Resistance Band Set"/>
    <n v="2"/>
    <n v="40.020000000000003"/>
    <n v="0"/>
    <n v="14.38"/>
    <n v="80.040000000000006"/>
    <n v="28.76"/>
    <n v="51.28"/>
    <n v="0.64067966016991496"/>
    <n v="2026"/>
    <s v="Q1"/>
    <n v="3"/>
    <x v="2"/>
  </r>
  <r>
    <n v="842"/>
    <d v="2026-03-07T00:00:00"/>
    <n v="2026"/>
    <x v="0"/>
    <n v="3"/>
    <x v="2"/>
    <x v="0"/>
    <x v="15"/>
    <x v="0"/>
    <s v="New"/>
    <x v="4"/>
    <s v="Resistance Band Set"/>
    <n v="1"/>
    <n v="40.01"/>
    <n v="0.05"/>
    <n v="14.35"/>
    <n v="38.009499999999996"/>
    <n v="14.35"/>
    <n v="23.659499999999994"/>
    <n v="0.62246280535129372"/>
    <n v="2026"/>
    <s v="Q1"/>
    <n v="3"/>
    <x v="2"/>
  </r>
  <r>
    <n v="3386"/>
    <d v="2026-03-07T00:00:00"/>
    <n v="2026"/>
    <x v="0"/>
    <n v="3"/>
    <x v="2"/>
    <x v="1"/>
    <x v="12"/>
    <x v="0"/>
    <s v="Returning"/>
    <x v="1"/>
    <s v="Summit Backpack 45L"/>
    <n v="3"/>
    <n v="155.16"/>
    <n v="0"/>
    <n v="76.849999999999994"/>
    <n v="465.48"/>
    <n v="230.54999999999998"/>
    <n v="234.93000000000004"/>
    <n v="0.50470482083011092"/>
    <n v="2026"/>
    <s v="Q1"/>
    <n v="3"/>
    <x v="2"/>
  </r>
  <r>
    <n v="4505"/>
    <d v="2026-03-07T00:00:00"/>
    <n v="2026"/>
    <x v="0"/>
    <n v="3"/>
    <x v="2"/>
    <x v="1"/>
    <x v="14"/>
    <x v="3"/>
    <s v="New"/>
    <x v="4"/>
    <s v="Resistance Band Set"/>
    <n v="1"/>
    <n v="39.96"/>
    <n v="0"/>
    <n v="14.5"/>
    <n v="39.96"/>
    <n v="14.5"/>
    <n v="25.46"/>
    <n v="0.63713713713713716"/>
    <n v="2026"/>
    <s v="Q1"/>
    <n v="3"/>
    <x v="2"/>
  </r>
  <r>
    <n v="1286"/>
    <d v="2026-03-08T00:00:00"/>
    <n v="2026"/>
    <x v="0"/>
    <n v="3"/>
    <x v="2"/>
    <x v="1"/>
    <x v="1"/>
    <x v="0"/>
    <s v="New"/>
    <x v="1"/>
    <s v="Trail Boots"/>
    <n v="1"/>
    <n v="146.6"/>
    <n v="0"/>
    <n v="78.92"/>
    <n v="146.6"/>
    <n v="78.92"/>
    <n v="67.679999999999993"/>
    <n v="0.46166439290586625"/>
    <n v="2026"/>
    <s v="Q1"/>
    <n v="3"/>
    <x v="2"/>
  </r>
  <r>
    <n v="2653"/>
    <d v="2026-03-08T00:00:00"/>
    <n v="2026"/>
    <x v="0"/>
    <n v="3"/>
    <x v="2"/>
    <x v="1"/>
    <x v="14"/>
    <x v="2"/>
    <s v="Returning"/>
    <x v="1"/>
    <s v="Hiking Daypack 20L"/>
    <n v="1"/>
    <n v="94.38"/>
    <n v="0"/>
    <n v="44.78"/>
    <n v="94.38"/>
    <n v="44.78"/>
    <n v="49.599999999999994"/>
    <n v="0.52553507098961638"/>
    <n v="2026"/>
    <s v="Q1"/>
    <n v="3"/>
    <x v="2"/>
  </r>
  <r>
    <n v="4465"/>
    <d v="2026-03-08T00:00:00"/>
    <n v="2026"/>
    <x v="0"/>
    <n v="3"/>
    <x v="2"/>
    <x v="1"/>
    <x v="12"/>
    <x v="2"/>
    <s v="Returning"/>
    <x v="4"/>
    <s v="Weighted Vest"/>
    <n v="1"/>
    <n v="121.77"/>
    <n v="0"/>
    <n v="67.52"/>
    <n v="121.77"/>
    <n v="67.52"/>
    <n v="54.25"/>
    <n v="0.44551203087788455"/>
    <n v="2026"/>
    <s v="Q1"/>
    <n v="3"/>
    <x v="2"/>
  </r>
  <r>
    <n v="4576"/>
    <d v="2026-03-08T00:00:00"/>
    <n v="2026"/>
    <x v="0"/>
    <n v="3"/>
    <x v="2"/>
    <x v="3"/>
    <x v="8"/>
    <x v="3"/>
    <s v="Returning"/>
    <x v="3"/>
    <s v="Compact Sleeping Bag"/>
    <n v="5"/>
    <n v="123.29"/>
    <n v="0"/>
    <n v="61.34"/>
    <n v="616.45000000000005"/>
    <n v="306.70000000000005"/>
    <n v="309.75"/>
    <n v="0.50247384216075919"/>
    <n v="2026"/>
    <s v="Q1"/>
    <n v="3"/>
    <x v="2"/>
  </r>
  <r>
    <n v="718"/>
    <d v="2026-03-09T00:00:00"/>
    <n v="2026"/>
    <x v="0"/>
    <n v="3"/>
    <x v="2"/>
    <x v="1"/>
    <x v="12"/>
    <x v="0"/>
    <s v="New"/>
    <x v="4"/>
    <s v="Resistance Band Set"/>
    <n v="1"/>
    <n v="41.15"/>
    <n v="0.05"/>
    <n v="14.4"/>
    <n v="39.092499999999994"/>
    <n v="14.4"/>
    <n v="24.692499999999995"/>
    <n v="0.63164289825414077"/>
    <n v="2026"/>
    <s v="Q1"/>
    <n v="3"/>
    <x v="2"/>
  </r>
  <r>
    <n v="1527"/>
    <d v="2026-03-09T00:00:00"/>
    <n v="2026"/>
    <x v="0"/>
    <n v="3"/>
    <x v="2"/>
    <x v="3"/>
    <x v="4"/>
    <x v="3"/>
    <s v="New"/>
    <x v="2"/>
    <s v="Insulated Bottle"/>
    <n v="4"/>
    <n v="35.42"/>
    <n v="0"/>
    <n v="13.31"/>
    <n v="141.68"/>
    <n v="53.24"/>
    <n v="88.44"/>
    <n v="0.62422360248447195"/>
    <n v="2026"/>
    <s v="Q1"/>
    <n v="3"/>
    <x v="2"/>
  </r>
  <r>
    <n v="1797"/>
    <d v="2026-03-09T00:00:00"/>
    <n v="2026"/>
    <x v="0"/>
    <n v="3"/>
    <x v="2"/>
    <x v="1"/>
    <x v="12"/>
    <x v="0"/>
    <s v="Business"/>
    <x v="0"/>
    <s v="Cycling Pack 12L"/>
    <n v="1"/>
    <n v="103.74"/>
    <n v="0.1"/>
    <n v="51.32"/>
    <n v="93.366"/>
    <n v="51.32"/>
    <n v="42.045999999999999"/>
    <n v="0.45033523980892404"/>
    <n v="2026"/>
    <s v="Q1"/>
    <n v="3"/>
    <x v="2"/>
  </r>
  <r>
    <n v="2917"/>
    <d v="2026-03-09T00:00:00"/>
    <n v="2026"/>
    <x v="0"/>
    <n v="3"/>
    <x v="2"/>
    <x v="2"/>
    <x v="16"/>
    <x v="3"/>
    <s v="Business"/>
    <x v="2"/>
    <s v="Travel Backpack 35L"/>
    <n v="2"/>
    <n v="165.49"/>
    <n v="0.05"/>
    <n v="89.82"/>
    <n v="314.43099999999998"/>
    <n v="179.64"/>
    <n v="134.791"/>
    <n v="0.4286822864157796"/>
    <n v="2026"/>
    <s v="Q1"/>
    <n v="3"/>
    <x v="2"/>
  </r>
  <r>
    <n v="4095"/>
    <d v="2026-03-09T00:00:00"/>
    <n v="2026"/>
    <x v="0"/>
    <n v="3"/>
    <x v="2"/>
    <x v="1"/>
    <x v="6"/>
    <x v="3"/>
    <s v="New"/>
    <x v="1"/>
    <s v="Trekking Poles"/>
    <n v="1"/>
    <n v="72.87"/>
    <n v="0.05"/>
    <n v="32"/>
    <n v="69.226500000000001"/>
    <n v="32"/>
    <n v="37.226500000000001"/>
    <n v="0.53774927231623726"/>
    <n v="2026"/>
    <s v="Q1"/>
    <n v="3"/>
    <x v="2"/>
  </r>
  <r>
    <n v="5050"/>
    <d v="2026-03-09T00:00:00"/>
    <n v="2026"/>
    <x v="0"/>
    <n v="3"/>
    <x v="2"/>
    <x v="3"/>
    <x v="13"/>
    <x v="2"/>
    <s v="Returning"/>
    <x v="2"/>
    <s v="Travel Backpack 35L"/>
    <n v="1"/>
    <n v="161.04"/>
    <n v="0"/>
    <n v="85.83"/>
    <n v="161.04"/>
    <n v="85.83"/>
    <n v="75.209999999999994"/>
    <n v="0.46702682563338299"/>
    <n v="2026"/>
    <s v="Q1"/>
    <n v="3"/>
    <x v="2"/>
  </r>
  <r>
    <n v="709"/>
    <d v="2026-03-10T00:00:00"/>
    <n v="2026"/>
    <x v="0"/>
    <n v="3"/>
    <x v="2"/>
    <x v="0"/>
    <x v="0"/>
    <x v="0"/>
    <s v="New"/>
    <x v="2"/>
    <s v="Carry-On Duffel"/>
    <n v="3"/>
    <n v="130.6"/>
    <n v="0.05"/>
    <n v="65.62"/>
    <n v="372.20999999999992"/>
    <n v="196.86"/>
    <n v="175.34999999999991"/>
    <n v="0.47110502135891014"/>
    <n v="2026"/>
    <s v="Q1"/>
    <n v="3"/>
    <x v="2"/>
  </r>
  <r>
    <n v="1073"/>
    <d v="2026-03-10T00:00:00"/>
    <n v="2026"/>
    <x v="0"/>
    <n v="3"/>
    <x v="2"/>
    <x v="2"/>
    <x v="10"/>
    <x v="3"/>
    <s v="Returning"/>
    <x v="0"/>
    <s v="Commuter Helmet"/>
    <n v="2"/>
    <n v="81.290000000000006"/>
    <n v="0"/>
    <n v="43.9"/>
    <n v="162.58000000000001"/>
    <n v="87.8"/>
    <n v="74.780000000000015"/>
    <n v="0.45995817443720022"/>
    <n v="2026"/>
    <s v="Q1"/>
    <n v="3"/>
    <x v="2"/>
  </r>
  <r>
    <n v="2623"/>
    <d v="2026-03-10T00:00:00"/>
    <n v="2026"/>
    <x v="0"/>
    <n v="3"/>
    <x v="2"/>
    <x v="1"/>
    <x v="12"/>
    <x v="3"/>
    <s v="New"/>
    <x v="0"/>
    <s v="Cycling Pack 12L"/>
    <n v="2"/>
    <n v="103.33"/>
    <n v="0.05"/>
    <n v="51.58"/>
    <n v="196.327"/>
    <n v="103.16"/>
    <n v="93.167000000000002"/>
    <n v="0.47455011282197557"/>
    <n v="2026"/>
    <s v="Q1"/>
    <n v="3"/>
    <x v="2"/>
  </r>
  <r>
    <n v="2625"/>
    <d v="2026-03-10T00:00:00"/>
    <n v="2026"/>
    <x v="0"/>
    <n v="3"/>
    <x v="2"/>
    <x v="3"/>
    <x v="7"/>
    <x v="2"/>
    <s v="Business"/>
    <x v="4"/>
    <s v="Training Mat"/>
    <n v="2"/>
    <n v="51.14"/>
    <n v="0"/>
    <n v="21.58"/>
    <n v="102.28"/>
    <n v="43.16"/>
    <n v="59.120000000000005"/>
    <n v="0.57802111849824012"/>
    <n v="2026"/>
    <s v="Q1"/>
    <n v="3"/>
    <x v="2"/>
  </r>
  <r>
    <n v="3304"/>
    <d v="2026-03-10T00:00:00"/>
    <n v="2026"/>
    <x v="0"/>
    <n v="3"/>
    <x v="2"/>
    <x v="1"/>
    <x v="12"/>
    <x v="3"/>
    <s v="Returning"/>
    <x v="0"/>
    <s v="Trail Bike Light"/>
    <n v="2"/>
    <n v="49.7"/>
    <n v="0"/>
    <n v="23.14"/>
    <n v="99.4"/>
    <n v="46.28"/>
    <n v="53.120000000000005"/>
    <n v="0.53440643863179071"/>
    <n v="2026"/>
    <s v="Q1"/>
    <n v="3"/>
    <x v="2"/>
  </r>
  <r>
    <n v="4876"/>
    <d v="2026-03-10T00:00:00"/>
    <n v="2026"/>
    <x v="0"/>
    <n v="3"/>
    <x v="2"/>
    <x v="3"/>
    <x v="4"/>
    <x v="0"/>
    <s v="Returning"/>
    <x v="0"/>
    <s v="Compact Repair Kit"/>
    <n v="1"/>
    <n v="39.659999999999997"/>
    <n v="0.05"/>
    <n v="16.93"/>
    <n v="37.676999999999992"/>
    <n v="16.93"/>
    <n v="20.746999999999993"/>
    <n v="0.5506542452955383"/>
    <n v="2026"/>
    <s v="Q1"/>
    <n v="3"/>
    <x v="2"/>
  </r>
  <r>
    <n v="83"/>
    <d v="2026-03-11T00:00:00"/>
    <n v="2026"/>
    <x v="0"/>
    <n v="3"/>
    <x v="2"/>
    <x v="1"/>
    <x v="12"/>
    <x v="1"/>
    <s v="Business"/>
    <x v="4"/>
    <s v="Training Mat"/>
    <n v="4"/>
    <n v="50.65"/>
    <n v="0.15"/>
    <n v="22"/>
    <n v="172.20999999999998"/>
    <n v="88"/>
    <n v="84.20999999999998"/>
    <n v="0.48899599326403803"/>
    <n v="2026"/>
    <s v="Q1"/>
    <n v="3"/>
    <x v="2"/>
  </r>
  <r>
    <n v="863"/>
    <d v="2026-03-11T00:00:00"/>
    <n v="2026"/>
    <x v="0"/>
    <n v="3"/>
    <x v="2"/>
    <x v="2"/>
    <x v="2"/>
    <x v="3"/>
    <s v="Returning"/>
    <x v="4"/>
    <s v="Training Mat"/>
    <n v="2"/>
    <n v="50.72"/>
    <n v="0"/>
    <n v="21.88"/>
    <n v="101.44"/>
    <n v="43.76"/>
    <n v="57.68"/>
    <n v="0.56861198738170349"/>
    <n v="2026"/>
    <s v="Q1"/>
    <n v="3"/>
    <x v="2"/>
  </r>
  <r>
    <n v="2323"/>
    <d v="2026-03-11T00:00:00"/>
    <n v="2026"/>
    <x v="0"/>
    <n v="3"/>
    <x v="2"/>
    <x v="1"/>
    <x v="12"/>
    <x v="2"/>
    <s v="New"/>
    <x v="2"/>
    <s v="Insulated Bottle"/>
    <n v="2"/>
    <n v="36.08"/>
    <n v="0.05"/>
    <n v="13.19"/>
    <n v="68.551999999999992"/>
    <n v="26.38"/>
    <n v="42.171999999999997"/>
    <n v="0.61518263507993931"/>
    <n v="2026"/>
    <s v="Q1"/>
    <n v="3"/>
    <x v="2"/>
  </r>
  <r>
    <n v="3064"/>
    <d v="2026-03-11T00:00:00"/>
    <n v="2026"/>
    <x v="0"/>
    <n v="3"/>
    <x v="2"/>
    <x v="3"/>
    <x v="8"/>
    <x v="0"/>
    <s v="Returning"/>
    <x v="3"/>
    <s v="Compact Sleeping Bag"/>
    <n v="6"/>
    <n v="124.04"/>
    <n v="0.05"/>
    <n v="61.17"/>
    <n v="707.02800000000002"/>
    <n v="367.02"/>
    <n v="340.00800000000004"/>
    <n v="0.48089750335205966"/>
    <n v="2026"/>
    <s v="Q1"/>
    <n v="3"/>
    <x v="2"/>
  </r>
  <r>
    <n v="4995"/>
    <d v="2026-03-11T00:00:00"/>
    <n v="2026"/>
    <x v="0"/>
    <n v="3"/>
    <x v="2"/>
    <x v="1"/>
    <x v="12"/>
    <x v="3"/>
    <s v="New"/>
    <x v="1"/>
    <s v="Hiking Daypack 20L"/>
    <n v="3"/>
    <n v="90.31"/>
    <n v="0"/>
    <n v="44.58"/>
    <n v="270.93"/>
    <n v="133.74"/>
    <n v="137.19"/>
    <n v="0.50636695825489975"/>
    <n v="2026"/>
    <s v="Q1"/>
    <n v="3"/>
    <x v="2"/>
  </r>
  <r>
    <n v="46"/>
    <d v="2026-03-12T00:00:00"/>
    <n v="2026"/>
    <x v="0"/>
    <n v="3"/>
    <x v="2"/>
    <x v="3"/>
    <x v="7"/>
    <x v="0"/>
    <s v="Returning"/>
    <x v="1"/>
    <s v="Trekking Poles"/>
    <n v="4"/>
    <n v="72.63"/>
    <n v="0.1"/>
    <n v="31.45"/>
    <n v="261.46800000000002"/>
    <n v="125.8"/>
    <n v="135.66800000000001"/>
    <n v="0.51887037801948999"/>
    <n v="2026"/>
    <s v="Q1"/>
    <n v="3"/>
    <x v="2"/>
  </r>
  <r>
    <n v="443"/>
    <d v="2026-03-12T00:00:00"/>
    <n v="2026"/>
    <x v="0"/>
    <n v="3"/>
    <x v="2"/>
    <x v="1"/>
    <x v="14"/>
    <x v="0"/>
    <s v="Returning"/>
    <x v="4"/>
    <s v="Resistance Band Set"/>
    <n v="3"/>
    <n v="39.9"/>
    <n v="0"/>
    <n v="14.49"/>
    <n v="119.69999999999999"/>
    <n v="43.47"/>
    <n v="76.22999999999999"/>
    <n v="0.63684210526315788"/>
    <n v="2026"/>
    <s v="Q1"/>
    <n v="3"/>
    <x v="2"/>
  </r>
  <r>
    <n v="759"/>
    <d v="2026-03-12T00:00:00"/>
    <n v="2026"/>
    <x v="0"/>
    <n v="3"/>
    <x v="2"/>
    <x v="1"/>
    <x v="12"/>
    <x v="0"/>
    <s v="New"/>
    <x v="4"/>
    <s v="Training Mat"/>
    <n v="1"/>
    <n v="49.79"/>
    <n v="0.1"/>
    <n v="22.29"/>
    <n v="44.811"/>
    <n v="22.29"/>
    <n v="22.521000000000001"/>
    <n v="0.5025774921336279"/>
    <n v="2026"/>
    <s v="Q1"/>
    <n v="3"/>
    <x v="2"/>
  </r>
  <r>
    <n v="1097"/>
    <d v="2026-03-12T00:00:00"/>
    <n v="2026"/>
    <x v="0"/>
    <n v="3"/>
    <x v="2"/>
    <x v="2"/>
    <x v="2"/>
    <x v="3"/>
    <s v="New"/>
    <x v="0"/>
    <s v="Compact Repair Kit"/>
    <n v="1"/>
    <n v="41.24"/>
    <n v="0.05"/>
    <n v="16.64"/>
    <n v="39.177999999999997"/>
    <n v="16.64"/>
    <n v="22.537999999999997"/>
    <n v="0.57527183623462141"/>
    <n v="2026"/>
    <s v="Q1"/>
    <n v="3"/>
    <x v="2"/>
  </r>
  <r>
    <n v="2152"/>
    <d v="2026-03-12T00:00:00"/>
    <n v="2026"/>
    <x v="0"/>
    <n v="3"/>
    <x v="2"/>
    <x v="0"/>
    <x v="9"/>
    <x v="0"/>
    <s v="New"/>
    <x v="1"/>
    <s v="Trail Boots"/>
    <n v="1"/>
    <n v="142.88999999999999"/>
    <n v="0"/>
    <n v="81.099999999999994"/>
    <n v="142.88999999999999"/>
    <n v="81.099999999999994"/>
    <n v="61.789999999999992"/>
    <n v="0.43243054097557559"/>
    <n v="2026"/>
    <s v="Q1"/>
    <n v="3"/>
    <x v="2"/>
  </r>
  <r>
    <n v="2512"/>
    <d v="2026-03-12T00:00:00"/>
    <n v="2026"/>
    <x v="0"/>
    <n v="3"/>
    <x v="2"/>
    <x v="1"/>
    <x v="1"/>
    <x v="0"/>
    <s v="New"/>
    <x v="3"/>
    <s v="Trail Tent 2P"/>
    <n v="2"/>
    <n v="192.76"/>
    <n v="0"/>
    <n v="103.08"/>
    <n v="385.52"/>
    <n v="206.16"/>
    <n v="179.35999999999999"/>
    <n v="0.46524175140070551"/>
    <n v="2026"/>
    <s v="Q1"/>
    <n v="3"/>
    <x v="2"/>
  </r>
  <r>
    <n v="2578"/>
    <d v="2026-03-12T00:00:00"/>
    <n v="2026"/>
    <x v="0"/>
    <n v="3"/>
    <x v="2"/>
    <x v="2"/>
    <x v="5"/>
    <x v="0"/>
    <s v="New"/>
    <x v="2"/>
    <s v="Travel Backpack 35L"/>
    <n v="1"/>
    <n v="165.72"/>
    <n v="0"/>
    <n v="89.31"/>
    <n v="165.72"/>
    <n v="89.31"/>
    <n v="76.41"/>
    <n v="0.46107892831281677"/>
    <n v="2026"/>
    <s v="Q1"/>
    <n v="3"/>
    <x v="2"/>
  </r>
  <r>
    <n v="3302"/>
    <d v="2026-03-12T00:00:00"/>
    <n v="2026"/>
    <x v="0"/>
    <n v="3"/>
    <x v="2"/>
    <x v="3"/>
    <x v="7"/>
    <x v="2"/>
    <s v="Business"/>
    <x v="2"/>
    <s v="Travel Backpack 35L"/>
    <n v="2"/>
    <n v="164.33"/>
    <n v="0"/>
    <n v="86.07"/>
    <n v="328.66"/>
    <n v="172.14"/>
    <n v="156.52000000000004"/>
    <n v="0.47623684050386428"/>
    <n v="2026"/>
    <s v="Q1"/>
    <n v="3"/>
    <x v="2"/>
  </r>
  <r>
    <n v="3752"/>
    <d v="2026-03-12T00:00:00"/>
    <n v="2026"/>
    <x v="0"/>
    <n v="3"/>
    <x v="2"/>
    <x v="3"/>
    <x v="8"/>
    <x v="1"/>
    <s v="Business"/>
    <x v="2"/>
    <s v="Packing Cube Set"/>
    <n v="3"/>
    <n v="45.8"/>
    <n v="0.15"/>
    <n v="18.47"/>
    <n v="116.78999999999998"/>
    <n v="55.41"/>
    <n v="61.379999999999981"/>
    <n v="0.52555869509375797"/>
    <n v="2026"/>
    <s v="Q1"/>
    <n v="3"/>
    <x v="2"/>
  </r>
  <r>
    <n v="4839"/>
    <d v="2026-03-12T00:00:00"/>
    <n v="2026"/>
    <x v="0"/>
    <n v="3"/>
    <x v="2"/>
    <x v="1"/>
    <x v="1"/>
    <x v="0"/>
    <s v="New"/>
    <x v="0"/>
    <s v="Cycling Pack 12L"/>
    <n v="2"/>
    <n v="103.08"/>
    <n v="0.05"/>
    <n v="49.27"/>
    <n v="195.85199999999998"/>
    <n v="98.54"/>
    <n v="97.311999999999969"/>
    <n v="0.49686497967853266"/>
    <n v="2026"/>
    <s v="Q1"/>
    <n v="3"/>
    <x v="2"/>
  </r>
  <r>
    <n v="264"/>
    <d v="2026-03-13T00:00:00"/>
    <n v="2026"/>
    <x v="0"/>
    <n v="3"/>
    <x v="2"/>
    <x v="0"/>
    <x v="0"/>
    <x v="0"/>
    <s v="Business"/>
    <x v="2"/>
    <s v="Packing Cube Set"/>
    <n v="4"/>
    <n v="47.33"/>
    <n v="0"/>
    <n v="18.739999999999998"/>
    <n v="189.32"/>
    <n v="74.959999999999994"/>
    <n v="114.36"/>
    <n v="0.60405662370589475"/>
    <n v="2026"/>
    <s v="Q1"/>
    <n v="3"/>
    <x v="2"/>
  </r>
  <r>
    <n v="2498"/>
    <d v="2026-03-13T00:00:00"/>
    <n v="2026"/>
    <x v="0"/>
    <n v="3"/>
    <x v="2"/>
    <x v="2"/>
    <x v="3"/>
    <x v="2"/>
    <s v="New"/>
    <x v="0"/>
    <s v="Trail Bike Light"/>
    <n v="1"/>
    <n v="50.04"/>
    <n v="0"/>
    <n v="22.64"/>
    <n v="50.04"/>
    <n v="22.64"/>
    <n v="27.4"/>
    <n v="0.54756195043964828"/>
    <n v="2026"/>
    <s v="Q1"/>
    <n v="3"/>
    <x v="2"/>
  </r>
  <r>
    <n v="3929"/>
    <d v="2026-03-13T00:00:00"/>
    <n v="2026"/>
    <x v="0"/>
    <n v="3"/>
    <x v="2"/>
    <x v="3"/>
    <x v="13"/>
    <x v="0"/>
    <s v="New"/>
    <x v="4"/>
    <s v="Weighted Vest"/>
    <n v="1"/>
    <n v="125.69"/>
    <n v="0"/>
    <n v="67.150000000000006"/>
    <n v="125.69"/>
    <n v="67.150000000000006"/>
    <n v="58.539999999999992"/>
    <n v="0.465749065160315"/>
    <n v="2026"/>
    <s v="Q1"/>
    <n v="3"/>
    <x v="2"/>
  </r>
  <r>
    <n v="4195"/>
    <d v="2026-03-13T00:00:00"/>
    <n v="2026"/>
    <x v="0"/>
    <n v="3"/>
    <x v="2"/>
    <x v="3"/>
    <x v="13"/>
    <x v="3"/>
    <s v="New"/>
    <x v="1"/>
    <s v="Trail Boots"/>
    <n v="2"/>
    <n v="142.72999999999999"/>
    <n v="0.1"/>
    <n v="77.28"/>
    <n v="256.91399999999999"/>
    <n v="154.56"/>
    <n v="102.35399999999998"/>
    <n v="0.39839790747098247"/>
    <n v="2026"/>
    <s v="Q1"/>
    <n v="3"/>
    <x v="2"/>
  </r>
  <r>
    <n v="4684"/>
    <d v="2026-03-13T00:00:00"/>
    <n v="2026"/>
    <x v="0"/>
    <n v="3"/>
    <x v="2"/>
    <x v="1"/>
    <x v="12"/>
    <x v="0"/>
    <s v="Returning"/>
    <x v="4"/>
    <s v="Weighted Vest"/>
    <n v="4"/>
    <n v="124.36"/>
    <n v="0"/>
    <n v="68.790000000000006"/>
    <n v="497.44"/>
    <n v="275.16000000000003"/>
    <n v="222.27999999999997"/>
    <n v="0.44684786104856861"/>
    <n v="2026"/>
    <s v="Q1"/>
    <n v="3"/>
    <x v="2"/>
  </r>
  <r>
    <n v="313"/>
    <d v="2026-03-14T00:00:00"/>
    <n v="2026"/>
    <x v="0"/>
    <n v="3"/>
    <x v="2"/>
    <x v="3"/>
    <x v="8"/>
    <x v="0"/>
    <s v="New"/>
    <x v="0"/>
    <s v="Compact Repair Kit"/>
    <n v="4"/>
    <n v="40.42"/>
    <n v="0.1"/>
    <n v="16.25"/>
    <n v="145.512"/>
    <n v="65"/>
    <n v="80.512"/>
    <n v="0.5533014459288581"/>
    <n v="2026"/>
    <s v="Q1"/>
    <n v="3"/>
    <x v="2"/>
  </r>
  <r>
    <n v="1056"/>
    <d v="2026-03-14T00:00:00"/>
    <n v="2026"/>
    <x v="0"/>
    <n v="3"/>
    <x v="2"/>
    <x v="0"/>
    <x v="15"/>
    <x v="0"/>
    <s v="Returning"/>
    <x v="3"/>
    <s v="Trail Tent 2P"/>
    <n v="1"/>
    <n v="192.86"/>
    <n v="0"/>
    <n v="101.13"/>
    <n v="192.86"/>
    <n v="101.13"/>
    <n v="91.730000000000018"/>
    <n v="0.475629990666805"/>
    <n v="2026"/>
    <s v="Q1"/>
    <n v="3"/>
    <x v="2"/>
  </r>
  <r>
    <n v="2189"/>
    <d v="2026-03-14T00:00:00"/>
    <n v="2026"/>
    <x v="0"/>
    <n v="3"/>
    <x v="2"/>
    <x v="3"/>
    <x v="4"/>
    <x v="3"/>
    <s v="New"/>
    <x v="1"/>
    <s v="Trekking Poles"/>
    <n v="2"/>
    <n v="72.34"/>
    <n v="0"/>
    <n v="33.29"/>
    <n v="144.68"/>
    <n v="66.58"/>
    <n v="78.100000000000009"/>
    <n v="0.53981199889411113"/>
    <n v="2026"/>
    <s v="Q1"/>
    <n v="3"/>
    <x v="2"/>
  </r>
  <r>
    <n v="2617"/>
    <d v="2026-03-14T00:00:00"/>
    <n v="2026"/>
    <x v="0"/>
    <n v="3"/>
    <x v="2"/>
    <x v="3"/>
    <x v="13"/>
    <x v="0"/>
    <s v="New"/>
    <x v="2"/>
    <s v="Insulated Bottle"/>
    <n v="2"/>
    <n v="35.409999999999997"/>
    <n v="0"/>
    <n v="13.89"/>
    <n v="70.819999999999993"/>
    <n v="27.78"/>
    <n v="43.039999999999992"/>
    <n v="0.60773792713922614"/>
    <n v="2026"/>
    <s v="Q1"/>
    <n v="3"/>
    <x v="2"/>
  </r>
  <r>
    <n v="2901"/>
    <d v="2026-03-14T00:00:00"/>
    <n v="2026"/>
    <x v="0"/>
    <n v="3"/>
    <x v="2"/>
    <x v="3"/>
    <x v="8"/>
    <x v="1"/>
    <s v="Business"/>
    <x v="0"/>
    <s v="Cycling Pack 12L"/>
    <n v="12"/>
    <n v="102.25"/>
    <n v="0.1"/>
    <n v="51.07"/>
    <n v="1104.3"/>
    <n v="612.84"/>
    <n v="491.45999999999992"/>
    <n v="0.44504210812279266"/>
    <n v="2026"/>
    <s v="Q1"/>
    <n v="3"/>
    <x v="2"/>
  </r>
  <r>
    <n v="2952"/>
    <d v="2026-03-14T00:00:00"/>
    <n v="2026"/>
    <x v="0"/>
    <n v="3"/>
    <x v="2"/>
    <x v="1"/>
    <x v="1"/>
    <x v="0"/>
    <s v="New"/>
    <x v="0"/>
    <s v="Trail Bike Light"/>
    <n v="1"/>
    <n v="51.86"/>
    <n v="0.1"/>
    <n v="22.34"/>
    <n v="46.673999999999999"/>
    <n v="22.34"/>
    <n v="24.334"/>
    <n v="0.52136092899687192"/>
    <n v="2026"/>
    <s v="Q1"/>
    <n v="3"/>
    <x v="2"/>
  </r>
  <r>
    <n v="3421"/>
    <d v="2026-03-14T00:00:00"/>
    <n v="2026"/>
    <x v="0"/>
    <n v="3"/>
    <x v="2"/>
    <x v="3"/>
    <x v="8"/>
    <x v="0"/>
    <s v="Returning"/>
    <x v="2"/>
    <s v="Insulated Bottle"/>
    <n v="1"/>
    <n v="36.520000000000003"/>
    <n v="0.05"/>
    <n v="13.23"/>
    <n v="34.694000000000003"/>
    <n v="13.23"/>
    <n v="21.464000000000002"/>
    <n v="0.61866605176687617"/>
    <n v="2026"/>
    <s v="Q1"/>
    <n v="3"/>
    <x v="2"/>
  </r>
  <r>
    <n v="3536"/>
    <d v="2026-03-14T00:00:00"/>
    <n v="2026"/>
    <x v="0"/>
    <n v="3"/>
    <x v="2"/>
    <x v="2"/>
    <x v="10"/>
    <x v="0"/>
    <s v="New"/>
    <x v="1"/>
    <s v="Summit Backpack 45L"/>
    <n v="2"/>
    <n v="153.66"/>
    <n v="0.1"/>
    <n v="78.430000000000007"/>
    <n v="276.58800000000002"/>
    <n v="156.86000000000001"/>
    <n v="119.72800000000001"/>
    <n v="0.43287488972768162"/>
    <n v="2026"/>
    <s v="Q1"/>
    <n v="3"/>
    <x v="2"/>
  </r>
  <r>
    <n v="3878"/>
    <d v="2026-03-14T00:00:00"/>
    <n v="2026"/>
    <x v="0"/>
    <n v="3"/>
    <x v="2"/>
    <x v="1"/>
    <x v="14"/>
    <x v="3"/>
    <s v="Returning"/>
    <x v="4"/>
    <s v="Resistance Band Set"/>
    <n v="1"/>
    <n v="41.05"/>
    <n v="0.1"/>
    <n v="14.94"/>
    <n v="36.945"/>
    <n v="14.94"/>
    <n v="22.005000000000003"/>
    <n v="0.59561510353227776"/>
    <n v="2026"/>
    <s v="Q1"/>
    <n v="3"/>
    <x v="2"/>
  </r>
  <r>
    <n v="2027"/>
    <d v="2026-03-15T00:00:00"/>
    <n v="2026"/>
    <x v="0"/>
    <n v="3"/>
    <x v="2"/>
    <x v="2"/>
    <x v="2"/>
    <x v="0"/>
    <s v="Returning"/>
    <x v="2"/>
    <s v="Carry-On Duffel"/>
    <n v="4"/>
    <n v="136.21"/>
    <n v="0.05"/>
    <n v="68.55"/>
    <n v="517.59799999999996"/>
    <n v="274.2"/>
    <n v="243.39799999999997"/>
    <n v="0.4702452482428448"/>
    <n v="2026"/>
    <s v="Q1"/>
    <n v="3"/>
    <x v="2"/>
  </r>
  <r>
    <n v="3280"/>
    <d v="2026-03-15T00:00:00"/>
    <n v="2026"/>
    <x v="0"/>
    <n v="3"/>
    <x v="2"/>
    <x v="3"/>
    <x v="4"/>
    <x v="0"/>
    <s v="Returning"/>
    <x v="2"/>
    <s v="Packing Cube Set"/>
    <n v="3"/>
    <n v="46.68"/>
    <n v="0"/>
    <n v="18.760000000000002"/>
    <n v="140.04"/>
    <n v="56.28"/>
    <n v="83.759999999999991"/>
    <n v="0.59811482433590402"/>
    <n v="2026"/>
    <s v="Q1"/>
    <n v="3"/>
    <x v="2"/>
  </r>
  <r>
    <n v="5149"/>
    <d v="2026-03-15T00:00:00"/>
    <n v="2026"/>
    <x v="0"/>
    <n v="3"/>
    <x v="2"/>
    <x v="1"/>
    <x v="12"/>
    <x v="2"/>
    <s v="New"/>
    <x v="2"/>
    <s v="Insulated Bottle"/>
    <n v="1"/>
    <n v="35.340000000000003"/>
    <n v="0.05"/>
    <n v="13.37"/>
    <n v="33.573"/>
    <n v="13.37"/>
    <n v="20.203000000000003"/>
    <n v="0.60176332171685587"/>
    <n v="2026"/>
    <s v="Q1"/>
    <n v="3"/>
    <x v="2"/>
  </r>
  <r>
    <n v="412"/>
    <d v="2026-03-16T00:00:00"/>
    <n v="2026"/>
    <x v="0"/>
    <n v="3"/>
    <x v="2"/>
    <x v="3"/>
    <x v="7"/>
    <x v="2"/>
    <s v="Returning"/>
    <x v="4"/>
    <s v="Resistance Band Set"/>
    <n v="2"/>
    <n v="40.19"/>
    <n v="0"/>
    <n v="14.92"/>
    <n v="80.38"/>
    <n v="29.84"/>
    <n v="50.539999999999992"/>
    <n v="0.62876337397362525"/>
    <n v="2026"/>
    <s v="Q1"/>
    <n v="3"/>
    <x v="2"/>
  </r>
  <r>
    <n v="1161"/>
    <d v="2026-03-16T00:00:00"/>
    <n v="2026"/>
    <x v="0"/>
    <n v="3"/>
    <x v="2"/>
    <x v="1"/>
    <x v="12"/>
    <x v="0"/>
    <s v="New"/>
    <x v="0"/>
    <s v="Cycling Pack 12L"/>
    <n v="2"/>
    <n v="101.73"/>
    <n v="0.05"/>
    <n v="51.56"/>
    <n v="193.28700000000001"/>
    <n v="103.12"/>
    <n v="90.167000000000002"/>
    <n v="0.46649283190281809"/>
    <n v="2026"/>
    <s v="Q1"/>
    <n v="3"/>
    <x v="2"/>
  </r>
  <r>
    <n v="1320"/>
    <d v="2026-03-16T00:00:00"/>
    <n v="2026"/>
    <x v="0"/>
    <n v="3"/>
    <x v="2"/>
    <x v="2"/>
    <x v="3"/>
    <x v="2"/>
    <s v="Business"/>
    <x v="3"/>
    <s v="Trail Tent 2P"/>
    <n v="1"/>
    <n v="200.05"/>
    <n v="0"/>
    <n v="102.69"/>
    <n v="200.05"/>
    <n v="102.69"/>
    <n v="97.360000000000014"/>
    <n v="0.48667833041739567"/>
    <n v="2026"/>
    <s v="Q1"/>
    <n v="3"/>
    <x v="2"/>
  </r>
  <r>
    <n v="2528"/>
    <d v="2026-03-16T00:00:00"/>
    <n v="2026"/>
    <x v="0"/>
    <n v="3"/>
    <x v="2"/>
    <x v="3"/>
    <x v="7"/>
    <x v="0"/>
    <s v="New"/>
    <x v="1"/>
    <s v="Hiking Daypack 20L"/>
    <n v="1"/>
    <n v="90.06"/>
    <n v="0"/>
    <n v="44.49"/>
    <n v="90.06"/>
    <n v="44.49"/>
    <n v="45.57"/>
    <n v="0.50599600266489009"/>
    <n v="2026"/>
    <s v="Q1"/>
    <n v="3"/>
    <x v="2"/>
  </r>
  <r>
    <n v="2956"/>
    <d v="2026-03-16T00:00:00"/>
    <n v="2026"/>
    <x v="0"/>
    <n v="3"/>
    <x v="2"/>
    <x v="1"/>
    <x v="11"/>
    <x v="0"/>
    <s v="New"/>
    <x v="2"/>
    <s v="Insulated Bottle"/>
    <n v="1"/>
    <n v="37.119999999999997"/>
    <n v="0.1"/>
    <n v="13.39"/>
    <n v="33.408000000000001"/>
    <n v="13.39"/>
    <n v="20.018000000000001"/>
    <n v="0.59919779693486586"/>
    <n v="2026"/>
    <s v="Q1"/>
    <n v="3"/>
    <x v="2"/>
  </r>
  <r>
    <n v="2973"/>
    <d v="2026-03-16T00:00:00"/>
    <n v="2026"/>
    <x v="0"/>
    <n v="3"/>
    <x v="2"/>
    <x v="0"/>
    <x v="0"/>
    <x v="2"/>
    <s v="Returning"/>
    <x v="1"/>
    <s v="Summit Backpack 45L"/>
    <n v="2"/>
    <n v="156.09"/>
    <n v="0.1"/>
    <n v="79.72"/>
    <n v="280.96199999999999"/>
    <n v="159.44"/>
    <n v="121.52199999999999"/>
    <n v="0.43252112385304775"/>
    <n v="2026"/>
    <s v="Q1"/>
    <n v="3"/>
    <x v="2"/>
  </r>
  <r>
    <n v="3358"/>
    <d v="2026-03-16T00:00:00"/>
    <n v="2026"/>
    <x v="0"/>
    <n v="3"/>
    <x v="2"/>
    <x v="0"/>
    <x v="0"/>
    <x v="1"/>
    <s v="Business"/>
    <x v="4"/>
    <s v="Recovery Roller"/>
    <n v="12"/>
    <n v="36.44"/>
    <n v="0.05"/>
    <n v="13.65"/>
    <n v="415.41599999999994"/>
    <n v="163.80000000000001"/>
    <n v="251.61599999999993"/>
    <n v="0.60569645848980291"/>
    <n v="2026"/>
    <s v="Q1"/>
    <n v="3"/>
    <x v="2"/>
  </r>
  <r>
    <n v="164"/>
    <d v="2026-03-17T00:00:00"/>
    <n v="2026"/>
    <x v="0"/>
    <n v="3"/>
    <x v="2"/>
    <x v="0"/>
    <x v="15"/>
    <x v="3"/>
    <s v="Business"/>
    <x v="3"/>
    <s v="Compact Sleeping Bag"/>
    <n v="5"/>
    <n v="123.95"/>
    <n v="0.05"/>
    <n v="59.23"/>
    <n v="588.76249999999993"/>
    <n v="296.14999999999998"/>
    <n v="292.61249999999995"/>
    <n v="0.49699581749856692"/>
    <n v="2026"/>
    <s v="Q1"/>
    <n v="3"/>
    <x v="2"/>
  </r>
  <r>
    <n v="995"/>
    <d v="2026-03-17T00:00:00"/>
    <n v="2026"/>
    <x v="0"/>
    <n v="3"/>
    <x v="2"/>
    <x v="2"/>
    <x v="16"/>
    <x v="3"/>
    <s v="Business"/>
    <x v="3"/>
    <s v="Trail Tent 2P"/>
    <n v="1"/>
    <n v="192.84"/>
    <n v="0.15"/>
    <n v="101.42"/>
    <n v="163.91399999999999"/>
    <n v="101.42"/>
    <n v="62.493999999999986"/>
    <n v="0.38126090510877647"/>
    <n v="2026"/>
    <s v="Q1"/>
    <n v="3"/>
    <x v="2"/>
  </r>
  <r>
    <n v="4912"/>
    <d v="2026-03-17T00:00:00"/>
    <n v="2026"/>
    <x v="0"/>
    <n v="3"/>
    <x v="2"/>
    <x v="1"/>
    <x v="11"/>
    <x v="0"/>
    <s v="New"/>
    <x v="1"/>
    <s v="Summit Backpack 45L"/>
    <n v="1"/>
    <n v="152.57"/>
    <n v="0.1"/>
    <n v="80.319999999999993"/>
    <n v="137.31299999999999"/>
    <n v="80.319999999999993"/>
    <n v="56.992999999999995"/>
    <n v="0.41505902572953762"/>
    <n v="2026"/>
    <s v="Q1"/>
    <n v="3"/>
    <x v="2"/>
  </r>
  <r>
    <n v="29"/>
    <d v="2026-03-18T00:00:00"/>
    <n v="2026"/>
    <x v="0"/>
    <n v="3"/>
    <x v="2"/>
    <x v="3"/>
    <x v="4"/>
    <x v="0"/>
    <s v="Business"/>
    <x v="2"/>
    <s v="Carry-On Duffel"/>
    <n v="2"/>
    <n v="130.4"/>
    <n v="0"/>
    <n v="67.599999999999994"/>
    <n v="260.8"/>
    <n v="135.19999999999999"/>
    <n v="125.60000000000002"/>
    <n v="0.48159509202453993"/>
    <n v="2026"/>
    <s v="Q1"/>
    <n v="3"/>
    <x v="2"/>
  </r>
  <r>
    <n v="891"/>
    <d v="2026-03-18T00:00:00"/>
    <n v="2026"/>
    <x v="0"/>
    <n v="3"/>
    <x v="2"/>
    <x v="2"/>
    <x v="3"/>
    <x v="0"/>
    <s v="New"/>
    <x v="1"/>
    <s v="Hiking Daypack 20L"/>
    <n v="2"/>
    <n v="94.25"/>
    <n v="0.1"/>
    <n v="44.99"/>
    <n v="169.65"/>
    <n v="89.98"/>
    <n v="79.67"/>
    <n v="0.46961391099322131"/>
    <n v="2026"/>
    <s v="Q1"/>
    <n v="3"/>
    <x v="2"/>
  </r>
  <r>
    <n v="1143"/>
    <d v="2026-03-18T00:00:00"/>
    <n v="2026"/>
    <x v="0"/>
    <n v="3"/>
    <x v="2"/>
    <x v="1"/>
    <x v="12"/>
    <x v="0"/>
    <s v="Business"/>
    <x v="3"/>
    <s v="Compact Sleeping Bag"/>
    <n v="5"/>
    <n v="125.91"/>
    <n v="0"/>
    <n v="59.36"/>
    <n v="629.54999999999995"/>
    <n v="296.8"/>
    <n v="332.74999999999994"/>
    <n v="0.52855214041775866"/>
    <n v="2026"/>
    <s v="Q1"/>
    <n v="3"/>
    <x v="2"/>
  </r>
  <r>
    <n v="2478"/>
    <d v="2026-03-18T00:00:00"/>
    <n v="2026"/>
    <x v="0"/>
    <n v="3"/>
    <x v="2"/>
    <x v="3"/>
    <x v="7"/>
    <x v="2"/>
    <s v="Returning"/>
    <x v="4"/>
    <s v="Resistance Band Set"/>
    <n v="2"/>
    <n v="39.619999999999997"/>
    <n v="0"/>
    <n v="14.78"/>
    <n v="79.239999999999995"/>
    <n v="29.56"/>
    <n v="49.679999999999993"/>
    <n v="0.62695608278647141"/>
    <n v="2026"/>
    <s v="Q1"/>
    <n v="3"/>
    <x v="2"/>
  </r>
  <r>
    <n v="3961"/>
    <d v="2026-03-18T00:00:00"/>
    <n v="2026"/>
    <x v="0"/>
    <n v="3"/>
    <x v="2"/>
    <x v="0"/>
    <x v="9"/>
    <x v="0"/>
    <s v="Business"/>
    <x v="4"/>
    <s v="Recovery Roller"/>
    <n v="3"/>
    <n v="36.32"/>
    <n v="0"/>
    <n v="14.18"/>
    <n v="108.96000000000001"/>
    <n v="42.54"/>
    <n v="66.420000000000016"/>
    <n v="0.60958149779735693"/>
    <n v="2026"/>
    <s v="Q1"/>
    <n v="3"/>
    <x v="2"/>
  </r>
  <r>
    <n v="4724"/>
    <d v="2026-03-18T00:00:00"/>
    <n v="2026"/>
    <x v="0"/>
    <n v="3"/>
    <x v="2"/>
    <x v="0"/>
    <x v="15"/>
    <x v="2"/>
    <s v="New"/>
    <x v="4"/>
    <s v="Training Mat"/>
    <n v="1"/>
    <n v="51.16"/>
    <n v="0"/>
    <n v="22.39"/>
    <n v="51.16"/>
    <n v="22.39"/>
    <n v="28.769999999999996"/>
    <n v="0.56235340109460508"/>
    <n v="2026"/>
    <s v="Q1"/>
    <n v="3"/>
    <x v="2"/>
  </r>
  <r>
    <n v="2171"/>
    <d v="2026-03-19T00:00:00"/>
    <n v="2026"/>
    <x v="0"/>
    <n v="3"/>
    <x v="2"/>
    <x v="3"/>
    <x v="13"/>
    <x v="1"/>
    <s v="Business"/>
    <x v="4"/>
    <s v="Recovery Roller"/>
    <n v="5"/>
    <n v="35.65"/>
    <n v="0.1"/>
    <n v="13.64"/>
    <n v="160.42500000000001"/>
    <n v="68.2"/>
    <n v="92.225000000000009"/>
    <n v="0.5748792270531401"/>
    <n v="2026"/>
    <s v="Q1"/>
    <n v="3"/>
    <x v="2"/>
  </r>
  <r>
    <n v="2311"/>
    <d v="2026-03-19T00:00:00"/>
    <n v="2026"/>
    <x v="0"/>
    <n v="3"/>
    <x v="2"/>
    <x v="3"/>
    <x v="8"/>
    <x v="0"/>
    <s v="New"/>
    <x v="1"/>
    <s v="Trail Boots"/>
    <n v="1"/>
    <n v="145.19"/>
    <n v="0"/>
    <n v="80.67"/>
    <n v="145.19"/>
    <n v="80.67"/>
    <n v="64.52"/>
    <n v="0.44438322198498514"/>
    <n v="2026"/>
    <s v="Q1"/>
    <n v="3"/>
    <x v="2"/>
  </r>
  <r>
    <n v="3563"/>
    <d v="2026-03-19T00:00:00"/>
    <n v="2026"/>
    <x v="0"/>
    <n v="3"/>
    <x v="2"/>
    <x v="3"/>
    <x v="8"/>
    <x v="0"/>
    <s v="Returning"/>
    <x v="0"/>
    <s v="Compact Repair Kit"/>
    <n v="2"/>
    <n v="40.090000000000003"/>
    <n v="0"/>
    <n v="17.2"/>
    <n v="80.180000000000007"/>
    <n v="34.4"/>
    <n v="45.780000000000008"/>
    <n v="0.57096532801197308"/>
    <n v="2026"/>
    <s v="Q1"/>
    <n v="3"/>
    <x v="2"/>
  </r>
  <r>
    <n v="3587"/>
    <d v="2026-03-19T00:00:00"/>
    <n v="2026"/>
    <x v="0"/>
    <n v="3"/>
    <x v="2"/>
    <x v="3"/>
    <x v="7"/>
    <x v="0"/>
    <s v="Returning"/>
    <x v="4"/>
    <s v="Resistance Band Set"/>
    <n v="1"/>
    <n v="39.47"/>
    <n v="0"/>
    <n v="15.02"/>
    <n v="39.47"/>
    <n v="15.02"/>
    <n v="24.45"/>
    <n v="0.61945781606283257"/>
    <n v="2026"/>
    <s v="Q1"/>
    <n v="3"/>
    <x v="2"/>
  </r>
  <r>
    <n v="3706"/>
    <d v="2026-03-19T00:00:00"/>
    <n v="2026"/>
    <x v="0"/>
    <n v="3"/>
    <x v="2"/>
    <x v="0"/>
    <x v="0"/>
    <x v="0"/>
    <s v="Returning"/>
    <x v="0"/>
    <s v="Cycling Pack 12L"/>
    <n v="2"/>
    <n v="103.42"/>
    <n v="0"/>
    <n v="49.51"/>
    <n v="206.84"/>
    <n v="99.02"/>
    <n v="107.82000000000001"/>
    <n v="0.52127248114484626"/>
    <n v="2026"/>
    <s v="Q1"/>
    <n v="3"/>
    <x v="2"/>
  </r>
  <r>
    <n v="4121"/>
    <d v="2026-03-19T00:00:00"/>
    <n v="2026"/>
    <x v="0"/>
    <n v="3"/>
    <x v="2"/>
    <x v="0"/>
    <x v="0"/>
    <x v="0"/>
    <s v="Returning"/>
    <x v="2"/>
    <s v="Travel Backpack 35L"/>
    <n v="4"/>
    <n v="161.93"/>
    <n v="0.15"/>
    <n v="88"/>
    <n v="550.56200000000001"/>
    <n v="352"/>
    <n v="198.56200000000001"/>
    <n v="0.36065329608654428"/>
    <n v="2026"/>
    <s v="Q1"/>
    <n v="3"/>
    <x v="2"/>
  </r>
  <r>
    <n v="1047"/>
    <d v="2026-03-20T00:00:00"/>
    <n v="2026"/>
    <x v="0"/>
    <n v="3"/>
    <x v="2"/>
    <x v="0"/>
    <x v="0"/>
    <x v="0"/>
    <s v="Returning"/>
    <x v="2"/>
    <s v="Packing Cube Set"/>
    <n v="2"/>
    <n v="46.21"/>
    <n v="0.05"/>
    <n v="18.37"/>
    <n v="87.798999999999992"/>
    <n v="36.74"/>
    <n v="51.05899999999999"/>
    <n v="0.58154420893176451"/>
    <n v="2026"/>
    <s v="Q1"/>
    <n v="3"/>
    <x v="2"/>
  </r>
  <r>
    <n v="1142"/>
    <d v="2026-03-20T00:00:00"/>
    <n v="2026"/>
    <x v="0"/>
    <n v="3"/>
    <x v="2"/>
    <x v="1"/>
    <x v="11"/>
    <x v="0"/>
    <s v="New"/>
    <x v="3"/>
    <s v="Compact Sleeping Bag"/>
    <n v="3"/>
    <n v="125.85"/>
    <n v="0"/>
    <n v="59.19"/>
    <n v="377.54999999999995"/>
    <n v="177.57"/>
    <n v="199.97999999999996"/>
    <n v="0.52967818831942781"/>
    <n v="2026"/>
    <s v="Q1"/>
    <n v="3"/>
    <x v="2"/>
  </r>
  <r>
    <n v="2232"/>
    <d v="2026-03-20T00:00:00"/>
    <n v="2026"/>
    <x v="0"/>
    <n v="3"/>
    <x v="2"/>
    <x v="3"/>
    <x v="13"/>
    <x v="2"/>
    <s v="New"/>
    <x v="2"/>
    <s v="Insulated Bottle"/>
    <n v="2"/>
    <n v="36.340000000000003"/>
    <n v="0"/>
    <n v="13.8"/>
    <n v="72.680000000000007"/>
    <n v="27.6"/>
    <n v="45.080000000000005"/>
    <n v="0.620253164556962"/>
    <n v="2026"/>
    <s v="Q1"/>
    <n v="3"/>
    <x v="2"/>
  </r>
  <r>
    <n v="2339"/>
    <d v="2026-03-20T00:00:00"/>
    <n v="2026"/>
    <x v="0"/>
    <n v="3"/>
    <x v="2"/>
    <x v="1"/>
    <x v="12"/>
    <x v="3"/>
    <s v="New"/>
    <x v="0"/>
    <s v="Trail Bike Light"/>
    <n v="2"/>
    <n v="51.29"/>
    <n v="0"/>
    <n v="23.15"/>
    <n v="102.58"/>
    <n v="46.3"/>
    <n v="56.28"/>
    <n v="0.54864496003119523"/>
    <n v="2026"/>
    <s v="Q1"/>
    <n v="3"/>
    <x v="2"/>
  </r>
  <r>
    <n v="3611"/>
    <d v="2026-03-20T00:00:00"/>
    <n v="2026"/>
    <x v="0"/>
    <n v="3"/>
    <x v="2"/>
    <x v="1"/>
    <x v="1"/>
    <x v="1"/>
    <s v="Business"/>
    <x v="0"/>
    <s v="Compact Repair Kit"/>
    <n v="6"/>
    <n v="40.89"/>
    <n v="0.1"/>
    <n v="16.84"/>
    <n v="220.80600000000001"/>
    <n v="101.03999999999999"/>
    <n v="119.76600000000002"/>
    <n v="0.54240373902883077"/>
    <n v="2026"/>
    <s v="Q1"/>
    <n v="3"/>
    <x v="2"/>
  </r>
  <r>
    <n v="3953"/>
    <d v="2026-03-20T00:00:00"/>
    <n v="2026"/>
    <x v="0"/>
    <n v="3"/>
    <x v="2"/>
    <x v="1"/>
    <x v="14"/>
    <x v="0"/>
    <s v="New"/>
    <x v="4"/>
    <s v="Weighted Vest"/>
    <n v="1"/>
    <n v="120.63"/>
    <n v="0"/>
    <n v="70.28"/>
    <n v="120.63"/>
    <n v="70.28"/>
    <n v="50.349999999999994"/>
    <n v="0.41739202520102792"/>
    <n v="2026"/>
    <s v="Q1"/>
    <n v="3"/>
    <x v="2"/>
  </r>
  <r>
    <n v="4253"/>
    <d v="2026-03-20T00:00:00"/>
    <n v="2026"/>
    <x v="0"/>
    <n v="3"/>
    <x v="2"/>
    <x v="3"/>
    <x v="13"/>
    <x v="1"/>
    <s v="New"/>
    <x v="0"/>
    <s v="Commuter Helmet"/>
    <n v="5"/>
    <n v="82.64"/>
    <n v="0.1"/>
    <n v="43.52"/>
    <n v="371.88"/>
    <n v="217.60000000000002"/>
    <n v="154.27999999999997"/>
    <n v="0.41486501021834993"/>
    <n v="2026"/>
    <s v="Q1"/>
    <n v="3"/>
    <x v="2"/>
  </r>
  <r>
    <n v="4952"/>
    <d v="2026-03-20T00:00:00"/>
    <n v="2026"/>
    <x v="0"/>
    <n v="3"/>
    <x v="2"/>
    <x v="1"/>
    <x v="6"/>
    <x v="0"/>
    <s v="Business"/>
    <x v="1"/>
    <s v="Trekking Poles"/>
    <n v="2"/>
    <n v="72.459999999999994"/>
    <n v="0"/>
    <n v="33.31"/>
    <n v="144.91999999999999"/>
    <n v="66.62"/>
    <n v="78.299999999999983"/>
    <n v="0.54029809550096597"/>
    <n v="2026"/>
    <s v="Q1"/>
    <n v="3"/>
    <x v="2"/>
  </r>
  <r>
    <n v="5016"/>
    <d v="2026-03-20T00:00:00"/>
    <n v="2026"/>
    <x v="0"/>
    <n v="3"/>
    <x v="2"/>
    <x v="1"/>
    <x v="12"/>
    <x v="3"/>
    <s v="New"/>
    <x v="4"/>
    <s v="Resistance Band Set"/>
    <n v="2"/>
    <n v="40.659999999999997"/>
    <n v="0.1"/>
    <n v="14.63"/>
    <n v="73.188000000000002"/>
    <n v="29.26"/>
    <n v="43.927999999999997"/>
    <n v="0.60020768431983385"/>
    <n v="2026"/>
    <s v="Q1"/>
    <n v="3"/>
    <x v="2"/>
  </r>
  <r>
    <n v="839"/>
    <d v="2026-03-21T00:00:00"/>
    <n v="2026"/>
    <x v="0"/>
    <n v="3"/>
    <x v="2"/>
    <x v="1"/>
    <x v="12"/>
    <x v="3"/>
    <s v="New"/>
    <x v="0"/>
    <s v="Compact Repair Kit"/>
    <n v="1"/>
    <n v="40.5"/>
    <n v="0.05"/>
    <n v="17.16"/>
    <n v="38.475000000000001"/>
    <n v="17.16"/>
    <n v="21.315000000000001"/>
    <n v="0.55399610136452238"/>
    <n v="2026"/>
    <s v="Q1"/>
    <n v="3"/>
    <x v="2"/>
  </r>
  <r>
    <n v="1382"/>
    <d v="2026-03-21T00:00:00"/>
    <n v="2026"/>
    <x v="0"/>
    <n v="3"/>
    <x v="2"/>
    <x v="2"/>
    <x v="2"/>
    <x v="0"/>
    <s v="Business"/>
    <x v="1"/>
    <s v="Trekking Poles"/>
    <n v="1"/>
    <n v="72.16"/>
    <n v="0"/>
    <n v="33.11"/>
    <n v="72.16"/>
    <n v="33.11"/>
    <n v="39.049999999999997"/>
    <n v="0.54115853658536583"/>
    <n v="2026"/>
    <s v="Q1"/>
    <n v="3"/>
    <x v="2"/>
  </r>
  <r>
    <n v="1452"/>
    <d v="2026-03-21T00:00:00"/>
    <n v="2026"/>
    <x v="0"/>
    <n v="3"/>
    <x v="2"/>
    <x v="2"/>
    <x v="5"/>
    <x v="3"/>
    <s v="Business"/>
    <x v="2"/>
    <s v="Travel Backpack 35L"/>
    <n v="1"/>
    <n v="161.93"/>
    <n v="0.15"/>
    <n v="87.5"/>
    <n v="137.6405"/>
    <n v="87.5"/>
    <n v="50.140500000000003"/>
    <n v="0.36428594781332529"/>
    <n v="2026"/>
    <s v="Q1"/>
    <n v="3"/>
    <x v="2"/>
  </r>
  <r>
    <n v="1845"/>
    <d v="2026-03-21T00:00:00"/>
    <n v="2026"/>
    <x v="0"/>
    <n v="3"/>
    <x v="2"/>
    <x v="0"/>
    <x v="9"/>
    <x v="0"/>
    <s v="Returning"/>
    <x v="3"/>
    <s v="Alpine Tent 4P"/>
    <n v="3"/>
    <n v="348.54"/>
    <n v="0.1"/>
    <n v="200.3"/>
    <n v="941.05800000000011"/>
    <n v="600.90000000000009"/>
    <n v="340.15800000000002"/>
    <n v="0.36146337420222768"/>
    <n v="2026"/>
    <s v="Q1"/>
    <n v="3"/>
    <x v="2"/>
  </r>
  <r>
    <n v="3560"/>
    <d v="2026-03-21T00:00:00"/>
    <n v="2026"/>
    <x v="0"/>
    <n v="3"/>
    <x v="2"/>
    <x v="2"/>
    <x v="16"/>
    <x v="0"/>
    <s v="Returning"/>
    <x v="4"/>
    <s v="Training Mat"/>
    <n v="3"/>
    <n v="50.46"/>
    <n v="0.1"/>
    <n v="21.9"/>
    <n v="136.24199999999999"/>
    <n v="65.699999999999989"/>
    <n v="70.542000000000002"/>
    <n v="0.51776985070683057"/>
    <n v="2026"/>
    <s v="Q1"/>
    <n v="3"/>
    <x v="2"/>
  </r>
  <r>
    <n v="4059"/>
    <d v="2026-03-21T00:00:00"/>
    <n v="2026"/>
    <x v="0"/>
    <n v="3"/>
    <x v="2"/>
    <x v="3"/>
    <x v="13"/>
    <x v="3"/>
    <s v="New"/>
    <x v="3"/>
    <s v="Portable Camp Stove"/>
    <n v="1"/>
    <n v="83.62"/>
    <n v="0"/>
    <n v="39.15"/>
    <n v="83.62"/>
    <n v="39.15"/>
    <n v="44.470000000000006"/>
    <n v="0.53181057163358048"/>
    <n v="2026"/>
    <s v="Q1"/>
    <n v="3"/>
    <x v="2"/>
  </r>
  <r>
    <n v="4731"/>
    <d v="2026-03-21T00:00:00"/>
    <n v="2026"/>
    <x v="0"/>
    <n v="3"/>
    <x v="2"/>
    <x v="1"/>
    <x v="12"/>
    <x v="1"/>
    <s v="Business"/>
    <x v="0"/>
    <s v="Trail Bike Light"/>
    <n v="6"/>
    <n v="51.07"/>
    <n v="0.1"/>
    <n v="22.68"/>
    <n v="275.77800000000002"/>
    <n v="136.07999999999998"/>
    <n v="139.69800000000004"/>
    <n v="0.50655962404542798"/>
    <n v="2026"/>
    <s v="Q1"/>
    <n v="3"/>
    <x v="2"/>
  </r>
  <r>
    <n v="693"/>
    <d v="2026-03-22T00:00:00"/>
    <n v="2026"/>
    <x v="0"/>
    <n v="3"/>
    <x v="2"/>
    <x v="1"/>
    <x v="11"/>
    <x v="0"/>
    <s v="New"/>
    <x v="2"/>
    <s v="Packing Cube Set"/>
    <n v="3"/>
    <n v="47.02"/>
    <n v="0.1"/>
    <n v="17.989999999999998"/>
    <n v="126.95400000000001"/>
    <n v="53.97"/>
    <n v="72.984000000000009"/>
    <n v="0.57488539155914742"/>
    <n v="2026"/>
    <s v="Q1"/>
    <n v="3"/>
    <x v="2"/>
  </r>
  <r>
    <n v="1672"/>
    <d v="2026-03-22T00:00:00"/>
    <n v="2026"/>
    <x v="0"/>
    <n v="3"/>
    <x v="2"/>
    <x v="2"/>
    <x v="5"/>
    <x v="3"/>
    <s v="Returning"/>
    <x v="2"/>
    <s v="Packing Cube Set"/>
    <n v="1"/>
    <n v="47.1"/>
    <n v="0.05"/>
    <n v="18.48"/>
    <n v="44.744999999999997"/>
    <n v="18.48"/>
    <n v="26.264999999999997"/>
    <n v="0.58699296010727453"/>
    <n v="2026"/>
    <s v="Q1"/>
    <n v="3"/>
    <x v="2"/>
  </r>
  <r>
    <n v="2347"/>
    <d v="2026-03-22T00:00:00"/>
    <n v="2026"/>
    <x v="0"/>
    <n v="3"/>
    <x v="2"/>
    <x v="3"/>
    <x v="13"/>
    <x v="0"/>
    <s v="Returning"/>
    <x v="2"/>
    <s v="Carry-On Duffel"/>
    <n v="2"/>
    <n v="131.38999999999999"/>
    <n v="0"/>
    <n v="66.91"/>
    <n v="262.77999999999997"/>
    <n v="133.82"/>
    <n v="128.95999999999998"/>
    <n v="0.49075272090722277"/>
    <n v="2026"/>
    <s v="Q1"/>
    <n v="3"/>
    <x v="2"/>
  </r>
  <r>
    <n v="2582"/>
    <d v="2026-03-22T00:00:00"/>
    <n v="2026"/>
    <x v="0"/>
    <n v="3"/>
    <x v="2"/>
    <x v="1"/>
    <x v="1"/>
    <x v="3"/>
    <s v="New"/>
    <x v="4"/>
    <s v="Weighted Vest"/>
    <n v="1"/>
    <n v="120.16"/>
    <n v="0.15"/>
    <n v="68.33"/>
    <n v="102.136"/>
    <n v="68.33"/>
    <n v="33.805999999999997"/>
    <n v="0.33099005247904756"/>
    <n v="2026"/>
    <s v="Q1"/>
    <n v="3"/>
    <x v="2"/>
  </r>
  <r>
    <n v="2762"/>
    <d v="2026-03-22T00:00:00"/>
    <n v="2026"/>
    <x v="0"/>
    <n v="3"/>
    <x v="2"/>
    <x v="3"/>
    <x v="8"/>
    <x v="2"/>
    <s v="Returning"/>
    <x v="3"/>
    <s v="Trail Tent 2P"/>
    <n v="1"/>
    <n v="196.48"/>
    <n v="0"/>
    <n v="101.29"/>
    <n v="196.48"/>
    <n v="101.29"/>
    <n v="95.189999999999984"/>
    <n v="0.48447679153094458"/>
    <n v="2026"/>
    <s v="Q1"/>
    <n v="3"/>
    <x v="2"/>
  </r>
  <r>
    <n v="4090"/>
    <d v="2026-03-22T00:00:00"/>
    <n v="2026"/>
    <x v="0"/>
    <n v="3"/>
    <x v="2"/>
    <x v="1"/>
    <x v="11"/>
    <x v="3"/>
    <s v="Business"/>
    <x v="2"/>
    <s v="Insulated Bottle"/>
    <n v="1"/>
    <n v="36.520000000000003"/>
    <n v="0"/>
    <n v="13.96"/>
    <n v="36.520000000000003"/>
    <n v="13.96"/>
    <n v="22.560000000000002"/>
    <n v="0.61774370208105145"/>
    <n v="2026"/>
    <s v="Q1"/>
    <n v="3"/>
    <x v="2"/>
  </r>
  <r>
    <n v="4491"/>
    <d v="2026-03-22T00:00:00"/>
    <n v="2026"/>
    <x v="0"/>
    <n v="3"/>
    <x v="2"/>
    <x v="1"/>
    <x v="12"/>
    <x v="2"/>
    <s v="Business"/>
    <x v="4"/>
    <s v="Training Mat"/>
    <n v="4"/>
    <n v="49.71"/>
    <n v="0.1"/>
    <n v="22.46"/>
    <n v="178.95600000000002"/>
    <n v="89.84"/>
    <n v="89.116000000000014"/>
    <n v="0.49797715639598561"/>
    <n v="2026"/>
    <s v="Q1"/>
    <n v="3"/>
    <x v="2"/>
  </r>
  <r>
    <n v="4678"/>
    <d v="2026-03-22T00:00:00"/>
    <n v="2026"/>
    <x v="0"/>
    <n v="3"/>
    <x v="2"/>
    <x v="0"/>
    <x v="0"/>
    <x v="0"/>
    <s v="Returning"/>
    <x v="3"/>
    <s v="Portable Camp Stove"/>
    <n v="1"/>
    <n v="81.209999999999994"/>
    <n v="0.05"/>
    <n v="40.44"/>
    <n v="77.149499999999989"/>
    <n v="40.44"/>
    <n v="36.709499999999991"/>
    <n v="0.47582291524896464"/>
    <n v="2026"/>
    <s v="Q1"/>
    <n v="3"/>
    <x v="2"/>
  </r>
  <r>
    <n v="1189"/>
    <d v="2026-03-23T00:00:00"/>
    <n v="2026"/>
    <x v="0"/>
    <n v="3"/>
    <x v="2"/>
    <x v="3"/>
    <x v="13"/>
    <x v="0"/>
    <s v="New"/>
    <x v="0"/>
    <s v="Cycling Pack 12L"/>
    <n v="2"/>
    <n v="103.22"/>
    <n v="0"/>
    <n v="51.33"/>
    <n v="206.44"/>
    <n v="102.66"/>
    <n v="103.78"/>
    <n v="0.50271265258670805"/>
    <n v="2026"/>
    <s v="Q1"/>
    <n v="3"/>
    <x v="2"/>
  </r>
  <r>
    <n v="1590"/>
    <d v="2026-03-23T00:00:00"/>
    <n v="2026"/>
    <x v="0"/>
    <n v="3"/>
    <x v="2"/>
    <x v="0"/>
    <x v="15"/>
    <x v="3"/>
    <s v="New"/>
    <x v="1"/>
    <s v="Summit Backpack 45L"/>
    <n v="1"/>
    <n v="153.47"/>
    <n v="0"/>
    <n v="78.19"/>
    <n v="153.47"/>
    <n v="78.19"/>
    <n v="75.28"/>
    <n v="0.49051931973675639"/>
    <n v="2026"/>
    <s v="Q1"/>
    <n v="3"/>
    <x v="2"/>
  </r>
  <r>
    <n v="2309"/>
    <d v="2026-03-23T00:00:00"/>
    <n v="2026"/>
    <x v="0"/>
    <n v="3"/>
    <x v="2"/>
    <x v="3"/>
    <x v="7"/>
    <x v="0"/>
    <s v="Returning"/>
    <x v="3"/>
    <s v="Trail Tent 2P"/>
    <n v="6"/>
    <n v="199.75"/>
    <n v="0"/>
    <n v="105.84"/>
    <n v="1198.5"/>
    <n v="635.04"/>
    <n v="563.46"/>
    <n v="0.47013767209011265"/>
    <n v="2026"/>
    <s v="Q1"/>
    <n v="3"/>
    <x v="2"/>
  </r>
  <r>
    <n v="3628"/>
    <d v="2026-03-23T00:00:00"/>
    <n v="2026"/>
    <x v="0"/>
    <n v="3"/>
    <x v="2"/>
    <x v="1"/>
    <x v="12"/>
    <x v="3"/>
    <s v="New"/>
    <x v="2"/>
    <s v="Packing Cube Set"/>
    <n v="1"/>
    <n v="45.84"/>
    <n v="0"/>
    <n v="18.079999999999998"/>
    <n v="45.84"/>
    <n v="18.079999999999998"/>
    <n v="27.760000000000005"/>
    <n v="0.605584642233857"/>
    <n v="2026"/>
    <s v="Q1"/>
    <n v="3"/>
    <x v="2"/>
  </r>
  <r>
    <n v="3718"/>
    <d v="2026-03-23T00:00:00"/>
    <n v="2026"/>
    <x v="0"/>
    <n v="3"/>
    <x v="2"/>
    <x v="1"/>
    <x v="12"/>
    <x v="3"/>
    <s v="New"/>
    <x v="3"/>
    <s v="Compact Sleeping Bag"/>
    <n v="2"/>
    <n v="122.07"/>
    <n v="0.05"/>
    <n v="59.16"/>
    <n v="231.93299999999996"/>
    <n v="118.32"/>
    <n v="113.61299999999997"/>
    <n v="0.48985267297021118"/>
    <n v="2026"/>
    <s v="Q1"/>
    <n v="3"/>
    <x v="2"/>
  </r>
  <r>
    <n v="4198"/>
    <d v="2026-03-23T00:00:00"/>
    <n v="2026"/>
    <x v="0"/>
    <n v="3"/>
    <x v="2"/>
    <x v="1"/>
    <x v="14"/>
    <x v="3"/>
    <s v="New"/>
    <x v="4"/>
    <s v="Weighted Vest"/>
    <n v="3"/>
    <n v="122.4"/>
    <n v="0.15"/>
    <n v="71.150000000000006"/>
    <n v="312.12"/>
    <n v="213.45000000000002"/>
    <n v="98.669999999999987"/>
    <n v="0.31612841214917337"/>
    <n v="2026"/>
    <s v="Q1"/>
    <n v="3"/>
    <x v="2"/>
  </r>
  <r>
    <n v="4784"/>
    <d v="2026-03-23T00:00:00"/>
    <n v="2026"/>
    <x v="0"/>
    <n v="3"/>
    <x v="2"/>
    <x v="0"/>
    <x v="15"/>
    <x v="0"/>
    <s v="New"/>
    <x v="0"/>
    <s v="Cycling Pack 12L"/>
    <n v="1"/>
    <n v="101.43"/>
    <n v="0"/>
    <n v="51.78"/>
    <n v="101.43"/>
    <n v="51.78"/>
    <n v="49.650000000000006"/>
    <n v="0.4895001478852411"/>
    <n v="2026"/>
    <s v="Q1"/>
    <n v="3"/>
    <x v="2"/>
  </r>
  <r>
    <n v="86"/>
    <d v="2026-03-24T00:00:00"/>
    <n v="2026"/>
    <x v="0"/>
    <n v="3"/>
    <x v="2"/>
    <x v="1"/>
    <x v="12"/>
    <x v="1"/>
    <s v="Business"/>
    <x v="0"/>
    <s v="Cycling Pack 12L"/>
    <n v="8"/>
    <n v="104.7"/>
    <n v="0.05"/>
    <n v="49.91"/>
    <n v="795.72"/>
    <n v="399.28"/>
    <n v="396.44000000000005"/>
    <n v="0.49821545267179412"/>
    <n v="2026"/>
    <s v="Q1"/>
    <n v="3"/>
    <x v="2"/>
  </r>
  <r>
    <n v="1813"/>
    <d v="2026-03-24T00:00:00"/>
    <n v="2026"/>
    <x v="0"/>
    <n v="3"/>
    <x v="2"/>
    <x v="0"/>
    <x v="0"/>
    <x v="2"/>
    <s v="Returning"/>
    <x v="1"/>
    <s v="Trail Boots"/>
    <n v="4"/>
    <n v="146.34"/>
    <n v="0"/>
    <n v="79.37"/>
    <n v="585.36"/>
    <n v="317.48"/>
    <n v="267.88"/>
    <n v="0.45763290966242992"/>
    <n v="2026"/>
    <s v="Q1"/>
    <n v="3"/>
    <x v="2"/>
  </r>
  <r>
    <n v="2212"/>
    <d v="2026-03-24T00:00:00"/>
    <n v="2026"/>
    <x v="0"/>
    <n v="3"/>
    <x v="2"/>
    <x v="1"/>
    <x v="6"/>
    <x v="0"/>
    <s v="Returning"/>
    <x v="4"/>
    <s v="Weighted Vest"/>
    <n v="2"/>
    <n v="122.92"/>
    <n v="0.05"/>
    <n v="70.31"/>
    <n v="233.548"/>
    <n v="140.62"/>
    <n v="92.927999999999997"/>
    <n v="0.39789679209413054"/>
    <n v="2026"/>
    <s v="Q1"/>
    <n v="3"/>
    <x v="2"/>
  </r>
  <r>
    <n v="4466"/>
    <d v="2026-03-24T00:00:00"/>
    <n v="2026"/>
    <x v="0"/>
    <n v="3"/>
    <x v="2"/>
    <x v="2"/>
    <x v="2"/>
    <x v="0"/>
    <s v="New"/>
    <x v="1"/>
    <s v="Hiking Daypack 20L"/>
    <n v="1"/>
    <n v="91.35"/>
    <n v="0.05"/>
    <n v="45.24"/>
    <n v="86.782499999999985"/>
    <n v="45.24"/>
    <n v="41.542499999999983"/>
    <n v="0.47869674185463645"/>
    <n v="2026"/>
    <s v="Q1"/>
    <n v="3"/>
    <x v="2"/>
  </r>
  <r>
    <n v="4483"/>
    <d v="2026-03-24T00:00:00"/>
    <n v="2026"/>
    <x v="0"/>
    <n v="3"/>
    <x v="2"/>
    <x v="1"/>
    <x v="12"/>
    <x v="0"/>
    <s v="New"/>
    <x v="0"/>
    <s v="Trail Bike Light"/>
    <n v="3"/>
    <n v="51.01"/>
    <n v="0.15"/>
    <n v="22.84"/>
    <n v="130.07550000000001"/>
    <n v="68.52"/>
    <n v="61.555500000000009"/>
    <n v="0.47322900930613382"/>
    <n v="2026"/>
    <s v="Q1"/>
    <n v="3"/>
    <x v="2"/>
  </r>
  <r>
    <n v="273"/>
    <d v="2026-03-25T00:00:00"/>
    <n v="2026"/>
    <x v="0"/>
    <n v="3"/>
    <x v="2"/>
    <x v="3"/>
    <x v="8"/>
    <x v="0"/>
    <s v="New"/>
    <x v="4"/>
    <s v="Weighted Vest"/>
    <n v="2"/>
    <n v="125.04"/>
    <n v="0.05"/>
    <n v="67.680000000000007"/>
    <n v="237.57599999999999"/>
    <n v="135.36000000000001"/>
    <n v="102.21599999999998"/>
    <n v="0.43024547934134755"/>
    <n v="2026"/>
    <s v="Q1"/>
    <n v="3"/>
    <x v="2"/>
  </r>
  <r>
    <n v="578"/>
    <d v="2026-03-25T00:00:00"/>
    <n v="2026"/>
    <x v="0"/>
    <n v="3"/>
    <x v="2"/>
    <x v="2"/>
    <x v="5"/>
    <x v="3"/>
    <s v="Returning"/>
    <x v="0"/>
    <s v="Trail Bike Light"/>
    <n v="2"/>
    <n v="50.22"/>
    <n v="0.05"/>
    <n v="23.16"/>
    <n v="95.417999999999992"/>
    <n v="46.32"/>
    <n v="49.097999999999992"/>
    <n v="0.51455700182355524"/>
    <n v="2026"/>
    <s v="Q1"/>
    <n v="3"/>
    <x v="2"/>
  </r>
  <r>
    <n v="1290"/>
    <d v="2026-03-25T00:00:00"/>
    <n v="2026"/>
    <x v="0"/>
    <n v="3"/>
    <x v="2"/>
    <x v="1"/>
    <x v="1"/>
    <x v="0"/>
    <s v="Business"/>
    <x v="4"/>
    <s v="Recovery Roller"/>
    <n v="5"/>
    <n v="36.369999999999997"/>
    <n v="0.05"/>
    <n v="13.81"/>
    <n v="172.75749999999999"/>
    <n v="69.05"/>
    <n v="103.7075"/>
    <n v="0.60030678841729013"/>
    <n v="2026"/>
    <s v="Q1"/>
    <n v="3"/>
    <x v="2"/>
  </r>
  <r>
    <n v="1501"/>
    <d v="2026-03-25T00:00:00"/>
    <n v="2026"/>
    <x v="0"/>
    <n v="3"/>
    <x v="2"/>
    <x v="3"/>
    <x v="7"/>
    <x v="1"/>
    <s v="New"/>
    <x v="2"/>
    <s v="Insulated Bottle"/>
    <n v="3"/>
    <n v="36.43"/>
    <n v="0.1"/>
    <n v="13.23"/>
    <n v="98.36099999999999"/>
    <n v="39.69"/>
    <n v="58.670999999999992"/>
    <n v="0.59648641229755694"/>
    <n v="2026"/>
    <s v="Q1"/>
    <n v="3"/>
    <x v="2"/>
  </r>
  <r>
    <n v="1540"/>
    <d v="2026-03-25T00:00:00"/>
    <n v="2026"/>
    <x v="0"/>
    <n v="3"/>
    <x v="2"/>
    <x v="1"/>
    <x v="12"/>
    <x v="1"/>
    <s v="Business"/>
    <x v="0"/>
    <s v="Trail Bike Light"/>
    <n v="10"/>
    <n v="49.7"/>
    <n v="0.1"/>
    <n v="21.96"/>
    <n v="447.3"/>
    <n v="219.60000000000002"/>
    <n v="227.7"/>
    <n v="0.50905432595573441"/>
    <n v="2026"/>
    <s v="Q1"/>
    <n v="3"/>
    <x v="2"/>
  </r>
  <r>
    <n v="2541"/>
    <d v="2026-03-25T00:00:00"/>
    <n v="2026"/>
    <x v="0"/>
    <n v="3"/>
    <x v="2"/>
    <x v="1"/>
    <x v="12"/>
    <x v="0"/>
    <s v="Returning"/>
    <x v="2"/>
    <s v="Packing Cube Set"/>
    <n v="2"/>
    <n v="46.61"/>
    <n v="0"/>
    <n v="17.97"/>
    <n v="93.22"/>
    <n v="35.94"/>
    <n v="57.28"/>
    <n v="0.61446041621969538"/>
    <n v="2026"/>
    <s v="Q1"/>
    <n v="3"/>
    <x v="2"/>
  </r>
  <r>
    <n v="4264"/>
    <d v="2026-03-25T00:00:00"/>
    <n v="2026"/>
    <x v="0"/>
    <n v="3"/>
    <x v="2"/>
    <x v="2"/>
    <x v="5"/>
    <x v="0"/>
    <s v="New"/>
    <x v="2"/>
    <s v="Packing Cube Set"/>
    <n v="1"/>
    <n v="47.61"/>
    <n v="0"/>
    <n v="18.89"/>
    <n v="47.61"/>
    <n v="18.89"/>
    <n v="28.72"/>
    <n v="0.60323461457676952"/>
    <n v="2026"/>
    <s v="Q1"/>
    <n v="3"/>
    <x v="2"/>
  </r>
  <r>
    <n v="4311"/>
    <d v="2026-03-25T00:00:00"/>
    <n v="2026"/>
    <x v="0"/>
    <n v="3"/>
    <x v="2"/>
    <x v="2"/>
    <x v="2"/>
    <x v="0"/>
    <s v="New"/>
    <x v="0"/>
    <s v="Compact Repair Kit"/>
    <n v="2"/>
    <n v="40.880000000000003"/>
    <n v="0.05"/>
    <n v="16.39"/>
    <n v="77.671999999999997"/>
    <n v="32.78"/>
    <n v="44.891999999999996"/>
    <n v="0.57796889483983926"/>
    <n v="2026"/>
    <s v="Q1"/>
    <n v="3"/>
    <x v="2"/>
  </r>
  <r>
    <n v="4796"/>
    <d v="2026-03-25T00:00:00"/>
    <n v="2026"/>
    <x v="0"/>
    <n v="3"/>
    <x v="2"/>
    <x v="1"/>
    <x v="12"/>
    <x v="0"/>
    <s v="New"/>
    <x v="4"/>
    <s v="Resistance Band Set"/>
    <n v="2"/>
    <n v="39.409999999999997"/>
    <n v="0.15"/>
    <n v="14.91"/>
    <n v="66.996999999999986"/>
    <n v="29.82"/>
    <n v="37.176999999999985"/>
    <n v="0.55490544352732207"/>
    <n v="2026"/>
    <s v="Q1"/>
    <n v="3"/>
    <x v="2"/>
  </r>
  <r>
    <n v="89"/>
    <d v="2026-03-26T00:00:00"/>
    <n v="2026"/>
    <x v="0"/>
    <n v="3"/>
    <x v="2"/>
    <x v="2"/>
    <x v="10"/>
    <x v="0"/>
    <s v="Returning"/>
    <x v="0"/>
    <s v="Compact Repair Kit"/>
    <n v="1"/>
    <n v="40.82"/>
    <n v="0.05"/>
    <n v="16.940000000000001"/>
    <n v="38.778999999999996"/>
    <n v="16.940000000000001"/>
    <n v="21.838999999999995"/>
    <n v="0.56316563088269411"/>
    <n v="2026"/>
    <s v="Q1"/>
    <n v="3"/>
    <x v="2"/>
  </r>
  <r>
    <n v="487"/>
    <d v="2026-03-26T00:00:00"/>
    <n v="2026"/>
    <x v="0"/>
    <n v="3"/>
    <x v="2"/>
    <x v="3"/>
    <x v="8"/>
    <x v="2"/>
    <s v="Business"/>
    <x v="2"/>
    <s v="Insulated Bottle"/>
    <n v="3"/>
    <n v="36.979999999999997"/>
    <n v="0.1"/>
    <n v="13.65"/>
    <n v="99.846000000000004"/>
    <n v="40.950000000000003"/>
    <n v="58.896000000000001"/>
    <n v="0.58986839733189111"/>
    <n v="2026"/>
    <s v="Q1"/>
    <n v="3"/>
    <x v="2"/>
  </r>
  <r>
    <n v="1476"/>
    <d v="2026-03-26T00:00:00"/>
    <n v="2026"/>
    <x v="0"/>
    <n v="3"/>
    <x v="2"/>
    <x v="1"/>
    <x v="12"/>
    <x v="3"/>
    <s v="New"/>
    <x v="2"/>
    <s v="Insulated Bottle"/>
    <n v="1"/>
    <n v="35.700000000000003"/>
    <n v="0.05"/>
    <n v="13.91"/>
    <n v="33.914999999999999"/>
    <n v="13.91"/>
    <n v="20.004999999999999"/>
    <n v="0.58985699542975079"/>
    <n v="2026"/>
    <s v="Q1"/>
    <n v="3"/>
    <x v="2"/>
  </r>
  <r>
    <n v="2145"/>
    <d v="2026-03-26T00:00:00"/>
    <n v="2026"/>
    <x v="0"/>
    <n v="3"/>
    <x v="2"/>
    <x v="3"/>
    <x v="8"/>
    <x v="2"/>
    <s v="Returning"/>
    <x v="0"/>
    <s v="Compact Repair Kit"/>
    <n v="1"/>
    <n v="39.53"/>
    <n v="0.05"/>
    <n v="17.170000000000002"/>
    <n v="37.5535"/>
    <n v="17.170000000000002"/>
    <n v="20.383499999999998"/>
    <n v="0.54278562584046752"/>
    <n v="2026"/>
    <s v="Q1"/>
    <n v="3"/>
    <x v="2"/>
  </r>
  <r>
    <n v="2999"/>
    <d v="2026-03-26T00:00:00"/>
    <n v="2026"/>
    <x v="0"/>
    <n v="3"/>
    <x v="2"/>
    <x v="2"/>
    <x v="3"/>
    <x v="2"/>
    <s v="Returning"/>
    <x v="2"/>
    <s v="Insulated Bottle"/>
    <n v="2"/>
    <n v="35.75"/>
    <n v="0"/>
    <n v="13.28"/>
    <n v="71.5"/>
    <n v="26.56"/>
    <n v="44.94"/>
    <n v="0.62853146853146846"/>
    <n v="2026"/>
    <s v="Q1"/>
    <n v="3"/>
    <x v="2"/>
  </r>
  <r>
    <n v="4464"/>
    <d v="2026-03-26T00:00:00"/>
    <n v="2026"/>
    <x v="0"/>
    <n v="3"/>
    <x v="2"/>
    <x v="2"/>
    <x v="2"/>
    <x v="0"/>
    <s v="Business"/>
    <x v="4"/>
    <s v="Training Mat"/>
    <n v="2"/>
    <n v="50.17"/>
    <n v="0"/>
    <n v="22.37"/>
    <n v="100.34"/>
    <n v="44.74"/>
    <n v="55.6"/>
    <n v="0.55411600558102447"/>
    <n v="2026"/>
    <s v="Q1"/>
    <n v="3"/>
    <x v="2"/>
  </r>
  <r>
    <n v="4978"/>
    <d v="2026-03-26T00:00:00"/>
    <n v="2026"/>
    <x v="0"/>
    <n v="3"/>
    <x v="2"/>
    <x v="0"/>
    <x v="9"/>
    <x v="0"/>
    <s v="New"/>
    <x v="4"/>
    <s v="Resistance Band Set"/>
    <n v="5"/>
    <n v="41.32"/>
    <n v="0"/>
    <n v="15.09"/>
    <n v="206.6"/>
    <n v="75.45"/>
    <n v="131.14999999999998"/>
    <n v="0.63480154888673757"/>
    <n v="2026"/>
    <s v="Q1"/>
    <n v="3"/>
    <x v="2"/>
  </r>
  <r>
    <n v="130"/>
    <d v="2026-03-27T00:00:00"/>
    <n v="2026"/>
    <x v="0"/>
    <n v="3"/>
    <x v="2"/>
    <x v="3"/>
    <x v="7"/>
    <x v="3"/>
    <s v="New"/>
    <x v="1"/>
    <s v="Summit Backpack 45L"/>
    <n v="3"/>
    <n v="152.4"/>
    <n v="0.05"/>
    <n v="79.97"/>
    <n v="434.34000000000003"/>
    <n v="239.91"/>
    <n v="194.43000000000004"/>
    <n v="0.44764470230694853"/>
    <n v="2026"/>
    <s v="Q1"/>
    <n v="3"/>
    <x v="2"/>
  </r>
  <r>
    <n v="848"/>
    <d v="2026-03-27T00:00:00"/>
    <n v="2026"/>
    <x v="0"/>
    <n v="3"/>
    <x v="2"/>
    <x v="0"/>
    <x v="0"/>
    <x v="0"/>
    <s v="New"/>
    <x v="4"/>
    <s v="Recovery Roller"/>
    <n v="1"/>
    <n v="36.299999999999997"/>
    <n v="0"/>
    <n v="14.1"/>
    <n v="36.299999999999997"/>
    <n v="14.1"/>
    <n v="22.199999999999996"/>
    <n v="0.61157024793388426"/>
    <n v="2026"/>
    <s v="Q1"/>
    <n v="3"/>
    <x v="2"/>
  </r>
  <r>
    <n v="1359"/>
    <d v="2026-03-27T00:00:00"/>
    <n v="2026"/>
    <x v="0"/>
    <n v="3"/>
    <x v="2"/>
    <x v="2"/>
    <x v="5"/>
    <x v="0"/>
    <s v="Returning"/>
    <x v="2"/>
    <s v="Packing Cube Set"/>
    <n v="3"/>
    <n v="46.24"/>
    <n v="0.1"/>
    <n v="18.2"/>
    <n v="124.848"/>
    <n v="54.599999999999994"/>
    <n v="70.248000000000005"/>
    <n v="0.56266820453671673"/>
    <n v="2026"/>
    <s v="Q1"/>
    <n v="3"/>
    <x v="2"/>
  </r>
  <r>
    <n v="2379"/>
    <d v="2026-03-27T00:00:00"/>
    <n v="2026"/>
    <x v="0"/>
    <n v="3"/>
    <x v="2"/>
    <x v="0"/>
    <x v="0"/>
    <x v="2"/>
    <s v="Returning"/>
    <x v="2"/>
    <s v="Travel Backpack 35L"/>
    <n v="2"/>
    <n v="165.58"/>
    <n v="0"/>
    <n v="86.16"/>
    <n v="331.16"/>
    <n v="172.32"/>
    <n v="158.84000000000003"/>
    <n v="0.47964730039859893"/>
    <n v="2026"/>
    <s v="Q1"/>
    <n v="3"/>
    <x v="2"/>
  </r>
  <r>
    <n v="2987"/>
    <d v="2026-03-27T00:00:00"/>
    <n v="2026"/>
    <x v="0"/>
    <n v="3"/>
    <x v="2"/>
    <x v="0"/>
    <x v="9"/>
    <x v="0"/>
    <s v="Returning"/>
    <x v="3"/>
    <s v="Compact Sleeping Bag"/>
    <n v="4"/>
    <n v="121.49"/>
    <n v="0"/>
    <n v="62.01"/>
    <n v="485.96"/>
    <n v="248.04"/>
    <n v="237.92"/>
    <n v="0.4895876203802782"/>
    <n v="2026"/>
    <s v="Q1"/>
    <n v="3"/>
    <x v="2"/>
  </r>
  <r>
    <n v="3121"/>
    <d v="2026-03-27T00:00:00"/>
    <n v="2026"/>
    <x v="0"/>
    <n v="3"/>
    <x v="2"/>
    <x v="1"/>
    <x v="12"/>
    <x v="2"/>
    <s v="New"/>
    <x v="0"/>
    <s v="Commuter Helmet"/>
    <n v="5"/>
    <n v="81.84"/>
    <n v="0.1"/>
    <n v="42.7"/>
    <n v="368.28000000000003"/>
    <n v="213.5"/>
    <n v="154.78000000000003"/>
    <n v="0.42027804931030743"/>
    <n v="2026"/>
    <s v="Q1"/>
    <n v="3"/>
    <x v="2"/>
  </r>
  <r>
    <n v="4445"/>
    <d v="2026-03-27T00:00:00"/>
    <n v="2026"/>
    <x v="0"/>
    <n v="3"/>
    <x v="2"/>
    <x v="1"/>
    <x v="11"/>
    <x v="0"/>
    <s v="New"/>
    <x v="1"/>
    <s v="Summit Backpack 45L"/>
    <n v="1"/>
    <n v="151.47999999999999"/>
    <n v="0"/>
    <n v="79.41"/>
    <n v="151.47999999999999"/>
    <n v="79.41"/>
    <n v="72.069999999999993"/>
    <n v="0.47577237919197252"/>
    <n v="2026"/>
    <s v="Q1"/>
    <n v="3"/>
    <x v="2"/>
  </r>
  <r>
    <n v="441"/>
    <d v="2026-03-28T00:00:00"/>
    <n v="2026"/>
    <x v="0"/>
    <n v="3"/>
    <x v="2"/>
    <x v="0"/>
    <x v="15"/>
    <x v="2"/>
    <s v="New"/>
    <x v="4"/>
    <s v="Training Mat"/>
    <n v="1"/>
    <n v="51.02"/>
    <n v="0.05"/>
    <n v="21.94"/>
    <n v="48.469000000000001"/>
    <n v="21.94"/>
    <n v="26.529"/>
    <n v="0.54733953661102974"/>
    <n v="2026"/>
    <s v="Q1"/>
    <n v="3"/>
    <x v="2"/>
  </r>
  <r>
    <n v="4608"/>
    <d v="2026-03-28T00:00:00"/>
    <n v="2026"/>
    <x v="0"/>
    <n v="3"/>
    <x v="2"/>
    <x v="2"/>
    <x v="2"/>
    <x v="1"/>
    <s v="Business"/>
    <x v="0"/>
    <s v="Compact Repair Kit"/>
    <n v="8"/>
    <n v="40.86"/>
    <n v="0.1"/>
    <n v="16.34"/>
    <n v="294.19200000000001"/>
    <n v="130.72"/>
    <n v="163.47200000000001"/>
    <n v="0.55566432805786703"/>
    <n v="2026"/>
    <s v="Q1"/>
    <n v="3"/>
    <x v="2"/>
  </r>
  <r>
    <n v="4914"/>
    <d v="2026-03-28T00:00:00"/>
    <n v="2026"/>
    <x v="0"/>
    <n v="3"/>
    <x v="2"/>
    <x v="0"/>
    <x v="9"/>
    <x v="0"/>
    <s v="New"/>
    <x v="2"/>
    <s v="Travel Backpack 35L"/>
    <n v="5"/>
    <n v="163.33000000000001"/>
    <n v="0"/>
    <n v="87.05"/>
    <n v="816.65000000000009"/>
    <n v="435.25"/>
    <n v="381.40000000000009"/>
    <n v="0.46702993938651816"/>
    <n v="2026"/>
    <s v="Q1"/>
    <n v="3"/>
    <x v="2"/>
  </r>
  <r>
    <n v="860"/>
    <d v="2026-03-29T00:00:00"/>
    <n v="2026"/>
    <x v="0"/>
    <n v="3"/>
    <x v="2"/>
    <x v="1"/>
    <x v="14"/>
    <x v="3"/>
    <s v="New"/>
    <x v="1"/>
    <s v="Hiking Daypack 20L"/>
    <n v="1"/>
    <n v="90.27"/>
    <n v="0"/>
    <n v="46.38"/>
    <n v="90.27"/>
    <n v="46.38"/>
    <n v="43.889999999999993"/>
    <n v="0.48620804253904948"/>
    <n v="2026"/>
    <s v="Q1"/>
    <n v="3"/>
    <x v="2"/>
  </r>
  <r>
    <n v="920"/>
    <d v="2026-03-29T00:00:00"/>
    <n v="2026"/>
    <x v="0"/>
    <n v="3"/>
    <x v="2"/>
    <x v="0"/>
    <x v="9"/>
    <x v="1"/>
    <s v="Business"/>
    <x v="2"/>
    <s v="Carry-On Duffel"/>
    <n v="12"/>
    <n v="131.31"/>
    <n v="0.05"/>
    <n v="68.459999999999994"/>
    <n v="1496.934"/>
    <n v="821.52"/>
    <n v="675.41399999999999"/>
    <n v="0.45119824922140855"/>
    <n v="2026"/>
    <s v="Q1"/>
    <n v="3"/>
    <x v="2"/>
  </r>
  <r>
    <n v="1700"/>
    <d v="2026-03-29T00:00:00"/>
    <n v="2026"/>
    <x v="0"/>
    <n v="3"/>
    <x v="2"/>
    <x v="1"/>
    <x v="12"/>
    <x v="3"/>
    <s v="New"/>
    <x v="2"/>
    <s v="Travel Backpack 35L"/>
    <n v="1"/>
    <n v="167.27"/>
    <n v="0.05"/>
    <n v="88.19"/>
    <n v="158.90649999999999"/>
    <n v="88.19"/>
    <n v="70.716499999999996"/>
    <n v="0.44501955552478972"/>
    <n v="2026"/>
    <s v="Q1"/>
    <n v="3"/>
    <x v="2"/>
  </r>
  <r>
    <n v="1768"/>
    <d v="2026-03-29T00:00:00"/>
    <n v="2026"/>
    <x v="0"/>
    <n v="3"/>
    <x v="2"/>
    <x v="1"/>
    <x v="12"/>
    <x v="3"/>
    <s v="Returning"/>
    <x v="1"/>
    <s v="Trekking Poles"/>
    <n v="4"/>
    <n v="70.510000000000005"/>
    <n v="0"/>
    <n v="31.93"/>
    <n v="282.04000000000002"/>
    <n v="127.72"/>
    <n v="154.32000000000002"/>
    <n v="0.54715643171181394"/>
    <n v="2026"/>
    <s v="Q1"/>
    <n v="3"/>
    <x v="2"/>
  </r>
  <r>
    <n v="1876"/>
    <d v="2026-03-29T00:00:00"/>
    <n v="2026"/>
    <x v="0"/>
    <n v="3"/>
    <x v="2"/>
    <x v="1"/>
    <x v="6"/>
    <x v="1"/>
    <s v="New"/>
    <x v="0"/>
    <s v="Cycling Pack 12L"/>
    <n v="12"/>
    <n v="101.06"/>
    <n v="0.1"/>
    <n v="50.59"/>
    <n v="1091.4480000000001"/>
    <n v="607.08000000000004"/>
    <n v="484.36800000000005"/>
    <n v="0.4437847703234602"/>
    <n v="2026"/>
    <s v="Q1"/>
    <n v="3"/>
    <x v="2"/>
  </r>
  <r>
    <n v="2453"/>
    <d v="2026-03-29T00:00:00"/>
    <n v="2026"/>
    <x v="0"/>
    <n v="3"/>
    <x v="2"/>
    <x v="3"/>
    <x v="8"/>
    <x v="0"/>
    <s v="Business"/>
    <x v="0"/>
    <s v="Commuter Helmet"/>
    <n v="2"/>
    <n v="79.849999999999994"/>
    <n v="0.05"/>
    <n v="43.78"/>
    <n v="151.71499999999997"/>
    <n v="87.56"/>
    <n v="64.154999999999973"/>
    <n v="0.42286524074745402"/>
    <n v="2026"/>
    <s v="Q1"/>
    <n v="3"/>
    <x v="2"/>
  </r>
  <r>
    <n v="2676"/>
    <d v="2026-03-29T00:00:00"/>
    <n v="2026"/>
    <x v="0"/>
    <n v="3"/>
    <x v="2"/>
    <x v="2"/>
    <x v="5"/>
    <x v="2"/>
    <s v="New"/>
    <x v="3"/>
    <s v="Trail Tent 2P"/>
    <n v="4"/>
    <n v="191.99"/>
    <n v="0"/>
    <n v="104.44"/>
    <n v="767.96"/>
    <n v="417.76"/>
    <n v="350.20000000000005"/>
    <n v="0.45601333402781397"/>
    <n v="2026"/>
    <s v="Q1"/>
    <n v="3"/>
    <x v="2"/>
  </r>
  <r>
    <n v="2800"/>
    <d v="2026-03-29T00:00:00"/>
    <n v="2026"/>
    <x v="0"/>
    <n v="3"/>
    <x v="2"/>
    <x v="1"/>
    <x v="11"/>
    <x v="0"/>
    <s v="New"/>
    <x v="0"/>
    <s v="Trail Bike Light"/>
    <n v="1"/>
    <n v="49.81"/>
    <n v="0.05"/>
    <n v="23.12"/>
    <n v="47.319499999999998"/>
    <n v="23.12"/>
    <n v="24.199499999999997"/>
    <n v="0.51140650260463438"/>
    <n v="2026"/>
    <s v="Q1"/>
    <n v="3"/>
    <x v="2"/>
  </r>
  <r>
    <n v="2857"/>
    <d v="2026-03-29T00:00:00"/>
    <n v="2026"/>
    <x v="0"/>
    <n v="3"/>
    <x v="2"/>
    <x v="0"/>
    <x v="15"/>
    <x v="2"/>
    <s v="New"/>
    <x v="4"/>
    <s v="Resistance Band Set"/>
    <n v="1"/>
    <n v="40.39"/>
    <n v="0.1"/>
    <n v="14.97"/>
    <n v="36.350999999999999"/>
    <n v="14.97"/>
    <n v="21.381"/>
    <n v="0.58818189320788972"/>
    <n v="2026"/>
    <s v="Q1"/>
    <n v="3"/>
    <x v="2"/>
  </r>
  <r>
    <n v="3584"/>
    <d v="2026-03-29T00:00:00"/>
    <n v="2026"/>
    <x v="0"/>
    <n v="3"/>
    <x v="2"/>
    <x v="0"/>
    <x v="0"/>
    <x v="0"/>
    <s v="Returning"/>
    <x v="2"/>
    <s v="Insulated Bottle"/>
    <n v="1"/>
    <n v="35.700000000000003"/>
    <n v="0.05"/>
    <n v="13.85"/>
    <n v="33.914999999999999"/>
    <n v="13.85"/>
    <n v="20.064999999999998"/>
    <n v="0.59162612413386406"/>
    <n v="2026"/>
    <s v="Q1"/>
    <n v="3"/>
    <x v="2"/>
  </r>
  <r>
    <n v="3669"/>
    <d v="2026-03-29T00:00:00"/>
    <n v="2026"/>
    <x v="0"/>
    <n v="3"/>
    <x v="2"/>
    <x v="2"/>
    <x v="10"/>
    <x v="3"/>
    <s v="Returning"/>
    <x v="3"/>
    <s v="Portable Camp Stove"/>
    <n v="1"/>
    <n v="80.09"/>
    <n v="0"/>
    <n v="40.61"/>
    <n v="80.09"/>
    <n v="40.61"/>
    <n v="39.480000000000004"/>
    <n v="0.49294543638406796"/>
    <n v="2026"/>
    <s v="Q1"/>
    <n v="3"/>
    <x v="2"/>
  </r>
  <r>
    <n v="4787"/>
    <d v="2026-03-29T00:00:00"/>
    <n v="2026"/>
    <x v="0"/>
    <n v="3"/>
    <x v="2"/>
    <x v="3"/>
    <x v="13"/>
    <x v="3"/>
    <s v="New"/>
    <x v="1"/>
    <s v="Trail Boots"/>
    <n v="1"/>
    <n v="142.87"/>
    <n v="0.1"/>
    <n v="77.33"/>
    <n v="128.583"/>
    <n v="77.33"/>
    <n v="51.253"/>
    <n v="0.39859857057309289"/>
    <n v="2026"/>
    <s v="Q1"/>
    <n v="3"/>
    <x v="2"/>
  </r>
  <r>
    <n v="769"/>
    <d v="2026-03-30T00:00:00"/>
    <n v="2026"/>
    <x v="0"/>
    <n v="3"/>
    <x v="2"/>
    <x v="3"/>
    <x v="8"/>
    <x v="0"/>
    <s v="Returning"/>
    <x v="4"/>
    <s v="Resistance Band Set"/>
    <n v="1"/>
    <n v="40.53"/>
    <n v="0"/>
    <n v="14.32"/>
    <n v="40.53"/>
    <n v="14.32"/>
    <n v="26.21"/>
    <n v="0.64668147051566738"/>
    <n v="2026"/>
    <s v="Q1"/>
    <n v="3"/>
    <x v="2"/>
  </r>
  <r>
    <n v="1184"/>
    <d v="2026-03-30T00:00:00"/>
    <n v="2026"/>
    <x v="0"/>
    <n v="3"/>
    <x v="2"/>
    <x v="3"/>
    <x v="8"/>
    <x v="0"/>
    <s v="Returning"/>
    <x v="0"/>
    <s v="Trail Bike Light"/>
    <n v="1"/>
    <n v="49.46"/>
    <n v="0"/>
    <n v="23.04"/>
    <n v="49.46"/>
    <n v="23.04"/>
    <n v="26.42"/>
    <n v="0.53416902547513145"/>
    <n v="2026"/>
    <s v="Q1"/>
    <n v="3"/>
    <x v="2"/>
  </r>
  <r>
    <n v="1498"/>
    <d v="2026-03-30T00:00:00"/>
    <n v="2026"/>
    <x v="0"/>
    <n v="3"/>
    <x v="2"/>
    <x v="1"/>
    <x v="14"/>
    <x v="3"/>
    <s v="Business"/>
    <x v="1"/>
    <s v="Trail Boots"/>
    <n v="3"/>
    <n v="142.46"/>
    <n v="0"/>
    <n v="79.650000000000006"/>
    <n v="427.38"/>
    <n v="238.95000000000002"/>
    <n v="188.42999999999998"/>
    <n v="0.44089569001825069"/>
    <n v="2026"/>
    <s v="Q1"/>
    <n v="3"/>
    <x v="2"/>
  </r>
  <r>
    <n v="2054"/>
    <d v="2026-03-30T00:00:00"/>
    <n v="2026"/>
    <x v="0"/>
    <n v="3"/>
    <x v="2"/>
    <x v="3"/>
    <x v="13"/>
    <x v="1"/>
    <s v="Business"/>
    <x v="1"/>
    <s v="Trail Boots"/>
    <n v="6"/>
    <n v="142.18"/>
    <n v="0.05"/>
    <n v="80.94"/>
    <n v="810.42600000000004"/>
    <n v="485.64"/>
    <n v="324.78600000000006"/>
    <n v="0.40075960050640036"/>
    <n v="2026"/>
    <s v="Q1"/>
    <n v="3"/>
    <x v="2"/>
  </r>
  <r>
    <n v="2294"/>
    <d v="2026-03-30T00:00:00"/>
    <n v="2026"/>
    <x v="0"/>
    <n v="3"/>
    <x v="2"/>
    <x v="1"/>
    <x v="14"/>
    <x v="0"/>
    <s v="New"/>
    <x v="4"/>
    <s v="Resistance Band Set"/>
    <n v="2"/>
    <n v="41.04"/>
    <n v="0"/>
    <n v="15.03"/>
    <n v="82.08"/>
    <n v="30.06"/>
    <n v="52.019999999999996"/>
    <n v="0.63377192982456132"/>
    <n v="2026"/>
    <s v="Q1"/>
    <n v="3"/>
    <x v="2"/>
  </r>
  <r>
    <n v="2892"/>
    <d v="2026-03-30T00:00:00"/>
    <n v="2026"/>
    <x v="0"/>
    <n v="3"/>
    <x v="2"/>
    <x v="1"/>
    <x v="12"/>
    <x v="0"/>
    <s v="Returning"/>
    <x v="1"/>
    <s v="Trail Boots"/>
    <n v="2"/>
    <n v="145.06"/>
    <n v="0.15"/>
    <n v="77.08"/>
    <n v="246.602"/>
    <n v="154.16"/>
    <n v="92.442000000000007"/>
    <n v="0.37486313979610875"/>
    <n v="2026"/>
    <s v="Q1"/>
    <n v="3"/>
    <x v="2"/>
  </r>
  <r>
    <n v="3145"/>
    <d v="2026-03-30T00:00:00"/>
    <n v="2026"/>
    <x v="0"/>
    <n v="3"/>
    <x v="2"/>
    <x v="1"/>
    <x v="11"/>
    <x v="0"/>
    <s v="Returning"/>
    <x v="2"/>
    <s v="Carry-On Duffel"/>
    <n v="1"/>
    <n v="130.72999999999999"/>
    <n v="0"/>
    <n v="66.17"/>
    <n v="130.72999999999999"/>
    <n v="66.17"/>
    <n v="64.559999999999988"/>
    <n v="0.4938422703281572"/>
    <n v="2026"/>
    <s v="Q1"/>
    <n v="3"/>
    <x v="2"/>
  </r>
  <r>
    <n v="3925"/>
    <d v="2026-03-30T00:00:00"/>
    <n v="2026"/>
    <x v="0"/>
    <n v="3"/>
    <x v="2"/>
    <x v="3"/>
    <x v="13"/>
    <x v="0"/>
    <s v="Business"/>
    <x v="4"/>
    <s v="Recovery Roller"/>
    <n v="2"/>
    <n v="36.630000000000003"/>
    <n v="0"/>
    <n v="14.31"/>
    <n v="73.260000000000005"/>
    <n v="28.62"/>
    <n v="44.64"/>
    <n v="0.60933660933660927"/>
    <n v="2026"/>
    <s v="Q1"/>
    <n v="3"/>
    <x v="2"/>
  </r>
  <r>
    <n v="2722"/>
    <d v="2026-03-31T00:00:00"/>
    <n v="2026"/>
    <x v="0"/>
    <n v="3"/>
    <x v="2"/>
    <x v="3"/>
    <x v="13"/>
    <x v="3"/>
    <s v="New"/>
    <x v="0"/>
    <s v="Trail Bike Light"/>
    <n v="1"/>
    <n v="50.99"/>
    <n v="0.1"/>
    <n v="21.86"/>
    <n v="45.891000000000005"/>
    <n v="21.86"/>
    <n v="24.031000000000006"/>
    <n v="0.52365387548756848"/>
    <n v="2026"/>
    <s v="Q1"/>
    <n v="3"/>
    <x v="2"/>
  </r>
  <r>
    <n v="2767"/>
    <d v="2026-03-31T00:00:00"/>
    <n v="2026"/>
    <x v="0"/>
    <n v="3"/>
    <x v="2"/>
    <x v="1"/>
    <x v="6"/>
    <x v="0"/>
    <s v="Returning"/>
    <x v="2"/>
    <s v="Carry-On Duffel"/>
    <n v="4"/>
    <n v="134.18"/>
    <n v="0"/>
    <n v="66.430000000000007"/>
    <n v="536.72"/>
    <n v="265.72000000000003"/>
    <n v="271"/>
    <n v="0.5049187658369354"/>
    <n v="2026"/>
    <s v="Q1"/>
    <n v="3"/>
    <x v="2"/>
  </r>
  <r>
    <n v="3794"/>
    <d v="2026-03-31T00:00:00"/>
    <n v="2026"/>
    <x v="0"/>
    <n v="3"/>
    <x v="2"/>
    <x v="1"/>
    <x v="12"/>
    <x v="2"/>
    <s v="Business"/>
    <x v="4"/>
    <s v="Training Mat"/>
    <n v="2"/>
    <n v="50.86"/>
    <n v="0.1"/>
    <n v="21.76"/>
    <n v="91.548000000000002"/>
    <n v="43.52"/>
    <n v="48.027999999999999"/>
    <n v="0.52462096386595003"/>
    <n v="2026"/>
    <s v="Q1"/>
    <n v="3"/>
    <x v="2"/>
  </r>
  <r>
    <n v="3880"/>
    <d v="2026-03-31T00:00:00"/>
    <n v="2026"/>
    <x v="0"/>
    <n v="3"/>
    <x v="2"/>
    <x v="1"/>
    <x v="12"/>
    <x v="1"/>
    <s v="Business"/>
    <x v="3"/>
    <s v="Compact Sleeping Bag"/>
    <n v="12"/>
    <n v="124.86"/>
    <n v="0.1"/>
    <n v="60.82"/>
    <n v="1348.4880000000001"/>
    <n v="729.84"/>
    <n v="618.64800000000002"/>
    <n v="0.45877160197198641"/>
    <n v="2026"/>
    <s v="Q1"/>
    <n v="3"/>
    <x v="2"/>
  </r>
  <r>
    <n v="422"/>
    <d v="2026-04-01T00:00:00"/>
    <n v="2026"/>
    <x v="1"/>
    <n v="4"/>
    <x v="3"/>
    <x v="3"/>
    <x v="4"/>
    <x v="0"/>
    <s v="Business"/>
    <x v="0"/>
    <s v="Commuter Helmet"/>
    <n v="1"/>
    <n v="81.760000000000005"/>
    <n v="0.1"/>
    <n v="42.78"/>
    <n v="73.584000000000003"/>
    <n v="42.78"/>
    <n v="30.804000000000002"/>
    <n v="0.4186236138290933"/>
    <n v="2026"/>
    <s v="Q2"/>
    <n v="4"/>
    <x v="3"/>
  </r>
  <r>
    <n v="495"/>
    <d v="2026-04-01T00:00:00"/>
    <n v="2026"/>
    <x v="1"/>
    <n v="4"/>
    <x v="3"/>
    <x v="1"/>
    <x v="14"/>
    <x v="2"/>
    <s v="Business"/>
    <x v="2"/>
    <s v="Carry-On Duffel"/>
    <n v="1"/>
    <n v="134.65"/>
    <n v="0"/>
    <n v="68.19"/>
    <n v="134.65"/>
    <n v="68.19"/>
    <n v="66.460000000000008"/>
    <n v="0.49357593761604163"/>
    <n v="2026"/>
    <s v="Q2"/>
    <n v="4"/>
    <x v="3"/>
  </r>
  <r>
    <n v="1517"/>
    <d v="2026-04-01T00:00:00"/>
    <n v="2026"/>
    <x v="1"/>
    <n v="4"/>
    <x v="3"/>
    <x v="2"/>
    <x v="16"/>
    <x v="0"/>
    <s v="Business"/>
    <x v="0"/>
    <s v="Compact Repair Kit"/>
    <n v="1"/>
    <n v="41.21"/>
    <n v="0"/>
    <n v="16.34"/>
    <n v="41.21"/>
    <n v="16.34"/>
    <n v="24.87"/>
    <n v="0.60349429750060668"/>
    <n v="2026"/>
    <s v="Q2"/>
    <n v="4"/>
    <x v="3"/>
  </r>
  <r>
    <n v="2391"/>
    <d v="2026-04-01T00:00:00"/>
    <n v="2026"/>
    <x v="1"/>
    <n v="4"/>
    <x v="3"/>
    <x v="1"/>
    <x v="12"/>
    <x v="0"/>
    <s v="Returning"/>
    <x v="4"/>
    <s v="Resistance Band Set"/>
    <n v="2"/>
    <n v="40.590000000000003"/>
    <n v="0"/>
    <n v="15.01"/>
    <n v="81.180000000000007"/>
    <n v="30.02"/>
    <n v="51.160000000000011"/>
    <n v="0.63020448386302053"/>
    <n v="2026"/>
    <s v="Q2"/>
    <n v="4"/>
    <x v="3"/>
  </r>
  <r>
    <n v="3809"/>
    <d v="2026-04-01T00:00:00"/>
    <n v="2026"/>
    <x v="1"/>
    <n v="4"/>
    <x v="3"/>
    <x v="0"/>
    <x v="15"/>
    <x v="0"/>
    <s v="New"/>
    <x v="3"/>
    <s v="Compact Sleeping Bag"/>
    <n v="3"/>
    <n v="124.08"/>
    <n v="0.05"/>
    <n v="62.41"/>
    <n v="353.62799999999999"/>
    <n v="187.23"/>
    <n v="166.398"/>
    <n v="0.47054531880959655"/>
    <n v="2026"/>
    <s v="Q2"/>
    <n v="4"/>
    <x v="3"/>
  </r>
  <r>
    <n v="3958"/>
    <d v="2026-04-01T00:00:00"/>
    <n v="2026"/>
    <x v="1"/>
    <n v="4"/>
    <x v="3"/>
    <x v="1"/>
    <x v="1"/>
    <x v="0"/>
    <s v="Returning"/>
    <x v="3"/>
    <s v="Compact Sleeping Bag"/>
    <n v="2"/>
    <n v="125.35"/>
    <n v="0.15"/>
    <n v="60.73"/>
    <n v="213.095"/>
    <n v="121.46"/>
    <n v="91.635000000000005"/>
    <n v="0.43001947488209485"/>
    <n v="2026"/>
    <s v="Q2"/>
    <n v="4"/>
    <x v="3"/>
  </r>
  <r>
    <n v="4418"/>
    <d v="2026-04-01T00:00:00"/>
    <n v="2026"/>
    <x v="1"/>
    <n v="4"/>
    <x v="3"/>
    <x v="1"/>
    <x v="14"/>
    <x v="3"/>
    <s v="New"/>
    <x v="4"/>
    <s v="Recovery Roller"/>
    <n v="3"/>
    <n v="36.090000000000003"/>
    <n v="0"/>
    <n v="14.03"/>
    <n v="108.27000000000001"/>
    <n v="42.089999999999996"/>
    <n v="66.180000000000007"/>
    <n v="0.61124965364366857"/>
    <n v="2026"/>
    <s v="Q2"/>
    <n v="4"/>
    <x v="3"/>
  </r>
  <r>
    <n v="4693"/>
    <d v="2026-04-01T00:00:00"/>
    <n v="2026"/>
    <x v="1"/>
    <n v="4"/>
    <x v="3"/>
    <x v="1"/>
    <x v="12"/>
    <x v="1"/>
    <s v="Business"/>
    <x v="1"/>
    <s v="Hiking Daypack 20L"/>
    <n v="15"/>
    <n v="94.33"/>
    <n v="0.1"/>
    <n v="44.38"/>
    <n v="1273.4550000000002"/>
    <n v="665.7"/>
    <n v="607.75500000000011"/>
    <n v="0.47724890161018652"/>
    <n v="2026"/>
    <s v="Q2"/>
    <n v="4"/>
    <x v="3"/>
  </r>
  <r>
    <n v="193"/>
    <d v="2026-04-02T00:00:00"/>
    <n v="2026"/>
    <x v="1"/>
    <n v="4"/>
    <x v="3"/>
    <x v="3"/>
    <x v="4"/>
    <x v="2"/>
    <s v="Returning"/>
    <x v="2"/>
    <s v="Insulated Bottle"/>
    <n v="1"/>
    <n v="35.6"/>
    <n v="0.1"/>
    <n v="13.39"/>
    <n v="32.04"/>
    <n v="13.39"/>
    <n v="18.649999999999999"/>
    <n v="0.58208489388264661"/>
    <n v="2026"/>
    <s v="Q2"/>
    <n v="4"/>
    <x v="3"/>
  </r>
  <r>
    <n v="2246"/>
    <d v="2026-04-02T00:00:00"/>
    <n v="2026"/>
    <x v="1"/>
    <n v="4"/>
    <x v="3"/>
    <x v="1"/>
    <x v="12"/>
    <x v="3"/>
    <s v="Returning"/>
    <x v="0"/>
    <s v="Trail Bike Light"/>
    <n v="1"/>
    <n v="50.17"/>
    <n v="0"/>
    <n v="21.95"/>
    <n v="50.17"/>
    <n v="21.95"/>
    <n v="28.220000000000002"/>
    <n v="0.56248754235598963"/>
    <n v="2026"/>
    <s v="Q2"/>
    <n v="4"/>
    <x v="3"/>
  </r>
  <r>
    <n v="2556"/>
    <d v="2026-04-02T00:00:00"/>
    <n v="2026"/>
    <x v="1"/>
    <n v="4"/>
    <x v="3"/>
    <x v="3"/>
    <x v="8"/>
    <x v="0"/>
    <s v="Returning"/>
    <x v="1"/>
    <s v="Trekking Poles"/>
    <n v="2"/>
    <n v="72.900000000000006"/>
    <n v="0"/>
    <n v="31.52"/>
    <n v="145.80000000000001"/>
    <n v="63.04"/>
    <n v="82.760000000000019"/>
    <n v="0.5676268861454048"/>
    <n v="2026"/>
    <s v="Q2"/>
    <n v="4"/>
    <x v="3"/>
  </r>
  <r>
    <n v="169"/>
    <d v="2026-04-03T00:00:00"/>
    <n v="2026"/>
    <x v="1"/>
    <n v="4"/>
    <x v="3"/>
    <x v="2"/>
    <x v="16"/>
    <x v="0"/>
    <s v="New"/>
    <x v="1"/>
    <s v="Hiking Daypack 20L"/>
    <n v="2"/>
    <n v="93.48"/>
    <n v="0"/>
    <n v="45.15"/>
    <n v="186.96"/>
    <n v="90.3"/>
    <n v="96.660000000000011"/>
    <n v="0.51700898587933253"/>
    <n v="2026"/>
    <s v="Q2"/>
    <n v="4"/>
    <x v="3"/>
  </r>
  <r>
    <n v="877"/>
    <d v="2026-04-03T00:00:00"/>
    <n v="2026"/>
    <x v="1"/>
    <n v="4"/>
    <x v="3"/>
    <x v="1"/>
    <x v="12"/>
    <x v="0"/>
    <s v="New"/>
    <x v="3"/>
    <s v="Compact Sleeping Bag"/>
    <n v="1"/>
    <n v="123.63"/>
    <n v="0"/>
    <n v="58.88"/>
    <n v="123.63"/>
    <n v="58.88"/>
    <n v="64.75"/>
    <n v="0.52374019250990866"/>
    <n v="2026"/>
    <s v="Q2"/>
    <n v="4"/>
    <x v="3"/>
  </r>
  <r>
    <n v="2023"/>
    <d v="2026-04-03T00:00:00"/>
    <n v="2026"/>
    <x v="1"/>
    <n v="4"/>
    <x v="3"/>
    <x v="1"/>
    <x v="12"/>
    <x v="0"/>
    <s v="New"/>
    <x v="2"/>
    <s v="Travel Backpack 35L"/>
    <n v="3"/>
    <n v="168.37"/>
    <n v="0"/>
    <n v="87.15"/>
    <n v="505.11"/>
    <n v="261.45000000000005"/>
    <n v="243.65999999999997"/>
    <n v="0.4823899744610084"/>
    <n v="2026"/>
    <s v="Q2"/>
    <n v="4"/>
    <x v="3"/>
  </r>
  <r>
    <n v="2548"/>
    <d v="2026-04-03T00:00:00"/>
    <n v="2026"/>
    <x v="1"/>
    <n v="4"/>
    <x v="3"/>
    <x v="0"/>
    <x v="9"/>
    <x v="3"/>
    <s v="New"/>
    <x v="0"/>
    <s v="Trail Bike Light"/>
    <n v="4"/>
    <n v="51.68"/>
    <n v="0.05"/>
    <n v="23.09"/>
    <n v="196.38399999999999"/>
    <n v="92.36"/>
    <n v="104.02399999999999"/>
    <n v="0.52969692031937421"/>
    <n v="2026"/>
    <s v="Q2"/>
    <n v="4"/>
    <x v="3"/>
  </r>
  <r>
    <n v="2602"/>
    <d v="2026-04-03T00:00:00"/>
    <n v="2026"/>
    <x v="1"/>
    <n v="4"/>
    <x v="3"/>
    <x v="1"/>
    <x v="12"/>
    <x v="3"/>
    <s v="New"/>
    <x v="0"/>
    <s v="Compact Repair Kit"/>
    <n v="1"/>
    <n v="40.159999999999997"/>
    <n v="0"/>
    <n v="16.77"/>
    <n v="40.159999999999997"/>
    <n v="16.77"/>
    <n v="23.389999999999997"/>
    <n v="0.58242031872509958"/>
    <n v="2026"/>
    <s v="Q2"/>
    <n v="4"/>
    <x v="3"/>
  </r>
  <r>
    <n v="3229"/>
    <d v="2026-04-03T00:00:00"/>
    <n v="2026"/>
    <x v="1"/>
    <n v="4"/>
    <x v="3"/>
    <x v="3"/>
    <x v="13"/>
    <x v="2"/>
    <s v="Returning"/>
    <x v="2"/>
    <s v="Insulated Bottle"/>
    <n v="3"/>
    <n v="36.17"/>
    <n v="0.1"/>
    <n v="13.65"/>
    <n v="97.659000000000006"/>
    <n v="40.950000000000003"/>
    <n v="56.709000000000003"/>
    <n v="0.58068380794396834"/>
    <n v="2026"/>
    <s v="Q2"/>
    <n v="4"/>
    <x v="3"/>
  </r>
  <r>
    <n v="3261"/>
    <d v="2026-04-03T00:00:00"/>
    <n v="2026"/>
    <x v="1"/>
    <n v="4"/>
    <x v="3"/>
    <x v="2"/>
    <x v="10"/>
    <x v="0"/>
    <s v="New"/>
    <x v="2"/>
    <s v="Carry-On Duffel"/>
    <n v="4"/>
    <n v="130.55000000000001"/>
    <n v="0"/>
    <n v="67.66"/>
    <n v="522.20000000000005"/>
    <n v="270.64"/>
    <n v="251.56000000000006"/>
    <n v="0.48173113749521262"/>
    <n v="2026"/>
    <s v="Q2"/>
    <n v="4"/>
    <x v="3"/>
  </r>
  <r>
    <n v="3621"/>
    <d v="2026-04-03T00:00:00"/>
    <n v="2026"/>
    <x v="1"/>
    <n v="4"/>
    <x v="3"/>
    <x v="3"/>
    <x v="8"/>
    <x v="0"/>
    <s v="New"/>
    <x v="0"/>
    <s v="Cycling Pack 12L"/>
    <n v="2"/>
    <n v="102.63"/>
    <n v="0"/>
    <n v="50.19"/>
    <n v="205.26"/>
    <n v="100.38"/>
    <n v="104.88"/>
    <n v="0.51096170710318622"/>
    <n v="2026"/>
    <s v="Q2"/>
    <n v="4"/>
    <x v="3"/>
  </r>
  <r>
    <n v="4681"/>
    <d v="2026-04-03T00:00:00"/>
    <n v="2026"/>
    <x v="1"/>
    <n v="4"/>
    <x v="3"/>
    <x v="3"/>
    <x v="13"/>
    <x v="3"/>
    <s v="Returning"/>
    <x v="0"/>
    <s v="Commuter Helmet"/>
    <n v="6"/>
    <n v="81.239999999999995"/>
    <n v="0"/>
    <n v="43.28"/>
    <n v="487.43999999999994"/>
    <n v="259.68"/>
    <n v="227.75999999999993"/>
    <n v="0.46725750861644505"/>
    <n v="2026"/>
    <s v="Q2"/>
    <n v="4"/>
    <x v="3"/>
  </r>
  <r>
    <n v="4954"/>
    <d v="2026-04-03T00:00:00"/>
    <n v="2026"/>
    <x v="1"/>
    <n v="4"/>
    <x v="3"/>
    <x v="3"/>
    <x v="8"/>
    <x v="0"/>
    <s v="New"/>
    <x v="1"/>
    <s v="Trekking Poles"/>
    <n v="3"/>
    <n v="72.11"/>
    <n v="0.05"/>
    <n v="31.63"/>
    <n v="205.51349999999996"/>
    <n v="94.89"/>
    <n v="110.62349999999996"/>
    <n v="0.5382785072513484"/>
    <n v="2026"/>
    <s v="Q2"/>
    <n v="4"/>
    <x v="3"/>
  </r>
  <r>
    <n v="1153"/>
    <d v="2026-04-04T00:00:00"/>
    <n v="2026"/>
    <x v="1"/>
    <n v="4"/>
    <x v="3"/>
    <x v="2"/>
    <x v="16"/>
    <x v="2"/>
    <s v="New"/>
    <x v="1"/>
    <s v="Hiking Daypack 20L"/>
    <n v="4"/>
    <n v="90.15"/>
    <n v="0"/>
    <n v="44.9"/>
    <n v="360.6"/>
    <n v="179.6"/>
    <n v="181.00000000000003"/>
    <n v="0.50194120909595119"/>
    <n v="2026"/>
    <s v="Q2"/>
    <n v="4"/>
    <x v="3"/>
  </r>
  <r>
    <n v="1383"/>
    <d v="2026-04-04T00:00:00"/>
    <n v="2026"/>
    <x v="1"/>
    <n v="4"/>
    <x v="3"/>
    <x v="3"/>
    <x v="4"/>
    <x v="2"/>
    <s v="Returning"/>
    <x v="0"/>
    <s v="Trail Bike Light"/>
    <n v="1"/>
    <n v="50.7"/>
    <n v="0.05"/>
    <n v="21.85"/>
    <n v="48.164999999999999"/>
    <n v="21.85"/>
    <n v="26.314999999999998"/>
    <n v="0.54635108481262329"/>
    <n v="2026"/>
    <s v="Q2"/>
    <n v="4"/>
    <x v="3"/>
  </r>
  <r>
    <n v="2583"/>
    <d v="2026-04-04T00:00:00"/>
    <n v="2026"/>
    <x v="1"/>
    <n v="4"/>
    <x v="3"/>
    <x v="0"/>
    <x v="0"/>
    <x v="0"/>
    <s v="Returning"/>
    <x v="4"/>
    <s v="Resistance Band Set"/>
    <n v="1"/>
    <n v="41.13"/>
    <n v="0"/>
    <n v="15.04"/>
    <n v="41.13"/>
    <n v="15.04"/>
    <n v="26.090000000000003"/>
    <n v="0.63433017262338931"/>
    <n v="2026"/>
    <s v="Q2"/>
    <n v="4"/>
    <x v="3"/>
  </r>
  <r>
    <n v="4074"/>
    <d v="2026-04-04T00:00:00"/>
    <n v="2026"/>
    <x v="1"/>
    <n v="4"/>
    <x v="3"/>
    <x v="1"/>
    <x v="1"/>
    <x v="2"/>
    <s v="Returning"/>
    <x v="3"/>
    <s v="Compact Sleeping Bag"/>
    <n v="1"/>
    <n v="121.66"/>
    <n v="0"/>
    <n v="61.37"/>
    <n v="121.66"/>
    <n v="61.37"/>
    <n v="60.29"/>
    <n v="0.49556140062469178"/>
    <n v="2026"/>
    <s v="Q2"/>
    <n v="4"/>
    <x v="3"/>
  </r>
  <r>
    <n v="4301"/>
    <d v="2026-04-04T00:00:00"/>
    <n v="2026"/>
    <x v="1"/>
    <n v="4"/>
    <x v="3"/>
    <x v="2"/>
    <x v="16"/>
    <x v="2"/>
    <s v="New"/>
    <x v="4"/>
    <s v="Weighted Vest"/>
    <n v="1"/>
    <n v="122.77"/>
    <n v="0.1"/>
    <n v="70.59"/>
    <n v="110.49299999999999"/>
    <n v="70.59"/>
    <n v="39.902999999999992"/>
    <n v="0.36113599956558329"/>
    <n v="2026"/>
    <s v="Q2"/>
    <n v="4"/>
    <x v="3"/>
  </r>
  <r>
    <n v="4692"/>
    <d v="2026-04-04T00:00:00"/>
    <n v="2026"/>
    <x v="1"/>
    <n v="4"/>
    <x v="3"/>
    <x v="3"/>
    <x v="13"/>
    <x v="0"/>
    <s v="Returning"/>
    <x v="0"/>
    <s v="Trail Bike Light"/>
    <n v="1"/>
    <n v="49.96"/>
    <n v="0"/>
    <n v="22.13"/>
    <n v="49.96"/>
    <n v="22.13"/>
    <n v="27.830000000000002"/>
    <n v="0.55704563650920735"/>
    <n v="2026"/>
    <s v="Q2"/>
    <n v="4"/>
    <x v="3"/>
  </r>
  <r>
    <n v="1951"/>
    <d v="2026-04-05T00:00:00"/>
    <n v="2026"/>
    <x v="1"/>
    <n v="4"/>
    <x v="3"/>
    <x v="3"/>
    <x v="8"/>
    <x v="3"/>
    <s v="Returning"/>
    <x v="1"/>
    <s v="Summit Backpack 45L"/>
    <n v="2"/>
    <n v="155.13"/>
    <n v="0.15"/>
    <n v="80.959999999999994"/>
    <n v="263.721"/>
    <n v="161.91999999999999"/>
    <n v="101.80100000000002"/>
    <n v="0.38601779911345707"/>
    <n v="2026"/>
    <s v="Q2"/>
    <n v="4"/>
    <x v="3"/>
  </r>
  <r>
    <n v="2111"/>
    <d v="2026-04-05T00:00:00"/>
    <n v="2026"/>
    <x v="1"/>
    <n v="4"/>
    <x v="3"/>
    <x v="3"/>
    <x v="13"/>
    <x v="0"/>
    <s v="New"/>
    <x v="1"/>
    <s v="Trekking Poles"/>
    <n v="3"/>
    <n v="69.83"/>
    <n v="0.05"/>
    <n v="31.53"/>
    <n v="199.0155"/>
    <n v="94.59"/>
    <n v="104.4255"/>
    <n v="0.52471038687941396"/>
    <n v="2026"/>
    <s v="Q2"/>
    <n v="4"/>
    <x v="3"/>
  </r>
  <r>
    <n v="2933"/>
    <d v="2026-04-05T00:00:00"/>
    <n v="2026"/>
    <x v="1"/>
    <n v="4"/>
    <x v="3"/>
    <x v="1"/>
    <x v="6"/>
    <x v="2"/>
    <s v="Returning"/>
    <x v="2"/>
    <s v="Insulated Bottle"/>
    <n v="1"/>
    <n v="35.4"/>
    <n v="0"/>
    <n v="13.37"/>
    <n v="35.4"/>
    <n v="13.37"/>
    <n v="22.03"/>
    <n v="0.62231638418079105"/>
    <n v="2026"/>
    <s v="Q2"/>
    <n v="4"/>
    <x v="3"/>
  </r>
  <r>
    <n v="3263"/>
    <d v="2026-04-05T00:00:00"/>
    <n v="2026"/>
    <x v="1"/>
    <n v="4"/>
    <x v="3"/>
    <x v="3"/>
    <x v="7"/>
    <x v="0"/>
    <s v="New"/>
    <x v="4"/>
    <s v="Training Mat"/>
    <n v="1"/>
    <n v="51.75"/>
    <n v="0.1"/>
    <n v="22.1"/>
    <n v="46.575000000000003"/>
    <n v="22.1"/>
    <n v="24.475000000000001"/>
    <n v="0.52549651100375738"/>
    <n v="2026"/>
    <s v="Q2"/>
    <n v="4"/>
    <x v="3"/>
  </r>
  <r>
    <n v="4764"/>
    <d v="2026-04-05T00:00:00"/>
    <n v="2026"/>
    <x v="1"/>
    <n v="4"/>
    <x v="3"/>
    <x v="3"/>
    <x v="13"/>
    <x v="3"/>
    <s v="New"/>
    <x v="0"/>
    <s v="Compact Repair Kit"/>
    <n v="6"/>
    <n v="39.6"/>
    <n v="0.15"/>
    <n v="17.010000000000002"/>
    <n v="201.96"/>
    <n v="102.06"/>
    <n v="99.9"/>
    <n v="0.49465240641711233"/>
    <n v="2026"/>
    <s v="Q2"/>
    <n v="4"/>
    <x v="3"/>
  </r>
  <r>
    <n v="28"/>
    <d v="2026-04-06T00:00:00"/>
    <n v="2026"/>
    <x v="1"/>
    <n v="4"/>
    <x v="3"/>
    <x v="1"/>
    <x v="6"/>
    <x v="2"/>
    <s v="New"/>
    <x v="4"/>
    <s v="Weighted Vest"/>
    <n v="2"/>
    <n v="125.94"/>
    <n v="0.05"/>
    <n v="70.94"/>
    <n v="239.28599999999997"/>
    <n v="141.88"/>
    <n v="97.405999999999977"/>
    <n v="0.40706936469329585"/>
    <n v="2026"/>
    <s v="Q2"/>
    <n v="4"/>
    <x v="3"/>
  </r>
  <r>
    <n v="581"/>
    <d v="2026-04-06T00:00:00"/>
    <n v="2026"/>
    <x v="1"/>
    <n v="4"/>
    <x v="3"/>
    <x v="1"/>
    <x v="1"/>
    <x v="0"/>
    <s v="Returning"/>
    <x v="3"/>
    <s v="Compact Sleeping Bag"/>
    <n v="3"/>
    <n v="124.67"/>
    <n v="0"/>
    <n v="61.46"/>
    <n v="374.01"/>
    <n v="184.38"/>
    <n v="189.63"/>
    <n v="0.50701852891633914"/>
    <n v="2026"/>
    <s v="Q2"/>
    <n v="4"/>
    <x v="3"/>
  </r>
  <r>
    <n v="643"/>
    <d v="2026-04-06T00:00:00"/>
    <n v="2026"/>
    <x v="1"/>
    <n v="4"/>
    <x v="3"/>
    <x v="3"/>
    <x v="8"/>
    <x v="0"/>
    <s v="Returning"/>
    <x v="1"/>
    <s v="Trekking Poles"/>
    <n v="2"/>
    <n v="72.260000000000005"/>
    <n v="0"/>
    <n v="33.21"/>
    <n v="144.52000000000001"/>
    <n v="66.42"/>
    <n v="78.100000000000009"/>
    <n v="0.54040963188486024"/>
    <n v="2026"/>
    <s v="Q2"/>
    <n v="4"/>
    <x v="3"/>
  </r>
  <r>
    <n v="1907"/>
    <d v="2026-04-06T00:00:00"/>
    <n v="2026"/>
    <x v="1"/>
    <n v="4"/>
    <x v="3"/>
    <x v="1"/>
    <x v="12"/>
    <x v="1"/>
    <s v="Business"/>
    <x v="0"/>
    <s v="Trail Bike Light"/>
    <n v="10"/>
    <n v="50.64"/>
    <n v="0.2"/>
    <n v="22.99"/>
    <n v="405.12"/>
    <n v="229.89999999999998"/>
    <n v="175.22000000000003"/>
    <n v="0.43251382306477099"/>
    <n v="2026"/>
    <s v="Q2"/>
    <n v="4"/>
    <x v="3"/>
  </r>
  <r>
    <n v="1950"/>
    <d v="2026-04-06T00:00:00"/>
    <n v="2026"/>
    <x v="1"/>
    <n v="4"/>
    <x v="3"/>
    <x v="0"/>
    <x v="9"/>
    <x v="0"/>
    <s v="New"/>
    <x v="1"/>
    <s v="Trekking Poles"/>
    <n v="1"/>
    <n v="73"/>
    <n v="0"/>
    <n v="32.4"/>
    <n v="73"/>
    <n v="32.4"/>
    <n v="40.6"/>
    <n v="0.55616438356164388"/>
    <n v="2026"/>
    <s v="Q2"/>
    <n v="4"/>
    <x v="3"/>
  </r>
  <r>
    <n v="2443"/>
    <d v="2026-04-06T00:00:00"/>
    <n v="2026"/>
    <x v="1"/>
    <n v="4"/>
    <x v="3"/>
    <x v="0"/>
    <x v="15"/>
    <x v="0"/>
    <s v="Returning"/>
    <x v="2"/>
    <s v="Insulated Bottle"/>
    <n v="1"/>
    <n v="35.700000000000003"/>
    <n v="0"/>
    <n v="13.8"/>
    <n v="35.700000000000003"/>
    <n v="13.8"/>
    <n v="21.900000000000002"/>
    <n v="0.61344537815126055"/>
    <n v="2026"/>
    <s v="Q2"/>
    <n v="4"/>
    <x v="3"/>
  </r>
  <r>
    <n v="2480"/>
    <d v="2026-04-06T00:00:00"/>
    <n v="2026"/>
    <x v="1"/>
    <n v="4"/>
    <x v="3"/>
    <x v="2"/>
    <x v="16"/>
    <x v="1"/>
    <s v="New"/>
    <x v="1"/>
    <s v="Summit Backpack 45L"/>
    <n v="8"/>
    <n v="152.41999999999999"/>
    <n v="0.05"/>
    <n v="80.11"/>
    <n v="1158.3919999999998"/>
    <n v="640.88"/>
    <n v="517.51199999999983"/>
    <n v="0.44675032286134564"/>
    <n v="2026"/>
    <s v="Q2"/>
    <n v="4"/>
    <x v="3"/>
  </r>
  <r>
    <n v="2515"/>
    <d v="2026-04-06T00:00:00"/>
    <n v="2026"/>
    <x v="1"/>
    <n v="4"/>
    <x v="3"/>
    <x v="3"/>
    <x v="8"/>
    <x v="0"/>
    <s v="Returning"/>
    <x v="0"/>
    <s v="Commuter Helmet"/>
    <n v="1"/>
    <n v="81.78"/>
    <n v="0"/>
    <n v="42.82"/>
    <n v="81.78"/>
    <n v="42.82"/>
    <n v="38.96"/>
    <n v="0.47640009782342874"/>
    <n v="2026"/>
    <s v="Q2"/>
    <n v="4"/>
    <x v="3"/>
  </r>
  <r>
    <n v="2829"/>
    <d v="2026-04-06T00:00:00"/>
    <n v="2026"/>
    <x v="1"/>
    <n v="4"/>
    <x v="3"/>
    <x v="1"/>
    <x v="6"/>
    <x v="0"/>
    <s v="Business"/>
    <x v="0"/>
    <s v="Cycling Pack 12L"/>
    <n v="6"/>
    <n v="102.59"/>
    <n v="0.1"/>
    <n v="49.6"/>
    <n v="553.98599999999999"/>
    <n v="297.60000000000002"/>
    <n v="256.38599999999997"/>
    <n v="0.46280230908362302"/>
    <n v="2026"/>
    <s v="Q2"/>
    <n v="4"/>
    <x v="3"/>
  </r>
  <r>
    <n v="4086"/>
    <d v="2026-04-06T00:00:00"/>
    <n v="2026"/>
    <x v="1"/>
    <n v="4"/>
    <x v="3"/>
    <x v="3"/>
    <x v="8"/>
    <x v="2"/>
    <s v="Returning"/>
    <x v="1"/>
    <s v="Summit Backpack 45L"/>
    <n v="2"/>
    <n v="152.44"/>
    <n v="0.15"/>
    <n v="76.680000000000007"/>
    <n v="259.14799999999997"/>
    <n v="153.36000000000001"/>
    <n v="105.78799999999995"/>
    <n v="0.4082146109559015"/>
    <n v="2026"/>
    <s v="Q2"/>
    <n v="4"/>
    <x v="3"/>
  </r>
  <r>
    <n v="4512"/>
    <d v="2026-04-06T00:00:00"/>
    <n v="2026"/>
    <x v="1"/>
    <n v="4"/>
    <x v="3"/>
    <x v="1"/>
    <x v="1"/>
    <x v="0"/>
    <s v="New"/>
    <x v="2"/>
    <s v="Carry-On Duffel"/>
    <n v="6"/>
    <n v="136.29"/>
    <n v="0"/>
    <n v="68.209999999999994"/>
    <n v="817.74"/>
    <n v="409.26"/>
    <n v="408.48"/>
    <n v="0.49952307579426225"/>
    <n v="2026"/>
    <s v="Q2"/>
    <n v="4"/>
    <x v="3"/>
  </r>
  <r>
    <n v="4837"/>
    <d v="2026-04-06T00:00:00"/>
    <n v="2026"/>
    <x v="1"/>
    <n v="4"/>
    <x v="3"/>
    <x v="0"/>
    <x v="9"/>
    <x v="1"/>
    <s v="Business"/>
    <x v="1"/>
    <s v="Summit Backpack 45L"/>
    <n v="4"/>
    <n v="157.51"/>
    <n v="0.2"/>
    <n v="79.209999999999994"/>
    <n v="504.03199999999998"/>
    <n v="316.83999999999997"/>
    <n v="187.19200000000001"/>
    <n v="0.37138911815122855"/>
    <n v="2026"/>
    <s v="Q2"/>
    <n v="4"/>
    <x v="3"/>
  </r>
  <r>
    <n v="1580"/>
    <d v="2026-04-07T00:00:00"/>
    <n v="2026"/>
    <x v="1"/>
    <n v="4"/>
    <x v="3"/>
    <x v="2"/>
    <x v="3"/>
    <x v="0"/>
    <s v="New"/>
    <x v="3"/>
    <s v="Compact Sleeping Bag"/>
    <n v="2"/>
    <n v="120.5"/>
    <n v="0"/>
    <n v="61.42"/>
    <n v="241"/>
    <n v="122.84"/>
    <n v="118.16"/>
    <n v="0.49029045643153524"/>
    <n v="2026"/>
    <s v="Q2"/>
    <n v="4"/>
    <x v="3"/>
  </r>
  <r>
    <n v="1962"/>
    <d v="2026-04-07T00:00:00"/>
    <n v="2026"/>
    <x v="1"/>
    <n v="4"/>
    <x v="3"/>
    <x v="0"/>
    <x v="0"/>
    <x v="0"/>
    <s v="Returning"/>
    <x v="1"/>
    <s v="Summit Backpack 45L"/>
    <n v="3"/>
    <n v="152.62"/>
    <n v="0.05"/>
    <n v="77.75"/>
    <n v="434.96699999999998"/>
    <n v="233.25"/>
    <n v="201.71699999999998"/>
    <n v="0.46375242259757637"/>
    <n v="2026"/>
    <s v="Q2"/>
    <n v="4"/>
    <x v="3"/>
  </r>
  <r>
    <n v="2381"/>
    <d v="2026-04-07T00:00:00"/>
    <n v="2026"/>
    <x v="1"/>
    <n v="4"/>
    <x v="3"/>
    <x v="1"/>
    <x v="11"/>
    <x v="0"/>
    <s v="Returning"/>
    <x v="2"/>
    <s v="Carry-On Duffel"/>
    <n v="2"/>
    <n v="134.16"/>
    <n v="0.05"/>
    <n v="67.08"/>
    <n v="254.90399999999997"/>
    <n v="134.16"/>
    <n v="120.74399999999997"/>
    <n v="0.47368421052631576"/>
    <n v="2026"/>
    <s v="Q2"/>
    <n v="4"/>
    <x v="3"/>
  </r>
  <r>
    <n v="2655"/>
    <d v="2026-04-07T00:00:00"/>
    <n v="2026"/>
    <x v="1"/>
    <n v="4"/>
    <x v="3"/>
    <x v="3"/>
    <x v="13"/>
    <x v="2"/>
    <s v="Business"/>
    <x v="0"/>
    <s v="Cycling Pack 12L"/>
    <n v="1"/>
    <n v="101.13"/>
    <n v="0"/>
    <n v="50.8"/>
    <n v="101.13"/>
    <n v="50.8"/>
    <n v="50.33"/>
    <n v="0.49767625828141998"/>
    <n v="2026"/>
    <s v="Q2"/>
    <n v="4"/>
    <x v="3"/>
  </r>
  <r>
    <n v="2944"/>
    <d v="2026-04-07T00:00:00"/>
    <n v="2026"/>
    <x v="1"/>
    <n v="4"/>
    <x v="3"/>
    <x v="1"/>
    <x v="14"/>
    <x v="2"/>
    <s v="New"/>
    <x v="4"/>
    <s v="Training Mat"/>
    <n v="1"/>
    <n v="51.36"/>
    <n v="0"/>
    <n v="22.21"/>
    <n v="51.36"/>
    <n v="22.21"/>
    <n v="29.15"/>
    <n v="0.56756230529595009"/>
    <n v="2026"/>
    <s v="Q2"/>
    <n v="4"/>
    <x v="3"/>
  </r>
  <r>
    <n v="4756"/>
    <d v="2026-04-07T00:00:00"/>
    <n v="2026"/>
    <x v="1"/>
    <n v="4"/>
    <x v="3"/>
    <x v="2"/>
    <x v="16"/>
    <x v="0"/>
    <s v="Business"/>
    <x v="1"/>
    <s v="Summit Backpack 45L"/>
    <n v="5"/>
    <n v="151.88"/>
    <n v="0"/>
    <n v="80.56"/>
    <n v="759.4"/>
    <n v="402.8"/>
    <n v="356.59999999999997"/>
    <n v="0.46958124835396364"/>
    <n v="2026"/>
    <s v="Q2"/>
    <n v="4"/>
    <x v="3"/>
  </r>
  <r>
    <n v="52"/>
    <d v="2026-04-08T00:00:00"/>
    <n v="2026"/>
    <x v="1"/>
    <n v="4"/>
    <x v="3"/>
    <x v="1"/>
    <x v="12"/>
    <x v="0"/>
    <s v="New"/>
    <x v="2"/>
    <s v="Carry-On Duffel"/>
    <n v="2"/>
    <n v="133.59"/>
    <n v="0"/>
    <n v="66.83"/>
    <n v="267.18"/>
    <n v="133.66"/>
    <n v="133.52000000000001"/>
    <n v="0.49973800434164234"/>
    <n v="2026"/>
    <s v="Q2"/>
    <n v="4"/>
    <x v="3"/>
  </r>
  <r>
    <n v="556"/>
    <d v="2026-04-08T00:00:00"/>
    <n v="2026"/>
    <x v="1"/>
    <n v="4"/>
    <x v="3"/>
    <x v="3"/>
    <x v="8"/>
    <x v="0"/>
    <s v="New"/>
    <x v="3"/>
    <s v="Compact Sleeping Bag"/>
    <n v="2"/>
    <n v="124.39"/>
    <n v="0"/>
    <n v="61.27"/>
    <n v="248.78"/>
    <n v="122.54"/>
    <n v="126.24"/>
    <n v="0.50743628909076288"/>
    <n v="2026"/>
    <s v="Q2"/>
    <n v="4"/>
    <x v="3"/>
  </r>
  <r>
    <n v="1233"/>
    <d v="2026-04-08T00:00:00"/>
    <n v="2026"/>
    <x v="1"/>
    <n v="4"/>
    <x v="3"/>
    <x v="0"/>
    <x v="15"/>
    <x v="0"/>
    <s v="New"/>
    <x v="0"/>
    <s v="Trail Bike Light"/>
    <n v="5"/>
    <n v="50.22"/>
    <n v="0.1"/>
    <n v="22.31"/>
    <n v="225.99"/>
    <n v="111.55"/>
    <n v="114.44000000000001"/>
    <n v="0.50639408823399268"/>
    <n v="2026"/>
    <s v="Q2"/>
    <n v="4"/>
    <x v="3"/>
  </r>
  <r>
    <n v="1492"/>
    <d v="2026-04-08T00:00:00"/>
    <n v="2026"/>
    <x v="1"/>
    <n v="4"/>
    <x v="3"/>
    <x v="1"/>
    <x v="14"/>
    <x v="0"/>
    <s v="Returning"/>
    <x v="0"/>
    <s v="Compact Repair Kit"/>
    <n v="2"/>
    <n v="41.08"/>
    <n v="0"/>
    <n v="16.79"/>
    <n v="82.16"/>
    <n v="33.58"/>
    <n v="48.58"/>
    <n v="0.59128529698149956"/>
    <n v="2026"/>
    <s v="Q2"/>
    <n v="4"/>
    <x v="3"/>
  </r>
  <r>
    <n v="1619"/>
    <d v="2026-04-08T00:00:00"/>
    <n v="2026"/>
    <x v="1"/>
    <n v="4"/>
    <x v="3"/>
    <x v="3"/>
    <x v="8"/>
    <x v="2"/>
    <s v="New"/>
    <x v="2"/>
    <s v="Packing Cube Set"/>
    <n v="5"/>
    <n v="46.11"/>
    <n v="0"/>
    <n v="18.88"/>
    <n v="230.55"/>
    <n v="94.399999999999991"/>
    <n v="136.15000000000003"/>
    <n v="0.5905443504662764"/>
    <n v="2026"/>
    <s v="Q2"/>
    <n v="4"/>
    <x v="3"/>
  </r>
  <r>
    <n v="1631"/>
    <d v="2026-04-08T00:00:00"/>
    <n v="2026"/>
    <x v="1"/>
    <n v="4"/>
    <x v="3"/>
    <x v="3"/>
    <x v="8"/>
    <x v="0"/>
    <s v="Returning"/>
    <x v="2"/>
    <s v="Packing Cube Set"/>
    <n v="1"/>
    <n v="45.54"/>
    <n v="0"/>
    <n v="18.36"/>
    <n v="45.54"/>
    <n v="18.36"/>
    <n v="27.18"/>
    <n v="0.59683794466403162"/>
    <n v="2026"/>
    <s v="Q2"/>
    <n v="4"/>
    <x v="3"/>
  </r>
  <r>
    <n v="1844"/>
    <d v="2026-04-08T00:00:00"/>
    <n v="2026"/>
    <x v="1"/>
    <n v="4"/>
    <x v="3"/>
    <x v="1"/>
    <x v="14"/>
    <x v="2"/>
    <s v="New"/>
    <x v="4"/>
    <s v="Recovery Roller"/>
    <n v="2"/>
    <n v="37.1"/>
    <n v="0.1"/>
    <n v="14.17"/>
    <n v="66.78"/>
    <n v="28.34"/>
    <n v="38.44"/>
    <n v="0.57562144354597178"/>
    <n v="2026"/>
    <s v="Q2"/>
    <n v="4"/>
    <x v="3"/>
  </r>
  <r>
    <n v="4246"/>
    <d v="2026-04-08T00:00:00"/>
    <n v="2026"/>
    <x v="1"/>
    <n v="4"/>
    <x v="3"/>
    <x v="3"/>
    <x v="8"/>
    <x v="1"/>
    <s v="Business"/>
    <x v="1"/>
    <s v="Summit Backpack 45L"/>
    <n v="5"/>
    <n v="156.57"/>
    <n v="0.15"/>
    <n v="80.849999999999994"/>
    <n v="665.4224999999999"/>
    <n v="404.25"/>
    <n v="261.1724999999999"/>
    <n v="0.39249123677062309"/>
    <n v="2026"/>
    <s v="Q2"/>
    <n v="4"/>
    <x v="3"/>
  </r>
  <r>
    <n v="5139"/>
    <d v="2026-04-08T00:00:00"/>
    <n v="2026"/>
    <x v="1"/>
    <n v="4"/>
    <x v="3"/>
    <x v="0"/>
    <x v="15"/>
    <x v="0"/>
    <s v="Returning"/>
    <x v="4"/>
    <s v="Training Mat"/>
    <n v="2"/>
    <n v="51.4"/>
    <n v="0"/>
    <n v="21.99"/>
    <n v="102.8"/>
    <n v="43.98"/>
    <n v="58.82"/>
    <n v="0.57217898832684821"/>
    <n v="2026"/>
    <s v="Q2"/>
    <n v="4"/>
    <x v="3"/>
  </r>
  <r>
    <n v="186"/>
    <d v="2026-04-09T00:00:00"/>
    <n v="2026"/>
    <x v="1"/>
    <n v="4"/>
    <x v="3"/>
    <x v="0"/>
    <x v="0"/>
    <x v="0"/>
    <s v="New"/>
    <x v="2"/>
    <s v="Packing Cube Set"/>
    <n v="2"/>
    <n v="46.42"/>
    <n v="0.1"/>
    <n v="18.73"/>
    <n v="83.556000000000012"/>
    <n v="37.46"/>
    <n v="46.096000000000011"/>
    <n v="0.55167791660682663"/>
    <n v="2026"/>
    <s v="Q2"/>
    <n v="4"/>
    <x v="3"/>
  </r>
  <r>
    <n v="1742"/>
    <d v="2026-04-09T00:00:00"/>
    <n v="2026"/>
    <x v="1"/>
    <n v="4"/>
    <x v="3"/>
    <x v="3"/>
    <x v="4"/>
    <x v="3"/>
    <s v="Returning"/>
    <x v="3"/>
    <s v="Compact Sleeping Bag"/>
    <n v="2"/>
    <n v="120.75"/>
    <n v="0.05"/>
    <n v="60.31"/>
    <n v="229.42499999999998"/>
    <n v="120.62"/>
    <n v="108.80499999999998"/>
    <n v="0.47425084450256066"/>
    <n v="2026"/>
    <s v="Q2"/>
    <n v="4"/>
    <x v="3"/>
  </r>
  <r>
    <n v="3189"/>
    <d v="2026-04-09T00:00:00"/>
    <n v="2026"/>
    <x v="1"/>
    <n v="4"/>
    <x v="3"/>
    <x v="1"/>
    <x v="11"/>
    <x v="1"/>
    <s v="Business"/>
    <x v="1"/>
    <s v="Summit Backpack 45L"/>
    <n v="6"/>
    <n v="157.38999999999999"/>
    <n v="0.05"/>
    <n v="79.239999999999995"/>
    <n v="897.12299999999993"/>
    <n v="475.43999999999994"/>
    <n v="421.68299999999999"/>
    <n v="0.47003922539049831"/>
    <n v="2026"/>
    <s v="Q2"/>
    <n v="4"/>
    <x v="3"/>
  </r>
  <r>
    <n v="3747"/>
    <d v="2026-04-09T00:00:00"/>
    <n v="2026"/>
    <x v="1"/>
    <n v="4"/>
    <x v="3"/>
    <x v="3"/>
    <x v="7"/>
    <x v="2"/>
    <s v="Returning"/>
    <x v="3"/>
    <s v="Compact Sleeping Bag"/>
    <n v="2"/>
    <n v="122.36"/>
    <n v="0.05"/>
    <n v="59.06"/>
    <n v="232.48399999999998"/>
    <n v="118.12"/>
    <n v="114.36399999999998"/>
    <n v="0.49192202474148755"/>
    <n v="2026"/>
    <s v="Q2"/>
    <n v="4"/>
    <x v="3"/>
  </r>
  <r>
    <n v="3782"/>
    <d v="2026-04-09T00:00:00"/>
    <n v="2026"/>
    <x v="1"/>
    <n v="4"/>
    <x v="3"/>
    <x v="0"/>
    <x v="0"/>
    <x v="2"/>
    <s v="Returning"/>
    <x v="4"/>
    <s v="Resistance Band Set"/>
    <n v="2"/>
    <n v="39.68"/>
    <n v="0.05"/>
    <n v="14.98"/>
    <n v="75.391999999999996"/>
    <n v="29.96"/>
    <n v="45.431999999999995"/>
    <n v="0.60261035653650252"/>
    <n v="2026"/>
    <s v="Q2"/>
    <n v="4"/>
    <x v="3"/>
  </r>
  <r>
    <n v="4344"/>
    <d v="2026-04-09T00:00:00"/>
    <n v="2026"/>
    <x v="1"/>
    <n v="4"/>
    <x v="3"/>
    <x v="2"/>
    <x v="5"/>
    <x v="2"/>
    <s v="Business"/>
    <x v="3"/>
    <s v="Compact Sleeping Bag"/>
    <n v="3"/>
    <n v="121.56"/>
    <n v="0.15"/>
    <n v="61.31"/>
    <n v="309.97800000000001"/>
    <n v="183.93"/>
    <n v="126.048"/>
    <n v="0.40663530960261696"/>
    <n v="2026"/>
    <s v="Q2"/>
    <n v="4"/>
    <x v="3"/>
  </r>
  <r>
    <n v="4901"/>
    <d v="2026-04-09T00:00:00"/>
    <n v="2026"/>
    <x v="1"/>
    <n v="4"/>
    <x v="3"/>
    <x v="0"/>
    <x v="0"/>
    <x v="3"/>
    <s v="New"/>
    <x v="0"/>
    <s v="Commuter Helmet"/>
    <n v="1"/>
    <n v="80.19"/>
    <n v="0.1"/>
    <n v="42.15"/>
    <n v="72.171000000000006"/>
    <n v="42.15"/>
    <n v="30.021000000000008"/>
    <n v="0.4159704036247247"/>
    <n v="2026"/>
    <s v="Q2"/>
    <n v="4"/>
    <x v="3"/>
  </r>
  <r>
    <n v="4969"/>
    <d v="2026-04-09T00:00:00"/>
    <n v="2026"/>
    <x v="1"/>
    <n v="4"/>
    <x v="3"/>
    <x v="3"/>
    <x v="7"/>
    <x v="3"/>
    <s v="Business"/>
    <x v="0"/>
    <s v="Commuter Helmet"/>
    <n v="2"/>
    <n v="81.14"/>
    <n v="0"/>
    <n v="43.43"/>
    <n v="162.28"/>
    <n v="86.86"/>
    <n v="75.42"/>
    <n v="0.46475228000985952"/>
    <n v="2026"/>
    <s v="Q2"/>
    <n v="4"/>
    <x v="3"/>
  </r>
  <r>
    <n v="673"/>
    <d v="2026-04-10T00:00:00"/>
    <n v="2026"/>
    <x v="1"/>
    <n v="4"/>
    <x v="3"/>
    <x v="3"/>
    <x v="8"/>
    <x v="2"/>
    <s v="New"/>
    <x v="3"/>
    <s v="Trail Tent 2P"/>
    <n v="2"/>
    <n v="191.11"/>
    <n v="0"/>
    <n v="103.58"/>
    <n v="382.22"/>
    <n v="207.16"/>
    <n v="175.06000000000003"/>
    <n v="0.45800847679346979"/>
    <n v="2026"/>
    <s v="Q2"/>
    <n v="4"/>
    <x v="3"/>
  </r>
  <r>
    <n v="888"/>
    <d v="2026-04-10T00:00:00"/>
    <n v="2026"/>
    <x v="1"/>
    <n v="4"/>
    <x v="3"/>
    <x v="3"/>
    <x v="7"/>
    <x v="2"/>
    <s v="New"/>
    <x v="0"/>
    <s v="Compact Repair Kit"/>
    <n v="2"/>
    <n v="40.58"/>
    <n v="0.05"/>
    <n v="17.149999999999999"/>
    <n v="77.10199999999999"/>
    <n v="34.299999999999997"/>
    <n v="42.801999999999992"/>
    <n v="0.55513475655625011"/>
    <n v="2026"/>
    <s v="Q2"/>
    <n v="4"/>
    <x v="3"/>
  </r>
  <r>
    <n v="1541"/>
    <d v="2026-04-10T00:00:00"/>
    <n v="2026"/>
    <x v="1"/>
    <n v="4"/>
    <x v="3"/>
    <x v="0"/>
    <x v="15"/>
    <x v="3"/>
    <s v="Returning"/>
    <x v="3"/>
    <s v="Portable Camp Stove"/>
    <n v="1"/>
    <n v="83.44"/>
    <n v="0"/>
    <n v="40.299999999999997"/>
    <n v="83.44"/>
    <n v="40.299999999999997"/>
    <n v="43.14"/>
    <n v="0.51701821668264625"/>
    <n v="2026"/>
    <s v="Q2"/>
    <n v="4"/>
    <x v="3"/>
  </r>
  <r>
    <n v="1881"/>
    <d v="2026-04-10T00:00:00"/>
    <n v="2026"/>
    <x v="1"/>
    <n v="4"/>
    <x v="3"/>
    <x v="3"/>
    <x v="7"/>
    <x v="3"/>
    <s v="New"/>
    <x v="4"/>
    <s v="Training Mat"/>
    <n v="1"/>
    <n v="49.61"/>
    <n v="0"/>
    <n v="21.92"/>
    <n v="49.61"/>
    <n v="21.92"/>
    <n v="27.689999999999998"/>
    <n v="0.55815359806490628"/>
    <n v="2026"/>
    <s v="Q2"/>
    <n v="4"/>
    <x v="3"/>
  </r>
  <r>
    <n v="2007"/>
    <d v="2026-04-10T00:00:00"/>
    <n v="2026"/>
    <x v="1"/>
    <n v="4"/>
    <x v="3"/>
    <x v="3"/>
    <x v="8"/>
    <x v="0"/>
    <s v="Returning"/>
    <x v="4"/>
    <s v="Weighted Vest"/>
    <n v="2"/>
    <n v="123.31"/>
    <n v="0"/>
    <n v="69.239999999999995"/>
    <n v="246.62"/>
    <n v="138.47999999999999"/>
    <n v="108.14000000000001"/>
    <n v="0.43848836266320662"/>
    <n v="2026"/>
    <s v="Q2"/>
    <n v="4"/>
    <x v="3"/>
  </r>
  <r>
    <n v="2312"/>
    <d v="2026-04-10T00:00:00"/>
    <n v="2026"/>
    <x v="1"/>
    <n v="4"/>
    <x v="3"/>
    <x v="0"/>
    <x v="15"/>
    <x v="2"/>
    <s v="New"/>
    <x v="1"/>
    <s v="Hiking Daypack 20L"/>
    <n v="1"/>
    <n v="93.35"/>
    <n v="0.1"/>
    <n v="45.54"/>
    <n v="84.015000000000001"/>
    <n v="45.54"/>
    <n v="38.475000000000001"/>
    <n v="0.45795393679700053"/>
    <n v="2026"/>
    <s v="Q2"/>
    <n v="4"/>
    <x v="3"/>
  </r>
  <r>
    <n v="4493"/>
    <d v="2026-04-10T00:00:00"/>
    <n v="2026"/>
    <x v="1"/>
    <n v="4"/>
    <x v="3"/>
    <x v="0"/>
    <x v="0"/>
    <x v="1"/>
    <s v="Business"/>
    <x v="1"/>
    <s v="Hiking Daypack 20L"/>
    <n v="5"/>
    <n v="92.63"/>
    <n v="0.15"/>
    <n v="46.33"/>
    <n v="393.67749999999995"/>
    <n v="231.64999999999998"/>
    <n v="162.02749999999997"/>
    <n v="0.41157419461361139"/>
    <n v="2026"/>
    <s v="Q2"/>
    <n v="4"/>
    <x v="3"/>
  </r>
  <r>
    <n v="2072"/>
    <d v="2026-04-11T00:00:00"/>
    <n v="2026"/>
    <x v="1"/>
    <n v="4"/>
    <x v="3"/>
    <x v="0"/>
    <x v="9"/>
    <x v="0"/>
    <s v="New"/>
    <x v="3"/>
    <s v="Compact Sleeping Bag"/>
    <n v="4"/>
    <n v="124.87"/>
    <n v="0.1"/>
    <n v="62.03"/>
    <n v="449.53200000000004"/>
    <n v="248.12"/>
    <n v="201.41200000000003"/>
    <n v="0.44804819234225823"/>
    <n v="2026"/>
    <s v="Q2"/>
    <n v="4"/>
    <x v="3"/>
  </r>
  <r>
    <n v="2142"/>
    <d v="2026-04-11T00:00:00"/>
    <n v="2026"/>
    <x v="1"/>
    <n v="4"/>
    <x v="3"/>
    <x v="3"/>
    <x v="4"/>
    <x v="3"/>
    <s v="New"/>
    <x v="3"/>
    <s v="Alpine Tent 4P"/>
    <n v="1"/>
    <n v="339.64"/>
    <n v="0.1"/>
    <n v="195.81"/>
    <n v="305.67599999999999"/>
    <n v="195.81"/>
    <n v="109.86599999999999"/>
    <n v="0.35941977780394924"/>
    <n v="2026"/>
    <s v="Q2"/>
    <n v="4"/>
    <x v="3"/>
  </r>
  <r>
    <n v="2911"/>
    <d v="2026-04-11T00:00:00"/>
    <n v="2026"/>
    <x v="1"/>
    <n v="4"/>
    <x v="3"/>
    <x v="2"/>
    <x v="2"/>
    <x v="2"/>
    <s v="New"/>
    <x v="0"/>
    <s v="Trail Bike Light"/>
    <n v="1"/>
    <n v="50.86"/>
    <n v="0.05"/>
    <n v="22.1"/>
    <n v="48.317"/>
    <n v="22.1"/>
    <n v="26.216999999999999"/>
    <n v="0.54260405240391574"/>
    <n v="2026"/>
    <s v="Q2"/>
    <n v="4"/>
    <x v="3"/>
  </r>
  <r>
    <n v="4276"/>
    <d v="2026-04-11T00:00:00"/>
    <n v="2026"/>
    <x v="1"/>
    <n v="4"/>
    <x v="3"/>
    <x v="3"/>
    <x v="8"/>
    <x v="0"/>
    <s v="New"/>
    <x v="2"/>
    <s v="Travel Backpack 35L"/>
    <n v="2"/>
    <n v="167.01"/>
    <n v="0"/>
    <n v="89.8"/>
    <n v="334.02"/>
    <n v="179.6"/>
    <n v="154.41999999999999"/>
    <n v="0.46230764624872761"/>
    <n v="2026"/>
    <s v="Q2"/>
    <n v="4"/>
    <x v="3"/>
  </r>
  <r>
    <n v="5077"/>
    <d v="2026-04-11T00:00:00"/>
    <n v="2026"/>
    <x v="1"/>
    <n v="4"/>
    <x v="3"/>
    <x v="3"/>
    <x v="8"/>
    <x v="3"/>
    <s v="Returning"/>
    <x v="1"/>
    <s v="Hiking Daypack 20L"/>
    <n v="2"/>
    <n v="92.63"/>
    <n v="0.15"/>
    <n v="44.96"/>
    <n v="157.47099999999998"/>
    <n v="89.92"/>
    <n v="67.550999999999974"/>
    <n v="0.42897422382533917"/>
    <n v="2026"/>
    <s v="Q2"/>
    <n v="4"/>
    <x v="3"/>
  </r>
  <r>
    <n v="1259"/>
    <d v="2026-04-12T00:00:00"/>
    <n v="2026"/>
    <x v="1"/>
    <n v="4"/>
    <x v="3"/>
    <x v="1"/>
    <x v="12"/>
    <x v="3"/>
    <s v="New"/>
    <x v="1"/>
    <s v="Summit Backpack 45L"/>
    <n v="2"/>
    <n v="151.01"/>
    <n v="0"/>
    <n v="80.209999999999994"/>
    <n v="302.02"/>
    <n v="160.41999999999999"/>
    <n v="141.6"/>
    <n v="0.4688431229719886"/>
    <n v="2026"/>
    <s v="Q2"/>
    <n v="4"/>
    <x v="3"/>
  </r>
  <r>
    <n v="1720"/>
    <d v="2026-04-12T00:00:00"/>
    <n v="2026"/>
    <x v="1"/>
    <n v="4"/>
    <x v="3"/>
    <x v="0"/>
    <x v="15"/>
    <x v="0"/>
    <s v="New"/>
    <x v="1"/>
    <s v="Hiking Daypack 20L"/>
    <n v="2"/>
    <n v="92.07"/>
    <n v="0"/>
    <n v="44.1"/>
    <n v="184.14"/>
    <n v="88.2"/>
    <n v="95.939999999999984"/>
    <n v="0.52101661779081132"/>
    <n v="2026"/>
    <s v="Q2"/>
    <n v="4"/>
    <x v="3"/>
  </r>
  <r>
    <n v="1975"/>
    <d v="2026-04-12T00:00:00"/>
    <n v="2026"/>
    <x v="1"/>
    <n v="4"/>
    <x v="3"/>
    <x v="0"/>
    <x v="15"/>
    <x v="0"/>
    <s v="Returning"/>
    <x v="4"/>
    <s v="Recovery Roller"/>
    <n v="1"/>
    <n v="36.840000000000003"/>
    <n v="0.1"/>
    <n v="13.86"/>
    <n v="33.156000000000006"/>
    <n v="13.86"/>
    <n v="19.296000000000006"/>
    <n v="0.58197611292073836"/>
    <n v="2026"/>
    <s v="Q2"/>
    <n v="4"/>
    <x v="3"/>
  </r>
  <r>
    <n v="2848"/>
    <d v="2026-04-12T00:00:00"/>
    <n v="2026"/>
    <x v="1"/>
    <n v="4"/>
    <x v="3"/>
    <x v="1"/>
    <x v="6"/>
    <x v="0"/>
    <s v="New"/>
    <x v="1"/>
    <s v="Trekking Poles"/>
    <n v="1"/>
    <n v="71.64"/>
    <n v="0.05"/>
    <n v="32.729999999999997"/>
    <n v="68.057999999999993"/>
    <n v="32.729999999999997"/>
    <n v="35.327999999999996"/>
    <n v="0.51908666137706072"/>
    <n v="2026"/>
    <s v="Q2"/>
    <n v="4"/>
    <x v="3"/>
  </r>
  <r>
    <n v="2979"/>
    <d v="2026-04-12T00:00:00"/>
    <n v="2026"/>
    <x v="1"/>
    <n v="4"/>
    <x v="3"/>
    <x v="1"/>
    <x v="14"/>
    <x v="0"/>
    <s v="New"/>
    <x v="4"/>
    <s v="Weighted Vest"/>
    <n v="1"/>
    <n v="124.18"/>
    <n v="0"/>
    <n v="67.42"/>
    <n v="124.18"/>
    <n v="67.42"/>
    <n v="56.760000000000005"/>
    <n v="0.45707843453052022"/>
    <n v="2026"/>
    <s v="Q2"/>
    <n v="4"/>
    <x v="3"/>
  </r>
  <r>
    <n v="2996"/>
    <d v="2026-04-12T00:00:00"/>
    <n v="2026"/>
    <x v="1"/>
    <n v="4"/>
    <x v="3"/>
    <x v="1"/>
    <x v="12"/>
    <x v="2"/>
    <s v="New"/>
    <x v="2"/>
    <s v="Carry-On Duffel"/>
    <n v="1"/>
    <n v="134.94999999999999"/>
    <n v="0"/>
    <n v="67.849999999999994"/>
    <n v="134.94999999999999"/>
    <n v="67.849999999999994"/>
    <n v="67.099999999999994"/>
    <n v="0.49722119303445722"/>
    <n v="2026"/>
    <s v="Q2"/>
    <n v="4"/>
    <x v="3"/>
  </r>
  <r>
    <n v="749"/>
    <d v="2026-04-13T00:00:00"/>
    <n v="2026"/>
    <x v="1"/>
    <n v="4"/>
    <x v="3"/>
    <x v="0"/>
    <x v="15"/>
    <x v="0"/>
    <s v="New"/>
    <x v="3"/>
    <s v="Compact Sleeping Bag"/>
    <n v="2"/>
    <n v="124"/>
    <n v="0"/>
    <n v="60.14"/>
    <n v="248"/>
    <n v="120.28"/>
    <n v="127.72"/>
    <n v="0.51500000000000001"/>
    <n v="2026"/>
    <s v="Q2"/>
    <n v="4"/>
    <x v="3"/>
  </r>
  <r>
    <n v="1928"/>
    <d v="2026-04-13T00:00:00"/>
    <n v="2026"/>
    <x v="1"/>
    <n v="4"/>
    <x v="3"/>
    <x v="3"/>
    <x v="13"/>
    <x v="3"/>
    <s v="Returning"/>
    <x v="4"/>
    <s v="Training Mat"/>
    <n v="2"/>
    <n v="50.2"/>
    <n v="0.1"/>
    <n v="21.48"/>
    <n v="90.360000000000014"/>
    <n v="42.96"/>
    <n v="47.400000000000013"/>
    <n v="0.5245683930942896"/>
    <n v="2026"/>
    <s v="Q2"/>
    <n v="4"/>
    <x v="3"/>
  </r>
  <r>
    <n v="2486"/>
    <d v="2026-04-13T00:00:00"/>
    <n v="2026"/>
    <x v="1"/>
    <n v="4"/>
    <x v="3"/>
    <x v="1"/>
    <x v="11"/>
    <x v="0"/>
    <s v="Business"/>
    <x v="1"/>
    <s v="Hiking Daypack 20L"/>
    <n v="1"/>
    <n v="93.65"/>
    <n v="0"/>
    <n v="44.15"/>
    <n v="93.65"/>
    <n v="44.15"/>
    <n v="49.500000000000007"/>
    <n v="0.5285638013881474"/>
    <n v="2026"/>
    <s v="Q2"/>
    <n v="4"/>
    <x v="3"/>
  </r>
  <r>
    <n v="2688"/>
    <d v="2026-04-13T00:00:00"/>
    <n v="2026"/>
    <x v="1"/>
    <n v="4"/>
    <x v="3"/>
    <x v="2"/>
    <x v="16"/>
    <x v="3"/>
    <s v="New"/>
    <x v="2"/>
    <s v="Packing Cube Set"/>
    <n v="5"/>
    <n v="47.25"/>
    <n v="0.1"/>
    <n v="17.93"/>
    <n v="212.625"/>
    <n v="89.65"/>
    <n v="122.97499999999999"/>
    <n v="0.57836566725455607"/>
    <n v="2026"/>
    <s v="Q2"/>
    <n v="4"/>
    <x v="3"/>
  </r>
  <r>
    <n v="2712"/>
    <d v="2026-04-13T00:00:00"/>
    <n v="2026"/>
    <x v="1"/>
    <n v="4"/>
    <x v="3"/>
    <x v="2"/>
    <x v="5"/>
    <x v="0"/>
    <s v="Returning"/>
    <x v="4"/>
    <s v="Recovery Roller"/>
    <n v="1"/>
    <n v="35.69"/>
    <n v="0.05"/>
    <n v="13.53"/>
    <n v="33.905499999999996"/>
    <n v="13.53"/>
    <n v="20.375499999999995"/>
    <n v="0.60094969842650892"/>
    <n v="2026"/>
    <s v="Q2"/>
    <n v="4"/>
    <x v="3"/>
  </r>
  <r>
    <n v="3853"/>
    <d v="2026-04-13T00:00:00"/>
    <n v="2026"/>
    <x v="1"/>
    <n v="4"/>
    <x v="3"/>
    <x v="3"/>
    <x v="13"/>
    <x v="0"/>
    <s v="Returning"/>
    <x v="2"/>
    <s v="Carry-On Duffel"/>
    <n v="3"/>
    <n v="136.12"/>
    <n v="0"/>
    <n v="66.58"/>
    <n v="408.36"/>
    <n v="199.74"/>
    <n v="208.62"/>
    <n v="0.51087275933000298"/>
    <n v="2026"/>
    <s v="Q2"/>
    <n v="4"/>
    <x v="3"/>
  </r>
  <r>
    <n v="4043"/>
    <d v="2026-04-13T00:00:00"/>
    <n v="2026"/>
    <x v="1"/>
    <n v="4"/>
    <x v="3"/>
    <x v="3"/>
    <x v="7"/>
    <x v="3"/>
    <s v="New"/>
    <x v="1"/>
    <s v="Summit Backpack 45L"/>
    <n v="1"/>
    <n v="155.88999999999999"/>
    <n v="0"/>
    <n v="77.260000000000005"/>
    <n v="155.88999999999999"/>
    <n v="77.260000000000005"/>
    <n v="78.629999999999981"/>
    <n v="0.50439412406183837"/>
    <n v="2026"/>
    <s v="Q2"/>
    <n v="4"/>
    <x v="3"/>
  </r>
  <r>
    <n v="290"/>
    <d v="2026-04-14T00:00:00"/>
    <n v="2026"/>
    <x v="1"/>
    <n v="4"/>
    <x v="3"/>
    <x v="0"/>
    <x v="15"/>
    <x v="0"/>
    <s v="Business"/>
    <x v="2"/>
    <s v="Carry-On Duffel"/>
    <n v="1"/>
    <n v="130.81"/>
    <n v="0"/>
    <n v="67.86"/>
    <n v="130.81"/>
    <n v="67.86"/>
    <n v="62.95"/>
    <n v="0.48123232168794439"/>
    <n v="2026"/>
    <s v="Q2"/>
    <n v="4"/>
    <x v="3"/>
  </r>
  <r>
    <n v="2953"/>
    <d v="2026-04-14T00:00:00"/>
    <n v="2026"/>
    <x v="1"/>
    <n v="4"/>
    <x v="3"/>
    <x v="0"/>
    <x v="0"/>
    <x v="0"/>
    <s v="Returning"/>
    <x v="2"/>
    <s v="Packing Cube Set"/>
    <n v="2"/>
    <n v="47.56"/>
    <n v="0.05"/>
    <n v="18.649999999999999"/>
    <n v="90.364000000000004"/>
    <n v="37.299999999999997"/>
    <n v="53.064000000000007"/>
    <n v="0.58722500110663545"/>
    <n v="2026"/>
    <s v="Q2"/>
    <n v="4"/>
    <x v="3"/>
  </r>
  <r>
    <n v="3179"/>
    <d v="2026-04-14T00:00:00"/>
    <n v="2026"/>
    <x v="1"/>
    <n v="4"/>
    <x v="3"/>
    <x v="1"/>
    <x v="14"/>
    <x v="0"/>
    <s v="New"/>
    <x v="1"/>
    <s v="Trail Boots"/>
    <n v="2"/>
    <n v="140.65"/>
    <n v="0.05"/>
    <n v="78.900000000000006"/>
    <n v="267.23500000000001"/>
    <n v="157.80000000000001"/>
    <n v="109.435"/>
    <n v="0.40950848504125581"/>
    <n v="2026"/>
    <s v="Q2"/>
    <n v="4"/>
    <x v="3"/>
  </r>
  <r>
    <n v="3301"/>
    <d v="2026-04-14T00:00:00"/>
    <n v="2026"/>
    <x v="1"/>
    <n v="4"/>
    <x v="3"/>
    <x v="3"/>
    <x v="4"/>
    <x v="2"/>
    <s v="New"/>
    <x v="0"/>
    <s v="Commuter Helmet"/>
    <n v="1"/>
    <n v="82.75"/>
    <n v="0"/>
    <n v="43.18"/>
    <n v="82.75"/>
    <n v="43.18"/>
    <n v="39.57"/>
    <n v="0.47818731117824775"/>
    <n v="2026"/>
    <s v="Q2"/>
    <n v="4"/>
    <x v="3"/>
  </r>
  <r>
    <n v="3349"/>
    <d v="2026-04-14T00:00:00"/>
    <n v="2026"/>
    <x v="1"/>
    <n v="4"/>
    <x v="3"/>
    <x v="3"/>
    <x v="8"/>
    <x v="0"/>
    <s v="Returning"/>
    <x v="4"/>
    <s v="Resistance Band Set"/>
    <n v="2"/>
    <n v="40.909999999999997"/>
    <n v="0.1"/>
    <n v="14.95"/>
    <n v="73.637999999999991"/>
    <n v="29.9"/>
    <n v="43.737999999999992"/>
    <n v="0.59395964040305271"/>
    <n v="2026"/>
    <s v="Q2"/>
    <n v="4"/>
    <x v="3"/>
  </r>
  <r>
    <n v="4874"/>
    <d v="2026-04-14T00:00:00"/>
    <n v="2026"/>
    <x v="1"/>
    <n v="4"/>
    <x v="3"/>
    <x v="0"/>
    <x v="0"/>
    <x v="2"/>
    <s v="Returning"/>
    <x v="2"/>
    <s v="Packing Cube Set"/>
    <n v="1"/>
    <n v="46.62"/>
    <n v="0"/>
    <n v="18.86"/>
    <n v="46.62"/>
    <n v="18.86"/>
    <n v="27.759999999999998"/>
    <n v="0.59545259545259543"/>
    <n v="2026"/>
    <s v="Q2"/>
    <n v="4"/>
    <x v="3"/>
  </r>
  <r>
    <n v="1045"/>
    <d v="2026-04-15T00:00:00"/>
    <n v="2026"/>
    <x v="1"/>
    <n v="4"/>
    <x v="3"/>
    <x v="0"/>
    <x v="15"/>
    <x v="0"/>
    <s v="Returning"/>
    <x v="3"/>
    <s v="Trail Tent 2P"/>
    <n v="2"/>
    <n v="196.57"/>
    <n v="0.05"/>
    <n v="106.2"/>
    <n v="373.48299999999995"/>
    <n v="212.4"/>
    <n v="161.08299999999994"/>
    <n v="0.43129941657317727"/>
    <n v="2026"/>
    <s v="Q2"/>
    <n v="4"/>
    <x v="3"/>
  </r>
  <r>
    <n v="1703"/>
    <d v="2026-04-15T00:00:00"/>
    <n v="2026"/>
    <x v="1"/>
    <n v="4"/>
    <x v="3"/>
    <x v="1"/>
    <x v="1"/>
    <x v="0"/>
    <s v="Returning"/>
    <x v="1"/>
    <s v="Hiking Daypack 20L"/>
    <n v="1"/>
    <n v="90.52"/>
    <n v="0"/>
    <n v="46.5"/>
    <n v="90.52"/>
    <n v="46.5"/>
    <n v="44.019999999999996"/>
    <n v="0.4863013698630137"/>
    <n v="2026"/>
    <s v="Q2"/>
    <n v="4"/>
    <x v="3"/>
  </r>
  <r>
    <n v="2107"/>
    <d v="2026-04-15T00:00:00"/>
    <n v="2026"/>
    <x v="1"/>
    <n v="4"/>
    <x v="3"/>
    <x v="0"/>
    <x v="15"/>
    <x v="0"/>
    <s v="Returning"/>
    <x v="2"/>
    <s v="Travel Backpack 35L"/>
    <n v="5"/>
    <n v="165.35"/>
    <n v="0.05"/>
    <n v="89.38"/>
    <n v="785.41249999999991"/>
    <n v="446.9"/>
    <n v="338.51249999999993"/>
    <n v="0.43099963395031271"/>
    <n v="2026"/>
    <s v="Q2"/>
    <n v="4"/>
    <x v="3"/>
  </r>
  <r>
    <n v="2265"/>
    <d v="2026-04-15T00:00:00"/>
    <n v="2026"/>
    <x v="1"/>
    <n v="4"/>
    <x v="3"/>
    <x v="1"/>
    <x v="11"/>
    <x v="2"/>
    <s v="Returning"/>
    <x v="2"/>
    <s v="Insulated Bottle"/>
    <n v="2"/>
    <n v="36.35"/>
    <n v="0"/>
    <n v="13.55"/>
    <n v="72.7"/>
    <n v="27.1"/>
    <n v="45.6"/>
    <n v="0.6272352132049519"/>
    <n v="2026"/>
    <s v="Q2"/>
    <n v="4"/>
    <x v="3"/>
  </r>
  <r>
    <n v="2839"/>
    <d v="2026-04-15T00:00:00"/>
    <n v="2026"/>
    <x v="1"/>
    <n v="4"/>
    <x v="3"/>
    <x v="1"/>
    <x v="14"/>
    <x v="2"/>
    <s v="New"/>
    <x v="2"/>
    <s v="Packing Cube Set"/>
    <n v="1"/>
    <n v="47"/>
    <n v="0"/>
    <n v="18.64"/>
    <n v="47"/>
    <n v="18.64"/>
    <n v="28.36"/>
    <n v="0.60340425531914887"/>
    <n v="2026"/>
    <s v="Q2"/>
    <n v="4"/>
    <x v="3"/>
  </r>
  <r>
    <n v="4742"/>
    <d v="2026-04-15T00:00:00"/>
    <n v="2026"/>
    <x v="1"/>
    <n v="4"/>
    <x v="3"/>
    <x v="3"/>
    <x v="13"/>
    <x v="3"/>
    <s v="Returning"/>
    <x v="2"/>
    <s v="Packing Cube Set"/>
    <n v="1"/>
    <n v="46.86"/>
    <n v="0"/>
    <n v="18.190000000000001"/>
    <n v="46.86"/>
    <n v="18.190000000000001"/>
    <n v="28.669999999999998"/>
    <n v="0.61182244985061884"/>
    <n v="2026"/>
    <s v="Q2"/>
    <n v="4"/>
    <x v="3"/>
  </r>
  <r>
    <n v="4899"/>
    <d v="2026-04-15T00:00:00"/>
    <n v="2026"/>
    <x v="1"/>
    <n v="4"/>
    <x v="3"/>
    <x v="0"/>
    <x v="9"/>
    <x v="0"/>
    <s v="New"/>
    <x v="3"/>
    <s v="Portable Camp Stove"/>
    <n v="2"/>
    <n v="82.13"/>
    <n v="0.05"/>
    <n v="39.909999999999997"/>
    <n v="156.047"/>
    <n v="79.819999999999993"/>
    <n v="76.227000000000004"/>
    <n v="0.48848744288579726"/>
    <n v="2026"/>
    <s v="Q2"/>
    <n v="4"/>
    <x v="3"/>
  </r>
  <r>
    <n v="5042"/>
    <d v="2026-04-15T00:00:00"/>
    <n v="2026"/>
    <x v="1"/>
    <n v="4"/>
    <x v="3"/>
    <x v="1"/>
    <x v="6"/>
    <x v="2"/>
    <s v="Business"/>
    <x v="2"/>
    <s v="Travel Backpack 35L"/>
    <n v="1"/>
    <n v="163.16"/>
    <n v="0"/>
    <n v="88.78"/>
    <n v="163.16"/>
    <n v="88.78"/>
    <n v="74.38"/>
    <n v="0.45587153714145623"/>
    <n v="2026"/>
    <s v="Q2"/>
    <n v="4"/>
    <x v="3"/>
  </r>
  <r>
    <n v="2248"/>
    <d v="2026-04-16T00:00:00"/>
    <n v="2026"/>
    <x v="1"/>
    <n v="4"/>
    <x v="3"/>
    <x v="0"/>
    <x v="15"/>
    <x v="2"/>
    <s v="New"/>
    <x v="2"/>
    <s v="Insulated Bottle"/>
    <n v="2"/>
    <n v="36.68"/>
    <n v="0.1"/>
    <n v="13.92"/>
    <n v="66.024000000000001"/>
    <n v="27.84"/>
    <n v="38.183999999999997"/>
    <n v="0.57833515085423481"/>
    <n v="2026"/>
    <s v="Q2"/>
    <n v="4"/>
    <x v="3"/>
  </r>
  <r>
    <n v="2427"/>
    <d v="2026-04-16T00:00:00"/>
    <n v="2026"/>
    <x v="1"/>
    <n v="4"/>
    <x v="3"/>
    <x v="3"/>
    <x v="13"/>
    <x v="0"/>
    <s v="New"/>
    <x v="2"/>
    <s v="Packing Cube Set"/>
    <n v="1"/>
    <n v="45.82"/>
    <n v="0.1"/>
    <n v="18.48"/>
    <n v="41.238"/>
    <n v="18.48"/>
    <n v="22.757999999999999"/>
    <n v="0.55186963480285167"/>
    <n v="2026"/>
    <s v="Q2"/>
    <n v="4"/>
    <x v="3"/>
  </r>
  <r>
    <n v="2445"/>
    <d v="2026-04-16T00:00:00"/>
    <n v="2026"/>
    <x v="1"/>
    <n v="4"/>
    <x v="3"/>
    <x v="0"/>
    <x v="15"/>
    <x v="0"/>
    <s v="Returning"/>
    <x v="1"/>
    <s v="Trekking Poles"/>
    <n v="1"/>
    <n v="70.95"/>
    <n v="0"/>
    <n v="31.43"/>
    <n v="70.95"/>
    <n v="31.43"/>
    <n v="39.520000000000003"/>
    <n v="0.55701198026779419"/>
    <n v="2026"/>
    <s v="Q2"/>
    <n v="4"/>
    <x v="3"/>
  </r>
  <r>
    <n v="3311"/>
    <d v="2026-04-16T00:00:00"/>
    <n v="2026"/>
    <x v="1"/>
    <n v="4"/>
    <x v="3"/>
    <x v="1"/>
    <x v="11"/>
    <x v="0"/>
    <s v="New"/>
    <x v="2"/>
    <s v="Packing Cube Set"/>
    <n v="1"/>
    <n v="46.68"/>
    <n v="0.05"/>
    <n v="18.350000000000001"/>
    <n v="44.345999999999997"/>
    <n v="18.350000000000001"/>
    <n v="25.995999999999995"/>
    <n v="0.58620845172056102"/>
    <n v="2026"/>
    <s v="Q2"/>
    <n v="4"/>
    <x v="3"/>
  </r>
  <r>
    <n v="3320"/>
    <d v="2026-04-16T00:00:00"/>
    <n v="2026"/>
    <x v="1"/>
    <n v="4"/>
    <x v="3"/>
    <x v="2"/>
    <x v="16"/>
    <x v="0"/>
    <s v="Business"/>
    <x v="2"/>
    <s v="Travel Backpack 35L"/>
    <n v="5"/>
    <n v="164.31"/>
    <n v="0.05"/>
    <n v="85.41"/>
    <n v="780.47249999999997"/>
    <n v="427.04999999999995"/>
    <n v="353.42250000000001"/>
    <n v="0.45283145786686912"/>
    <n v="2026"/>
    <s v="Q2"/>
    <n v="4"/>
    <x v="3"/>
  </r>
  <r>
    <n v="3321"/>
    <d v="2026-04-16T00:00:00"/>
    <n v="2026"/>
    <x v="1"/>
    <n v="4"/>
    <x v="3"/>
    <x v="1"/>
    <x v="6"/>
    <x v="0"/>
    <s v="Business"/>
    <x v="2"/>
    <s v="Insulated Bottle"/>
    <n v="3"/>
    <n v="35.57"/>
    <n v="0"/>
    <n v="13.67"/>
    <n v="106.71000000000001"/>
    <n v="41.01"/>
    <n v="65.700000000000017"/>
    <n v="0.61568737700309262"/>
    <n v="2026"/>
    <s v="Q2"/>
    <n v="4"/>
    <x v="3"/>
  </r>
  <r>
    <n v="5181"/>
    <d v="2026-04-16T00:00:00"/>
    <n v="2026"/>
    <x v="1"/>
    <n v="4"/>
    <x v="3"/>
    <x v="0"/>
    <x v="0"/>
    <x v="3"/>
    <s v="New"/>
    <x v="2"/>
    <s v="Packing Cube Set"/>
    <n v="2"/>
    <n v="45.51"/>
    <n v="0.1"/>
    <n v="18.809999999999999"/>
    <n v="81.917999999999992"/>
    <n v="37.619999999999997"/>
    <n v="44.297999999999995"/>
    <n v="0.54076027246758951"/>
    <n v="2026"/>
    <s v="Q2"/>
    <n v="4"/>
    <x v="3"/>
  </r>
  <r>
    <n v="5187"/>
    <d v="2026-04-16T00:00:00"/>
    <n v="2026"/>
    <x v="1"/>
    <n v="4"/>
    <x v="3"/>
    <x v="3"/>
    <x v="8"/>
    <x v="0"/>
    <s v="Returning"/>
    <x v="3"/>
    <s v="Trail Tent 2P"/>
    <n v="2"/>
    <n v="198.32"/>
    <n v="0"/>
    <n v="106.8"/>
    <n v="396.64"/>
    <n v="213.6"/>
    <n v="183.04"/>
    <n v="0.46147640177490923"/>
    <n v="2026"/>
    <s v="Q2"/>
    <n v="4"/>
    <x v="3"/>
  </r>
  <r>
    <n v="605"/>
    <d v="2026-04-17T00:00:00"/>
    <n v="2026"/>
    <x v="1"/>
    <n v="4"/>
    <x v="3"/>
    <x v="3"/>
    <x v="8"/>
    <x v="3"/>
    <s v="Business"/>
    <x v="2"/>
    <s v="Carry-On Duffel"/>
    <n v="2"/>
    <n v="130.94"/>
    <n v="0"/>
    <n v="67.459999999999994"/>
    <n v="261.88"/>
    <n v="134.91999999999999"/>
    <n v="126.96000000000001"/>
    <n v="0.48480219948067821"/>
    <n v="2026"/>
    <s v="Q2"/>
    <n v="4"/>
    <x v="3"/>
  </r>
  <r>
    <n v="3244"/>
    <d v="2026-04-17T00:00:00"/>
    <n v="2026"/>
    <x v="1"/>
    <n v="4"/>
    <x v="3"/>
    <x v="1"/>
    <x v="11"/>
    <x v="3"/>
    <s v="Returning"/>
    <x v="2"/>
    <s v="Carry-On Duffel"/>
    <n v="1"/>
    <n v="131.62"/>
    <n v="0"/>
    <n v="66.95"/>
    <n v="131.62"/>
    <n v="66.95"/>
    <n v="64.67"/>
    <n v="0.49133870232487464"/>
    <n v="2026"/>
    <s v="Q2"/>
    <n v="4"/>
    <x v="3"/>
  </r>
  <r>
    <n v="4047"/>
    <d v="2026-04-17T00:00:00"/>
    <n v="2026"/>
    <x v="1"/>
    <n v="4"/>
    <x v="3"/>
    <x v="0"/>
    <x v="0"/>
    <x v="1"/>
    <s v="Business"/>
    <x v="2"/>
    <s v="Travel Backpack 35L"/>
    <n v="8"/>
    <n v="168.34"/>
    <n v="0.15"/>
    <n v="88.7"/>
    <n v="1144.712"/>
    <n v="709.6"/>
    <n v="435.11199999999997"/>
    <n v="0.38010608781946897"/>
    <n v="2026"/>
    <s v="Q2"/>
    <n v="4"/>
    <x v="3"/>
  </r>
  <r>
    <n v="4101"/>
    <d v="2026-04-17T00:00:00"/>
    <n v="2026"/>
    <x v="1"/>
    <n v="4"/>
    <x v="3"/>
    <x v="1"/>
    <x v="6"/>
    <x v="0"/>
    <s v="Returning"/>
    <x v="3"/>
    <s v="Portable Camp Stove"/>
    <n v="1"/>
    <n v="81.040000000000006"/>
    <n v="0"/>
    <n v="39.97"/>
    <n v="81.040000000000006"/>
    <n v="39.97"/>
    <n v="41.070000000000007"/>
    <n v="0.50678677196446209"/>
    <n v="2026"/>
    <s v="Q2"/>
    <n v="4"/>
    <x v="3"/>
  </r>
  <r>
    <n v="4537"/>
    <d v="2026-04-17T00:00:00"/>
    <n v="2026"/>
    <x v="1"/>
    <n v="4"/>
    <x v="3"/>
    <x v="3"/>
    <x v="8"/>
    <x v="0"/>
    <s v="Business"/>
    <x v="3"/>
    <s v="Portable Camp Stove"/>
    <n v="3"/>
    <n v="81.53"/>
    <n v="0.05"/>
    <n v="38.630000000000003"/>
    <n v="232.3605"/>
    <n v="115.89000000000001"/>
    <n v="116.47049999999999"/>
    <n v="0.50124913657872139"/>
    <n v="2026"/>
    <s v="Q2"/>
    <n v="4"/>
    <x v="3"/>
  </r>
  <r>
    <n v="754"/>
    <d v="2026-04-18T00:00:00"/>
    <n v="2026"/>
    <x v="1"/>
    <n v="4"/>
    <x v="3"/>
    <x v="2"/>
    <x v="10"/>
    <x v="3"/>
    <s v="Returning"/>
    <x v="0"/>
    <s v="Cycling Pack 12L"/>
    <n v="3"/>
    <n v="104.8"/>
    <n v="0.1"/>
    <n v="50.59"/>
    <n v="282.95999999999998"/>
    <n v="151.77000000000001"/>
    <n v="131.18999999999997"/>
    <n v="0.46363443596268017"/>
    <n v="2026"/>
    <s v="Q2"/>
    <n v="4"/>
    <x v="3"/>
  </r>
  <r>
    <n v="1340"/>
    <d v="2026-04-18T00:00:00"/>
    <n v="2026"/>
    <x v="1"/>
    <n v="4"/>
    <x v="3"/>
    <x v="3"/>
    <x v="8"/>
    <x v="0"/>
    <s v="New"/>
    <x v="4"/>
    <s v="Training Mat"/>
    <n v="2"/>
    <n v="51.24"/>
    <n v="0"/>
    <n v="22.52"/>
    <n v="102.48"/>
    <n v="45.04"/>
    <n v="57.440000000000005"/>
    <n v="0.56049960967993762"/>
    <n v="2026"/>
    <s v="Q2"/>
    <n v="4"/>
    <x v="3"/>
  </r>
  <r>
    <n v="1444"/>
    <d v="2026-04-18T00:00:00"/>
    <n v="2026"/>
    <x v="1"/>
    <n v="4"/>
    <x v="3"/>
    <x v="2"/>
    <x v="10"/>
    <x v="2"/>
    <s v="Returning"/>
    <x v="3"/>
    <s v="Compact Sleeping Bag"/>
    <n v="1"/>
    <n v="120.52"/>
    <n v="0.1"/>
    <n v="59.01"/>
    <n v="108.468"/>
    <n v="59.01"/>
    <n v="49.458000000000006"/>
    <n v="0.45596858059519862"/>
    <n v="2026"/>
    <s v="Q2"/>
    <n v="4"/>
    <x v="3"/>
  </r>
  <r>
    <n v="2390"/>
    <d v="2026-04-18T00:00:00"/>
    <n v="2026"/>
    <x v="1"/>
    <n v="4"/>
    <x v="3"/>
    <x v="3"/>
    <x v="8"/>
    <x v="2"/>
    <s v="Returning"/>
    <x v="3"/>
    <s v="Portable Camp Stove"/>
    <n v="1"/>
    <n v="80.98"/>
    <n v="0"/>
    <n v="40.19"/>
    <n v="80.98"/>
    <n v="40.19"/>
    <n v="40.790000000000006"/>
    <n v="0.50370461842430236"/>
    <n v="2026"/>
    <s v="Q2"/>
    <n v="4"/>
    <x v="3"/>
  </r>
  <r>
    <n v="3076"/>
    <d v="2026-04-18T00:00:00"/>
    <n v="2026"/>
    <x v="1"/>
    <n v="4"/>
    <x v="3"/>
    <x v="2"/>
    <x v="2"/>
    <x v="0"/>
    <s v="Business"/>
    <x v="3"/>
    <s v="Portable Camp Stove"/>
    <n v="2"/>
    <n v="82.58"/>
    <n v="0.1"/>
    <n v="39.93"/>
    <n v="148.64400000000001"/>
    <n v="79.86"/>
    <n v="68.784000000000006"/>
    <n v="0.46274319851457174"/>
    <n v="2026"/>
    <s v="Q2"/>
    <n v="4"/>
    <x v="3"/>
  </r>
  <r>
    <n v="3157"/>
    <d v="2026-04-18T00:00:00"/>
    <n v="2026"/>
    <x v="1"/>
    <n v="4"/>
    <x v="3"/>
    <x v="3"/>
    <x v="8"/>
    <x v="0"/>
    <s v="New"/>
    <x v="3"/>
    <s v="Trail Tent 2P"/>
    <n v="2"/>
    <n v="200.36"/>
    <n v="0"/>
    <n v="105.12"/>
    <n v="400.72"/>
    <n v="210.24"/>
    <n v="190.48000000000002"/>
    <n v="0.47534438011579161"/>
    <n v="2026"/>
    <s v="Q2"/>
    <n v="4"/>
    <x v="3"/>
  </r>
  <r>
    <n v="4516"/>
    <d v="2026-04-18T00:00:00"/>
    <n v="2026"/>
    <x v="1"/>
    <n v="4"/>
    <x v="3"/>
    <x v="2"/>
    <x v="5"/>
    <x v="0"/>
    <s v="Returning"/>
    <x v="3"/>
    <s v="Trail Tent 2P"/>
    <n v="1"/>
    <n v="196.24"/>
    <n v="0"/>
    <n v="106.34"/>
    <n v="196.24"/>
    <n v="106.34"/>
    <n v="89.9"/>
    <n v="0.45811251528740321"/>
    <n v="2026"/>
    <s v="Q2"/>
    <n v="4"/>
    <x v="3"/>
  </r>
  <r>
    <n v="5119"/>
    <d v="2026-04-18T00:00:00"/>
    <n v="2026"/>
    <x v="1"/>
    <n v="4"/>
    <x v="3"/>
    <x v="0"/>
    <x v="15"/>
    <x v="0"/>
    <s v="Business"/>
    <x v="1"/>
    <s v="Hiking Daypack 20L"/>
    <n v="1"/>
    <n v="93.32"/>
    <n v="0"/>
    <n v="44.82"/>
    <n v="93.32"/>
    <n v="44.82"/>
    <n v="48.499999999999993"/>
    <n v="0.51971710244320612"/>
    <n v="2026"/>
    <s v="Q2"/>
    <n v="4"/>
    <x v="3"/>
  </r>
  <r>
    <n v="125"/>
    <d v="2026-04-19T00:00:00"/>
    <n v="2026"/>
    <x v="1"/>
    <n v="4"/>
    <x v="3"/>
    <x v="3"/>
    <x v="7"/>
    <x v="0"/>
    <s v="Returning"/>
    <x v="0"/>
    <s v="Cycling Pack 12L"/>
    <n v="2"/>
    <n v="101.61"/>
    <n v="0"/>
    <n v="49.9"/>
    <n v="203.22"/>
    <n v="99.8"/>
    <n v="103.42"/>
    <n v="0.50890660368074014"/>
    <n v="2026"/>
    <s v="Q2"/>
    <n v="4"/>
    <x v="3"/>
  </r>
  <r>
    <n v="728"/>
    <d v="2026-04-19T00:00:00"/>
    <n v="2026"/>
    <x v="1"/>
    <n v="4"/>
    <x v="3"/>
    <x v="1"/>
    <x v="14"/>
    <x v="0"/>
    <s v="Returning"/>
    <x v="0"/>
    <s v="Cycling Pack 12L"/>
    <n v="1"/>
    <n v="104.91"/>
    <n v="0"/>
    <n v="51.68"/>
    <n v="104.91"/>
    <n v="51.68"/>
    <n v="53.23"/>
    <n v="0.50738728433895719"/>
    <n v="2026"/>
    <s v="Q2"/>
    <n v="4"/>
    <x v="3"/>
  </r>
  <r>
    <n v="1271"/>
    <d v="2026-04-19T00:00:00"/>
    <n v="2026"/>
    <x v="1"/>
    <n v="4"/>
    <x v="3"/>
    <x v="2"/>
    <x v="2"/>
    <x v="1"/>
    <s v="Business"/>
    <x v="4"/>
    <s v="Resistance Band Set"/>
    <n v="8"/>
    <n v="39.99"/>
    <n v="0.15"/>
    <n v="14.92"/>
    <n v="271.93200000000002"/>
    <n v="119.36"/>
    <n v="152.572"/>
    <n v="0.56106673727255341"/>
    <n v="2026"/>
    <s v="Q2"/>
    <n v="4"/>
    <x v="3"/>
  </r>
  <r>
    <n v="1284"/>
    <d v="2026-04-19T00:00:00"/>
    <n v="2026"/>
    <x v="1"/>
    <n v="4"/>
    <x v="3"/>
    <x v="1"/>
    <x v="12"/>
    <x v="2"/>
    <s v="New"/>
    <x v="2"/>
    <s v="Carry-On Duffel"/>
    <n v="1"/>
    <n v="136.01"/>
    <n v="0"/>
    <n v="66.59"/>
    <n v="136.01"/>
    <n v="66.59"/>
    <n v="69.419999999999987"/>
    <n v="0.51040364679067707"/>
    <n v="2026"/>
    <s v="Q2"/>
    <n v="4"/>
    <x v="3"/>
  </r>
  <r>
    <n v="1657"/>
    <d v="2026-04-19T00:00:00"/>
    <n v="2026"/>
    <x v="1"/>
    <n v="4"/>
    <x v="3"/>
    <x v="0"/>
    <x v="0"/>
    <x v="1"/>
    <s v="Business"/>
    <x v="3"/>
    <s v="Compact Sleeping Bag"/>
    <n v="15"/>
    <n v="122.1"/>
    <n v="0.15"/>
    <n v="62.33"/>
    <n v="1556.7749999999999"/>
    <n v="934.94999999999993"/>
    <n v="621.82499999999993"/>
    <n v="0.39943151707857588"/>
    <n v="2026"/>
    <s v="Q2"/>
    <n v="4"/>
    <x v="3"/>
  </r>
  <r>
    <n v="2240"/>
    <d v="2026-04-19T00:00:00"/>
    <n v="2026"/>
    <x v="1"/>
    <n v="4"/>
    <x v="3"/>
    <x v="0"/>
    <x v="15"/>
    <x v="3"/>
    <s v="Returning"/>
    <x v="3"/>
    <s v="Alpine Tent 4P"/>
    <n v="4"/>
    <n v="341.75"/>
    <n v="0.1"/>
    <n v="191.91"/>
    <n v="1230.3"/>
    <n v="767.64"/>
    <n v="462.65999999999997"/>
    <n v="0.37605462082418922"/>
    <n v="2026"/>
    <s v="Q2"/>
    <n v="4"/>
    <x v="3"/>
  </r>
  <r>
    <n v="3050"/>
    <d v="2026-04-19T00:00:00"/>
    <n v="2026"/>
    <x v="1"/>
    <n v="4"/>
    <x v="3"/>
    <x v="3"/>
    <x v="13"/>
    <x v="2"/>
    <s v="Returning"/>
    <x v="1"/>
    <s v="Summit Backpack 45L"/>
    <n v="3"/>
    <n v="156.16"/>
    <n v="0.05"/>
    <n v="77.81"/>
    <n v="445.05599999999998"/>
    <n v="233.43"/>
    <n v="211.62599999999998"/>
    <n v="0.47550420621225192"/>
    <n v="2026"/>
    <s v="Q2"/>
    <n v="4"/>
    <x v="3"/>
  </r>
  <r>
    <n v="3213"/>
    <d v="2026-04-19T00:00:00"/>
    <n v="2026"/>
    <x v="1"/>
    <n v="4"/>
    <x v="3"/>
    <x v="0"/>
    <x v="15"/>
    <x v="0"/>
    <s v="Returning"/>
    <x v="2"/>
    <s v="Carry-On Duffel"/>
    <n v="2"/>
    <n v="132.53"/>
    <n v="0.05"/>
    <n v="66.39"/>
    <n v="251.80699999999999"/>
    <n v="132.78"/>
    <n v="119.02699999999999"/>
    <n v="0.47269138665724142"/>
    <n v="2026"/>
    <s v="Q2"/>
    <n v="4"/>
    <x v="3"/>
  </r>
  <r>
    <n v="3367"/>
    <d v="2026-04-19T00:00:00"/>
    <n v="2026"/>
    <x v="1"/>
    <n v="4"/>
    <x v="3"/>
    <x v="2"/>
    <x v="3"/>
    <x v="0"/>
    <s v="Returning"/>
    <x v="2"/>
    <s v="Packing Cube Set"/>
    <n v="3"/>
    <n v="45.79"/>
    <n v="0"/>
    <n v="17.98"/>
    <n v="137.37"/>
    <n v="53.94"/>
    <n v="83.43"/>
    <n v="0.60733784669141733"/>
    <n v="2026"/>
    <s v="Q2"/>
    <n v="4"/>
    <x v="3"/>
  </r>
  <r>
    <n v="3885"/>
    <d v="2026-04-19T00:00:00"/>
    <n v="2026"/>
    <x v="1"/>
    <n v="4"/>
    <x v="3"/>
    <x v="0"/>
    <x v="15"/>
    <x v="0"/>
    <s v="New"/>
    <x v="2"/>
    <s v="Carry-On Duffel"/>
    <n v="2"/>
    <n v="133.97"/>
    <n v="0.15"/>
    <n v="67.36"/>
    <n v="227.749"/>
    <n v="134.72"/>
    <n v="93.028999999999996"/>
    <n v="0.40847160690057915"/>
    <n v="2026"/>
    <s v="Q2"/>
    <n v="4"/>
    <x v="3"/>
  </r>
  <r>
    <n v="4372"/>
    <d v="2026-04-19T00:00:00"/>
    <n v="2026"/>
    <x v="1"/>
    <n v="4"/>
    <x v="3"/>
    <x v="0"/>
    <x v="15"/>
    <x v="0"/>
    <s v="New"/>
    <x v="4"/>
    <s v="Recovery Roller"/>
    <n v="1"/>
    <n v="37.11"/>
    <n v="0.1"/>
    <n v="14.27"/>
    <n v="33.399000000000001"/>
    <n v="14.27"/>
    <n v="19.129000000000001"/>
    <n v="0.5727416988532591"/>
    <n v="2026"/>
    <s v="Q2"/>
    <n v="4"/>
    <x v="3"/>
  </r>
  <r>
    <n v="4417"/>
    <d v="2026-04-19T00:00:00"/>
    <n v="2026"/>
    <x v="1"/>
    <n v="4"/>
    <x v="3"/>
    <x v="3"/>
    <x v="8"/>
    <x v="2"/>
    <s v="New"/>
    <x v="3"/>
    <s v="Alpine Tent 4P"/>
    <n v="3"/>
    <n v="334.01"/>
    <n v="0.15"/>
    <n v="192.17"/>
    <n v="851.72550000000001"/>
    <n v="576.51"/>
    <n v="275.21550000000002"/>
    <n v="0.32312699337990941"/>
    <n v="2026"/>
    <s v="Q2"/>
    <n v="4"/>
    <x v="3"/>
  </r>
  <r>
    <n v="1147"/>
    <d v="2026-04-20T00:00:00"/>
    <n v="2026"/>
    <x v="1"/>
    <n v="4"/>
    <x v="3"/>
    <x v="3"/>
    <x v="7"/>
    <x v="0"/>
    <s v="New"/>
    <x v="2"/>
    <s v="Carry-On Duffel"/>
    <n v="1"/>
    <n v="131.46"/>
    <n v="0"/>
    <n v="67.77"/>
    <n v="131.46"/>
    <n v="67.77"/>
    <n v="63.690000000000012"/>
    <n v="0.48448197170241902"/>
    <n v="2026"/>
    <s v="Q2"/>
    <n v="4"/>
    <x v="3"/>
  </r>
  <r>
    <n v="1514"/>
    <d v="2026-04-20T00:00:00"/>
    <n v="2026"/>
    <x v="1"/>
    <n v="4"/>
    <x v="3"/>
    <x v="2"/>
    <x v="3"/>
    <x v="2"/>
    <s v="Returning"/>
    <x v="1"/>
    <s v="Trekking Poles"/>
    <n v="3"/>
    <n v="72.48"/>
    <n v="0"/>
    <n v="32.36"/>
    <n v="217.44"/>
    <n v="97.08"/>
    <n v="120.36"/>
    <n v="0.55353200883002207"/>
    <n v="2026"/>
    <s v="Q2"/>
    <n v="4"/>
    <x v="3"/>
  </r>
  <r>
    <n v="1538"/>
    <d v="2026-04-20T00:00:00"/>
    <n v="2026"/>
    <x v="1"/>
    <n v="4"/>
    <x v="3"/>
    <x v="2"/>
    <x v="2"/>
    <x v="3"/>
    <s v="New"/>
    <x v="0"/>
    <s v="Commuter Helmet"/>
    <n v="1"/>
    <n v="81.98"/>
    <n v="0"/>
    <n v="43.15"/>
    <n v="81.98"/>
    <n v="43.15"/>
    <n v="38.830000000000005"/>
    <n v="0.47365211027079779"/>
    <n v="2026"/>
    <s v="Q2"/>
    <n v="4"/>
    <x v="3"/>
  </r>
  <r>
    <n v="1679"/>
    <d v="2026-04-20T00:00:00"/>
    <n v="2026"/>
    <x v="1"/>
    <n v="4"/>
    <x v="3"/>
    <x v="3"/>
    <x v="13"/>
    <x v="3"/>
    <s v="Returning"/>
    <x v="2"/>
    <s v="Packing Cube Set"/>
    <n v="1"/>
    <n v="46.71"/>
    <n v="0"/>
    <n v="18.18"/>
    <n v="46.71"/>
    <n v="18.18"/>
    <n v="28.53"/>
    <n v="0.61078998073217727"/>
    <n v="2026"/>
    <s v="Q2"/>
    <n v="4"/>
    <x v="3"/>
  </r>
  <r>
    <n v="1708"/>
    <d v="2026-04-20T00:00:00"/>
    <n v="2026"/>
    <x v="1"/>
    <n v="4"/>
    <x v="3"/>
    <x v="2"/>
    <x v="5"/>
    <x v="3"/>
    <s v="New"/>
    <x v="4"/>
    <s v="Resistance Band Set"/>
    <n v="1"/>
    <n v="41.01"/>
    <n v="0"/>
    <n v="14.5"/>
    <n v="41.01"/>
    <n v="14.5"/>
    <n v="26.509999999999998"/>
    <n v="0.64642770056083876"/>
    <n v="2026"/>
    <s v="Q2"/>
    <n v="4"/>
    <x v="3"/>
  </r>
  <r>
    <n v="2686"/>
    <d v="2026-04-20T00:00:00"/>
    <n v="2026"/>
    <x v="1"/>
    <n v="4"/>
    <x v="3"/>
    <x v="1"/>
    <x v="12"/>
    <x v="0"/>
    <s v="Returning"/>
    <x v="1"/>
    <s v="Trekking Poles"/>
    <n v="1"/>
    <n v="70.45"/>
    <n v="0.05"/>
    <n v="31.98"/>
    <n v="66.927499999999995"/>
    <n v="31.98"/>
    <n v="34.947499999999991"/>
    <n v="0.52216951178514059"/>
    <n v="2026"/>
    <s v="Q2"/>
    <n v="4"/>
    <x v="3"/>
  </r>
  <r>
    <n v="3307"/>
    <d v="2026-04-20T00:00:00"/>
    <n v="2026"/>
    <x v="1"/>
    <n v="4"/>
    <x v="3"/>
    <x v="3"/>
    <x v="13"/>
    <x v="2"/>
    <s v="Business"/>
    <x v="0"/>
    <s v="Trail Bike Light"/>
    <n v="2"/>
    <n v="51.39"/>
    <n v="0.05"/>
    <n v="22.28"/>
    <n v="97.640999999999991"/>
    <n v="44.56"/>
    <n v="53.080999999999989"/>
    <n v="0.54363433393758764"/>
    <n v="2026"/>
    <s v="Q2"/>
    <n v="4"/>
    <x v="3"/>
  </r>
  <r>
    <n v="3772"/>
    <d v="2026-04-20T00:00:00"/>
    <n v="2026"/>
    <x v="1"/>
    <n v="4"/>
    <x v="3"/>
    <x v="0"/>
    <x v="15"/>
    <x v="2"/>
    <s v="Returning"/>
    <x v="3"/>
    <s v="Compact Sleeping Bag"/>
    <n v="2"/>
    <n v="122.03"/>
    <n v="0"/>
    <n v="59.43"/>
    <n v="244.06"/>
    <n v="118.86"/>
    <n v="125.2"/>
    <n v="0.51298860935835455"/>
    <n v="2026"/>
    <s v="Q2"/>
    <n v="4"/>
    <x v="3"/>
  </r>
  <r>
    <n v="3877"/>
    <d v="2026-04-20T00:00:00"/>
    <n v="2026"/>
    <x v="1"/>
    <n v="4"/>
    <x v="3"/>
    <x v="3"/>
    <x v="4"/>
    <x v="0"/>
    <s v="New"/>
    <x v="2"/>
    <s v="Carry-On Duffel"/>
    <n v="3"/>
    <n v="132.07"/>
    <n v="0.05"/>
    <n v="66.41"/>
    <n v="376.39949999999999"/>
    <n v="199.23"/>
    <n v="177.1695"/>
    <n v="0.47069536489819991"/>
    <n v="2026"/>
    <s v="Q2"/>
    <n v="4"/>
    <x v="3"/>
  </r>
  <r>
    <n v="4117"/>
    <d v="2026-04-20T00:00:00"/>
    <n v="2026"/>
    <x v="1"/>
    <n v="4"/>
    <x v="3"/>
    <x v="3"/>
    <x v="7"/>
    <x v="3"/>
    <s v="Returning"/>
    <x v="0"/>
    <s v="Compact Repair Kit"/>
    <n v="1"/>
    <n v="41.04"/>
    <n v="0.1"/>
    <n v="17.02"/>
    <n v="36.936"/>
    <n v="17.02"/>
    <n v="19.916"/>
    <n v="0.53920294563569415"/>
    <n v="2026"/>
    <s v="Q2"/>
    <n v="4"/>
    <x v="3"/>
  </r>
  <r>
    <n v="4562"/>
    <d v="2026-04-20T00:00:00"/>
    <n v="2026"/>
    <x v="1"/>
    <n v="4"/>
    <x v="3"/>
    <x v="1"/>
    <x v="1"/>
    <x v="2"/>
    <s v="New"/>
    <x v="4"/>
    <s v="Resistance Band Set"/>
    <n v="2"/>
    <n v="40.56"/>
    <n v="0"/>
    <n v="15.09"/>
    <n v="81.12"/>
    <n v="30.18"/>
    <n v="50.940000000000005"/>
    <n v="0.62795857988165682"/>
    <n v="2026"/>
    <s v="Q2"/>
    <n v="4"/>
    <x v="3"/>
  </r>
  <r>
    <n v="4683"/>
    <d v="2026-04-20T00:00:00"/>
    <n v="2026"/>
    <x v="1"/>
    <n v="4"/>
    <x v="3"/>
    <x v="2"/>
    <x v="16"/>
    <x v="0"/>
    <s v="Business"/>
    <x v="4"/>
    <s v="Training Mat"/>
    <n v="3"/>
    <n v="51.36"/>
    <n v="0"/>
    <n v="22.05"/>
    <n v="154.07999999999998"/>
    <n v="66.150000000000006"/>
    <n v="87.929999999999978"/>
    <n v="0.57067757009345788"/>
    <n v="2026"/>
    <s v="Q2"/>
    <n v="4"/>
    <x v="3"/>
  </r>
  <r>
    <n v="308"/>
    <d v="2026-04-21T00:00:00"/>
    <n v="2026"/>
    <x v="1"/>
    <n v="4"/>
    <x v="3"/>
    <x v="3"/>
    <x v="7"/>
    <x v="0"/>
    <s v="Returning"/>
    <x v="1"/>
    <s v="Hiking Daypack 20L"/>
    <n v="6"/>
    <n v="93.58"/>
    <n v="0"/>
    <n v="46.68"/>
    <n v="561.48"/>
    <n v="280.08"/>
    <n v="281.40000000000003"/>
    <n v="0.5011754648429152"/>
    <n v="2026"/>
    <s v="Q2"/>
    <n v="4"/>
    <x v="3"/>
  </r>
  <r>
    <n v="773"/>
    <d v="2026-04-21T00:00:00"/>
    <n v="2026"/>
    <x v="1"/>
    <n v="4"/>
    <x v="3"/>
    <x v="3"/>
    <x v="7"/>
    <x v="0"/>
    <s v="Business"/>
    <x v="0"/>
    <s v="Commuter Helmet"/>
    <n v="5"/>
    <n v="80.16"/>
    <n v="0.1"/>
    <n v="42.5"/>
    <n v="360.71999999999997"/>
    <n v="212.5"/>
    <n v="148.21999999999997"/>
    <n v="0.41090042137946325"/>
    <n v="2026"/>
    <s v="Q2"/>
    <n v="4"/>
    <x v="3"/>
  </r>
  <r>
    <n v="1303"/>
    <d v="2026-04-21T00:00:00"/>
    <n v="2026"/>
    <x v="1"/>
    <n v="4"/>
    <x v="3"/>
    <x v="1"/>
    <x v="12"/>
    <x v="0"/>
    <s v="New"/>
    <x v="1"/>
    <s v="Trail Boots"/>
    <n v="1"/>
    <n v="142.22999999999999"/>
    <n v="0.05"/>
    <n v="77.66"/>
    <n v="135.11849999999998"/>
    <n v="77.66"/>
    <n v="57.458499999999987"/>
    <n v="0.42524524768999061"/>
    <n v="2026"/>
    <s v="Q2"/>
    <n v="4"/>
    <x v="3"/>
  </r>
  <r>
    <n v="1348"/>
    <d v="2026-04-21T00:00:00"/>
    <n v="2026"/>
    <x v="1"/>
    <n v="4"/>
    <x v="3"/>
    <x v="1"/>
    <x v="14"/>
    <x v="0"/>
    <s v="Returning"/>
    <x v="1"/>
    <s v="Trekking Poles"/>
    <n v="2"/>
    <n v="71.77"/>
    <n v="0"/>
    <n v="32.450000000000003"/>
    <n v="143.54"/>
    <n v="64.900000000000006"/>
    <n v="78.639999999999986"/>
    <n v="0.54786122335237553"/>
    <n v="2026"/>
    <s v="Q2"/>
    <n v="4"/>
    <x v="3"/>
  </r>
  <r>
    <n v="1496"/>
    <d v="2026-04-21T00:00:00"/>
    <n v="2026"/>
    <x v="1"/>
    <n v="4"/>
    <x v="3"/>
    <x v="0"/>
    <x v="0"/>
    <x v="3"/>
    <s v="Returning"/>
    <x v="1"/>
    <s v="Trekking Poles"/>
    <n v="1"/>
    <n v="71.23"/>
    <n v="0.05"/>
    <n v="33.28"/>
    <n v="67.668499999999995"/>
    <n v="33.28"/>
    <n v="34.388499999999993"/>
    <n v="0.50819066478494423"/>
    <n v="2026"/>
    <s v="Q2"/>
    <n v="4"/>
    <x v="3"/>
  </r>
  <r>
    <n v="1695"/>
    <d v="2026-04-21T00:00:00"/>
    <n v="2026"/>
    <x v="1"/>
    <n v="4"/>
    <x v="3"/>
    <x v="0"/>
    <x v="0"/>
    <x v="2"/>
    <s v="Returning"/>
    <x v="1"/>
    <s v="Trekking Poles"/>
    <n v="1"/>
    <n v="71.239999999999995"/>
    <n v="0.1"/>
    <n v="33.07"/>
    <n v="64.116"/>
    <n v="33.07"/>
    <n v="31.045999999999999"/>
    <n v="0.48421610830369954"/>
    <n v="2026"/>
    <s v="Q2"/>
    <n v="4"/>
    <x v="3"/>
  </r>
  <r>
    <n v="2812"/>
    <d v="2026-04-21T00:00:00"/>
    <n v="2026"/>
    <x v="1"/>
    <n v="4"/>
    <x v="3"/>
    <x v="1"/>
    <x v="6"/>
    <x v="0"/>
    <s v="New"/>
    <x v="0"/>
    <s v="Trail Bike Light"/>
    <n v="1"/>
    <n v="51.39"/>
    <n v="0"/>
    <n v="22.08"/>
    <n v="51.39"/>
    <n v="22.08"/>
    <n v="29.310000000000002"/>
    <n v="0.57034442498540572"/>
    <n v="2026"/>
    <s v="Q2"/>
    <n v="4"/>
    <x v="3"/>
  </r>
  <r>
    <n v="3017"/>
    <d v="2026-04-21T00:00:00"/>
    <n v="2026"/>
    <x v="1"/>
    <n v="4"/>
    <x v="3"/>
    <x v="1"/>
    <x v="12"/>
    <x v="0"/>
    <s v="Returning"/>
    <x v="0"/>
    <s v="Cycling Pack 12L"/>
    <n v="1"/>
    <n v="102.64"/>
    <n v="0"/>
    <n v="51.86"/>
    <n v="102.64"/>
    <n v="51.86"/>
    <n v="50.78"/>
    <n v="0.49473889321901793"/>
    <n v="2026"/>
    <s v="Q2"/>
    <n v="4"/>
    <x v="3"/>
  </r>
  <r>
    <n v="3719"/>
    <d v="2026-04-21T00:00:00"/>
    <n v="2026"/>
    <x v="1"/>
    <n v="4"/>
    <x v="3"/>
    <x v="2"/>
    <x v="2"/>
    <x v="0"/>
    <s v="New"/>
    <x v="4"/>
    <s v="Recovery Roller"/>
    <n v="2"/>
    <n v="35.56"/>
    <n v="0.1"/>
    <n v="13.85"/>
    <n v="64.00800000000001"/>
    <n v="27.7"/>
    <n v="36.308000000000007"/>
    <n v="0.56724159480064995"/>
    <n v="2026"/>
    <s v="Q2"/>
    <n v="4"/>
    <x v="3"/>
  </r>
  <r>
    <n v="3920"/>
    <d v="2026-04-21T00:00:00"/>
    <n v="2026"/>
    <x v="1"/>
    <n v="4"/>
    <x v="3"/>
    <x v="1"/>
    <x v="11"/>
    <x v="0"/>
    <s v="Returning"/>
    <x v="0"/>
    <s v="Cycling Pack 12L"/>
    <n v="2"/>
    <n v="100.39"/>
    <n v="0"/>
    <n v="49.05"/>
    <n v="200.78"/>
    <n v="98.1"/>
    <n v="102.68"/>
    <n v="0.51140551847793603"/>
    <n v="2026"/>
    <s v="Q2"/>
    <n v="4"/>
    <x v="3"/>
  </r>
  <r>
    <n v="4654"/>
    <d v="2026-04-21T00:00:00"/>
    <n v="2026"/>
    <x v="1"/>
    <n v="4"/>
    <x v="3"/>
    <x v="0"/>
    <x v="15"/>
    <x v="2"/>
    <s v="Returning"/>
    <x v="3"/>
    <s v="Trail Tent 2P"/>
    <n v="2"/>
    <n v="191.51"/>
    <n v="0.1"/>
    <n v="101.25"/>
    <n v="344.71800000000002"/>
    <n v="202.5"/>
    <n v="142.21800000000002"/>
    <n v="0.41256331262075091"/>
    <n v="2026"/>
    <s v="Q2"/>
    <n v="4"/>
    <x v="3"/>
  </r>
  <r>
    <n v="4920"/>
    <d v="2026-04-21T00:00:00"/>
    <n v="2026"/>
    <x v="1"/>
    <n v="4"/>
    <x v="3"/>
    <x v="1"/>
    <x v="12"/>
    <x v="2"/>
    <s v="New"/>
    <x v="1"/>
    <s v="Trail Boots"/>
    <n v="2"/>
    <n v="147.30000000000001"/>
    <n v="0"/>
    <n v="81.2"/>
    <n v="294.60000000000002"/>
    <n v="162.4"/>
    <n v="132.20000000000002"/>
    <n v="0.44874405974202308"/>
    <n v="2026"/>
    <s v="Q2"/>
    <n v="4"/>
    <x v="3"/>
  </r>
  <r>
    <n v="5191"/>
    <d v="2026-04-21T00:00:00"/>
    <n v="2026"/>
    <x v="1"/>
    <n v="4"/>
    <x v="3"/>
    <x v="1"/>
    <x v="11"/>
    <x v="2"/>
    <s v="Returning"/>
    <x v="0"/>
    <s v="Commuter Helmet"/>
    <n v="1"/>
    <n v="79.92"/>
    <n v="0.1"/>
    <n v="43.13"/>
    <n v="71.927999999999997"/>
    <n v="43.13"/>
    <n v="28.797999999999995"/>
    <n v="0.40037259481703918"/>
    <n v="2026"/>
    <s v="Q2"/>
    <n v="4"/>
    <x v="3"/>
  </r>
  <r>
    <n v="413"/>
    <d v="2026-04-22T00:00:00"/>
    <n v="2026"/>
    <x v="1"/>
    <n v="4"/>
    <x v="3"/>
    <x v="1"/>
    <x v="1"/>
    <x v="0"/>
    <s v="Returning"/>
    <x v="3"/>
    <s v="Alpine Tent 4P"/>
    <n v="2"/>
    <n v="344.29"/>
    <n v="0.1"/>
    <n v="192.66"/>
    <n v="619.72200000000009"/>
    <n v="385.32"/>
    <n v="234.4020000000001"/>
    <n v="0.37823733867766524"/>
    <n v="2026"/>
    <s v="Q2"/>
    <n v="4"/>
    <x v="3"/>
  </r>
  <r>
    <n v="1658"/>
    <d v="2026-04-22T00:00:00"/>
    <n v="2026"/>
    <x v="1"/>
    <n v="4"/>
    <x v="3"/>
    <x v="2"/>
    <x v="5"/>
    <x v="0"/>
    <s v="Returning"/>
    <x v="1"/>
    <s v="Summit Backpack 45L"/>
    <n v="1"/>
    <n v="151.15"/>
    <n v="0"/>
    <n v="77.680000000000007"/>
    <n v="151.15"/>
    <n v="77.680000000000007"/>
    <n v="73.47"/>
    <n v="0.48607343698312933"/>
    <n v="2026"/>
    <s v="Q2"/>
    <n v="4"/>
    <x v="3"/>
  </r>
  <r>
    <n v="2024"/>
    <d v="2026-04-22T00:00:00"/>
    <n v="2026"/>
    <x v="1"/>
    <n v="4"/>
    <x v="3"/>
    <x v="1"/>
    <x v="6"/>
    <x v="2"/>
    <s v="New"/>
    <x v="3"/>
    <s v="Portable Camp Stove"/>
    <n v="1"/>
    <n v="81.73"/>
    <n v="0.05"/>
    <n v="39.979999999999997"/>
    <n v="77.643500000000003"/>
    <n v="39.979999999999997"/>
    <n v="37.663500000000006"/>
    <n v="0.48508246021882068"/>
    <n v="2026"/>
    <s v="Q2"/>
    <n v="4"/>
    <x v="3"/>
  </r>
  <r>
    <n v="3980"/>
    <d v="2026-04-22T00:00:00"/>
    <n v="2026"/>
    <x v="1"/>
    <n v="4"/>
    <x v="3"/>
    <x v="3"/>
    <x v="4"/>
    <x v="2"/>
    <s v="New"/>
    <x v="1"/>
    <s v="Trail Boots"/>
    <n v="1"/>
    <n v="142.53"/>
    <n v="0.05"/>
    <n v="77.77"/>
    <n v="135.40350000000001"/>
    <n v="77.77"/>
    <n v="57.633500000000012"/>
    <n v="0.4256426163282338"/>
    <n v="2026"/>
    <s v="Q2"/>
    <n v="4"/>
    <x v="3"/>
  </r>
  <r>
    <n v="4239"/>
    <d v="2026-04-22T00:00:00"/>
    <n v="2026"/>
    <x v="1"/>
    <n v="4"/>
    <x v="3"/>
    <x v="1"/>
    <x v="1"/>
    <x v="0"/>
    <s v="New"/>
    <x v="3"/>
    <s v="Portable Camp Stove"/>
    <n v="2"/>
    <n v="83.24"/>
    <n v="0"/>
    <n v="40.03"/>
    <n v="166.48"/>
    <n v="80.06"/>
    <n v="86.419999999999987"/>
    <n v="0.51910139356078799"/>
    <n v="2026"/>
    <s v="Q2"/>
    <n v="4"/>
    <x v="3"/>
  </r>
  <r>
    <n v="4761"/>
    <d v="2026-04-22T00:00:00"/>
    <n v="2026"/>
    <x v="1"/>
    <n v="4"/>
    <x v="3"/>
    <x v="0"/>
    <x v="0"/>
    <x v="3"/>
    <s v="New"/>
    <x v="1"/>
    <s v="Trail Boots"/>
    <n v="1"/>
    <n v="141.99"/>
    <n v="0.05"/>
    <n v="79.7"/>
    <n v="134.8905"/>
    <n v="79.7"/>
    <n v="55.1905"/>
    <n v="0.40915038494186023"/>
    <n v="2026"/>
    <s v="Q2"/>
    <n v="4"/>
    <x v="3"/>
  </r>
  <r>
    <n v="5160"/>
    <d v="2026-04-22T00:00:00"/>
    <n v="2026"/>
    <x v="1"/>
    <n v="4"/>
    <x v="3"/>
    <x v="1"/>
    <x v="12"/>
    <x v="0"/>
    <s v="New"/>
    <x v="4"/>
    <s v="Recovery Roller"/>
    <n v="2"/>
    <n v="35.94"/>
    <n v="0.05"/>
    <n v="14.17"/>
    <n v="68.285999999999987"/>
    <n v="28.34"/>
    <n v="39.945999999999984"/>
    <n v="0.5849808159798493"/>
    <n v="2026"/>
    <s v="Q2"/>
    <n v="4"/>
    <x v="3"/>
  </r>
  <r>
    <n v="2224"/>
    <d v="2026-04-23T00:00:00"/>
    <n v="2026"/>
    <x v="1"/>
    <n v="4"/>
    <x v="3"/>
    <x v="1"/>
    <x v="1"/>
    <x v="0"/>
    <s v="New"/>
    <x v="4"/>
    <s v="Training Mat"/>
    <n v="3"/>
    <n v="49.55"/>
    <n v="0"/>
    <n v="22.55"/>
    <n v="148.64999999999998"/>
    <n v="67.650000000000006"/>
    <n v="80.999999999999972"/>
    <n v="0.54490413723511588"/>
    <n v="2026"/>
    <s v="Q2"/>
    <n v="4"/>
    <x v="3"/>
  </r>
  <r>
    <n v="2832"/>
    <d v="2026-04-23T00:00:00"/>
    <n v="2026"/>
    <x v="1"/>
    <n v="4"/>
    <x v="3"/>
    <x v="3"/>
    <x v="8"/>
    <x v="3"/>
    <s v="Returning"/>
    <x v="4"/>
    <s v="Resistance Band Set"/>
    <n v="1"/>
    <n v="39.89"/>
    <n v="0.05"/>
    <n v="15.06"/>
    <n v="37.895499999999998"/>
    <n v="15.06"/>
    <n v="22.835499999999996"/>
    <n v="0.60259133670224685"/>
    <n v="2026"/>
    <s v="Q2"/>
    <n v="4"/>
    <x v="3"/>
  </r>
  <r>
    <n v="3000"/>
    <d v="2026-04-23T00:00:00"/>
    <n v="2026"/>
    <x v="1"/>
    <n v="4"/>
    <x v="3"/>
    <x v="3"/>
    <x v="7"/>
    <x v="3"/>
    <s v="New"/>
    <x v="4"/>
    <s v="Resistance Band Set"/>
    <n v="1"/>
    <n v="40.630000000000003"/>
    <n v="0.1"/>
    <n v="14.67"/>
    <n v="36.567"/>
    <n v="14.67"/>
    <n v="21.896999999999998"/>
    <n v="0.59881860694068423"/>
    <n v="2026"/>
    <s v="Q2"/>
    <n v="4"/>
    <x v="3"/>
  </r>
  <r>
    <n v="3206"/>
    <d v="2026-04-23T00:00:00"/>
    <n v="2026"/>
    <x v="1"/>
    <n v="4"/>
    <x v="3"/>
    <x v="3"/>
    <x v="8"/>
    <x v="3"/>
    <s v="Returning"/>
    <x v="0"/>
    <s v="Compact Repair Kit"/>
    <n v="4"/>
    <n v="39.78"/>
    <n v="0.05"/>
    <n v="16.7"/>
    <n v="151.16399999999999"/>
    <n v="66.8"/>
    <n v="84.36399999999999"/>
    <n v="0.55809584292556425"/>
    <n v="2026"/>
    <s v="Q2"/>
    <n v="4"/>
    <x v="3"/>
  </r>
  <r>
    <n v="3777"/>
    <d v="2026-04-23T00:00:00"/>
    <n v="2026"/>
    <x v="1"/>
    <n v="4"/>
    <x v="3"/>
    <x v="3"/>
    <x v="4"/>
    <x v="3"/>
    <s v="Business"/>
    <x v="1"/>
    <s v="Hiking Daypack 20L"/>
    <n v="1"/>
    <n v="92.74"/>
    <n v="0"/>
    <n v="46.1"/>
    <n v="92.74"/>
    <n v="46.1"/>
    <n v="46.639999999999993"/>
    <n v="0.50291136510675005"/>
    <n v="2026"/>
    <s v="Q2"/>
    <n v="4"/>
    <x v="3"/>
  </r>
  <r>
    <n v="4980"/>
    <d v="2026-04-23T00:00:00"/>
    <n v="2026"/>
    <x v="1"/>
    <n v="4"/>
    <x v="3"/>
    <x v="1"/>
    <x v="6"/>
    <x v="2"/>
    <s v="Returning"/>
    <x v="3"/>
    <s v="Compact Sleeping Bag"/>
    <n v="2"/>
    <n v="120.49"/>
    <n v="0.1"/>
    <n v="62.23"/>
    <n v="216.88200000000001"/>
    <n v="124.46"/>
    <n v="92.422000000000011"/>
    <n v="0.42613955976060719"/>
    <n v="2026"/>
    <s v="Q2"/>
    <n v="4"/>
    <x v="3"/>
  </r>
  <r>
    <n v="1102"/>
    <d v="2026-04-24T00:00:00"/>
    <n v="2026"/>
    <x v="1"/>
    <n v="4"/>
    <x v="3"/>
    <x v="1"/>
    <x v="6"/>
    <x v="0"/>
    <s v="Business"/>
    <x v="1"/>
    <s v="Trekking Poles"/>
    <n v="2"/>
    <n v="70.53"/>
    <n v="0"/>
    <n v="32.229999999999997"/>
    <n v="141.06"/>
    <n v="64.459999999999994"/>
    <n v="76.600000000000009"/>
    <n v="0.54303133418403526"/>
    <n v="2026"/>
    <s v="Q2"/>
    <n v="4"/>
    <x v="3"/>
  </r>
  <r>
    <n v="1333"/>
    <d v="2026-04-24T00:00:00"/>
    <n v="2026"/>
    <x v="1"/>
    <n v="4"/>
    <x v="3"/>
    <x v="1"/>
    <x v="14"/>
    <x v="0"/>
    <s v="New"/>
    <x v="1"/>
    <s v="Hiking Daypack 20L"/>
    <n v="1"/>
    <n v="90.87"/>
    <n v="0.1"/>
    <n v="44.4"/>
    <n v="81.783000000000001"/>
    <n v="44.4"/>
    <n v="37.383000000000003"/>
    <n v="0.45709988628443565"/>
    <n v="2026"/>
    <s v="Q2"/>
    <n v="4"/>
    <x v="3"/>
  </r>
  <r>
    <n v="1369"/>
    <d v="2026-04-24T00:00:00"/>
    <n v="2026"/>
    <x v="1"/>
    <n v="4"/>
    <x v="3"/>
    <x v="1"/>
    <x v="14"/>
    <x v="1"/>
    <s v="Returning"/>
    <x v="4"/>
    <s v="Weighted Vest"/>
    <n v="3"/>
    <n v="124.31"/>
    <n v="0.2"/>
    <n v="67.97"/>
    <n v="298.34399999999999"/>
    <n v="203.91"/>
    <n v="94.433999999999997"/>
    <n v="0.31652723031131846"/>
    <n v="2026"/>
    <s v="Q2"/>
    <n v="4"/>
    <x v="3"/>
  </r>
  <r>
    <n v="1712"/>
    <d v="2026-04-24T00:00:00"/>
    <n v="2026"/>
    <x v="1"/>
    <n v="4"/>
    <x v="3"/>
    <x v="1"/>
    <x v="1"/>
    <x v="1"/>
    <s v="Returning"/>
    <x v="0"/>
    <s v="Compact Repair Kit"/>
    <n v="15"/>
    <n v="41.21"/>
    <n v="0.15"/>
    <n v="16.760000000000002"/>
    <n v="525.42750000000001"/>
    <n v="251.40000000000003"/>
    <n v="274.02749999999997"/>
    <n v="0.52153246642020068"/>
    <n v="2026"/>
    <s v="Q2"/>
    <n v="4"/>
    <x v="3"/>
  </r>
  <r>
    <n v="2229"/>
    <d v="2026-04-24T00:00:00"/>
    <n v="2026"/>
    <x v="1"/>
    <n v="4"/>
    <x v="3"/>
    <x v="0"/>
    <x v="0"/>
    <x v="0"/>
    <s v="New"/>
    <x v="1"/>
    <s v="Trail Boots"/>
    <n v="2"/>
    <n v="145.75"/>
    <n v="0.1"/>
    <n v="78.900000000000006"/>
    <n v="262.35000000000002"/>
    <n v="157.80000000000001"/>
    <n v="104.55000000000001"/>
    <n v="0.39851343624928531"/>
    <n v="2026"/>
    <s v="Q2"/>
    <n v="4"/>
    <x v="3"/>
  </r>
  <r>
    <n v="3458"/>
    <d v="2026-04-24T00:00:00"/>
    <n v="2026"/>
    <x v="1"/>
    <n v="4"/>
    <x v="3"/>
    <x v="2"/>
    <x v="3"/>
    <x v="0"/>
    <s v="New"/>
    <x v="2"/>
    <s v="Carry-On Duffel"/>
    <n v="1"/>
    <n v="134.86000000000001"/>
    <n v="0"/>
    <n v="66.040000000000006"/>
    <n v="134.86000000000001"/>
    <n v="66.040000000000006"/>
    <n v="68.820000000000007"/>
    <n v="0.51030698502150373"/>
    <n v="2026"/>
    <s v="Q2"/>
    <n v="4"/>
    <x v="3"/>
  </r>
  <r>
    <n v="4637"/>
    <d v="2026-04-24T00:00:00"/>
    <n v="2026"/>
    <x v="1"/>
    <n v="4"/>
    <x v="3"/>
    <x v="3"/>
    <x v="13"/>
    <x v="2"/>
    <s v="New"/>
    <x v="2"/>
    <s v="Carry-On Duffel"/>
    <n v="1"/>
    <n v="136.07"/>
    <n v="0"/>
    <n v="65.17"/>
    <n v="136.07"/>
    <n v="65.17"/>
    <n v="70.899999999999991"/>
    <n v="0.52105533916366575"/>
    <n v="2026"/>
    <s v="Q2"/>
    <n v="4"/>
    <x v="3"/>
  </r>
  <r>
    <n v="4726"/>
    <d v="2026-04-24T00:00:00"/>
    <n v="2026"/>
    <x v="1"/>
    <n v="4"/>
    <x v="3"/>
    <x v="0"/>
    <x v="15"/>
    <x v="2"/>
    <s v="Business"/>
    <x v="2"/>
    <s v="Packing Cube Set"/>
    <n v="1"/>
    <n v="47.25"/>
    <n v="0.1"/>
    <n v="18.25"/>
    <n v="42.524999999999999"/>
    <n v="18.25"/>
    <n v="24.274999999999999"/>
    <n v="0.57084068195179305"/>
    <n v="2026"/>
    <s v="Q2"/>
    <n v="4"/>
    <x v="3"/>
  </r>
  <r>
    <n v="4838"/>
    <d v="2026-04-24T00:00:00"/>
    <n v="2026"/>
    <x v="1"/>
    <n v="4"/>
    <x v="3"/>
    <x v="0"/>
    <x v="0"/>
    <x v="0"/>
    <s v="Business"/>
    <x v="0"/>
    <s v="Compact Repair Kit"/>
    <n v="2"/>
    <n v="41.32"/>
    <n v="0.1"/>
    <n v="16.66"/>
    <n v="74.376000000000005"/>
    <n v="33.32"/>
    <n v="41.056000000000004"/>
    <n v="0.5520060234484242"/>
    <n v="2026"/>
    <s v="Q2"/>
    <n v="4"/>
    <x v="3"/>
  </r>
  <r>
    <n v="5075"/>
    <d v="2026-04-24T00:00:00"/>
    <n v="2026"/>
    <x v="1"/>
    <n v="4"/>
    <x v="3"/>
    <x v="0"/>
    <x v="15"/>
    <x v="3"/>
    <s v="New"/>
    <x v="0"/>
    <s v="Commuter Helmet"/>
    <n v="2"/>
    <n v="81.75"/>
    <n v="0"/>
    <n v="41.92"/>
    <n v="163.5"/>
    <n v="83.84"/>
    <n v="79.66"/>
    <n v="0.48721712538226297"/>
    <n v="2026"/>
    <s v="Q2"/>
    <n v="4"/>
    <x v="3"/>
  </r>
  <r>
    <n v="149"/>
    <d v="2026-04-25T00:00:00"/>
    <n v="2026"/>
    <x v="1"/>
    <n v="4"/>
    <x v="3"/>
    <x v="1"/>
    <x v="12"/>
    <x v="0"/>
    <s v="Returning"/>
    <x v="2"/>
    <s v="Insulated Bottle"/>
    <n v="1"/>
    <n v="36.020000000000003"/>
    <n v="0.05"/>
    <n v="13.72"/>
    <n v="34.219000000000001"/>
    <n v="13.72"/>
    <n v="20.499000000000002"/>
    <n v="0.59905315760250155"/>
    <n v="2026"/>
    <s v="Q2"/>
    <n v="4"/>
    <x v="3"/>
  </r>
  <r>
    <n v="449"/>
    <d v="2026-04-25T00:00:00"/>
    <n v="2026"/>
    <x v="1"/>
    <n v="4"/>
    <x v="3"/>
    <x v="2"/>
    <x v="5"/>
    <x v="0"/>
    <s v="Business"/>
    <x v="2"/>
    <s v="Insulated Bottle"/>
    <n v="1"/>
    <n v="36.68"/>
    <n v="0"/>
    <n v="13.27"/>
    <n v="36.68"/>
    <n v="13.27"/>
    <n v="23.41"/>
    <n v="0.63822246455834242"/>
    <n v="2026"/>
    <s v="Q2"/>
    <n v="4"/>
    <x v="3"/>
  </r>
  <r>
    <n v="1422"/>
    <d v="2026-04-25T00:00:00"/>
    <n v="2026"/>
    <x v="1"/>
    <n v="4"/>
    <x v="3"/>
    <x v="3"/>
    <x v="8"/>
    <x v="1"/>
    <s v="Business"/>
    <x v="3"/>
    <s v="Alpine Tent 4P"/>
    <n v="6"/>
    <n v="348.16"/>
    <n v="0.1"/>
    <n v="198.24"/>
    <n v="1880.0640000000001"/>
    <n v="1189.44"/>
    <n v="690.62400000000002"/>
    <n v="0.36734068627450978"/>
    <n v="2026"/>
    <s v="Q2"/>
    <n v="4"/>
    <x v="3"/>
  </r>
  <r>
    <n v="3248"/>
    <d v="2026-04-25T00:00:00"/>
    <n v="2026"/>
    <x v="1"/>
    <n v="4"/>
    <x v="3"/>
    <x v="2"/>
    <x v="16"/>
    <x v="0"/>
    <s v="Returning"/>
    <x v="0"/>
    <s v="Compact Repair Kit"/>
    <n v="2"/>
    <n v="39.799999999999997"/>
    <n v="0.05"/>
    <n v="16.23"/>
    <n v="75.61999999999999"/>
    <n v="32.46"/>
    <n v="43.159999999999989"/>
    <n v="0.57074847923829664"/>
    <n v="2026"/>
    <s v="Q2"/>
    <n v="4"/>
    <x v="3"/>
  </r>
  <r>
    <n v="3445"/>
    <d v="2026-04-25T00:00:00"/>
    <n v="2026"/>
    <x v="1"/>
    <n v="4"/>
    <x v="3"/>
    <x v="0"/>
    <x v="15"/>
    <x v="0"/>
    <s v="Returning"/>
    <x v="0"/>
    <s v="Compact Repair Kit"/>
    <n v="5"/>
    <n v="39.369999999999997"/>
    <n v="0.05"/>
    <n v="16.760000000000002"/>
    <n v="187.00749999999999"/>
    <n v="83.800000000000011"/>
    <n v="103.20749999999998"/>
    <n v="0.55188963009504954"/>
    <n v="2026"/>
    <s v="Q2"/>
    <n v="4"/>
    <x v="3"/>
  </r>
  <r>
    <n v="3930"/>
    <d v="2026-04-25T00:00:00"/>
    <n v="2026"/>
    <x v="1"/>
    <n v="4"/>
    <x v="3"/>
    <x v="1"/>
    <x v="12"/>
    <x v="3"/>
    <s v="Returning"/>
    <x v="4"/>
    <s v="Resistance Band Set"/>
    <n v="2"/>
    <n v="40.85"/>
    <n v="0"/>
    <n v="14.99"/>
    <n v="81.7"/>
    <n v="29.98"/>
    <n v="51.72"/>
    <n v="0.633047735618115"/>
    <n v="2026"/>
    <s v="Q2"/>
    <n v="4"/>
    <x v="3"/>
  </r>
  <r>
    <n v="3969"/>
    <d v="2026-04-25T00:00:00"/>
    <n v="2026"/>
    <x v="1"/>
    <n v="4"/>
    <x v="3"/>
    <x v="3"/>
    <x v="8"/>
    <x v="3"/>
    <s v="Returning"/>
    <x v="1"/>
    <s v="Hiking Daypack 20L"/>
    <n v="1"/>
    <n v="92.91"/>
    <n v="0.05"/>
    <n v="46"/>
    <n v="88.264499999999998"/>
    <n v="46"/>
    <n v="42.264499999999998"/>
    <n v="0.4788391709010984"/>
    <n v="2026"/>
    <s v="Q2"/>
    <n v="4"/>
    <x v="3"/>
  </r>
  <r>
    <n v="4190"/>
    <d v="2026-04-25T00:00:00"/>
    <n v="2026"/>
    <x v="1"/>
    <n v="4"/>
    <x v="3"/>
    <x v="3"/>
    <x v="13"/>
    <x v="0"/>
    <s v="New"/>
    <x v="1"/>
    <s v="Summit Backpack 45L"/>
    <n v="1"/>
    <n v="152.01"/>
    <n v="0"/>
    <n v="80.33"/>
    <n v="152.01"/>
    <n v="80.33"/>
    <n v="71.679999999999993"/>
    <n v="0.47154792447865268"/>
    <n v="2026"/>
    <s v="Q2"/>
    <n v="4"/>
    <x v="3"/>
  </r>
  <r>
    <n v="4442"/>
    <d v="2026-04-25T00:00:00"/>
    <n v="2026"/>
    <x v="1"/>
    <n v="4"/>
    <x v="3"/>
    <x v="1"/>
    <x v="6"/>
    <x v="3"/>
    <s v="New"/>
    <x v="2"/>
    <s v="Insulated Bottle"/>
    <n v="1"/>
    <n v="36.65"/>
    <n v="0"/>
    <n v="13.28"/>
    <n v="36.65"/>
    <n v="13.28"/>
    <n v="23.369999999999997"/>
    <n v="0.63765347885402446"/>
    <n v="2026"/>
    <s v="Q2"/>
    <n v="4"/>
    <x v="3"/>
  </r>
  <r>
    <n v="228"/>
    <d v="2026-04-26T00:00:00"/>
    <n v="2026"/>
    <x v="1"/>
    <n v="4"/>
    <x v="3"/>
    <x v="3"/>
    <x v="8"/>
    <x v="0"/>
    <s v="Returning"/>
    <x v="3"/>
    <s v="Portable Camp Stove"/>
    <n v="5"/>
    <n v="80.819999999999993"/>
    <n v="0"/>
    <n v="40.47"/>
    <n v="404.09999999999997"/>
    <n v="202.35"/>
    <n v="201.74999999999997"/>
    <n v="0.49925760950259834"/>
    <n v="2026"/>
    <s v="Q2"/>
    <n v="4"/>
    <x v="3"/>
  </r>
  <r>
    <n v="2101"/>
    <d v="2026-04-26T00:00:00"/>
    <n v="2026"/>
    <x v="1"/>
    <n v="4"/>
    <x v="3"/>
    <x v="3"/>
    <x v="4"/>
    <x v="0"/>
    <s v="New"/>
    <x v="1"/>
    <s v="Trail Boots"/>
    <n v="4"/>
    <n v="144.69999999999999"/>
    <n v="0"/>
    <n v="79.41"/>
    <n v="578.79999999999995"/>
    <n v="317.64"/>
    <n v="261.15999999999997"/>
    <n v="0.45120939875604699"/>
    <n v="2026"/>
    <s v="Q2"/>
    <n v="4"/>
    <x v="3"/>
  </r>
  <r>
    <n v="2590"/>
    <d v="2026-04-26T00:00:00"/>
    <n v="2026"/>
    <x v="1"/>
    <n v="4"/>
    <x v="3"/>
    <x v="1"/>
    <x v="6"/>
    <x v="2"/>
    <s v="New"/>
    <x v="4"/>
    <s v="Recovery Roller"/>
    <n v="2"/>
    <n v="36.51"/>
    <n v="0.1"/>
    <n v="14.18"/>
    <n v="65.718000000000004"/>
    <n v="28.36"/>
    <n v="37.358000000000004"/>
    <n v="0.56845917404668433"/>
    <n v="2026"/>
    <s v="Q2"/>
    <n v="4"/>
    <x v="3"/>
  </r>
  <r>
    <n v="2957"/>
    <d v="2026-04-26T00:00:00"/>
    <n v="2026"/>
    <x v="1"/>
    <n v="4"/>
    <x v="3"/>
    <x v="3"/>
    <x v="7"/>
    <x v="3"/>
    <s v="New"/>
    <x v="2"/>
    <s v="Insulated Bottle"/>
    <n v="3"/>
    <n v="36.58"/>
    <n v="0.05"/>
    <n v="13.71"/>
    <n v="104.25299999999999"/>
    <n v="41.13"/>
    <n v="63.122999999999983"/>
    <n v="0.60547897902218628"/>
    <n v="2026"/>
    <s v="Q2"/>
    <n v="4"/>
    <x v="3"/>
  </r>
  <r>
    <n v="4270"/>
    <d v="2026-04-26T00:00:00"/>
    <n v="2026"/>
    <x v="1"/>
    <n v="4"/>
    <x v="3"/>
    <x v="3"/>
    <x v="7"/>
    <x v="2"/>
    <s v="Business"/>
    <x v="3"/>
    <s v="Trail Tent 2P"/>
    <n v="2"/>
    <n v="191.59"/>
    <n v="0"/>
    <n v="102.52"/>
    <n v="383.18"/>
    <n v="205.04"/>
    <n v="178.14000000000001"/>
    <n v="0.46489900307949272"/>
    <n v="2026"/>
    <s v="Q2"/>
    <n v="4"/>
    <x v="3"/>
  </r>
  <r>
    <n v="4324"/>
    <d v="2026-04-26T00:00:00"/>
    <n v="2026"/>
    <x v="1"/>
    <n v="4"/>
    <x v="3"/>
    <x v="3"/>
    <x v="8"/>
    <x v="1"/>
    <s v="Business"/>
    <x v="3"/>
    <s v="Alpine Tent 4P"/>
    <n v="6"/>
    <n v="337.24"/>
    <n v="0.05"/>
    <n v="198.63"/>
    <n v="1922.268"/>
    <n v="1191.78"/>
    <n v="730.48800000000006"/>
    <n v="0.38001360892445801"/>
    <n v="2026"/>
    <s v="Q2"/>
    <n v="4"/>
    <x v="3"/>
  </r>
  <r>
    <n v="5010"/>
    <d v="2026-04-26T00:00:00"/>
    <n v="2026"/>
    <x v="1"/>
    <n v="4"/>
    <x v="3"/>
    <x v="3"/>
    <x v="7"/>
    <x v="1"/>
    <s v="Business"/>
    <x v="2"/>
    <s v="Packing Cube Set"/>
    <n v="3"/>
    <n v="46.2"/>
    <n v="0.1"/>
    <n v="18.149999999999999"/>
    <n v="124.74000000000002"/>
    <n v="54.449999999999996"/>
    <n v="70.29000000000002"/>
    <n v="0.5634920634920636"/>
    <n v="2026"/>
    <s v="Q2"/>
    <n v="4"/>
    <x v="3"/>
  </r>
  <r>
    <n v="5092"/>
    <d v="2026-04-26T00:00:00"/>
    <n v="2026"/>
    <x v="1"/>
    <n v="4"/>
    <x v="3"/>
    <x v="1"/>
    <x v="1"/>
    <x v="3"/>
    <s v="Business"/>
    <x v="4"/>
    <s v="Training Mat"/>
    <n v="4"/>
    <n v="50.84"/>
    <n v="0.05"/>
    <n v="22.63"/>
    <n v="193.19200000000001"/>
    <n v="90.52"/>
    <n v="102.67200000000001"/>
    <n v="0.53145057766367143"/>
    <n v="2026"/>
    <s v="Q2"/>
    <n v="4"/>
    <x v="3"/>
  </r>
  <r>
    <n v="1061"/>
    <d v="2026-04-27T00:00:00"/>
    <n v="2026"/>
    <x v="1"/>
    <n v="4"/>
    <x v="3"/>
    <x v="3"/>
    <x v="13"/>
    <x v="0"/>
    <s v="Returning"/>
    <x v="2"/>
    <s v="Travel Backpack 35L"/>
    <n v="1"/>
    <n v="166.5"/>
    <n v="0"/>
    <n v="85.55"/>
    <n v="166.5"/>
    <n v="85.55"/>
    <n v="80.95"/>
    <n v="0.4861861861861862"/>
    <n v="2026"/>
    <s v="Q2"/>
    <n v="4"/>
    <x v="3"/>
  </r>
  <r>
    <n v="1099"/>
    <d v="2026-04-27T00:00:00"/>
    <n v="2026"/>
    <x v="1"/>
    <n v="4"/>
    <x v="3"/>
    <x v="3"/>
    <x v="4"/>
    <x v="3"/>
    <s v="New"/>
    <x v="1"/>
    <s v="Trekking Poles"/>
    <n v="1"/>
    <n v="70.2"/>
    <n v="0"/>
    <n v="32.06"/>
    <n v="70.2"/>
    <n v="32.06"/>
    <n v="38.14"/>
    <n v="0.5433048433048433"/>
    <n v="2026"/>
    <s v="Q2"/>
    <n v="4"/>
    <x v="3"/>
  </r>
  <r>
    <n v="3500"/>
    <d v="2026-04-27T00:00:00"/>
    <n v="2026"/>
    <x v="1"/>
    <n v="4"/>
    <x v="3"/>
    <x v="1"/>
    <x v="12"/>
    <x v="0"/>
    <s v="New"/>
    <x v="4"/>
    <s v="Training Mat"/>
    <n v="4"/>
    <n v="50.67"/>
    <n v="0"/>
    <n v="22.62"/>
    <n v="202.68"/>
    <n v="90.48"/>
    <n v="112.2"/>
    <n v="0.55358200118413259"/>
    <n v="2026"/>
    <s v="Q2"/>
    <n v="4"/>
    <x v="3"/>
  </r>
  <r>
    <n v="3856"/>
    <d v="2026-04-27T00:00:00"/>
    <n v="2026"/>
    <x v="1"/>
    <n v="4"/>
    <x v="3"/>
    <x v="1"/>
    <x v="11"/>
    <x v="2"/>
    <s v="New"/>
    <x v="2"/>
    <s v="Travel Backpack 35L"/>
    <n v="3"/>
    <n v="161.05000000000001"/>
    <n v="0.05"/>
    <n v="87.43"/>
    <n v="458.99250000000001"/>
    <n v="262.29000000000002"/>
    <n v="196.70249999999999"/>
    <n v="0.4285527541299694"/>
    <n v="2026"/>
    <s v="Q2"/>
    <n v="4"/>
    <x v="3"/>
  </r>
  <r>
    <n v="4044"/>
    <d v="2026-04-27T00:00:00"/>
    <n v="2026"/>
    <x v="1"/>
    <n v="4"/>
    <x v="3"/>
    <x v="1"/>
    <x v="6"/>
    <x v="1"/>
    <s v="New"/>
    <x v="4"/>
    <s v="Weighted Vest"/>
    <n v="10"/>
    <n v="124.59"/>
    <n v="0.15"/>
    <n v="67.14"/>
    <n v="1059.0150000000001"/>
    <n v="671.4"/>
    <n v="387.61500000000012"/>
    <n v="0.36601464568490538"/>
    <n v="2026"/>
    <s v="Q2"/>
    <n v="4"/>
    <x v="3"/>
  </r>
  <r>
    <n v="4235"/>
    <d v="2026-04-27T00:00:00"/>
    <n v="2026"/>
    <x v="1"/>
    <n v="4"/>
    <x v="3"/>
    <x v="2"/>
    <x v="16"/>
    <x v="0"/>
    <s v="Business"/>
    <x v="4"/>
    <s v="Training Mat"/>
    <n v="1"/>
    <n v="50.18"/>
    <n v="0"/>
    <n v="22.05"/>
    <n v="50.18"/>
    <n v="22.05"/>
    <n v="28.13"/>
    <n v="0.56058190514149064"/>
    <n v="2026"/>
    <s v="Q2"/>
    <n v="4"/>
    <x v="3"/>
  </r>
  <r>
    <n v="122"/>
    <d v="2026-04-28T00:00:00"/>
    <n v="2026"/>
    <x v="1"/>
    <n v="4"/>
    <x v="3"/>
    <x v="1"/>
    <x v="11"/>
    <x v="0"/>
    <s v="New"/>
    <x v="3"/>
    <s v="Portable Camp Stove"/>
    <n v="1"/>
    <n v="83.38"/>
    <n v="0"/>
    <n v="38.979999999999997"/>
    <n v="83.38"/>
    <n v="38.979999999999997"/>
    <n v="44.4"/>
    <n v="0.53250179899256422"/>
    <n v="2026"/>
    <s v="Q2"/>
    <n v="4"/>
    <x v="3"/>
  </r>
  <r>
    <n v="239"/>
    <d v="2026-04-28T00:00:00"/>
    <n v="2026"/>
    <x v="1"/>
    <n v="4"/>
    <x v="3"/>
    <x v="3"/>
    <x v="7"/>
    <x v="0"/>
    <s v="Returning"/>
    <x v="2"/>
    <s v="Insulated Bottle"/>
    <n v="1"/>
    <n v="35.549999999999997"/>
    <n v="0.05"/>
    <n v="13.25"/>
    <n v="33.772499999999994"/>
    <n v="13.25"/>
    <n v="20.522499999999994"/>
    <n v="0.60766896143311855"/>
    <n v="2026"/>
    <s v="Q2"/>
    <n v="4"/>
    <x v="3"/>
  </r>
  <r>
    <n v="356"/>
    <d v="2026-04-28T00:00:00"/>
    <n v="2026"/>
    <x v="1"/>
    <n v="4"/>
    <x v="3"/>
    <x v="3"/>
    <x v="8"/>
    <x v="2"/>
    <s v="New"/>
    <x v="1"/>
    <s v="Summit Backpack 45L"/>
    <n v="1"/>
    <n v="154.36000000000001"/>
    <n v="0"/>
    <n v="77.760000000000005"/>
    <n v="154.36000000000001"/>
    <n v="77.760000000000005"/>
    <n v="76.600000000000009"/>
    <n v="0.49624254988338951"/>
    <n v="2026"/>
    <s v="Q2"/>
    <n v="4"/>
    <x v="3"/>
  </r>
  <r>
    <n v="785"/>
    <d v="2026-04-28T00:00:00"/>
    <n v="2026"/>
    <x v="1"/>
    <n v="4"/>
    <x v="3"/>
    <x v="0"/>
    <x v="9"/>
    <x v="3"/>
    <s v="New"/>
    <x v="1"/>
    <s v="Summit Backpack 45L"/>
    <n v="1"/>
    <n v="155.68"/>
    <n v="0"/>
    <n v="77.97"/>
    <n v="155.68"/>
    <n v="77.97"/>
    <n v="77.710000000000008"/>
    <n v="0.49916495375128472"/>
    <n v="2026"/>
    <s v="Q2"/>
    <n v="4"/>
    <x v="3"/>
  </r>
  <r>
    <n v="2325"/>
    <d v="2026-04-28T00:00:00"/>
    <n v="2026"/>
    <x v="1"/>
    <n v="4"/>
    <x v="3"/>
    <x v="0"/>
    <x v="0"/>
    <x v="0"/>
    <s v="Returning"/>
    <x v="4"/>
    <s v="Resistance Band Set"/>
    <n v="1"/>
    <n v="40.950000000000003"/>
    <n v="0.15"/>
    <n v="14.89"/>
    <n v="34.807500000000005"/>
    <n v="14.89"/>
    <n v="19.917500000000004"/>
    <n v="0.57221863104216053"/>
    <n v="2026"/>
    <s v="Q2"/>
    <n v="4"/>
    <x v="3"/>
  </r>
  <r>
    <n v="2566"/>
    <d v="2026-04-28T00:00:00"/>
    <n v="2026"/>
    <x v="1"/>
    <n v="4"/>
    <x v="3"/>
    <x v="3"/>
    <x v="13"/>
    <x v="3"/>
    <s v="Returning"/>
    <x v="2"/>
    <s v="Packing Cube Set"/>
    <n v="3"/>
    <n v="47.28"/>
    <n v="0.05"/>
    <n v="18.52"/>
    <n v="134.74799999999999"/>
    <n v="55.56"/>
    <n v="79.187999999999988"/>
    <n v="0.58767477068305274"/>
    <n v="2026"/>
    <s v="Q2"/>
    <n v="4"/>
    <x v="3"/>
  </r>
  <r>
    <n v="3105"/>
    <d v="2026-04-28T00:00:00"/>
    <n v="2026"/>
    <x v="1"/>
    <n v="4"/>
    <x v="3"/>
    <x v="3"/>
    <x v="7"/>
    <x v="0"/>
    <s v="Returning"/>
    <x v="4"/>
    <s v="Training Mat"/>
    <n v="4"/>
    <n v="51.57"/>
    <n v="0.1"/>
    <n v="22.58"/>
    <n v="185.65200000000002"/>
    <n v="90.32"/>
    <n v="95.332000000000022"/>
    <n v="0.51349837330058401"/>
    <n v="2026"/>
    <s v="Q2"/>
    <n v="4"/>
    <x v="3"/>
  </r>
  <r>
    <n v="3167"/>
    <d v="2026-04-28T00:00:00"/>
    <n v="2026"/>
    <x v="1"/>
    <n v="4"/>
    <x v="3"/>
    <x v="3"/>
    <x v="8"/>
    <x v="0"/>
    <s v="Business"/>
    <x v="0"/>
    <s v="Trail Bike Light"/>
    <n v="1"/>
    <n v="51.61"/>
    <n v="0"/>
    <n v="23"/>
    <n v="51.61"/>
    <n v="23"/>
    <n v="28.61"/>
    <n v="0.55434993218368533"/>
    <n v="2026"/>
    <s v="Q2"/>
    <n v="4"/>
    <x v="3"/>
  </r>
  <r>
    <n v="4396"/>
    <d v="2026-04-28T00:00:00"/>
    <n v="2026"/>
    <x v="1"/>
    <n v="4"/>
    <x v="3"/>
    <x v="0"/>
    <x v="15"/>
    <x v="2"/>
    <s v="Returning"/>
    <x v="4"/>
    <s v="Training Mat"/>
    <n v="1"/>
    <n v="50.56"/>
    <n v="0.05"/>
    <n v="22.06"/>
    <n v="48.031999999999996"/>
    <n v="22.06"/>
    <n v="25.971999999999998"/>
    <n v="0.54072285143237842"/>
    <n v="2026"/>
    <s v="Q2"/>
    <n v="4"/>
    <x v="3"/>
  </r>
  <r>
    <n v="4475"/>
    <d v="2026-04-28T00:00:00"/>
    <n v="2026"/>
    <x v="1"/>
    <n v="4"/>
    <x v="3"/>
    <x v="2"/>
    <x v="5"/>
    <x v="3"/>
    <s v="Business"/>
    <x v="2"/>
    <s v="Travel Backpack 35L"/>
    <n v="2"/>
    <n v="165.74"/>
    <n v="0"/>
    <n v="87.73"/>
    <n v="331.48"/>
    <n v="175.46"/>
    <n v="156.02000000000001"/>
    <n v="0.47067696391939184"/>
    <n v="2026"/>
    <s v="Q2"/>
    <n v="4"/>
    <x v="3"/>
  </r>
  <r>
    <n v="4482"/>
    <d v="2026-04-28T00:00:00"/>
    <n v="2026"/>
    <x v="1"/>
    <n v="4"/>
    <x v="3"/>
    <x v="2"/>
    <x v="2"/>
    <x v="0"/>
    <s v="Business"/>
    <x v="4"/>
    <s v="Recovery Roller"/>
    <n v="3"/>
    <n v="36.770000000000003"/>
    <n v="0"/>
    <n v="13.63"/>
    <n v="110.31"/>
    <n v="40.89"/>
    <n v="69.42"/>
    <n v="0.62931737829752521"/>
    <n v="2026"/>
    <s v="Q2"/>
    <n v="4"/>
    <x v="3"/>
  </r>
  <r>
    <n v="5022"/>
    <d v="2026-04-28T00:00:00"/>
    <n v="2026"/>
    <x v="1"/>
    <n v="4"/>
    <x v="3"/>
    <x v="3"/>
    <x v="7"/>
    <x v="0"/>
    <s v="Business"/>
    <x v="3"/>
    <s v="Trail Tent 2P"/>
    <n v="2"/>
    <n v="196.37"/>
    <n v="0"/>
    <n v="101.73"/>
    <n v="392.74"/>
    <n v="203.46"/>
    <n v="189.28"/>
    <n v="0.48194734429902736"/>
    <n v="2026"/>
    <s v="Q2"/>
    <n v="4"/>
    <x v="3"/>
  </r>
  <r>
    <n v="1304"/>
    <d v="2026-04-29T00:00:00"/>
    <n v="2026"/>
    <x v="1"/>
    <n v="4"/>
    <x v="3"/>
    <x v="0"/>
    <x v="0"/>
    <x v="3"/>
    <s v="Returning"/>
    <x v="2"/>
    <s v="Insulated Bottle"/>
    <n v="2"/>
    <n v="35.33"/>
    <n v="0"/>
    <n v="13.69"/>
    <n v="70.66"/>
    <n v="27.38"/>
    <n v="43.28"/>
    <n v="0.61251061420888764"/>
    <n v="2026"/>
    <s v="Q2"/>
    <n v="4"/>
    <x v="3"/>
  </r>
  <r>
    <n v="3008"/>
    <d v="2026-04-29T00:00:00"/>
    <n v="2026"/>
    <x v="1"/>
    <n v="4"/>
    <x v="3"/>
    <x v="2"/>
    <x v="2"/>
    <x v="1"/>
    <s v="Business"/>
    <x v="2"/>
    <s v="Packing Cube Set"/>
    <n v="4"/>
    <n v="46.43"/>
    <n v="0.1"/>
    <n v="18.04"/>
    <n v="167.148"/>
    <n v="72.16"/>
    <n v="94.988"/>
    <n v="0.56828678775695796"/>
    <n v="2026"/>
    <s v="Q2"/>
    <n v="4"/>
    <x v="3"/>
  </r>
  <r>
    <n v="4140"/>
    <d v="2026-04-29T00:00:00"/>
    <n v="2026"/>
    <x v="1"/>
    <n v="4"/>
    <x v="3"/>
    <x v="3"/>
    <x v="7"/>
    <x v="3"/>
    <s v="New"/>
    <x v="4"/>
    <s v="Weighted Vest"/>
    <n v="1"/>
    <n v="125.25"/>
    <n v="0"/>
    <n v="70.88"/>
    <n v="125.25"/>
    <n v="70.88"/>
    <n v="54.370000000000005"/>
    <n v="0.43409181636726552"/>
    <n v="2026"/>
    <s v="Q2"/>
    <n v="4"/>
    <x v="3"/>
  </r>
  <r>
    <n v="4151"/>
    <d v="2026-04-29T00:00:00"/>
    <n v="2026"/>
    <x v="1"/>
    <n v="4"/>
    <x v="3"/>
    <x v="1"/>
    <x v="14"/>
    <x v="0"/>
    <s v="Returning"/>
    <x v="3"/>
    <s v="Alpine Tent 4P"/>
    <n v="1"/>
    <n v="341.98"/>
    <n v="0"/>
    <n v="192.43"/>
    <n v="341.98"/>
    <n v="192.43"/>
    <n v="149.55000000000001"/>
    <n v="0.43730627522077314"/>
    <n v="2026"/>
    <s v="Q2"/>
    <n v="4"/>
    <x v="3"/>
  </r>
  <r>
    <n v="4650"/>
    <d v="2026-04-29T00:00:00"/>
    <n v="2026"/>
    <x v="1"/>
    <n v="4"/>
    <x v="3"/>
    <x v="1"/>
    <x v="6"/>
    <x v="3"/>
    <s v="Business"/>
    <x v="4"/>
    <s v="Resistance Band Set"/>
    <n v="1"/>
    <n v="40.04"/>
    <n v="0"/>
    <n v="14.72"/>
    <n v="40.04"/>
    <n v="14.72"/>
    <n v="25.32"/>
    <n v="0.63236763236763238"/>
    <n v="2026"/>
    <s v="Q2"/>
    <n v="4"/>
    <x v="3"/>
  </r>
  <r>
    <n v="4897"/>
    <d v="2026-04-29T00:00:00"/>
    <n v="2026"/>
    <x v="1"/>
    <n v="4"/>
    <x v="3"/>
    <x v="3"/>
    <x v="13"/>
    <x v="0"/>
    <s v="Returning"/>
    <x v="0"/>
    <s v="Compact Repair Kit"/>
    <n v="3"/>
    <n v="40.47"/>
    <n v="0.05"/>
    <n v="17.14"/>
    <n v="115.33949999999999"/>
    <n v="51.42"/>
    <n v="63.919499999999985"/>
    <n v="0.5541856866034619"/>
    <n v="2026"/>
    <s v="Q2"/>
    <n v="4"/>
    <x v="3"/>
  </r>
  <r>
    <n v="792"/>
    <d v="2026-04-30T00:00:00"/>
    <n v="2026"/>
    <x v="1"/>
    <n v="4"/>
    <x v="3"/>
    <x v="3"/>
    <x v="8"/>
    <x v="1"/>
    <s v="Returning"/>
    <x v="3"/>
    <s v="Portable Camp Stove"/>
    <n v="6"/>
    <n v="83.7"/>
    <n v="0.2"/>
    <n v="38.58"/>
    <n v="401.76000000000005"/>
    <n v="231.48"/>
    <n v="170.28000000000006"/>
    <n v="0.42383512544802876"/>
    <n v="2026"/>
    <s v="Q2"/>
    <n v="4"/>
    <x v="3"/>
  </r>
  <r>
    <n v="1796"/>
    <d v="2026-04-30T00:00:00"/>
    <n v="2026"/>
    <x v="1"/>
    <n v="4"/>
    <x v="3"/>
    <x v="0"/>
    <x v="15"/>
    <x v="0"/>
    <s v="Returning"/>
    <x v="3"/>
    <s v="Portable Camp Stove"/>
    <n v="4"/>
    <n v="83.27"/>
    <n v="0"/>
    <n v="39.979999999999997"/>
    <n v="333.08"/>
    <n v="159.91999999999999"/>
    <n v="173.16"/>
    <n v="0.51987510507986068"/>
    <n v="2026"/>
    <s v="Q2"/>
    <n v="4"/>
    <x v="3"/>
  </r>
  <r>
    <n v="3222"/>
    <d v="2026-04-30T00:00:00"/>
    <n v="2026"/>
    <x v="1"/>
    <n v="4"/>
    <x v="3"/>
    <x v="2"/>
    <x v="16"/>
    <x v="1"/>
    <s v="Business"/>
    <x v="3"/>
    <s v="Compact Sleeping Bag"/>
    <n v="3"/>
    <n v="126.03"/>
    <n v="0.1"/>
    <n v="61.75"/>
    <n v="340.28100000000006"/>
    <n v="185.25"/>
    <n v="155.03100000000006"/>
    <n v="0.45559699189787273"/>
    <n v="2026"/>
    <s v="Q2"/>
    <n v="4"/>
    <x v="3"/>
  </r>
  <r>
    <n v="3237"/>
    <d v="2026-04-30T00:00:00"/>
    <n v="2026"/>
    <x v="1"/>
    <n v="4"/>
    <x v="3"/>
    <x v="1"/>
    <x v="14"/>
    <x v="0"/>
    <s v="New"/>
    <x v="3"/>
    <s v="Compact Sleeping Bag"/>
    <n v="1"/>
    <n v="122.86"/>
    <n v="0.05"/>
    <n v="59.22"/>
    <n v="116.717"/>
    <n v="59.22"/>
    <n v="57.497"/>
    <n v="0.49261889870370212"/>
    <n v="2026"/>
    <s v="Q2"/>
    <n v="4"/>
    <x v="3"/>
  </r>
  <r>
    <n v="3695"/>
    <d v="2026-04-30T00:00:00"/>
    <n v="2026"/>
    <x v="1"/>
    <n v="4"/>
    <x v="3"/>
    <x v="2"/>
    <x v="2"/>
    <x v="0"/>
    <s v="New"/>
    <x v="0"/>
    <s v="Compact Repair Kit"/>
    <n v="1"/>
    <n v="39.44"/>
    <n v="0.1"/>
    <n v="16.63"/>
    <n v="35.496000000000002"/>
    <n v="16.63"/>
    <n v="18.866000000000003"/>
    <n v="0.53149650664863657"/>
    <n v="2026"/>
    <s v="Q2"/>
    <n v="4"/>
    <x v="3"/>
  </r>
  <r>
    <n v="5148"/>
    <d v="2026-04-30T00:00:00"/>
    <n v="2026"/>
    <x v="1"/>
    <n v="4"/>
    <x v="3"/>
    <x v="2"/>
    <x v="10"/>
    <x v="0"/>
    <s v="Returning"/>
    <x v="2"/>
    <s v="Carry-On Duffel"/>
    <n v="1"/>
    <n v="130.34"/>
    <n v="0.1"/>
    <n v="66.680000000000007"/>
    <n v="117.30600000000001"/>
    <n v="66.680000000000007"/>
    <n v="50.626000000000005"/>
    <n v="0.43157212759790631"/>
    <n v="2026"/>
    <s v="Q2"/>
    <n v="4"/>
    <x v="3"/>
  </r>
  <r>
    <n v="534"/>
    <d v="2026-05-01T00:00:00"/>
    <n v="2026"/>
    <x v="1"/>
    <n v="5"/>
    <x v="4"/>
    <x v="1"/>
    <x v="12"/>
    <x v="0"/>
    <s v="Business"/>
    <x v="1"/>
    <s v="Summit Backpack 45L"/>
    <n v="1"/>
    <n v="154.86000000000001"/>
    <n v="0"/>
    <n v="78.37"/>
    <n v="154.86000000000001"/>
    <n v="78.37"/>
    <n v="76.490000000000009"/>
    <n v="0.49393000129148912"/>
    <n v="2026"/>
    <s v="Q2"/>
    <n v="5"/>
    <x v="4"/>
  </r>
  <r>
    <n v="551"/>
    <d v="2026-05-01T00:00:00"/>
    <n v="2026"/>
    <x v="1"/>
    <n v="5"/>
    <x v="4"/>
    <x v="3"/>
    <x v="8"/>
    <x v="2"/>
    <s v="Returning"/>
    <x v="0"/>
    <s v="Cycling Pack 12L"/>
    <n v="4"/>
    <n v="103.64"/>
    <n v="0"/>
    <n v="50.59"/>
    <n v="414.56"/>
    <n v="202.36"/>
    <n v="212.2"/>
    <n v="0.51186800463141646"/>
    <n v="2026"/>
    <s v="Q2"/>
    <n v="5"/>
    <x v="4"/>
  </r>
  <r>
    <n v="2110"/>
    <d v="2026-05-01T00:00:00"/>
    <n v="2026"/>
    <x v="1"/>
    <n v="5"/>
    <x v="4"/>
    <x v="0"/>
    <x v="15"/>
    <x v="0"/>
    <s v="Returning"/>
    <x v="2"/>
    <s v="Travel Backpack 35L"/>
    <n v="1"/>
    <n v="164.49"/>
    <n v="0.05"/>
    <n v="87.81"/>
    <n v="156.2655"/>
    <n v="87.81"/>
    <n v="68.455500000000001"/>
    <n v="0.43807174328306631"/>
    <n v="2026"/>
    <s v="Q2"/>
    <n v="5"/>
    <x v="4"/>
  </r>
  <r>
    <n v="2217"/>
    <d v="2026-05-01T00:00:00"/>
    <n v="2026"/>
    <x v="1"/>
    <n v="5"/>
    <x v="4"/>
    <x v="3"/>
    <x v="8"/>
    <x v="1"/>
    <s v="Returning"/>
    <x v="2"/>
    <s v="Travel Backpack 35L"/>
    <n v="3"/>
    <n v="163.44999999999999"/>
    <n v="0.05"/>
    <n v="87.54"/>
    <n v="465.83249999999992"/>
    <n v="262.62"/>
    <n v="203.21249999999992"/>
    <n v="0.4362351274331438"/>
    <n v="2026"/>
    <s v="Q2"/>
    <n v="5"/>
    <x v="4"/>
  </r>
  <r>
    <n v="2544"/>
    <d v="2026-05-01T00:00:00"/>
    <n v="2026"/>
    <x v="1"/>
    <n v="5"/>
    <x v="4"/>
    <x v="3"/>
    <x v="4"/>
    <x v="0"/>
    <s v="Returning"/>
    <x v="1"/>
    <s v="Trekking Poles"/>
    <n v="1"/>
    <n v="71.87"/>
    <n v="0.05"/>
    <n v="31.97"/>
    <n v="68.276499999999999"/>
    <n v="31.97"/>
    <n v="36.3065"/>
    <n v="0.53175690025118449"/>
    <n v="2026"/>
    <s v="Q2"/>
    <n v="5"/>
    <x v="4"/>
  </r>
  <r>
    <n v="3678"/>
    <d v="2026-05-01T00:00:00"/>
    <n v="2026"/>
    <x v="1"/>
    <n v="5"/>
    <x v="4"/>
    <x v="1"/>
    <x v="14"/>
    <x v="3"/>
    <s v="Returning"/>
    <x v="3"/>
    <s v="Trail Tent 2P"/>
    <n v="2"/>
    <n v="194.97"/>
    <n v="0"/>
    <n v="101.14"/>
    <n v="389.94"/>
    <n v="202.28"/>
    <n v="187.66"/>
    <n v="0.48125352618351541"/>
    <n v="2026"/>
    <s v="Q2"/>
    <n v="5"/>
    <x v="4"/>
  </r>
  <r>
    <n v="3726"/>
    <d v="2026-05-01T00:00:00"/>
    <n v="2026"/>
    <x v="1"/>
    <n v="5"/>
    <x v="4"/>
    <x v="3"/>
    <x v="8"/>
    <x v="3"/>
    <s v="Returning"/>
    <x v="0"/>
    <s v="Trail Bike Light"/>
    <n v="2"/>
    <n v="49.53"/>
    <n v="0"/>
    <n v="22.91"/>
    <n v="99.06"/>
    <n v="45.82"/>
    <n v="53.24"/>
    <n v="0.53745204926307288"/>
    <n v="2026"/>
    <s v="Q2"/>
    <n v="5"/>
    <x v="4"/>
  </r>
  <r>
    <n v="3897"/>
    <d v="2026-05-01T00:00:00"/>
    <n v="2026"/>
    <x v="1"/>
    <n v="5"/>
    <x v="4"/>
    <x v="3"/>
    <x v="8"/>
    <x v="1"/>
    <s v="Business"/>
    <x v="4"/>
    <s v="Recovery Roller"/>
    <n v="4"/>
    <n v="35.619999999999997"/>
    <n v="0.15"/>
    <n v="13.76"/>
    <n v="121.10799999999999"/>
    <n v="55.04"/>
    <n v="66.067999999999984"/>
    <n v="0.54552960993493405"/>
    <n v="2026"/>
    <s v="Q2"/>
    <n v="5"/>
    <x v="4"/>
  </r>
  <r>
    <n v="1262"/>
    <d v="2026-05-02T00:00:00"/>
    <n v="2026"/>
    <x v="1"/>
    <n v="5"/>
    <x v="4"/>
    <x v="3"/>
    <x v="7"/>
    <x v="2"/>
    <s v="Returning"/>
    <x v="2"/>
    <s v="Packing Cube Set"/>
    <n v="2"/>
    <n v="45.47"/>
    <n v="0"/>
    <n v="18.37"/>
    <n v="90.94"/>
    <n v="36.74"/>
    <n v="54.199999999999996"/>
    <n v="0.59599736089729494"/>
    <n v="2026"/>
    <s v="Q2"/>
    <n v="5"/>
    <x v="4"/>
  </r>
  <r>
    <n v="2657"/>
    <d v="2026-05-02T00:00:00"/>
    <n v="2026"/>
    <x v="1"/>
    <n v="5"/>
    <x v="4"/>
    <x v="0"/>
    <x v="0"/>
    <x v="2"/>
    <s v="New"/>
    <x v="1"/>
    <s v="Trail Boots"/>
    <n v="1"/>
    <n v="145.68"/>
    <n v="0"/>
    <n v="77.8"/>
    <n v="145.68"/>
    <n v="77.8"/>
    <n v="67.88000000000001"/>
    <n v="0.46595277320153766"/>
    <n v="2026"/>
    <s v="Q2"/>
    <n v="5"/>
    <x v="4"/>
  </r>
  <r>
    <n v="3238"/>
    <d v="2026-05-02T00:00:00"/>
    <n v="2026"/>
    <x v="1"/>
    <n v="5"/>
    <x v="4"/>
    <x v="3"/>
    <x v="8"/>
    <x v="3"/>
    <s v="Returning"/>
    <x v="3"/>
    <s v="Portable Camp Stove"/>
    <n v="2"/>
    <n v="82.65"/>
    <n v="0.05"/>
    <n v="40.46"/>
    <n v="157.035"/>
    <n v="80.92"/>
    <n v="76.114999999999995"/>
    <n v="0.48470086286496639"/>
    <n v="2026"/>
    <s v="Q2"/>
    <n v="5"/>
    <x v="4"/>
  </r>
  <r>
    <n v="3607"/>
    <d v="2026-05-02T00:00:00"/>
    <n v="2026"/>
    <x v="1"/>
    <n v="5"/>
    <x v="4"/>
    <x v="1"/>
    <x v="6"/>
    <x v="0"/>
    <s v="Business"/>
    <x v="2"/>
    <s v="Insulated Bottle"/>
    <n v="1"/>
    <n v="36.270000000000003"/>
    <n v="0"/>
    <n v="13.8"/>
    <n v="36.270000000000003"/>
    <n v="13.8"/>
    <n v="22.470000000000002"/>
    <n v="0.61952026468155497"/>
    <n v="2026"/>
    <s v="Q2"/>
    <n v="5"/>
    <x v="4"/>
  </r>
  <r>
    <n v="5070"/>
    <d v="2026-05-02T00:00:00"/>
    <n v="2026"/>
    <x v="1"/>
    <n v="5"/>
    <x v="4"/>
    <x v="2"/>
    <x v="16"/>
    <x v="2"/>
    <s v="New"/>
    <x v="3"/>
    <s v="Portable Camp Stove"/>
    <n v="1"/>
    <n v="80.819999999999993"/>
    <n v="0"/>
    <n v="39.950000000000003"/>
    <n v="80.819999999999993"/>
    <n v="39.950000000000003"/>
    <n v="40.86999999999999"/>
    <n v="0.50569166048007907"/>
    <n v="2026"/>
    <s v="Q2"/>
    <n v="5"/>
    <x v="4"/>
  </r>
  <r>
    <n v="5171"/>
    <d v="2026-05-02T00:00:00"/>
    <n v="2026"/>
    <x v="1"/>
    <n v="5"/>
    <x v="4"/>
    <x v="1"/>
    <x v="1"/>
    <x v="2"/>
    <s v="New"/>
    <x v="1"/>
    <s v="Summit Backpack 45L"/>
    <n v="2"/>
    <n v="157.84"/>
    <n v="0.1"/>
    <n v="79.28"/>
    <n v="284.11200000000002"/>
    <n v="158.56"/>
    <n v="125.55200000000002"/>
    <n v="0.44191023258433298"/>
    <n v="2026"/>
    <s v="Q2"/>
    <n v="5"/>
    <x v="4"/>
  </r>
  <r>
    <n v="617"/>
    <d v="2026-05-03T00:00:00"/>
    <n v="2026"/>
    <x v="1"/>
    <n v="5"/>
    <x v="4"/>
    <x v="1"/>
    <x v="14"/>
    <x v="3"/>
    <s v="Returning"/>
    <x v="4"/>
    <s v="Recovery Roller"/>
    <n v="4"/>
    <n v="36.909999999999997"/>
    <n v="0.1"/>
    <n v="13.85"/>
    <n v="132.876"/>
    <n v="55.4"/>
    <n v="77.475999999999999"/>
    <n v="0.58306992985941775"/>
    <n v="2026"/>
    <s v="Q2"/>
    <n v="5"/>
    <x v="4"/>
  </r>
  <r>
    <n v="849"/>
    <d v="2026-05-03T00:00:00"/>
    <n v="2026"/>
    <x v="1"/>
    <n v="5"/>
    <x v="4"/>
    <x v="1"/>
    <x v="14"/>
    <x v="1"/>
    <s v="Business"/>
    <x v="3"/>
    <s v="Trail Tent 2P"/>
    <n v="3"/>
    <n v="193.18"/>
    <n v="0.1"/>
    <n v="102.31"/>
    <n v="521.58600000000001"/>
    <n v="306.93"/>
    <n v="214.65600000000001"/>
    <n v="0.41154478839539405"/>
    <n v="2026"/>
    <s v="Q2"/>
    <n v="5"/>
    <x v="4"/>
  </r>
  <r>
    <n v="956"/>
    <d v="2026-05-03T00:00:00"/>
    <n v="2026"/>
    <x v="1"/>
    <n v="5"/>
    <x v="4"/>
    <x v="0"/>
    <x v="15"/>
    <x v="0"/>
    <s v="Business"/>
    <x v="1"/>
    <s v="Summit Backpack 45L"/>
    <n v="1"/>
    <n v="157.59"/>
    <n v="0.05"/>
    <n v="77.599999999999994"/>
    <n v="149.7105"/>
    <n v="77.599999999999994"/>
    <n v="72.110500000000002"/>
    <n v="0.48166628259206939"/>
    <n v="2026"/>
    <s v="Q2"/>
    <n v="5"/>
    <x v="4"/>
  </r>
  <r>
    <n v="1896"/>
    <d v="2026-05-03T00:00:00"/>
    <n v="2026"/>
    <x v="1"/>
    <n v="5"/>
    <x v="4"/>
    <x v="1"/>
    <x v="12"/>
    <x v="3"/>
    <s v="New"/>
    <x v="4"/>
    <s v="Training Mat"/>
    <n v="2"/>
    <n v="49.97"/>
    <n v="0"/>
    <n v="22.63"/>
    <n v="99.94"/>
    <n v="45.26"/>
    <n v="54.68"/>
    <n v="0.54712827696617972"/>
    <n v="2026"/>
    <s v="Q2"/>
    <n v="5"/>
    <x v="4"/>
  </r>
  <r>
    <n v="2317"/>
    <d v="2026-05-03T00:00:00"/>
    <n v="2026"/>
    <x v="1"/>
    <n v="5"/>
    <x v="4"/>
    <x v="0"/>
    <x v="15"/>
    <x v="1"/>
    <s v="Business"/>
    <x v="1"/>
    <s v="Summit Backpack 45L"/>
    <n v="5"/>
    <n v="155.54"/>
    <n v="0.1"/>
    <n v="78.02"/>
    <n v="699.93"/>
    <n v="390.09999999999997"/>
    <n v="309.83"/>
    <n v="0.44265855156944267"/>
    <n v="2026"/>
    <s v="Q2"/>
    <n v="5"/>
    <x v="4"/>
  </r>
  <r>
    <n v="2542"/>
    <d v="2026-05-03T00:00:00"/>
    <n v="2026"/>
    <x v="1"/>
    <n v="5"/>
    <x v="4"/>
    <x v="3"/>
    <x v="8"/>
    <x v="2"/>
    <s v="New"/>
    <x v="2"/>
    <s v="Carry-On Duffel"/>
    <n v="1"/>
    <n v="131.13"/>
    <n v="0.05"/>
    <n v="67.010000000000005"/>
    <n v="124.5735"/>
    <n v="67.010000000000005"/>
    <n v="57.563499999999991"/>
    <n v="0.46208463276700096"/>
    <n v="2026"/>
    <s v="Q2"/>
    <n v="5"/>
    <x v="4"/>
  </r>
  <r>
    <n v="4535"/>
    <d v="2026-05-03T00:00:00"/>
    <n v="2026"/>
    <x v="1"/>
    <n v="5"/>
    <x v="4"/>
    <x v="2"/>
    <x v="5"/>
    <x v="0"/>
    <s v="New"/>
    <x v="2"/>
    <s v="Insulated Bottle"/>
    <n v="1"/>
    <n v="36.82"/>
    <n v="0.1"/>
    <n v="13.4"/>
    <n v="33.137999999999998"/>
    <n v="13.4"/>
    <n v="19.738"/>
    <n v="0.5956303941094816"/>
    <n v="2026"/>
    <s v="Q2"/>
    <n v="5"/>
    <x v="4"/>
  </r>
  <r>
    <n v="4988"/>
    <d v="2026-05-03T00:00:00"/>
    <n v="2026"/>
    <x v="1"/>
    <n v="5"/>
    <x v="4"/>
    <x v="2"/>
    <x v="10"/>
    <x v="2"/>
    <s v="New"/>
    <x v="4"/>
    <s v="Weighted Vest"/>
    <n v="1"/>
    <n v="122.28"/>
    <n v="0"/>
    <n v="67.28"/>
    <n v="122.28"/>
    <n v="67.28"/>
    <n v="55"/>
    <n v="0.44978737324174028"/>
    <n v="2026"/>
    <s v="Q2"/>
    <n v="5"/>
    <x v="4"/>
  </r>
  <r>
    <n v="253"/>
    <d v="2026-05-04T00:00:00"/>
    <n v="2026"/>
    <x v="1"/>
    <n v="5"/>
    <x v="4"/>
    <x v="2"/>
    <x v="10"/>
    <x v="2"/>
    <s v="Business"/>
    <x v="1"/>
    <s v="Hiking Daypack 20L"/>
    <n v="1"/>
    <n v="90.92"/>
    <n v="0.15"/>
    <n v="44.93"/>
    <n v="77.281999999999996"/>
    <n v="44.93"/>
    <n v="32.351999999999997"/>
    <n v="0.41862270645169636"/>
    <n v="2026"/>
    <s v="Q2"/>
    <n v="5"/>
    <x v="4"/>
  </r>
  <r>
    <n v="1743"/>
    <d v="2026-05-04T00:00:00"/>
    <n v="2026"/>
    <x v="1"/>
    <n v="5"/>
    <x v="4"/>
    <x v="1"/>
    <x v="12"/>
    <x v="0"/>
    <s v="New"/>
    <x v="4"/>
    <s v="Training Mat"/>
    <n v="1"/>
    <n v="51.02"/>
    <n v="0"/>
    <n v="21.83"/>
    <n v="51.02"/>
    <n v="21.83"/>
    <n v="29.190000000000005"/>
    <n v="0.5721285770286163"/>
    <n v="2026"/>
    <s v="Q2"/>
    <n v="5"/>
    <x v="4"/>
  </r>
  <r>
    <n v="1801"/>
    <d v="2026-05-04T00:00:00"/>
    <n v="2026"/>
    <x v="1"/>
    <n v="5"/>
    <x v="4"/>
    <x v="2"/>
    <x v="2"/>
    <x v="0"/>
    <s v="Business"/>
    <x v="2"/>
    <s v="Insulated Bottle"/>
    <n v="2"/>
    <n v="36.299999999999997"/>
    <n v="0.05"/>
    <n v="13.9"/>
    <n v="68.969999999999985"/>
    <n v="27.8"/>
    <n v="41.169999999999987"/>
    <n v="0.59692619979701311"/>
    <n v="2026"/>
    <s v="Q2"/>
    <n v="5"/>
    <x v="4"/>
  </r>
  <r>
    <n v="2511"/>
    <d v="2026-05-04T00:00:00"/>
    <n v="2026"/>
    <x v="1"/>
    <n v="5"/>
    <x v="4"/>
    <x v="2"/>
    <x v="10"/>
    <x v="1"/>
    <s v="Business"/>
    <x v="3"/>
    <s v="Trail Tent 2P"/>
    <n v="8"/>
    <n v="195.03"/>
    <n v="0.15"/>
    <n v="101.13"/>
    <n v="1326.204"/>
    <n v="809.04"/>
    <n v="517.16399999999999"/>
    <n v="0.38995810599274322"/>
    <n v="2026"/>
    <s v="Q2"/>
    <n v="5"/>
    <x v="4"/>
  </r>
  <r>
    <n v="3186"/>
    <d v="2026-05-04T00:00:00"/>
    <n v="2026"/>
    <x v="1"/>
    <n v="5"/>
    <x v="4"/>
    <x v="1"/>
    <x v="6"/>
    <x v="0"/>
    <s v="New"/>
    <x v="1"/>
    <s v="Trail Boots"/>
    <n v="1"/>
    <n v="143.66"/>
    <n v="0.1"/>
    <n v="79.25"/>
    <n v="129.29400000000001"/>
    <n v="79.25"/>
    <n v="50.044000000000011"/>
    <n v="0.38705585719368268"/>
    <n v="2026"/>
    <s v="Q2"/>
    <n v="5"/>
    <x v="4"/>
  </r>
  <r>
    <n v="3378"/>
    <d v="2026-05-04T00:00:00"/>
    <n v="2026"/>
    <x v="1"/>
    <n v="5"/>
    <x v="4"/>
    <x v="0"/>
    <x v="0"/>
    <x v="1"/>
    <s v="Business"/>
    <x v="4"/>
    <s v="Weighted Vest"/>
    <n v="3"/>
    <n v="120.28"/>
    <n v="0.2"/>
    <n v="69.23"/>
    <n v="288.67200000000003"/>
    <n v="207.69"/>
    <n v="80.982000000000028"/>
    <n v="0.28053292317924849"/>
    <n v="2026"/>
    <s v="Q2"/>
    <n v="5"/>
    <x v="4"/>
  </r>
  <r>
    <n v="4255"/>
    <d v="2026-05-04T00:00:00"/>
    <n v="2026"/>
    <x v="1"/>
    <n v="5"/>
    <x v="4"/>
    <x v="3"/>
    <x v="7"/>
    <x v="3"/>
    <s v="Returning"/>
    <x v="2"/>
    <s v="Insulated Bottle"/>
    <n v="6"/>
    <n v="36.04"/>
    <n v="0"/>
    <n v="13.38"/>
    <n v="216.24"/>
    <n v="80.28"/>
    <n v="135.96"/>
    <n v="0.62874583795782468"/>
    <n v="2026"/>
    <s v="Q2"/>
    <n v="5"/>
    <x v="4"/>
  </r>
  <r>
    <n v="4587"/>
    <d v="2026-05-04T00:00:00"/>
    <n v="2026"/>
    <x v="1"/>
    <n v="5"/>
    <x v="4"/>
    <x v="2"/>
    <x v="2"/>
    <x v="3"/>
    <s v="Returning"/>
    <x v="1"/>
    <s v="Hiking Daypack 20L"/>
    <n v="2"/>
    <n v="91.72"/>
    <n v="0"/>
    <n v="45.67"/>
    <n v="183.44"/>
    <n v="91.34"/>
    <n v="92.1"/>
    <n v="0.50207152202354988"/>
    <n v="2026"/>
    <s v="Q2"/>
    <n v="5"/>
    <x v="4"/>
  </r>
  <r>
    <n v="830"/>
    <d v="2026-05-05T00:00:00"/>
    <n v="2026"/>
    <x v="1"/>
    <n v="5"/>
    <x v="4"/>
    <x v="3"/>
    <x v="8"/>
    <x v="0"/>
    <s v="Business"/>
    <x v="0"/>
    <s v="Trail Bike Light"/>
    <n v="2"/>
    <n v="50.4"/>
    <n v="0"/>
    <n v="22.21"/>
    <n v="100.8"/>
    <n v="44.42"/>
    <n v="56.379999999999995"/>
    <n v="0.55932539682539684"/>
    <n v="2026"/>
    <s v="Q2"/>
    <n v="5"/>
    <x v="4"/>
  </r>
  <r>
    <n v="4320"/>
    <d v="2026-05-05T00:00:00"/>
    <n v="2026"/>
    <x v="1"/>
    <n v="5"/>
    <x v="4"/>
    <x v="1"/>
    <x v="6"/>
    <x v="0"/>
    <s v="Returning"/>
    <x v="2"/>
    <s v="Travel Backpack 35L"/>
    <n v="2"/>
    <n v="165.17"/>
    <n v="0"/>
    <n v="87.78"/>
    <n v="330.34"/>
    <n v="175.56"/>
    <n v="154.77999999999997"/>
    <n v="0.46854755706242052"/>
    <n v="2026"/>
    <s v="Q2"/>
    <n v="5"/>
    <x v="4"/>
  </r>
  <r>
    <n v="4386"/>
    <d v="2026-05-05T00:00:00"/>
    <n v="2026"/>
    <x v="1"/>
    <n v="5"/>
    <x v="4"/>
    <x v="0"/>
    <x v="15"/>
    <x v="0"/>
    <s v="Returning"/>
    <x v="1"/>
    <s v="Trekking Poles"/>
    <n v="1"/>
    <n v="69.819999999999993"/>
    <n v="0.05"/>
    <n v="33.29"/>
    <n v="66.328999999999994"/>
    <n v="33.29"/>
    <n v="33.038999999999994"/>
    <n v="0.49810791659756665"/>
    <n v="2026"/>
    <s v="Q2"/>
    <n v="5"/>
    <x v="4"/>
  </r>
  <r>
    <n v="4602"/>
    <d v="2026-05-05T00:00:00"/>
    <n v="2026"/>
    <x v="1"/>
    <n v="5"/>
    <x v="4"/>
    <x v="1"/>
    <x v="12"/>
    <x v="3"/>
    <s v="New"/>
    <x v="2"/>
    <s v="Carry-On Duffel"/>
    <n v="2"/>
    <n v="131.36000000000001"/>
    <n v="0.1"/>
    <n v="65.3"/>
    <n v="236.44800000000004"/>
    <n v="130.6"/>
    <n v="105.84800000000004"/>
    <n v="0.4476586818243336"/>
    <n v="2026"/>
    <s v="Q2"/>
    <n v="5"/>
    <x v="4"/>
  </r>
  <r>
    <n v="5190"/>
    <d v="2026-05-05T00:00:00"/>
    <n v="2026"/>
    <x v="1"/>
    <n v="5"/>
    <x v="4"/>
    <x v="3"/>
    <x v="8"/>
    <x v="1"/>
    <s v="Returning"/>
    <x v="1"/>
    <s v="Hiking Daypack 20L"/>
    <n v="15"/>
    <n v="93.65"/>
    <n v="0.1"/>
    <n v="44.89"/>
    <n v="1264.2750000000001"/>
    <n v="673.35"/>
    <n v="590.92500000000007"/>
    <n v="0.46740226612089936"/>
    <n v="2026"/>
    <s v="Q2"/>
    <n v="5"/>
    <x v="4"/>
  </r>
  <r>
    <n v="393"/>
    <d v="2026-05-06T00:00:00"/>
    <n v="2026"/>
    <x v="1"/>
    <n v="5"/>
    <x v="4"/>
    <x v="1"/>
    <x v="12"/>
    <x v="3"/>
    <s v="New"/>
    <x v="3"/>
    <s v="Trail Tent 2P"/>
    <n v="3"/>
    <n v="199.93"/>
    <n v="0"/>
    <n v="104.86"/>
    <n v="599.79"/>
    <n v="314.58"/>
    <n v="285.20999999999998"/>
    <n v="0.47551643075076278"/>
    <n v="2026"/>
    <s v="Q2"/>
    <n v="5"/>
    <x v="4"/>
  </r>
  <r>
    <n v="812"/>
    <d v="2026-05-06T00:00:00"/>
    <n v="2026"/>
    <x v="1"/>
    <n v="5"/>
    <x v="4"/>
    <x v="0"/>
    <x v="0"/>
    <x v="0"/>
    <s v="New"/>
    <x v="1"/>
    <s v="Trekking Poles"/>
    <n v="5"/>
    <n v="70.150000000000006"/>
    <n v="0"/>
    <n v="32.700000000000003"/>
    <n v="350.75"/>
    <n v="163.5"/>
    <n v="187.25"/>
    <n v="0.53385602280826805"/>
    <n v="2026"/>
    <s v="Q2"/>
    <n v="5"/>
    <x v="4"/>
  </r>
  <r>
    <n v="1297"/>
    <d v="2026-05-06T00:00:00"/>
    <n v="2026"/>
    <x v="1"/>
    <n v="5"/>
    <x v="4"/>
    <x v="2"/>
    <x v="2"/>
    <x v="2"/>
    <s v="New"/>
    <x v="4"/>
    <s v="Recovery Roller"/>
    <n v="2"/>
    <n v="35.86"/>
    <n v="0"/>
    <n v="13.9"/>
    <n v="71.72"/>
    <n v="27.8"/>
    <n v="43.92"/>
    <n v="0.61238148354712774"/>
    <n v="2026"/>
    <s v="Q2"/>
    <n v="5"/>
    <x v="4"/>
  </r>
  <r>
    <n v="1574"/>
    <d v="2026-05-06T00:00:00"/>
    <n v="2026"/>
    <x v="1"/>
    <n v="5"/>
    <x v="4"/>
    <x v="1"/>
    <x v="6"/>
    <x v="0"/>
    <s v="Returning"/>
    <x v="1"/>
    <s v="Hiking Daypack 20L"/>
    <n v="1"/>
    <n v="92.27"/>
    <n v="0"/>
    <n v="46.5"/>
    <n v="92.27"/>
    <n v="46.5"/>
    <n v="45.769999999999996"/>
    <n v="0.49604421805570603"/>
    <n v="2026"/>
    <s v="Q2"/>
    <n v="5"/>
    <x v="4"/>
  </r>
  <r>
    <n v="3060"/>
    <d v="2026-05-06T00:00:00"/>
    <n v="2026"/>
    <x v="1"/>
    <n v="5"/>
    <x v="4"/>
    <x v="1"/>
    <x v="6"/>
    <x v="1"/>
    <s v="Business"/>
    <x v="1"/>
    <s v="Summit Backpack 45L"/>
    <n v="6"/>
    <n v="157.31"/>
    <n v="0.15"/>
    <n v="80.34"/>
    <n v="802.28099999999995"/>
    <n v="482.04"/>
    <n v="320.24099999999993"/>
    <n v="0.3991631361081715"/>
    <n v="2026"/>
    <s v="Q2"/>
    <n v="5"/>
    <x v="4"/>
  </r>
  <r>
    <n v="3490"/>
    <d v="2026-05-06T00:00:00"/>
    <n v="2026"/>
    <x v="1"/>
    <n v="5"/>
    <x v="4"/>
    <x v="1"/>
    <x v="11"/>
    <x v="0"/>
    <s v="New"/>
    <x v="2"/>
    <s v="Packing Cube Set"/>
    <n v="2"/>
    <n v="46.18"/>
    <n v="0.05"/>
    <n v="17.899999999999999"/>
    <n v="87.74199999999999"/>
    <n v="35.799999999999997"/>
    <n v="51.941999999999993"/>
    <n v="0.59198559412823959"/>
    <n v="2026"/>
    <s v="Q2"/>
    <n v="5"/>
    <x v="4"/>
  </r>
  <r>
    <n v="3654"/>
    <d v="2026-05-06T00:00:00"/>
    <n v="2026"/>
    <x v="1"/>
    <n v="5"/>
    <x v="4"/>
    <x v="2"/>
    <x v="10"/>
    <x v="0"/>
    <s v="Business"/>
    <x v="0"/>
    <s v="Trail Bike Light"/>
    <n v="1"/>
    <n v="51.44"/>
    <n v="0.1"/>
    <n v="22.88"/>
    <n v="46.295999999999999"/>
    <n v="22.88"/>
    <n v="23.416"/>
    <n v="0.50578883704855715"/>
    <n v="2026"/>
    <s v="Q2"/>
    <n v="5"/>
    <x v="4"/>
  </r>
  <r>
    <n v="4209"/>
    <d v="2026-05-06T00:00:00"/>
    <n v="2026"/>
    <x v="1"/>
    <n v="5"/>
    <x v="4"/>
    <x v="1"/>
    <x v="1"/>
    <x v="0"/>
    <s v="New"/>
    <x v="4"/>
    <s v="Training Mat"/>
    <n v="2"/>
    <n v="50.97"/>
    <n v="0.05"/>
    <n v="21.67"/>
    <n v="96.842999999999989"/>
    <n v="43.34"/>
    <n v="53.502999999999986"/>
    <n v="0.55247152607829153"/>
    <n v="2026"/>
    <s v="Q2"/>
    <n v="5"/>
    <x v="4"/>
  </r>
  <r>
    <n v="4227"/>
    <d v="2026-05-06T00:00:00"/>
    <n v="2026"/>
    <x v="1"/>
    <n v="5"/>
    <x v="4"/>
    <x v="1"/>
    <x v="1"/>
    <x v="0"/>
    <s v="New"/>
    <x v="0"/>
    <s v="Compact Repair Kit"/>
    <n v="2"/>
    <n v="40.549999999999997"/>
    <n v="0"/>
    <n v="16.52"/>
    <n v="81.099999999999994"/>
    <n v="33.04"/>
    <n v="48.059999999999995"/>
    <n v="0.59260172626387175"/>
    <n v="2026"/>
    <s v="Q2"/>
    <n v="5"/>
    <x v="4"/>
  </r>
  <r>
    <n v="4247"/>
    <d v="2026-05-06T00:00:00"/>
    <n v="2026"/>
    <x v="1"/>
    <n v="5"/>
    <x v="4"/>
    <x v="2"/>
    <x v="16"/>
    <x v="0"/>
    <s v="New"/>
    <x v="0"/>
    <s v="Trail Bike Light"/>
    <n v="2"/>
    <n v="51.3"/>
    <n v="0"/>
    <n v="23.12"/>
    <n v="102.6"/>
    <n v="46.24"/>
    <n v="56.359999999999992"/>
    <n v="0.54931773879142298"/>
    <n v="2026"/>
    <s v="Q2"/>
    <n v="5"/>
    <x v="4"/>
  </r>
  <r>
    <n v="5196"/>
    <d v="2026-05-06T00:00:00"/>
    <n v="2026"/>
    <x v="1"/>
    <n v="5"/>
    <x v="4"/>
    <x v="3"/>
    <x v="8"/>
    <x v="0"/>
    <s v="New"/>
    <x v="3"/>
    <s v="Portable Camp Stove"/>
    <n v="3"/>
    <n v="82.56"/>
    <n v="0"/>
    <n v="39.99"/>
    <n v="247.68"/>
    <n v="119.97"/>
    <n v="127.71000000000001"/>
    <n v="0.515625"/>
    <n v="2026"/>
    <s v="Q2"/>
    <n v="5"/>
    <x v="4"/>
  </r>
  <r>
    <n v="400"/>
    <d v="2026-05-07T00:00:00"/>
    <n v="2026"/>
    <x v="1"/>
    <n v="5"/>
    <x v="4"/>
    <x v="1"/>
    <x v="12"/>
    <x v="1"/>
    <s v="Business"/>
    <x v="1"/>
    <s v="Hiking Daypack 20L"/>
    <n v="6"/>
    <n v="92.66"/>
    <n v="0.15"/>
    <n v="44.71"/>
    <n v="472.56600000000003"/>
    <n v="268.26"/>
    <n v="204.30600000000004"/>
    <n v="0.43233326138571126"/>
    <n v="2026"/>
    <s v="Q2"/>
    <n v="5"/>
    <x v="4"/>
  </r>
  <r>
    <n v="829"/>
    <d v="2026-05-07T00:00:00"/>
    <n v="2026"/>
    <x v="1"/>
    <n v="5"/>
    <x v="4"/>
    <x v="2"/>
    <x v="16"/>
    <x v="3"/>
    <s v="New"/>
    <x v="4"/>
    <s v="Resistance Band Set"/>
    <n v="1"/>
    <n v="39.42"/>
    <n v="0"/>
    <n v="14.86"/>
    <n v="39.42"/>
    <n v="14.86"/>
    <n v="24.560000000000002"/>
    <n v="0.62303399289700667"/>
    <n v="2026"/>
    <s v="Q2"/>
    <n v="5"/>
    <x v="4"/>
  </r>
  <r>
    <n v="1236"/>
    <d v="2026-05-07T00:00:00"/>
    <n v="2026"/>
    <x v="1"/>
    <n v="5"/>
    <x v="4"/>
    <x v="0"/>
    <x v="9"/>
    <x v="2"/>
    <s v="Returning"/>
    <x v="4"/>
    <s v="Weighted Vest"/>
    <n v="2"/>
    <n v="124.25"/>
    <n v="0"/>
    <n v="69.510000000000005"/>
    <n v="248.5"/>
    <n v="139.02000000000001"/>
    <n v="109.47999999999999"/>
    <n v="0.44056338028169012"/>
    <n v="2026"/>
    <s v="Q2"/>
    <n v="5"/>
    <x v="4"/>
  </r>
  <r>
    <n v="1364"/>
    <d v="2026-05-07T00:00:00"/>
    <n v="2026"/>
    <x v="1"/>
    <n v="5"/>
    <x v="4"/>
    <x v="1"/>
    <x v="14"/>
    <x v="0"/>
    <s v="New"/>
    <x v="1"/>
    <s v="Summit Backpack 45L"/>
    <n v="2"/>
    <n v="156.43"/>
    <n v="0"/>
    <n v="78.569999999999993"/>
    <n v="312.86"/>
    <n v="157.13999999999999"/>
    <n v="155.72000000000003"/>
    <n v="0.49773061433228927"/>
    <n v="2026"/>
    <s v="Q2"/>
    <n v="5"/>
    <x v="4"/>
  </r>
  <r>
    <n v="2105"/>
    <d v="2026-05-07T00:00:00"/>
    <n v="2026"/>
    <x v="1"/>
    <n v="5"/>
    <x v="4"/>
    <x v="1"/>
    <x v="14"/>
    <x v="2"/>
    <s v="New"/>
    <x v="3"/>
    <s v="Portable Camp Stove"/>
    <n v="1"/>
    <n v="80.3"/>
    <n v="0"/>
    <n v="40.020000000000003"/>
    <n v="80.3"/>
    <n v="40.020000000000003"/>
    <n v="40.279999999999994"/>
    <n v="0.50161892901618921"/>
    <n v="2026"/>
    <s v="Q2"/>
    <n v="5"/>
    <x v="4"/>
  </r>
  <r>
    <n v="4706"/>
    <d v="2026-05-07T00:00:00"/>
    <n v="2026"/>
    <x v="1"/>
    <n v="5"/>
    <x v="4"/>
    <x v="3"/>
    <x v="13"/>
    <x v="2"/>
    <s v="New"/>
    <x v="3"/>
    <s v="Portable Camp Stove"/>
    <n v="1"/>
    <n v="79.89"/>
    <n v="0"/>
    <n v="39.549999999999997"/>
    <n v="79.89"/>
    <n v="39.549999999999997"/>
    <n v="40.340000000000003"/>
    <n v="0.50494429841031419"/>
    <n v="2026"/>
    <s v="Q2"/>
    <n v="5"/>
    <x v="4"/>
  </r>
  <r>
    <n v="68"/>
    <d v="2026-05-08T00:00:00"/>
    <n v="2026"/>
    <x v="1"/>
    <n v="5"/>
    <x v="4"/>
    <x v="3"/>
    <x v="7"/>
    <x v="2"/>
    <s v="New"/>
    <x v="4"/>
    <s v="Resistance Band Set"/>
    <n v="1"/>
    <n v="39.5"/>
    <n v="0"/>
    <n v="14.68"/>
    <n v="39.5"/>
    <n v="14.68"/>
    <n v="24.82"/>
    <n v="0.62835443037974681"/>
    <n v="2026"/>
    <s v="Q2"/>
    <n v="5"/>
    <x v="4"/>
  </r>
  <r>
    <n v="1352"/>
    <d v="2026-05-08T00:00:00"/>
    <n v="2026"/>
    <x v="1"/>
    <n v="5"/>
    <x v="4"/>
    <x v="3"/>
    <x v="7"/>
    <x v="0"/>
    <s v="Returning"/>
    <x v="0"/>
    <s v="Commuter Helmet"/>
    <n v="1"/>
    <n v="80.7"/>
    <n v="0"/>
    <n v="41.88"/>
    <n v="80.7"/>
    <n v="41.88"/>
    <n v="38.82"/>
    <n v="0.48104089219330853"/>
    <n v="2026"/>
    <s v="Q2"/>
    <n v="5"/>
    <x v="4"/>
  </r>
  <r>
    <n v="2526"/>
    <d v="2026-05-08T00:00:00"/>
    <n v="2026"/>
    <x v="1"/>
    <n v="5"/>
    <x v="4"/>
    <x v="1"/>
    <x v="14"/>
    <x v="0"/>
    <s v="New"/>
    <x v="3"/>
    <s v="Portable Camp Stove"/>
    <n v="1"/>
    <n v="80.86"/>
    <n v="0"/>
    <n v="38.44"/>
    <n v="80.86"/>
    <n v="38.44"/>
    <n v="42.42"/>
    <n v="0.52461043779371752"/>
    <n v="2026"/>
    <s v="Q2"/>
    <n v="5"/>
    <x v="4"/>
  </r>
  <r>
    <n v="3298"/>
    <d v="2026-05-08T00:00:00"/>
    <n v="2026"/>
    <x v="1"/>
    <n v="5"/>
    <x v="4"/>
    <x v="1"/>
    <x v="14"/>
    <x v="3"/>
    <s v="New"/>
    <x v="3"/>
    <s v="Alpine Tent 4P"/>
    <n v="2"/>
    <n v="337.7"/>
    <n v="0.1"/>
    <n v="192.16"/>
    <n v="607.86"/>
    <n v="384.32"/>
    <n v="223.54000000000002"/>
    <n v="0.36774915276543946"/>
    <n v="2026"/>
    <s v="Q2"/>
    <n v="5"/>
    <x v="4"/>
  </r>
  <r>
    <n v="3510"/>
    <d v="2026-05-08T00:00:00"/>
    <n v="2026"/>
    <x v="1"/>
    <n v="5"/>
    <x v="4"/>
    <x v="2"/>
    <x v="2"/>
    <x v="0"/>
    <s v="Returning"/>
    <x v="3"/>
    <s v="Compact Sleeping Bag"/>
    <n v="4"/>
    <n v="121.81"/>
    <n v="0"/>
    <n v="58.95"/>
    <n v="487.24"/>
    <n v="235.8"/>
    <n v="251.44"/>
    <n v="0.5160495854199163"/>
    <n v="2026"/>
    <s v="Q2"/>
    <n v="5"/>
    <x v="4"/>
  </r>
  <r>
    <n v="3638"/>
    <d v="2026-05-08T00:00:00"/>
    <n v="2026"/>
    <x v="1"/>
    <n v="5"/>
    <x v="4"/>
    <x v="3"/>
    <x v="7"/>
    <x v="1"/>
    <s v="Business"/>
    <x v="2"/>
    <s v="Travel Backpack 35L"/>
    <n v="10"/>
    <n v="168.55"/>
    <n v="0.1"/>
    <n v="88.85"/>
    <n v="1516.95"/>
    <n v="888.5"/>
    <n v="628.45000000000005"/>
    <n v="0.41428524341606515"/>
    <n v="2026"/>
    <s v="Q2"/>
    <n v="5"/>
    <x v="4"/>
  </r>
  <r>
    <n v="3754"/>
    <d v="2026-05-08T00:00:00"/>
    <n v="2026"/>
    <x v="1"/>
    <n v="5"/>
    <x v="4"/>
    <x v="1"/>
    <x v="12"/>
    <x v="0"/>
    <s v="Returning"/>
    <x v="0"/>
    <s v="Compact Repair Kit"/>
    <n v="1"/>
    <n v="39.42"/>
    <n v="0.05"/>
    <n v="16.77"/>
    <n v="37.448999999999998"/>
    <n v="16.77"/>
    <n v="20.678999999999998"/>
    <n v="0.55219097973243614"/>
    <n v="2026"/>
    <s v="Q2"/>
    <n v="5"/>
    <x v="4"/>
  </r>
  <r>
    <n v="4029"/>
    <d v="2026-05-08T00:00:00"/>
    <n v="2026"/>
    <x v="1"/>
    <n v="5"/>
    <x v="4"/>
    <x v="3"/>
    <x v="13"/>
    <x v="2"/>
    <s v="New"/>
    <x v="2"/>
    <s v="Travel Backpack 35L"/>
    <n v="1"/>
    <n v="161.36000000000001"/>
    <n v="0"/>
    <n v="87"/>
    <n v="161.36000000000001"/>
    <n v="87"/>
    <n v="74.360000000000014"/>
    <n v="0.46083292017848293"/>
    <n v="2026"/>
    <s v="Q2"/>
    <n v="5"/>
    <x v="4"/>
  </r>
  <r>
    <n v="4651"/>
    <d v="2026-05-08T00:00:00"/>
    <n v="2026"/>
    <x v="1"/>
    <n v="5"/>
    <x v="4"/>
    <x v="1"/>
    <x v="11"/>
    <x v="0"/>
    <s v="Business"/>
    <x v="3"/>
    <s v="Compact Sleeping Bag"/>
    <n v="1"/>
    <n v="123.68"/>
    <n v="0"/>
    <n v="59.26"/>
    <n v="123.68"/>
    <n v="59.26"/>
    <n v="64.420000000000016"/>
    <n v="0.52086028460543343"/>
    <n v="2026"/>
    <s v="Q2"/>
    <n v="5"/>
    <x v="4"/>
  </r>
  <r>
    <n v="4886"/>
    <d v="2026-05-08T00:00:00"/>
    <n v="2026"/>
    <x v="1"/>
    <n v="5"/>
    <x v="4"/>
    <x v="3"/>
    <x v="8"/>
    <x v="3"/>
    <s v="Returning"/>
    <x v="1"/>
    <s v="Trail Boots"/>
    <n v="1"/>
    <n v="146.29"/>
    <n v="0"/>
    <n v="81.16"/>
    <n v="146.29"/>
    <n v="81.16"/>
    <n v="65.13"/>
    <n v="0.44521156606740037"/>
    <n v="2026"/>
    <s v="Q2"/>
    <n v="5"/>
    <x v="4"/>
  </r>
  <r>
    <n v="162"/>
    <d v="2026-05-09T00:00:00"/>
    <n v="2026"/>
    <x v="1"/>
    <n v="5"/>
    <x v="4"/>
    <x v="0"/>
    <x v="0"/>
    <x v="0"/>
    <s v="New"/>
    <x v="2"/>
    <s v="Travel Backpack 35L"/>
    <n v="2"/>
    <n v="164.95"/>
    <n v="0.1"/>
    <n v="86.27"/>
    <n v="296.90999999999997"/>
    <n v="172.54"/>
    <n v="124.36999999999998"/>
    <n v="0.41888114243373409"/>
    <n v="2026"/>
    <s v="Q2"/>
    <n v="5"/>
    <x v="4"/>
  </r>
  <r>
    <n v="184"/>
    <d v="2026-05-09T00:00:00"/>
    <n v="2026"/>
    <x v="1"/>
    <n v="5"/>
    <x v="4"/>
    <x v="0"/>
    <x v="15"/>
    <x v="2"/>
    <s v="Business"/>
    <x v="1"/>
    <s v="Hiking Daypack 20L"/>
    <n v="2"/>
    <n v="91.59"/>
    <n v="0"/>
    <n v="44.97"/>
    <n v="183.18"/>
    <n v="89.94"/>
    <n v="93.240000000000009"/>
    <n v="0.50900753357353423"/>
    <n v="2026"/>
    <s v="Q2"/>
    <n v="5"/>
    <x v="4"/>
  </r>
  <r>
    <n v="328"/>
    <d v="2026-05-09T00:00:00"/>
    <n v="2026"/>
    <x v="1"/>
    <n v="5"/>
    <x v="4"/>
    <x v="3"/>
    <x v="13"/>
    <x v="0"/>
    <s v="Returning"/>
    <x v="4"/>
    <s v="Training Mat"/>
    <n v="1"/>
    <n v="51.78"/>
    <n v="0.1"/>
    <n v="21.63"/>
    <n v="46.602000000000004"/>
    <n v="21.63"/>
    <n v="24.972000000000005"/>
    <n v="0.53585683017896235"/>
    <n v="2026"/>
    <s v="Q2"/>
    <n v="5"/>
    <x v="4"/>
  </r>
  <r>
    <n v="908"/>
    <d v="2026-05-09T00:00:00"/>
    <n v="2026"/>
    <x v="1"/>
    <n v="5"/>
    <x v="4"/>
    <x v="3"/>
    <x v="8"/>
    <x v="2"/>
    <s v="Returning"/>
    <x v="2"/>
    <s v="Packing Cube Set"/>
    <n v="2"/>
    <n v="46.25"/>
    <n v="0"/>
    <n v="18.12"/>
    <n v="92.5"/>
    <n v="36.24"/>
    <n v="56.26"/>
    <n v="0.60821621621621624"/>
    <n v="2026"/>
    <s v="Q2"/>
    <n v="5"/>
    <x v="4"/>
  </r>
  <r>
    <n v="3159"/>
    <d v="2026-05-09T00:00:00"/>
    <n v="2026"/>
    <x v="1"/>
    <n v="5"/>
    <x v="4"/>
    <x v="0"/>
    <x v="0"/>
    <x v="0"/>
    <s v="Returning"/>
    <x v="3"/>
    <s v="Trail Tent 2P"/>
    <n v="3"/>
    <n v="198.5"/>
    <n v="0"/>
    <n v="102.23"/>
    <n v="595.5"/>
    <n v="306.69"/>
    <n v="288.81"/>
    <n v="0.48498740554156172"/>
    <n v="2026"/>
    <s v="Q2"/>
    <n v="5"/>
    <x v="4"/>
  </r>
  <r>
    <n v="4509"/>
    <d v="2026-05-09T00:00:00"/>
    <n v="2026"/>
    <x v="1"/>
    <n v="5"/>
    <x v="4"/>
    <x v="3"/>
    <x v="8"/>
    <x v="0"/>
    <s v="New"/>
    <x v="1"/>
    <s v="Summit Backpack 45L"/>
    <n v="1"/>
    <n v="152.80000000000001"/>
    <n v="0.1"/>
    <n v="77.67"/>
    <n v="137.52000000000001"/>
    <n v="77.67"/>
    <n v="59.850000000000009"/>
    <n v="0.43520942408376967"/>
    <n v="2026"/>
    <s v="Q2"/>
    <n v="5"/>
    <x v="4"/>
  </r>
  <r>
    <n v="4677"/>
    <d v="2026-05-09T00:00:00"/>
    <n v="2026"/>
    <x v="1"/>
    <n v="5"/>
    <x v="4"/>
    <x v="1"/>
    <x v="14"/>
    <x v="0"/>
    <s v="Business"/>
    <x v="2"/>
    <s v="Travel Backpack 35L"/>
    <n v="2"/>
    <n v="161.47999999999999"/>
    <n v="0"/>
    <n v="85.03"/>
    <n v="322.95999999999998"/>
    <n v="170.06"/>
    <n v="152.89999999999998"/>
    <n v="0.47343324250681196"/>
    <n v="2026"/>
    <s v="Q2"/>
    <n v="5"/>
    <x v="4"/>
  </r>
  <r>
    <n v="4867"/>
    <d v="2026-05-09T00:00:00"/>
    <n v="2026"/>
    <x v="1"/>
    <n v="5"/>
    <x v="4"/>
    <x v="1"/>
    <x v="6"/>
    <x v="2"/>
    <s v="Returning"/>
    <x v="0"/>
    <s v="Commuter Helmet"/>
    <n v="1"/>
    <n v="82.86"/>
    <n v="0"/>
    <n v="42.67"/>
    <n v="82.86"/>
    <n v="42.67"/>
    <n v="40.19"/>
    <n v="0.48503499879314504"/>
    <n v="2026"/>
    <s v="Q2"/>
    <n v="5"/>
    <x v="4"/>
  </r>
  <r>
    <n v="1615"/>
    <d v="2026-05-10T00:00:00"/>
    <n v="2026"/>
    <x v="1"/>
    <n v="5"/>
    <x v="4"/>
    <x v="3"/>
    <x v="4"/>
    <x v="0"/>
    <s v="New"/>
    <x v="4"/>
    <s v="Training Mat"/>
    <n v="1"/>
    <n v="51.15"/>
    <n v="0"/>
    <n v="21.39"/>
    <n v="51.15"/>
    <n v="21.39"/>
    <n v="29.759999999999998"/>
    <n v="0.58181818181818179"/>
    <n v="2026"/>
    <s v="Q2"/>
    <n v="5"/>
    <x v="4"/>
  </r>
  <r>
    <n v="1812"/>
    <d v="2026-05-10T00:00:00"/>
    <n v="2026"/>
    <x v="1"/>
    <n v="5"/>
    <x v="4"/>
    <x v="2"/>
    <x v="2"/>
    <x v="1"/>
    <s v="Business"/>
    <x v="4"/>
    <s v="Training Mat"/>
    <n v="12"/>
    <n v="50.53"/>
    <n v="0.1"/>
    <n v="22.09"/>
    <n v="545.72400000000005"/>
    <n v="265.08"/>
    <n v="280.64400000000006"/>
    <n v="0.5142599555819426"/>
    <n v="2026"/>
    <s v="Q2"/>
    <n v="5"/>
    <x v="4"/>
  </r>
  <r>
    <n v="3645"/>
    <d v="2026-05-10T00:00:00"/>
    <n v="2026"/>
    <x v="1"/>
    <n v="5"/>
    <x v="4"/>
    <x v="1"/>
    <x v="1"/>
    <x v="3"/>
    <s v="Returning"/>
    <x v="0"/>
    <s v="Trail Bike Light"/>
    <n v="2"/>
    <n v="50.93"/>
    <n v="0"/>
    <n v="22.91"/>
    <n v="101.86"/>
    <n v="45.82"/>
    <n v="56.04"/>
    <n v="0.55016689573924993"/>
    <n v="2026"/>
    <s v="Q2"/>
    <n v="5"/>
    <x v="4"/>
  </r>
  <r>
    <n v="3804"/>
    <d v="2026-05-10T00:00:00"/>
    <n v="2026"/>
    <x v="1"/>
    <n v="5"/>
    <x v="4"/>
    <x v="2"/>
    <x v="5"/>
    <x v="0"/>
    <s v="Returning"/>
    <x v="4"/>
    <s v="Training Mat"/>
    <n v="2"/>
    <n v="50.79"/>
    <n v="0.05"/>
    <n v="21.83"/>
    <n v="96.500999999999991"/>
    <n v="43.66"/>
    <n v="52.840999999999994"/>
    <n v="0.54756945523880585"/>
    <n v="2026"/>
    <s v="Q2"/>
    <n v="5"/>
    <x v="4"/>
  </r>
  <r>
    <n v="4367"/>
    <d v="2026-05-10T00:00:00"/>
    <n v="2026"/>
    <x v="1"/>
    <n v="5"/>
    <x v="4"/>
    <x v="3"/>
    <x v="8"/>
    <x v="0"/>
    <s v="Business"/>
    <x v="2"/>
    <s v="Travel Backpack 35L"/>
    <n v="5"/>
    <n v="160.94"/>
    <n v="0.1"/>
    <n v="88.89"/>
    <n v="724.23"/>
    <n v="444.45"/>
    <n v="279.78000000000003"/>
    <n v="0.38631374011018604"/>
    <n v="2026"/>
    <s v="Q2"/>
    <n v="5"/>
    <x v="4"/>
  </r>
  <r>
    <n v="4746"/>
    <d v="2026-05-10T00:00:00"/>
    <n v="2026"/>
    <x v="1"/>
    <n v="5"/>
    <x v="4"/>
    <x v="1"/>
    <x v="1"/>
    <x v="0"/>
    <s v="Returning"/>
    <x v="4"/>
    <s v="Recovery Roller"/>
    <n v="2"/>
    <n v="36.409999999999997"/>
    <n v="0"/>
    <n v="13.92"/>
    <n v="72.819999999999993"/>
    <n v="27.84"/>
    <n v="44.97999999999999"/>
    <n v="0.61768744850315838"/>
    <n v="2026"/>
    <s v="Q2"/>
    <n v="5"/>
    <x v="4"/>
  </r>
  <r>
    <n v="4795"/>
    <d v="2026-05-10T00:00:00"/>
    <n v="2026"/>
    <x v="1"/>
    <n v="5"/>
    <x v="4"/>
    <x v="3"/>
    <x v="4"/>
    <x v="3"/>
    <s v="Returning"/>
    <x v="1"/>
    <s v="Trekking Poles"/>
    <n v="2"/>
    <n v="72.25"/>
    <n v="0"/>
    <n v="32.25"/>
    <n v="144.5"/>
    <n v="64.5"/>
    <n v="80"/>
    <n v="0.55363321799307963"/>
    <n v="2026"/>
    <s v="Q2"/>
    <n v="5"/>
    <x v="4"/>
  </r>
  <r>
    <n v="4800"/>
    <d v="2026-05-10T00:00:00"/>
    <n v="2026"/>
    <x v="1"/>
    <n v="5"/>
    <x v="4"/>
    <x v="3"/>
    <x v="8"/>
    <x v="2"/>
    <s v="New"/>
    <x v="0"/>
    <s v="Cycling Pack 12L"/>
    <n v="4"/>
    <n v="103.36"/>
    <n v="0"/>
    <n v="51.59"/>
    <n v="413.44"/>
    <n v="206.36"/>
    <n v="207.07999999999998"/>
    <n v="0.50087074303405565"/>
    <n v="2026"/>
    <s v="Q2"/>
    <n v="5"/>
    <x v="4"/>
  </r>
  <r>
    <n v="5018"/>
    <d v="2026-05-10T00:00:00"/>
    <n v="2026"/>
    <x v="1"/>
    <n v="5"/>
    <x v="4"/>
    <x v="2"/>
    <x v="2"/>
    <x v="1"/>
    <s v="Business"/>
    <x v="1"/>
    <s v="Trail Boots"/>
    <n v="4"/>
    <n v="145.85"/>
    <n v="0.15"/>
    <n v="79.69"/>
    <n v="495.89"/>
    <n v="318.76"/>
    <n v="177.13"/>
    <n v="0.35719615237250196"/>
    <n v="2026"/>
    <s v="Q2"/>
    <n v="5"/>
    <x v="4"/>
  </r>
  <r>
    <n v="474"/>
    <d v="2026-05-11T00:00:00"/>
    <n v="2026"/>
    <x v="1"/>
    <n v="5"/>
    <x v="4"/>
    <x v="1"/>
    <x v="12"/>
    <x v="0"/>
    <s v="Returning"/>
    <x v="0"/>
    <s v="Cycling Pack 12L"/>
    <n v="2"/>
    <n v="100.49"/>
    <n v="0.1"/>
    <n v="50.11"/>
    <n v="180.88200000000001"/>
    <n v="100.22"/>
    <n v="80.662000000000006"/>
    <n v="0.44593713028383147"/>
    <n v="2026"/>
    <s v="Q2"/>
    <n v="5"/>
    <x v="4"/>
  </r>
  <r>
    <n v="1175"/>
    <d v="2026-05-11T00:00:00"/>
    <n v="2026"/>
    <x v="1"/>
    <n v="5"/>
    <x v="4"/>
    <x v="2"/>
    <x v="16"/>
    <x v="1"/>
    <s v="Returning"/>
    <x v="3"/>
    <s v="Alpine Tent 4P"/>
    <n v="4"/>
    <n v="332.89"/>
    <n v="0.1"/>
    <n v="198.06"/>
    <n v="1198.404"/>
    <n v="792.24"/>
    <n v="406.16399999999999"/>
    <n v="0.33892076461694054"/>
    <n v="2026"/>
    <s v="Q2"/>
    <n v="5"/>
    <x v="4"/>
  </r>
  <r>
    <n v="2015"/>
    <d v="2026-05-11T00:00:00"/>
    <n v="2026"/>
    <x v="1"/>
    <n v="5"/>
    <x v="4"/>
    <x v="1"/>
    <x v="12"/>
    <x v="0"/>
    <s v="New"/>
    <x v="1"/>
    <s v="Summit Backpack 45L"/>
    <n v="1"/>
    <n v="154.6"/>
    <n v="0"/>
    <n v="80.05"/>
    <n v="154.6"/>
    <n v="80.05"/>
    <n v="74.55"/>
    <n v="0.48221216041397152"/>
    <n v="2026"/>
    <s v="Q2"/>
    <n v="5"/>
    <x v="4"/>
  </r>
  <r>
    <n v="2196"/>
    <d v="2026-05-11T00:00:00"/>
    <n v="2026"/>
    <x v="1"/>
    <n v="5"/>
    <x v="4"/>
    <x v="3"/>
    <x v="4"/>
    <x v="3"/>
    <s v="Returning"/>
    <x v="0"/>
    <s v="Commuter Helmet"/>
    <n v="1"/>
    <n v="83.23"/>
    <n v="0.05"/>
    <n v="43.82"/>
    <n v="79.0685"/>
    <n v="43.82"/>
    <n v="35.2485"/>
    <n v="0.44579699880483376"/>
    <n v="2026"/>
    <s v="Q2"/>
    <n v="5"/>
    <x v="4"/>
  </r>
  <r>
    <n v="3508"/>
    <d v="2026-05-11T00:00:00"/>
    <n v="2026"/>
    <x v="1"/>
    <n v="5"/>
    <x v="4"/>
    <x v="1"/>
    <x v="12"/>
    <x v="3"/>
    <s v="Returning"/>
    <x v="2"/>
    <s v="Packing Cube Set"/>
    <n v="3"/>
    <n v="46.23"/>
    <n v="0"/>
    <n v="18.47"/>
    <n v="138.69"/>
    <n v="55.41"/>
    <n v="83.28"/>
    <n v="0.60047588146225395"/>
    <n v="2026"/>
    <s v="Q2"/>
    <n v="5"/>
    <x v="4"/>
  </r>
  <r>
    <n v="3516"/>
    <d v="2026-05-11T00:00:00"/>
    <n v="2026"/>
    <x v="1"/>
    <n v="5"/>
    <x v="4"/>
    <x v="3"/>
    <x v="7"/>
    <x v="3"/>
    <s v="Returning"/>
    <x v="3"/>
    <s v="Compact Sleeping Bag"/>
    <n v="1"/>
    <n v="125.3"/>
    <n v="0.05"/>
    <n v="59.62"/>
    <n v="119.035"/>
    <n v="59.62"/>
    <n v="59.414999999999999"/>
    <n v="0.49913890872432476"/>
    <n v="2026"/>
    <s v="Q2"/>
    <n v="5"/>
    <x v="4"/>
  </r>
  <r>
    <n v="3570"/>
    <d v="2026-05-11T00:00:00"/>
    <n v="2026"/>
    <x v="1"/>
    <n v="5"/>
    <x v="4"/>
    <x v="1"/>
    <x v="12"/>
    <x v="0"/>
    <s v="Business"/>
    <x v="2"/>
    <s v="Insulated Bottle"/>
    <n v="1"/>
    <n v="36.159999999999997"/>
    <n v="0.1"/>
    <n v="13.38"/>
    <n v="32.543999999999997"/>
    <n v="13.38"/>
    <n v="19.163999999999994"/>
    <n v="0.58886430678466062"/>
    <n v="2026"/>
    <s v="Q2"/>
    <n v="5"/>
    <x v="4"/>
  </r>
  <r>
    <n v="4799"/>
    <d v="2026-05-11T00:00:00"/>
    <n v="2026"/>
    <x v="1"/>
    <n v="5"/>
    <x v="4"/>
    <x v="3"/>
    <x v="13"/>
    <x v="0"/>
    <s v="Returning"/>
    <x v="3"/>
    <s v="Compact Sleeping Bag"/>
    <n v="1"/>
    <n v="121.41"/>
    <n v="0.05"/>
    <n v="60.75"/>
    <n v="115.33949999999999"/>
    <n v="60.75"/>
    <n v="54.589499999999987"/>
    <n v="0.47329405797666879"/>
    <n v="2026"/>
    <s v="Q2"/>
    <n v="5"/>
    <x v="4"/>
  </r>
  <r>
    <n v="5156"/>
    <d v="2026-05-11T00:00:00"/>
    <n v="2026"/>
    <x v="1"/>
    <n v="5"/>
    <x v="4"/>
    <x v="0"/>
    <x v="0"/>
    <x v="2"/>
    <s v="New"/>
    <x v="2"/>
    <s v="Carry-On Duffel"/>
    <n v="3"/>
    <n v="132.58000000000001"/>
    <n v="0.1"/>
    <n v="67.88"/>
    <n v="357.96600000000001"/>
    <n v="203.64"/>
    <n v="154.32600000000002"/>
    <n v="0.43111915656794225"/>
    <n v="2026"/>
    <s v="Q2"/>
    <n v="5"/>
    <x v="4"/>
  </r>
  <r>
    <n v="526"/>
    <d v="2026-05-12T00:00:00"/>
    <n v="2026"/>
    <x v="1"/>
    <n v="5"/>
    <x v="4"/>
    <x v="1"/>
    <x v="1"/>
    <x v="2"/>
    <s v="Returning"/>
    <x v="3"/>
    <s v="Portable Camp Stove"/>
    <n v="2"/>
    <n v="81.11"/>
    <n v="0.05"/>
    <n v="40.049999999999997"/>
    <n v="154.10899999999998"/>
    <n v="80.099999999999994"/>
    <n v="74.008999999999986"/>
    <n v="0.48023801335418437"/>
    <n v="2026"/>
    <s v="Q2"/>
    <n v="5"/>
    <x v="4"/>
  </r>
  <r>
    <n v="712"/>
    <d v="2026-05-12T00:00:00"/>
    <n v="2026"/>
    <x v="1"/>
    <n v="5"/>
    <x v="4"/>
    <x v="1"/>
    <x v="14"/>
    <x v="3"/>
    <s v="Business"/>
    <x v="0"/>
    <s v="Cycling Pack 12L"/>
    <n v="3"/>
    <n v="104.54"/>
    <n v="0"/>
    <n v="51.45"/>
    <n v="313.62"/>
    <n v="154.35000000000002"/>
    <n v="159.26999999999998"/>
    <n v="0.50784388750717424"/>
    <n v="2026"/>
    <s v="Q2"/>
    <n v="5"/>
    <x v="4"/>
  </r>
  <r>
    <n v="1533"/>
    <d v="2026-05-12T00:00:00"/>
    <n v="2026"/>
    <x v="1"/>
    <n v="5"/>
    <x v="4"/>
    <x v="2"/>
    <x v="16"/>
    <x v="2"/>
    <s v="New"/>
    <x v="1"/>
    <s v="Trail Boots"/>
    <n v="3"/>
    <n v="143.87"/>
    <n v="0"/>
    <n v="79.2"/>
    <n v="431.61"/>
    <n v="237.60000000000002"/>
    <n v="194.01"/>
    <n v="0.44950302356293875"/>
    <n v="2026"/>
    <s v="Q2"/>
    <n v="5"/>
    <x v="4"/>
  </r>
  <r>
    <n v="1933"/>
    <d v="2026-05-12T00:00:00"/>
    <n v="2026"/>
    <x v="1"/>
    <n v="5"/>
    <x v="4"/>
    <x v="3"/>
    <x v="13"/>
    <x v="0"/>
    <s v="Returning"/>
    <x v="2"/>
    <s v="Insulated Bottle"/>
    <n v="1"/>
    <n v="36.950000000000003"/>
    <n v="0.1"/>
    <n v="13.26"/>
    <n v="33.255000000000003"/>
    <n v="13.26"/>
    <n v="19.995000000000005"/>
    <n v="0.60126296797474077"/>
    <n v="2026"/>
    <s v="Q2"/>
    <n v="5"/>
    <x v="4"/>
  </r>
  <r>
    <n v="3128"/>
    <d v="2026-05-12T00:00:00"/>
    <n v="2026"/>
    <x v="1"/>
    <n v="5"/>
    <x v="4"/>
    <x v="2"/>
    <x v="5"/>
    <x v="0"/>
    <s v="New"/>
    <x v="3"/>
    <s v="Compact Sleeping Bag"/>
    <n v="1"/>
    <n v="121.38"/>
    <n v="0"/>
    <n v="59.68"/>
    <n v="121.38"/>
    <n v="59.68"/>
    <n v="61.699999999999996"/>
    <n v="0.50832097544900312"/>
    <n v="2026"/>
    <s v="Q2"/>
    <n v="5"/>
    <x v="4"/>
  </r>
  <r>
    <n v="4922"/>
    <d v="2026-05-12T00:00:00"/>
    <n v="2026"/>
    <x v="1"/>
    <n v="5"/>
    <x v="4"/>
    <x v="3"/>
    <x v="8"/>
    <x v="0"/>
    <s v="Returning"/>
    <x v="4"/>
    <s v="Resistance Band Set"/>
    <n v="2"/>
    <n v="39.79"/>
    <n v="0.1"/>
    <n v="14.33"/>
    <n v="71.622"/>
    <n v="28.66"/>
    <n v="42.962000000000003"/>
    <n v="0.59984362346764963"/>
    <n v="2026"/>
    <s v="Q2"/>
    <n v="5"/>
    <x v="4"/>
  </r>
  <r>
    <n v="5051"/>
    <d v="2026-05-12T00:00:00"/>
    <n v="2026"/>
    <x v="1"/>
    <n v="5"/>
    <x v="4"/>
    <x v="0"/>
    <x v="15"/>
    <x v="2"/>
    <s v="Returning"/>
    <x v="0"/>
    <s v="Trail Bike Light"/>
    <n v="4"/>
    <n v="51.31"/>
    <n v="0"/>
    <n v="22.19"/>
    <n v="205.24"/>
    <n v="88.76"/>
    <n v="116.48"/>
    <n v="0.56753069577080495"/>
    <n v="2026"/>
    <s v="Q2"/>
    <n v="5"/>
    <x v="4"/>
  </r>
  <r>
    <n v="5182"/>
    <d v="2026-05-12T00:00:00"/>
    <n v="2026"/>
    <x v="1"/>
    <n v="5"/>
    <x v="4"/>
    <x v="3"/>
    <x v="7"/>
    <x v="0"/>
    <s v="Returning"/>
    <x v="4"/>
    <s v="Training Mat"/>
    <n v="2"/>
    <n v="51.15"/>
    <n v="0"/>
    <n v="22.53"/>
    <n v="102.3"/>
    <n v="45.06"/>
    <n v="57.239999999999995"/>
    <n v="0.55953079178885623"/>
    <n v="2026"/>
    <s v="Q2"/>
    <n v="5"/>
    <x v="4"/>
  </r>
  <r>
    <n v="1071"/>
    <d v="2026-05-13T00:00:00"/>
    <n v="2026"/>
    <x v="1"/>
    <n v="5"/>
    <x v="4"/>
    <x v="1"/>
    <x v="12"/>
    <x v="2"/>
    <s v="Business"/>
    <x v="4"/>
    <s v="Training Mat"/>
    <n v="1"/>
    <n v="50.83"/>
    <n v="0.1"/>
    <n v="21.82"/>
    <n v="45.747"/>
    <n v="21.82"/>
    <n v="23.927"/>
    <n v="0.52302883249174803"/>
    <n v="2026"/>
    <s v="Q2"/>
    <n v="5"/>
    <x v="4"/>
  </r>
  <r>
    <n v="1210"/>
    <d v="2026-05-13T00:00:00"/>
    <n v="2026"/>
    <x v="1"/>
    <n v="5"/>
    <x v="4"/>
    <x v="2"/>
    <x v="2"/>
    <x v="1"/>
    <s v="Business"/>
    <x v="1"/>
    <s v="Trail Boots"/>
    <n v="6"/>
    <n v="141.9"/>
    <n v="0.1"/>
    <n v="79.64"/>
    <n v="766.2600000000001"/>
    <n v="477.84000000000003"/>
    <n v="288.42000000000007"/>
    <n v="0.37639965546942294"/>
    <n v="2026"/>
    <s v="Q2"/>
    <n v="5"/>
    <x v="4"/>
  </r>
  <r>
    <n v="1244"/>
    <d v="2026-05-13T00:00:00"/>
    <n v="2026"/>
    <x v="1"/>
    <n v="5"/>
    <x v="4"/>
    <x v="3"/>
    <x v="8"/>
    <x v="0"/>
    <s v="Returning"/>
    <x v="3"/>
    <s v="Compact Sleeping Bag"/>
    <n v="1"/>
    <n v="122.11"/>
    <n v="0"/>
    <n v="59.86"/>
    <n v="122.11"/>
    <n v="59.86"/>
    <n v="62.25"/>
    <n v="0.50978625829170421"/>
    <n v="2026"/>
    <s v="Q2"/>
    <n v="5"/>
    <x v="4"/>
  </r>
  <r>
    <n v="1403"/>
    <d v="2026-05-13T00:00:00"/>
    <n v="2026"/>
    <x v="1"/>
    <n v="5"/>
    <x v="4"/>
    <x v="1"/>
    <x v="11"/>
    <x v="0"/>
    <s v="Returning"/>
    <x v="0"/>
    <s v="Cycling Pack 12L"/>
    <n v="1"/>
    <n v="102.38"/>
    <n v="0"/>
    <n v="50.82"/>
    <n v="102.38"/>
    <n v="50.82"/>
    <n v="51.559999999999995"/>
    <n v="0.50361398710685679"/>
    <n v="2026"/>
    <s v="Q2"/>
    <n v="5"/>
    <x v="4"/>
  </r>
  <r>
    <n v="1592"/>
    <d v="2026-05-13T00:00:00"/>
    <n v="2026"/>
    <x v="1"/>
    <n v="5"/>
    <x v="4"/>
    <x v="2"/>
    <x v="16"/>
    <x v="2"/>
    <s v="Returning"/>
    <x v="4"/>
    <s v="Recovery Roller"/>
    <n v="5"/>
    <n v="37.119999999999997"/>
    <n v="0.1"/>
    <n v="13.96"/>
    <n v="167.04"/>
    <n v="69.800000000000011"/>
    <n v="97.239999999999981"/>
    <n v="0.58213601532567039"/>
    <n v="2026"/>
    <s v="Q2"/>
    <n v="5"/>
    <x v="4"/>
  </r>
  <r>
    <n v="2581"/>
    <d v="2026-05-13T00:00:00"/>
    <n v="2026"/>
    <x v="1"/>
    <n v="5"/>
    <x v="4"/>
    <x v="1"/>
    <x v="12"/>
    <x v="0"/>
    <s v="New"/>
    <x v="1"/>
    <s v="Hiking Daypack 20L"/>
    <n v="2"/>
    <n v="91.76"/>
    <n v="0.05"/>
    <n v="46.31"/>
    <n v="174.34399999999999"/>
    <n v="92.62"/>
    <n v="81.72399999999999"/>
    <n v="0.46875143394668006"/>
    <n v="2026"/>
    <s v="Q2"/>
    <n v="5"/>
    <x v="4"/>
  </r>
  <r>
    <n v="3428"/>
    <d v="2026-05-13T00:00:00"/>
    <n v="2026"/>
    <x v="1"/>
    <n v="5"/>
    <x v="4"/>
    <x v="3"/>
    <x v="4"/>
    <x v="0"/>
    <s v="Returning"/>
    <x v="1"/>
    <s v="Trail Boots"/>
    <n v="1"/>
    <n v="144.51"/>
    <n v="0"/>
    <n v="79.22"/>
    <n v="144.51"/>
    <n v="79.22"/>
    <n v="65.289999999999992"/>
    <n v="0.45180264341568055"/>
    <n v="2026"/>
    <s v="Q2"/>
    <n v="5"/>
    <x v="4"/>
  </r>
  <r>
    <n v="765"/>
    <d v="2026-05-14T00:00:00"/>
    <n v="2026"/>
    <x v="1"/>
    <n v="5"/>
    <x v="4"/>
    <x v="1"/>
    <x v="6"/>
    <x v="1"/>
    <s v="Business"/>
    <x v="4"/>
    <s v="Training Mat"/>
    <n v="3"/>
    <n v="49.7"/>
    <n v="0.1"/>
    <n v="21.84"/>
    <n v="134.19000000000003"/>
    <n v="65.52"/>
    <n v="68.67000000000003"/>
    <n v="0.5117370892018781"/>
    <n v="2026"/>
    <s v="Q2"/>
    <n v="5"/>
    <x v="4"/>
  </r>
  <r>
    <n v="854"/>
    <d v="2026-05-14T00:00:00"/>
    <n v="2026"/>
    <x v="1"/>
    <n v="5"/>
    <x v="4"/>
    <x v="0"/>
    <x v="0"/>
    <x v="0"/>
    <s v="Returning"/>
    <x v="3"/>
    <s v="Compact Sleeping Bag"/>
    <n v="1"/>
    <n v="120.9"/>
    <n v="0"/>
    <n v="59.31"/>
    <n v="120.9"/>
    <n v="59.31"/>
    <n v="61.59"/>
    <n v="0.50942928039702229"/>
    <n v="2026"/>
    <s v="Q2"/>
    <n v="5"/>
    <x v="4"/>
  </r>
  <r>
    <n v="1087"/>
    <d v="2026-05-14T00:00:00"/>
    <n v="2026"/>
    <x v="1"/>
    <n v="5"/>
    <x v="4"/>
    <x v="2"/>
    <x v="10"/>
    <x v="0"/>
    <s v="Returning"/>
    <x v="3"/>
    <s v="Trail Tent 2P"/>
    <n v="1"/>
    <n v="195.72"/>
    <n v="0.05"/>
    <n v="105.73"/>
    <n v="185.934"/>
    <n v="105.73"/>
    <n v="80.203999999999994"/>
    <n v="0.43135736336549524"/>
    <n v="2026"/>
    <s v="Q2"/>
    <n v="5"/>
    <x v="4"/>
  </r>
  <r>
    <n v="1150"/>
    <d v="2026-05-14T00:00:00"/>
    <n v="2026"/>
    <x v="1"/>
    <n v="5"/>
    <x v="4"/>
    <x v="0"/>
    <x v="0"/>
    <x v="1"/>
    <s v="Returning"/>
    <x v="0"/>
    <s v="Compact Repair Kit"/>
    <n v="8"/>
    <n v="40.15"/>
    <n v="0.15"/>
    <n v="16.91"/>
    <n v="273.02"/>
    <n v="135.28"/>
    <n v="137.73999999999998"/>
    <n v="0.50450516445681637"/>
    <n v="2026"/>
    <s v="Q2"/>
    <n v="5"/>
    <x v="4"/>
  </r>
  <r>
    <n v="1902"/>
    <d v="2026-05-14T00:00:00"/>
    <n v="2026"/>
    <x v="1"/>
    <n v="5"/>
    <x v="4"/>
    <x v="1"/>
    <x v="14"/>
    <x v="2"/>
    <s v="Business"/>
    <x v="2"/>
    <s v="Carry-On Duffel"/>
    <n v="4"/>
    <n v="130.83000000000001"/>
    <n v="0"/>
    <n v="66.959999999999994"/>
    <n v="523.32000000000005"/>
    <n v="267.83999999999997"/>
    <n v="255.48000000000008"/>
    <n v="0.48819078193074994"/>
    <n v="2026"/>
    <s v="Q2"/>
    <n v="5"/>
    <x v="4"/>
  </r>
  <r>
    <n v="3913"/>
    <d v="2026-05-14T00:00:00"/>
    <n v="2026"/>
    <x v="1"/>
    <n v="5"/>
    <x v="4"/>
    <x v="1"/>
    <x v="12"/>
    <x v="0"/>
    <s v="New"/>
    <x v="0"/>
    <s v="Trail Bike Light"/>
    <n v="1"/>
    <n v="50.34"/>
    <n v="0.05"/>
    <n v="22.23"/>
    <n v="47.823"/>
    <n v="22.23"/>
    <n v="25.593"/>
    <n v="0.53516090584028608"/>
    <n v="2026"/>
    <s v="Q2"/>
    <n v="5"/>
    <x v="4"/>
  </r>
  <r>
    <n v="4378"/>
    <d v="2026-05-14T00:00:00"/>
    <n v="2026"/>
    <x v="1"/>
    <n v="5"/>
    <x v="4"/>
    <x v="2"/>
    <x v="10"/>
    <x v="0"/>
    <s v="Returning"/>
    <x v="0"/>
    <s v="Cycling Pack 12L"/>
    <n v="2"/>
    <n v="103.37"/>
    <n v="0"/>
    <n v="50.49"/>
    <n v="206.74"/>
    <n v="100.98"/>
    <n v="105.76"/>
    <n v="0.51156041404662866"/>
    <n v="2026"/>
    <s v="Q2"/>
    <n v="5"/>
    <x v="4"/>
  </r>
  <r>
    <n v="4551"/>
    <d v="2026-05-14T00:00:00"/>
    <n v="2026"/>
    <x v="1"/>
    <n v="5"/>
    <x v="4"/>
    <x v="1"/>
    <x v="14"/>
    <x v="2"/>
    <s v="Business"/>
    <x v="4"/>
    <s v="Weighted Vest"/>
    <n v="3"/>
    <n v="122.31"/>
    <n v="0.05"/>
    <n v="71.11"/>
    <n v="348.58350000000002"/>
    <n v="213.32999999999998"/>
    <n v="135.25350000000003"/>
    <n v="0.38800889887214979"/>
    <n v="2026"/>
    <s v="Q2"/>
    <n v="5"/>
    <x v="4"/>
  </r>
  <r>
    <n v="787"/>
    <d v="2026-05-15T00:00:00"/>
    <n v="2026"/>
    <x v="1"/>
    <n v="5"/>
    <x v="4"/>
    <x v="0"/>
    <x v="9"/>
    <x v="0"/>
    <s v="Business"/>
    <x v="2"/>
    <s v="Travel Backpack 35L"/>
    <n v="1"/>
    <n v="166.48"/>
    <n v="0"/>
    <n v="89.42"/>
    <n v="166.48"/>
    <n v="89.42"/>
    <n v="77.059999999999988"/>
    <n v="0.4628784238346948"/>
    <n v="2026"/>
    <s v="Q2"/>
    <n v="5"/>
    <x v="4"/>
  </r>
  <r>
    <n v="1133"/>
    <d v="2026-05-15T00:00:00"/>
    <n v="2026"/>
    <x v="1"/>
    <n v="5"/>
    <x v="4"/>
    <x v="0"/>
    <x v="15"/>
    <x v="2"/>
    <s v="New"/>
    <x v="3"/>
    <s v="Trail Tent 2P"/>
    <n v="3"/>
    <n v="192.21"/>
    <n v="0"/>
    <n v="103.51"/>
    <n v="576.63"/>
    <n v="310.53000000000003"/>
    <n v="266.09999999999997"/>
    <n v="0.46147442900993701"/>
    <n v="2026"/>
    <s v="Q2"/>
    <n v="5"/>
    <x v="4"/>
  </r>
  <r>
    <n v="2075"/>
    <d v="2026-05-15T00:00:00"/>
    <n v="2026"/>
    <x v="1"/>
    <n v="5"/>
    <x v="4"/>
    <x v="0"/>
    <x v="9"/>
    <x v="1"/>
    <s v="Business"/>
    <x v="3"/>
    <s v="Portable Camp Stove"/>
    <n v="6"/>
    <n v="81.13"/>
    <n v="0.05"/>
    <n v="39.409999999999997"/>
    <n v="462.44099999999997"/>
    <n v="236.45999999999998"/>
    <n v="225.98099999999999"/>
    <n v="0.48866990599881932"/>
    <n v="2026"/>
    <s v="Q2"/>
    <n v="5"/>
    <x v="4"/>
  </r>
  <r>
    <n v="2172"/>
    <d v="2026-05-15T00:00:00"/>
    <n v="2026"/>
    <x v="1"/>
    <n v="5"/>
    <x v="4"/>
    <x v="2"/>
    <x v="10"/>
    <x v="1"/>
    <s v="Business"/>
    <x v="2"/>
    <s v="Insulated Bottle"/>
    <n v="6"/>
    <n v="37.1"/>
    <n v="0.1"/>
    <n v="13.63"/>
    <n v="200.34000000000003"/>
    <n v="81.78"/>
    <n v="118.56000000000003"/>
    <n v="0.59179395028451642"/>
    <n v="2026"/>
    <s v="Q2"/>
    <n v="5"/>
    <x v="4"/>
  </r>
  <r>
    <n v="2977"/>
    <d v="2026-05-15T00:00:00"/>
    <n v="2026"/>
    <x v="1"/>
    <n v="5"/>
    <x v="4"/>
    <x v="1"/>
    <x v="14"/>
    <x v="1"/>
    <s v="Business"/>
    <x v="2"/>
    <s v="Insulated Bottle"/>
    <n v="6"/>
    <n v="35.92"/>
    <n v="0.15"/>
    <n v="13.3"/>
    <n v="183.19200000000001"/>
    <n v="79.800000000000011"/>
    <n v="103.392"/>
    <n v="0.56439145814227687"/>
    <n v="2026"/>
    <s v="Q2"/>
    <n v="5"/>
    <x v="4"/>
  </r>
  <r>
    <n v="3531"/>
    <d v="2026-05-15T00:00:00"/>
    <n v="2026"/>
    <x v="1"/>
    <n v="5"/>
    <x v="4"/>
    <x v="3"/>
    <x v="13"/>
    <x v="2"/>
    <s v="Business"/>
    <x v="4"/>
    <s v="Recovery Roller"/>
    <n v="4"/>
    <n v="36.21"/>
    <n v="0"/>
    <n v="14.3"/>
    <n v="144.84"/>
    <n v="57.2"/>
    <n v="87.64"/>
    <n v="0.60508146920740125"/>
    <n v="2026"/>
    <s v="Q2"/>
    <n v="5"/>
    <x v="4"/>
  </r>
  <r>
    <n v="3881"/>
    <d v="2026-05-15T00:00:00"/>
    <n v="2026"/>
    <x v="1"/>
    <n v="5"/>
    <x v="4"/>
    <x v="2"/>
    <x v="10"/>
    <x v="0"/>
    <s v="Business"/>
    <x v="1"/>
    <s v="Trekking Poles"/>
    <n v="3"/>
    <n v="73.03"/>
    <n v="0.05"/>
    <n v="33.200000000000003"/>
    <n v="208.13550000000001"/>
    <n v="99.600000000000009"/>
    <n v="108.5355"/>
    <n v="0.52146558371829888"/>
    <n v="2026"/>
    <s v="Q2"/>
    <n v="5"/>
    <x v="4"/>
  </r>
  <r>
    <n v="4469"/>
    <d v="2026-05-15T00:00:00"/>
    <n v="2026"/>
    <x v="1"/>
    <n v="5"/>
    <x v="4"/>
    <x v="2"/>
    <x v="5"/>
    <x v="2"/>
    <s v="Returning"/>
    <x v="0"/>
    <s v="Commuter Helmet"/>
    <n v="2"/>
    <n v="80.81"/>
    <n v="0"/>
    <n v="42.53"/>
    <n v="161.62"/>
    <n v="85.06"/>
    <n v="76.56"/>
    <n v="0.47370374953594852"/>
    <n v="2026"/>
    <s v="Q2"/>
    <n v="5"/>
    <x v="4"/>
  </r>
  <r>
    <n v="5037"/>
    <d v="2026-05-15T00:00:00"/>
    <n v="2026"/>
    <x v="1"/>
    <n v="5"/>
    <x v="4"/>
    <x v="1"/>
    <x v="11"/>
    <x v="0"/>
    <s v="New"/>
    <x v="0"/>
    <s v="Trail Bike Light"/>
    <n v="1"/>
    <n v="51.53"/>
    <n v="0.1"/>
    <n v="23.06"/>
    <n v="46.377000000000002"/>
    <n v="23.06"/>
    <n v="23.317000000000004"/>
    <n v="0.50277076999374692"/>
    <n v="2026"/>
    <s v="Q2"/>
    <n v="5"/>
    <x v="4"/>
  </r>
  <r>
    <n v="35"/>
    <d v="2026-05-16T00:00:00"/>
    <n v="2026"/>
    <x v="1"/>
    <n v="5"/>
    <x v="4"/>
    <x v="3"/>
    <x v="13"/>
    <x v="1"/>
    <s v="Business"/>
    <x v="3"/>
    <s v="Portable Camp Stove"/>
    <n v="5"/>
    <n v="81.75"/>
    <n v="0.05"/>
    <n v="39.159999999999997"/>
    <n v="388.3125"/>
    <n v="195.79999999999998"/>
    <n v="192.51250000000002"/>
    <n v="0.49576694028649609"/>
    <n v="2026"/>
    <s v="Q2"/>
    <n v="5"/>
    <x v="4"/>
  </r>
  <r>
    <n v="226"/>
    <d v="2026-05-16T00:00:00"/>
    <n v="2026"/>
    <x v="1"/>
    <n v="5"/>
    <x v="4"/>
    <x v="2"/>
    <x v="10"/>
    <x v="0"/>
    <s v="New"/>
    <x v="2"/>
    <s v="Travel Backpack 35L"/>
    <n v="1"/>
    <n v="165.99"/>
    <n v="0.1"/>
    <n v="89.9"/>
    <n v="149.39100000000002"/>
    <n v="89.9"/>
    <n v="59.491000000000014"/>
    <n v="0.3982234538894579"/>
    <n v="2026"/>
    <s v="Q2"/>
    <n v="5"/>
    <x v="4"/>
  </r>
  <r>
    <n v="1713"/>
    <d v="2026-05-16T00:00:00"/>
    <n v="2026"/>
    <x v="1"/>
    <n v="5"/>
    <x v="4"/>
    <x v="0"/>
    <x v="15"/>
    <x v="2"/>
    <s v="New"/>
    <x v="3"/>
    <s v="Compact Sleeping Bag"/>
    <n v="2"/>
    <n v="121.22"/>
    <n v="0"/>
    <n v="60.38"/>
    <n v="242.44"/>
    <n v="120.76"/>
    <n v="121.67999999999999"/>
    <n v="0.50189737667051637"/>
    <n v="2026"/>
    <s v="Q2"/>
    <n v="5"/>
    <x v="4"/>
  </r>
  <r>
    <n v="2320"/>
    <d v="2026-05-16T00:00:00"/>
    <n v="2026"/>
    <x v="1"/>
    <n v="5"/>
    <x v="4"/>
    <x v="1"/>
    <x v="12"/>
    <x v="2"/>
    <s v="Business"/>
    <x v="2"/>
    <s v="Carry-On Duffel"/>
    <n v="2"/>
    <n v="131.1"/>
    <n v="0"/>
    <n v="65.55"/>
    <n v="262.2"/>
    <n v="131.1"/>
    <n v="131.1"/>
    <n v="0.5"/>
    <n v="2026"/>
    <s v="Q2"/>
    <n v="5"/>
    <x v="4"/>
  </r>
  <r>
    <n v="2496"/>
    <d v="2026-05-16T00:00:00"/>
    <n v="2026"/>
    <x v="1"/>
    <n v="5"/>
    <x v="4"/>
    <x v="1"/>
    <x v="6"/>
    <x v="0"/>
    <s v="Returning"/>
    <x v="2"/>
    <s v="Packing Cube Set"/>
    <n v="2"/>
    <n v="46.44"/>
    <n v="0"/>
    <n v="18.63"/>
    <n v="92.88"/>
    <n v="37.26"/>
    <n v="55.62"/>
    <n v="0.59883720930232553"/>
    <n v="2026"/>
    <s v="Q2"/>
    <n v="5"/>
    <x v="4"/>
  </r>
  <r>
    <n v="2504"/>
    <d v="2026-05-16T00:00:00"/>
    <n v="2026"/>
    <x v="1"/>
    <n v="5"/>
    <x v="4"/>
    <x v="3"/>
    <x v="7"/>
    <x v="0"/>
    <s v="New"/>
    <x v="2"/>
    <s v="Insulated Bottle"/>
    <n v="1"/>
    <n v="36.659999999999997"/>
    <n v="0"/>
    <n v="13.61"/>
    <n v="36.659999999999997"/>
    <n v="13.61"/>
    <n v="23.049999999999997"/>
    <n v="0.62875068194217132"/>
    <n v="2026"/>
    <s v="Q2"/>
    <n v="5"/>
    <x v="4"/>
  </r>
  <r>
    <n v="2598"/>
    <d v="2026-05-16T00:00:00"/>
    <n v="2026"/>
    <x v="1"/>
    <n v="5"/>
    <x v="4"/>
    <x v="3"/>
    <x v="8"/>
    <x v="0"/>
    <s v="New"/>
    <x v="1"/>
    <s v="Summit Backpack 45L"/>
    <n v="5"/>
    <n v="156.16999999999999"/>
    <n v="0.1"/>
    <n v="80.59"/>
    <n v="702.76499999999999"/>
    <n v="402.95000000000005"/>
    <n v="299.81499999999994"/>
    <n v="0.42662198601239382"/>
    <n v="2026"/>
    <s v="Q2"/>
    <n v="5"/>
    <x v="4"/>
  </r>
  <r>
    <n v="2600"/>
    <d v="2026-05-16T00:00:00"/>
    <n v="2026"/>
    <x v="1"/>
    <n v="5"/>
    <x v="4"/>
    <x v="1"/>
    <x v="12"/>
    <x v="2"/>
    <s v="New"/>
    <x v="2"/>
    <s v="Insulated Bottle"/>
    <n v="1"/>
    <n v="35.97"/>
    <n v="0.1"/>
    <n v="13.54"/>
    <n v="32.372999999999998"/>
    <n v="13.54"/>
    <n v="18.832999999999998"/>
    <n v="0.58175022395205878"/>
    <n v="2026"/>
    <s v="Q2"/>
    <n v="5"/>
    <x v="4"/>
  </r>
  <r>
    <n v="2856"/>
    <d v="2026-05-16T00:00:00"/>
    <n v="2026"/>
    <x v="1"/>
    <n v="5"/>
    <x v="4"/>
    <x v="1"/>
    <x v="11"/>
    <x v="1"/>
    <s v="Business"/>
    <x v="4"/>
    <s v="Weighted Vest"/>
    <n v="4"/>
    <n v="125.11"/>
    <n v="0.15"/>
    <n v="70.010000000000005"/>
    <n v="425.37399999999997"/>
    <n v="280.04000000000002"/>
    <n v="145.33399999999995"/>
    <n v="0.34166169065340135"/>
    <n v="2026"/>
    <s v="Q2"/>
    <n v="5"/>
    <x v="4"/>
  </r>
  <r>
    <n v="3478"/>
    <d v="2026-05-16T00:00:00"/>
    <n v="2026"/>
    <x v="1"/>
    <n v="5"/>
    <x v="4"/>
    <x v="3"/>
    <x v="8"/>
    <x v="0"/>
    <s v="New"/>
    <x v="4"/>
    <s v="Recovery Roller"/>
    <n v="4"/>
    <n v="36.29"/>
    <n v="0.1"/>
    <n v="13.77"/>
    <n v="130.64400000000001"/>
    <n v="55.08"/>
    <n v="75.564000000000007"/>
    <n v="0.57839625241113257"/>
    <n v="2026"/>
    <s v="Q2"/>
    <n v="5"/>
    <x v="4"/>
  </r>
  <r>
    <n v="3599"/>
    <d v="2026-05-16T00:00:00"/>
    <n v="2026"/>
    <x v="1"/>
    <n v="5"/>
    <x v="4"/>
    <x v="1"/>
    <x v="6"/>
    <x v="0"/>
    <s v="New"/>
    <x v="1"/>
    <s v="Trail Boots"/>
    <n v="4"/>
    <n v="143.34"/>
    <n v="0"/>
    <n v="80.55"/>
    <n v="573.36"/>
    <n v="322.2"/>
    <n v="251.16000000000003"/>
    <n v="0.43804939305148599"/>
    <n v="2026"/>
    <s v="Q2"/>
    <n v="5"/>
    <x v="4"/>
  </r>
  <r>
    <n v="282"/>
    <d v="2026-05-17T00:00:00"/>
    <n v="2026"/>
    <x v="1"/>
    <n v="5"/>
    <x v="4"/>
    <x v="1"/>
    <x v="12"/>
    <x v="3"/>
    <s v="New"/>
    <x v="0"/>
    <s v="Trail Bike Light"/>
    <n v="3"/>
    <n v="51.68"/>
    <n v="0"/>
    <n v="22.4"/>
    <n v="155.04"/>
    <n v="67.199999999999989"/>
    <n v="87.84"/>
    <n v="0.56656346749226016"/>
    <n v="2026"/>
    <s v="Q2"/>
    <n v="5"/>
    <x v="4"/>
  </r>
  <r>
    <n v="980"/>
    <d v="2026-05-17T00:00:00"/>
    <n v="2026"/>
    <x v="1"/>
    <n v="5"/>
    <x v="4"/>
    <x v="3"/>
    <x v="7"/>
    <x v="0"/>
    <s v="Returning"/>
    <x v="2"/>
    <s v="Packing Cube Set"/>
    <n v="1"/>
    <n v="46.84"/>
    <n v="0"/>
    <n v="17.93"/>
    <n v="46.84"/>
    <n v="17.93"/>
    <n v="28.910000000000004"/>
    <n v="0.61720751494449189"/>
    <n v="2026"/>
    <s v="Q2"/>
    <n v="5"/>
    <x v="4"/>
  </r>
  <r>
    <n v="1155"/>
    <d v="2026-05-17T00:00:00"/>
    <n v="2026"/>
    <x v="1"/>
    <n v="5"/>
    <x v="4"/>
    <x v="2"/>
    <x v="2"/>
    <x v="3"/>
    <s v="New"/>
    <x v="1"/>
    <s v="Trekking Poles"/>
    <n v="5"/>
    <n v="72.900000000000006"/>
    <n v="0.05"/>
    <n v="31.57"/>
    <n v="346.27499999999998"/>
    <n v="157.85"/>
    <n v="188.42499999999998"/>
    <n v="0.54414843693596127"/>
    <n v="2026"/>
    <s v="Q2"/>
    <n v="5"/>
    <x v="4"/>
  </r>
  <r>
    <n v="1816"/>
    <d v="2026-05-17T00:00:00"/>
    <n v="2026"/>
    <x v="1"/>
    <n v="5"/>
    <x v="4"/>
    <x v="3"/>
    <x v="7"/>
    <x v="0"/>
    <s v="New"/>
    <x v="1"/>
    <s v="Hiking Daypack 20L"/>
    <n v="1"/>
    <n v="91.07"/>
    <n v="0"/>
    <n v="45.3"/>
    <n v="91.07"/>
    <n v="45.3"/>
    <n v="45.769999999999996"/>
    <n v="0.50258043263423735"/>
    <n v="2026"/>
    <s v="Q2"/>
    <n v="5"/>
    <x v="4"/>
  </r>
  <r>
    <n v="2128"/>
    <d v="2026-05-17T00:00:00"/>
    <n v="2026"/>
    <x v="1"/>
    <n v="5"/>
    <x v="4"/>
    <x v="2"/>
    <x v="10"/>
    <x v="2"/>
    <s v="New"/>
    <x v="0"/>
    <s v="Commuter Helmet"/>
    <n v="1"/>
    <n v="81.86"/>
    <n v="0"/>
    <n v="43.14"/>
    <n v="81.86"/>
    <n v="43.14"/>
    <n v="38.72"/>
    <n v="0.47300268751526997"/>
    <n v="2026"/>
    <s v="Q2"/>
    <n v="5"/>
    <x v="4"/>
  </r>
  <r>
    <n v="2296"/>
    <d v="2026-05-17T00:00:00"/>
    <n v="2026"/>
    <x v="1"/>
    <n v="5"/>
    <x v="4"/>
    <x v="3"/>
    <x v="8"/>
    <x v="0"/>
    <s v="Returning"/>
    <x v="2"/>
    <s v="Packing Cube Set"/>
    <n v="1"/>
    <n v="45.45"/>
    <n v="0"/>
    <n v="17.93"/>
    <n v="45.45"/>
    <n v="17.93"/>
    <n v="27.520000000000003"/>
    <n v="0.60550055005500558"/>
    <n v="2026"/>
    <s v="Q2"/>
    <n v="5"/>
    <x v="4"/>
  </r>
  <r>
    <n v="2322"/>
    <d v="2026-05-17T00:00:00"/>
    <n v="2026"/>
    <x v="1"/>
    <n v="5"/>
    <x v="4"/>
    <x v="2"/>
    <x v="10"/>
    <x v="2"/>
    <s v="Business"/>
    <x v="1"/>
    <s v="Trekking Poles"/>
    <n v="1"/>
    <n v="70.62"/>
    <n v="0"/>
    <n v="32.53"/>
    <n v="70.62"/>
    <n v="32.53"/>
    <n v="38.090000000000003"/>
    <n v="0.53936561880487111"/>
    <n v="2026"/>
    <s v="Q2"/>
    <n v="5"/>
    <x v="4"/>
  </r>
  <r>
    <n v="3480"/>
    <d v="2026-05-17T00:00:00"/>
    <n v="2026"/>
    <x v="1"/>
    <n v="5"/>
    <x v="4"/>
    <x v="3"/>
    <x v="8"/>
    <x v="0"/>
    <s v="New"/>
    <x v="4"/>
    <s v="Training Mat"/>
    <n v="2"/>
    <n v="51.56"/>
    <n v="0"/>
    <n v="22.46"/>
    <n v="103.12"/>
    <n v="44.92"/>
    <n v="58.2"/>
    <n v="0.56439100077579518"/>
    <n v="2026"/>
    <s v="Q2"/>
    <n v="5"/>
    <x v="4"/>
  </r>
  <r>
    <n v="4426"/>
    <d v="2026-05-17T00:00:00"/>
    <n v="2026"/>
    <x v="1"/>
    <n v="5"/>
    <x v="4"/>
    <x v="3"/>
    <x v="8"/>
    <x v="0"/>
    <s v="New"/>
    <x v="1"/>
    <s v="Trail Boots"/>
    <n v="2"/>
    <n v="146.22"/>
    <n v="0"/>
    <n v="81.069999999999993"/>
    <n v="292.44"/>
    <n v="162.13999999999999"/>
    <n v="130.30000000000001"/>
    <n v="0.4455614826973055"/>
    <n v="2026"/>
    <s v="Q2"/>
    <n v="5"/>
    <x v="4"/>
  </r>
  <r>
    <n v="4938"/>
    <d v="2026-05-17T00:00:00"/>
    <n v="2026"/>
    <x v="1"/>
    <n v="5"/>
    <x v="4"/>
    <x v="3"/>
    <x v="13"/>
    <x v="2"/>
    <s v="Returning"/>
    <x v="4"/>
    <s v="Training Mat"/>
    <n v="2"/>
    <n v="51.34"/>
    <n v="0"/>
    <n v="22.17"/>
    <n v="102.68"/>
    <n v="44.34"/>
    <n v="58.34"/>
    <n v="0.56817296455005839"/>
    <n v="2026"/>
    <s v="Q2"/>
    <n v="5"/>
    <x v="4"/>
  </r>
  <r>
    <n v="915"/>
    <d v="2026-05-18T00:00:00"/>
    <n v="2026"/>
    <x v="1"/>
    <n v="5"/>
    <x v="4"/>
    <x v="3"/>
    <x v="8"/>
    <x v="0"/>
    <s v="New"/>
    <x v="1"/>
    <s v="Summit Backpack 45L"/>
    <n v="1"/>
    <n v="153.61000000000001"/>
    <n v="0.05"/>
    <n v="79.94"/>
    <n v="145.92950000000002"/>
    <n v="79.94"/>
    <n v="65.989500000000021"/>
    <n v="0.45220123415758989"/>
    <n v="2026"/>
    <s v="Q2"/>
    <n v="5"/>
    <x v="4"/>
  </r>
  <r>
    <n v="1188"/>
    <d v="2026-05-18T00:00:00"/>
    <n v="2026"/>
    <x v="1"/>
    <n v="5"/>
    <x v="4"/>
    <x v="1"/>
    <x v="6"/>
    <x v="0"/>
    <s v="Returning"/>
    <x v="3"/>
    <s v="Portable Camp Stove"/>
    <n v="1"/>
    <n v="82.44"/>
    <n v="0.15"/>
    <n v="39.380000000000003"/>
    <n v="70.073999999999998"/>
    <n v="39.380000000000003"/>
    <n v="30.693999999999996"/>
    <n v="0.43802266175757054"/>
    <n v="2026"/>
    <s v="Q2"/>
    <n v="5"/>
    <x v="4"/>
  </r>
  <r>
    <n v="1594"/>
    <d v="2026-05-18T00:00:00"/>
    <n v="2026"/>
    <x v="1"/>
    <n v="5"/>
    <x v="4"/>
    <x v="0"/>
    <x v="0"/>
    <x v="1"/>
    <s v="Business"/>
    <x v="1"/>
    <s v="Hiking Daypack 20L"/>
    <n v="10"/>
    <n v="92.09"/>
    <n v="0.15"/>
    <n v="45.13"/>
    <n v="782.7650000000001"/>
    <n v="451.3"/>
    <n v="331.46500000000009"/>
    <n v="0.42345403792964686"/>
    <n v="2026"/>
    <s v="Q2"/>
    <n v="5"/>
    <x v="4"/>
  </r>
  <r>
    <n v="3022"/>
    <d v="2026-05-18T00:00:00"/>
    <n v="2026"/>
    <x v="1"/>
    <n v="5"/>
    <x v="4"/>
    <x v="3"/>
    <x v="8"/>
    <x v="3"/>
    <s v="New"/>
    <x v="2"/>
    <s v="Insulated Bottle"/>
    <n v="1"/>
    <n v="36.72"/>
    <n v="0"/>
    <n v="13.67"/>
    <n v="36.72"/>
    <n v="13.67"/>
    <n v="23.049999999999997"/>
    <n v="0.62772331154684091"/>
    <n v="2026"/>
    <s v="Q2"/>
    <n v="5"/>
    <x v="4"/>
  </r>
  <r>
    <n v="588"/>
    <d v="2026-05-19T00:00:00"/>
    <n v="2026"/>
    <x v="1"/>
    <n v="5"/>
    <x v="4"/>
    <x v="1"/>
    <x v="1"/>
    <x v="1"/>
    <s v="Business"/>
    <x v="2"/>
    <s v="Carry-On Duffel"/>
    <n v="3"/>
    <n v="132.41999999999999"/>
    <n v="0.05"/>
    <n v="67.09"/>
    <n v="377.39699999999999"/>
    <n v="201.27"/>
    <n v="176.12699999999998"/>
    <n v="0.46668892439526544"/>
    <n v="2026"/>
    <s v="Q2"/>
    <n v="5"/>
    <x v="4"/>
  </r>
  <r>
    <n v="1016"/>
    <d v="2026-05-19T00:00:00"/>
    <n v="2026"/>
    <x v="1"/>
    <n v="5"/>
    <x v="4"/>
    <x v="3"/>
    <x v="13"/>
    <x v="2"/>
    <s v="Returning"/>
    <x v="3"/>
    <s v="Trail Tent 2P"/>
    <n v="2"/>
    <n v="192.1"/>
    <n v="0.05"/>
    <n v="106.07"/>
    <n v="364.98999999999995"/>
    <n v="212.14"/>
    <n v="152.84999999999997"/>
    <n v="0.41877859667388145"/>
    <n v="2026"/>
    <s v="Q2"/>
    <n v="5"/>
    <x v="4"/>
  </r>
  <r>
    <n v="1930"/>
    <d v="2026-05-19T00:00:00"/>
    <n v="2026"/>
    <x v="1"/>
    <n v="5"/>
    <x v="4"/>
    <x v="2"/>
    <x v="16"/>
    <x v="2"/>
    <s v="New"/>
    <x v="2"/>
    <s v="Insulated Bottle"/>
    <n v="4"/>
    <n v="36.94"/>
    <n v="0"/>
    <n v="13.63"/>
    <n v="147.76"/>
    <n v="54.52"/>
    <n v="93.239999999999981"/>
    <n v="0.63102328099620997"/>
    <n v="2026"/>
    <s v="Q2"/>
    <n v="5"/>
    <x v="4"/>
  </r>
  <r>
    <n v="2658"/>
    <d v="2026-05-19T00:00:00"/>
    <n v="2026"/>
    <x v="1"/>
    <n v="5"/>
    <x v="4"/>
    <x v="0"/>
    <x v="15"/>
    <x v="0"/>
    <s v="Business"/>
    <x v="1"/>
    <s v="Summit Backpack 45L"/>
    <n v="1"/>
    <n v="153.16999999999999"/>
    <n v="0"/>
    <n v="78.489999999999995"/>
    <n v="153.16999999999999"/>
    <n v="78.489999999999995"/>
    <n v="74.679999999999993"/>
    <n v="0.48756283867598094"/>
    <n v="2026"/>
    <s v="Q2"/>
    <n v="5"/>
    <x v="4"/>
  </r>
  <r>
    <n v="2951"/>
    <d v="2026-05-19T00:00:00"/>
    <n v="2026"/>
    <x v="1"/>
    <n v="5"/>
    <x v="4"/>
    <x v="0"/>
    <x v="0"/>
    <x v="0"/>
    <s v="Business"/>
    <x v="0"/>
    <s v="Commuter Helmet"/>
    <n v="2"/>
    <n v="82.85"/>
    <n v="0"/>
    <n v="42.53"/>
    <n v="165.7"/>
    <n v="85.06"/>
    <n v="80.639999999999986"/>
    <n v="0.48666264333132164"/>
    <n v="2026"/>
    <s v="Q2"/>
    <n v="5"/>
    <x v="4"/>
  </r>
  <r>
    <n v="4328"/>
    <d v="2026-05-19T00:00:00"/>
    <n v="2026"/>
    <x v="1"/>
    <n v="5"/>
    <x v="4"/>
    <x v="2"/>
    <x v="5"/>
    <x v="3"/>
    <s v="New"/>
    <x v="1"/>
    <s v="Trail Boots"/>
    <n v="1"/>
    <n v="143.52000000000001"/>
    <n v="0"/>
    <n v="81.040000000000006"/>
    <n v="143.52000000000001"/>
    <n v="81.040000000000006"/>
    <n v="62.480000000000004"/>
    <n v="0.435340022296544"/>
    <n v="2026"/>
    <s v="Q2"/>
    <n v="5"/>
    <x v="4"/>
  </r>
  <r>
    <n v="4591"/>
    <d v="2026-05-19T00:00:00"/>
    <n v="2026"/>
    <x v="1"/>
    <n v="5"/>
    <x v="4"/>
    <x v="2"/>
    <x v="16"/>
    <x v="2"/>
    <s v="New"/>
    <x v="3"/>
    <s v="Trail Tent 2P"/>
    <n v="1"/>
    <n v="192.94"/>
    <n v="0"/>
    <n v="105.15"/>
    <n v="192.94"/>
    <n v="105.15"/>
    <n v="87.789999999999992"/>
    <n v="0.45501192080439512"/>
    <n v="2026"/>
    <s v="Q2"/>
    <n v="5"/>
    <x v="4"/>
  </r>
  <r>
    <n v="280"/>
    <d v="2026-05-20T00:00:00"/>
    <n v="2026"/>
    <x v="1"/>
    <n v="5"/>
    <x v="4"/>
    <x v="3"/>
    <x v="8"/>
    <x v="2"/>
    <s v="Business"/>
    <x v="2"/>
    <s v="Travel Backpack 35L"/>
    <n v="1"/>
    <n v="168.56"/>
    <n v="0"/>
    <n v="85.46"/>
    <n v="168.56"/>
    <n v="85.46"/>
    <n v="83.100000000000009"/>
    <n v="0.49299952539155201"/>
    <n v="2026"/>
    <s v="Q2"/>
    <n v="5"/>
    <x v="4"/>
  </r>
  <r>
    <n v="409"/>
    <d v="2026-05-20T00:00:00"/>
    <n v="2026"/>
    <x v="1"/>
    <n v="5"/>
    <x v="4"/>
    <x v="0"/>
    <x v="0"/>
    <x v="0"/>
    <s v="New"/>
    <x v="3"/>
    <s v="Compact Sleeping Bag"/>
    <n v="2"/>
    <n v="123.9"/>
    <n v="0"/>
    <n v="58.95"/>
    <n v="247.8"/>
    <n v="117.9"/>
    <n v="129.9"/>
    <n v="0.52421307506053272"/>
    <n v="2026"/>
    <s v="Q2"/>
    <n v="5"/>
    <x v="4"/>
  </r>
  <r>
    <n v="1372"/>
    <d v="2026-05-20T00:00:00"/>
    <n v="2026"/>
    <x v="1"/>
    <n v="5"/>
    <x v="4"/>
    <x v="0"/>
    <x v="9"/>
    <x v="0"/>
    <s v="New"/>
    <x v="1"/>
    <s v="Trail Boots"/>
    <n v="2"/>
    <n v="140.93"/>
    <n v="0"/>
    <n v="81.040000000000006"/>
    <n v="281.86"/>
    <n v="162.08000000000001"/>
    <n v="119.78"/>
    <n v="0.42496274746327961"/>
    <n v="2026"/>
    <s v="Q2"/>
    <n v="5"/>
    <x v="4"/>
  </r>
  <r>
    <n v="2327"/>
    <d v="2026-05-20T00:00:00"/>
    <n v="2026"/>
    <x v="1"/>
    <n v="5"/>
    <x v="4"/>
    <x v="2"/>
    <x v="5"/>
    <x v="2"/>
    <s v="Returning"/>
    <x v="1"/>
    <s v="Trekking Poles"/>
    <n v="1"/>
    <n v="73.150000000000006"/>
    <n v="0"/>
    <n v="32.950000000000003"/>
    <n v="73.150000000000006"/>
    <n v="32.950000000000003"/>
    <n v="40.200000000000003"/>
    <n v="0.54955570745044424"/>
    <n v="2026"/>
    <s v="Q2"/>
    <n v="5"/>
    <x v="4"/>
  </r>
  <r>
    <n v="2703"/>
    <d v="2026-05-20T00:00:00"/>
    <n v="2026"/>
    <x v="1"/>
    <n v="5"/>
    <x v="4"/>
    <x v="3"/>
    <x v="8"/>
    <x v="2"/>
    <s v="Business"/>
    <x v="3"/>
    <s v="Trail Tent 2P"/>
    <n v="2"/>
    <n v="197.35"/>
    <n v="0.05"/>
    <n v="102.63"/>
    <n v="374.96499999999997"/>
    <n v="205.26"/>
    <n v="169.70499999999998"/>
    <n v="0.45258890829810783"/>
    <n v="2026"/>
    <s v="Q2"/>
    <n v="5"/>
    <x v="4"/>
  </r>
  <r>
    <n v="2776"/>
    <d v="2026-05-20T00:00:00"/>
    <n v="2026"/>
    <x v="1"/>
    <n v="5"/>
    <x v="4"/>
    <x v="3"/>
    <x v="4"/>
    <x v="0"/>
    <s v="Business"/>
    <x v="2"/>
    <s v="Insulated Bottle"/>
    <n v="3"/>
    <n v="36.74"/>
    <n v="0.05"/>
    <n v="13.97"/>
    <n v="104.70899999999999"/>
    <n v="41.910000000000004"/>
    <n v="62.798999999999985"/>
    <n v="0.59974787267570118"/>
    <n v="2026"/>
    <s v="Q2"/>
    <n v="5"/>
    <x v="4"/>
  </r>
  <r>
    <n v="3411"/>
    <d v="2026-05-20T00:00:00"/>
    <n v="2026"/>
    <x v="1"/>
    <n v="5"/>
    <x v="4"/>
    <x v="1"/>
    <x v="11"/>
    <x v="0"/>
    <s v="Returning"/>
    <x v="1"/>
    <s v="Summit Backpack 45L"/>
    <n v="2"/>
    <n v="151.35"/>
    <n v="0.05"/>
    <n v="77.150000000000006"/>
    <n v="287.565"/>
    <n v="154.30000000000001"/>
    <n v="133.26499999999999"/>
    <n v="0.46342566028550064"/>
    <n v="2026"/>
    <s v="Q2"/>
    <n v="5"/>
    <x v="4"/>
  </r>
  <r>
    <n v="3841"/>
    <d v="2026-05-20T00:00:00"/>
    <n v="2026"/>
    <x v="1"/>
    <n v="5"/>
    <x v="4"/>
    <x v="0"/>
    <x v="15"/>
    <x v="2"/>
    <s v="New"/>
    <x v="0"/>
    <s v="Trail Bike Light"/>
    <n v="2"/>
    <n v="50.09"/>
    <n v="0.05"/>
    <n v="23.16"/>
    <n v="95.171000000000006"/>
    <n v="46.32"/>
    <n v="48.851000000000006"/>
    <n v="0.51329711781950382"/>
    <n v="2026"/>
    <s v="Q2"/>
    <n v="5"/>
    <x v="4"/>
  </r>
  <r>
    <n v="5121"/>
    <d v="2026-05-20T00:00:00"/>
    <n v="2026"/>
    <x v="1"/>
    <n v="5"/>
    <x v="4"/>
    <x v="0"/>
    <x v="9"/>
    <x v="0"/>
    <s v="New"/>
    <x v="4"/>
    <s v="Weighted Vest"/>
    <n v="2"/>
    <n v="121.96"/>
    <n v="0.05"/>
    <n v="71.2"/>
    <n v="231.72399999999999"/>
    <n v="142.4"/>
    <n v="89.323999999999984"/>
    <n v="0.38547582468799085"/>
    <n v="2026"/>
    <s v="Q2"/>
    <n v="5"/>
    <x v="4"/>
  </r>
  <r>
    <n v="53"/>
    <d v="2026-05-21T00:00:00"/>
    <n v="2026"/>
    <x v="1"/>
    <n v="5"/>
    <x v="4"/>
    <x v="3"/>
    <x v="13"/>
    <x v="0"/>
    <s v="Business"/>
    <x v="2"/>
    <s v="Carry-On Duffel"/>
    <n v="1"/>
    <n v="134.28"/>
    <n v="0.05"/>
    <n v="65.44"/>
    <n v="127.56599999999999"/>
    <n v="65.44"/>
    <n v="62.125999999999991"/>
    <n v="0.487010645469796"/>
    <n v="2026"/>
    <s v="Q2"/>
    <n v="5"/>
    <x v="4"/>
  </r>
  <r>
    <n v="127"/>
    <d v="2026-05-21T00:00:00"/>
    <n v="2026"/>
    <x v="1"/>
    <n v="5"/>
    <x v="4"/>
    <x v="3"/>
    <x v="7"/>
    <x v="0"/>
    <s v="Business"/>
    <x v="0"/>
    <s v="Cycling Pack 12L"/>
    <n v="3"/>
    <n v="100.48"/>
    <n v="0.05"/>
    <n v="50.68"/>
    <n v="286.36799999999999"/>
    <n v="152.04"/>
    <n v="134.328"/>
    <n v="0.46907475695608447"/>
    <n v="2026"/>
    <s v="Q2"/>
    <n v="5"/>
    <x v="4"/>
  </r>
  <r>
    <n v="1092"/>
    <d v="2026-05-21T00:00:00"/>
    <n v="2026"/>
    <x v="1"/>
    <n v="5"/>
    <x v="4"/>
    <x v="3"/>
    <x v="8"/>
    <x v="0"/>
    <s v="New"/>
    <x v="4"/>
    <s v="Recovery Roller"/>
    <n v="3"/>
    <n v="36.229999999999997"/>
    <n v="0"/>
    <n v="13.55"/>
    <n v="108.69"/>
    <n v="40.650000000000006"/>
    <n v="68.039999999999992"/>
    <n v="0.62600055202870541"/>
    <n v="2026"/>
    <s v="Q2"/>
    <n v="5"/>
    <x v="4"/>
  </r>
  <r>
    <n v="1213"/>
    <d v="2026-05-21T00:00:00"/>
    <n v="2026"/>
    <x v="1"/>
    <n v="5"/>
    <x v="4"/>
    <x v="2"/>
    <x v="2"/>
    <x v="3"/>
    <s v="Returning"/>
    <x v="3"/>
    <s v="Compact Sleeping Bag"/>
    <n v="3"/>
    <n v="120.61"/>
    <n v="0"/>
    <n v="60.17"/>
    <n v="361.83"/>
    <n v="180.51"/>
    <n v="181.32"/>
    <n v="0.50111931017328581"/>
    <n v="2026"/>
    <s v="Q2"/>
    <n v="5"/>
    <x v="4"/>
  </r>
  <r>
    <n v="1849"/>
    <d v="2026-05-21T00:00:00"/>
    <n v="2026"/>
    <x v="1"/>
    <n v="5"/>
    <x v="4"/>
    <x v="2"/>
    <x v="5"/>
    <x v="3"/>
    <s v="Returning"/>
    <x v="2"/>
    <s v="Packing Cube Set"/>
    <n v="3"/>
    <n v="46.46"/>
    <n v="0"/>
    <n v="18.71"/>
    <n v="139.38"/>
    <n v="56.13"/>
    <n v="83.25"/>
    <n v="0.59728798966853214"/>
    <n v="2026"/>
    <s v="Q2"/>
    <n v="5"/>
    <x v="4"/>
  </r>
  <r>
    <n v="2395"/>
    <d v="2026-05-21T00:00:00"/>
    <n v="2026"/>
    <x v="1"/>
    <n v="5"/>
    <x v="4"/>
    <x v="1"/>
    <x v="12"/>
    <x v="0"/>
    <s v="Business"/>
    <x v="4"/>
    <s v="Recovery Roller"/>
    <n v="1"/>
    <n v="36.9"/>
    <n v="0.05"/>
    <n v="13.89"/>
    <n v="35.055"/>
    <n v="13.89"/>
    <n v="21.164999999999999"/>
    <n v="0.60376551133932388"/>
    <n v="2026"/>
    <s v="Q2"/>
    <n v="5"/>
    <x v="4"/>
  </r>
  <r>
    <n v="4166"/>
    <d v="2026-05-21T00:00:00"/>
    <n v="2026"/>
    <x v="1"/>
    <n v="5"/>
    <x v="4"/>
    <x v="2"/>
    <x v="3"/>
    <x v="0"/>
    <s v="New"/>
    <x v="4"/>
    <s v="Resistance Band Set"/>
    <n v="6"/>
    <n v="40.61"/>
    <n v="0.05"/>
    <n v="15.14"/>
    <n v="231.47699999999998"/>
    <n v="90.84"/>
    <n v="140.63699999999997"/>
    <n v="0.607563602431343"/>
    <n v="2026"/>
    <s v="Q2"/>
    <n v="5"/>
    <x v="4"/>
  </r>
  <r>
    <n v="1004"/>
    <d v="2026-05-22T00:00:00"/>
    <n v="2026"/>
    <x v="1"/>
    <n v="5"/>
    <x v="4"/>
    <x v="3"/>
    <x v="13"/>
    <x v="0"/>
    <s v="Business"/>
    <x v="2"/>
    <s v="Insulated Bottle"/>
    <n v="2"/>
    <n v="36.86"/>
    <n v="0.05"/>
    <n v="13.85"/>
    <n v="70.033999999999992"/>
    <n v="27.7"/>
    <n v="42.333999999999989"/>
    <n v="0.60447782505640113"/>
    <n v="2026"/>
    <s v="Q2"/>
    <n v="5"/>
    <x v="4"/>
  </r>
  <r>
    <n v="1012"/>
    <d v="2026-05-22T00:00:00"/>
    <n v="2026"/>
    <x v="1"/>
    <n v="5"/>
    <x v="4"/>
    <x v="1"/>
    <x v="6"/>
    <x v="0"/>
    <s v="New"/>
    <x v="1"/>
    <s v="Summit Backpack 45L"/>
    <n v="3"/>
    <n v="156.74"/>
    <n v="0"/>
    <n v="79.819999999999993"/>
    <n v="470.22"/>
    <n v="239.45999999999998"/>
    <n v="230.76000000000005"/>
    <n v="0.49074901110118674"/>
    <n v="2026"/>
    <s v="Q2"/>
    <n v="5"/>
    <x v="4"/>
  </r>
  <r>
    <n v="2180"/>
    <d v="2026-05-22T00:00:00"/>
    <n v="2026"/>
    <x v="1"/>
    <n v="5"/>
    <x v="4"/>
    <x v="0"/>
    <x v="9"/>
    <x v="1"/>
    <s v="Returning"/>
    <x v="0"/>
    <s v="Trail Bike Light"/>
    <n v="3"/>
    <n v="51.04"/>
    <n v="0.2"/>
    <n v="22.32"/>
    <n v="122.49600000000001"/>
    <n v="66.960000000000008"/>
    <n v="55.536000000000001"/>
    <n v="0.45336990595611282"/>
    <n v="2026"/>
    <s v="Q2"/>
    <n v="5"/>
    <x v="4"/>
  </r>
  <r>
    <n v="3659"/>
    <d v="2026-05-22T00:00:00"/>
    <n v="2026"/>
    <x v="1"/>
    <n v="5"/>
    <x v="4"/>
    <x v="3"/>
    <x v="13"/>
    <x v="2"/>
    <s v="New"/>
    <x v="1"/>
    <s v="Hiking Daypack 20L"/>
    <n v="2"/>
    <n v="93.55"/>
    <n v="0"/>
    <n v="44.31"/>
    <n v="187.1"/>
    <n v="88.62"/>
    <n v="98.47999999999999"/>
    <n v="0.52634954569748793"/>
    <n v="2026"/>
    <s v="Q2"/>
    <n v="5"/>
    <x v="4"/>
  </r>
  <r>
    <n v="3775"/>
    <d v="2026-05-22T00:00:00"/>
    <n v="2026"/>
    <x v="1"/>
    <n v="5"/>
    <x v="4"/>
    <x v="2"/>
    <x v="2"/>
    <x v="0"/>
    <s v="Business"/>
    <x v="2"/>
    <s v="Carry-On Duffel"/>
    <n v="1"/>
    <n v="131.74"/>
    <n v="0"/>
    <n v="66.650000000000006"/>
    <n v="131.74"/>
    <n v="66.650000000000006"/>
    <n v="65.09"/>
    <n v="0.49407924700166994"/>
    <n v="2026"/>
    <s v="Q2"/>
    <n v="5"/>
    <x v="4"/>
  </r>
  <r>
    <n v="4071"/>
    <d v="2026-05-22T00:00:00"/>
    <n v="2026"/>
    <x v="1"/>
    <n v="5"/>
    <x v="4"/>
    <x v="3"/>
    <x v="8"/>
    <x v="0"/>
    <s v="New"/>
    <x v="1"/>
    <s v="Hiking Daypack 20L"/>
    <n v="5"/>
    <n v="91.79"/>
    <n v="0.05"/>
    <n v="44.48"/>
    <n v="436.0025"/>
    <n v="222.39999999999998"/>
    <n v="213.60250000000002"/>
    <n v="0.48991118170193981"/>
    <n v="2026"/>
    <s v="Q2"/>
    <n v="5"/>
    <x v="4"/>
  </r>
  <r>
    <n v="5137"/>
    <d v="2026-05-22T00:00:00"/>
    <n v="2026"/>
    <x v="1"/>
    <n v="5"/>
    <x v="4"/>
    <x v="3"/>
    <x v="13"/>
    <x v="0"/>
    <s v="Business"/>
    <x v="1"/>
    <s v="Summit Backpack 45L"/>
    <n v="4"/>
    <n v="155.4"/>
    <n v="0.05"/>
    <n v="77.31"/>
    <n v="590.52"/>
    <n v="309.24"/>
    <n v="281.27999999999997"/>
    <n v="0.47632595001016048"/>
    <n v="2026"/>
    <s v="Q2"/>
    <n v="5"/>
    <x v="4"/>
  </r>
  <r>
    <n v="133"/>
    <d v="2026-05-23T00:00:00"/>
    <n v="2026"/>
    <x v="1"/>
    <n v="5"/>
    <x v="4"/>
    <x v="1"/>
    <x v="1"/>
    <x v="0"/>
    <s v="New"/>
    <x v="2"/>
    <s v="Insulated Bottle"/>
    <n v="1"/>
    <n v="36.57"/>
    <n v="0.05"/>
    <n v="13.33"/>
    <n v="34.741500000000002"/>
    <n v="13.33"/>
    <n v="21.411500000000004"/>
    <n v="0.61630902522919284"/>
    <n v="2026"/>
    <s v="Q2"/>
    <n v="5"/>
    <x v="4"/>
  </r>
  <r>
    <n v="1385"/>
    <d v="2026-05-23T00:00:00"/>
    <n v="2026"/>
    <x v="1"/>
    <n v="5"/>
    <x v="4"/>
    <x v="2"/>
    <x v="16"/>
    <x v="0"/>
    <s v="New"/>
    <x v="0"/>
    <s v="Compact Repair Kit"/>
    <n v="2"/>
    <n v="41.19"/>
    <n v="0"/>
    <n v="17.190000000000001"/>
    <n v="82.38"/>
    <n v="34.380000000000003"/>
    <n v="47.999999999999993"/>
    <n v="0.58266569555717407"/>
    <n v="2026"/>
    <s v="Q2"/>
    <n v="5"/>
    <x v="4"/>
  </r>
  <r>
    <n v="1597"/>
    <d v="2026-05-23T00:00:00"/>
    <n v="2026"/>
    <x v="1"/>
    <n v="5"/>
    <x v="4"/>
    <x v="3"/>
    <x v="8"/>
    <x v="0"/>
    <s v="Returning"/>
    <x v="2"/>
    <s v="Carry-On Duffel"/>
    <n v="1"/>
    <n v="136.66999999999999"/>
    <n v="0.05"/>
    <n v="67.099999999999994"/>
    <n v="129.83649999999997"/>
    <n v="67.099999999999994"/>
    <n v="62.736499999999978"/>
    <n v="0.48319617364916639"/>
    <n v="2026"/>
    <s v="Q2"/>
    <n v="5"/>
    <x v="4"/>
  </r>
  <r>
    <n v="2273"/>
    <d v="2026-05-23T00:00:00"/>
    <n v="2026"/>
    <x v="1"/>
    <n v="5"/>
    <x v="4"/>
    <x v="2"/>
    <x v="2"/>
    <x v="2"/>
    <s v="New"/>
    <x v="4"/>
    <s v="Recovery Roller"/>
    <n v="2"/>
    <n v="35.700000000000003"/>
    <n v="0"/>
    <n v="13.52"/>
    <n v="71.400000000000006"/>
    <n v="27.04"/>
    <n v="44.360000000000007"/>
    <n v="0.62128851540616248"/>
    <n v="2026"/>
    <s v="Q2"/>
    <n v="5"/>
    <x v="4"/>
  </r>
  <r>
    <n v="2931"/>
    <d v="2026-05-23T00:00:00"/>
    <n v="2026"/>
    <x v="1"/>
    <n v="5"/>
    <x v="4"/>
    <x v="0"/>
    <x v="0"/>
    <x v="0"/>
    <s v="Returning"/>
    <x v="0"/>
    <s v="Cycling Pack 12L"/>
    <n v="1"/>
    <n v="100.87"/>
    <n v="0"/>
    <n v="50.4"/>
    <n v="100.87"/>
    <n v="50.4"/>
    <n v="50.470000000000006"/>
    <n v="0.5003469812630118"/>
    <n v="2026"/>
    <s v="Q2"/>
    <n v="5"/>
    <x v="4"/>
  </r>
  <r>
    <n v="4143"/>
    <d v="2026-05-23T00:00:00"/>
    <n v="2026"/>
    <x v="1"/>
    <n v="5"/>
    <x v="4"/>
    <x v="2"/>
    <x v="16"/>
    <x v="2"/>
    <s v="Returning"/>
    <x v="2"/>
    <s v="Carry-On Duffel"/>
    <n v="1"/>
    <n v="130.80000000000001"/>
    <n v="0"/>
    <n v="68.7"/>
    <n v="130.80000000000001"/>
    <n v="68.7"/>
    <n v="62.100000000000009"/>
    <n v="0.4747706422018349"/>
    <n v="2026"/>
    <s v="Q2"/>
    <n v="5"/>
    <x v="4"/>
  </r>
  <r>
    <n v="4504"/>
    <d v="2026-05-23T00:00:00"/>
    <n v="2026"/>
    <x v="1"/>
    <n v="5"/>
    <x v="4"/>
    <x v="0"/>
    <x v="9"/>
    <x v="3"/>
    <s v="Returning"/>
    <x v="1"/>
    <s v="Summit Backpack 45L"/>
    <n v="1"/>
    <n v="153.88999999999999"/>
    <n v="0"/>
    <n v="79.64"/>
    <n v="153.88999999999999"/>
    <n v="79.64"/>
    <n v="74.249999999999986"/>
    <n v="0.4824874910650464"/>
    <n v="2026"/>
    <s v="Q2"/>
    <n v="5"/>
    <x v="4"/>
  </r>
  <r>
    <n v="656"/>
    <d v="2026-05-24T00:00:00"/>
    <n v="2026"/>
    <x v="1"/>
    <n v="5"/>
    <x v="4"/>
    <x v="3"/>
    <x v="7"/>
    <x v="0"/>
    <s v="New"/>
    <x v="3"/>
    <s v="Compact Sleeping Bag"/>
    <n v="1"/>
    <n v="122.51"/>
    <n v="0.15"/>
    <n v="62.2"/>
    <n v="104.1335"/>
    <n v="62.2"/>
    <n v="41.933499999999995"/>
    <n v="0.40268981643755369"/>
    <n v="2026"/>
    <s v="Q2"/>
    <n v="5"/>
    <x v="4"/>
  </r>
  <r>
    <n v="979"/>
    <d v="2026-05-24T00:00:00"/>
    <n v="2026"/>
    <x v="1"/>
    <n v="5"/>
    <x v="4"/>
    <x v="3"/>
    <x v="4"/>
    <x v="1"/>
    <s v="Returning"/>
    <x v="0"/>
    <s v="Commuter Helmet"/>
    <n v="8"/>
    <n v="79.94"/>
    <n v="0.15"/>
    <n v="41.65"/>
    <n v="543.59199999999998"/>
    <n v="333.2"/>
    <n v="210.392"/>
    <n v="0.38704028021015763"/>
    <n v="2026"/>
    <s v="Q2"/>
    <n v="5"/>
    <x v="4"/>
  </r>
  <r>
    <n v="1510"/>
    <d v="2026-05-24T00:00:00"/>
    <n v="2026"/>
    <x v="1"/>
    <n v="5"/>
    <x v="4"/>
    <x v="3"/>
    <x v="7"/>
    <x v="0"/>
    <s v="New"/>
    <x v="0"/>
    <s v="Trail Bike Light"/>
    <n v="2"/>
    <n v="50.78"/>
    <n v="0.05"/>
    <n v="23.03"/>
    <n v="96.481999999999999"/>
    <n v="46.06"/>
    <n v="50.421999999999997"/>
    <n v="0.52260525279326708"/>
    <n v="2026"/>
    <s v="Q2"/>
    <n v="5"/>
    <x v="4"/>
  </r>
  <r>
    <n v="1959"/>
    <d v="2026-05-24T00:00:00"/>
    <n v="2026"/>
    <x v="1"/>
    <n v="5"/>
    <x v="4"/>
    <x v="0"/>
    <x v="15"/>
    <x v="3"/>
    <s v="Business"/>
    <x v="0"/>
    <s v="Commuter Helmet"/>
    <n v="2"/>
    <n v="80.59"/>
    <n v="0.05"/>
    <n v="41.44"/>
    <n v="153.12100000000001"/>
    <n v="82.88"/>
    <n v="70.241000000000014"/>
    <n v="0.45872871781140412"/>
    <n v="2026"/>
    <s v="Q2"/>
    <n v="5"/>
    <x v="4"/>
  </r>
  <r>
    <n v="2089"/>
    <d v="2026-05-24T00:00:00"/>
    <n v="2026"/>
    <x v="1"/>
    <n v="5"/>
    <x v="4"/>
    <x v="0"/>
    <x v="15"/>
    <x v="3"/>
    <s v="New"/>
    <x v="4"/>
    <s v="Recovery Roller"/>
    <n v="3"/>
    <n v="35.75"/>
    <n v="0.15"/>
    <n v="13.54"/>
    <n v="91.162499999999994"/>
    <n v="40.619999999999997"/>
    <n v="50.542499999999997"/>
    <n v="0.55442204853969557"/>
    <n v="2026"/>
    <s v="Q2"/>
    <n v="5"/>
    <x v="4"/>
  </r>
  <r>
    <n v="2446"/>
    <d v="2026-05-24T00:00:00"/>
    <n v="2026"/>
    <x v="1"/>
    <n v="5"/>
    <x v="4"/>
    <x v="1"/>
    <x v="12"/>
    <x v="0"/>
    <s v="New"/>
    <x v="3"/>
    <s v="Trail Tent 2P"/>
    <n v="5"/>
    <n v="195.78"/>
    <n v="0.1"/>
    <n v="101.98"/>
    <n v="881.01"/>
    <n v="509.90000000000003"/>
    <n v="371.10999999999996"/>
    <n v="0.4212324491208953"/>
    <n v="2026"/>
    <s v="Q2"/>
    <n v="5"/>
    <x v="4"/>
  </r>
  <r>
    <n v="2847"/>
    <d v="2026-05-24T00:00:00"/>
    <n v="2026"/>
    <x v="1"/>
    <n v="5"/>
    <x v="4"/>
    <x v="3"/>
    <x v="13"/>
    <x v="0"/>
    <s v="Returning"/>
    <x v="3"/>
    <s v="Compact Sleeping Bag"/>
    <n v="2"/>
    <n v="125.95"/>
    <n v="0.05"/>
    <n v="61.74"/>
    <n v="239.30500000000001"/>
    <n v="123.48"/>
    <n v="115.825"/>
    <n v="0.48400576669940032"/>
    <n v="2026"/>
    <s v="Q2"/>
    <n v="5"/>
    <x v="4"/>
  </r>
  <r>
    <n v="3454"/>
    <d v="2026-05-24T00:00:00"/>
    <n v="2026"/>
    <x v="1"/>
    <n v="5"/>
    <x v="4"/>
    <x v="3"/>
    <x v="7"/>
    <x v="0"/>
    <s v="New"/>
    <x v="4"/>
    <s v="Resistance Band Set"/>
    <n v="2"/>
    <n v="41.32"/>
    <n v="0"/>
    <n v="14.91"/>
    <n v="82.64"/>
    <n v="29.82"/>
    <n v="52.82"/>
    <n v="0.63915779283639884"/>
    <n v="2026"/>
    <s v="Q2"/>
    <n v="5"/>
    <x v="4"/>
  </r>
  <r>
    <n v="4472"/>
    <d v="2026-05-24T00:00:00"/>
    <n v="2026"/>
    <x v="1"/>
    <n v="5"/>
    <x v="4"/>
    <x v="3"/>
    <x v="8"/>
    <x v="3"/>
    <s v="New"/>
    <x v="1"/>
    <s v="Trail Boots"/>
    <n v="2"/>
    <n v="144.01"/>
    <n v="0"/>
    <n v="79.37"/>
    <n v="288.02"/>
    <n v="158.74"/>
    <n v="129.27999999999997"/>
    <n v="0.44885771821401282"/>
    <n v="2026"/>
    <s v="Q2"/>
    <n v="5"/>
    <x v="4"/>
  </r>
  <r>
    <n v="4852"/>
    <d v="2026-05-24T00:00:00"/>
    <n v="2026"/>
    <x v="1"/>
    <n v="5"/>
    <x v="4"/>
    <x v="0"/>
    <x v="15"/>
    <x v="0"/>
    <s v="Business"/>
    <x v="0"/>
    <s v="Trail Bike Light"/>
    <n v="2"/>
    <n v="51.17"/>
    <n v="0.05"/>
    <n v="21.97"/>
    <n v="97.222999999999999"/>
    <n v="43.94"/>
    <n v="53.283000000000001"/>
    <n v="0.54804932989107513"/>
    <n v="2026"/>
    <s v="Q2"/>
    <n v="5"/>
    <x v="4"/>
  </r>
  <r>
    <n v="4959"/>
    <d v="2026-05-24T00:00:00"/>
    <n v="2026"/>
    <x v="1"/>
    <n v="5"/>
    <x v="4"/>
    <x v="0"/>
    <x v="0"/>
    <x v="1"/>
    <s v="Business"/>
    <x v="3"/>
    <s v="Portable Camp Stove"/>
    <n v="6"/>
    <n v="83.58"/>
    <n v="0.2"/>
    <n v="40.5"/>
    <n v="401.18400000000003"/>
    <n v="243"/>
    <n v="158.18400000000003"/>
    <n v="0.39429289303661169"/>
    <n v="2026"/>
    <s v="Q2"/>
    <n v="5"/>
    <x v="4"/>
  </r>
  <r>
    <n v="5056"/>
    <d v="2026-05-24T00:00:00"/>
    <n v="2026"/>
    <x v="1"/>
    <n v="5"/>
    <x v="4"/>
    <x v="2"/>
    <x v="16"/>
    <x v="3"/>
    <s v="Returning"/>
    <x v="3"/>
    <s v="Portable Camp Stove"/>
    <n v="2"/>
    <n v="80.010000000000005"/>
    <n v="0"/>
    <n v="38.54"/>
    <n v="160.02000000000001"/>
    <n v="77.08"/>
    <n v="82.940000000000012"/>
    <n v="0.51831021122359711"/>
    <n v="2026"/>
    <s v="Q2"/>
    <n v="5"/>
    <x v="4"/>
  </r>
  <r>
    <n v="1152"/>
    <d v="2026-05-25T00:00:00"/>
    <n v="2026"/>
    <x v="1"/>
    <n v="5"/>
    <x v="4"/>
    <x v="3"/>
    <x v="7"/>
    <x v="0"/>
    <s v="New"/>
    <x v="1"/>
    <s v="Hiking Daypack 20L"/>
    <n v="2"/>
    <n v="94.4"/>
    <n v="0"/>
    <n v="46.39"/>
    <n v="188.8"/>
    <n v="92.78"/>
    <n v="96.02000000000001"/>
    <n v="0.50858050847457625"/>
    <n v="2026"/>
    <s v="Q2"/>
    <n v="5"/>
    <x v="4"/>
  </r>
  <r>
    <n v="3919"/>
    <d v="2026-05-25T00:00:00"/>
    <n v="2026"/>
    <x v="1"/>
    <n v="5"/>
    <x v="4"/>
    <x v="2"/>
    <x v="2"/>
    <x v="2"/>
    <s v="Business"/>
    <x v="1"/>
    <s v="Summit Backpack 45L"/>
    <n v="6"/>
    <n v="157.33000000000001"/>
    <n v="0"/>
    <n v="78.849999999999994"/>
    <n v="943.98"/>
    <n v="473.09999999999997"/>
    <n v="470.88000000000005"/>
    <n v="0.4988241276298227"/>
    <n v="2026"/>
    <s v="Q2"/>
    <n v="5"/>
    <x v="4"/>
  </r>
  <r>
    <n v="4202"/>
    <d v="2026-05-25T00:00:00"/>
    <n v="2026"/>
    <x v="1"/>
    <n v="5"/>
    <x v="4"/>
    <x v="2"/>
    <x v="3"/>
    <x v="0"/>
    <s v="New"/>
    <x v="3"/>
    <s v="Compact Sleeping Bag"/>
    <n v="1"/>
    <n v="125.44"/>
    <n v="0"/>
    <n v="59.92"/>
    <n v="125.44"/>
    <n v="59.92"/>
    <n v="65.52"/>
    <n v="0.5223214285714286"/>
    <n v="2026"/>
    <s v="Q2"/>
    <n v="5"/>
    <x v="4"/>
  </r>
  <r>
    <n v="4274"/>
    <d v="2026-05-25T00:00:00"/>
    <n v="2026"/>
    <x v="1"/>
    <n v="5"/>
    <x v="4"/>
    <x v="1"/>
    <x v="12"/>
    <x v="3"/>
    <s v="Returning"/>
    <x v="4"/>
    <s v="Recovery Roller"/>
    <n v="2"/>
    <n v="36.18"/>
    <n v="0"/>
    <n v="13.71"/>
    <n v="72.36"/>
    <n v="27.42"/>
    <n v="44.94"/>
    <n v="0.62106135986733002"/>
    <n v="2026"/>
    <s v="Q2"/>
    <n v="5"/>
    <x v="4"/>
  </r>
  <r>
    <n v="4364"/>
    <d v="2026-05-25T00:00:00"/>
    <n v="2026"/>
    <x v="1"/>
    <n v="5"/>
    <x v="4"/>
    <x v="0"/>
    <x v="15"/>
    <x v="2"/>
    <s v="Returning"/>
    <x v="4"/>
    <s v="Resistance Band Set"/>
    <n v="1"/>
    <n v="41"/>
    <n v="0.05"/>
    <n v="14.51"/>
    <n v="38.949999999999996"/>
    <n v="14.51"/>
    <n v="24.439999999999998"/>
    <n v="0.62747111681643131"/>
    <n v="2026"/>
    <s v="Q2"/>
    <n v="5"/>
    <x v="4"/>
  </r>
  <r>
    <n v="4896"/>
    <d v="2026-05-25T00:00:00"/>
    <n v="2026"/>
    <x v="1"/>
    <n v="5"/>
    <x v="4"/>
    <x v="2"/>
    <x v="5"/>
    <x v="0"/>
    <s v="Returning"/>
    <x v="1"/>
    <s v="Trekking Poles"/>
    <n v="1"/>
    <n v="72.33"/>
    <n v="0.1"/>
    <n v="32.61"/>
    <n v="65.096999999999994"/>
    <n v="32.61"/>
    <n v="32.486999999999995"/>
    <n v="0.49905525600258072"/>
    <n v="2026"/>
    <s v="Q2"/>
    <n v="5"/>
    <x v="4"/>
  </r>
  <r>
    <n v="5109"/>
    <d v="2026-05-25T00:00:00"/>
    <n v="2026"/>
    <x v="1"/>
    <n v="5"/>
    <x v="4"/>
    <x v="3"/>
    <x v="4"/>
    <x v="0"/>
    <s v="Business"/>
    <x v="3"/>
    <s v="Compact Sleeping Bag"/>
    <n v="2"/>
    <n v="125.42"/>
    <n v="0"/>
    <n v="62.28"/>
    <n v="250.84"/>
    <n v="124.56"/>
    <n v="126.28"/>
    <n v="0.50342848030617127"/>
    <n v="2026"/>
    <s v="Q2"/>
    <n v="5"/>
    <x v="4"/>
  </r>
  <r>
    <n v="289"/>
    <d v="2026-05-26T00:00:00"/>
    <n v="2026"/>
    <x v="1"/>
    <n v="5"/>
    <x v="4"/>
    <x v="0"/>
    <x v="15"/>
    <x v="0"/>
    <s v="Business"/>
    <x v="0"/>
    <s v="Compact Repair Kit"/>
    <n v="2"/>
    <n v="41.29"/>
    <n v="0.15"/>
    <n v="16.43"/>
    <n v="70.192999999999998"/>
    <n v="32.86"/>
    <n v="37.332999999999998"/>
    <n v="0.531862151496588"/>
    <n v="2026"/>
    <s v="Q2"/>
    <n v="5"/>
    <x v="4"/>
  </r>
  <r>
    <n v="4092"/>
    <d v="2026-05-26T00:00:00"/>
    <n v="2026"/>
    <x v="1"/>
    <n v="5"/>
    <x v="4"/>
    <x v="3"/>
    <x v="8"/>
    <x v="1"/>
    <s v="Business"/>
    <x v="2"/>
    <s v="Carry-On Duffel"/>
    <n v="8"/>
    <n v="131.4"/>
    <n v="0.05"/>
    <n v="66.489999999999995"/>
    <n v="998.64"/>
    <n v="531.91999999999996"/>
    <n v="466.72"/>
    <n v="0.46735560362092449"/>
    <n v="2026"/>
    <s v="Q2"/>
    <n v="5"/>
    <x v="4"/>
  </r>
  <r>
    <n v="4727"/>
    <d v="2026-05-26T00:00:00"/>
    <n v="2026"/>
    <x v="1"/>
    <n v="5"/>
    <x v="4"/>
    <x v="2"/>
    <x v="16"/>
    <x v="0"/>
    <s v="New"/>
    <x v="1"/>
    <s v="Trail Boots"/>
    <n v="4"/>
    <n v="140.66999999999999"/>
    <n v="0"/>
    <n v="80.72"/>
    <n v="562.67999999999995"/>
    <n v="322.88"/>
    <n v="239.79999999999995"/>
    <n v="0.42617473519584842"/>
    <n v="2026"/>
    <s v="Q2"/>
    <n v="5"/>
    <x v="4"/>
  </r>
  <r>
    <n v="4753"/>
    <d v="2026-05-26T00:00:00"/>
    <n v="2026"/>
    <x v="1"/>
    <n v="5"/>
    <x v="4"/>
    <x v="3"/>
    <x v="8"/>
    <x v="0"/>
    <s v="Returning"/>
    <x v="4"/>
    <s v="Recovery Roller"/>
    <n v="1"/>
    <n v="36.659999999999997"/>
    <n v="0.05"/>
    <n v="13.51"/>
    <n v="34.826999999999998"/>
    <n v="13.51"/>
    <n v="21.317"/>
    <n v="0.61208257960777557"/>
    <n v="2026"/>
    <s v="Q2"/>
    <n v="5"/>
    <x v="4"/>
  </r>
  <r>
    <n v="942"/>
    <d v="2026-05-27T00:00:00"/>
    <n v="2026"/>
    <x v="1"/>
    <n v="5"/>
    <x v="4"/>
    <x v="3"/>
    <x v="4"/>
    <x v="0"/>
    <s v="Returning"/>
    <x v="2"/>
    <s v="Packing Cube Set"/>
    <n v="1"/>
    <n v="46.28"/>
    <n v="0.05"/>
    <n v="17.95"/>
    <n v="43.966000000000001"/>
    <n v="17.95"/>
    <n v="26.016000000000002"/>
    <n v="0.591729973161079"/>
    <n v="2026"/>
    <s v="Q2"/>
    <n v="5"/>
    <x v="4"/>
  </r>
  <r>
    <n v="1755"/>
    <d v="2026-05-27T00:00:00"/>
    <n v="2026"/>
    <x v="1"/>
    <n v="5"/>
    <x v="4"/>
    <x v="3"/>
    <x v="13"/>
    <x v="3"/>
    <s v="Returning"/>
    <x v="1"/>
    <s v="Hiking Daypack 20L"/>
    <n v="2"/>
    <n v="92.12"/>
    <n v="0"/>
    <n v="46.64"/>
    <n v="184.24"/>
    <n v="93.28"/>
    <n v="90.960000000000008"/>
    <n v="0.49370386452453324"/>
    <n v="2026"/>
    <s v="Q2"/>
    <n v="5"/>
    <x v="4"/>
  </r>
  <r>
    <n v="3073"/>
    <d v="2026-05-27T00:00:00"/>
    <n v="2026"/>
    <x v="1"/>
    <n v="5"/>
    <x v="4"/>
    <x v="3"/>
    <x v="13"/>
    <x v="0"/>
    <s v="Returning"/>
    <x v="4"/>
    <s v="Resistance Band Set"/>
    <n v="3"/>
    <n v="39.549999999999997"/>
    <n v="0"/>
    <n v="14.87"/>
    <n v="118.64999999999999"/>
    <n v="44.61"/>
    <n v="74.039999999999992"/>
    <n v="0.6240202275600506"/>
    <n v="2026"/>
    <s v="Q2"/>
    <n v="5"/>
    <x v="4"/>
  </r>
  <r>
    <n v="4230"/>
    <d v="2026-05-27T00:00:00"/>
    <n v="2026"/>
    <x v="1"/>
    <n v="5"/>
    <x v="4"/>
    <x v="0"/>
    <x v="0"/>
    <x v="2"/>
    <s v="New"/>
    <x v="0"/>
    <s v="Commuter Helmet"/>
    <n v="1"/>
    <n v="83.3"/>
    <n v="0"/>
    <n v="41.93"/>
    <n v="83.3"/>
    <n v="41.93"/>
    <n v="41.37"/>
    <n v="0.49663865546218489"/>
    <n v="2026"/>
    <s v="Q2"/>
    <n v="5"/>
    <x v="4"/>
  </r>
  <r>
    <n v="644"/>
    <d v="2026-05-28T00:00:00"/>
    <n v="2026"/>
    <x v="1"/>
    <n v="5"/>
    <x v="4"/>
    <x v="3"/>
    <x v="13"/>
    <x v="2"/>
    <s v="New"/>
    <x v="1"/>
    <s v="Hiking Daypack 20L"/>
    <n v="2"/>
    <n v="93.84"/>
    <n v="0"/>
    <n v="44.72"/>
    <n v="187.68"/>
    <n v="89.44"/>
    <n v="98.240000000000009"/>
    <n v="0.52344416027280483"/>
    <n v="2026"/>
    <s v="Q2"/>
    <n v="5"/>
    <x v="4"/>
  </r>
  <r>
    <n v="1122"/>
    <d v="2026-05-28T00:00:00"/>
    <n v="2026"/>
    <x v="1"/>
    <n v="5"/>
    <x v="4"/>
    <x v="2"/>
    <x v="16"/>
    <x v="0"/>
    <s v="Returning"/>
    <x v="0"/>
    <s v="Trail Bike Light"/>
    <n v="2"/>
    <n v="51.25"/>
    <n v="0"/>
    <n v="22.57"/>
    <n v="102.5"/>
    <n v="45.14"/>
    <n v="57.36"/>
    <n v="0.55960975609756092"/>
    <n v="2026"/>
    <s v="Q2"/>
    <n v="5"/>
    <x v="4"/>
  </r>
  <r>
    <n v="2019"/>
    <d v="2026-05-28T00:00:00"/>
    <n v="2026"/>
    <x v="1"/>
    <n v="5"/>
    <x v="4"/>
    <x v="3"/>
    <x v="13"/>
    <x v="1"/>
    <s v="Business"/>
    <x v="0"/>
    <s v="Commuter Helmet"/>
    <n v="8"/>
    <n v="80.13"/>
    <n v="0.1"/>
    <n v="43.8"/>
    <n v="576.93600000000004"/>
    <n v="350.4"/>
    <n v="226.53600000000006"/>
    <n v="0.39265360455925796"/>
    <n v="2026"/>
    <s v="Q2"/>
    <n v="5"/>
    <x v="4"/>
  </r>
  <r>
    <n v="2432"/>
    <d v="2026-05-28T00:00:00"/>
    <n v="2026"/>
    <x v="1"/>
    <n v="5"/>
    <x v="4"/>
    <x v="1"/>
    <x v="12"/>
    <x v="0"/>
    <s v="Returning"/>
    <x v="4"/>
    <s v="Resistance Band Set"/>
    <n v="1"/>
    <n v="41.13"/>
    <n v="0"/>
    <n v="14.8"/>
    <n v="41.13"/>
    <n v="14.8"/>
    <n v="26.330000000000002"/>
    <n v="0.64016532944322879"/>
    <n v="2026"/>
    <s v="Q2"/>
    <n v="5"/>
    <x v="4"/>
  </r>
  <r>
    <n v="2989"/>
    <d v="2026-05-28T00:00:00"/>
    <n v="2026"/>
    <x v="1"/>
    <n v="5"/>
    <x v="4"/>
    <x v="3"/>
    <x v="13"/>
    <x v="0"/>
    <s v="Returning"/>
    <x v="3"/>
    <s v="Portable Camp Stove"/>
    <n v="1"/>
    <n v="81.28"/>
    <n v="0.15"/>
    <n v="39.020000000000003"/>
    <n v="69.087999999999994"/>
    <n v="39.020000000000003"/>
    <n v="30.067999999999991"/>
    <n v="0.43521306160259371"/>
    <n v="2026"/>
    <s v="Q2"/>
    <n v="5"/>
    <x v="4"/>
  </r>
  <r>
    <n v="3019"/>
    <d v="2026-05-28T00:00:00"/>
    <n v="2026"/>
    <x v="1"/>
    <n v="5"/>
    <x v="4"/>
    <x v="2"/>
    <x v="3"/>
    <x v="0"/>
    <s v="Business"/>
    <x v="2"/>
    <s v="Packing Cube Set"/>
    <n v="1"/>
    <n v="46.19"/>
    <n v="0"/>
    <n v="18.329999999999998"/>
    <n v="46.19"/>
    <n v="18.329999999999998"/>
    <n v="27.86"/>
    <n v="0.60316085732842606"/>
    <n v="2026"/>
    <s v="Q2"/>
    <n v="5"/>
    <x v="4"/>
  </r>
  <r>
    <n v="3798"/>
    <d v="2026-05-28T00:00:00"/>
    <n v="2026"/>
    <x v="1"/>
    <n v="5"/>
    <x v="4"/>
    <x v="3"/>
    <x v="8"/>
    <x v="0"/>
    <s v="Returning"/>
    <x v="1"/>
    <s v="Summit Backpack 45L"/>
    <n v="3"/>
    <n v="156.58000000000001"/>
    <n v="0"/>
    <n v="79.099999999999994"/>
    <n v="469.74"/>
    <n v="237.29999999999998"/>
    <n v="232.44000000000003"/>
    <n v="0.49482692553327379"/>
    <n v="2026"/>
    <s v="Q2"/>
    <n v="5"/>
    <x v="4"/>
  </r>
  <r>
    <n v="3862"/>
    <d v="2026-05-28T00:00:00"/>
    <n v="2026"/>
    <x v="1"/>
    <n v="5"/>
    <x v="4"/>
    <x v="3"/>
    <x v="13"/>
    <x v="3"/>
    <s v="New"/>
    <x v="4"/>
    <s v="Weighted Vest"/>
    <n v="1"/>
    <n v="123.91"/>
    <n v="0"/>
    <n v="68.89"/>
    <n v="123.91"/>
    <n v="68.89"/>
    <n v="55.019999999999996"/>
    <n v="0.44403195867968687"/>
    <n v="2026"/>
    <s v="Q2"/>
    <n v="5"/>
    <x v="4"/>
  </r>
  <r>
    <n v="4281"/>
    <d v="2026-05-28T00:00:00"/>
    <n v="2026"/>
    <x v="1"/>
    <n v="5"/>
    <x v="4"/>
    <x v="2"/>
    <x v="2"/>
    <x v="3"/>
    <s v="New"/>
    <x v="0"/>
    <s v="Trail Bike Light"/>
    <n v="1"/>
    <n v="50.64"/>
    <n v="0"/>
    <n v="22.97"/>
    <n v="50.64"/>
    <n v="22.97"/>
    <n v="27.67"/>
    <n v="0.54640600315955767"/>
    <n v="2026"/>
    <s v="Q2"/>
    <n v="5"/>
    <x v="4"/>
  </r>
  <r>
    <n v="191"/>
    <d v="2026-05-29T00:00:00"/>
    <n v="2026"/>
    <x v="1"/>
    <n v="5"/>
    <x v="4"/>
    <x v="2"/>
    <x v="5"/>
    <x v="0"/>
    <s v="Returning"/>
    <x v="1"/>
    <s v="Trekking Poles"/>
    <n v="2"/>
    <n v="70.48"/>
    <n v="0.1"/>
    <n v="33.229999999999997"/>
    <n v="126.864"/>
    <n v="66.459999999999994"/>
    <n v="60.404000000000011"/>
    <n v="0.47613192079707412"/>
    <n v="2026"/>
    <s v="Q2"/>
    <n v="5"/>
    <x v="4"/>
  </r>
  <r>
    <n v="1039"/>
    <d v="2026-05-29T00:00:00"/>
    <n v="2026"/>
    <x v="1"/>
    <n v="5"/>
    <x v="4"/>
    <x v="1"/>
    <x v="11"/>
    <x v="3"/>
    <s v="New"/>
    <x v="0"/>
    <s v="Compact Repair Kit"/>
    <n v="1"/>
    <n v="41.27"/>
    <n v="0.05"/>
    <n v="17.149999999999999"/>
    <n v="39.206499999999998"/>
    <n v="17.149999999999999"/>
    <n v="22.0565"/>
    <n v="0.56257253261576523"/>
    <n v="2026"/>
    <s v="Q2"/>
    <n v="5"/>
    <x v="4"/>
  </r>
  <r>
    <n v="2641"/>
    <d v="2026-05-29T00:00:00"/>
    <n v="2026"/>
    <x v="1"/>
    <n v="5"/>
    <x v="4"/>
    <x v="0"/>
    <x v="15"/>
    <x v="3"/>
    <s v="Returning"/>
    <x v="4"/>
    <s v="Recovery Roller"/>
    <n v="2"/>
    <n v="36.9"/>
    <n v="0"/>
    <n v="14.07"/>
    <n v="73.8"/>
    <n v="28.14"/>
    <n v="45.66"/>
    <n v="0.61869918699186988"/>
    <n v="2026"/>
    <s v="Q2"/>
    <n v="5"/>
    <x v="4"/>
  </r>
  <r>
    <n v="3058"/>
    <d v="2026-05-29T00:00:00"/>
    <n v="2026"/>
    <x v="1"/>
    <n v="5"/>
    <x v="4"/>
    <x v="1"/>
    <x v="11"/>
    <x v="0"/>
    <s v="Returning"/>
    <x v="3"/>
    <s v="Trail Tent 2P"/>
    <n v="1"/>
    <n v="196.91"/>
    <n v="0"/>
    <n v="106.31"/>
    <n v="196.91"/>
    <n v="106.31"/>
    <n v="90.6"/>
    <n v="0.46010867909197095"/>
    <n v="2026"/>
    <s v="Q2"/>
    <n v="5"/>
    <x v="4"/>
  </r>
  <r>
    <n v="3110"/>
    <d v="2026-05-29T00:00:00"/>
    <n v="2026"/>
    <x v="1"/>
    <n v="5"/>
    <x v="4"/>
    <x v="1"/>
    <x v="6"/>
    <x v="2"/>
    <s v="Business"/>
    <x v="4"/>
    <s v="Recovery Roller"/>
    <n v="3"/>
    <n v="35.79"/>
    <n v="0"/>
    <n v="13.67"/>
    <n v="107.37"/>
    <n v="41.01"/>
    <n v="66.360000000000014"/>
    <n v="0.61804973456272716"/>
    <n v="2026"/>
    <s v="Q2"/>
    <n v="5"/>
    <x v="4"/>
  </r>
  <r>
    <n v="3981"/>
    <d v="2026-05-29T00:00:00"/>
    <n v="2026"/>
    <x v="1"/>
    <n v="5"/>
    <x v="4"/>
    <x v="3"/>
    <x v="13"/>
    <x v="0"/>
    <s v="New"/>
    <x v="0"/>
    <s v="Commuter Helmet"/>
    <n v="2"/>
    <n v="82.22"/>
    <n v="0.05"/>
    <n v="42.35"/>
    <n v="156.21799999999999"/>
    <n v="84.7"/>
    <n v="71.517999999999986"/>
    <n v="0.45780895927485943"/>
    <n v="2026"/>
    <s v="Q2"/>
    <n v="5"/>
    <x v="4"/>
  </r>
  <r>
    <n v="4663"/>
    <d v="2026-05-29T00:00:00"/>
    <n v="2026"/>
    <x v="1"/>
    <n v="5"/>
    <x v="4"/>
    <x v="2"/>
    <x v="5"/>
    <x v="0"/>
    <s v="New"/>
    <x v="0"/>
    <s v="Compact Repair Kit"/>
    <n v="1"/>
    <n v="40.57"/>
    <n v="0"/>
    <n v="16.809999999999999"/>
    <n v="40.57"/>
    <n v="16.809999999999999"/>
    <n v="23.76"/>
    <n v="0.58565442445156524"/>
    <n v="2026"/>
    <s v="Q2"/>
    <n v="5"/>
    <x v="4"/>
  </r>
  <r>
    <n v="5021"/>
    <d v="2026-05-29T00:00:00"/>
    <n v="2026"/>
    <x v="1"/>
    <n v="5"/>
    <x v="4"/>
    <x v="2"/>
    <x v="10"/>
    <x v="2"/>
    <s v="Returning"/>
    <x v="3"/>
    <s v="Trail Tent 2P"/>
    <n v="1"/>
    <n v="191.62"/>
    <n v="0.05"/>
    <n v="106.15"/>
    <n v="182.03899999999999"/>
    <n v="106.15"/>
    <n v="75.888999999999982"/>
    <n v="0.41688319535923613"/>
    <n v="2026"/>
    <s v="Q2"/>
    <n v="5"/>
    <x v="4"/>
  </r>
  <r>
    <n v="5107"/>
    <d v="2026-05-29T00:00:00"/>
    <n v="2026"/>
    <x v="1"/>
    <n v="5"/>
    <x v="4"/>
    <x v="1"/>
    <x v="6"/>
    <x v="3"/>
    <s v="Returning"/>
    <x v="1"/>
    <s v="Summit Backpack 45L"/>
    <n v="1"/>
    <n v="154.07"/>
    <n v="0.05"/>
    <n v="78.400000000000006"/>
    <n v="146.36649999999997"/>
    <n v="78.400000000000006"/>
    <n v="67.966499999999968"/>
    <n v="0.46435830603314271"/>
    <n v="2026"/>
    <s v="Q2"/>
    <n v="5"/>
    <x v="4"/>
  </r>
  <r>
    <n v="454"/>
    <d v="2026-05-30T00:00:00"/>
    <n v="2026"/>
    <x v="1"/>
    <n v="5"/>
    <x v="4"/>
    <x v="2"/>
    <x v="10"/>
    <x v="3"/>
    <s v="Returning"/>
    <x v="3"/>
    <s v="Compact Sleeping Bag"/>
    <n v="1"/>
    <n v="120.8"/>
    <n v="0"/>
    <n v="61.4"/>
    <n v="120.8"/>
    <n v="61.4"/>
    <n v="59.4"/>
    <n v="0.49172185430463577"/>
    <n v="2026"/>
    <s v="Q2"/>
    <n v="5"/>
    <x v="4"/>
  </r>
  <r>
    <n v="873"/>
    <d v="2026-05-30T00:00:00"/>
    <n v="2026"/>
    <x v="1"/>
    <n v="5"/>
    <x v="4"/>
    <x v="2"/>
    <x v="10"/>
    <x v="0"/>
    <s v="Business"/>
    <x v="0"/>
    <s v="Compact Repair Kit"/>
    <n v="1"/>
    <n v="40.15"/>
    <n v="0"/>
    <n v="16.82"/>
    <n v="40.15"/>
    <n v="16.82"/>
    <n v="23.33"/>
    <n v="0.58107098381070976"/>
    <n v="2026"/>
    <s v="Q2"/>
    <n v="5"/>
    <x v="4"/>
  </r>
  <r>
    <n v="1116"/>
    <d v="2026-05-30T00:00:00"/>
    <n v="2026"/>
    <x v="1"/>
    <n v="5"/>
    <x v="4"/>
    <x v="1"/>
    <x v="12"/>
    <x v="1"/>
    <s v="Business"/>
    <x v="2"/>
    <s v="Carry-On Duffel"/>
    <n v="5"/>
    <n v="134.4"/>
    <n v="0.15"/>
    <n v="67.709999999999994"/>
    <n v="571.19999999999993"/>
    <n v="338.54999999999995"/>
    <n v="232.64999999999998"/>
    <n v="0.40730042016806722"/>
    <n v="2026"/>
    <s v="Q2"/>
    <n v="5"/>
    <x v="4"/>
  </r>
  <r>
    <n v="1206"/>
    <d v="2026-05-30T00:00:00"/>
    <n v="2026"/>
    <x v="1"/>
    <n v="5"/>
    <x v="4"/>
    <x v="3"/>
    <x v="13"/>
    <x v="0"/>
    <s v="Returning"/>
    <x v="2"/>
    <s v="Insulated Bottle"/>
    <n v="2"/>
    <n v="37.130000000000003"/>
    <n v="0.05"/>
    <n v="13.44"/>
    <n v="70.546999999999997"/>
    <n v="26.88"/>
    <n v="43.667000000000002"/>
    <n v="0.6189774193091131"/>
    <n v="2026"/>
    <s v="Q2"/>
    <n v="5"/>
    <x v="4"/>
  </r>
  <r>
    <n v="1576"/>
    <d v="2026-05-30T00:00:00"/>
    <n v="2026"/>
    <x v="1"/>
    <n v="5"/>
    <x v="4"/>
    <x v="1"/>
    <x v="1"/>
    <x v="0"/>
    <s v="Business"/>
    <x v="3"/>
    <s v="Compact Sleeping Bag"/>
    <n v="6"/>
    <n v="123.82"/>
    <n v="0"/>
    <n v="61.91"/>
    <n v="742.92"/>
    <n v="371.46"/>
    <n v="371.46"/>
    <n v="0.5"/>
    <n v="2026"/>
    <s v="Q2"/>
    <n v="5"/>
    <x v="4"/>
  </r>
  <r>
    <n v="2634"/>
    <d v="2026-05-30T00:00:00"/>
    <n v="2026"/>
    <x v="1"/>
    <n v="5"/>
    <x v="4"/>
    <x v="2"/>
    <x v="16"/>
    <x v="3"/>
    <s v="Returning"/>
    <x v="2"/>
    <s v="Insulated Bottle"/>
    <n v="2"/>
    <n v="36.94"/>
    <n v="0.05"/>
    <n v="13.82"/>
    <n v="70.185999999999993"/>
    <n v="27.64"/>
    <n v="42.545999999999992"/>
    <n v="0.60618926851508848"/>
    <n v="2026"/>
    <s v="Q2"/>
    <n v="5"/>
    <x v="4"/>
  </r>
  <r>
    <n v="2649"/>
    <d v="2026-05-30T00:00:00"/>
    <n v="2026"/>
    <x v="1"/>
    <n v="5"/>
    <x v="4"/>
    <x v="0"/>
    <x v="0"/>
    <x v="0"/>
    <s v="New"/>
    <x v="3"/>
    <s v="Trail Tent 2P"/>
    <n v="3"/>
    <n v="199.17"/>
    <n v="0.05"/>
    <n v="105.24"/>
    <n v="567.6345"/>
    <n v="315.71999999999997"/>
    <n v="251.91450000000003"/>
    <n v="0.4437970207941907"/>
    <n v="2026"/>
    <s v="Q2"/>
    <n v="5"/>
    <x v="4"/>
  </r>
  <r>
    <n v="2774"/>
    <d v="2026-05-30T00:00:00"/>
    <n v="2026"/>
    <x v="1"/>
    <n v="5"/>
    <x v="4"/>
    <x v="0"/>
    <x v="9"/>
    <x v="0"/>
    <s v="Returning"/>
    <x v="3"/>
    <s v="Portable Camp Stove"/>
    <n v="3"/>
    <n v="83.17"/>
    <n v="0"/>
    <n v="40.520000000000003"/>
    <n v="249.51"/>
    <n v="121.56"/>
    <n v="127.94999999999999"/>
    <n v="0.51280509799206442"/>
    <n v="2026"/>
    <s v="Q2"/>
    <n v="5"/>
    <x v="4"/>
  </r>
  <r>
    <n v="3037"/>
    <d v="2026-05-30T00:00:00"/>
    <n v="2026"/>
    <x v="1"/>
    <n v="5"/>
    <x v="4"/>
    <x v="1"/>
    <x v="6"/>
    <x v="0"/>
    <s v="Business"/>
    <x v="2"/>
    <s v="Packing Cube Set"/>
    <n v="1"/>
    <n v="45.8"/>
    <n v="0.05"/>
    <n v="17.88"/>
    <n v="43.51"/>
    <n v="17.88"/>
    <n v="25.63"/>
    <n v="0.58905998621006661"/>
    <n v="2026"/>
    <s v="Q2"/>
    <n v="5"/>
    <x v="4"/>
  </r>
  <r>
    <n v="3138"/>
    <d v="2026-05-30T00:00:00"/>
    <n v="2026"/>
    <x v="1"/>
    <n v="5"/>
    <x v="4"/>
    <x v="2"/>
    <x v="2"/>
    <x v="3"/>
    <s v="Returning"/>
    <x v="1"/>
    <s v="Summit Backpack 45L"/>
    <n v="1"/>
    <n v="154.85"/>
    <n v="0"/>
    <n v="80.17"/>
    <n v="154.85"/>
    <n v="80.17"/>
    <n v="74.679999999999993"/>
    <n v="0.48227316758153049"/>
    <n v="2026"/>
    <s v="Q2"/>
    <n v="5"/>
    <x v="4"/>
  </r>
  <r>
    <n v="3228"/>
    <d v="2026-05-30T00:00:00"/>
    <n v="2026"/>
    <x v="1"/>
    <n v="5"/>
    <x v="4"/>
    <x v="3"/>
    <x v="13"/>
    <x v="0"/>
    <s v="Business"/>
    <x v="3"/>
    <s v="Trail Tent 2P"/>
    <n v="1"/>
    <n v="194.99"/>
    <n v="0"/>
    <n v="101.21"/>
    <n v="194.99"/>
    <n v="101.21"/>
    <n v="93.780000000000015"/>
    <n v="0.48094774090979031"/>
    <n v="2026"/>
    <s v="Q2"/>
    <n v="5"/>
    <x v="4"/>
  </r>
  <r>
    <n v="3401"/>
    <d v="2026-05-30T00:00:00"/>
    <n v="2026"/>
    <x v="1"/>
    <n v="5"/>
    <x v="4"/>
    <x v="2"/>
    <x v="10"/>
    <x v="0"/>
    <s v="Returning"/>
    <x v="4"/>
    <s v="Recovery Roller"/>
    <n v="1"/>
    <n v="36.31"/>
    <n v="0"/>
    <n v="13.93"/>
    <n v="36.31"/>
    <n v="13.93"/>
    <n v="22.380000000000003"/>
    <n v="0.61635912971633167"/>
    <n v="2026"/>
    <s v="Q2"/>
    <n v="5"/>
    <x v="4"/>
  </r>
  <r>
    <n v="3511"/>
    <d v="2026-05-30T00:00:00"/>
    <n v="2026"/>
    <x v="1"/>
    <n v="5"/>
    <x v="4"/>
    <x v="0"/>
    <x v="0"/>
    <x v="0"/>
    <s v="Returning"/>
    <x v="2"/>
    <s v="Packing Cube Set"/>
    <n v="1"/>
    <n v="47.19"/>
    <n v="0"/>
    <n v="18.54"/>
    <n v="47.19"/>
    <n v="18.54"/>
    <n v="28.65"/>
    <n v="0.60712015257469798"/>
    <n v="2026"/>
    <s v="Q2"/>
    <n v="5"/>
    <x v="4"/>
  </r>
  <r>
    <n v="4485"/>
    <d v="2026-05-30T00:00:00"/>
    <n v="2026"/>
    <x v="1"/>
    <n v="5"/>
    <x v="4"/>
    <x v="3"/>
    <x v="8"/>
    <x v="0"/>
    <s v="New"/>
    <x v="4"/>
    <s v="Weighted Vest"/>
    <n v="1"/>
    <n v="124.14"/>
    <n v="0"/>
    <n v="70.900000000000006"/>
    <n v="124.14"/>
    <n v="70.900000000000006"/>
    <n v="53.239999999999995"/>
    <n v="0.42887062993394548"/>
    <n v="2026"/>
    <s v="Q2"/>
    <n v="5"/>
    <x v="4"/>
  </r>
  <r>
    <n v="447"/>
    <d v="2026-05-31T00:00:00"/>
    <n v="2026"/>
    <x v="1"/>
    <n v="5"/>
    <x v="4"/>
    <x v="3"/>
    <x v="8"/>
    <x v="0"/>
    <s v="Returning"/>
    <x v="2"/>
    <s v="Carry-On Duffel"/>
    <n v="1"/>
    <n v="131.94999999999999"/>
    <n v="0"/>
    <n v="65.17"/>
    <n v="131.94999999999999"/>
    <n v="65.17"/>
    <n v="66.779999999999987"/>
    <n v="0.50610079575596811"/>
    <n v="2026"/>
    <s v="Q2"/>
    <n v="5"/>
    <x v="4"/>
  </r>
  <r>
    <n v="1208"/>
    <d v="2026-05-31T00:00:00"/>
    <n v="2026"/>
    <x v="1"/>
    <n v="5"/>
    <x v="4"/>
    <x v="3"/>
    <x v="8"/>
    <x v="3"/>
    <s v="New"/>
    <x v="0"/>
    <s v="Cycling Pack 12L"/>
    <n v="1"/>
    <n v="102.24"/>
    <n v="0"/>
    <n v="50.75"/>
    <n v="102.24"/>
    <n v="50.75"/>
    <n v="51.489999999999995"/>
    <n v="0.50361893583724571"/>
    <n v="2026"/>
    <s v="Q2"/>
    <n v="5"/>
    <x v="4"/>
  </r>
  <r>
    <n v="1355"/>
    <d v="2026-05-31T00:00:00"/>
    <n v="2026"/>
    <x v="1"/>
    <n v="5"/>
    <x v="4"/>
    <x v="3"/>
    <x v="13"/>
    <x v="3"/>
    <s v="New"/>
    <x v="1"/>
    <s v="Summit Backpack 45L"/>
    <n v="2"/>
    <n v="152.07"/>
    <n v="0"/>
    <n v="76.849999999999994"/>
    <n v="304.14"/>
    <n v="153.69999999999999"/>
    <n v="150.44"/>
    <n v="0.49464062602748737"/>
    <n v="2026"/>
    <s v="Q2"/>
    <n v="5"/>
    <x v="4"/>
  </r>
  <r>
    <n v="1474"/>
    <d v="2026-05-31T00:00:00"/>
    <n v="2026"/>
    <x v="1"/>
    <n v="5"/>
    <x v="4"/>
    <x v="2"/>
    <x v="3"/>
    <x v="0"/>
    <s v="New"/>
    <x v="3"/>
    <s v="Compact Sleeping Bag"/>
    <n v="2"/>
    <n v="123.34"/>
    <n v="0.05"/>
    <n v="58.96"/>
    <n v="234.346"/>
    <n v="117.92"/>
    <n v="116.426"/>
    <n v="0.49681240558831813"/>
    <n v="2026"/>
    <s v="Q2"/>
    <n v="5"/>
    <x v="4"/>
  </r>
  <r>
    <n v="1625"/>
    <d v="2026-05-31T00:00:00"/>
    <n v="2026"/>
    <x v="1"/>
    <n v="5"/>
    <x v="4"/>
    <x v="2"/>
    <x v="2"/>
    <x v="2"/>
    <s v="Returning"/>
    <x v="1"/>
    <s v="Summit Backpack 45L"/>
    <n v="1"/>
    <n v="155.81"/>
    <n v="0"/>
    <n v="80.31"/>
    <n v="155.81"/>
    <n v="80.31"/>
    <n v="75.5"/>
    <n v="0.48456453372697517"/>
    <n v="2026"/>
    <s v="Q2"/>
    <n v="5"/>
    <x v="4"/>
  </r>
  <r>
    <n v="1877"/>
    <d v="2026-05-31T00:00:00"/>
    <n v="2026"/>
    <x v="1"/>
    <n v="5"/>
    <x v="4"/>
    <x v="2"/>
    <x v="16"/>
    <x v="0"/>
    <s v="Returning"/>
    <x v="2"/>
    <s v="Travel Backpack 35L"/>
    <n v="1"/>
    <n v="163.19"/>
    <n v="0.05"/>
    <n v="87.95"/>
    <n v="155.03049999999999"/>
    <n v="87.95"/>
    <n v="67.080499999999986"/>
    <n v="0.4326922766810401"/>
    <n v="2026"/>
    <s v="Q2"/>
    <n v="5"/>
    <x v="4"/>
  </r>
  <r>
    <n v="1978"/>
    <d v="2026-05-31T00:00:00"/>
    <n v="2026"/>
    <x v="1"/>
    <n v="5"/>
    <x v="4"/>
    <x v="1"/>
    <x v="12"/>
    <x v="0"/>
    <s v="Returning"/>
    <x v="1"/>
    <s v="Trail Boots"/>
    <n v="1"/>
    <n v="147.30000000000001"/>
    <n v="0.05"/>
    <n v="81.510000000000005"/>
    <n v="139.935"/>
    <n v="81.510000000000005"/>
    <n v="58.424999999999997"/>
    <n v="0.41751527494908347"/>
    <n v="2026"/>
    <s v="Q2"/>
    <n v="5"/>
    <x v="4"/>
  </r>
  <r>
    <n v="3616"/>
    <d v="2026-05-31T00:00:00"/>
    <n v="2026"/>
    <x v="1"/>
    <n v="5"/>
    <x v="4"/>
    <x v="2"/>
    <x v="2"/>
    <x v="0"/>
    <s v="Returning"/>
    <x v="4"/>
    <s v="Weighted Vest"/>
    <n v="5"/>
    <n v="126.16"/>
    <n v="0"/>
    <n v="68.59"/>
    <n v="630.79999999999995"/>
    <n v="342.95000000000005"/>
    <n v="287.84999999999991"/>
    <n v="0.45632530120481918"/>
    <n v="2026"/>
    <s v="Q2"/>
    <n v="5"/>
    <x v="4"/>
  </r>
  <r>
    <n v="3992"/>
    <d v="2026-05-31T00:00:00"/>
    <n v="2026"/>
    <x v="1"/>
    <n v="5"/>
    <x v="4"/>
    <x v="3"/>
    <x v="8"/>
    <x v="0"/>
    <s v="New"/>
    <x v="2"/>
    <s v="Travel Backpack 35L"/>
    <n v="2"/>
    <n v="163.57"/>
    <n v="0"/>
    <n v="85.72"/>
    <n v="327.14"/>
    <n v="171.44"/>
    <n v="155.69999999999999"/>
    <n v="0.47594302133643085"/>
    <n v="2026"/>
    <s v="Q2"/>
    <n v="5"/>
    <x v="4"/>
  </r>
  <r>
    <n v="4091"/>
    <d v="2026-05-31T00:00:00"/>
    <n v="2026"/>
    <x v="1"/>
    <n v="5"/>
    <x v="4"/>
    <x v="2"/>
    <x v="16"/>
    <x v="0"/>
    <s v="New"/>
    <x v="1"/>
    <s v="Trail Boots"/>
    <n v="1"/>
    <n v="142.06"/>
    <n v="0"/>
    <n v="77.36"/>
    <n v="142.06"/>
    <n v="77.36"/>
    <n v="64.7"/>
    <n v="0.45544136280444886"/>
    <n v="2026"/>
    <s v="Q2"/>
    <n v="5"/>
    <x v="4"/>
  </r>
  <r>
    <n v="4204"/>
    <d v="2026-05-31T00:00:00"/>
    <n v="2026"/>
    <x v="1"/>
    <n v="5"/>
    <x v="4"/>
    <x v="1"/>
    <x v="11"/>
    <x v="0"/>
    <s v="New"/>
    <x v="0"/>
    <s v="Commuter Helmet"/>
    <n v="1"/>
    <n v="81.37"/>
    <n v="0"/>
    <n v="42.01"/>
    <n v="81.37"/>
    <n v="42.01"/>
    <n v="39.360000000000007"/>
    <n v="0.48371635737986979"/>
    <n v="2026"/>
    <s v="Q2"/>
    <n v="5"/>
    <x v="4"/>
  </r>
  <r>
    <n v="4234"/>
    <d v="2026-05-31T00:00:00"/>
    <n v="2026"/>
    <x v="1"/>
    <n v="5"/>
    <x v="4"/>
    <x v="3"/>
    <x v="8"/>
    <x v="2"/>
    <s v="New"/>
    <x v="3"/>
    <s v="Compact Sleeping Bag"/>
    <n v="1"/>
    <n v="120.75"/>
    <n v="0"/>
    <n v="61.21"/>
    <n v="120.75"/>
    <n v="61.21"/>
    <n v="59.54"/>
    <n v="0.49308488612836437"/>
    <n v="2026"/>
    <s v="Q2"/>
    <n v="5"/>
    <x v="4"/>
  </r>
  <r>
    <n v="4696"/>
    <d v="2026-05-31T00:00:00"/>
    <n v="2026"/>
    <x v="1"/>
    <n v="5"/>
    <x v="4"/>
    <x v="1"/>
    <x v="14"/>
    <x v="0"/>
    <s v="New"/>
    <x v="0"/>
    <s v="Commuter Helmet"/>
    <n v="4"/>
    <n v="81.790000000000006"/>
    <n v="0"/>
    <n v="42.96"/>
    <n v="327.16000000000003"/>
    <n v="171.84"/>
    <n v="155.32000000000002"/>
    <n v="0.47475241472062601"/>
    <n v="2026"/>
    <s v="Q2"/>
    <n v="5"/>
    <x v="4"/>
  </r>
  <r>
    <n v="4755"/>
    <d v="2026-05-31T00:00:00"/>
    <n v="2026"/>
    <x v="1"/>
    <n v="5"/>
    <x v="4"/>
    <x v="0"/>
    <x v="15"/>
    <x v="0"/>
    <s v="New"/>
    <x v="3"/>
    <s v="Portable Camp Stove"/>
    <n v="1"/>
    <n v="81.2"/>
    <n v="0.1"/>
    <n v="40.270000000000003"/>
    <n v="73.08"/>
    <n v="40.270000000000003"/>
    <n v="32.809999999999995"/>
    <n v="0.44896004378762994"/>
    <n v="2026"/>
    <s v="Q2"/>
    <n v="5"/>
    <x v="4"/>
  </r>
  <r>
    <n v="5090"/>
    <d v="2026-05-31T00:00:00"/>
    <n v="2026"/>
    <x v="1"/>
    <n v="5"/>
    <x v="4"/>
    <x v="1"/>
    <x v="1"/>
    <x v="3"/>
    <s v="New"/>
    <x v="2"/>
    <s v="Packing Cube Set"/>
    <n v="2"/>
    <n v="46.52"/>
    <n v="0.05"/>
    <n v="18.739999999999998"/>
    <n v="88.388000000000005"/>
    <n v="37.479999999999997"/>
    <n v="50.908000000000008"/>
    <n v="0.57596053762954258"/>
    <n v="2026"/>
    <s v="Q2"/>
    <n v="5"/>
    <x v="4"/>
  </r>
  <r>
    <n v="27"/>
    <d v="2026-06-01T00:00:00"/>
    <n v="2026"/>
    <x v="1"/>
    <n v="6"/>
    <x v="5"/>
    <x v="3"/>
    <x v="13"/>
    <x v="0"/>
    <s v="Returning"/>
    <x v="3"/>
    <s v="Trail Tent 2P"/>
    <n v="1"/>
    <n v="195.22"/>
    <n v="0"/>
    <n v="105.91"/>
    <n v="195.22"/>
    <n v="105.91"/>
    <n v="89.31"/>
    <n v="0.45748386435816002"/>
    <n v="2026"/>
    <s v="Q2"/>
    <n v="6"/>
    <x v="5"/>
  </r>
  <r>
    <n v="463"/>
    <d v="2026-06-01T00:00:00"/>
    <n v="2026"/>
    <x v="1"/>
    <n v="6"/>
    <x v="5"/>
    <x v="3"/>
    <x v="4"/>
    <x v="0"/>
    <s v="New"/>
    <x v="0"/>
    <s v="Compact Repair Kit"/>
    <n v="1"/>
    <n v="40.71"/>
    <n v="0.05"/>
    <n v="16.559999999999999"/>
    <n v="38.674500000000002"/>
    <n v="16.559999999999999"/>
    <n v="22.114500000000003"/>
    <n v="0.57181088314005357"/>
    <n v="2026"/>
    <s v="Q2"/>
    <n v="6"/>
    <x v="5"/>
  </r>
  <r>
    <n v="653"/>
    <d v="2026-06-01T00:00:00"/>
    <n v="2026"/>
    <x v="1"/>
    <n v="6"/>
    <x v="5"/>
    <x v="1"/>
    <x v="11"/>
    <x v="0"/>
    <s v="Returning"/>
    <x v="4"/>
    <s v="Resistance Band Set"/>
    <n v="1"/>
    <n v="41.26"/>
    <n v="0.05"/>
    <n v="14.32"/>
    <n v="39.196999999999996"/>
    <n v="14.32"/>
    <n v="24.876999999999995"/>
    <n v="0.63466591831007468"/>
    <n v="2026"/>
    <s v="Q2"/>
    <n v="6"/>
    <x v="5"/>
  </r>
  <r>
    <n v="1485"/>
    <d v="2026-06-01T00:00:00"/>
    <n v="2026"/>
    <x v="1"/>
    <n v="6"/>
    <x v="5"/>
    <x v="1"/>
    <x v="11"/>
    <x v="2"/>
    <s v="New"/>
    <x v="4"/>
    <s v="Resistance Band Set"/>
    <n v="2"/>
    <n v="40.840000000000003"/>
    <n v="0"/>
    <n v="14.48"/>
    <n v="81.680000000000007"/>
    <n v="28.96"/>
    <n v="52.720000000000006"/>
    <n v="0.64544564152791384"/>
    <n v="2026"/>
    <s v="Q2"/>
    <n v="6"/>
    <x v="5"/>
  </r>
  <r>
    <n v="1925"/>
    <d v="2026-06-01T00:00:00"/>
    <n v="2026"/>
    <x v="1"/>
    <n v="6"/>
    <x v="5"/>
    <x v="3"/>
    <x v="4"/>
    <x v="0"/>
    <s v="Returning"/>
    <x v="1"/>
    <s v="Trail Boots"/>
    <n v="1"/>
    <n v="143.32"/>
    <n v="0"/>
    <n v="80.36"/>
    <n v="143.32"/>
    <n v="80.36"/>
    <n v="62.959999999999994"/>
    <n v="0.43929667876081496"/>
    <n v="2026"/>
    <s v="Q2"/>
    <n v="6"/>
    <x v="5"/>
  </r>
  <r>
    <n v="1952"/>
    <d v="2026-06-01T00:00:00"/>
    <n v="2026"/>
    <x v="1"/>
    <n v="6"/>
    <x v="5"/>
    <x v="0"/>
    <x v="15"/>
    <x v="0"/>
    <s v="New"/>
    <x v="1"/>
    <s v="Summit Backpack 45L"/>
    <n v="2"/>
    <n v="156.31"/>
    <n v="0"/>
    <n v="79.87"/>
    <n v="312.62"/>
    <n v="159.74"/>
    <n v="152.88"/>
    <n v="0.4890282131661442"/>
    <n v="2026"/>
    <s v="Q2"/>
    <n v="6"/>
    <x v="5"/>
  </r>
  <r>
    <n v="2010"/>
    <d v="2026-06-01T00:00:00"/>
    <n v="2026"/>
    <x v="1"/>
    <n v="6"/>
    <x v="5"/>
    <x v="3"/>
    <x v="8"/>
    <x v="0"/>
    <s v="New"/>
    <x v="0"/>
    <s v="Cycling Pack 12L"/>
    <n v="3"/>
    <n v="100.69"/>
    <n v="0.1"/>
    <n v="51.31"/>
    <n v="271.863"/>
    <n v="153.93"/>
    <n v="117.93299999999999"/>
    <n v="0.43379569856876438"/>
    <n v="2026"/>
    <s v="Q2"/>
    <n v="6"/>
    <x v="5"/>
  </r>
  <r>
    <n v="2114"/>
    <d v="2026-06-01T00:00:00"/>
    <n v="2026"/>
    <x v="1"/>
    <n v="6"/>
    <x v="5"/>
    <x v="3"/>
    <x v="13"/>
    <x v="2"/>
    <s v="Business"/>
    <x v="2"/>
    <s v="Packing Cube Set"/>
    <n v="2"/>
    <n v="45.54"/>
    <n v="0.1"/>
    <n v="18.309999999999999"/>
    <n v="81.971999999999994"/>
    <n v="36.619999999999997"/>
    <n v="45.351999999999997"/>
    <n v="0.5532620894939736"/>
    <n v="2026"/>
    <s v="Q2"/>
    <n v="6"/>
    <x v="5"/>
  </r>
  <r>
    <n v="3104"/>
    <d v="2026-06-01T00:00:00"/>
    <n v="2026"/>
    <x v="1"/>
    <n v="6"/>
    <x v="5"/>
    <x v="2"/>
    <x v="3"/>
    <x v="1"/>
    <s v="Business"/>
    <x v="1"/>
    <s v="Summit Backpack 45L"/>
    <n v="5"/>
    <n v="153.97"/>
    <n v="0.15"/>
    <n v="79.81"/>
    <n v="654.37249999999995"/>
    <n v="399.05"/>
    <n v="255.32249999999993"/>
    <n v="0.39017914108554369"/>
    <n v="2026"/>
    <s v="Q2"/>
    <n v="6"/>
    <x v="5"/>
  </r>
  <r>
    <n v="3230"/>
    <d v="2026-06-01T00:00:00"/>
    <n v="2026"/>
    <x v="1"/>
    <n v="6"/>
    <x v="5"/>
    <x v="2"/>
    <x v="16"/>
    <x v="2"/>
    <s v="Returning"/>
    <x v="4"/>
    <s v="Weighted Vest"/>
    <n v="1"/>
    <n v="124.17"/>
    <n v="0"/>
    <n v="71.040000000000006"/>
    <n v="124.17"/>
    <n v="71.040000000000006"/>
    <n v="53.129999999999995"/>
    <n v="0.4278811307079004"/>
    <n v="2026"/>
    <s v="Q2"/>
    <n v="6"/>
    <x v="5"/>
  </r>
  <r>
    <n v="3415"/>
    <d v="2026-06-01T00:00:00"/>
    <n v="2026"/>
    <x v="1"/>
    <n v="6"/>
    <x v="5"/>
    <x v="2"/>
    <x v="5"/>
    <x v="2"/>
    <s v="Returning"/>
    <x v="1"/>
    <s v="Summit Backpack 45L"/>
    <n v="1"/>
    <n v="152.94999999999999"/>
    <n v="0.05"/>
    <n v="76.97"/>
    <n v="145.30249999999998"/>
    <n v="76.97"/>
    <n v="68.332499999999982"/>
    <n v="0.47027752447480248"/>
    <n v="2026"/>
    <s v="Q2"/>
    <n v="6"/>
    <x v="5"/>
  </r>
  <r>
    <n v="4130"/>
    <d v="2026-06-01T00:00:00"/>
    <n v="2026"/>
    <x v="1"/>
    <n v="6"/>
    <x v="5"/>
    <x v="3"/>
    <x v="13"/>
    <x v="0"/>
    <s v="New"/>
    <x v="0"/>
    <s v="Commuter Helmet"/>
    <n v="3"/>
    <n v="80.099999999999994"/>
    <n v="0"/>
    <n v="43.51"/>
    <n v="240.29999999999998"/>
    <n v="130.53"/>
    <n v="109.76999999999998"/>
    <n v="0.45680399500624214"/>
    <n v="2026"/>
    <s v="Q2"/>
    <n v="6"/>
    <x v="5"/>
  </r>
  <r>
    <n v="4314"/>
    <d v="2026-06-01T00:00:00"/>
    <n v="2026"/>
    <x v="1"/>
    <n v="6"/>
    <x v="5"/>
    <x v="3"/>
    <x v="4"/>
    <x v="2"/>
    <s v="New"/>
    <x v="4"/>
    <s v="Recovery Roller"/>
    <n v="2"/>
    <n v="36.61"/>
    <n v="0"/>
    <n v="14.15"/>
    <n v="73.22"/>
    <n v="28.3"/>
    <n v="44.92"/>
    <n v="0.61349358098880091"/>
    <n v="2026"/>
    <s v="Q2"/>
    <n v="6"/>
    <x v="5"/>
  </r>
  <r>
    <n v="998"/>
    <d v="2026-06-02T00:00:00"/>
    <n v="2026"/>
    <x v="1"/>
    <n v="6"/>
    <x v="5"/>
    <x v="1"/>
    <x v="11"/>
    <x v="0"/>
    <s v="Returning"/>
    <x v="2"/>
    <s v="Carry-On Duffel"/>
    <n v="2"/>
    <n v="131.81"/>
    <n v="0.05"/>
    <n v="66.09"/>
    <n v="250.43899999999999"/>
    <n v="132.18"/>
    <n v="118.25899999999999"/>
    <n v="0.47220680485068217"/>
    <n v="2026"/>
    <s v="Q2"/>
    <n v="6"/>
    <x v="5"/>
  </r>
  <r>
    <n v="1172"/>
    <d v="2026-06-02T00:00:00"/>
    <n v="2026"/>
    <x v="1"/>
    <n v="6"/>
    <x v="5"/>
    <x v="0"/>
    <x v="15"/>
    <x v="0"/>
    <s v="Returning"/>
    <x v="1"/>
    <s v="Summit Backpack 45L"/>
    <n v="1"/>
    <n v="153.43"/>
    <n v="0.05"/>
    <n v="78.16"/>
    <n v="145.7585"/>
    <n v="78.16"/>
    <n v="67.598500000000001"/>
    <n v="0.46377055197467043"/>
    <n v="2026"/>
    <s v="Q2"/>
    <n v="6"/>
    <x v="5"/>
  </r>
  <r>
    <n v="1261"/>
    <d v="2026-06-02T00:00:00"/>
    <n v="2026"/>
    <x v="1"/>
    <n v="6"/>
    <x v="5"/>
    <x v="1"/>
    <x v="14"/>
    <x v="0"/>
    <s v="New"/>
    <x v="0"/>
    <s v="Commuter Helmet"/>
    <n v="2"/>
    <n v="80.06"/>
    <n v="0"/>
    <n v="42.87"/>
    <n v="160.12"/>
    <n v="85.74"/>
    <n v="74.38000000000001"/>
    <n v="0.4645266050462154"/>
    <n v="2026"/>
    <s v="Q2"/>
    <n v="6"/>
    <x v="5"/>
  </r>
  <r>
    <n v="1762"/>
    <d v="2026-06-02T00:00:00"/>
    <n v="2026"/>
    <x v="1"/>
    <n v="6"/>
    <x v="5"/>
    <x v="3"/>
    <x v="13"/>
    <x v="2"/>
    <s v="Business"/>
    <x v="4"/>
    <s v="Resistance Band Set"/>
    <n v="1"/>
    <n v="40.549999999999997"/>
    <n v="0"/>
    <n v="15.16"/>
    <n v="40.549999999999997"/>
    <n v="15.16"/>
    <n v="25.389999999999997"/>
    <n v="0.62614056720098643"/>
    <n v="2026"/>
    <s v="Q2"/>
    <n v="6"/>
    <x v="5"/>
  </r>
  <r>
    <n v="1851"/>
    <d v="2026-06-02T00:00:00"/>
    <n v="2026"/>
    <x v="1"/>
    <n v="6"/>
    <x v="5"/>
    <x v="1"/>
    <x v="6"/>
    <x v="0"/>
    <s v="New"/>
    <x v="2"/>
    <s v="Packing Cube Set"/>
    <n v="3"/>
    <n v="45.43"/>
    <n v="0.15"/>
    <n v="17.850000000000001"/>
    <n v="115.84649999999999"/>
    <n v="53.550000000000004"/>
    <n v="62.296499999999988"/>
    <n v="0.53775038520801222"/>
    <n v="2026"/>
    <s v="Q2"/>
    <n v="6"/>
    <x v="5"/>
  </r>
  <r>
    <n v="3205"/>
    <d v="2026-06-02T00:00:00"/>
    <n v="2026"/>
    <x v="1"/>
    <n v="6"/>
    <x v="5"/>
    <x v="3"/>
    <x v="4"/>
    <x v="1"/>
    <s v="Business"/>
    <x v="1"/>
    <s v="Trail Boots"/>
    <n v="6"/>
    <n v="146.85"/>
    <n v="0.15"/>
    <n v="80.45"/>
    <n v="748.93499999999995"/>
    <n v="482.70000000000005"/>
    <n v="266.2349999999999"/>
    <n v="0.35548478839952724"/>
    <n v="2026"/>
    <s v="Q2"/>
    <n v="6"/>
    <x v="5"/>
  </r>
  <r>
    <n v="1396"/>
    <d v="2026-06-03T00:00:00"/>
    <n v="2026"/>
    <x v="1"/>
    <n v="6"/>
    <x v="5"/>
    <x v="2"/>
    <x v="3"/>
    <x v="0"/>
    <s v="Business"/>
    <x v="3"/>
    <s v="Trail Tent 2P"/>
    <n v="1"/>
    <n v="192.33"/>
    <n v="0.1"/>
    <n v="105.15"/>
    <n v="173.09700000000001"/>
    <n v="105.15"/>
    <n v="67.947000000000003"/>
    <n v="0.39253713235931298"/>
    <n v="2026"/>
    <s v="Q2"/>
    <n v="6"/>
    <x v="5"/>
  </r>
  <r>
    <n v="1441"/>
    <d v="2026-06-03T00:00:00"/>
    <n v="2026"/>
    <x v="1"/>
    <n v="6"/>
    <x v="5"/>
    <x v="2"/>
    <x v="10"/>
    <x v="3"/>
    <s v="New"/>
    <x v="2"/>
    <s v="Carry-On Duffel"/>
    <n v="3"/>
    <n v="135.4"/>
    <n v="0"/>
    <n v="65.16"/>
    <n v="406.20000000000005"/>
    <n v="195.48"/>
    <n v="210.72000000000006"/>
    <n v="0.51875923190546536"/>
    <n v="2026"/>
    <s v="Q2"/>
    <n v="6"/>
    <x v="5"/>
  </r>
  <r>
    <n v="1511"/>
    <d v="2026-06-03T00:00:00"/>
    <n v="2026"/>
    <x v="1"/>
    <n v="6"/>
    <x v="5"/>
    <x v="2"/>
    <x v="5"/>
    <x v="0"/>
    <s v="New"/>
    <x v="4"/>
    <s v="Recovery Roller"/>
    <n v="2"/>
    <n v="36.08"/>
    <n v="0.05"/>
    <n v="13.73"/>
    <n v="68.551999999999992"/>
    <n v="27.46"/>
    <n v="41.091999999999992"/>
    <n v="0.59942817131520587"/>
    <n v="2026"/>
    <s v="Q2"/>
    <n v="6"/>
    <x v="5"/>
  </r>
  <r>
    <n v="1701"/>
    <d v="2026-06-03T00:00:00"/>
    <n v="2026"/>
    <x v="1"/>
    <n v="6"/>
    <x v="5"/>
    <x v="0"/>
    <x v="9"/>
    <x v="0"/>
    <s v="New"/>
    <x v="2"/>
    <s v="Packing Cube Set"/>
    <n v="1"/>
    <n v="46.16"/>
    <n v="0"/>
    <n v="18.36"/>
    <n v="46.16"/>
    <n v="18.36"/>
    <n v="27.799999999999997"/>
    <n v="0.60225303292894283"/>
    <n v="2026"/>
    <s v="Q2"/>
    <n v="6"/>
    <x v="5"/>
  </r>
  <r>
    <n v="1984"/>
    <d v="2026-06-03T00:00:00"/>
    <n v="2026"/>
    <x v="1"/>
    <n v="6"/>
    <x v="5"/>
    <x v="1"/>
    <x v="1"/>
    <x v="0"/>
    <s v="Returning"/>
    <x v="0"/>
    <s v="Trail Bike Light"/>
    <n v="2"/>
    <n v="50.77"/>
    <n v="0"/>
    <n v="22.93"/>
    <n v="101.54"/>
    <n v="45.86"/>
    <n v="55.680000000000007"/>
    <n v="0.54835532794957653"/>
    <n v="2026"/>
    <s v="Q2"/>
    <n v="6"/>
    <x v="5"/>
  </r>
  <r>
    <n v="2572"/>
    <d v="2026-06-03T00:00:00"/>
    <n v="2026"/>
    <x v="1"/>
    <n v="6"/>
    <x v="5"/>
    <x v="3"/>
    <x v="8"/>
    <x v="3"/>
    <s v="Business"/>
    <x v="1"/>
    <s v="Trekking Poles"/>
    <n v="2"/>
    <n v="70.97"/>
    <n v="0.05"/>
    <n v="32.54"/>
    <n v="134.84299999999999"/>
    <n v="65.08"/>
    <n v="69.762999999999991"/>
    <n v="0.51736463887632278"/>
    <n v="2026"/>
    <s v="Q2"/>
    <n v="6"/>
    <x v="5"/>
  </r>
  <r>
    <n v="2833"/>
    <d v="2026-06-03T00:00:00"/>
    <n v="2026"/>
    <x v="1"/>
    <n v="6"/>
    <x v="5"/>
    <x v="3"/>
    <x v="13"/>
    <x v="0"/>
    <s v="Returning"/>
    <x v="1"/>
    <s v="Trail Boots"/>
    <n v="3"/>
    <n v="141.6"/>
    <n v="0"/>
    <n v="78.02"/>
    <n v="424.79999999999995"/>
    <n v="234.06"/>
    <n v="190.73999999999995"/>
    <n v="0.44901129943502821"/>
    <n v="2026"/>
    <s v="Q2"/>
    <n v="6"/>
    <x v="5"/>
  </r>
  <r>
    <n v="3522"/>
    <d v="2026-06-03T00:00:00"/>
    <n v="2026"/>
    <x v="1"/>
    <n v="6"/>
    <x v="5"/>
    <x v="3"/>
    <x v="13"/>
    <x v="0"/>
    <s v="New"/>
    <x v="0"/>
    <s v="Compact Repair Kit"/>
    <n v="1"/>
    <n v="40.57"/>
    <n v="0"/>
    <n v="16.329999999999998"/>
    <n v="40.57"/>
    <n v="16.329999999999998"/>
    <n v="24.240000000000002"/>
    <n v="0.59748582696573826"/>
    <n v="2026"/>
    <s v="Q2"/>
    <n v="6"/>
    <x v="5"/>
  </r>
  <r>
    <n v="146"/>
    <d v="2026-06-04T00:00:00"/>
    <n v="2026"/>
    <x v="1"/>
    <n v="6"/>
    <x v="5"/>
    <x v="1"/>
    <x v="14"/>
    <x v="3"/>
    <s v="Returning"/>
    <x v="0"/>
    <s v="Commuter Helmet"/>
    <n v="2"/>
    <n v="81.81"/>
    <n v="0"/>
    <n v="42.54"/>
    <n v="163.62"/>
    <n v="85.08"/>
    <n v="78.540000000000006"/>
    <n v="0.48001466813348004"/>
    <n v="2026"/>
    <s v="Q2"/>
    <n v="6"/>
    <x v="5"/>
  </r>
  <r>
    <n v="161"/>
    <d v="2026-06-04T00:00:00"/>
    <n v="2026"/>
    <x v="1"/>
    <n v="6"/>
    <x v="5"/>
    <x v="0"/>
    <x v="0"/>
    <x v="3"/>
    <s v="Returning"/>
    <x v="0"/>
    <s v="Trail Bike Light"/>
    <n v="2"/>
    <n v="50.09"/>
    <n v="0"/>
    <n v="22.91"/>
    <n v="100.18"/>
    <n v="45.82"/>
    <n v="54.360000000000007"/>
    <n v="0.54262327809942112"/>
    <n v="2026"/>
    <s v="Q2"/>
    <n v="6"/>
    <x v="5"/>
  </r>
  <r>
    <n v="819"/>
    <d v="2026-06-04T00:00:00"/>
    <n v="2026"/>
    <x v="1"/>
    <n v="6"/>
    <x v="5"/>
    <x v="3"/>
    <x v="8"/>
    <x v="0"/>
    <s v="Returning"/>
    <x v="1"/>
    <s v="Trekking Poles"/>
    <n v="1"/>
    <n v="72.38"/>
    <n v="0"/>
    <n v="32.68"/>
    <n v="72.38"/>
    <n v="32.68"/>
    <n v="39.699999999999996"/>
    <n v="0.54849405913235694"/>
    <n v="2026"/>
    <s v="Q2"/>
    <n v="6"/>
    <x v="5"/>
  </r>
  <r>
    <n v="2104"/>
    <d v="2026-06-04T00:00:00"/>
    <n v="2026"/>
    <x v="1"/>
    <n v="6"/>
    <x v="5"/>
    <x v="1"/>
    <x v="1"/>
    <x v="0"/>
    <s v="New"/>
    <x v="1"/>
    <s v="Hiking Daypack 20L"/>
    <n v="1"/>
    <n v="92.31"/>
    <n v="0"/>
    <n v="45.58"/>
    <n v="92.31"/>
    <n v="45.58"/>
    <n v="46.730000000000004"/>
    <n v="0.50622901094139316"/>
    <n v="2026"/>
    <s v="Q2"/>
    <n v="6"/>
    <x v="5"/>
  </r>
  <r>
    <n v="2678"/>
    <d v="2026-06-04T00:00:00"/>
    <n v="2026"/>
    <x v="1"/>
    <n v="6"/>
    <x v="5"/>
    <x v="3"/>
    <x v="8"/>
    <x v="1"/>
    <s v="Returning"/>
    <x v="2"/>
    <s v="Packing Cube Set"/>
    <n v="12"/>
    <n v="47.6"/>
    <n v="0.15"/>
    <n v="18.670000000000002"/>
    <n v="485.52000000000004"/>
    <n v="224.04000000000002"/>
    <n v="261.48"/>
    <n v="0.53855659911023235"/>
    <n v="2026"/>
    <s v="Q2"/>
    <n v="6"/>
    <x v="5"/>
  </r>
  <r>
    <n v="3015"/>
    <d v="2026-06-04T00:00:00"/>
    <n v="2026"/>
    <x v="1"/>
    <n v="6"/>
    <x v="5"/>
    <x v="1"/>
    <x v="14"/>
    <x v="0"/>
    <s v="Returning"/>
    <x v="2"/>
    <s v="Packing Cube Set"/>
    <n v="1"/>
    <n v="45.5"/>
    <n v="0.05"/>
    <n v="18.89"/>
    <n v="43.225000000000001"/>
    <n v="18.89"/>
    <n v="24.335000000000001"/>
    <n v="0.56298438403701567"/>
    <n v="2026"/>
    <s v="Q2"/>
    <n v="6"/>
    <x v="5"/>
  </r>
  <r>
    <n v="3243"/>
    <d v="2026-06-04T00:00:00"/>
    <n v="2026"/>
    <x v="1"/>
    <n v="6"/>
    <x v="5"/>
    <x v="2"/>
    <x v="5"/>
    <x v="0"/>
    <s v="Returning"/>
    <x v="4"/>
    <s v="Recovery Roller"/>
    <n v="1"/>
    <n v="35.99"/>
    <n v="0"/>
    <n v="14.05"/>
    <n v="35.99"/>
    <n v="14.05"/>
    <n v="21.94"/>
    <n v="0.60961378160600166"/>
    <n v="2026"/>
    <s v="Q2"/>
    <n v="6"/>
    <x v="5"/>
  </r>
  <r>
    <n v="3283"/>
    <d v="2026-06-04T00:00:00"/>
    <n v="2026"/>
    <x v="1"/>
    <n v="6"/>
    <x v="5"/>
    <x v="1"/>
    <x v="12"/>
    <x v="3"/>
    <s v="Returning"/>
    <x v="4"/>
    <s v="Weighted Vest"/>
    <n v="1"/>
    <n v="122.55"/>
    <n v="0"/>
    <n v="68.97"/>
    <n v="122.55"/>
    <n v="68.97"/>
    <n v="53.58"/>
    <n v="0.43720930232558142"/>
    <n v="2026"/>
    <s v="Q2"/>
    <n v="6"/>
    <x v="5"/>
  </r>
  <r>
    <n v="3966"/>
    <d v="2026-06-04T00:00:00"/>
    <n v="2026"/>
    <x v="1"/>
    <n v="6"/>
    <x v="5"/>
    <x v="3"/>
    <x v="8"/>
    <x v="0"/>
    <s v="New"/>
    <x v="4"/>
    <s v="Weighted Vest"/>
    <n v="3"/>
    <n v="126.22"/>
    <n v="0"/>
    <n v="69.599999999999994"/>
    <n v="378.65999999999997"/>
    <n v="208.79999999999998"/>
    <n v="169.85999999999999"/>
    <n v="0.4485818412295991"/>
    <n v="2026"/>
    <s v="Q2"/>
    <n v="6"/>
    <x v="5"/>
  </r>
  <r>
    <n v="1349"/>
    <d v="2026-06-05T00:00:00"/>
    <n v="2026"/>
    <x v="1"/>
    <n v="6"/>
    <x v="5"/>
    <x v="0"/>
    <x v="15"/>
    <x v="2"/>
    <s v="Returning"/>
    <x v="1"/>
    <s v="Hiking Daypack 20L"/>
    <n v="6"/>
    <n v="91.98"/>
    <n v="0.05"/>
    <n v="46.46"/>
    <n v="524.28599999999994"/>
    <n v="278.76"/>
    <n v="245.52599999999995"/>
    <n v="0.46830546686350577"/>
    <n v="2026"/>
    <s v="Q2"/>
    <n v="6"/>
    <x v="5"/>
  </r>
  <r>
    <n v="2333"/>
    <d v="2026-06-05T00:00:00"/>
    <n v="2026"/>
    <x v="1"/>
    <n v="6"/>
    <x v="5"/>
    <x v="2"/>
    <x v="5"/>
    <x v="0"/>
    <s v="Business"/>
    <x v="3"/>
    <s v="Compact Sleeping Bag"/>
    <n v="1"/>
    <n v="125.32"/>
    <n v="0"/>
    <n v="59.03"/>
    <n v="125.32"/>
    <n v="59.03"/>
    <n v="66.289999999999992"/>
    <n v="0.52896584743057773"/>
    <n v="2026"/>
    <s v="Q2"/>
    <n v="6"/>
    <x v="5"/>
  </r>
  <r>
    <n v="2628"/>
    <d v="2026-06-05T00:00:00"/>
    <n v="2026"/>
    <x v="1"/>
    <n v="6"/>
    <x v="5"/>
    <x v="3"/>
    <x v="8"/>
    <x v="3"/>
    <s v="Returning"/>
    <x v="2"/>
    <s v="Travel Backpack 35L"/>
    <n v="2"/>
    <n v="167.26"/>
    <n v="0"/>
    <n v="89.65"/>
    <n v="334.52"/>
    <n v="179.3"/>
    <n v="155.21999999999997"/>
    <n v="0.46400813105344968"/>
    <n v="2026"/>
    <s v="Q2"/>
    <n v="6"/>
    <x v="5"/>
  </r>
  <r>
    <n v="2718"/>
    <d v="2026-06-05T00:00:00"/>
    <n v="2026"/>
    <x v="1"/>
    <n v="6"/>
    <x v="5"/>
    <x v="0"/>
    <x v="0"/>
    <x v="3"/>
    <s v="Returning"/>
    <x v="0"/>
    <s v="Commuter Helmet"/>
    <n v="1"/>
    <n v="80.19"/>
    <n v="0"/>
    <n v="42.18"/>
    <n v="80.19"/>
    <n v="42.18"/>
    <n v="38.01"/>
    <n v="0.47399925177702956"/>
    <n v="2026"/>
    <s v="Q2"/>
    <n v="6"/>
    <x v="5"/>
  </r>
  <r>
    <n v="3185"/>
    <d v="2026-06-05T00:00:00"/>
    <n v="2026"/>
    <x v="1"/>
    <n v="6"/>
    <x v="5"/>
    <x v="0"/>
    <x v="15"/>
    <x v="0"/>
    <s v="New"/>
    <x v="0"/>
    <s v="Trail Bike Light"/>
    <n v="1"/>
    <n v="49.86"/>
    <n v="0"/>
    <n v="22.72"/>
    <n v="49.86"/>
    <n v="22.72"/>
    <n v="27.14"/>
    <n v="0.5443241075010028"/>
    <n v="2026"/>
    <s v="Q2"/>
    <n v="6"/>
    <x v="5"/>
  </r>
  <r>
    <n v="4495"/>
    <d v="2026-06-05T00:00:00"/>
    <n v="2026"/>
    <x v="1"/>
    <n v="6"/>
    <x v="5"/>
    <x v="2"/>
    <x v="10"/>
    <x v="2"/>
    <s v="New"/>
    <x v="3"/>
    <s v="Trail Tent 2P"/>
    <n v="2"/>
    <n v="195.51"/>
    <n v="0"/>
    <n v="102.97"/>
    <n v="391.02"/>
    <n v="205.94"/>
    <n v="185.07999999999998"/>
    <n v="0.47332617257429288"/>
    <n v="2026"/>
    <s v="Q2"/>
    <n v="6"/>
    <x v="5"/>
  </r>
  <r>
    <n v="815"/>
    <d v="2026-06-06T00:00:00"/>
    <n v="2026"/>
    <x v="1"/>
    <n v="6"/>
    <x v="5"/>
    <x v="0"/>
    <x v="0"/>
    <x v="2"/>
    <s v="New"/>
    <x v="4"/>
    <s v="Resistance Band Set"/>
    <n v="1"/>
    <n v="39.61"/>
    <n v="0"/>
    <n v="14.75"/>
    <n v="39.61"/>
    <n v="14.75"/>
    <n v="24.86"/>
    <n v="0.62761928805857103"/>
    <n v="2026"/>
    <s v="Q2"/>
    <n v="6"/>
    <x v="5"/>
  </r>
  <r>
    <n v="1140"/>
    <d v="2026-06-06T00:00:00"/>
    <n v="2026"/>
    <x v="1"/>
    <n v="6"/>
    <x v="5"/>
    <x v="1"/>
    <x v="1"/>
    <x v="2"/>
    <s v="Returning"/>
    <x v="1"/>
    <s v="Trekking Poles"/>
    <n v="1"/>
    <n v="70.86"/>
    <n v="0"/>
    <n v="31.47"/>
    <n v="70.86"/>
    <n v="31.47"/>
    <n v="39.39"/>
    <n v="0.55588484335309063"/>
    <n v="2026"/>
    <s v="Q2"/>
    <n v="6"/>
    <x v="5"/>
  </r>
  <r>
    <n v="1544"/>
    <d v="2026-06-06T00:00:00"/>
    <n v="2026"/>
    <x v="1"/>
    <n v="6"/>
    <x v="5"/>
    <x v="3"/>
    <x v="7"/>
    <x v="1"/>
    <s v="Returning"/>
    <x v="4"/>
    <s v="Resistance Band Set"/>
    <n v="8"/>
    <n v="40.46"/>
    <n v="0.2"/>
    <n v="14.7"/>
    <n v="258.94400000000002"/>
    <n v="117.6"/>
    <n v="141.34400000000002"/>
    <n v="0.54584775086505199"/>
    <n v="2026"/>
    <s v="Q2"/>
    <n v="6"/>
    <x v="5"/>
  </r>
  <r>
    <n v="2420"/>
    <d v="2026-06-06T00:00:00"/>
    <n v="2026"/>
    <x v="1"/>
    <n v="6"/>
    <x v="5"/>
    <x v="2"/>
    <x v="5"/>
    <x v="0"/>
    <s v="New"/>
    <x v="2"/>
    <s v="Carry-On Duffel"/>
    <n v="1"/>
    <n v="131.79"/>
    <n v="0"/>
    <n v="68.22"/>
    <n v="131.79"/>
    <n v="68.22"/>
    <n v="63.569999999999993"/>
    <n v="0.48235829729114499"/>
    <n v="2026"/>
    <s v="Q2"/>
    <n v="6"/>
    <x v="5"/>
  </r>
  <r>
    <n v="2805"/>
    <d v="2026-06-06T00:00:00"/>
    <n v="2026"/>
    <x v="1"/>
    <n v="6"/>
    <x v="5"/>
    <x v="2"/>
    <x v="10"/>
    <x v="1"/>
    <s v="Returning"/>
    <x v="3"/>
    <s v="Alpine Tent 4P"/>
    <n v="12"/>
    <n v="338.45"/>
    <n v="0.1"/>
    <n v="196.78"/>
    <n v="3655.2599999999998"/>
    <n v="2361.36"/>
    <n v="1293.8999999999996"/>
    <n v="0.35398302719915947"/>
    <n v="2026"/>
    <s v="Q2"/>
    <n v="6"/>
    <x v="5"/>
  </r>
  <r>
    <n v="3160"/>
    <d v="2026-06-06T00:00:00"/>
    <n v="2026"/>
    <x v="1"/>
    <n v="6"/>
    <x v="5"/>
    <x v="2"/>
    <x v="3"/>
    <x v="2"/>
    <s v="Returning"/>
    <x v="4"/>
    <s v="Resistance Band Set"/>
    <n v="2"/>
    <n v="40.99"/>
    <n v="0"/>
    <n v="14.53"/>
    <n v="81.98"/>
    <n v="29.06"/>
    <n v="52.92"/>
    <n v="0.64552329836545497"/>
    <n v="2026"/>
    <s v="Q2"/>
    <n v="6"/>
    <x v="5"/>
  </r>
  <r>
    <n v="3278"/>
    <d v="2026-06-06T00:00:00"/>
    <n v="2026"/>
    <x v="1"/>
    <n v="6"/>
    <x v="5"/>
    <x v="1"/>
    <x v="12"/>
    <x v="2"/>
    <s v="Returning"/>
    <x v="0"/>
    <s v="Cycling Pack 12L"/>
    <n v="1"/>
    <n v="101.85"/>
    <n v="0"/>
    <n v="51.59"/>
    <n v="101.85"/>
    <n v="51.59"/>
    <n v="50.259999999999991"/>
    <n v="0.49347079037800679"/>
    <n v="2026"/>
    <s v="Q2"/>
    <n v="6"/>
    <x v="5"/>
  </r>
  <r>
    <n v="3555"/>
    <d v="2026-06-06T00:00:00"/>
    <n v="2026"/>
    <x v="1"/>
    <n v="6"/>
    <x v="5"/>
    <x v="2"/>
    <x v="2"/>
    <x v="1"/>
    <s v="Business"/>
    <x v="3"/>
    <s v="Alpine Tent 4P"/>
    <n v="4"/>
    <n v="346.14"/>
    <n v="0.05"/>
    <n v="198.97"/>
    <n v="1315.3319999999999"/>
    <n v="795.88"/>
    <n v="519.45199999999988"/>
    <n v="0.39492082607280893"/>
    <n v="2026"/>
    <s v="Q2"/>
    <n v="6"/>
    <x v="5"/>
  </r>
  <r>
    <n v="3702"/>
    <d v="2026-06-06T00:00:00"/>
    <n v="2026"/>
    <x v="1"/>
    <n v="6"/>
    <x v="5"/>
    <x v="0"/>
    <x v="9"/>
    <x v="2"/>
    <s v="Business"/>
    <x v="0"/>
    <s v="Commuter Helmet"/>
    <n v="2"/>
    <n v="83.28"/>
    <n v="0"/>
    <n v="43.56"/>
    <n v="166.56"/>
    <n v="87.12"/>
    <n v="79.44"/>
    <n v="0.47694524495677232"/>
    <n v="2026"/>
    <s v="Q2"/>
    <n v="6"/>
    <x v="5"/>
  </r>
  <r>
    <n v="4349"/>
    <d v="2026-06-06T00:00:00"/>
    <n v="2026"/>
    <x v="1"/>
    <n v="6"/>
    <x v="5"/>
    <x v="3"/>
    <x v="7"/>
    <x v="2"/>
    <s v="Business"/>
    <x v="0"/>
    <s v="Commuter Helmet"/>
    <n v="1"/>
    <n v="80.349999999999994"/>
    <n v="0.15"/>
    <n v="43.51"/>
    <n v="68.297499999999999"/>
    <n v="43.51"/>
    <n v="24.787500000000001"/>
    <n v="0.3629342216040119"/>
    <n v="2026"/>
    <s v="Q2"/>
    <n v="6"/>
    <x v="5"/>
  </r>
  <r>
    <n v="4989"/>
    <d v="2026-06-06T00:00:00"/>
    <n v="2026"/>
    <x v="1"/>
    <n v="6"/>
    <x v="5"/>
    <x v="1"/>
    <x v="1"/>
    <x v="0"/>
    <s v="Returning"/>
    <x v="0"/>
    <s v="Compact Repair Kit"/>
    <n v="1"/>
    <n v="40.86"/>
    <n v="0.05"/>
    <n v="16.899999999999999"/>
    <n v="38.817"/>
    <n v="16.899999999999999"/>
    <n v="21.917000000000002"/>
    <n v="0.564623747327202"/>
    <n v="2026"/>
    <s v="Q2"/>
    <n v="6"/>
    <x v="5"/>
  </r>
  <r>
    <n v="713"/>
    <d v="2026-06-07T00:00:00"/>
    <n v="2026"/>
    <x v="1"/>
    <n v="6"/>
    <x v="5"/>
    <x v="1"/>
    <x v="6"/>
    <x v="2"/>
    <s v="Returning"/>
    <x v="2"/>
    <s v="Insulated Bottle"/>
    <n v="4"/>
    <n v="36.299999999999997"/>
    <n v="0.05"/>
    <n v="13.16"/>
    <n v="137.93999999999997"/>
    <n v="52.64"/>
    <n v="85.299999999999969"/>
    <n v="0.61838480498767567"/>
    <n v="2026"/>
    <s v="Q2"/>
    <n v="6"/>
    <x v="5"/>
  </r>
  <r>
    <n v="3355"/>
    <d v="2026-06-07T00:00:00"/>
    <n v="2026"/>
    <x v="1"/>
    <n v="6"/>
    <x v="5"/>
    <x v="0"/>
    <x v="15"/>
    <x v="1"/>
    <s v="New"/>
    <x v="3"/>
    <s v="Alpine Tent 4P"/>
    <n v="10"/>
    <n v="338.26"/>
    <n v="0.05"/>
    <n v="197.42"/>
    <n v="3213.47"/>
    <n v="1974.1999999999998"/>
    <n v="1239.27"/>
    <n v="0.38564853569505864"/>
    <n v="2026"/>
    <s v="Q2"/>
    <n v="6"/>
    <x v="5"/>
  </r>
  <r>
    <n v="3879"/>
    <d v="2026-06-07T00:00:00"/>
    <n v="2026"/>
    <x v="1"/>
    <n v="6"/>
    <x v="5"/>
    <x v="0"/>
    <x v="9"/>
    <x v="3"/>
    <s v="Returning"/>
    <x v="0"/>
    <s v="Compact Repair Kit"/>
    <n v="2"/>
    <n v="41.25"/>
    <n v="0"/>
    <n v="17.13"/>
    <n v="82.5"/>
    <n v="34.26"/>
    <n v="48.24"/>
    <n v="0.58472727272727276"/>
    <n v="2026"/>
    <s v="Q2"/>
    <n v="6"/>
    <x v="5"/>
  </r>
  <r>
    <n v="3989"/>
    <d v="2026-06-07T00:00:00"/>
    <n v="2026"/>
    <x v="1"/>
    <n v="6"/>
    <x v="5"/>
    <x v="1"/>
    <x v="12"/>
    <x v="0"/>
    <s v="Returning"/>
    <x v="1"/>
    <s v="Hiking Daypack 20L"/>
    <n v="2"/>
    <n v="92"/>
    <n v="0"/>
    <n v="44.27"/>
    <n v="184"/>
    <n v="88.54"/>
    <n v="95.46"/>
    <n v="0.51880434782608698"/>
    <n v="2026"/>
    <s v="Q2"/>
    <n v="6"/>
    <x v="5"/>
  </r>
  <r>
    <n v="4193"/>
    <d v="2026-06-07T00:00:00"/>
    <n v="2026"/>
    <x v="1"/>
    <n v="6"/>
    <x v="5"/>
    <x v="1"/>
    <x v="6"/>
    <x v="0"/>
    <s v="New"/>
    <x v="3"/>
    <s v="Portable Camp Stove"/>
    <n v="1"/>
    <n v="80.89"/>
    <n v="0.1"/>
    <n v="40.32"/>
    <n v="72.801000000000002"/>
    <n v="40.32"/>
    <n v="32.481000000000002"/>
    <n v="0.44616145382618372"/>
    <n v="2026"/>
    <s v="Q2"/>
    <n v="6"/>
    <x v="5"/>
  </r>
  <r>
    <n v="4413"/>
    <d v="2026-06-07T00:00:00"/>
    <n v="2026"/>
    <x v="1"/>
    <n v="6"/>
    <x v="5"/>
    <x v="0"/>
    <x v="0"/>
    <x v="2"/>
    <s v="New"/>
    <x v="3"/>
    <s v="Trail Tent 2P"/>
    <n v="1"/>
    <n v="194.73"/>
    <n v="0"/>
    <n v="101.91"/>
    <n v="194.73"/>
    <n v="101.91"/>
    <n v="92.82"/>
    <n v="0.47665999075643195"/>
    <n v="2026"/>
    <s v="Q2"/>
    <n v="6"/>
    <x v="5"/>
  </r>
  <r>
    <n v="4598"/>
    <d v="2026-06-07T00:00:00"/>
    <n v="2026"/>
    <x v="1"/>
    <n v="6"/>
    <x v="5"/>
    <x v="3"/>
    <x v="4"/>
    <x v="1"/>
    <s v="Business"/>
    <x v="1"/>
    <s v="Hiking Daypack 20L"/>
    <n v="5"/>
    <n v="93.82"/>
    <n v="0.15"/>
    <n v="46.06"/>
    <n v="398.73499999999996"/>
    <n v="230.3"/>
    <n v="168.43499999999995"/>
    <n v="0.4224234140469233"/>
    <n v="2026"/>
    <s v="Q2"/>
    <n v="6"/>
    <x v="5"/>
  </r>
  <r>
    <n v="72"/>
    <d v="2026-06-08T00:00:00"/>
    <n v="2026"/>
    <x v="1"/>
    <n v="6"/>
    <x v="5"/>
    <x v="2"/>
    <x v="10"/>
    <x v="2"/>
    <s v="New"/>
    <x v="1"/>
    <s v="Trail Boots"/>
    <n v="3"/>
    <n v="142.53"/>
    <n v="0"/>
    <n v="80.67"/>
    <n v="427.59000000000003"/>
    <n v="242.01"/>
    <n v="185.58000000000004"/>
    <n v="0.43401389181225014"/>
    <n v="2026"/>
    <s v="Q2"/>
    <n v="6"/>
    <x v="5"/>
  </r>
  <r>
    <n v="176"/>
    <d v="2026-06-08T00:00:00"/>
    <n v="2026"/>
    <x v="1"/>
    <n v="6"/>
    <x v="5"/>
    <x v="1"/>
    <x v="14"/>
    <x v="0"/>
    <s v="Returning"/>
    <x v="3"/>
    <s v="Trail Tent 2P"/>
    <n v="1"/>
    <n v="196.33"/>
    <n v="0"/>
    <n v="103.27"/>
    <n v="196.33"/>
    <n v="103.27"/>
    <n v="93.060000000000016"/>
    <n v="0.47399786074466466"/>
    <n v="2026"/>
    <s v="Q2"/>
    <n v="6"/>
    <x v="5"/>
  </r>
  <r>
    <n v="205"/>
    <d v="2026-06-08T00:00:00"/>
    <n v="2026"/>
    <x v="1"/>
    <n v="6"/>
    <x v="5"/>
    <x v="3"/>
    <x v="7"/>
    <x v="0"/>
    <s v="New"/>
    <x v="0"/>
    <s v="Compact Repair Kit"/>
    <n v="2"/>
    <n v="41.05"/>
    <n v="0"/>
    <n v="16.690000000000001"/>
    <n v="82.1"/>
    <n v="33.380000000000003"/>
    <n v="48.719999999999992"/>
    <n v="0.59342265529841653"/>
    <n v="2026"/>
    <s v="Q2"/>
    <n v="6"/>
    <x v="5"/>
  </r>
  <r>
    <n v="896"/>
    <d v="2026-06-08T00:00:00"/>
    <n v="2026"/>
    <x v="1"/>
    <n v="6"/>
    <x v="5"/>
    <x v="3"/>
    <x v="8"/>
    <x v="0"/>
    <s v="New"/>
    <x v="4"/>
    <s v="Weighted Vest"/>
    <n v="1"/>
    <n v="123.09"/>
    <n v="0"/>
    <n v="68.03"/>
    <n v="123.09"/>
    <n v="68.03"/>
    <n v="55.06"/>
    <n v="0.44731497278414167"/>
    <n v="2026"/>
    <s v="Q2"/>
    <n v="6"/>
    <x v="5"/>
  </r>
  <r>
    <n v="1697"/>
    <d v="2026-06-08T00:00:00"/>
    <n v="2026"/>
    <x v="1"/>
    <n v="6"/>
    <x v="5"/>
    <x v="1"/>
    <x v="12"/>
    <x v="0"/>
    <s v="Business"/>
    <x v="1"/>
    <s v="Trail Boots"/>
    <n v="2"/>
    <n v="141.09"/>
    <n v="0"/>
    <n v="81.69"/>
    <n v="282.18"/>
    <n v="163.38"/>
    <n v="118.80000000000001"/>
    <n v="0.42100786731873274"/>
    <n v="2026"/>
    <s v="Q2"/>
    <n v="6"/>
    <x v="5"/>
  </r>
  <r>
    <n v="2159"/>
    <d v="2026-06-08T00:00:00"/>
    <n v="2026"/>
    <x v="1"/>
    <n v="6"/>
    <x v="5"/>
    <x v="2"/>
    <x v="10"/>
    <x v="2"/>
    <s v="New"/>
    <x v="1"/>
    <s v="Summit Backpack 45L"/>
    <n v="1"/>
    <n v="157.04"/>
    <n v="0"/>
    <n v="77.540000000000006"/>
    <n v="157.04"/>
    <n v="77.540000000000006"/>
    <n v="79.499999999999986"/>
    <n v="0.5062404482934284"/>
    <n v="2026"/>
    <s v="Q2"/>
    <n v="6"/>
    <x v="5"/>
  </r>
  <r>
    <n v="2772"/>
    <d v="2026-06-08T00:00:00"/>
    <n v="2026"/>
    <x v="1"/>
    <n v="6"/>
    <x v="5"/>
    <x v="3"/>
    <x v="7"/>
    <x v="2"/>
    <s v="New"/>
    <x v="2"/>
    <s v="Carry-On Duffel"/>
    <n v="6"/>
    <n v="136.46"/>
    <n v="0"/>
    <n v="68.61"/>
    <n v="818.76"/>
    <n v="411.65999999999997"/>
    <n v="407.1"/>
    <n v="0.49721530118716112"/>
    <n v="2026"/>
    <s v="Q2"/>
    <n v="6"/>
    <x v="5"/>
  </r>
  <r>
    <n v="3091"/>
    <d v="2026-06-08T00:00:00"/>
    <n v="2026"/>
    <x v="1"/>
    <n v="6"/>
    <x v="5"/>
    <x v="0"/>
    <x v="0"/>
    <x v="0"/>
    <s v="New"/>
    <x v="4"/>
    <s v="Recovery Roller"/>
    <n v="1"/>
    <n v="36.1"/>
    <n v="0"/>
    <n v="13.65"/>
    <n v="36.1"/>
    <n v="13.65"/>
    <n v="22.450000000000003"/>
    <n v="0.62188365650969535"/>
    <n v="2026"/>
    <s v="Q2"/>
    <n v="6"/>
    <x v="5"/>
  </r>
  <r>
    <n v="4241"/>
    <d v="2026-06-08T00:00:00"/>
    <n v="2026"/>
    <x v="1"/>
    <n v="6"/>
    <x v="5"/>
    <x v="3"/>
    <x v="13"/>
    <x v="0"/>
    <s v="New"/>
    <x v="1"/>
    <s v="Hiking Daypack 20L"/>
    <n v="3"/>
    <n v="92.73"/>
    <n v="0"/>
    <n v="44.68"/>
    <n v="278.19"/>
    <n v="134.04"/>
    <n v="144.15"/>
    <n v="0.51817103418526911"/>
    <n v="2026"/>
    <s v="Q2"/>
    <n v="6"/>
    <x v="5"/>
  </r>
  <r>
    <n v="5185"/>
    <d v="2026-06-08T00:00:00"/>
    <n v="2026"/>
    <x v="1"/>
    <n v="6"/>
    <x v="5"/>
    <x v="1"/>
    <x v="12"/>
    <x v="0"/>
    <s v="New"/>
    <x v="2"/>
    <s v="Travel Backpack 35L"/>
    <n v="3"/>
    <n v="164.31"/>
    <n v="0.05"/>
    <n v="86"/>
    <n v="468.2835"/>
    <n v="258"/>
    <n v="210.2835"/>
    <n v="0.44905169624810615"/>
    <n v="2026"/>
    <s v="Q2"/>
    <n v="6"/>
    <x v="5"/>
  </r>
  <r>
    <n v="1437"/>
    <d v="2026-06-09T00:00:00"/>
    <n v="2026"/>
    <x v="1"/>
    <n v="6"/>
    <x v="5"/>
    <x v="3"/>
    <x v="8"/>
    <x v="3"/>
    <s v="New"/>
    <x v="2"/>
    <s v="Insulated Bottle"/>
    <n v="2"/>
    <n v="36.85"/>
    <n v="0.1"/>
    <n v="13.92"/>
    <n v="66.33"/>
    <n v="27.84"/>
    <n v="38.489999999999995"/>
    <n v="0.58028041610131154"/>
    <n v="2026"/>
    <s v="Q2"/>
    <n v="6"/>
    <x v="5"/>
  </r>
  <r>
    <n v="2316"/>
    <d v="2026-06-09T00:00:00"/>
    <n v="2026"/>
    <x v="1"/>
    <n v="6"/>
    <x v="5"/>
    <x v="1"/>
    <x v="11"/>
    <x v="3"/>
    <s v="New"/>
    <x v="4"/>
    <s v="Recovery Roller"/>
    <n v="1"/>
    <n v="35.619999999999997"/>
    <n v="0"/>
    <n v="14.05"/>
    <n v="35.619999999999997"/>
    <n v="14.05"/>
    <n v="21.569999999999997"/>
    <n v="0.60555867490174053"/>
    <n v="2026"/>
    <s v="Q2"/>
    <n v="6"/>
    <x v="5"/>
  </r>
  <r>
    <n v="2329"/>
    <d v="2026-06-09T00:00:00"/>
    <n v="2026"/>
    <x v="1"/>
    <n v="6"/>
    <x v="5"/>
    <x v="3"/>
    <x v="8"/>
    <x v="0"/>
    <s v="New"/>
    <x v="1"/>
    <s v="Summit Backpack 45L"/>
    <n v="3"/>
    <n v="157.43"/>
    <n v="0.15"/>
    <n v="77.56"/>
    <n v="401.44650000000001"/>
    <n v="232.68"/>
    <n v="168.76650000000001"/>
    <n v="0.42039599299034863"/>
    <n v="2026"/>
    <s v="Q2"/>
    <n v="6"/>
    <x v="5"/>
  </r>
  <r>
    <n v="3036"/>
    <d v="2026-06-09T00:00:00"/>
    <n v="2026"/>
    <x v="1"/>
    <n v="6"/>
    <x v="5"/>
    <x v="1"/>
    <x v="12"/>
    <x v="2"/>
    <s v="New"/>
    <x v="0"/>
    <s v="Commuter Helmet"/>
    <n v="1"/>
    <n v="81.2"/>
    <n v="0.1"/>
    <n v="41.64"/>
    <n v="73.08"/>
    <n v="41.64"/>
    <n v="31.439999999999998"/>
    <n v="0.43021346469622329"/>
    <n v="2026"/>
    <s v="Q2"/>
    <n v="6"/>
    <x v="5"/>
  </r>
  <r>
    <n v="3429"/>
    <d v="2026-06-09T00:00:00"/>
    <n v="2026"/>
    <x v="1"/>
    <n v="6"/>
    <x v="5"/>
    <x v="3"/>
    <x v="13"/>
    <x v="0"/>
    <s v="Returning"/>
    <x v="1"/>
    <s v="Hiking Daypack 20L"/>
    <n v="4"/>
    <n v="93.58"/>
    <n v="0.1"/>
    <n v="44.56"/>
    <n v="336.88799999999998"/>
    <n v="178.24"/>
    <n v="158.64799999999997"/>
    <n v="0.4709220868656645"/>
    <n v="2026"/>
    <s v="Q2"/>
    <n v="6"/>
    <x v="5"/>
  </r>
  <r>
    <n v="3615"/>
    <d v="2026-06-09T00:00:00"/>
    <n v="2026"/>
    <x v="1"/>
    <n v="6"/>
    <x v="5"/>
    <x v="1"/>
    <x v="14"/>
    <x v="0"/>
    <s v="New"/>
    <x v="1"/>
    <s v="Summit Backpack 45L"/>
    <n v="4"/>
    <n v="155.22"/>
    <n v="0"/>
    <n v="77.209999999999994"/>
    <n v="620.88"/>
    <n v="308.83999999999997"/>
    <n v="312.04000000000002"/>
    <n v="0.50257698750161062"/>
    <n v="2026"/>
    <s v="Q2"/>
    <n v="6"/>
    <x v="5"/>
  </r>
  <r>
    <n v="3661"/>
    <d v="2026-06-09T00:00:00"/>
    <n v="2026"/>
    <x v="1"/>
    <n v="6"/>
    <x v="5"/>
    <x v="3"/>
    <x v="8"/>
    <x v="0"/>
    <s v="New"/>
    <x v="0"/>
    <s v="Cycling Pack 12L"/>
    <n v="4"/>
    <n v="100.33"/>
    <n v="0"/>
    <n v="49.99"/>
    <n v="401.32"/>
    <n v="199.96"/>
    <n v="201.35999999999999"/>
    <n v="0.5017442439948171"/>
    <n v="2026"/>
    <s v="Q2"/>
    <n v="6"/>
    <x v="5"/>
  </r>
  <r>
    <n v="3831"/>
    <d v="2026-06-09T00:00:00"/>
    <n v="2026"/>
    <x v="1"/>
    <n v="6"/>
    <x v="5"/>
    <x v="2"/>
    <x v="3"/>
    <x v="0"/>
    <s v="Business"/>
    <x v="2"/>
    <s v="Carry-On Duffel"/>
    <n v="2"/>
    <n v="134.28"/>
    <n v="0"/>
    <n v="69.12"/>
    <n v="268.56"/>
    <n v="138.24"/>
    <n v="130.32"/>
    <n v="0.48525469168900803"/>
    <n v="2026"/>
    <s v="Q2"/>
    <n v="6"/>
    <x v="5"/>
  </r>
  <r>
    <n v="4394"/>
    <d v="2026-06-09T00:00:00"/>
    <n v="2026"/>
    <x v="1"/>
    <n v="6"/>
    <x v="5"/>
    <x v="2"/>
    <x v="2"/>
    <x v="0"/>
    <s v="New"/>
    <x v="4"/>
    <s v="Training Mat"/>
    <n v="2"/>
    <n v="51.16"/>
    <n v="0"/>
    <n v="21.57"/>
    <n v="102.32"/>
    <n v="43.14"/>
    <n v="59.179999999999993"/>
    <n v="0.57838154808444098"/>
    <n v="2026"/>
    <s v="Q2"/>
    <n v="6"/>
    <x v="5"/>
  </r>
  <r>
    <n v="372"/>
    <d v="2026-06-10T00:00:00"/>
    <n v="2026"/>
    <x v="1"/>
    <n v="6"/>
    <x v="5"/>
    <x v="1"/>
    <x v="12"/>
    <x v="0"/>
    <s v="Returning"/>
    <x v="4"/>
    <s v="Recovery Roller"/>
    <n v="3"/>
    <n v="35.94"/>
    <n v="0.1"/>
    <n v="14.04"/>
    <n v="97.037999999999997"/>
    <n v="42.12"/>
    <n v="54.917999999999999"/>
    <n v="0.56594323873121866"/>
    <n v="2026"/>
    <s v="Q2"/>
    <n v="6"/>
    <x v="5"/>
  </r>
  <r>
    <n v="532"/>
    <d v="2026-06-10T00:00:00"/>
    <n v="2026"/>
    <x v="1"/>
    <n v="6"/>
    <x v="5"/>
    <x v="2"/>
    <x v="10"/>
    <x v="2"/>
    <s v="Returning"/>
    <x v="1"/>
    <s v="Trail Boots"/>
    <n v="1"/>
    <n v="145.34"/>
    <n v="0.05"/>
    <n v="77.89"/>
    <n v="138.07300000000001"/>
    <n v="77.89"/>
    <n v="60.183000000000007"/>
    <n v="0.43587812244247609"/>
    <n v="2026"/>
    <s v="Q2"/>
    <n v="6"/>
    <x v="5"/>
  </r>
  <r>
    <n v="910"/>
    <d v="2026-06-10T00:00:00"/>
    <n v="2026"/>
    <x v="1"/>
    <n v="6"/>
    <x v="5"/>
    <x v="2"/>
    <x v="16"/>
    <x v="0"/>
    <s v="Business"/>
    <x v="2"/>
    <s v="Insulated Bottle"/>
    <n v="1"/>
    <n v="35.950000000000003"/>
    <n v="0.1"/>
    <n v="13.63"/>
    <n v="32.355000000000004"/>
    <n v="13.63"/>
    <n v="18.725000000000001"/>
    <n v="0.57873589862463293"/>
    <n v="2026"/>
    <s v="Q2"/>
    <n v="6"/>
    <x v="5"/>
  </r>
  <r>
    <n v="938"/>
    <d v="2026-06-10T00:00:00"/>
    <n v="2026"/>
    <x v="1"/>
    <n v="6"/>
    <x v="5"/>
    <x v="3"/>
    <x v="13"/>
    <x v="2"/>
    <s v="Business"/>
    <x v="4"/>
    <s v="Training Mat"/>
    <n v="1"/>
    <n v="51.09"/>
    <n v="0"/>
    <n v="22.4"/>
    <n v="51.09"/>
    <n v="22.4"/>
    <n v="28.690000000000005"/>
    <n v="0.56155803484047762"/>
    <n v="2026"/>
    <s v="Q2"/>
    <n v="6"/>
    <x v="5"/>
  </r>
  <r>
    <n v="1079"/>
    <d v="2026-06-10T00:00:00"/>
    <n v="2026"/>
    <x v="1"/>
    <n v="6"/>
    <x v="5"/>
    <x v="1"/>
    <x v="14"/>
    <x v="2"/>
    <s v="Returning"/>
    <x v="3"/>
    <s v="Trail Tent 2P"/>
    <n v="2"/>
    <n v="198.69"/>
    <n v="0.15"/>
    <n v="104.25"/>
    <n v="337.77299999999997"/>
    <n v="208.5"/>
    <n v="129.27299999999997"/>
    <n v="0.38272153191640534"/>
    <n v="2026"/>
    <s v="Q2"/>
    <n v="6"/>
    <x v="5"/>
  </r>
  <r>
    <n v="1662"/>
    <d v="2026-06-10T00:00:00"/>
    <n v="2026"/>
    <x v="1"/>
    <n v="6"/>
    <x v="5"/>
    <x v="1"/>
    <x v="6"/>
    <x v="2"/>
    <s v="New"/>
    <x v="0"/>
    <s v="Commuter Helmet"/>
    <n v="3"/>
    <n v="83.45"/>
    <n v="0"/>
    <n v="43.73"/>
    <n v="250.35000000000002"/>
    <n v="131.19"/>
    <n v="119.16000000000003"/>
    <n v="0.47597363690832839"/>
    <n v="2026"/>
    <s v="Q2"/>
    <n v="6"/>
    <x v="5"/>
  </r>
  <r>
    <n v="2748"/>
    <d v="2026-06-10T00:00:00"/>
    <n v="2026"/>
    <x v="1"/>
    <n v="6"/>
    <x v="5"/>
    <x v="2"/>
    <x v="2"/>
    <x v="0"/>
    <s v="New"/>
    <x v="4"/>
    <s v="Resistance Band Set"/>
    <n v="2"/>
    <n v="40.86"/>
    <n v="0"/>
    <n v="14.59"/>
    <n v="81.72"/>
    <n v="29.18"/>
    <n v="52.54"/>
    <n v="0.64292706803720023"/>
    <n v="2026"/>
    <s v="Q2"/>
    <n v="6"/>
    <x v="5"/>
  </r>
  <r>
    <n v="3354"/>
    <d v="2026-06-10T00:00:00"/>
    <n v="2026"/>
    <x v="1"/>
    <n v="6"/>
    <x v="5"/>
    <x v="1"/>
    <x v="6"/>
    <x v="2"/>
    <s v="New"/>
    <x v="3"/>
    <s v="Portable Camp Stove"/>
    <n v="1"/>
    <n v="82.21"/>
    <n v="0.05"/>
    <n v="39.04"/>
    <n v="78.099499999999992"/>
    <n v="39.04"/>
    <n v="39.059499999999993"/>
    <n v="0.50012484074802011"/>
    <n v="2026"/>
    <s v="Q2"/>
    <n v="6"/>
    <x v="5"/>
  </r>
  <r>
    <n v="3532"/>
    <d v="2026-06-10T00:00:00"/>
    <n v="2026"/>
    <x v="1"/>
    <n v="6"/>
    <x v="5"/>
    <x v="2"/>
    <x v="10"/>
    <x v="3"/>
    <s v="Business"/>
    <x v="4"/>
    <s v="Recovery Roller"/>
    <n v="1"/>
    <n v="35.93"/>
    <n v="0.1"/>
    <n v="13.52"/>
    <n v="32.337000000000003"/>
    <n v="13.52"/>
    <n v="18.817000000000004"/>
    <n v="0.58190308315551853"/>
    <n v="2026"/>
    <s v="Q2"/>
    <n v="6"/>
    <x v="5"/>
  </r>
  <r>
    <n v="3636"/>
    <d v="2026-06-10T00:00:00"/>
    <n v="2026"/>
    <x v="1"/>
    <n v="6"/>
    <x v="5"/>
    <x v="0"/>
    <x v="0"/>
    <x v="3"/>
    <s v="New"/>
    <x v="2"/>
    <s v="Travel Backpack 35L"/>
    <n v="2"/>
    <n v="164.77"/>
    <n v="0"/>
    <n v="89.07"/>
    <n v="329.54"/>
    <n v="178.14"/>
    <n v="151.40000000000003"/>
    <n v="0.45942829398555568"/>
    <n v="2026"/>
    <s v="Q2"/>
    <n v="6"/>
    <x v="5"/>
  </r>
  <r>
    <n v="3810"/>
    <d v="2026-06-10T00:00:00"/>
    <n v="2026"/>
    <x v="1"/>
    <n v="6"/>
    <x v="5"/>
    <x v="2"/>
    <x v="2"/>
    <x v="1"/>
    <s v="Business"/>
    <x v="2"/>
    <s v="Packing Cube Set"/>
    <n v="4"/>
    <n v="47.36"/>
    <n v="0.1"/>
    <n v="18.87"/>
    <n v="170.49600000000001"/>
    <n v="75.48"/>
    <n v="95.016000000000005"/>
    <n v="0.55729166666666663"/>
    <n v="2026"/>
    <s v="Q2"/>
    <n v="6"/>
    <x v="5"/>
  </r>
  <r>
    <n v="4137"/>
    <d v="2026-06-10T00:00:00"/>
    <n v="2026"/>
    <x v="1"/>
    <n v="6"/>
    <x v="5"/>
    <x v="3"/>
    <x v="8"/>
    <x v="0"/>
    <s v="Returning"/>
    <x v="1"/>
    <s v="Hiking Daypack 20L"/>
    <n v="1"/>
    <n v="90.7"/>
    <n v="0"/>
    <n v="44.18"/>
    <n v="90.7"/>
    <n v="44.18"/>
    <n v="46.52"/>
    <n v="0.51289966923925034"/>
    <n v="2026"/>
    <s v="Q2"/>
    <n v="6"/>
    <x v="5"/>
  </r>
  <r>
    <n v="4303"/>
    <d v="2026-06-10T00:00:00"/>
    <n v="2026"/>
    <x v="1"/>
    <n v="6"/>
    <x v="5"/>
    <x v="2"/>
    <x v="10"/>
    <x v="3"/>
    <s v="Returning"/>
    <x v="2"/>
    <s v="Packing Cube Set"/>
    <n v="1"/>
    <n v="45.59"/>
    <n v="0"/>
    <n v="18.57"/>
    <n v="45.59"/>
    <n v="18.57"/>
    <n v="27.020000000000003"/>
    <n v="0.59267383198069756"/>
    <n v="2026"/>
    <s v="Q2"/>
    <n v="6"/>
    <x v="5"/>
  </r>
  <r>
    <n v="4991"/>
    <d v="2026-06-10T00:00:00"/>
    <n v="2026"/>
    <x v="1"/>
    <n v="6"/>
    <x v="5"/>
    <x v="3"/>
    <x v="4"/>
    <x v="0"/>
    <s v="New"/>
    <x v="1"/>
    <s v="Trail Boots"/>
    <n v="3"/>
    <n v="146.55000000000001"/>
    <n v="0.1"/>
    <n v="79.59"/>
    <n v="395.68500000000006"/>
    <n v="238.77"/>
    <n v="156.91500000000005"/>
    <n v="0.39656544978960545"/>
    <n v="2026"/>
    <s v="Q2"/>
    <n v="6"/>
    <x v="5"/>
  </r>
  <r>
    <n v="39"/>
    <d v="2026-06-11T00:00:00"/>
    <n v="2026"/>
    <x v="1"/>
    <n v="6"/>
    <x v="5"/>
    <x v="3"/>
    <x v="8"/>
    <x v="3"/>
    <s v="Business"/>
    <x v="0"/>
    <s v="Compact Repair Kit"/>
    <n v="4"/>
    <n v="40.33"/>
    <n v="0.1"/>
    <n v="17.170000000000002"/>
    <n v="145.18799999999999"/>
    <n v="68.680000000000007"/>
    <n v="76.507999999999981"/>
    <n v="0.52695815081136177"/>
    <n v="2026"/>
    <s v="Q2"/>
    <n v="6"/>
    <x v="5"/>
  </r>
  <r>
    <n v="206"/>
    <d v="2026-06-11T00:00:00"/>
    <n v="2026"/>
    <x v="1"/>
    <n v="6"/>
    <x v="5"/>
    <x v="0"/>
    <x v="0"/>
    <x v="2"/>
    <s v="New"/>
    <x v="0"/>
    <s v="Trail Bike Light"/>
    <n v="2"/>
    <n v="51.83"/>
    <n v="0.1"/>
    <n v="23.1"/>
    <n v="93.293999999999997"/>
    <n v="46.2"/>
    <n v="47.093999999999994"/>
    <n v="0.50479130490706792"/>
    <n v="2026"/>
    <s v="Q2"/>
    <n v="6"/>
    <x v="5"/>
  </r>
  <r>
    <n v="397"/>
    <d v="2026-06-11T00:00:00"/>
    <n v="2026"/>
    <x v="1"/>
    <n v="6"/>
    <x v="5"/>
    <x v="3"/>
    <x v="8"/>
    <x v="0"/>
    <s v="Business"/>
    <x v="3"/>
    <s v="Compact Sleeping Bag"/>
    <n v="2"/>
    <n v="121.19"/>
    <n v="0.05"/>
    <n v="58.91"/>
    <n v="230.261"/>
    <n v="117.82"/>
    <n v="112.441"/>
    <n v="0.48831977625390321"/>
    <n v="2026"/>
    <s v="Q2"/>
    <n v="6"/>
    <x v="5"/>
  </r>
  <r>
    <n v="763"/>
    <d v="2026-06-11T00:00:00"/>
    <n v="2026"/>
    <x v="1"/>
    <n v="6"/>
    <x v="5"/>
    <x v="3"/>
    <x v="13"/>
    <x v="2"/>
    <s v="New"/>
    <x v="1"/>
    <s v="Summit Backpack 45L"/>
    <n v="1"/>
    <n v="154.09"/>
    <n v="0"/>
    <n v="77.37"/>
    <n v="154.09"/>
    <n v="77.37"/>
    <n v="76.72"/>
    <n v="0.49789084301382308"/>
    <n v="2026"/>
    <s v="Q2"/>
    <n v="6"/>
    <x v="5"/>
  </r>
  <r>
    <n v="1059"/>
    <d v="2026-06-11T00:00:00"/>
    <n v="2026"/>
    <x v="1"/>
    <n v="6"/>
    <x v="5"/>
    <x v="0"/>
    <x v="0"/>
    <x v="0"/>
    <s v="New"/>
    <x v="0"/>
    <s v="Commuter Helmet"/>
    <n v="1"/>
    <n v="80.64"/>
    <n v="0.05"/>
    <n v="43.85"/>
    <n v="76.60799999999999"/>
    <n v="43.85"/>
    <n v="32.757999999999988"/>
    <n v="0.42760547201336668"/>
    <n v="2026"/>
    <s v="Q2"/>
    <n v="6"/>
    <x v="5"/>
  </r>
  <r>
    <n v="1332"/>
    <d v="2026-06-11T00:00:00"/>
    <n v="2026"/>
    <x v="1"/>
    <n v="6"/>
    <x v="5"/>
    <x v="1"/>
    <x v="12"/>
    <x v="3"/>
    <s v="Returning"/>
    <x v="1"/>
    <s v="Hiking Daypack 20L"/>
    <n v="1"/>
    <n v="94.01"/>
    <n v="0.15"/>
    <n v="46.12"/>
    <n v="79.908500000000004"/>
    <n v="46.12"/>
    <n v="33.788500000000006"/>
    <n v="0.42283987310486376"/>
    <n v="2026"/>
    <s v="Q2"/>
    <n v="6"/>
    <x v="5"/>
  </r>
  <r>
    <n v="1447"/>
    <d v="2026-06-11T00:00:00"/>
    <n v="2026"/>
    <x v="1"/>
    <n v="6"/>
    <x v="5"/>
    <x v="1"/>
    <x v="6"/>
    <x v="0"/>
    <s v="Returning"/>
    <x v="0"/>
    <s v="Trail Bike Light"/>
    <n v="1"/>
    <n v="51.09"/>
    <n v="0"/>
    <n v="22.78"/>
    <n v="51.09"/>
    <n v="22.78"/>
    <n v="28.310000000000002"/>
    <n v="0.55412018007437858"/>
    <n v="2026"/>
    <s v="Q2"/>
    <n v="6"/>
    <x v="5"/>
  </r>
  <r>
    <n v="2990"/>
    <d v="2026-06-11T00:00:00"/>
    <n v="2026"/>
    <x v="1"/>
    <n v="6"/>
    <x v="5"/>
    <x v="1"/>
    <x v="6"/>
    <x v="3"/>
    <s v="Returning"/>
    <x v="1"/>
    <s v="Trail Boots"/>
    <n v="1"/>
    <n v="146.66"/>
    <n v="0"/>
    <n v="78.709999999999994"/>
    <n v="146.66"/>
    <n v="78.709999999999994"/>
    <n v="67.95"/>
    <n v="0.4633165143870176"/>
    <n v="2026"/>
    <s v="Q2"/>
    <n v="6"/>
    <x v="5"/>
  </r>
  <r>
    <n v="3769"/>
    <d v="2026-06-11T00:00:00"/>
    <n v="2026"/>
    <x v="1"/>
    <n v="6"/>
    <x v="5"/>
    <x v="1"/>
    <x v="12"/>
    <x v="2"/>
    <s v="New"/>
    <x v="3"/>
    <s v="Trail Tent 2P"/>
    <n v="2"/>
    <n v="199.03"/>
    <n v="0"/>
    <n v="104.7"/>
    <n v="398.06"/>
    <n v="209.4"/>
    <n v="188.66"/>
    <n v="0.47394865095714211"/>
    <n v="2026"/>
    <s v="Q2"/>
    <n v="6"/>
    <x v="5"/>
  </r>
  <r>
    <n v="4152"/>
    <d v="2026-06-11T00:00:00"/>
    <n v="2026"/>
    <x v="1"/>
    <n v="6"/>
    <x v="5"/>
    <x v="2"/>
    <x v="2"/>
    <x v="0"/>
    <s v="Returning"/>
    <x v="0"/>
    <s v="Compact Repair Kit"/>
    <n v="5"/>
    <n v="41.18"/>
    <n v="0.05"/>
    <n v="16.87"/>
    <n v="195.60499999999999"/>
    <n v="84.350000000000009"/>
    <n v="111.25499999999998"/>
    <n v="0.56877380435060443"/>
    <n v="2026"/>
    <s v="Q2"/>
    <n v="6"/>
    <x v="5"/>
  </r>
  <r>
    <n v="4242"/>
    <d v="2026-06-11T00:00:00"/>
    <n v="2026"/>
    <x v="1"/>
    <n v="6"/>
    <x v="5"/>
    <x v="1"/>
    <x v="12"/>
    <x v="2"/>
    <s v="Business"/>
    <x v="1"/>
    <s v="Trail Boots"/>
    <n v="2"/>
    <n v="141.18"/>
    <n v="0"/>
    <n v="78.66"/>
    <n v="282.36"/>
    <n v="157.32"/>
    <n v="125.04000000000002"/>
    <n v="0.44283892902677441"/>
    <n v="2026"/>
    <s v="Q2"/>
    <n v="6"/>
    <x v="5"/>
  </r>
  <r>
    <n v="4780"/>
    <d v="2026-06-11T00:00:00"/>
    <n v="2026"/>
    <x v="1"/>
    <n v="6"/>
    <x v="5"/>
    <x v="1"/>
    <x v="12"/>
    <x v="2"/>
    <s v="Returning"/>
    <x v="0"/>
    <s v="Commuter Helmet"/>
    <n v="1"/>
    <n v="82.47"/>
    <n v="0.1"/>
    <n v="42.73"/>
    <n v="74.222999999999999"/>
    <n v="42.73"/>
    <n v="31.493000000000002"/>
    <n v="0.42430243994449163"/>
    <n v="2026"/>
    <s v="Q2"/>
    <n v="6"/>
    <x v="5"/>
  </r>
  <r>
    <n v="63"/>
    <d v="2026-06-12T00:00:00"/>
    <n v="2026"/>
    <x v="1"/>
    <n v="6"/>
    <x v="5"/>
    <x v="1"/>
    <x v="1"/>
    <x v="3"/>
    <s v="Returning"/>
    <x v="2"/>
    <s v="Travel Backpack 35L"/>
    <n v="1"/>
    <n v="166.91"/>
    <n v="0"/>
    <n v="85.58"/>
    <n v="166.91"/>
    <n v="85.58"/>
    <n v="81.33"/>
    <n v="0.48726858786172189"/>
    <n v="2026"/>
    <s v="Q2"/>
    <n v="6"/>
    <x v="5"/>
  </r>
  <r>
    <n v="190"/>
    <d v="2026-06-12T00:00:00"/>
    <n v="2026"/>
    <x v="1"/>
    <n v="6"/>
    <x v="5"/>
    <x v="0"/>
    <x v="0"/>
    <x v="2"/>
    <s v="Business"/>
    <x v="2"/>
    <s v="Packing Cube Set"/>
    <n v="1"/>
    <n v="45.99"/>
    <n v="0"/>
    <n v="18.579999999999998"/>
    <n v="45.99"/>
    <n v="18.579999999999998"/>
    <n v="27.410000000000004"/>
    <n v="0.59599913024570561"/>
    <n v="2026"/>
    <s v="Q2"/>
    <n v="6"/>
    <x v="5"/>
  </r>
  <r>
    <n v="268"/>
    <d v="2026-06-12T00:00:00"/>
    <n v="2026"/>
    <x v="1"/>
    <n v="6"/>
    <x v="5"/>
    <x v="3"/>
    <x v="13"/>
    <x v="2"/>
    <s v="Business"/>
    <x v="4"/>
    <s v="Recovery Roller"/>
    <n v="1"/>
    <n v="37.01"/>
    <n v="0.05"/>
    <n v="14.18"/>
    <n v="35.159499999999994"/>
    <n v="14.18"/>
    <n v="20.979499999999994"/>
    <n v="0.59669506107879799"/>
    <n v="2026"/>
    <s v="Q2"/>
    <n v="6"/>
    <x v="5"/>
  </r>
  <r>
    <n v="691"/>
    <d v="2026-06-12T00:00:00"/>
    <n v="2026"/>
    <x v="1"/>
    <n v="6"/>
    <x v="5"/>
    <x v="3"/>
    <x v="8"/>
    <x v="3"/>
    <s v="Business"/>
    <x v="1"/>
    <s v="Trail Boots"/>
    <n v="5"/>
    <n v="140.9"/>
    <n v="0"/>
    <n v="80.16"/>
    <n v="704.5"/>
    <n v="400.79999999999995"/>
    <n v="303.70000000000005"/>
    <n v="0.43108587650816188"/>
    <n v="2026"/>
    <s v="Q2"/>
    <n v="6"/>
    <x v="5"/>
  </r>
  <r>
    <n v="810"/>
    <d v="2026-06-12T00:00:00"/>
    <n v="2026"/>
    <x v="1"/>
    <n v="6"/>
    <x v="5"/>
    <x v="1"/>
    <x v="12"/>
    <x v="2"/>
    <s v="New"/>
    <x v="4"/>
    <s v="Recovery Roller"/>
    <n v="3"/>
    <n v="36.659999999999997"/>
    <n v="0"/>
    <n v="13.55"/>
    <n v="109.97999999999999"/>
    <n v="40.650000000000006"/>
    <n v="69.329999999999984"/>
    <n v="0.63038734315330047"/>
    <n v="2026"/>
    <s v="Q2"/>
    <n v="6"/>
    <x v="5"/>
  </r>
  <r>
    <n v="855"/>
    <d v="2026-06-12T00:00:00"/>
    <n v="2026"/>
    <x v="1"/>
    <n v="6"/>
    <x v="5"/>
    <x v="1"/>
    <x v="6"/>
    <x v="0"/>
    <s v="Business"/>
    <x v="2"/>
    <s v="Insulated Bottle"/>
    <n v="1"/>
    <n v="36.299999999999997"/>
    <n v="0.1"/>
    <n v="13.69"/>
    <n v="32.67"/>
    <n v="13.69"/>
    <n v="18.980000000000004"/>
    <n v="0.58096112641567199"/>
    <n v="2026"/>
    <s v="Q2"/>
    <n v="6"/>
    <x v="5"/>
  </r>
  <r>
    <n v="1612"/>
    <d v="2026-06-12T00:00:00"/>
    <n v="2026"/>
    <x v="1"/>
    <n v="6"/>
    <x v="5"/>
    <x v="2"/>
    <x v="16"/>
    <x v="0"/>
    <s v="New"/>
    <x v="3"/>
    <s v="Compact Sleeping Bag"/>
    <n v="2"/>
    <n v="120.64"/>
    <n v="0"/>
    <n v="61.66"/>
    <n v="241.28"/>
    <n v="123.32"/>
    <n v="117.96000000000001"/>
    <n v="0.48889257294429711"/>
    <n v="2026"/>
    <s v="Q2"/>
    <n v="6"/>
    <x v="5"/>
  </r>
  <r>
    <n v="1704"/>
    <d v="2026-06-12T00:00:00"/>
    <n v="2026"/>
    <x v="1"/>
    <n v="6"/>
    <x v="5"/>
    <x v="2"/>
    <x v="16"/>
    <x v="0"/>
    <s v="Returning"/>
    <x v="2"/>
    <s v="Packing Cube Set"/>
    <n v="1"/>
    <n v="47.07"/>
    <n v="0"/>
    <n v="18.7"/>
    <n v="47.07"/>
    <n v="18.7"/>
    <n v="28.37"/>
    <n v="0.60271935415338862"/>
    <n v="2026"/>
    <s v="Q2"/>
    <n v="6"/>
    <x v="5"/>
  </r>
  <r>
    <n v="1857"/>
    <d v="2026-06-12T00:00:00"/>
    <n v="2026"/>
    <x v="1"/>
    <n v="6"/>
    <x v="5"/>
    <x v="2"/>
    <x v="3"/>
    <x v="3"/>
    <s v="Business"/>
    <x v="1"/>
    <s v="Summit Backpack 45L"/>
    <n v="2"/>
    <n v="154.94"/>
    <n v="0.05"/>
    <n v="77.260000000000005"/>
    <n v="294.38599999999997"/>
    <n v="154.52000000000001"/>
    <n v="139.86599999999996"/>
    <n v="0.47511090880680457"/>
    <n v="2026"/>
    <s v="Q2"/>
    <n v="6"/>
    <x v="5"/>
  </r>
  <r>
    <n v="1888"/>
    <d v="2026-06-12T00:00:00"/>
    <n v="2026"/>
    <x v="1"/>
    <n v="6"/>
    <x v="5"/>
    <x v="1"/>
    <x v="12"/>
    <x v="0"/>
    <s v="Returning"/>
    <x v="2"/>
    <s v="Packing Cube Set"/>
    <n v="1"/>
    <n v="45.97"/>
    <n v="0.05"/>
    <n v="18.41"/>
    <n v="43.671499999999995"/>
    <n v="18.41"/>
    <n v="25.261499999999995"/>
    <n v="0.57844360738696854"/>
    <n v="2026"/>
    <s v="Q2"/>
    <n v="6"/>
    <x v="5"/>
  </r>
  <r>
    <n v="2683"/>
    <d v="2026-06-12T00:00:00"/>
    <n v="2026"/>
    <x v="1"/>
    <n v="6"/>
    <x v="5"/>
    <x v="3"/>
    <x v="8"/>
    <x v="0"/>
    <s v="Returning"/>
    <x v="3"/>
    <s v="Trail Tent 2P"/>
    <n v="1"/>
    <n v="198.64"/>
    <n v="0.05"/>
    <n v="101.89"/>
    <n v="188.70799999999997"/>
    <n v="101.89"/>
    <n v="86.817999999999969"/>
    <n v="0.46006528605040581"/>
    <n v="2026"/>
    <s v="Q2"/>
    <n v="6"/>
    <x v="5"/>
  </r>
  <r>
    <n v="4211"/>
    <d v="2026-06-12T00:00:00"/>
    <n v="2026"/>
    <x v="1"/>
    <n v="6"/>
    <x v="5"/>
    <x v="2"/>
    <x v="3"/>
    <x v="0"/>
    <s v="New"/>
    <x v="2"/>
    <s v="Travel Backpack 35L"/>
    <n v="5"/>
    <n v="168.57"/>
    <n v="0"/>
    <n v="88.65"/>
    <n v="842.84999999999991"/>
    <n v="443.25"/>
    <n v="399.59999999999991"/>
    <n v="0.47410571276027758"/>
    <n v="2026"/>
    <s v="Q2"/>
    <n v="6"/>
    <x v="5"/>
  </r>
  <r>
    <n v="4353"/>
    <d v="2026-06-12T00:00:00"/>
    <n v="2026"/>
    <x v="1"/>
    <n v="6"/>
    <x v="5"/>
    <x v="1"/>
    <x v="6"/>
    <x v="2"/>
    <s v="New"/>
    <x v="2"/>
    <s v="Insulated Bottle"/>
    <n v="1"/>
    <n v="36.65"/>
    <n v="0"/>
    <n v="13.97"/>
    <n v="36.65"/>
    <n v="13.97"/>
    <n v="22.68"/>
    <n v="0.61882673942701227"/>
    <n v="2026"/>
    <s v="Q2"/>
    <n v="6"/>
    <x v="5"/>
  </r>
  <r>
    <n v="5020"/>
    <d v="2026-06-12T00:00:00"/>
    <n v="2026"/>
    <x v="1"/>
    <n v="6"/>
    <x v="5"/>
    <x v="2"/>
    <x v="5"/>
    <x v="2"/>
    <s v="Returning"/>
    <x v="2"/>
    <s v="Insulated Bottle"/>
    <n v="2"/>
    <n v="35.450000000000003"/>
    <n v="0.05"/>
    <n v="13.39"/>
    <n v="67.355000000000004"/>
    <n v="26.78"/>
    <n v="40.575000000000003"/>
    <n v="0.60240516665429444"/>
    <n v="2026"/>
    <s v="Q2"/>
    <n v="6"/>
    <x v="5"/>
  </r>
  <r>
    <n v="564"/>
    <d v="2026-06-13T00:00:00"/>
    <n v="2026"/>
    <x v="1"/>
    <n v="6"/>
    <x v="5"/>
    <x v="2"/>
    <x v="5"/>
    <x v="2"/>
    <s v="New"/>
    <x v="2"/>
    <s v="Packing Cube Set"/>
    <n v="3"/>
    <n v="45.82"/>
    <n v="0.1"/>
    <n v="18.61"/>
    <n v="123.71400000000001"/>
    <n v="55.83"/>
    <n v="67.884000000000015"/>
    <n v="0.54871720258014456"/>
    <n v="2026"/>
    <s v="Q2"/>
    <n v="6"/>
    <x v="5"/>
  </r>
  <r>
    <n v="736"/>
    <d v="2026-06-13T00:00:00"/>
    <n v="2026"/>
    <x v="1"/>
    <n v="6"/>
    <x v="5"/>
    <x v="3"/>
    <x v="13"/>
    <x v="2"/>
    <s v="Business"/>
    <x v="1"/>
    <s v="Summit Backpack 45L"/>
    <n v="1"/>
    <n v="152.78"/>
    <n v="0"/>
    <n v="78.540000000000006"/>
    <n v="152.78"/>
    <n v="78.540000000000006"/>
    <n v="74.239999999999995"/>
    <n v="0.48592747741851022"/>
    <n v="2026"/>
    <s v="Q2"/>
    <n v="6"/>
    <x v="5"/>
  </r>
  <r>
    <n v="1300"/>
    <d v="2026-06-13T00:00:00"/>
    <n v="2026"/>
    <x v="1"/>
    <n v="6"/>
    <x v="5"/>
    <x v="1"/>
    <x v="6"/>
    <x v="0"/>
    <s v="New"/>
    <x v="0"/>
    <s v="Trail Bike Light"/>
    <n v="1"/>
    <n v="49.76"/>
    <n v="0.05"/>
    <n v="22.58"/>
    <n v="47.271999999999998"/>
    <n v="22.58"/>
    <n v="24.692"/>
    <n v="0.52233880521238796"/>
    <n v="2026"/>
    <s v="Q2"/>
    <n v="6"/>
    <x v="5"/>
  </r>
  <r>
    <n v="1948"/>
    <d v="2026-06-13T00:00:00"/>
    <n v="2026"/>
    <x v="1"/>
    <n v="6"/>
    <x v="5"/>
    <x v="3"/>
    <x v="8"/>
    <x v="2"/>
    <s v="New"/>
    <x v="1"/>
    <s v="Summit Backpack 45L"/>
    <n v="1"/>
    <n v="157.6"/>
    <n v="0.05"/>
    <n v="79.34"/>
    <n v="149.72"/>
    <n v="79.34"/>
    <n v="70.38"/>
    <n v="0.47007747795885652"/>
    <n v="2026"/>
    <s v="Q2"/>
    <n v="6"/>
    <x v="5"/>
  </r>
  <r>
    <n v="2272"/>
    <d v="2026-06-13T00:00:00"/>
    <n v="2026"/>
    <x v="1"/>
    <n v="6"/>
    <x v="5"/>
    <x v="3"/>
    <x v="8"/>
    <x v="0"/>
    <s v="Returning"/>
    <x v="4"/>
    <s v="Weighted Vest"/>
    <n v="1"/>
    <n v="125.01"/>
    <n v="0.15"/>
    <n v="70.39"/>
    <n v="106.2585"/>
    <n v="70.39"/>
    <n v="35.868499999999997"/>
    <n v="0.33755887764272974"/>
    <n v="2026"/>
    <s v="Q2"/>
    <n v="6"/>
    <x v="5"/>
  </r>
  <r>
    <n v="2680"/>
    <d v="2026-06-13T00:00:00"/>
    <n v="2026"/>
    <x v="1"/>
    <n v="6"/>
    <x v="5"/>
    <x v="1"/>
    <x v="14"/>
    <x v="0"/>
    <s v="Returning"/>
    <x v="1"/>
    <s v="Hiking Daypack 20L"/>
    <n v="1"/>
    <n v="93.59"/>
    <n v="0.15"/>
    <n v="46.48"/>
    <n v="79.551500000000004"/>
    <n v="46.48"/>
    <n v="33.071500000000007"/>
    <n v="0.41572440494522422"/>
    <n v="2026"/>
    <s v="Q2"/>
    <n v="6"/>
    <x v="5"/>
  </r>
  <r>
    <n v="4178"/>
    <d v="2026-06-13T00:00:00"/>
    <n v="2026"/>
    <x v="1"/>
    <n v="6"/>
    <x v="5"/>
    <x v="2"/>
    <x v="2"/>
    <x v="2"/>
    <s v="Returning"/>
    <x v="1"/>
    <s v="Trail Boots"/>
    <n v="4"/>
    <n v="143.9"/>
    <n v="0.05"/>
    <n v="79.709999999999994"/>
    <n v="546.82000000000005"/>
    <n v="318.83999999999997"/>
    <n v="227.98000000000008"/>
    <n v="0.41691964448996022"/>
    <n v="2026"/>
    <s v="Q2"/>
    <n v="6"/>
    <x v="5"/>
  </r>
  <r>
    <n v="4272"/>
    <d v="2026-06-13T00:00:00"/>
    <n v="2026"/>
    <x v="1"/>
    <n v="6"/>
    <x v="5"/>
    <x v="3"/>
    <x v="7"/>
    <x v="3"/>
    <s v="Returning"/>
    <x v="3"/>
    <s v="Trail Tent 2P"/>
    <n v="4"/>
    <n v="190.97"/>
    <n v="0"/>
    <n v="103.36"/>
    <n v="763.88"/>
    <n v="413.44"/>
    <n v="350.44"/>
    <n v="0.45876315651673039"/>
    <n v="2026"/>
    <s v="Q2"/>
    <n v="6"/>
    <x v="5"/>
  </r>
  <r>
    <n v="4713"/>
    <d v="2026-06-13T00:00:00"/>
    <n v="2026"/>
    <x v="1"/>
    <n v="6"/>
    <x v="5"/>
    <x v="3"/>
    <x v="13"/>
    <x v="2"/>
    <s v="Business"/>
    <x v="4"/>
    <s v="Recovery Roller"/>
    <n v="1"/>
    <n v="35.78"/>
    <n v="0"/>
    <n v="14"/>
    <n v="35.78"/>
    <n v="14"/>
    <n v="21.78"/>
    <n v="0.60871995528228062"/>
    <n v="2026"/>
    <s v="Q2"/>
    <n v="6"/>
    <x v="5"/>
  </r>
  <r>
    <n v="5166"/>
    <d v="2026-06-13T00:00:00"/>
    <n v="2026"/>
    <x v="1"/>
    <n v="6"/>
    <x v="5"/>
    <x v="3"/>
    <x v="7"/>
    <x v="3"/>
    <s v="New"/>
    <x v="3"/>
    <s v="Compact Sleeping Bag"/>
    <n v="3"/>
    <n v="125.25"/>
    <n v="0.05"/>
    <n v="58.95"/>
    <n v="356.96249999999998"/>
    <n v="176.85000000000002"/>
    <n v="180.11249999999995"/>
    <n v="0.50456980775291516"/>
    <n v="2026"/>
    <s v="Q2"/>
    <n v="6"/>
    <x v="5"/>
  </r>
  <r>
    <n v="486"/>
    <d v="2026-06-14T00:00:00"/>
    <n v="2026"/>
    <x v="1"/>
    <n v="6"/>
    <x v="5"/>
    <x v="0"/>
    <x v="9"/>
    <x v="1"/>
    <s v="Business"/>
    <x v="1"/>
    <s v="Trekking Poles"/>
    <n v="8"/>
    <n v="72.36"/>
    <n v="0.1"/>
    <n v="32.229999999999997"/>
    <n v="520.99199999999996"/>
    <n v="257.83999999999997"/>
    <n v="263.15199999999999"/>
    <n v="0.5050979669553467"/>
    <n v="2026"/>
    <s v="Q2"/>
    <n v="6"/>
    <x v="5"/>
  </r>
  <r>
    <n v="1507"/>
    <d v="2026-06-14T00:00:00"/>
    <n v="2026"/>
    <x v="1"/>
    <n v="6"/>
    <x v="5"/>
    <x v="0"/>
    <x v="15"/>
    <x v="2"/>
    <s v="Returning"/>
    <x v="2"/>
    <s v="Travel Backpack 35L"/>
    <n v="1"/>
    <n v="162.51"/>
    <n v="0"/>
    <n v="88.29"/>
    <n v="162.51"/>
    <n v="88.29"/>
    <n v="74.219999999999985"/>
    <n v="0.45671035628576695"/>
    <n v="2026"/>
    <s v="Q2"/>
    <n v="6"/>
    <x v="5"/>
  </r>
  <r>
    <n v="1821"/>
    <d v="2026-06-14T00:00:00"/>
    <n v="2026"/>
    <x v="1"/>
    <n v="6"/>
    <x v="5"/>
    <x v="0"/>
    <x v="15"/>
    <x v="2"/>
    <s v="Business"/>
    <x v="1"/>
    <s v="Trekking Poles"/>
    <n v="3"/>
    <n v="70.52"/>
    <n v="0"/>
    <n v="33.119999999999997"/>
    <n v="211.56"/>
    <n v="99.359999999999985"/>
    <n v="112.20000000000002"/>
    <n v="0.53034600113442998"/>
    <n v="2026"/>
    <s v="Q2"/>
    <n v="6"/>
    <x v="5"/>
  </r>
  <r>
    <n v="2588"/>
    <d v="2026-06-14T00:00:00"/>
    <n v="2026"/>
    <x v="1"/>
    <n v="6"/>
    <x v="5"/>
    <x v="3"/>
    <x v="8"/>
    <x v="3"/>
    <s v="Returning"/>
    <x v="1"/>
    <s v="Hiking Daypack 20L"/>
    <n v="1"/>
    <n v="90.28"/>
    <n v="0"/>
    <n v="46.04"/>
    <n v="90.28"/>
    <n v="46.04"/>
    <n v="44.24"/>
    <n v="0.4900310146211786"/>
    <n v="2026"/>
    <s v="Q2"/>
    <n v="6"/>
    <x v="5"/>
  </r>
  <r>
    <n v="2815"/>
    <d v="2026-06-14T00:00:00"/>
    <n v="2026"/>
    <x v="1"/>
    <n v="6"/>
    <x v="5"/>
    <x v="3"/>
    <x v="13"/>
    <x v="3"/>
    <s v="New"/>
    <x v="3"/>
    <s v="Alpine Tent 4P"/>
    <n v="2"/>
    <n v="342.25"/>
    <n v="0"/>
    <n v="196.86"/>
    <n v="684.5"/>
    <n v="393.72"/>
    <n v="290.77999999999997"/>
    <n v="0.42480642804967128"/>
    <n v="2026"/>
    <s v="Q2"/>
    <n v="6"/>
    <x v="5"/>
  </r>
  <r>
    <n v="3258"/>
    <d v="2026-06-14T00:00:00"/>
    <n v="2026"/>
    <x v="1"/>
    <n v="6"/>
    <x v="5"/>
    <x v="1"/>
    <x v="1"/>
    <x v="0"/>
    <s v="Business"/>
    <x v="0"/>
    <s v="Trail Bike Light"/>
    <n v="6"/>
    <n v="50.92"/>
    <n v="0.05"/>
    <n v="22.87"/>
    <n v="290.24399999999997"/>
    <n v="137.22"/>
    <n v="153.02399999999997"/>
    <n v="0.52722536899987593"/>
    <n v="2026"/>
    <s v="Q2"/>
    <n v="6"/>
    <x v="5"/>
  </r>
  <r>
    <n v="3361"/>
    <d v="2026-06-14T00:00:00"/>
    <n v="2026"/>
    <x v="1"/>
    <n v="6"/>
    <x v="5"/>
    <x v="0"/>
    <x v="0"/>
    <x v="2"/>
    <s v="Returning"/>
    <x v="2"/>
    <s v="Insulated Bottle"/>
    <n v="5"/>
    <n v="36.72"/>
    <n v="0.15"/>
    <n v="13.2"/>
    <n v="156.06"/>
    <n v="66"/>
    <n v="90.06"/>
    <n v="0.57708573625528647"/>
    <n v="2026"/>
    <s v="Q2"/>
    <n v="6"/>
    <x v="5"/>
  </r>
  <r>
    <n v="3629"/>
    <d v="2026-06-14T00:00:00"/>
    <n v="2026"/>
    <x v="1"/>
    <n v="6"/>
    <x v="5"/>
    <x v="0"/>
    <x v="15"/>
    <x v="0"/>
    <s v="New"/>
    <x v="3"/>
    <s v="Alpine Tent 4P"/>
    <n v="4"/>
    <n v="348.96"/>
    <n v="0.15"/>
    <n v="197.02"/>
    <n v="1186.4639999999999"/>
    <n v="788.08"/>
    <n v="398.3839999999999"/>
    <n v="0.3357741996385899"/>
    <n v="2026"/>
    <s v="Q2"/>
    <n v="6"/>
    <x v="5"/>
  </r>
  <r>
    <n v="3750"/>
    <d v="2026-06-14T00:00:00"/>
    <n v="2026"/>
    <x v="1"/>
    <n v="6"/>
    <x v="5"/>
    <x v="0"/>
    <x v="0"/>
    <x v="0"/>
    <s v="Returning"/>
    <x v="1"/>
    <s v="Trekking Poles"/>
    <n v="1"/>
    <n v="71.28"/>
    <n v="0"/>
    <n v="31.92"/>
    <n v="71.28"/>
    <n v="31.92"/>
    <n v="39.36"/>
    <n v="0.55218855218855212"/>
    <n v="2026"/>
    <s v="Q2"/>
    <n v="6"/>
    <x v="5"/>
  </r>
  <r>
    <n v="5088"/>
    <d v="2026-06-14T00:00:00"/>
    <n v="2026"/>
    <x v="1"/>
    <n v="6"/>
    <x v="5"/>
    <x v="1"/>
    <x v="12"/>
    <x v="0"/>
    <s v="New"/>
    <x v="2"/>
    <s v="Travel Backpack 35L"/>
    <n v="1"/>
    <n v="160.99"/>
    <n v="0.05"/>
    <n v="89.15"/>
    <n v="152.94050000000001"/>
    <n v="89.15"/>
    <n v="63.790500000000009"/>
    <n v="0.41709357560619981"/>
    <n v="2026"/>
    <s v="Q2"/>
    <n v="6"/>
    <x v="5"/>
  </r>
  <r>
    <n v="1450"/>
    <d v="2026-06-15T00:00:00"/>
    <n v="2026"/>
    <x v="1"/>
    <n v="6"/>
    <x v="5"/>
    <x v="1"/>
    <x v="14"/>
    <x v="0"/>
    <s v="Returning"/>
    <x v="4"/>
    <s v="Weighted Vest"/>
    <n v="1"/>
    <n v="124.19"/>
    <n v="0.05"/>
    <n v="67.209999999999994"/>
    <n v="117.98049999999999"/>
    <n v="67.209999999999994"/>
    <n v="50.770499999999998"/>
    <n v="0.43032958836417884"/>
    <n v="2026"/>
    <s v="Q2"/>
    <n v="6"/>
    <x v="5"/>
  </r>
  <r>
    <n v="2330"/>
    <d v="2026-06-15T00:00:00"/>
    <n v="2026"/>
    <x v="1"/>
    <n v="6"/>
    <x v="5"/>
    <x v="1"/>
    <x v="1"/>
    <x v="0"/>
    <s v="New"/>
    <x v="2"/>
    <s v="Insulated Bottle"/>
    <n v="2"/>
    <n v="36.11"/>
    <n v="0.05"/>
    <n v="13.29"/>
    <n v="68.608999999999995"/>
    <n v="26.58"/>
    <n v="42.028999999999996"/>
    <n v="0.6125872698917052"/>
    <n v="2026"/>
    <s v="Q2"/>
    <n v="6"/>
    <x v="5"/>
  </r>
  <r>
    <n v="4655"/>
    <d v="2026-06-15T00:00:00"/>
    <n v="2026"/>
    <x v="1"/>
    <n v="6"/>
    <x v="5"/>
    <x v="0"/>
    <x v="0"/>
    <x v="1"/>
    <s v="Business"/>
    <x v="4"/>
    <s v="Resistance Band Set"/>
    <n v="4"/>
    <n v="40.909999999999997"/>
    <n v="0.05"/>
    <n v="14.42"/>
    <n v="155.45799999999997"/>
    <n v="57.68"/>
    <n v="97.777999999999963"/>
    <n v="0.62896730949838531"/>
    <n v="2026"/>
    <s v="Q2"/>
    <n v="6"/>
    <x v="5"/>
  </r>
  <r>
    <n v="137"/>
    <d v="2026-06-16T00:00:00"/>
    <n v="2026"/>
    <x v="1"/>
    <n v="6"/>
    <x v="5"/>
    <x v="1"/>
    <x v="6"/>
    <x v="0"/>
    <s v="Returning"/>
    <x v="1"/>
    <s v="Trail Boots"/>
    <n v="5"/>
    <n v="141.66999999999999"/>
    <n v="0.1"/>
    <n v="80.59"/>
    <n v="637.51499999999999"/>
    <n v="402.95000000000005"/>
    <n v="234.56499999999994"/>
    <n v="0.36793644071119885"/>
    <n v="2026"/>
    <s v="Q2"/>
    <n v="6"/>
    <x v="5"/>
  </r>
  <r>
    <n v="141"/>
    <d v="2026-06-16T00:00:00"/>
    <n v="2026"/>
    <x v="1"/>
    <n v="6"/>
    <x v="5"/>
    <x v="3"/>
    <x v="7"/>
    <x v="0"/>
    <s v="Returning"/>
    <x v="2"/>
    <s v="Packing Cube Set"/>
    <n v="1"/>
    <n v="47.53"/>
    <n v="0.05"/>
    <n v="18.5"/>
    <n v="45.153500000000001"/>
    <n v="18.5"/>
    <n v="26.653500000000001"/>
    <n v="0.59028646727274736"/>
    <n v="2026"/>
    <s v="Q2"/>
    <n v="6"/>
    <x v="5"/>
  </r>
  <r>
    <n v="335"/>
    <d v="2026-06-16T00:00:00"/>
    <n v="2026"/>
    <x v="1"/>
    <n v="6"/>
    <x v="5"/>
    <x v="3"/>
    <x v="8"/>
    <x v="0"/>
    <s v="Returning"/>
    <x v="2"/>
    <s v="Travel Backpack 35L"/>
    <n v="3"/>
    <n v="163.65"/>
    <n v="0.15"/>
    <n v="85.8"/>
    <n v="417.3075"/>
    <n v="257.39999999999998"/>
    <n v="159.90750000000003"/>
    <n v="0.38318865584730688"/>
    <n v="2026"/>
    <s v="Q2"/>
    <n v="6"/>
    <x v="5"/>
  </r>
  <r>
    <n v="498"/>
    <d v="2026-06-16T00:00:00"/>
    <n v="2026"/>
    <x v="1"/>
    <n v="6"/>
    <x v="5"/>
    <x v="0"/>
    <x v="15"/>
    <x v="1"/>
    <s v="Business"/>
    <x v="2"/>
    <s v="Carry-On Duffel"/>
    <n v="5"/>
    <n v="130.94999999999999"/>
    <n v="0.15"/>
    <n v="68.47"/>
    <n v="556.53750000000002"/>
    <n v="342.35"/>
    <n v="214.1875"/>
    <n v="0.38485726478449339"/>
    <n v="2026"/>
    <s v="Q2"/>
    <n v="6"/>
    <x v="5"/>
  </r>
  <r>
    <n v="2611"/>
    <d v="2026-06-16T00:00:00"/>
    <n v="2026"/>
    <x v="1"/>
    <n v="6"/>
    <x v="5"/>
    <x v="3"/>
    <x v="13"/>
    <x v="0"/>
    <s v="Returning"/>
    <x v="2"/>
    <s v="Travel Backpack 35L"/>
    <n v="5"/>
    <n v="160.82"/>
    <n v="0"/>
    <n v="90.14"/>
    <n v="804.09999999999991"/>
    <n v="450.7"/>
    <n v="353.39999999999992"/>
    <n v="0.43949757492849145"/>
    <n v="2026"/>
    <s v="Q2"/>
    <n v="6"/>
    <x v="5"/>
  </r>
  <r>
    <n v="3197"/>
    <d v="2026-06-16T00:00:00"/>
    <n v="2026"/>
    <x v="1"/>
    <n v="6"/>
    <x v="5"/>
    <x v="1"/>
    <x v="12"/>
    <x v="2"/>
    <s v="New"/>
    <x v="0"/>
    <s v="Compact Repair Kit"/>
    <n v="3"/>
    <n v="40.51"/>
    <n v="0"/>
    <n v="16.940000000000001"/>
    <n v="121.53"/>
    <n v="50.820000000000007"/>
    <n v="70.709999999999994"/>
    <n v="0.58183164650703523"/>
    <n v="2026"/>
    <s v="Q2"/>
    <n v="6"/>
    <x v="5"/>
  </r>
  <r>
    <n v="4668"/>
    <d v="2026-06-16T00:00:00"/>
    <n v="2026"/>
    <x v="1"/>
    <n v="6"/>
    <x v="5"/>
    <x v="1"/>
    <x v="11"/>
    <x v="0"/>
    <s v="Business"/>
    <x v="0"/>
    <s v="Commuter Helmet"/>
    <n v="1"/>
    <n v="81.08"/>
    <n v="0"/>
    <n v="41.52"/>
    <n v="81.08"/>
    <n v="41.52"/>
    <n v="39.559999999999995"/>
    <n v="0.48791317217562896"/>
    <n v="2026"/>
    <s v="Q2"/>
    <n v="6"/>
    <x v="5"/>
  </r>
  <r>
    <n v="4994"/>
    <d v="2026-06-16T00:00:00"/>
    <n v="2026"/>
    <x v="1"/>
    <n v="6"/>
    <x v="5"/>
    <x v="2"/>
    <x v="10"/>
    <x v="1"/>
    <s v="Business"/>
    <x v="1"/>
    <s v="Summit Backpack 45L"/>
    <n v="4"/>
    <n v="150.43"/>
    <n v="0.1"/>
    <n v="77.650000000000006"/>
    <n v="541.548"/>
    <n v="310.60000000000002"/>
    <n v="230.94799999999998"/>
    <n v="0.42645896577957998"/>
    <n v="2026"/>
    <s v="Q2"/>
    <n v="6"/>
    <x v="5"/>
  </r>
  <r>
    <n v="512"/>
    <d v="2026-06-17T00:00:00"/>
    <n v="2026"/>
    <x v="1"/>
    <n v="6"/>
    <x v="5"/>
    <x v="1"/>
    <x v="12"/>
    <x v="3"/>
    <s v="Returning"/>
    <x v="3"/>
    <s v="Trail Tent 2P"/>
    <n v="1"/>
    <n v="192.42"/>
    <n v="0"/>
    <n v="103.31"/>
    <n v="192.42"/>
    <n v="103.31"/>
    <n v="89.109999999999985"/>
    <n v="0.46310154869556175"/>
    <n v="2026"/>
    <s v="Q2"/>
    <n v="6"/>
    <x v="5"/>
  </r>
  <r>
    <n v="717"/>
    <d v="2026-06-17T00:00:00"/>
    <n v="2026"/>
    <x v="1"/>
    <n v="6"/>
    <x v="5"/>
    <x v="3"/>
    <x v="7"/>
    <x v="1"/>
    <s v="Business"/>
    <x v="3"/>
    <s v="Alpine Tent 4P"/>
    <n v="10"/>
    <n v="333.14"/>
    <n v="0.15"/>
    <n v="194.52"/>
    <n v="2831.6899999999996"/>
    <n v="1945.2"/>
    <n v="886.48999999999955"/>
    <n v="0.31306039856057677"/>
    <n v="2026"/>
    <s v="Q2"/>
    <n v="6"/>
    <x v="5"/>
  </r>
  <r>
    <n v="952"/>
    <d v="2026-06-17T00:00:00"/>
    <n v="2026"/>
    <x v="1"/>
    <n v="6"/>
    <x v="5"/>
    <x v="0"/>
    <x v="0"/>
    <x v="0"/>
    <s v="Business"/>
    <x v="3"/>
    <s v="Portable Camp Stove"/>
    <n v="1"/>
    <n v="79.900000000000006"/>
    <n v="0.05"/>
    <n v="40.19"/>
    <n v="75.905000000000001"/>
    <n v="40.19"/>
    <n v="35.715000000000003"/>
    <n v="0.47052236348066667"/>
    <n v="2026"/>
    <s v="Q2"/>
    <n v="6"/>
    <x v="5"/>
  </r>
  <r>
    <n v="1081"/>
    <d v="2026-06-17T00:00:00"/>
    <n v="2026"/>
    <x v="1"/>
    <n v="6"/>
    <x v="5"/>
    <x v="3"/>
    <x v="13"/>
    <x v="0"/>
    <s v="Returning"/>
    <x v="0"/>
    <s v="Trail Bike Light"/>
    <n v="1"/>
    <n v="51.12"/>
    <n v="0"/>
    <n v="22.43"/>
    <n v="51.12"/>
    <n v="22.43"/>
    <n v="28.689999999999998"/>
    <n v="0.56122848200312991"/>
    <n v="2026"/>
    <s v="Q2"/>
    <n v="6"/>
    <x v="5"/>
  </r>
  <r>
    <n v="2043"/>
    <d v="2026-06-17T00:00:00"/>
    <n v="2026"/>
    <x v="1"/>
    <n v="6"/>
    <x v="5"/>
    <x v="1"/>
    <x v="6"/>
    <x v="0"/>
    <s v="New"/>
    <x v="1"/>
    <s v="Hiking Daypack 20L"/>
    <n v="2"/>
    <n v="90.33"/>
    <n v="0"/>
    <n v="46.3"/>
    <n v="180.66"/>
    <n v="92.6"/>
    <n v="88.06"/>
    <n v="0.48743496069965686"/>
    <n v="2026"/>
    <s v="Q2"/>
    <n v="6"/>
    <x v="5"/>
  </r>
  <r>
    <n v="4040"/>
    <d v="2026-06-17T00:00:00"/>
    <n v="2026"/>
    <x v="1"/>
    <n v="6"/>
    <x v="5"/>
    <x v="3"/>
    <x v="7"/>
    <x v="0"/>
    <s v="Business"/>
    <x v="2"/>
    <s v="Insulated Bottle"/>
    <n v="2"/>
    <n v="36.799999999999997"/>
    <n v="0.05"/>
    <n v="13.94"/>
    <n v="69.919999999999987"/>
    <n v="27.88"/>
    <n v="42.039999999999992"/>
    <n v="0.60125858123569798"/>
    <n v="2026"/>
    <s v="Q2"/>
    <n v="6"/>
    <x v="5"/>
  </r>
  <r>
    <n v="2295"/>
    <d v="2026-06-18T00:00:00"/>
    <n v="2026"/>
    <x v="1"/>
    <n v="6"/>
    <x v="5"/>
    <x v="1"/>
    <x v="11"/>
    <x v="3"/>
    <s v="New"/>
    <x v="2"/>
    <s v="Packing Cube Set"/>
    <n v="1"/>
    <n v="45.7"/>
    <n v="0.1"/>
    <n v="18.600000000000001"/>
    <n v="41.13"/>
    <n v="18.600000000000001"/>
    <n v="22.53"/>
    <n v="0.5477753464624362"/>
    <n v="2026"/>
    <s v="Q2"/>
    <n v="6"/>
    <x v="5"/>
  </r>
  <r>
    <n v="2670"/>
    <d v="2026-06-18T00:00:00"/>
    <n v="2026"/>
    <x v="1"/>
    <n v="6"/>
    <x v="5"/>
    <x v="2"/>
    <x v="5"/>
    <x v="3"/>
    <s v="Returning"/>
    <x v="2"/>
    <s v="Travel Backpack 35L"/>
    <n v="3"/>
    <n v="162.30000000000001"/>
    <n v="0.1"/>
    <n v="86.43"/>
    <n v="438.21000000000004"/>
    <n v="259.29000000000002"/>
    <n v="178.92000000000002"/>
    <n v="0.40829739166153217"/>
    <n v="2026"/>
    <s v="Q2"/>
    <n v="6"/>
    <x v="5"/>
  </r>
  <r>
    <n v="2777"/>
    <d v="2026-06-18T00:00:00"/>
    <n v="2026"/>
    <x v="1"/>
    <n v="6"/>
    <x v="5"/>
    <x v="1"/>
    <x v="14"/>
    <x v="1"/>
    <s v="Business"/>
    <x v="1"/>
    <s v="Trekking Poles"/>
    <n v="5"/>
    <n v="72.37"/>
    <n v="0.2"/>
    <n v="32.840000000000003"/>
    <n v="289.48"/>
    <n v="164.20000000000002"/>
    <n v="125.28"/>
    <n v="0.43277601215973466"/>
    <n v="2026"/>
    <s v="Q2"/>
    <n v="6"/>
    <x v="5"/>
  </r>
  <r>
    <n v="2780"/>
    <d v="2026-06-18T00:00:00"/>
    <n v="2026"/>
    <x v="1"/>
    <n v="6"/>
    <x v="5"/>
    <x v="2"/>
    <x v="3"/>
    <x v="0"/>
    <s v="New"/>
    <x v="4"/>
    <s v="Recovery Roller"/>
    <n v="2"/>
    <n v="35.61"/>
    <n v="0.15"/>
    <n v="13.96"/>
    <n v="60.536999999999999"/>
    <n v="27.92"/>
    <n v="32.616999999999997"/>
    <n v="0.53879445628293432"/>
    <n v="2026"/>
    <s v="Q2"/>
    <n v="6"/>
    <x v="5"/>
  </r>
  <r>
    <n v="3209"/>
    <d v="2026-06-18T00:00:00"/>
    <n v="2026"/>
    <x v="1"/>
    <n v="6"/>
    <x v="5"/>
    <x v="3"/>
    <x v="13"/>
    <x v="0"/>
    <s v="Returning"/>
    <x v="2"/>
    <s v="Carry-On Duffel"/>
    <n v="2"/>
    <n v="133.12"/>
    <n v="0"/>
    <n v="67.02"/>
    <n v="266.24"/>
    <n v="134.04"/>
    <n v="132.20000000000002"/>
    <n v="0.4965444711538462"/>
    <n v="2026"/>
    <s v="Q2"/>
    <n v="6"/>
    <x v="5"/>
  </r>
  <r>
    <n v="3414"/>
    <d v="2026-06-18T00:00:00"/>
    <n v="2026"/>
    <x v="1"/>
    <n v="6"/>
    <x v="5"/>
    <x v="0"/>
    <x v="15"/>
    <x v="3"/>
    <s v="Returning"/>
    <x v="0"/>
    <s v="Trail Bike Light"/>
    <n v="1"/>
    <n v="51.23"/>
    <n v="0.05"/>
    <n v="23.12"/>
    <n v="48.668499999999995"/>
    <n v="23.12"/>
    <n v="25.548499999999994"/>
    <n v="0.5249494025909982"/>
    <n v="2026"/>
    <s v="Q2"/>
    <n v="6"/>
    <x v="5"/>
  </r>
  <r>
    <n v="3846"/>
    <d v="2026-06-18T00:00:00"/>
    <n v="2026"/>
    <x v="1"/>
    <n v="6"/>
    <x v="5"/>
    <x v="1"/>
    <x v="12"/>
    <x v="0"/>
    <s v="Business"/>
    <x v="1"/>
    <s v="Hiking Daypack 20L"/>
    <n v="1"/>
    <n v="93.5"/>
    <n v="0"/>
    <n v="46.63"/>
    <n v="93.5"/>
    <n v="46.63"/>
    <n v="46.87"/>
    <n v="0.50128342245989299"/>
    <n v="2026"/>
    <s v="Q2"/>
    <n v="6"/>
    <x v="5"/>
  </r>
  <r>
    <n v="4120"/>
    <d v="2026-06-18T00:00:00"/>
    <n v="2026"/>
    <x v="1"/>
    <n v="6"/>
    <x v="5"/>
    <x v="3"/>
    <x v="4"/>
    <x v="2"/>
    <s v="Returning"/>
    <x v="4"/>
    <s v="Resistance Band Set"/>
    <n v="3"/>
    <n v="41.16"/>
    <n v="0"/>
    <n v="14.79"/>
    <n v="123.47999999999999"/>
    <n v="44.37"/>
    <n v="79.109999999999985"/>
    <n v="0.64067055393586003"/>
    <n v="2026"/>
    <s v="Q2"/>
    <n v="6"/>
    <x v="5"/>
  </r>
  <r>
    <n v="4217"/>
    <d v="2026-06-18T00:00:00"/>
    <n v="2026"/>
    <x v="1"/>
    <n v="6"/>
    <x v="5"/>
    <x v="1"/>
    <x v="12"/>
    <x v="3"/>
    <s v="New"/>
    <x v="4"/>
    <s v="Resistance Band Set"/>
    <n v="1"/>
    <n v="39.74"/>
    <n v="0.05"/>
    <n v="14.39"/>
    <n v="37.753"/>
    <n v="14.39"/>
    <n v="23.363"/>
    <n v="0.6188382380208195"/>
    <n v="2026"/>
    <s v="Q2"/>
    <n v="6"/>
    <x v="5"/>
  </r>
  <r>
    <n v="4786"/>
    <d v="2026-06-18T00:00:00"/>
    <n v="2026"/>
    <x v="1"/>
    <n v="6"/>
    <x v="5"/>
    <x v="3"/>
    <x v="7"/>
    <x v="0"/>
    <s v="Returning"/>
    <x v="2"/>
    <s v="Packing Cube Set"/>
    <n v="3"/>
    <n v="46.79"/>
    <n v="0.1"/>
    <n v="18.25"/>
    <n v="126.33300000000001"/>
    <n v="54.75"/>
    <n v="71.583000000000013"/>
    <n v="0.56662154781411034"/>
    <n v="2026"/>
    <s v="Q2"/>
    <n v="6"/>
    <x v="5"/>
  </r>
  <r>
    <n v="23"/>
    <d v="2026-06-19T00:00:00"/>
    <n v="2026"/>
    <x v="1"/>
    <n v="6"/>
    <x v="5"/>
    <x v="3"/>
    <x v="13"/>
    <x v="1"/>
    <s v="Business"/>
    <x v="1"/>
    <s v="Hiking Daypack 20L"/>
    <n v="4"/>
    <n v="91.74"/>
    <n v="0.2"/>
    <n v="44.74"/>
    <n v="293.56799999999998"/>
    <n v="178.96"/>
    <n v="114.60799999999998"/>
    <n v="0.39039677349029861"/>
    <n v="2026"/>
    <s v="Q2"/>
    <n v="6"/>
    <x v="5"/>
  </r>
  <r>
    <n v="99"/>
    <d v="2026-06-19T00:00:00"/>
    <n v="2026"/>
    <x v="1"/>
    <n v="6"/>
    <x v="5"/>
    <x v="3"/>
    <x v="13"/>
    <x v="0"/>
    <s v="New"/>
    <x v="4"/>
    <s v="Recovery Roller"/>
    <n v="1"/>
    <n v="36.28"/>
    <n v="0.1"/>
    <n v="13.8"/>
    <n v="32.652000000000001"/>
    <n v="13.8"/>
    <n v="18.852"/>
    <n v="0.5773612642410878"/>
    <n v="2026"/>
    <s v="Q2"/>
    <n v="6"/>
    <x v="5"/>
  </r>
  <r>
    <n v="269"/>
    <d v="2026-06-19T00:00:00"/>
    <n v="2026"/>
    <x v="1"/>
    <n v="6"/>
    <x v="5"/>
    <x v="3"/>
    <x v="13"/>
    <x v="1"/>
    <s v="Returning"/>
    <x v="1"/>
    <s v="Trekking Poles"/>
    <n v="3"/>
    <n v="73.02"/>
    <n v="0.1"/>
    <n v="32.69"/>
    <n v="197.154"/>
    <n v="98.07"/>
    <n v="99.084000000000003"/>
    <n v="0.50257159377948202"/>
    <n v="2026"/>
    <s v="Q2"/>
    <n v="6"/>
    <x v="5"/>
  </r>
  <r>
    <n v="1772"/>
    <d v="2026-06-19T00:00:00"/>
    <n v="2026"/>
    <x v="1"/>
    <n v="6"/>
    <x v="5"/>
    <x v="3"/>
    <x v="4"/>
    <x v="0"/>
    <s v="New"/>
    <x v="1"/>
    <s v="Summit Backpack 45L"/>
    <n v="4"/>
    <n v="153.38"/>
    <n v="0"/>
    <n v="76.92"/>
    <n v="613.52"/>
    <n v="307.68"/>
    <n v="305.83999999999997"/>
    <n v="0.49850045638283996"/>
    <n v="2026"/>
    <s v="Q2"/>
    <n v="6"/>
    <x v="5"/>
  </r>
  <r>
    <n v="1906"/>
    <d v="2026-06-19T00:00:00"/>
    <n v="2026"/>
    <x v="1"/>
    <n v="6"/>
    <x v="5"/>
    <x v="3"/>
    <x v="8"/>
    <x v="3"/>
    <s v="Returning"/>
    <x v="3"/>
    <s v="Compact Sleeping Bag"/>
    <n v="2"/>
    <n v="125.5"/>
    <n v="0"/>
    <n v="61.67"/>
    <n v="251"/>
    <n v="123.34"/>
    <n v="127.66"/>
    <n v="0.50860557768924297"/>
    <n v="2026"/>
    <s v="Q2"/>
    <n v="6"/>
    <x v="5"/>
  </r>
  <r>
    <n v="2473"/>
    <d v="2026-06-19T00:00:00"/>
    <n v="2026"/>
    <x v="1"/>
    <n v="6"/>
    <x v="5"/>
    <x v="0"/>
    <x v="0"/>
    <x v="1"/>
    <s v="Returning"/>
    <x v="0"/>
    <s v="Commuter Helmet"/>
    <n v="3"/>
    <n v="80.75"/>
    <n v="0.15"/>
    <n v="42.81"/>
    <n v="205.91249999999999"/>
    <n v="128.43"/>
    <n v="77.482499999999987"/>
    <n v="0.37628847204516475"/>
    <n v="2026"/>
    <s v="Q2"/>
    <n v="6"/>
    <x v="5"/>
  </r>
  <r>
    <n v="2549"/>
    <d v="2026-06-19T00:00:00"/>
    <n v="2026"/>
    <x v="1"/>
    <n v="6"/>
    <x v="5"/>
    <x v="3"/>
    <x v="13"/>
    <x v="1"/>
    <s v="Returning"/>
    <x v="4"/>
    <s v="Recovery Roller"/>
    <n v="8"/>
    <n v="36.15"/>
    <n v="0.05"/>
    <n v="13.55"/>
    <n v="274.73999999999995"/>
    <n v="108.4"/>
    <n v="166.33999999999995"/>
    <n v="0.60544514814005956"/>
    <n v="2026"/>
    <s v="Q2"/>
    <n v="6"/>
    <x v="5"/>
  </r>
  <r>
    <n v="3341"/>
    <d v="2026-06-19T00:00:00"/>
    <n v="2026"/>
    <x v="1"/>
    <n v="6"/>
    <x v="5"/>
    <x v="0"/>
    <x v="15"/>
    <x v="0"/>
    <s v="New"/>
    <x v="1"/>
    <s v="Trail Boots"/>
    <n v="2"/>
    <n v="143.1"/>
    <n v="0"/>
    <n v="78.11"/>
    <n v="286.2"/>
    <n v="156.22"/>
    <n v="129.97999999999999"/>
    <n v="0.45415793151642209"/>
    <n v="2026"/>
    <s v="Q2"/>
    <n v="6"/>
    <x v="5"/>
  </r>
  <r>
    <n v="3351"/>
    <d v="2026-06-19T00:00:00"/>
    <n v="2026"/>
    <x v="1"/>
    <n v="6"/>
    <x v="5"/>
    <x v="1"/>
    <x v="1"/>
    <x v="3"/>
    <s v="New"/>
    <x v="3"/>
    <s v="Compact Sleeping Bag"/>
    <n v="4"/>
    <n v="123.89"/>
    <n v="0"/>
    <n v="59.42"/>
    <n v="495.56"/>
    <n v="237.68"/>
    <n v="257.88"/>
    <n v="0.5203809831301961"/>
    <n v="2026"/>
    <s v="Q2"/>
    <n v="6"/>
    <x v="5"/>
  </r>
  <r>
    <n v="3366"/>
    <d v="2026-06-19T00:00:00"/>
    <n v="2026"/>
    <x v="1"/>
    <n v="6"/>
    <x v="5"/>
    <x v="1"/>
    <x v="11"/>
    <x v="0"/>
    <s v="Business"/>
    <x v="2"/>
    <s v="Carry-On Duffel"/>
    <n v="1"/>
    <n v="135.41999999999999"/>
    <n v="0.05"/>
    <n v="68.180000000000007"/>
    <n v="128.64899999999997"/>
    <n v="68.180000000000007"/>
    <n v="60.468999999999966"/>
    <n v="0.47003085915941811"/>
    <n v="2026"/>
    <s v="Q2"/>
    <n v="6"/>
    <x v="5"/>
  </r>
  <r>
    <n v="3691"/>
    <d v="2026-06-19T00:00:00"/>
    <n v="2026"/>
    <x v="1"/>
    <n v="6"/>
    <x v="5"/>
    <x v="1"/>
    <x v="6"/>
    <x v="2"/>
    <s v="Returning"/>
    <x v="1"/>
    <s v="Hiking Daypack 20L"/>
    <n v="1"/>
    <n v="93.48"/>
    <n v="0.05"/>
    <n v="44.31"/>
    <n v="88.805999999999997"/>
    <n v="44.31"/>
    <n v="44.495999999999995"/>
    <n v="0.50104722653874734"/>
    <n v="2026"/>
    <s v="Q2"/>
    <n v="6"/>
    <x v="5"/>
  </r>
  <r>
    <n v="3909"/>
    <d v="2026-06-19T00:00:00"/>
    <n v="2026"/>
    <x v="1"/>
    <n v="6"/>
    <x v="5"/>
    <x v="1"/>
    <x v="1"/>
    <x v="3"/>
    <s v="Returning"/>
    <x v="1"/>
    <s v="Summit Backpack 45L"/>
    <n v="1"/>
    <n v="156.05000000000001"/>
    <n v="0.05"/>
    <n v="81.28"/>
    <n v="148.2475"/>
    <n v="81.28"/>
    <n v="66.967500000000001"/>
    <n v="0.45172768512116562"/>
    <n v="2026"/>
    <s v="Q2"/>
    <n v="6"/>
    <x v="5"/>
  </r>
  <r>
    <n v="4862"/>
    <d v="2026-06-19T00:00:00"/>
    <n v="2026"/>
    <x v="1"/>
    <n v="6"/>
    <x v="5"/>
    <x v="1"/>
    <x v="6"/>
    <x v="0"/>
    <s v="Returning"/>
    <x v="4"/>
    <s v="Recovery Roller"/>
    <n v="1"/>
    <n v="36.74"/>
    <n v="0"/>
    <n v="14.15"/>
    <n v="36.74"/>
    <n v="14.15"/>
    <n v="22.590000000000003"/>
    <n v="0.61486118671747425"/>
    <n v="2026"/>
    <s v="Q2"/>
    <n v="6"/>
    <x v="5"/>
  </r>
  <r>
    <n v="5096"/>
    <d v="2026-06-19T00:00:00"/>
    <n v="2026"/>
    <x v="1"/>
    <n v="6"/>
    <x v="5"/>
    <x v="0"/>
    <x v="15"/>
    <x v="0"/>
    <s v="Returning"/>
    <x v="3"/>
    <s v="Trail Tent 2P"/>
    <n v="2"/>
    <n v="199.28"/>
    <n v="0"/>
    <n v="102.85"/>
    <n v="398.56"/>
    <n v="205.7"/>
    <n v="192.86"/>
    <n v="0.48389201124046571"/>
    <n v="2026"/>
    <s v="Q2"/>
    <n v="6"/>
    <x v="5"/>
  </r>
  <r>
    <n v="5112"/>
    <d v="2026-06-19T00:00:00"/>
    <n v="2026"/>
    <x v="1"/>
    <n v="6"/>
    <x v="5"/>
    <x v="0"/>
    <x v="0"/>
    <x v="3"/>
    <s v="Returning"/>
    <x v="4"/>
    <s v="Recovery Roller"/>
    <n v="2"/>
    <n v="37.04"/>
    <n v="0.05"/>
    <n v="13.76"/>
    <n v="70.375999999999991"/>
    <n v="27.52"/>
    <n v="42.855999999999995"/>
    <n v="0.60895759918153913"/>
    <n v="2026"/>
    <s v="Q2"/>
    <n v="6"/>
    <x v="5"/>
  </r>
  <r>
    <n v="501"/>
    <d v="2026-06-20T00:00:00"/>
    <n v="2026"/>
    <x v="1"/>
    <n v="6"/>
    <x v="5"/>
    <x v="3"/>
    <x v="4"/>
    <x v="0"/>
    <s v="New"/>
    <x v="3"/>
    <s v="Portable Camp Stove"/>
    <n v="2"/>
    <n v="80.95"/>
    <n v="0.1"/>
    <n v="39.44"/>
    <n v="145.71"/>
    <n v="78.88"/>
    <n v="66.830000000000013"/>
    <n v="0.45865074462974409"/>
    <n v="2026"/>
    <s v="Q2"/>
    <n v="6"/>
    <x v="5"/>
  </r>
  <r>
    <n v="540"/>
    <d v="2026-06-20T00:00:00"/>
    <n v="2026"/>
    <x v="1"/>
    <n v="6"/>
    <x v="5"/>
    <x v="0"/>
    <x v="9"/>
    <x v="3"/>
    <s v="Returning"/>
    <x v="1"/>
    <s v="Summit Backpack 45L"/>
    <n v="1"/>
    <n v="151.46"/>
    <n v="0.05"/>
    <n v="77.98"/>
    <n v="143.887"/>
    <n v="77.98"/>
    <n v="65.906999999999996"/>
    <n v="0.45804693961233467"/>
    <n v="2026"/>
    <s v="Q2"/>
    <n v="6"/>
    <x v="5"/>
  </r>
  <r>
    <n v="2255"/>
    <d v="2026-06-20T00:00:00"/>
    <n v="2026"/>
    <x v="1"/>
    <n v="6"/>
    <x v="5"/>
    <x v="0"/>
    <x v="9"/>
    <x v="0"/>
    <s v="Business"/>
    <x v="1"/>
    <s v="Hiking Daypack 20L"/>
    <n v="5"/>
    <n v="90.1"/>
    <n v="0"/>
    <n v="44.32"/>
    <n v="450.5"/>
    <n v="221.6"/>
    <n v="228.9"/>
    <n v="0.50810210876803552"/>
    <n v="2026"/>
    <s v="Q2"/>
    <n v="6"/>
    <x v="5"/>
  </r>
  <r>
    <n v="3126"/>
    <d v="2026-06-20T00:00:00"/>
    <n v="2026"/>
    <x v="1"/>
    <n v="6"/>
    <x v="5"/>
    <x v="0"/>
    <x v="0"/>
    <x v="3"/>
    <s v="Business"/>
    <x v="1"/>
    <s v="Summit Backpack 45L"/>
    <n v="1"/>
    <n v="155.69"/>
    <n v="0.1"/>
    <n v="79.42"/>
    <n v="140.12100000000001"/>
    <n v="79.42"/>
    <n v="60.701000000000008"/>
    <n v="0.43320415926235184"/>
    <n v="2026"/>
    <s v="Q2"/>
    <n v="6"/>
    <x v="5"/>
  </r>
  <r>
    <n v="3223"/>
    <d v="2026-06-20T00:00:00"/>
    <n v="2026"/>
    <x v="1"/>
    <n v="6"/>
    <x v="5"/>
    <x v="1"/>
    <x v="14"/>
    <x v="2"/>
    <s v="Returning"/>
    <x v="4"/>
    <s v="Training Mat"/>
    <n v="1"/>
    <n v="50.11"/>
    <n v="0.05"/>
    <n v="21.38"/>
    <n v="47.604499999999994"/>
    <n v="21.38"/>
    <n v="26.224499999999995"/>
    <n v="0.55088279469377888"/>
    <n v="2026"/>
    <s v="Q2"/>
    <n v="6"/>
    <x v="5"/>
  </r>
  <r>
    <n v="3260"/>
    <d v="2026-06-20T00:00:00"/>
    <n v="2026"/>
    <x v="1"/>
    <n v="6"/>
    <x v="5"/>
    <x v="2"/>
    <x v="2"/>
    <x v="2"/>
    <s v="Returning"/>
    <x v="1"/>
    <s v="Trail Boots"/>
    <n v="1"/>
    <n v="142.55000000000001"/>
    <n v="0.1"/>
    <n v="79.709999999999994"/>
    <n v="128.29500000000002"/>
    <n v="79.709999999999994"/>
    <n v="48.585000000000022"/>
    <n v="0.37869753302934656"/>
    <n v="2026"/>
    <s v="Q2"/>
    <n v="6"/>
    <x v="5"/>
  </r>
  <r>
    <n v="3404"/>
    <d v="2026-06-20T00:00:00"/>
    <n v="2026"/>
    <x v="1"/>
    <n v="6"/>
    <x v="5"/>
    <x v="3"/>
    <x v="8"/>
    <x v="0"/>
    <s v="New"/>
    <x v="3"/>
    <s v="Trail Tent 2P"/>
    <n v="3"/>
    <n v="191.11"/>
    <n v="0.05"/>
    <n v="102.82"/>
    <n v="544.6635"/>
    <n v="308.45999999999998"/>
    <n v="236.20350000000002"/>
    <n v="0.43366867800026992"/>
    <n v="2026"/>
    <s v="Q2"/>
    <n v="6"/>
    <x v="5"/>
  </r>
  <r>
    <n v="4267"/>
    <d v="2026-06-20T00:00:00"/>
    <n v="2026"/>
    <x v="1"/>
    <n v="6"/>
    <x v="5"/>
    <x v="3"/>
    <x v="13"/>
    <x v="1"/>
    <s v="Business"/>
    <x v="0"/>
    <s v="Compact Repair Kit"/>
    <n v="6"/>
    <n v="40.229999999999997"/>
    <n v="0.15"/>
    <n v="17.079999999999998"/>
    <n v="205.173"/>
    <n v="102.47999999999999"/>
    <n v="102.69300000000001"/>
    <n v="0.50051907414718322"/>
    <n v="2026"/>
    <s v="Q2"/>
    <n v="6"/>
    <x v="5"/>
  </r>
  <r>
    <n v="5082"/>
    <d v="2026-06-20T00:00:00"/>
    <n v="2026"/>
    <x v="1"/>
    <n v="6"/>
    <x v="5"/>
    <x v="1"/>
    <x v="11"/>
    <x v="0"/>
    <s v="Business"/>
    <x v="0"/>
    <s v="Commuter Helmet"/>
    <n v="2"/>
    <n v="81.489999999999995"/>
    <n v="0"/>
    <n v="42.15"/>
    <n v="162.97999999999999"/>
    <n v="84.3"/>
    <n v="78.679999999999993"/>
    <n v="0.48275862068965514"/>
    <n v="2026"/>
    <s v="Q2"/>
    <n v="6"/>
    <x v="5"/>
  </r>
  <r>
    <n v="5108"/>
    <d v="2026-06-20T00:00:00"/>
    <n v="2026"/>
    <x v="1"/>
    <n v="6"/>
    <x v="5"/>
    <x v="1"/>
    <x v="6"/>
    <x v="1"/>
    <s v="Business"/>
    <x v="2"/>
    <s v="Travel Backpack 35L"/>
    <n v="8"/>
    <n v="162.71"/>
    <n v="0.2"/>
    <n v="85.27"/>
    <n v="1041.3440000000001"/>
    <n v="682.16"/>
    <n v="359.18400000000008"/>
    <n v="0.34492348349824847"/>
    <n v="2026"/>
    <s v="Q2"/>
    <n v="6"/>
    <x v="5"/>
  </r>
  <r>
    <n v="1105"/>
    <d v="2026-06-21T00:00:00"/>
    <n v="2026"/>
    <x v="1"/>
    <n v="6"/>
    <x v="5"/>
    <x v="2"/>
    <x v="5"/>
    <x v="3"/>
    <s v="Returning"/>
    <x v="2"/>
    <s v="Insulated Bottle"/>
    <n v="1"/>
    <n v="36.479999999999997"/>
    <n v="0.1"/>
    <n v="13.9"/>
    <n v="32.832000000000001"/>
    <n v="13.9"/>
    <n v="18.932000000000002"/>
    <n v="0.57663255360623789"/>
    <n v="2026"/>
    <s v="Q2"/>
    <n v="6"/>
    <x v="5"/>
  </r>
  <r>
    <n v="2757"/>
    <d v="2026-06-21T00:00:00"/>
    <n v="2026"/>
    <x v="1"/>
    <n v="6"/>
    <x v="5"/>
    <x v="1"/>
    <x v="6"/>
    <x v="1"/>
    <s v="Business"/>
    <x v="2"/>
    <s v="Carry-On Duffel"/>
    <n v="6"/>
    <n v="136.65"/>
    <n v="0.15"/>
    <n v="68.56"/>
    <n v="696.91500000000008"/>
    <n v="411.36"/>
    <n v="285.55500000000006"/>
    <n v="0.4097415036266977"/>
    <n v="2026"/>
    <s v="Q2"/>
    <n v="6"/>
    <x v="5"/>
  </r>
  <r>
    <n v="3325"/>
    <d v="2026-06-21T00:00:00"/>
    <n v="2026"/>
    <x v="1"/>
    <n v="6"/>
    <x v="5"/>
    <x v="2"/>
    <x v="2"/>
    <x v="0"/>
    <s v="New"/>
    <x v="0"/>
    <s v="Trail Bike Light"/>
    <n v="4"/>
    <n v="50.57"/>
    <n v="0"/>
    <n v="21.85"/>
    <n v="202.28"/>
    <n v="87.4"/>
    <n v="114.88"/>
    <n v="0.56792564761716435"/>
    <n v="2026"/>
    <s v="Q2"/>
    <n v="6"/>
    <x v="5"/>
  </r>
  <r>
    <n v="4070"/>
    <d v="2026-06-21T00:00:00"/>
    <n v="2026"/>
    <x v="1"/>
    <n v="6"/>
    <x v="5"/>
    <x v="3"/>
    <x v="8"/>
    <x v="0"/>
    <s v="New"/>
    <x v="0"/>
    <s v="Cycling Pack 12L"/>
    <n v="3"/>
    <n v="103.72"/>
    <n v="0"/>
    <n v="50.34"/>
    <n v="311.15999999999997"/>
    <n v="151.02000000000001"/>
    <n v="160.13999999999996"/>
    <n v="0.51465483995372152"/>
    <n v="2026"/>
    <s v="Q2"/>
    <n v="6"/>
    <x v="5"/>
  </r>
  <r>
    <n v="4339"/>
    <d v="2026-06-21T00:00:00"/>
    <n v="2026"/>
    <x v="1"/>
    <n v="6"/>
    <x v="5"/>
    <x v="2"/>
    <x v="16"/>
    <x v="3"/>
    <s v="Returning"/>
    <x v="2"/>
    <s v="Carry-On Duffel"/>
    <n v="1"/>
    <n v="132.49"/>
    <n v="0"/>
    <n v="67.09"/>
    <n v="132.49"/>
    <n v="67.09"/>
    <n v="65.400000000000006"/>
    <n v="0.49362216016303118"/>
    <n v="2026"/>
    <s v="Q2"/>
    <n v="6"/>
    <x v="5"/>
  </r>
  <r>
    <n v="731"/>
    <d v="2026-06-22T00:00:00"/>
    <n v="2026"/>
    <x v="1"/>
    <n v="6"/>
    <x v="5"/>
    <x v="2"/>
    <x v="3"/>
    <x v="0"/>
    <s v="New"/>
    <x v="3"/>
    <s v="Portable Camp Stove"/>
    <n v="2"/>
    <n v="80.650000000000006"/>
    <n v="0"/>
    <n v="39.18"/>
    <n v="161.30000000000001"/>
    <n v="78.36"/>
    <n v="82.940000000000012"/>
    <n v="0.51419714817110973"/>
    <n v="2026"/>
    <s v="Q2"/>
    <n v="6"/>
    <x v="5"/>
  </r>
  <r>
    <n v="1362"/>
    <d v="2026-06-22T00:00:00"/>
    <n v="2026"/>
    <x v="1"/>
    <n v="6"/>
    <x v="5"/>
    <x v="1"/>
    <x v="1"/>
    <x v="2"/>
    <s v="New"/>
    <x v="4"/>
    <s v="Recovery Roller"/>
    <n v="1"/>
    <n v="35.409999999999997"/>
    <n v="0.05"/>
    <n v="13.9"/>
    <n v="33.639499999999998"/>
    <n v="13.9"/>
    <n v="19.7395"/>
    <n v="0.58679528530447833"/>
    <n v="2026"/>
    <s v="Q2"/>
    <n v="6"/>
    <x v="5"/>
  </r>
  <r>
    <n v="1512"/>
    <d v="2026-06-22T00:00:00"/>
    <n v="2026"/>
    <x v="1"/>
    <n v="6"/>
    <x v="5"/>
    <x v="0"/>
    <x v="0"/>
    <x v="3"/>
    <s v="Returning"/>
    <x v="4"/>
    <s v="Resistance Band Set"/>
    <n v="3"/>
    <n v="41.01"/>
    <n v="0"/>
    <n v="14.33"/>
    <n v="123.03"/>
    <n v="42.99"/>
    <n v="80.039999999999992"/>
    <n v="0.65057303096805652"/>
    <n v="2026"/>
    <s v="Q2"/>
    <n v="6"/>
    <x v="5"/>
  </r>
  <r>
    <n v="1647"/>
    <d v="2026-06-22T00:00:00"/>
    <n v="2026"/>
    <x v="1"/>
    <n v="6"/>
    <x v="5"/>
    <x v="3"/>
    <x v="8"/>
    <x v="0"/>
    <s v="Business"/>
    <x v="2"/>
    <s v="Insulated Bottle"/>
    <n v="1"/>
    <n v="36.01"/>
    <n v="0"/>
    <n v="13.23"/>
    <n v="36.01"/>
    <n v="13.23"/>
    <n v="22.779999999999998"/>
    <n v="0.63260205498472644"/>
    <n v="2026"/>
    <s v="Q2"/>
    <n v="6"/>
    <x v="5"/>
  </r>
  <r>
    <n v="2358"/>
    <d v="2026-06-22T00:00:00"/>
    <n v="2026"/>
    <x v="1"/>
    <n v="6"/>
    <x v="5"/>
    <x v="0"/>
    <x v="0"/>
    <x v="3"/>
    <s v="Returning"/>
    <x v="4"/>
    <s v="Training Mat"/>
    <n v="2"/>
    <n v="50.21"/>
    <n v="0.05"/>
    <n v="21.74"/>
    <n v="95.399000000000001"/>
    <n v="43.48"/>
    <n v="51.919000000000004"/>
    <n v="0.54423002337550708"/>
    <n v="2026"/>
    <s v="Q2"/>
    <n v="6"/>
    <x v="5"/>
  </r>
  <r>
    <n v="2366"/>
    <d v="2026-06-22T00:00:00"/>
    <n v="2026"/>
    <x v="1"/>
    <n v="6"/>
    <x v="5"/>
    <x v="2"/>
    <x v="10"/>
    <x v="3"/>
    <s v="Returning"/>
    <x v="0"/>
    <s v="Cycling Pack 12L"/>
    <n v="3"/>
    <n v="100.3"/>
    <n v="0"/>
    <n v="49.26"/>
    <n v="300.89999999999998"/>
    <n v="147.78"/>
    <n v="153.11999999999998"/>
    <n v="0.5088733798604187"/>
    <n v="2026"/>
    <s v="Q2"/>
    <n v="6"/>
    <x v="5"/>
  </r>
  <r>
    <n v="3481"/>
    <d v="2026-06-22T00:00:00"/>
    <n v="2026"/>
    <x v="1"/>
    <n v="6"/>
    <x v="5"/>
    <x v="3"/>
    <x v="8"/>
    <x v="2"/>
    <s v="New"/>
    <x v="2"/>
    <s v="Packing Cube Set"/>
    <n v="1"/>
    <n v="47.7"/>
    <n v="0.1"/>
    <n v="18.760000000000002"/>
    <n v="42.930000000000007"/>
    <n v="18.760000000000002"/>
    <n v="24.170000000000005"/>
    <n v="0.56300955043093415"/>
    <n v="2026"/>
    <s v="Q2"/>
    <n v="6"/>
    <x v="5"/>
  </r>
  <r>
    <n v="3595"/>
    <d v="2026-06-22T00:00:00"/>
    <n v="2026"/>
    <x v="1"/>
    <n v="6"/>
    <x v="5"/>
    <x v="1"/>
    <x v="14"/>
    <x v="0"/>
    <s v="New"/>
    <x v="0"/>
    <s v="Compact Repair Kit"/>
    <n v="2"/>
    <n v="40.94"/>
    <n v="0.1"/>
    <n v="16.88"/>
    <n v="73.691999999999993"/>
    <n v="33.76"/>
    <n v="39.931999999999995"/>
    <n v="0.54187700157411933"/>
    <n v="2026"/>
    <s v="Q2"/>
    <n v="6"/>
    <x v="5"/>
  </r>
  <r>
    <n v="3766"/>
    <d v="2026-06-22T00:00:00"/>
    <n v="2026"/>
    <x v="1"/>
    <n v="6"/>
    <x v="5"/>
    <x v="3"/>
    <x v="8"/>
    <x v="2"/>
    <s v="Returning"/>
    <x v="1"/>
    <s v="Hiking Daypack 20L"/>
    <n v="1"/>
    <n v="93.78"/>
    <n v="0"/>
    <n v="46.62"/>
    <n v="93.78"/>
    <n v="46.62"/>
    <n v="47.160000000000004"/>
    <n v="0.50287907869481774"/>
    <n v="2026"/>
    <s v="Q2"/>
    <n v="6"/>
    <x v="5"/>
  </r>
  <r>
    <n v="3933"/>
    <d v="2026-06-22T00:00:00"/>
    <n v="2026"/>
    <x v="1"/>
    <n v="6"/>
    <x v="5"/>
    <x v="3"/>
    <x v="4"/>
    <x v="2"/>
    <s v="New"/>
    <x v="4"/>
    <s v="Training Mat"/>
    <n v="2"/>
    <n v="51.42"/>
    <n v="0"/>
    <n v="22.19"/>
    <n v="102.84"/>
    <n v="44.38"/>
    <n v="58.46"/>
    <n v="0.56845585375340335"/>
    <n v="2026"/>
    <s v="Q2"/>
    <n v="6"/>
    <x v="5"/>
  </r>
  <r>
    <n v="3951"/>
    <d v="2026-06-22T00:00:00"/>
    <n v="2026"/>
    <x v="1"/>
    <n v="6"/>
    <x v="5"/>
    <x v="2"/>
    <x v="2"/>
    <x v="2"/>
    <s v="New"/>
    <x v="2"/>
    <s v="Travel Backpack 35L"/>
    <n v="1"/>
    <n v="164.99"/>
    <n v="0.1"/>
    <n v="86.6"/>
    <n v="148.49100000000001"/>
    <n v="86.6"/>
    <n v="61.89100000000002"/>
    <n v="0.41679967136055396"/>
    <n v="2026"/>
    <s v="Q2"/>
    <n v="6"/>
    <x v="5"/>
  </r>
  <r>
    <n v="4078"/>
    <d v="2026-06-22T00:00:00"/>
    <n v="2026"/>
    <x v="1"/>
    <n v="6"/>
    <x v="5"/>
    <x v="2"/>
    <x v="5"/>
    <x v="3"/>
    <s v="Returning"/>
    <x v="1"/>
    <s v="Trail Boots"/>
    <n v="1"/>
    <n v="145.65"/>
    <n v="0"/>
    <n v="79.87"/>
    <n v="145.65"/>
    <n v="79.87"/>
    <n v="65.78"/>
    <n v="0.45163062135255749"/>
    <n v="2026"/>
    <s v="Q2"/>
    <n v="6"/>
    <x v="5"/>
  </r>
  <r>
    <n v="4182"/>
    <d v="2026-06-22T00:00:00"/>
    <n v="2026"/>
    <x v="1"/>
    <n v="6"/>
    <x v="5"/>
    <x v="1"/>
    <x v="11"/>
    <x v="0"/>
    <s v="New"/>
    <x v="4"/>
    <s v="Weighted Vest"/>
    <n v="4"/>
    <n v="120.94"/>
    <n v="0.05"/>
    <n v="70.84"/>
    <n v="459.57199999999995"/>
    <n v="283.36"/>
    <n v="176.21199999999993"/>
    <n v="0.38342631840059871"/>
    <n v="2026"/>
    <s v="Q2"/>
    <n v="6"/>
    <x v="5"/>
  </r>
  <r>
    <n v="323"/>
    <d v="2026-06-23T00:00:00"/>
    <n v="2026"/>
    <x v="1"/>
    <n v="6"/>
    <x v="5"/>
    <x v="3"/>
    <x v="13"/>
    <x v="0"/>
    <s v="Returning"/>
    <x v="2"/>
    <s v="Insulated Bottle"/>
    <n v="1"/>
    <n v="36.94"/>
    <n v="0"/>
    <n v="13.25"/>
    <n v="36.94"/>
    <n v="13.25"/>
    <n v="23.689999999999998"/>
    <n v="0.64131023280996213"/>
    <n v="2026"/>
    <s v="Q2"/>
    <n v="6"/>
    <x v="5"/>
  </r>
  <r>
    <n v="544"/>
    <d v="2026-06-23T00:00:00"/>
    <n v="2026"/>
    <x v="1"/>
    <n v="6"/>
    <x v="5"/>
    <x v="0"/>
    <x v="15"/>
    <x v="0"/>
    <s v="Business"/>
    <x v="1"/>
    <s v="Hiking Daypack 20L"/>
    <n v="1"/>
    <n v="90.3"/>
    <n v="0.05"/>
    <n v="45.07"/>
    <n v="85.784999999999997"/>
    <n v="45.07"/>
    <n v="40.714999999999996"/>
    <n v="0.47461677449437545"/>
    <n v="2026"/>
    <s v="Q2"/>
    <n v="6"/>
    <x v="5"/>
  </r>
  <r>
    <n v="1570"/>
    <d v="2026-06-23T00:00:00"/>
    <n v="2026"/>
    <x v="1"/>
    <n v="6"/>
    <x v="5"/>
    <x v="3"/>
    <x v="13"/>
    <x v="3"/>
    <s v="Returning"/>
    <x v="3"/>
    <s v="Alpine Tent 4P"/>
    <n v="1"/>
    <n v="335.05"/>
    <n v="0"/>
    <n v="191.67"/>
    <n v="335.05"/>
    <n v="191.67"/>
    <n v="143.38000000000002"/>
    <n v="0.42793612893597976"/>
    <n v="2026"/>
    <s v="Q2"/>
    <n v="6"/>
    <x v="5"/>
  </r>
  <r>
    <n v="1932"/>
    <d v="2026-06-23T00:00:00"/>
    <n v="2026"/>
    <x v="1"/>
    <n v="6"/>
    <x v="5"/>
    <x v="3"/>
    <x v="8"/>
    <x v="0"/>
    <s v="New"/>
    <x v="2"/>
    <s v="Insulated Bottle"/>
    <n v="1"/>
    <n v="35.9"/>
    <n v="0.05"/>
    <n v="13.81"/>
    <n v="34.104999999999997"/>
    <n v="13.81"/>
    <n v="20.294999999999995"/>
    <n v="0.59507403606509301"/>
    <n v="2026"/>
    <s v="Q2"/>
    <n v="6"/>
    <x v="5"/>
  </r>
  <r>
    <n v="4352"/>
    <d v="2026-06-23T00:00:00"/>
    <n v="2026"/>
    <x v="1"/>
    <n v="6"/>
    <x v="5"/>
    <x v="3"/>
    <x v="13"/>
    <x v="0"/>
    <s v="Returning"/>
    <x v="0"/>
    <s v="Trail Bike Light"/>
    <n v="6"/>
    <n v="51.34"/>
    <n v="0.1"/>
    <n v="22.47"/>
    <n v="277.23600000000005"/>
    <n v="134.82"/>
    <n v="142.41600000000005"/>
    <n v="0.51369951954291659"/>
    <n v="2026"/>
    <s v="Q2"/>
    <n v="6"/>
    <x v="5"/>
  </r>
  <r>
    <n v="4561"/>
    <d v="2026-06-23T00:00:00"/>
    <n v="2026"/>
    <x v="1"/>
    <n v="6"/>
    <x v="5"/>
    <x v="0"/>
    <x v="0"/>
    <x v="2"/>
    <s v="Returning"/>
    <x v="1"/>
    <s v="Summit Backpack 45L"/>
    <n v="1"/>
    <n v="157.91"/>
    <n v="0"/>
    <n v="77.12"/>
    <n v="157.91"/>
    <n v="77.12"/>
    <n v="80.789999999999992"/>
    <n v="0.51162054334747642"/>
    <n v="2026"/>
    <s v="Q2"/>
    <n v="6"/>
    <x v="5"/>
  </r>
  <r>
    <n v="4741"/>
    <d v="2026-06-23T00:00:00"/>
    <n v="2026"/>
    <x v="1"/>
    <n v="6"/>
    <x v="5"/>
    <x v="3"/>
    <x v="13"/>
    <x v="0"/>
    <s v="New"/>
    <x v="0"/>
    <s v="Compact Repair Kit"/>
    <n v="3"/>
    <n v="41.09"/>
    <n v="0.05"/>
    <n v="16.809999999999999"/>
    <n v="117.10650000000001"/>
    <n v="50.429999999999993"/>
    <n v="66.676500000000019"/>
    <n v="0.569366346018368"/>
    <n v="2026"/>
    <s v="Q2"/>
    <n v="6"/>
    <x v="5"/>
  </r>
  <r>
    <n v="4882"/>
    <d v="2026-06-23T00:00:00"/>
    <n v="2026"/>
    <x v="1"/>
    <n v="6"/>
    <x v="5"/>
    <x v="1"/>
    <x v="12"/>
    <x v="0"/>
    <s v="Returning"/>
    <x v="3"/>
    <s v="Compact Sleeping Bag"/>
    <n v="2"/>
    <n v="120.18"/>
    <n v="0.05"/>
    <n v="59.4"/>
    <n v="228.34200000000001"/>
    <n v="118.8"/>
    <n v="109.54200000000002"/>
    <n v="0.47972777675591882"/>
    <n v="2026"/>
    <s v="Q2"/>
    <n v="6"/>
    <x v="5"/>
  </r>
  <r>
    <n v="4885"/>
    <d v="2026-06-23T00:00:00"/>
    <n v="2026"/>
    <x v="1"/>
    <n v="6"/>
    <x v="5"/>
    <x v="3"/>
    <x v="13"/>
    <x v="3"/>
    <s v="New"/>
    <x v="3"/>
    <s v="Trail Tent 2P"/>
    <n v="1"/>
    <n v="198.1"/>
    <n v="0.1"/>
    <n v="103.46"/>
    <n v="178.29"/>
    <n v="103.46"/>
    <n v="74.83"/>
    <n v="0.41970946211228899"/>
    <n v="2026"/>
    <s v="Q2"/>
    <n v="6"/>
    <x v="5"/>
  </r>
  <r>
    <n v="4982"/>
    <d v="2026-06-23T00:00:00"/>
    <n v="2026"/>
    <x v="1"/>
    <n v="6"/>
    <x v="5"/>
    <x v="2"/>
    <x v="10"/>
    <x v="0"/>
    <s v="Returning"/>
    <x v="2"/>
    <s v="Insulated Bottle"/>
    <n v="1"/>
    <n v="36.700000000000003"/>
    <n v="0.15"/>
    <n v="13.59"/>
    <n v="31.195"/>
    <n v="13.59"/>
    <n v="17.605"/>
    <n v="0.56435326174066358"/>
    <n v="2026"/>
    <s v="Q2"/>
    <n v="6"/>
    <x v="5"/>
  </r>
  <r>
    <n v="40"/>
    <d v="2026-06-24T00:00:00"/>
    <n v="2026"/>
    <x v="1"/>
    <n v="6"/>
    <x v="5"/>
    <x v="3"/>
    <x v="7"/>
    <x v="2"/>
    <s v="New"/>
    <x v="2"/>
    <s v="Travel Backpack 35L"/>
    <n v="1"/>
    <n v="167.23"/>
    <n v="0.05"/>
    <n v="85.14"/>
    <n v="158.86849999999998"/>
    <n v="85.14"/>
    <n v="73.728499999999983"/>
    <n v="0.46408507665144438"/>
    <n v="2026"/>
    <s v="Q2"/>
    <n v="6"/>
    <x v="5"/>
  </r>
  <r>
    <n v="110"/>
    <d v="2026-06-24T00:00:00"/>
    <n v="2026"/>
    <x v="1"/>
    <n v="6"/>
    <x v="5"/>
    <x v="1"/>
    <x v="12"/>
    <x v="2"/>
    <s v="Business"/>
    <x v="1"/>
    <s v="Trekking Poles"/>
    <n v="2"/>
    <n v="72.97"/>
    <n v="0"/>
    <n v="31.57"/>
    <n v="145.94"/>
    <n v="63.14"/>
    <n v="82.8"/>
    <n v="0.56735644785528294"/>
    <n v="2026"/>
    <s v="Q2"/>
    <n v="6"/>
    <x v="5"/>
  </r>
  <r>
    <n v="1169"/>
    <d v="2026-06-24T00:00:00"/>
    <n v="2026"/>
    <x v="1"/>
    <n v="6"/>
    <x v="5"/>
    <x v="1"/>
    <x v="11"/>
    <x v="2"/>
    <s v="New"/>
    <x v="0"/>
    <s v="Commuter Helmet"/>
    <n v="3"/>
    <n v="82.91"/>
    <n v="0"/>
    <n v="42.29"/>
    <n v="248.73"/>
    <n v="126.87"/>
    <n v="121.85999999999999"/>
    <n v="0.4899288384995778"/>
    <n v="2026"/>
    <s v="Q2"/>
    <n v="6"/>
    <x v="5"/>
  </r>
  <r>
    <n v="2211"/>
    <d v="2026-06-24T00:00:00"/>
    <n v="2026"/>
    <x v="1"/>
    <n v="6"/>
    <x v="5"/>
    <x v="2"/>
    <x v="10"/>
    <x v="3"/>
    <s v="New"/>
    <x v="4"/>
    <s v="Resistance Band Set"/>
    <n v="2"/>
    <n v="41.25"/>
    <n v="0"/>
    <n v="14.72"/>
    <n v="82.5"/>
    <n v="29.44"/>
    <n v="53.06"/>
    <n v="0.64315151515151514"/>
    <n v="2026"/>
    <s v="Q2"/>
    <n v="6"/>
    <x v="5"/>
  </r>
  <r>
    <n v="3494"/>
    <d v="2026-06-24T00:00:00"/>
    <n v="2026"/>
    <x v="1"/>
    <n v="6"/>
    <x v="5"/>
    <x v="3"/>
    <x v="8"/>
    <x v="1"/>
    <s v="Business"/>
    <x v="3"/>
    <s v="Trail Tent 2P"/>
    <n v="6"/>
    <n v="194.79"/>
    <n v="0.15"/>
    <n v="106.78"/>
    <n v="993.42899999999997"/>
    <n v="640.68000000000006"/>
    <n v="352.74899999999991"/>
    <n v="0.3550822454347517"/>
    <n v="2026"/>
    <s v="Q2"/>
    <n v="6"/>
    <x v="5"/>
  </r>
  <r>
    <n v="3586"/>
    <d v="2026-06-24T00:00:00"/>
    <n v="2026"/>
    <x v="1"/>
    <n v="6"/>
    <x v="5"/>
    <x v="0"/>
    <x v="15"/>
    <x v="1"/>
    <s v="Business"/>
    <x v="3"/>
    <s v="Trail Tent 2P"/>
    <n v="6"/>
    <n v="193.13"/>
    <n v="0.15"/>
    <n v="106.49"/>
    <n v="984.96299999999997"/>
    <n v="638.93999999999994"/>
    <n v="346.02300000000002"/>
    <n v="0.35130558203709178"/>
    <n v="2026"/>
    <s v="Q2"/>
    <n v="6"/>
    <x v="5"/>
  </r>
  <r>
    <n v="3660"/>
    <d v="2026-06-24T00:00:00"/>
    <n v="2026"/>
    <x v="1"/>
    <n v="6"/>
    <x v="5"/>
    <x v="2"/>
    <x v="3"/>
    <x v="0"/>
    <s v="New"/>
    <x v="0"/>
    <s v="Commuter Helmet"/>
    <n v="1"/>
    <n v="82.7"/>
    <n v="0.05"/>
    <n v="42.16"/>
    <n v="78.564999999999998"/>
    <n v="42.16"/>
    <n v="36.405000000000001"/>
    <n v="0.46337427607713361"/>
    <n v="2026"/>
    <s v="Q2"/>
    <n v="6"/>
    <x v="5"/>
  </r>
  <r>
    <n v="4307"/>
    <d v="2026-06-24T00:00:00"/>
    <n v="2026"/>
    <x v="1"/>
    <n v="6"/>
    <x v="5"/>
    <x v="3"/>
    <x v="8"/>
    <x v="0"/>
    <s v="Business"/>
    <x v="0"/>
    <s v="Compact Repair Kit"/>
    <n v="1"/>
    <n v="40.33"/>
    <n v="0"/>
    <n v="16.48"/>
    <n v="40.33"/>
    <n v="16.48"/>
    <n v="23.849999999999998"/>
    <n v="0.59137118770146291"/>
    <n v="2026"/>
    <s v="Q2"/>
    <n v="6"/>
    <x v="5"/>
  </r>
  <r>
    <n v="5133"/>
    <d v="2026-06-24T00:00:00"/>
    <n v="2026"/>
    <x v="1"/>
    <n v="6"/>
    <x v="5"/>
    <x v="0"/>
    <x v="0"/>
    <x v="0"/>
    <s v="Business"/>
    <x v="3"/>
    <s v="Portable Camp Stove"/>
    <n v="1"/>
    <n v="81.99"/>
    <n v="0.15"/>
    <n v="40.29"/>
    <n v="69.691499999999991"/>
    <n v="40.29"/>
    <n v="29.401499999999992"/>
    <n v="0.4218807171606293"/>
    <n v="2026"/>
    <s v="Q2"/>
    <n v="6"/>
    <x v="5"/>
  </r>
  <r>
    <n v="472"/>
    <d v="2026-06-25T00:00:00"/>
    <n v="2026"/>
    <x v="1"/>
    <n v="6"/>
    <x v="5"/>
    <x v="1"/>
    <x v="6"/>
    <x v="2"/>
    <s v="Business"/>
    <x v="2"/>
    <s v="Packing Cube Set"/>
    <n v="3"/>
    <n v="46.29"/>
    <n v="0"/>
    <n v="18.309999999999999"/>
    <n v="138.87"/>
    <n v="54.929999999999993"/>
    <n v="83.940000000000012"/>
    <n v="0.60445020522791104"/>
    <n v="2026"/>
    <s v="Q2"/>
    <n v="6"/>
    <x v="5"/>
  </r>
  <r>
    <n v="689"/>
    <d v="2026-06-25T00:00:00"/>
    <n v="2026"/>
    <x v="1"/>
    <n v="6"/>
    <x v="5"/>
    <x v="3"/>
    <x v="7"/>
    <x v="0"/>
    <s v="New"/>
    <x v="0"/>
    <s v="Compact Repair Kit"/>
    <n v="1"/>
    <n v="39.729999999999997"/>
    <n v="0"/>
    <n v="16.55"/>
    <n v="39.729999999999997"/>
    <n v="16.55"/>
    <n v="23.179999999999996"/>
    <n v="0.58343820790334755"/>
    <n v="2026"/>
    <s v="Q2"/>
    <n v="6"/>
    <x v="5"/>
  </r>
  <r>
    <n v="864"/>
    <d v="2026-06-25T00:00:00"/>
    <n v="2026"/>
    <x v="1"/>
    <n v="6"/>
    <x v="5"/>
    <x v="3"/>
    <x v="8"/>
    <x v="0"/>
    <s v="New"/>
    <x v="2"/>
    <s v="Carry-On Duffel"/>
    <n v="4"/>
    <n v="131.02000000000001"/>
    <n v="0.05"/>
    <n v="67.42"/>
    <n v="497.87600000000003"/>
    <n v="269.68"/>
    <n v="228.19600000000003"/>
    <n v="0.45833902417469413"/>
    <n v="2026"/>
    <s v="Q2"/>
    <n v="6"/>
    <x v="5"/>
  </r>
  <r>
    <n v="1163"/>
    <d v="2026-06-25T00:00:00"/>
    <n v="2026"/>
    <x v="1"/>
    <n v="6"/>
    <x v="5"/>
    <x v="1"/>
    <x v="12"/>
    <x v="0"/>
    <s v="New"/>
    <x v="2"/>
    <s v="Packing Cube Set"/>
    <n v="2"/>
    <n v="46.69"/>
    <n v="0.05"/>
    <n v="18.23"/>
    <n v="88.710999999999999"/>
    <n v="36.46"/>
    <n v="52.250999999999998"/>
    <n v="0.58900249123558523"/>
    <n v="2026"/>
    <s v="Q2"/>
    <n v="6"/>
    <x v="5"/>
  </r>
  <r>
    <n v="1323"/>
    <d v="2026-06-25T00:00:00"/>
    <n v="2026"/>
    <x v="1"/>
    <n v="6"/>
    <x v="5"/>
    <x v="1"/>
    <x v="12"/>
    <x v="0"/>
    <s v="Returning"/>
    <x v="4"/>
    <s v="Resistance Band Set"/>
    <n v="2"/>
    <n v="39.57"/>
    <n v="0.1"/>
    <n v="14.64"/>
    <n v="71.225999999999999"/>
    <n v="29.28"/>
    <n v="41.945999999999998"/>
    <n v="0.58891416055934631"/>
    <n v="2026"/>
    <s v="Q2"/>
    <n v="6"/>
    <x v="5"/>
  </r>
  <r>
    <n v="2098"/>
    <d v="2026-06-25T00:00:00"/>
    <n v="2026"/>
    <x v="1"/>
    <n v="6"/>
    <x v="5"/>
    <x v="2"/>
    <x v="2"/>
    <x v="0"/>
    <s v="Returning"/>
    <x v="1"/>
    <s v="Trail Boots"/>
    <n v="1"/>
    <n v="146.46"/>
    <n v="0.15"/>
    <n v="80.760000000000005"/>
    <n v="124.491"/>
    <n v="80.760000000000005"/>
    <n v="43.730999999999995"/>
    <n v="0.35127840566787955"/>
    <n v="2026"/>
    <s v="Q2"/>
    <n v="6"/>
    <x v="5"/>
  </r>
  <r>
    <n v="2190"/>
    <d v="2026-06-25T00:00:00"/>
    <n v="2026"/>
    <x v="1"/>
    <n v="6"/>
    <x v="5"/>
    <x v="1"/>
    <x v="6"/>
    <x v="2"/>
    <s v="Business"/>
    <x v="0"/>
    <s v="Trail Bike Light"/>
    <n v="5"/>
    <n v="50.78"/>
    <n v="0"/>
    <n v="22.68"/>
    <n v="253.9"/>
    <n v="113.4"/>
    <n v="140.5"/>
    <n v="0.55336746750689247"/>
    <n v="2026"/>
    <s v="Q2"/>
    <n v="6"/>
    <x v="5"/>
  </r>
  <r>
    <n v="2664"/>
    <d v="2026-06-25T00:00:00"/>
    <n v="2026"/>
    <x v="1"/>
    <n v="6"/>
    <x v="5"/>
    <x v="2"/>
    <x v="10"/>
    <x v="3"/>
    <s v="Returning"/>
    <x v="2"/>
    <s v="Packing Cube Set"/>
    <n v="3"/>
    <n v="47.61"/>
    <n v="0"/>
    <n v="18.21"/>
    <n v="142.82999999999998"/>
    <n v="54.63"/>
    <n v="88.199999999999989"/>
    <n v="0.61751732829237549"/>
    <n v="2026"/>
    <s v="Q2"/>
    <n v="6"/>
    <x v="5"/>
  </r>
  <r>
    <n v="2992"/>
    <d v="2026-06-25T00:00:00"/>
    <n v="2026"/>
    <x v="1"/>
    <n v="6"/>
    <x v="5"/>
    <x v="2"/>
    <x v="16"/>
    <x v="0"/>
    <s v="New"/>
    <x v="0"/>
    <s v="Trail Bike Light"/>
    <n v="1"/>
    <n v="50.75"/>
    <n v="0.1"/>
    <n v="22.94"/>
    <n v="45.675000000000004"/>
    <n v="22.94"/>
    <n v="22.735000000000003"/>
    <n v="0.49775588396278053"/>
    <n v="2026"/>
    <s v="Q2"/>
    <n v="6"/>
    <x v="5"/>
  </r>
  <r>
    <n v="3120"/>
    <d v="2026-06-25T00:00:00"/>
    <n v="2026"/>
    <x v="1"/>
    <n v="6"/>
    <x v="5"/>
    <x v="2"/>
    <x v="5"/>
    <x v="3"/>
    <s v="Returning"/>
    <x v="4"/>
    <s v="Training Mat"/>
    <n v="1"/>
    <n v="50.33"/>
    <n v="0"/>
    <n v="21.66"/>
    <n v="50.33"/>
    <n v="21.66"/>
    <n v="28.669999999999998"/>
    <n v="0.56964037353467112"/>
    <n v="2026"/>
    <s v="Q2"/>
    <n v="6"/>
    <x v="5"/>
  </r>
  <r>
    <n v="189"/>
    <d v="2026-06-26T00:00:00"/>
    <n v="2026"/>
    <x v="1"/>
    <n v="6"/>
    <x v="5"/>
    <x v="2"/>
    <x v="10"/>
    <x v="0"/>
    <s v="Business"/>
    <x v="2"/>
    <s v="Packing Cube Set"/>
    <n v="1"/>
    <n v="47.5"/>
    <n v="0.1"/>
    <n v="18.8"/>
    <n v="42.75"/>
    <n v="18.8"/>
    <n v="23.95"/>
    <n v="0.56023391812865497"/>
    <n v="2026"/>
    <s v="Q2"/>
    <n v="6"/>
    <x v="5"/>
  </r>
  <r>
    <n v="927"/>
    <d v="2026-06-26T00:00:00"/>
    <n v="2026"/>
    <x v="1"/>
    <n v="6"/>
    <x v="5"/>
    <x v="2"/>
    <x v="10"/>
    <x v="3"/>
    <s v="Returning"/>
    <x v="2"/>
    <s v="Carry-On Duffel"/>
    <n v="2"/>
    <n v="130.33000000000001"/>
    <n v="0.1"/>
    <n v="67.319999999999993"/>
    <n v="234.59400000000002"/>
    <n v="134.63999999999999"/>
    <n v="99.954000000000036"/>
    <n v="0.42607227806337772"/>
    <n v="2026"/>
    <s v="Q2"/>
    <n v="6"/>
    <x v="5"/>
  </r>
  <r>
    <n v="1388"/>
    <d v="2026-06-26T00:00:00"/>
    <n v="2026"/>
    <x v="1"/>
    <n v="6"/>
    <x v="5"/>
    <x v="1"/>
    <x v="14"/>
    <x v="0"/>
    <s v="Returning"/>
    <x v="1"/>
    <s v="Summit Backpack 45L"/>
    <n v="3"/>
    <n v="156.76"/>
    <n v="0.05"/>
    <n v="78.63"/>
    <n v="446.76599999999996"/>
    <n v="235.89"/>
    <n v="210.87599999999998"/>
    <n v="0.47200547937846654"/>
    <n v="2026"/>
    <s v="Q2"/>
    <n v="6"/>
    <x v="5"/>
  </r>
  <r>
    <n v="3932"/>
    <d v="2026-06-26T00:00:00"/>
    <n v="2026"/>
    <x v="1"/>
    <n v="6"/>
    <x v="5"/>
    <x v="2"/>
    <x v="10"/>
    <x v="0"/>
    <s v="New"/>
    <x v="4"/>
    <s v="Recovery Roller"/>
    <n v="4"/>
    <n v="35.770000000000003"/>
    <n v="0"/>
    <n v="13.75"/>
    <n v="143.08000000000001"/>
    <n v="55"/>
    <n v="88.080000000000013"/>
    <n v="0.61559966452334358"/>
    <n v="2026"/>
    <s v="Q2"/>
    <n v="6"/>
    <x v="5"/>
  </r>
  <r>
    <n v="4008"/>
    <d v="2026-06-26T00:00:00"/>
    <n v="2026"/>
    <x v="1"/>
    <n v="6"/>
    <x v="5"/>
    <x v="1"/>
    <x v="14"/>
    <x v="0"/>
    <s v="Returning"/>
    <x v="0"/>
    <s v="Cycling Pack 12L"/>
    <n v="2"/>
    <n v="102.49"/>
    <n v="0"/>
    <n v="50.07"/>
    <n v="204.98"/>
    <n v="100.14"/>
    <n v="104.83999999999999"/>
    <n v="0.51146453312518292"/>
    <n v="2026"/>
    <s v="Q2"/>
    <n v="6"/>
    <x v="5"/>
  </r>
  <r>
    <n v="4701"/>
    <d v="2026-06-26T00:00:00"/>
    <n v="2026"/>
    <x v="1"/>
    <n v="6"/>
    <x v="5"/>
    <x v="0"/>
    <x v="0"/>
    <x v="1"/>
    <s v="Business"/>
    <x v="0"/>
    <s v="Commuter Helmet"/>
    <n v="8"/>
    <n v="82.47"/>
    <n v="0.15"/>
    <n v="42.58"/>
    <n v="560.79599999999994"/>
    <n v="340.64"/>
    <n v="220.15599999999995"/>
    <n v="0.39257769313618496"/>
    <n v="2026"/>
    <s v="Q2"/>
    <n v="6"/>
    <x v="5"/>
  </r>
  <r>
    <n v="4805"/>
    <d v="2026-06-26T00:00:00"/>
    <n v="2026"/>
    <x v="1"/>
    <n v="6"/>
    <x v="5"/>
    <x v="2"/>
    <x v="10"/>
    <x v="0"/>
    <s v="Returning"/>
    <x v="3"/>
    <s v="Compact Sleeping Bag"/>
    <n v="1"/>
    <n v="121.44"/>
    <n v="0"/>
    <n v="62.34"/>
    <n v="121.44"/>
    <n v="62.34"/>
    <n v="59.099999999999994"/>
    <n v="0.48666007905138337"/>
    <n v="2026"/>
    <s v="Q2"/>
    <n v="6"/>
    <x v="5"/>
  </r>
  <r>
    <n v="912"/>
    <d v="2026-06-27T00:00:00"/>
    <n v="2026"/>
    <x v="1"/>
    <n v="6"/>
    <x v="5"/>
    <x v="0"/>
    <x v="0"/>
    <x v="3"/>
    <s v="New"/>
    <x v="2"/>
    <s v="Packing Cube Set"/>
    <n v="4"/>
    <n v="46.44"/>
    <n v="0.05"/>
    <n v="18.2"/>
    <n v="176.47199999999998"/>
    <n v="72.8"/>
    <n v="103.67199999999998"/>
    <n v="0.58746996690693143"/>
    <n v="2026"/>
    <s v="Q2"/>
    <n v="6"/>
    <x v="5"/>
  </r>
  <r>
    <n v="1837"/>
    <d v="2026-06-27T00:00:00"/>
    <n v="2026"/>
    <x v="1"/>
    <n v="6"/>
    <x v="5"/>
    <x v="0"/>
    <x v="0"/>
    <x v="3"/>
    <s v="Business"/>
    <x v="3"/>
    <s v="Trail Tent 2P"/>
    <n v="2"/>
    <n v="194.13"/>
    <n v="0.1"/>
    <n v="106.51"/>
    <n v="349.43400000000003"/>
    <n v="213.02"/>
    <n v="136.41400000000002"/>
    <n v="0.39038559499075648"/>
    <n v="2026"/>
    <s v="Q2"/>
    <n v="6"/>
    <x v="5"/>
  </r>
  <r>
    <n v="2216"/>
    <d v="2026-06-27T00:00:00"/>
    <n v="2026"/>
    <x v="1"/>
    <n v="6"/>
    <x v="5"/>
    <x v="0"/>
    <x v="9"/>
    <x v="0"/>
    <s v="Business"/>
    <x v="0"/>
    <s v="Commuter Helmet"/>
    <n v="4"/>
    <n v="81.86"/>
    <n v="0.05"/>
    <n v="42.22"/>
    <n v="311.06799999999998"/>
    <n v="168.88"/>
    <n v="142.18799999999999"/>
    <n v="0.45709619761595532"/>
    <n v="2026"/>
    <s v="Q2"/>
    <n v="6"/>
    <x v="5"/>
  </r>
  <r>
    <n v="2451"/>
    <d v="2026-06-27T00:00:00"/>
    <n v="2026"/>
    <x v="1"/>
    <n v="6"/>
    <x v="5"/>
    <x v="0"/>
    <x v="9"/>
    <x v="1"/>
    <s v="Business"/>
    <x v="2"/>
    <s v="Travel Backpack 35L"/>
    <n v="4"/>
    <n v="162.61000000000001"/>
    <n v="0.05"/>
    <n v="88.64"/>
    <n v="617.91800000000001"/>
    <n v="354.56"/>
    <n v="263.358"/>
    <n v="0.4262021821665658"/>
    <n v="2026"/>
    <s v="Q2"/>
    <n v="6"/>
    <x v="5"/>
  </r>
  <r>
    <n v="2874"/>
    <d v="2026-06-27T00:00:00"/>
    <n v="2026"/>
    <x v="1"/>
    <n v="6"/>
    <x v="5"/>
    <x v="1"/>
    <x v="12"/>
    <x v="2"/>
    <s v="New"/>
    <x v="0"/>
    <s v="Compact Repair Kit"/>
    <n v="1"/>
    <n v="40.26"/>
    <n v="0"/>
    <n v="16.62"/>
    <n v="40.26"/>
    <n v="16.62"/>
    <n v="23.639999999999997"/>
    <n v="0.58718330849478384"/>
    <n v="2026"/>
    <s v="Q2"/>
    <n v="6"/>
    <x v="5"/>
  </r>
  <r>
    <n v="2885"/>
    <d v="2026-06-27T00:00:00"/>
    <n v="2026"/>
    <x v="1"/>
    <n v="6"/>
    <x v="5"/>
    <x v="0"/>
    <x v="0"/>
    <x v="0"/>
    <s v="Business"/>
    <x v="2"/>
    <s v="Packing Cube Set"/>
    <n v="1"/>
    <n v="47.23"/>
    <n v="0.1"/>
    <n v="17.829999999999998"/>
    <n v="42.506999999999998"/>
    <n v="17.829999999999998"/>
    <n v="24.677"/>
    <n v="0.58053967581810062"/>
    <n v="2026"/>
    <s v="Q2"/>
    <n v="6"/>
    <x v="5"/>
  </r>
  <r>
    <n v="3014"/>
    <d v="2026-06-27T00:00:00"/>
    <n v="2026"/>
    <x v="1"/>
    <n v="6"/>
    <x v="5"/>
    <x v="2"/>
    <x v="10"/>
    <x v="0"/>
    <s v="New"/>
    <x v="4"/>
    <s v="Training Mat"/>
    <n v="1"/>
    <n v="50.13"/>
    <n v="0.15"/>
    <n v="22.22"/>
    <n v="42.610500000000002"/>
    <n v="22.22"/>
    <n v="20.390500000000003"/>
    <n v="0.47853228664296366"/>
    <n v="2026"/>
    <s v="Q2"/>
    <n v="6"/>
    <x v="5"/>
  </r>
  <r>
    <n v="3273"/>
    <d v="2026-06-27T00:00:00"/>
    <n v="2026"/>
    <x v="1"/>
    <n v="6"/>
    <x v="5"/>
    <x v="2"/>
    <x v="3"/>
    <x v="0"/>
    <s v="Business"/>
    <x v="3"/>
    <s v="Alpine Tent 4P"/>
    <n v="2"/>
    <n v="345.82"/>
    <n v="0.05"/>
    <n v="196.24"/>
    <n v="657.05799999999999"/>
    <n v="392.48"/>
    <n v="264.57799999999997"/>
    <n v="0.40267069269379563"/>
    <n v="2026"/>
    <s v="Q2"/>
    <n v="6"/>
    <x v="5"/>
  </r>
  <r>
    <n v="5041"/>
    <d v="2026-06-27T00:00:00"/>
    <n v="2026"/>
    <x v="1"/>
    <n v="6"/>
    <x v="5"/>
    <x v="0"/>
    <x v="15"/>
    <x v="2"/>
    <s v="New"/>
    <x v="3"/>
    <s v="Compact Sleeping Bag"/>
    <n v="1"/>
    <n v="126.12"/>
    <n v="0"/>
    <n v="62.18"/>
    <n v="126.12"/>
    <n v="62.18"/>
    <n v="63.940000000000005"/>
    <n v="0.50697748176339996"/>
    <n v="2026"/>
    <s v="Q2"/>
    <n v="6"/>
    <x v="5"/>
  </r>
  <r>
    <n v="312"/>
    <d v="2026-06-28T00:00:00"/>
    <n v="2026"/>
    <x v="1"/>
    <n v="6"/>
    <x v="5"/>
    <x v="3"/>
    <x v="7"/>
    <x v="3"/>
    <s v="Returning"/>
    <x v="4"/>
    <s v="Recovery Roller"/>
    <n v="1"/>
    <n v="36"/>
    <n v="0"/>
    <n v="13.95"/>
    <n v="36"/>
    <n v="13.95"/>
    <n v="22.05"/>
    <n v="0.61250000000000004"/>
    <n v="2026"/>
    <s v="Q2"/>
    <n v="6"/>
    <x v="5"/>
  </r>
  <r>
    <n v="647"/>
    <d v="2026-06-28T00:00:00"/>
    <n v="2026"/>
    <x v="1"/>
    <n v="6"/>
    <x v="5"/>
    <x v="0"/>
    <x v="0"/>
    <x v="0"/>
    <s v="Returning"/>
    <x v="2"/>
    <s v="Travel Backpack 35L"/>
    <n v="1"/>
    <n v="162.25"/>
    <n v="0.05"/>
    <n v="89.28"/>
    <n v="154.13749999999999"/>
    <n v="89.28"/>
    <n v="64.857499999999987"/>
    <n v="0.42077690373854509"/>
    <n v="2026"/>
    <s v="Q2"/>
    <n v="6"/>
    <x v="5"/>
  </r>
  <r>
    <n v="708"/>
    <d v="2026-06-28T00:00:00"/>
    <n v="2026"/>
    <x v="1"/>
    <n v="6"/>
    <x v="5"/>
    <x v="1"/>
    <x v="11"/>
    <x v="0"/>
    <s v="Returning"/>
    <x v="1"/>
    <s v="Summit Backpack 45L"/>
    <n v="1"/>
    <n v="150.44"/>
    <n v="0"/>
    <n v="80.5"/>
    <n v="150.44"/>
    <n v="80.5"/>
    <n v="69.94"/>
    <n v="0.46490295134272797"/>
    <n v="2026"/>
    <s v="Q2"/>
    <n v="6"/>
    <x v="5"/>
  </r>
  <r>
    <n v="886"/>
    <d v="2026-06-28T00:00:00"/>
    <n v="2026"/>
    <x v="1"/>
    <n v="6"/>
    <x v="5"/>
    <x v="0"/>
    <x v="0"/>
    <x v="2"/>
    <s v="Business"/>
    <x v="3"/>
    <s v="Compact Sleeping Bag"/>
    <n v="2"/>
    <n v="126.17"/>
    <n v="0.05"/>
    <n v="61.13"/>
    <n v="239.72299999999998"/>
    <n v="122.26"/>
    <n v="117.46299999999998"/>
    <n v="0.48999470221881081"/>
    <n v="2026"/>
    <s v="Q2"/>
    <n v="6"/>
    <x v="5"/>
  </r>
  <r>
    <n v="944"/>
    <d v="2026-06-28T00:00:00"/>
    <n v="2026"/>
    <x v="1"/>
    <n v="6"/>
    <x v="5"/>
    <x v="3"/>
    <x v="7"/>
    <x v="3"/>
    <s v="Returning"/>
    <x v="3"/>
    <s v="Portable Camp Stove"/>
    <n v="2"/>
    <n v="83.72"/>
    <n v="0"/>
    <n v="38.96"/>
    <n v="167.44"/>
    <n v="77.92"/>
    <n v="89.52"/>
    <n v="0.53463927376970855"/>
    <n v="2026"/>
    <s v="Q2"/>
    <n v="6"/>
    <x v="5"/>
  </r>
  <r>
    <n v="1050"/>
    <d v="2026-06-28T00:00:00"/>
    <n v="2026"/>
    <x v="1"/>
    <n v="6"/>
    <x v="5"/>
    <x v="3"/>
    <x v="8"/>
    <x v="3"/>
    <s v="New"/>
    <x v="1"/>
    <s v="Trekking Poles"/>
    <n v="1"/>
    <n v="70.58"/>
    <n v="0"/>
    <n v="32.78"/>
    <n v="70.58"/>
    <n v="32.78"/>
    <n v="37.799999999999997"/>
    <n v="0.53556248228960046"/>
    <n v="2026"/>
    <s v="Q2"/>
    <n v="6"/>
    <x v="5"/>
  </r>
  <r>
    <n v="1677"/>
    <d v="2026-06-28T00:00:00"/>
    <n v="2026"/>
    <x v="1"/>
    <n v="6"/>
    <x v="5"/>
    <x v="3"/>
    <x v="13"/>
    <x v="1"/>
    <s v="Business"/>
    <x v="3"/>
    <s v="Portable Camp Stove"/>
    <n v="5"/>
    <n v="81.96"/>
    <n v="0.05"/>
    <n v="39.130000000000003"/>
    <n v="389.30999999999995"/>
    <n v="195.65"/>
    <n v="193.65999999999994"/>
    <n v="0.497444196141892"/>
    <n v="2026"/>
    <s v="Q2"/>
    <n v="6"/>
    <x v="5"/>
  </r>
  <r>
    <n v="2109"/>
    <d v="2026-06-28T00:00:00"/>
    <n v="2026"/>
    <x v="1"/>
    <n v="6"/>
    <x v="5"/>
    <x v="1"/>
    <x v="14"/>
    <x v="0"/>
    <s v="New"/>
    <x v="0"/>
    <s v="Compact Repair Kit"/>
    <n v="1"/>
    <n v="40.67"/>
    <n v="0"/>
    <n v="16.5"/>
    <n v="40.67"/>
    <n v="16.5"/>
    <n v="24.17"/>
    <n v="0.59429554954511932"/>
    <n v="2026"/>
    <s v="Q2"/>
    <n v="6"/>
    <x v="5"/>
  </r>
  <r>
    <n v="3688"/>
    <d v="2026-06-28T00:00:00"/>
    <n v="2026"/>
    <x v="1"/>
    <n v="6"/>
    <x v="5"/>
    <x v="2"/>
    <x v="16"/>
    <x v="2"/>
    <s v="New"/>
    <x v="4"/>
    <s v="Resistance Band Set"/>
    <n v="1"/>
    <n v="40.94"/>
    <n v="0"/>
    <n v="14.47"/>
    <n v="40.94"/>
    <n v="14.47"/>
    <n v="26.47"/>
    <n v="0.64655593551538837"/>
    <n v="2026"/>
    <s v="Q2"/>
    <n v="6"/>
    <x v="5"/>
  </r>
  <r>
    <n v="521"/>
    <d v="2026-06-29T00:00:00"/>
    <n v="2026"/>
    <x v="1"/>
    <n v="6"/>
    <x v="5"/>
    <x v="3"/>
    <x v="8"/>
    <x v="1"/>
    <s v="Business"/>
    <x v="0"/>
    <s v="Cycling Pack 12L"/>
    <n v="3"/>
    <n v="100.89"/>
    <n v="0.05"/>
    <n v="49.08"/>
    <n v="287.53649999999999"/>
    <n v="147.24"/>
    <n v="140.29649999999998"/>
    <n v="0.48792588071427451"/>
    <n v="2026"/>
    <s v="Q2"/>
    <n v="6"/>
    <x v="5"/>
  </r>
  <r>
    <n v="557"/>
    <d v="2026-06-29T00:00:00"/>
    <n v="2026"/>
    <x v="1"/>
    <n v="6"/>
    <x v="5"/>
    <x v="1"/>
    <x v="12"/>
    <x v="1"/>
    <s v="Business"/>
    <x v="0"/>
    <s v="Compact Repair Kit"/>
    <n v="3"/>
    <n v="39.78"/>
    <n v="0.15"/>
    <n v="16.850000000000001"/>
    <n v="101.43900000000001"/>
    <n v="50.550000000000004"/>
    <n v="50.889000000000003"/>
    <n v="0.50167095495815217"/>
    <n v="2026"/>
    <s v="Q2"/>
    <n v="6"/>
    <x v="5"/>
  </r>
  <r>
    <n v="929"/>
    <d v="2026-06-29T00:00:00"/>
    <n v="2026"/>
    <x v="1"/>
    <n v="6"/>
    <x v="5"/>
    <x v="0"/>
    <x v="0"/>
    <x v="0"/>
    <s v="Returning"/>
    <x v="4"/>
    <s v="Resistance Band Set"/>
    <n v="1"/>
    <n v="40.299999999999997"/>
    <n v="0.05"/>
    <n v="14.79"/>
    <n v="38.284999999999997"/>
    <n v="14.79"/>
    <n v="23.494999999999997"/>
    <n v="0.61368682251534545"/>
    <n v="2026"/>
    <s v="Q2"/>
    <n v="6"/>
    <x v="5"/>
  </r>
  <r>
    <n v="1089"/>
    <d v="2026-06-29T00:00:00"/>
    <n v="2026"/>
    <x v="1"/>
    <n v="6"/>
    <x v="5"/>
    <x v="1"/>
    <x v="11"/>
    <x v="2"/>
    <s v="Returning"/>
    <x v="1"/>
    <s v="Hiking Daypack 20L"/>
    <n v="1"/>
    <n v="90.91"/>
    <n v="0.05"/>
    <n v="45.9"/>
    <n v="86.364499999999992"/>
    <n v="45.9"/>
    <n v="40.464499999999994"/>
    <n v="0.46853163047316893"/>
    <n v="2026"/>
    <s v="Q2"/>
    <n v="6"/>
    <x v="5"/>
  </r>
  <r>
    <n v="1655"/>
    <d v="2026-06-29T00:00:00"/>
    <n v="2026"/>
    <x v="1"/>
    <n v="6"/>
    <x v="5"/>
    <x v="0"/>
    <x v="0"/>
    <x v="1"/>
    <s v="Business"/>
    <x v="2"/>
    <s v="Travel Backpack 35L"/>
    <n v="5"/>
    <n v="162.29"/>
    <n v="0.15"/>
    <n v="86.66"/>
    <n v="689.73249999999996"/>
    <n v="433.29999999999995"/>
    <n v="256.4325"/>
    <n v="0.37178543855770174"/>
    <n v="2026"/>
    <s v="Q2"/>
    <n v="6"/>
    <x v="5"/>
  </r>
  <r>
    <n v="1897"/>
    <d v="2026-06-29T00:00:00"/>
    <n v="2026"/>
    <x v="1"/>
    <n v="6"/>
    <x v="5"/>
    <x v="1"/>
    <x v="11"/>
    <x v="0"/>
    <s v="Business"/>
    <x v="0"/>
    <s v="Trail Bike Light"/>
    <n v="2"/>
    <n v="51.03"/>
    <n v="0"/>
    <n v="22.59"/>
    <n v="102.06"/>
    <n v="45.18"/>
    <n v="56.88"/>
    <n v="0.55731922398589062"/>
    <n v="2026"/>
    <s v="Q2"/>
    <n v="6"/>
    <x v="5"/>
  </r>
  <r>
    <n v="2417"/>
    <d v="2026-06-29T00:00:00"/>
    <n v="2026"/>
    <x v="1"/>
    <n v="6"/>
    <x v="5"/>
    <x v="1"/>
    <x v="12"/>
    <x v="0"/>
    <s v="Business"/>
    <x v="4"/>
    <s v="Training Mat"/>
    <n v="1"/>
    <n v="50.67"/>
    <n v="0"/>
    <n v="22.18"/>
    <n v="50.67"/>
    <n v="22.18"/>
    <n v="28.490000000000002"/>
    <n v="0.56226564041839355"/>
    <n v="2026"/>
    <s v="Q2"/>
    <n v="6"/>
    <x v="5"/>
  </r>
  <r>
    <n v="3474"/>
    <d v="2026-06-29T00:00:00"/>
    <n v="2026"/>
    <x v="1"/>
    <n v="6"/>
    <x v="5"/>
    <x v="3"/>
    <x v="8"/>
    <x v="1"/>
    <s v="Returning"/>
    <x v="2"/>
    <s v="Carry-On Duffel"/>
    <n v="10"/>
    <n v="130.62"/>
    <n v="0.05"/>
    <n v="67.05"/>
    <n v="1240.8899999999999"/>
    <n v="670.5"/>
    <n v="570.38999999999987"/>
    <n v="0.45966201677828006"/>
    <n v="2026"/>
    <s v="Q2"/>
    <n v="6"/>
    <x v="5"/>
  </r>
  <r>
    <n v="4079"/>
    <d v="2026-06-29T00:00:00"/>
    <n v="2026"/>
    <x v="1"/>
    <n v="6"/>
    <x v="5"/>
    <x v="2"/>
    <x v="5"/>
    <x v="0"/>
    <s v="New"/>
    <x v="3"/>
    <s v="Trail Tent 2P"/>
    <n v="4"/>
    <n v="194.6"/>
    <n v="0"/>
    <n v="104.64"/>
    <n v="778.4"/>
    <n v="418.56"/>
    <n v="359.84"/>
    <n v="0.46228160328879753"/>
    <n v="2026"/>
    <s v="Q2"/>
    <n v="6"/>
    <x v="5"/>
  </r>
  <r>
    <n v="45"/>
    <d v="2026-06-30T00:00:00"/>
    <n v="2026"/>
    <x v="1"/>
    <n v="6"/>
    <x v="5"/>
    <x v="2"/>
    <x v="2"/>
    <x v="2"/>
    <s v="New"/>
    <x v="1"/>
    <s v="Hiking Daypack 20L"/>
    <n v="1"/>
    <n v="94"/>
    <n v="0"/>
    <n v="45.62"/>
    <n v="94"/>
    <n v="45.62"/>
    <n v="48.38"/>
    <n v="0.51468085106382977"/>
    <n v="2026"/>
    <s v="Q2"/>
    <n v="6"/>
    <x v="5"/>
  </r>
  <r>
    <n v="2895"/>
    <d v="2026-06-30T00:00:00"/>
    <n v="2026"/>
    <x v="1"/>
    <n v="6"/>
    <x v="5"/>
    <x v="3"/>
    <x v="8"/>
    <x v="0"/>
    <s v="Returning"/>
    <x v="4"/>
    <s v="Resistance Band Set"/>
    <n v="2"/>
    <n v="40.46"/>
    <n v="0"/>
    <n v="15.15"/>
    <n v="80.92"/>
    <n v="30.3"/>
    <n v="50.620000000000005"/>
    <n v="0.62555610479485912"/>
    <n v="2026"/>
    <s v="Q2"/>
    <n v="6"/>
    <x v="5"/>
  </r>
  <r>
    <n v="5158"/>
    <d v="2026-06-30T00:00:00"/>
    <n v="2026"/>
    <x v="1"/>
    <n v="6"/>
    <x v="5"/>
    <x v="1"/>
    <x v="6"/>
    <x v="2"/>
    <s v="New"/>
    <x v="1"/>
    <s v="Summit Backpack 45L"/>
    <n v="1"/>
    <n v="156.11000000000001"/>
    <n v="0"/>
    <n v="79.52"/>
    <n v="156.11000000000001"/>
    <n v="79.52"/>
    <n v="76.590000000000018"/>
    <n v="0.49061559157004681"/>
    <n v="2026"/>
    <s v="Q2"/>
    <n v="6"/>
    <x v="5"/>
  </r>
  <r>
    <n v="1217"/>
    <d v="2026-07-01T00:00:00"/>
    <n v="2026"/>
    <x v="2"/>
    <n v="7"/>
    <x v="6"/>
    <x v="2"/>
    <x v="3"/>
    <x v="0"/>
    <s v="Returning"/>
    <x v="3"/>
    <s v="Compact Sleeping Bag"/>
    <n v="2"/>
    <n v="121.78"/>
    <n v="0.1"/>
    <n v="59.62"/>
    <n v="219.20400000000001"/>
    <n v="119.24"/>
    <n v="99.964000000000013"/>
    <n v="0.45603182423678407"/>
    <n v="2026"/>
    <s v="Q3"/>
    <n v="7"/>
    <x v="6"/>
  </r>
  <r>
    <n v="2249"/>
    <d v="2026-07-01T00:00:00"/>
    <n v="2026"/>
    <x v="2"/>
    <n v="7"/>
    <x v="6"/>
    <x v="0"/>
    <x v="15"/>
    <x v="3"/>
    <s v="New"/>
    <x v="4"/>
    <s v="Recovery Roller"/>
    <n v="3"/>
    <n v="36.22"/>
    <n v="0.1"/>
    <n v="13.83"/>
    <n v="97.793999999999997"/>
    <n v="41.49"/>
    <n v="56.303999999999995"/>
    <n v="0.57574084299650286"/>
    <n v="2026"/>
    <s v="Q3"/>
    <n v="7"/>
    <x v="6"/>
  </r>
  <r>
    <n v="2650"/>
    <d v="2026-07-01T00:00:00"/>
    <n v="2026"/>
    <x v="2"/>
    <n v="7"/>
    <x v="6"/>
    <x v="3"/>
    <x v="7"/>
    <x v="1"/>
    <s v="Business"/>
    <x v="2"/>
    <s v="Travel Backpack 35L"/>
    <n v="10"/>
    <n v="161.78"/>
    <n v="0.1"/>
    <n v="85.11"/>
    <n v="1456.02"/>
    <n v="851.1"/>
    <n v="604.91999999999996"/>
    <n v="0.4154613260806857"/>
    <n v="2026"/>
    <s v="Q3"/>
    <n v="7"/>
    <x v="6"/>
  </r>
  <r>
    <n v="3937"/>
    <d v="2026-07-01T00:00:00"/>
    <n v="2026"/>
    <x v="2"/>
    <n v="7"/>
    <x v="6"/>
    <x v="3"/>
    <x v="7"/>
    <x v="0"/>
    <s v="Business"/>
    <x v="3"/>
    <s v="Compact Sleeping Bag"/>
    <n v="3"/>
    <n v="126.23"/>
    <n v="0.05"/>
    <n v="61.81"/>
    <n v="359.75549999999998"/>
    <n v="185.43"/>
    <n v="174.32549999999998"/>
    <n v="0.4845666014835075"/>
    <n v="2026"/>
    <s v="Q3"/>
    <n v="7"/>
    <x v="6"/>
  </r>
  <r>
    <n v="4122"/>
    <d v="2026-07-01T00:00:00"/>
    <n v="2026"/>
    <x v="2"/>
    <n v="7"/>
    <x v="6"/>
    <x v="3"/>
    <x v="8"/>
    <x v="0"/>
    <s v="Returning"/>
    <x v="0"/>
    <s v="Commuter Helmet"/>
    <n v="4"/>
    <n v="79.97"/>
    <n v="0.1"/>
    <n v="43.36"/>
    <n v="287.892"/>
    <n v="173.44"/>
    <n v="114.452"/>
    <n v="0.39755185972517471"/>
    <n v="2026"/>
    <s v="Q3"/>
    <n v="7"/>
    <x v="6"/>
  </r>
  <r>
    <n v="4589"/>
    <d v="2026-07-01T00:00:00"/>
    <n v="2026"/>
    <x v="2"/>
    <n v="7"/>
    <x v="6"/>
    <x v="3"/>
    <x v="8"/>
    <x v="2"/>
    <s v="New"/>
    <x v="0"/>
    <s v="Cycling Pack 12L"/>
    <n v="2"/>
    <n v="102.37"/>
    <n v="0"/>
    <n v="50.25"/>
    <n v="204.74"/>
    <n v="100.5"/>
    <n v="104.24000000000001"/>
    <n v="0.50913353521539517"/>
    <n v="2026"/>
    <s v="Q3"/>
    <n v="7"/>
    <x v="6"/>
  </r>
  <r>
    <n v="4873"/>
    <d v="2026-07-01T00:00:00"/>
    <n v="2026"/>
    <x v="2"/>
    <n v="7"/>
    <x v="6"/>
    <x v="3"/>
    <x v="13"/>
    <x v="0"/>
    <s v="New"/>
    <x v="0"/>
    <s v="Cycling Pack 12L"/>
    <n v="1"/>
    <n v="102.13"/>
    <n v="0"/>
    <n v="49.17"/>
    <n v="102.13"/>
    <n v="49.17"/>
    <n v="52.959999999999994"/>
    <n v="0.5185547831195535"/>
    <n v="2026"/>
    <s v="Q3"/>
    <n v="7"/>
    <x v="6"/>
  </r>
  <r>
    <n v="729"/>
    <d v="2026-07-02T00:00:00"/>
    <n v="2026"/>
    <x v="2"/>
    <n v="7"/>
    <x v="6"/>
    <x v="2"/>
    <x v="2"/>
    <x v="0"/>
    <s v="Returning"/>
    <x v="2"/>
    <s v="Travel Backpack 35L"/>
    <n v="1"/>
    <n v="161.82"/>
    <n v="0"/>
    <n v="87.15"/>
    <n v="161.82"/>
    <n v="87.15"/>
    <n v="74.669999999999987"/>
    <n v="0.46143863552094916"/>
    <n v="2026"/>
    <s v="Q3"/>
    <n v="7"/>
    <x v="6"/>
  </r>
  <r>
    <n v="906"/>
    <d v="2026-07-02T00:00:00"/>
    <n v="2026"/>
    <x v="2"/>
    <n v="7"/>
    <x v="6"/>
    <x v="3"/>
    <x v="8"/>
    <x v="0"/>
    <s v="New"/>
    <x v="0"/>
    <s v="Commuter Helmet"/>
    <n v="2"/>
    <n v="83.29"/>
    <n v="0"/>
    <n v="42.45"/>
    <n v="166.58"/>
    <n v="84.9"/>
    <n v="81.680000000000007"/>
    <n v="0.49033497418657701"/>
    <n v="2026"/>
    <s v="Q3"/>
    <n v="7"/>
    <x v="6"/>
  </r>
  <r>
    <n v="1531"/>
    <d v="2026-07-02T00:00:00"/>
    <n v="2026"/>
    <x v="2"/>
    <n v="7"/>
    <x v="6"/>
    <x v="2"/>
    <x v="16"/>
    <x v="0"/>
    <s v="New"/>
    <x v="2"/>
    <s v="Carry-On Duffel"/>
    <n v="2"/>
    <n v="136.72999999999999"/>
    <n v="0"/>
    <n v="66.03"/>
    <n v="273.45999999999998"/>
    <n v="132.06"/>
    <n v="141.39999999999998"/>
    <n v="0.5170774519125283"/>
    <n v="2026"/>
    <s v="Q3"/>
    <n v="7"/>
    <x v="6"/>
  </r>
  <r>
    <n v="1683"/>
    <d v="2026-07-02T00:00:00"/>
    <n v="2026"/>
    <x v="2"/>
    <n v="7"/>
    <x v="6"/>
    <x v="2"/>
    <x v="2"/>
    <x v="3"/>
    <s v="Returning"/>
    <x v="1"/>
    <s v="Summit Backpack 45L"/>
    <n v="2"/>
    <n v="152.44"/>
    <n v="0"/>
    <n v="81.23"/>
    <n v="304.88"/>
    <n v="162.46"/>
    <n v="142.41999999999999"/>
    <n v="0.46713461033849379"/>
    <n v="2026"/>
    <s v="Q3"/>
    <n v="7"/>
    <x v="6"/>
  </r>
  <r>
    <n v="2363"/>
    <d v="2026-07-02T00:00:00"/>
    <n v="2026"/>
    <x v="2"/>
    <n v="7"/>
    <x v="6"/>
    <x v="3"/>
    <x v="7"/>
    <x v="0"/>
    <s v="New"/>
    <x v="1"/>
    <s v="Trekking Poles"/>
    <n v="2"/>
    <n v="71.28"/>
    <n v="0.1"/>
    <n v="32.67"/>
    <n v="128.304"/>
    <n v="65.34"/>
    <n v="62.963999999999999"/>
    <n v="0.4907407407407407"/>
    <n v="2026"/>
    <s v="Q3"/>
    <n v="7"/>
    <x v="6"/>
  </r>
  <r>
    <n v="3858"/>
    <d v="2026-07-02T00:00:00"/>
    <n v="2026"/>
    <x v="2"/>
    <n v="7"/>
    <x v="6"/>
    <x v="2"/>
    <x v="3"/>
    <x v="3"/>
    <s v="Returning"/>
    <x v="0"/>
    <s v="Commuter Helmet"/>
    <n v="1"/>
    <n v="80.290000000000006"/>
    <n v="0.1"/>
    <n v="43.47"/>
    <n v="72.26100000000001"/>
    <n v="43.47"/>
    <n v="28.791000000000011"/>
    <n v="0.39843068875326948"/>
    <n v="2026"/>
    <s v="Q3"/>
    <n v="7"/>
    <x v="6"/>
  </r>
  <r>
    <n v="4233"/>
    <d v="2026-07-02T00:00:00"/>
    <n v="2026"/>
    <x v="2"/>
    <n v="7"/>
    <x v="6"/>
    <x v="1"/>
    <x v="6"/>
    <x v="3"/>
    <s v="New"/>
    <x v="1"/>
    <s v="Trail Boots"/>
    <n v="1"/>
    <n v="142.38"/>
    <n v="0.05"/>
    <n v="77.17"/>
    <n v="135.261"/>
    <n v="77.17"/>
    <n v="58.090999999999994"/>
    <n v="0.42947338848596417"/>
    <n v="2026"/>
    <s v="Q3"/>
    <n v="7"/>
    <x v="6"/>
  </r>
  <r>
    <n v="5071"/>
    <d v="2026-07-02T00:00:00"/>
    <n v="2026"/>
    <x v="2"/>
    <n v="7"/>
    <x v="6"/>
    <x v="3"/>
    <x v="7"/>
    <x v="0"/>
    <s v="New"/>
    <x v="1"/>
    <s v="Hiking Daypack 20L"/>
    <n v="3"/>
    <n v="91.47"/>
    <n v="0.05"/>
    <n v="45.6"/>
    <n v="260.68949999999995"/>
    <n v="136.80000000000001"/>
    <n v="123.88949999999994"/>
    <n v="0.47523778287963253"/>
    <n v="2026"/>
    <s v="Q3"/>
    <n v="7"/>
    <x v="6"/>
  </r>
  <r>
    <n v="5174"/>
    <d v="2026-07-02T00:00:00"/>
    <n v="2026"/>
    <x v="2"/>
    <n v="7"/>
    <x v="6"/>
    <x v="1"/>
    <x v="11"/>
    <x v="2"/>
    <s v="New"/>
    <x v="2"/>
    <s v="Packing Cube Set"/>
    <n v="1"/>
    <n v="45.92"/>
    <n v="0.05"/>
    <n v="17.91"/>
    <n v="43.624000000000002"/>
    <n v="17.91"/>
    <n v="25.714000000000002"/>
    <n v="0.58944617641665142"/>
    <n v="2026"/>
    <s v="Q3"/>
    <n v="7"/>
    <x v="6"/>
  </r>
  <r>
    <n v="727"/>
    <d v="2026-07-03T00:00:00"/>
    <n v="2026"/>
    <x v="2"/>
    <n v="7"/>
    <x v="6"/>
    <x v="3"/>
    <x v="4"/>
    <x v="2"/>
    <s v="New"/>
    <x v="4"/>
    <s v="Recovery Roller"/>
    <n v="1"/>
    <n v="36.01"/>
    <n v="0"/>
    <n v="14.11"/>
    <n v="36.01"/>
    <n v="14.11"/>
    <n v="21.9"/>
    <n v="0.60816439877811723"/>
    <n v="2026"/>
    <s v="Q3"/>
    <n v="7"/>
    <x v="6"/>
  </r>
  <r>
    <n v="1546"/>
    <d v="2026-07-03T00:00:00"/>
    <n v="2026"/>
    <x v="2"/>
    <n v="7"/>
    <x v="6"/>
    <x v="3"/>
    <x v="13"/>
    <x v="0"/>
    <s v="Business"/>
    <x v="2"/>
    <s v="Travel Backpack 35L"/>
    <n v="1"/>
    <n v="165.8"/>
    <n v="0.1"/>
    <n v="88.32"/>
    <n v="149.22000000000003"/>
    <n v="88.32"/>
    <n v="60.900000000000034"/>
    <n v="0.40812223562525146"/>
    <n v="2026"/>
    <s v="Q3"/>
    <n v="7"/>
    <x v="6"/>
  </r>
  <r>
    <n v="3610"/>
    <d v="2026-07-03T00:00:00"/>
    <n v="2026"/>
    <x v="2"/>
    <n v="7"/>
    <x v="6"/>
    <x v="2"/>
    <x v="2"/>
    <x v="1"/>
    <s v="Business"/>
    <x v="4"/>
    <s v="Resistance Band Set"/>
    <n v="5"/>
    <n v="40.36"/>
    <n v="0.15"/>
    <n v="14.57"/>
    <n v="171.53"/>
    <n v="72.849999999999994"/>
    <n v="98.68"/>
    <n v="0.57529295167026184"/>
    <n v="2026"/>
    <s v="Q3"/>
    <n v="7"/>
    <x v="6"/>
  </r>
  <r>
    <n v="3931"/>
    <d v="2026-07-03T00:00:00"/>
    <n v="2026"/>
    <x v="2"/>
    <n v="7"/>
    <x v="6"/>
    <x v="2"/>
    <x v="16"/>
    <x v="1"/>
    <s v="Business"/>
    <x v="1"/>
    <s v="Trail Boots"/>
    <n v="12"/>
    <n v="143.77000000000001"/>
    <n v="0.1"/>
    <n v="81.680000000000007"/>
    <n v="1552.7160000000003"/>
    <n v="980.16000000000008"/>
    <n v="572.55600000000027"/>
    <n v="0.3687448316369511"/>
    <n v="2026"/>
    <s v="Q3"/>
    <n v="7"/>
    <x v="6"/>
  </r>
  <r>
    <n v="3942"/>
    <d v="2026-07-03T00:00:00"/>
    <n v="2026"/>
    <x v="2"/>
    <n v="7"/>
    <x v="6"/>
    <x v="1"/>
    <x v="12"/>
    <x v="0"/>
    <s v="New"/>
    <x v="1"/>
    <s v="Trekking Poles"/>
    <n v="2"/>
    <n v="70.5"/>
    <n v="0"/>
    <n v="32.51"/>
    <n v="141"/>
    <n v="65.02"/>
    <n v="75.98"/>
    <n v="0.53886524822695037"/>
    <n v="2026"/>
    <s v="Q3"/>
    <n v="7"/>
    <x v="6"/>
  </r>
  <r>
    <n v="4165"/>
    <d v="2026-07-03T00:00:00"/>
    <n v="2026"/>
    <x v="2"/>
    <n v="7"/>
    <x v="6"/>
    <x v="1"/>
    <x v="14"/>
    <x v="0"/>
    <s v="New"/>
    <x v="1"/>
    <s v="Summit Backpack 45L"/>
    <n v="2"/>
    <n v="152.88999999999999"/>
    <n v="0"/>
    <n v="81.34"/>
    <n v="305.77999999999997"/>
    <n v="162.68"/>
    <n v="143.09999999999997"/>
    <n v="0.46798351756164558"/>
    <n v="2026"/>
    <s v="Q3"/>
    <n v="7"/>
    <x v="6"/>
  </r>
  <r>
    <n v="1149"/>
    <d v="2026-07-04T00:00:00"/>
    <n v="2026"/>
    <x v="2"/>
    <n v="7"/>
    <x v="6"/>
    <x v="0"/>
    <x v="15"/>
    <x v="0"/>
    <s v="New"/>
    <x v="0"/>
    <s v="Commuter Helmet"/>
    <n v="2"/>
    <n v="81.900000000000006"/>
    <n v="0"/>
    <n v="42.61"/>
    <n v="163.80000000000001"/>
    <n v="85.22"/>
    <n v="78.580000000000013"/>
    <n v="0.47973137973137975"/>
    <n v="2026"/>
    <s v="Q3"/>
    <n v="7"/>
    <x v="6"/>
  </r>
  <r>
    <n v="1310"/>
    <d v="2026-07-04T00:00:00"/>
    <n v="2026"/>
    <x v="2"/>
    <n v="7"/>
    <x v="6"/>
    <x v="2"/>
    <x v="10"/>
    <x v="2"/>
    <s v="New"/>
    <x v="0"/>
    <s v="Cycling Pack 12L"/>
    <n v="1"/>
    <n v="103.58"/>
    <n v="0"/>
    <n v="51.94"/>
    <n v="103.58"/>
    <n v="51.94"/>
    <n v="51.64"/>
    <n v="0.49855184398532537"/>
    <n v="2026"/>
    <s v="Q3"/>
    <n v="7"/>
    <x v="6"/>
  </r>
  <r>
    <n v="2352"/>
    <d v="2026-07-04T00:00:00"/>
    <n v="2026"/>
    <x v="2"/>
    <n v="7"/>
    <x v="6"/>
    <x v="2"/>
    <x v="3"/>
    <x v="1"/>
    <s v="Returning"/>
    <x v="1"/>
    <s v="Trekking Poles"/>
    <n v="4"/>
    <n v="69.7"/>
    <n v="0.1"/>
    <n v="32.799999999999997"/>
    <n v="250.92000000000002"/>
    <n v="131.19999999999999"/>
    <n v="119.72000000000003"/>
    <n v="0.47712418300653603"/>
    <n v="2026"/>
    <s v="Q3"/>
    <n v="7"/>
    <x v="6"/>
  </r>
  <r>
    <n v="2547"/>
    <d v="2026-07-04T00:00:00"/>
    <n v="2026"/>
    <x v="2"/>
    <n v="7"/>
    <x v="6"/>
    <x v="1"/>
    <x v="12"/>
    <x v="0"/>
    <s v="Business"/>
    <x v="4"/>
    <s v="Resistance Band Set"/>
    <n v="1"/>
    <n v="40.549999999999997"/>
    <n v="0.05"/>
    <n v="14.44"/>
    <n v="38.522499999999994"/>
    <n v="14.44"/>
    <n v="24.082499999999996"/>
    <n v="0.62515413070283599"/>
    <n v="2026"/>
    <s v="Q3"/>
    <n v="7"/>
    <x v="6"/>
  </r>
  <r>
    <n v="2720"/>
    <d v="2026-07-04T00:00:00"/>
    <n v="2026"/>
    <x v="2"/>
    <n v="7"/>
    <x v="6"/>
    <x v="3"/>
    <x v="8"/>
    <x v="0"/>
    <s v="New"/>
    <x v="1"/>
    <s v="Trail Boots"/>
    <n v="2"/>
    <n v="145.88999999999999"/>
    <n v="0"/>
    <n v="80.709999999999994"/>
    <n v="291.77999999999997"/>
    <n v="161.41999999999999"/>
    <n v="130.35999999999999"/>
    <n v="0.4467749674412228"/>
    <n v="2026"/>
    <s v="Q3"/>
    <n v="7"/>
    <x v="6"/>
  </r>
  <r>
    <n v="3591"/>
    <d v="2026-07-04T00:00:00"/>
    <n v="2026"/>
    <x v="2"/>
    <n v="7"/>
    <x v="6"/>
    <x v="3"/>
    <x v="13"/>
    <x v="0"/>
    <s v="Returning"/>
    <x v="2"/>
    <s v="Travel Backpack 35L"/>
    <n v="1"/>
    <n v="163.25"/>
    <n v="0"/>
    <n v="89.71"/>
    <n v="163.25"/>
    <n v="89.71"/>
    <n v="73.540000000000006"/>
    <n v="0.45047473200612559"/>
    <n v="2026"/>
    <s v="Q3"/>
    <n v="7"/>
    <x v="6"/>
  </r>
  <r>
    <n v="3819"/>
    <d v="2026-07-04T00:00:00"/>
    <n v="2026"/>
    <x v="2"/>
    <n v="7"/>
    <x v="6"/>
    <x v="1"/>
    <x v="1"/>
    <x v="0"/>
    <s v="Returning"/>
    <x v="4"/>
    <s v="Resistance Band Set"/>
    <n v="1"/>
    <n v="40.39"/>
    <n v="0.1"/>
    <n v="14.38"/>
    <n v="36.350999999999999"/>
    <n v="14.38"/>
    <n v="21.970999999999997"/>
    <n v="0.60441253335534095"/>
    <n v="2026"/>
    <s v="Q3"/>
    <n v="7"/>
    <x v="6"/>
  </r>
  <r>
    <n v="4869"/>
    <d v="2026-07-04T00:00:00"/>
    <n v="2026"/>
    <x v="2"/>
    <n v="7"/>
    <x v="6"/>
    <x v="0"/>
    <x v="15"/>
    <x v="2"/>
    <s v="Returning"/>
    <x v="3"/>
    <s v="Trail Tent 2P"/>
    <n v="1"/>
    <n v="200.22"/>
    <n v="0"/>
    <n v="104.38"/>
    <n v="200.22"/>
    <n v="104.38"/>
    <n v="95.84"/>
    <n v="0.47867345919488563"/>
    <n v="2026"/>
    <s v="Q3"/>
    <n v="7"/>
    <x v="6"/>
  </r>
  <r>
    <n v="4940"/>
    <d v="2026-07-04T00:00:00"/>
    <n v="2026"/>
    <x v="2"/>
    <n v="7"/>
    <x v="6"/>
    <x v="1"/>
    <x v="6"/>
    <x v="0"/>
    <s v="Returning"/>
    <x v="2"/>
    <s v="Travel Backpack 35L"/>
    <n v="1"/>
    <n v="164.78"/>
    <n v="0.1"/>
    <n v="88.72"/>
    <n v="148.30199999999999"/>
    <n v="88.72"/>
    <n v="59.581999999999994"/>
    <n v="0.4017612709201494"/>
    <n v="2026"/>
    <s v="Q3"/>
    <n v="7"/>
    <x v="6"/>
  </r>
  <r>
    <n v="5164"/>
    <d v="2026-07-04T00:00:00"/>
    <n v="2026"/>
    <x v="2"/>
    <n v="7"/>
    <x v="6"/>
    <x v="1"/>
    <x v="14"/>
    <x v="0"/>
    <s v="Returning"/>
    <x v="1"/>
    <s v="Trail Boots"/>
    <n v="4"/>
    <n v="142.86000000000001"/>
    <n v="0"/>
    <n v="81.62"/>
    <n v="571.44000000000005"/>
    <n v="326.48"/>
    <n v="244.96000000000004"/>
    <n v="0.42867142657146862"/>
    <n v="2026"/>
    <s v="Q3"/>
    <n v="7"/>
    <x v="6"/>
  </r>
  <r>
    <n v="659"/>
    <d v="2026-07-05T00:00:00"/>
    <n v="2026"/>
    <x v="2"/>
    <n v="7"/>
    <x v="6"/>
    <x v="3"/>
    <x v="13"/>
    <x v="3"/>
    <s v="Business"/>
    <x v="0"/>
    <s v="Compact Repair Kit"/>
    <n v="1"/>
    <n v="41.18"/>
    <n v="0"/>
    <n v="16.25"/>
    <n v="41.18"/>
    <n v="16.25"/>
    <n v="24.93"/>
    <n v="0.6053909664885867"/>
    <n v="2026"/>
    <s v="Q3"/>
    <n v="7"/>
    <x v="6"/>
  </r>
  <r>
    <n v="969"/>
    <d v="2026-07-05T00:00:00"/>
    <n v="2026"/>
    <x v="2"/>
    <n v="7"/>
    <x v="6"/>
    <x v="1"/>
    <x v="11"/>
    <x v="1"/>
    <s v="Business"/>
    <x v="4"/>
    <s v="Recovery Roller"/>
    <n v="12"/>
    <n v="35.81"/>
    <n v="0.15"/>
    <n v="14.29"/>
    <n v="365.262"/>
    <n v="171.48"/>
    <n v="193.78200000000001"/>
    <n v="0.53052877112866936"/>
    <n v="2026"/>
    <s v="Q3"/>
    <n v="7"/>
    <x v="6"/>
  </r>
  <r>
    <n v="1096"/>
    <d v="2026-07-05T00:00:00"/>
    <n v="2026"/>
    <x v="2"/>
    <n v="7"/>
    <x v="6"/>
    <x v="1"/>
    <x v="14"/>
    <x v="2"/>
    <s v="New"/>
    <x v="3"/>
    <s v="Alpine Tent 4P"/>
    <n v="3"/>
    <n v="345.42"/>
    <n v="0"/>
    <n v="198.69"/>
    <n v="1036.26"/>
    <n v="596.06999999999994"/>
    <n v="440.19000000000005"/>
    <n v="0.42478721556366167"/>
    <n v="2026"/>
    <s v="Q3"/>
    <n v="7"/>
    <x v="6"/>
  </r>
  <r>
    <n v="1440"/>
    <d v="2026-07-05T00:00:00"/>
    <n v="2026"/>
    <x v="2"/>
    <n v="7"/>
    <x v="6"/>
    <x v="3"/>
    <x v="8"/>
    <x v="0"/>
    <s v="Returning"/>
    <x v="0"/>
    <s v="Cycling Pack 12L"/>
    <n v="4"/>
    <n v="101.66"/>
    <n v="0.1"/>
    <n v="51.55"/>
    <n v="365.976"/>
    <n v="206.2"/>
    <n v="159.77600000000001"/>
    <n v="0.43657507596126527"/>
    <n v="2026"/>
    <s v="Q3"/>
    <n v="7"/>
    <x v="6"/>
  </r>
  <r>
    <n v="2052"/>
    <d v="2026-07-05T00:00:00"/>
    <n v="2026"/>
    <x v="2"/>
    <n v="7"/>
    <x v="6"/>
    <x v="3"/>
    <x v="13"/>
    <x v="0"/>
    <s v="Business"/>
    <x v="1"/>
    <s v="Trail Boots"/>
    <n v="3"/>
    <n v="146.88999999999999"/>
    <n v="0"/>
    <n v="77.650000000000006"/>
    <n v="440.66999999999996"/>
    <n v="232.95000000000002"/>
    <n v="207.71999999999994"/>
    <n v="0.47137313636054179"/>
    <n v="2026"/>
    <s v="Q3"/>
    <n v="7"/>
    <x v="6"/>
  </r>
  <r>
    <n v="2096"/>
    <d v="2026-07-05T00:00:00"/>
    <n v="2026"/>
    <x v="2"/>
    <n v="7"/>
    <x v="6"/>
    <x v="3"/>
    <x v="13"/>
    <x v="3"/>
    <s v="Returning"/>
    <x v="2"/>
    <s v="Travel Backpack 35L"/>
    <n v="2"/>
    <n v="161.21"/>
    <n v="0"/>
    <n v="85.2"/>
    <n v="322.42"/>
    <n v="170.4"/>
    <n v="152.02000000000001"/>
    <n v="0.47149680540909372"/>
    <n v="2026"/>
    <s v="Q3"/>
    <n v="7"/>
    <x v="6"/>
  </r>
  <r>
    <n v="2488"/>
    <d v="2026-07-05T00:00:00"/>
    <n v="2026"/>
    <x v="2"/>
    <n v="7"/>
    <x v="6"/>
    <x v="3"/>
    <x v="8"/>
    <x v="2"/>
    <s v="New"/>
    <x v="1"/>
    <s v="Trekking Poles"/>
    <n v="2"/>
    <n v="71.27"/>
    <n v="0.05"/>
    <n v="32.85"/>
    <n v="135.41299999999998"/>
    <n v="65.7"/>
    <n v="69.71299999999998"/>
    <n v="0.5148176319851121"/>
    <n v="2026"/>
    <s v="Q3"/>
    <n v="7"/>
    <x v="6"/>
  </r>
  <r>
    <n v="3220"/>
    <d v="2026-07-05T00:00:00"/>
    <n v="2026"/>
    <x v="2"/>
    <n v="7"/>
    <x v="6"/>
    <x v="0"/>
    <x v="9"/>
    <x v="2"/>
    <s v="Returning"/>
    <x v="4"/>
    <s v="Training Mat"/>
    <n v="3"/>
    <n v="50.16"/>
    <n v="0.05"/>
    <n v="22.24"/>
    <n v="142.95599999999999"/>
    <n v="66.72"/>
    <n v="76.23599999999999"/>
    <n v="0.53328296818601528"/>
    <n v="2026"/>
    <s v="Q3"/>
    <n v="7"/>
    <x v="6"/>
  </r>
  <r>
    <n v="3711"/>
    <d v="2026-07-05T00:00:00"/>
    <n v="2026"/>
    <x v="2"/>
    <n v="7"/>
    <x v="6"/>
    <x v="3"/>
    <x v="4"/>
    <x v="3"/>
    <s v="New"/>
    <x v="1"/>
    <s v="Trail Boots"/>
    <n v="1"/>
    <n v="145.37"/>
    <n v="0.05"/>
    <n v="81.02"/>
    <n v="138.10149999999999"/>
    <n v="81.02"/>
    <n v="57.081499999999991"/>
    <n v="0.41333005072356199"/>
    <n v="2026"/>
    <s v="Q3"/>
    <n v="7"/>
    <x v="6"/>
  </r>
  <r>
    <n v="3823"/>
    <d v="2026-07-05T00:00:00"/>
    <n v="2026"/>
    <x v="2"/>
    <n v="7"/>
    <x v="6"/>
    <x v="3"/>
    <x v="7"/>
    <x v="2"/>
    <s v="New"/>
    <x v="2"/>
    <s v="Packing Cube Set"/>
    <n v="2"/>
    <n v="47.1"/>
    <n v="0"/>
    <n v="17.920000000000002"/>
    <n v="94.2"/>
    <n v="35.840000000000003"/>
    <n v="58.36"/>
    <n v="0.6195329087048832"/>
    <n v="2026"/>
    <s v="Q3"/>
    <n v="7"/>
    <x v="6"/>
  </r>
  <r>
    <n v="4058"/>
    <d v="2026-07-05T00:00:00"/>
    <n v="2026"/>
    <x v="2"/>
    <n v="7"/>
    <x v="6"/>
    <x v="3"/>
    <x v="13"/>
    <x v="1"/>
    <s v="Business"/>
    <x v="1"/>
    <s v="Summit Backpack 45L"/>
    <n v="5"/>
    <n v="155.09"/>
    <n v="0.1"/>
    <n v="78.52"/>
    <n v="697.90500000000009"/>
    <n v="392.59999999999997"/>
    <n v="305.30500000000012"/>
    <n v="0.43745925305020034"/>
    <n v="2026"/>
    <s v="Q3"/>
    <n v="7"/>
    <x v="6"/>
  </r>
  <r>
    <n v="4126"/>
    <d v="2026-07-05T00:00:00"/>
    <n v="2026"/>
    <x v="2"/>
    <n v="7"/>
    <x v="6"/>
    <x v="3"/>
    <x v="13"/>
    <x v="0"/>
    <s v="New"/>
    <x v="0"/>
    <s v="Commuter Helmet"/>
    <n v="3"/>
    <n v="82.89"/>
    <n v="0"/>
    <n v="42.31"/>
    <n v="248.67000000000002"/>
    <n v="126.93"/>
    <n v="121.74000000000001"/>
    <n v="0.48956448304982508"/>
    <n v="2026"/>
    <s v="Q3"/>
    <n v="7"/>
    <x v="6"/>
  </r>
  <r>
    <n v="5080"/>
    <d v="2026-07-05T00:00:00"/>
    <n v="2026"/>
    <x v="2"/>
    <n v="7"/>
    <x v="6"/>
    <x v="2"/>
    <x v="3"/>
    <x v="2"/>
    <s v="New"/>
    <x v="0"/>
    <s v="Commuter Helmet"/>
    <n v="2"/>
    <n v="80.8"/>
    <n v="0"/>
    <n v="42.21"/>
    <n v="161.6"/>
    <n v="84.42"/>
    <n v="77.179999999999993"/>
    <n v="0.47759900990099008"/>
    <n v="2026"/>
    <s v="Q3"/>
    <n v="7"/>
    <x v="6"/>
  </r>
  <r>
    <n v="923"/>
    <d v="2026-07-06T00:00:00"/>
    <n v="2026"/>
    <x v="2"/>
    <n v="7"/>
    <x v="6"/>
    <x v="2"/>
    <x v="5"/>
    <x v="0"/>
    <s v="New"/>
    <x v="4"/>
    <s v="Resistance Band Set"/>
    <n v="2"/>
    <n v="39.54"/>
    <n v="0.05"/>
    <n v="14.68"/>
    <n v="75.125999999999991"/>
    <n v="29.36"/>
    <n v="45.765999999999991"/>
    <n v="0.60918989431089099"/>
    <n v="2026"/>
    <s v="Q3"/>
    <n v="7"/>
    <x v="6"/>
  </r>
  <r>
    <n v="1549"/>
    <d v="2026-07-06T00:00:00"/>
    <n v="2026"/>
    <x v="2"/>
    <n v="7"/>
    <x v="6"/>
    <x v="2"/>
    <x v="2"/>
    <x v="0"/>
    <s v="New"/>
    <x v="4"/>
    <s v="Weighted Vest"/>
    <n v="2"/>
    <n v="121.35"/>
    <n v="0"/>
    <n v="71.06"/>
    <n v="242.7"/>
    <n v="142.12"/>
    <n v="100.57999999999998"/>
    <n v="0.41442109600329619"/>
    <n v="2026"/>
    <s v="Q3"/>
    <n v="7"/>
    <x v="6"/>
  </r>
  <r>
    <n v="1839"/>
    <d v="2026-07-06T00:00:00"/>
    <n v="2026"/>
    <x v="2"/>
    <n v="7"/>
    <x v="6"/>
    <x v="3"/>
    <x v="8"/>
    <x v="2"/>
    <s v="Returning"/>
    <x v="4"/>
    <s v="Resistance Band Set"/>
    <n v="1"/>
    <n v="41.37"/>
    <n v="0"/>
    <n v="15.12"/>
    <n v="41.37"/>
    <n v="15.12"/>
    <n v="26.25"/>
    <n v="0.63451776649746194"/>
    <n v="2026"/>
    <s v="Q3"/>
    <n v="7"/>
    <x v="6"/>
  </r>
  <r>
    <n v="2053"/>
    <d v="2026-07-06T00:00:00"/>
    <n v="2026"/>
    <x v="2"/>
    <n v="7"/>
    <x v="6"/>
    <x v="1"/>
    <x v="12"/>
    <x v="0"/>
    <s v="New"/>
    <x v="0"/>
    <s v="Commuter Helmet"/>
    <n v="5"/>
    <n v="81.63"/>
    <n v="0.05"/>
    <n v="42.36"/>
    <n v="387.74249999999995"/>
    <n v="211.8"/>
    <n v="175.94249999999994"/>
    <n v="0.45376119460724568"/>
    <n v="2026"/>
    <s v="Q3"/>
    <n v="7"/>
    <x v="6"/>
  </r>
  <r>
    <n v="2342"/>
    <d v="2026-07-06T00:00:00"/>
    <n v="2026"/>
    <x v="2"/>
    <n v="7"/>
    <x v="6"/>
    <x v="1"/>
    <x v="1"/>
    <x v="0"/>
    <s v="Returning"/>
    <x v="4"/>
    <s v="Recovery Roller"/>
    <n v="1"/>
    <n v="36.19"/>
    <n v="0"/>
    <n v="13.91"/>
    <n v="36.19"/>
    <n v="13.91"/>
    <n v="22.279999999999998"/>
    <n v="0.61563967946946663"/>
    <n v="2026"/>
    <s v="Q3"/>
    <n v="7"/>
    <x v="6"/>
  </r>
  <r>
    <n v="2465"/>
    <d v="2026-07-06T00:00:00"/>
    <n v="2026"/>
    <x v="2"/>
    <n v="7"/>
    <x v="6"/>
    <x v="1"/>
    <x v="1"/>
    <x v="3"/>
    <s v="New"/>
    <x v="1"/>
    <s v="Trail Boots"/>
    <n v="1"/>
    <n v="142.04"/>
    <n v="0"/>
    <n v="81.67"/>
    <n v="142.04"/>
    <n v="81.67"/>
    <n v="60.36999999999999"/>
    <n v="0.4250211208110391"/>
    <n v="2026"/>
    <s v="Q3"/>
    <n v="7"/>
    <x v="6"/>
  </r>
  <r>
    <n v="3990"/>
    <d v="2026-07-06T00:00:00"/>
    <n v="2026"/>
    <x v="2"/>
    <n v="7"/>
    <x v="6"/>
    <x v="2"/>
    <x v="5"/>
    <x v="0"/>
    <s v="Business"/>
    <x v="2"/>
    <s v="Carry-On Duffel"/>
    <n v="1"/>
    <n v="133.66999999999999"/>
    <n v="0"/>
    <n v="68.25"/>
    <n v="133.66999999999999"/>
    <n v="68.25"/>
    <n v="65.419999999999987"/>
    <n v="0.48941422907159415"/>
    <n v="2026"/>
    <s v="Q3"/>
    <n v="7"/>
    <x v="6"/>
  </r>
  <r>
    <n v="4370"/>
    <d v="2026-07-06T00:00:00"/>
    <n v="2026"/>
    <x v="2"/>
    <n v="7"/>
    <x v="6"/>
    <x v="2"/>
    <x v="10"/>
    <x v="0"/>
    <s v="New"/>
    <x v="2"/>
    <s v="Travel Backpack 35L"/>
    <n v="6"/>
    <n v="166.6"/>
    <n v="0"/>
    <n v="88.14"/>
    <n v="999.59999999999991"/>
    <n v="528.84"/>
    <n v="470.75999999999988"/>
    <n v="0.47094837935174061"/>
    <n v="2026"/>
    <s v="Q3"/>
    <n v="7"/>
    <x v="6"/>
  </r>
  <r>
    <n v="4856"/>
    <d v="2026-07-06T00:00:00"/>
    <n v="2026"/>
    <x v="2"/>
    <n v="7"/>
    <x v="6"/>
    <x v="1"/>
    <x v="12"/>
    <x v="0"/>
    <s v="Returning"/>
    <x v="0"/>
    <s v="Cycling Pack 12L"/>
    <n v="2"/>
    <n v="99.93"/>
    <n v="0.1"/>
    <n v="51.96"/>
    <n v="179.87400000000002"/>
    <n v="103.92"/>
    <n v="75.954000000000022"/>
    <n v="0.422262250241836"/>
    <n v="2026"/>
    <s v="Q3"/>
    <n v="7"/>
    <x v="6"/>
  </r>
  <r>
    <n v="337"/>
    <d v="2026-07-07T00:00:00"/>
    <n v="2026"/>
    <x v="2"/>
    <n v="7"/>
    <x v="6"/>
    <x v="0"/>
    <x v="15"/>
    <x v="2"/>
    <s v="Returning"/>
    <x v="0"/>
    <s v="Cycling Pack 12L"/>
    <n v="6"/>
    <n v="100.56"/>
    <n v="0"/>
    <n v="49.47"/>
    <n v="603.36"/>
    <n v="296.82"/>
    <n v="306.54000000000002"/>
    <n v="0.508054892601432"/>
    <n v="2026"/>
    <s v="Q3"/>
    <n v="7"/>
    <x v="6"/>
  </r>
  <r>
    <n v="1001"/>
    <d v="2026-07-07T00:00:00"/>
    <n v="2026"/>
    <x v="2"/>
    <n v="7"/>
    <x v="6"/>
    <x v="0"/>
    <x v="9"/>
    <x v="0"/>
    <s v="Returning"/>
    <x v="3"/>
    <s v="Trail Tent 2P"/>
    <n v="1"/>
    <n v="200.48"/>
    <n v="0.05"/>
    <n v="104.11"/>
    <n v="190.45599999999999"/>
    <n v="104.11"/>
    <n v="86.345999999999989"/>
    <n v="0.45336455664300412"/>
    <n v="2026"/>
    <s v="Q3"/>
    <n v="7"/>
    <x v="6"/>
  </r>
  <r>
    <n v="2424"/>
    <d v="2026-07-07T00:00:00"/>
    <n v="2026"/>
    <x v="2"/>
    <n v="7"/>
    <x v="6"/>
    <x v="3"/>
    <x v="8"/>
    <x v="0"/>
    <s v="New"/>
    <x v="0"/>
    <s v="Trail Bike Light"/>
    <n v="1"/>
    <n v="51.06"/>
    <n v="0.15"/>
    <n v="22.56"/>
    <n v="43.401000000000003"/>
    <n v="22.56"/>
    <n v="20.841000000000005"/>
    <n v="0.48019630884081022"/>
    <n v="2026"/>
    <s v="Q3"/>
    <n v="7"/>
    <x v="6"/>
  </r>
  <r>
    <n v="2751"/>
    <d v="2026-07-07T00:00:00"/>
    <n v="2026"/>
    <x v="2"/>
    <n v="7"/>
    <x v="6"/>
    <x v="0"/>
    <x v="15"/>
    <x v="2"/>
    <s v="New"/>
    <x v="4"/>
    <s v="Weighted Vest"/>
    <n v="2"/>
    <n v="125.9"/>
    <n v="0.15"/>
    <n v="70.27"/>
    <n v="214.03"/>
    <n v="140.54"/>
    <n v="73.490000000000009"/>
    <n v="0.34336307994206422"/>
    <n v="2026"/>
    <s v="Q3"/>
    <n v="7"/>
    <x v="6"/>
  </r>
  <r>
    <n v="375"/>
    <d v="2026-07-08T00:00:00"/>
    <n v="2026"/>
    <x v="2"/>
    <n v="7"/>
    <x v="6"/>
    <x v="1"/>
    <x v="12"/>
    <x v="2"/>
    <s v="Returning"/>
    <x v="3"/>
    <s v="Trail Tent 2P"/>
    <n v="2"/>
    <n v="192.24"/>
    <n v="0.05"/>
    <n v="103.65"/>
    <n v="365.25599999999997"/>
    <n v="207.3"/>
    <n v="157.95599999999996"/>
    <n v="0.43245285498390162"/>
    <n v="2026"/>
    <s v="Q3"/>
    <n v="7"/>
    <x v="6"/>
  </r>
  <r>
    <n v="650"/>
    <d v="2026-07-08T00:00:00"/>
    <n v="2026"/>
    <x v="2"/>
    <n v="7"/>
    <x v="6"/>
    <x v="0"/>
    <x v="0"/>
    <x v="0"/>
    <s v="Business"/>
    <x v="4"/>
    <s v="Resistance Band Set"/>
    <n v="2"/>
    <n v="40.79"/>
    <n v="0"/>
    <n v="14.61"/>
    <n v="81.58"/>
    <n v="29.22"/>
    <n v="52.36"/>
    <n v="0.64182397646481981"/>
    <n v="2026"/>
    <s v="Q3"/>
    <n v="7"/>
    <x v="6"/>
  </r>
  <r>
    <n v="941"/>
    <d v="2026-07-08T00:00:00"/>
    <n v="2026"/>
    <x v="2"/>
    <n v="7"/>
    <x v="6"/>
    <x v="0"/>
    <x v="9"/>
    <x v="2"/>
    <s v="New"/>
    <x v="3"/>
    <s v="Compact Sleeping Bag"/>
    <n v="2"/>
    <n v="125.73"/>
    <n v="0.15"/>
    <n v="61.75"/>
    <n v="213.74100000000001"/>
    <n v="123.5"/>
    <n v="90.241000000000014"/>
    <n v="0.42219789371248384"/>
    <n v="2026"/>
    <s v="Q3"/>
    <n v="7"/>
    <x v="6"/>
  </r>
  <r>
    <n v="2719"/>
    <d v="2026-07-08T00:00:00"/>
    <n v="2026"/>
    <x v="2"/>
    <n v="7"/>
    <x v="6"/>
    <x v="0"/>
    <x v="15"/>
    <x v="0"/>
    <s v="Business"/>
    <x v="2"/>
    <s v="Travel Backpack 35L"/>
    <n v="1"/>
    <n v="164.92"/>
    <n v="0"/>
    <n v="89.47"/>
    <n v="164.92"/>
    <n v="89.47"/>
    <n v="75.449999999999989"/>
    <n v="0.45749454280863444"/>
    <n v="2026"/>
    <s v="Q3"/>
    <n v="7"/>
    <x v="6"/>
  </r>
  <r>
    <n v="3833"/>
    <d v="2026-07-08T00:00:00"/>
    <n v="2026"/>
    <x v="2"/>
    <n v="7"/>
    <x v="6"/>
    <x v="1"/>
    <x v="6"/>
    <x v="2"/>
    <s v="New"/>
    <x v="0"/>
    <s v="Cycling Pack 12L"/>
    <n v="5"/>
    <n v="103.91"/>
    <n v="0"/>
    <n v="51.19"/>
    <n v="519.54999999999995"/>
    <n v="255.95"/>
    <n v="263.59999999999997"/>
    <n v="0.50736214031373306"/>
    <n v="2026"/>
    <s v="Q3"/>
    <n v="7"/>
    <x v="6"/>
  </r>
  <r>
    <n v="211"/>
    <d v="2026-07-09T00:00:00"/>
    <n v="2026"/>
    <x v="2"/>
    <n v="7"/>
    <x v="6"/>
    <x v="2"/>
    <x v="16"/>
    <x v="1"/>
    <s v="Business"/>
    <x v="0"/>
    <s v="Trail Bike Light"/>
    <n v="10"/>
    <n v="49.69"/>
    <n v="0.1"/>
    <n v="21.82"/>
    <n v="447.21"/>
    <n v="218.2"/>
    <n v="229.01"/>
    <n v="0.51208604458755391"/>
    <n v="2026"/>
    <s v="Q3"/>
    <n v="7"/>
    <x v="6"/>
  </r>
  <r>
    <n v="392"/>
    <d v="2026-07-09T00:00:00"/>
    <n v="2026"/>
    <x v="2"/>
    <n v="7"/>
    <x v="6"/>
    <x v="3"/>
    <x v="7"/>
    <x v="2"/>
    <s v="Returning"/>
    <x v="1"/>
    <s v="Hiking Daypack 20L"/>
    <n v="3"/>
    <n v="94.19"/>
    <n v="0"/>
    <n v="44.1"/>
    <n v="282.57"/>
    <n v="132.30000000000001"/>
    <n v="150.26999999999998"/>
    <n v="0.53179743072512997"/>
    <n v="2026"/>
    <s v="Q3"/>
    <n v="7"/>
    <x v="6"/>
  </r>
  <r>
    <n v="1302"/>
    <d v="2026-07-09T00:00:00"/>
    <n v="2026"/>
    <x v="2"/>
    <n v="7"/>
    <x v="6"/>
    <x v="1"/>
    <x v="14"/>
    <x v="2"/>
    <s v="Returning"/>
    <x v="2"/>
    <s v="Packing Cube Set"/>
    <n v="1"/>
    <n v="46.87"/>
    <n v="0"/>
    <n v="18.649999999999999"/>
    <n v="46.87"/>
    <n v="18.649999999999999"/>
    <n v="28.22"/>
    <n v="0.60209088969490077"/>
    <n v="2026"/>
    <s v="Q3"/>
    <n v="7"/>
    <x v="6"/>
  </r>
  <r>
    <n v="1366"/>
    <d v="2026-07-09T00:00:00"/>
    <n v="2026"/>
    <x v="2"/>
    <n v="7"/>
    <x v="6"/>
    <x v="2"/>
    <x v="16"/>
    <x v="0"/>
    <s v="Returning"/>
    <x v="2"/>
    <s v="Insulated Bottle"/>
    <n v="1"/>
    <n v="36.99"/>
    <n v="0.1"/>
    <n v="13.2"/>
    <n v="33.291000000000004"/>
    <n v="13.2"/>
    <n v="20.091000000000005"/>
    <n v="0.60349644047940887"/>
    <n v="2026"/>
    <s v="Q3"/>
    <n v="7"/>
    <x v="6"/>
  </r>
  <r>
    <n v="1974"/>
    <d v="2026-07-09T00:00:00"/>
    <n v="2026"/>
    <x v="2"/>
    <n v="7"/>
    <x v="6"/>
    <x v="0"/>
    <x v="15"/>
    <x v="0"/>
    <s v="Returning"/>
    <x v="2"/>
    <s v="Carry-On Duffel"/>
    <n v="1"/>
    <n v="135.44"/>
    <n v="0"/>
    <n v="65.48"/>
    <n v="135.44"/>
    <n v="65.48"/>
    <n v="69.959999999999994"/>
    <n v="0.51653868871825159"/>
    <n v="2026"/>
    <s v="Q3"/>
    <n v="7"/>
    <x v="6"/>
  </r>
  <r>
    <n v="2716"/>
    <d v="2026-07-09T00:00:00"/>
    <n v="2026"/>
    <x v="2"/>
    <n v="7"/>
    <x v="6"/>
    <x v="1"/>
    <x v="1"/>
    <x v="0"/>
    <s v="New"/>
    <x v="1"/>
    <s v="Hiking Daypack 20L"/>
    <n v="3"/>
    <n v="92.25"/>
    <n v="0"/>
    <n v="46.27"/>
    <n v="276.75"/>
    <n v="138.81"/>
    <n v="137.94"/>
    <n v="0.49842818428184282"/>
    <n v="2026"/>
    <s v="Q3"/>
    <n v="7"/>
    <x v="6"/>
  </r>
  <r>
    <n v="3161"/>
    <d v="2026-07-09T00:00:00"/>
    <n v="2026"/>
    <x v="2"/>
    <n v="7"/>
    <x v="6"/>
    <x v="2"/>
    <x v="5"/>
    <x v="0"/>
    <s v="New"/>
    <x v="3"/>
    <s v="Trail Tent 2P"/>
    <n v="2"/>
    <n v="192.6"/>
    <n v="0"/>
    <n v="104.89"/>
    <n v="385.2"/>
    <n v="209.78"/>
    <n v="175.42"/>
    <n v="0.45539979231568017"/>
    <n v="2026"/>
    <s v="Q3"/>
    <n v="7"/>
    <x v="6"/>
  </r>
  <r>
    <n v="3240"/>
    <d v="2026-07-09T00:00:00"/>
    <n v="2026"/>
    <x v="2"/>
    <n v="7"/>
    <x v="6"/>
    <x v="3"/>
    <x v="8"/>
    <x v="0"/>
    <s v="Returning"/>
    <x v="0"/>
    <s v="Compact Repair Kit"/>
    <n v="1"/>
    <n v="39.94"/>
    <n v="0"/>
    <n v="16.89"/>
    <n v="39.94"/>
    <n v="16.89"/>
    <n v="23.049999999999997"/>
    <n v="0.57711567351026538"/>
    <n v="2026"/>
    <s v="Q3"/>
    <n v="7"/>
    <x v="6"/>
  </r>
  <r>
    <n v="3682"/>
    <d v="2026-07-09T00:00:00"/>
    <n v="2026"/>
    <x v="2"/>
    <n v="7"/>
    <x v="6"/>
    <x v="2"/>
    <x v="2"/>
    <x v="0"/>
    <s v="Returning"/>
    <x v="1"/>
    <s v="Summit Backpack 45L"/>
    <n v="3"/>
    <n v="150.61000000000001"/>
    <n v="0"/>
    <n v="79.900000000000006"/>
    <n v="451.83000000000004"/>
    <n v="239.70000000000002"/>
    <n v="212.13000000000002"/>
    <n v="0.46949073766682159"/>
    <n v="2026"/>
    <s v="Q3"/>
    <n v="7"/>
    <x v="6"/>
  </r>
  <r>
    <n v="4725"/>
    <d v="2026-07-09T00:00:00"/>
    <n v="2026"/>
    <x v="2"/>
    <n v="7"/>
    <x v="6"/>
    <x v="3"/>
    <x v="13"/>
    <x v="0"/>
    <s v="Returning"/>
    <x v="1"/>
    <s v="Trekking Poles"/>
    <n v="2"/>
    <n v="71.069999999999993"/>
    <n v="0"/>
    <n v="31.57"/>
    <n v="142.13999999999999"/>
    <n v="63.14"/>
    <n v="78.999999999999986"/>
    <n v="0.55579006613198245"/>
    <n v="2026"/>
    <s v="Q3"/>
    <n v="7"/>
    <x v="6"/>
  </r>
  <r>
    <n v="758"/>
    <d v="2026-07-10T00:00:00"/>
    <n v="2026"/>
    <x v="2"/>
    <n v="7"/>
    <x v="6"/>
    <x v="0"/>
    <x v="0"/>
    <x v="2"/>
    <s v="New"/>
    <x v="0"/>
    <s v="Trail Bike Light"/>
    <n v="1"/>
    <n v="50.78"/>
    <n v="0"/>
    <n v="22.29"/>
    <n v="50.78"/>
    <n v="22.29"/>
    <n v="28.490000000000002"/>
    <n v="0.56104765655769995"/>
    <n v="2026"/>
    <s v="Q3"/>
    <n v="7"/>
    <x v="6"/>
  </r>
  <r>
    <n v="1910"/>
    <d v="2026-07-10T00:00:00"/>
    <n v="2026"/>
    <x v="2"/>
    <n v="7"/>
    <x v="6"/>
    <x v="0"/>
    <x v="15"/>
    <x v="0"/>
    <s v="Returning"/>
    <x v="1"/>
    <s v="Trail Boots"/>
    <n v="2"/>
    <n v="141.51"/>
    <n v="0.05"/>
    <n v="77.040000000000006"/>
    <n v="268.86899999999997"/>
    <n v="154.08000000000001"/>
    <n v="114.78899999999996"/>
    <n v="0.42693281858451504"/>
    <n v="2026"/>
    <s v="Q3"/>
    <n v="7"/>
    <x v="6"/>
  </r>
  <r>
    <n v="1941"/>
    <d v="2026-07-10T00:00:00"/>
    <n v="2026"/>
    <x v="2"/>
    <n v="7"/>
    <x v="6"/>
    <x v="1"/>
    <x v="12"/>
    <x v="3"/>
    <s v="Returning"/>
    <x v="1"/>
    <s v="Summit Backpack 45L"/>
    <n v="1"/>
    <n v="156.44"/>
    <n v="0.1"/>
    <n v="80.72"/>
    <n v="140.79599999999999"/>
    <n v="80.72"/>
    <n v="60.075999999999993"/>
    <n v="0.42668825818915307"/>
    <n v="2026"/>
    <s v="Q3"/>
    <n v="7"/>
    <x v="6"/>
  </r>
  <r>
    <n v="2324"/>
    <d v="2026-07-10T00:00:00"/>
    <n v="2026"/>
    <x v="2"/>
    <n v="7"/>
    <x v="6"/>
    <x v="1"/>
    <x v="12"/>
    <x v="0"/>
    <s v="New"/>
    <x v="4"/>
    <s v="Training Mat"/>
    <n v="2"/>
    <n v="51.75"/>
    <n v="0"/>
    <n v="21.4"/>
    <n v="103.5"/>
    <n v="42.8"/>
    <n v="60.7"/>
    <n v="0.58647342995169083"/>
    <n v="2026"/>
    <s v="Q3"/>
    <n v="7"/>
    <x v="6"/>
  </r>
  <r>
    <n v="2869"/>
    <d v="2026-07-10T00:00:00"/>
    <n v="2026"/>
    <x v="2"/>
    <n v="7"/>
    <x v="6"/>
    <x v="2"/>
    <x v="5"/>
    <x v="3"/>
    <s v="New"/>
    <x v="3"/>
    <s v="Portable Camp Stove"/>
    <n v="1"/>
    <n v="82.23"/>
    <n v="0.1"/>
    <n v="38.340000000000003"/>
    <n v="74.007000000000005"/>
    <n v="38.340000000000003"/>
    <n v="35.667000000000002"/>
    <n v="0.48194089748267055"/>
    <n v="2026"/>
    <s v="Q3"/>
    <n v="7"/>
    <x v="6"/>
  </r>
  <r>
    <n v="3236"/>
    <d v="2026-07-10T00:00:00"/>
    <n v="2026"/>
    <x v="2"/>
    <n v="7"/>
    <x v="6"/>
    <x v="1"/>
    <x v="6"/>
    <x v="0"/>
    <s v="New"/>
    <x v="1"/>
    <s v="Trail Boots"/>
    <n v="1"/>
    <n v="144.16999999999999"/>
    <n v="0.1"/>
    <n v="78.13"/>
    <n v="129.75299999999999"/>
    <n v="78.13"/>
    <n v="51.62299999999999"/>
    <n v="0.39785592625989374"/>
    <n v="2026"/>
    <s v="Q3"/>
    <n v="7"/>
    <x v="6"/>
  </r>
  <r>
    <n v="3582"/>
    <d v="2026-07-10T00:00:00"/>
    <n v="2026"/>
    <x v="2"/>
    <n v="7"/>
    <x v="6"/>
    <x v="1"/>
    <x v="12"/>
    <x v="0"/>
    <s v="Returning"/>
    <x v="3"/>
    <s v="Portable Camp Stove"/>
    <n v="4"/>
    <n v="82.47"/>
    <n v="0"/>
    <n v="40.22"/>
    <n v="329.88"/>
    <n v="160.88"/>
    <n v="169"/>
    <n v="0.51230750575967021"/>
    <n v="2026"/>
    <s v="Q3"/>
    <n v="7"/>
    <x v="6"/>
  </r>
  <r>
    <n v="3715"/>
    <d v="2026-07-10T00:00:00"/>
    <n v="2026"/>
    <x v="2"/>
    <n v="7"/>
    <x v="6"/>
    <x v="3"/>
    <x v="8"/>
    <x v="0"/>
    <s v="New"/>
    <x v="3"/>
    <s v="Compact Sleeping Bag"/>
    <n v="1"/>
    <n v="122.14"/>
    <n v="0.15"/>
    <n v="59.87"/>
    <n v="103.819"/>
    <n v="59.87"/>
    <n v="43.949000000000005"/>
    <n v="0.42332328379198414"/>
    <n v="2026"/>
    <s v="Q3"/>
    <n v="7"/>
    <x v="6"/>
  </r>
  <r>
    <n v="3940"/>
    <d v="2026-07-10T00:00:00"/>
    <n v="2026"/>
    <x v="2"/>
    <n v="7"/>
    <x v="6"/>
    <x v="2"/>
    <x v="16"/>
    <x v="2"/>
    <s v="Returning"/>
    <x v="1"/>
    <s v="Trail Boots"/>
    <n v="3"/>
    <n v="143.59"/>
    <n v="0"/>
    <n v="78.91"/>
    <n v="430.77"/>
    <n v="236.73"/>
    <n v="194.04"/>
    <n v="0.45044919562643637"/>
    <n v="2026"/>
    <s v="Q3"/>
    <n v="7"/>
    <x v="6"/>
  </r>
  <r>
    <n v="4760"/>
    <d v="2026-07-10T00:00:00"/>
    <n v="2026"/>
    <x v="2"/>
    <n v="7"/>
    <x v="6"/>
    <x v="3"/>
    <x v="13"/>
    <x v="0"/>
    <s v="Business"/>
    <x v="1"/>
    <s v="Summit Backpack 45L"/>
    <n v="2"/>
    <n v="157.66"/>
    <n v="0"/>
    <n v="78.760000000000005"/>
    <n v="315.32"/>
    <n v="157.52000000000001"/>
    <n v="157.79999999999998"/>
    <n v="0.50044399340352652"/>
    <n v="2026"/>
    <s v="Q3"/>
    <n v="7"/>
    <x v="6"/>
  </r>
  <r>
    <n v="4768"/>
    <d v="2026-07-10T00:00:00"/>
    <n v="2026"/>
    <x v="2"/>
    <n v="7"/>
    <x v="6"/>
    <x v="1"/>
    <x v="1"/>
    <x v="0"/>
    <s v="Business"/>
    <x v="0"/>
    <s v="Cycling Pack 12L"/>
    <n v="1"/>
    <n v="101.58"/>
    <n v="0"/>
    <n v="49.83"/>
    <n v="101.58"/>
    <n v="49.83"/>
    <n v="51.75"/>
    <n v="0.50945067926757237"/>
    <n v="2026"/>
    <s v="Q3"/>
    <n v="7"/>
    <x v="6"/>
  </r>
  <r>
    <n v="5025"/>
    <d v="2026-07-10T00:00:00"/>
    <n v="2026"/>
    <x v="2"/>
    <n v="7"/>
    <x v="6"/>
    <x v="2"/>
    <x v="3"/>
    <x v="0"/>
    <s v="Returning"/>
    <x v="2"/>
    <s v="Travel Backpack 35L"/>
    <n v="4"/>
    <n v="166.71"/>
    <n v="0"/>
    <n v="86.55"/>
    <n v="666.84"/>
    <n v="346.2"/>
    <n v="320.64000000000004"/>
    <n v="0.48083498290444487"/>
    <n v="2026"/>
    <s v="Q3"/>
    <n v="7"/>
    <x v="6"/>
  </r>
  <r>
    <n v="165"/>
    <d v="2026-07-11T00:00:00"/>
    <n v="2026"/>
    <x v="2"/>
    <n v="7"/>
    <x v="6"/>
    <x v="1"/>
    <x v="12"/>
    <x v="2"/>
    <s v="New"/>
    <x v="0"/>
    <s v="Commuter Helmet"/>
    <n v="2"/>
    <n v="83.33"/>
    <n v="0"/>
    <n v="42.11"/>
    <n v="166.66"/>
    <n v="84.22"/>
    <n v="82.44"/>
    <n v="0.49465978639145564"/>
    <n v="2026"/>
    <s v="Q3"/>
    <n v="7"/>
    <x v="6"/>
  </r>
  <r>
    <n v="198"/>
    <d v="2026-07-11T00:00:00"/>
    <n v="2026"/>
    <x v="2"/>
    <n v="7"/>
    <x v="6"/>
    <x v="0"/>
    <x v="15"/>
    <x v="0"/>
    <s v="New"/>
    <x v="1"/>
    <s v="Trekking Poles"/>
    <n v="2"/>
    <n v="71.77"/>
    <n v="0.05"/>
    <n v="32.9"/>
    <n v="136.363"/>
    <n v="65.8"/>
    <n v="70.563000000000002"/>
    <n v="0.5174644148339359"/>
    <n v="2026"/>
    <s v="Q3"/>
    <n v="7"/>
    <x v="6"/>
  </r>
  <r>
    <n v="1480"/>
    <d v="2026-07-11T00:00:00"/>
    <n v="2026"/>
    <x v="2"/>
    <n v="7"/>
    <x v="6"/>
    <x v="0"/>
    <x v="15"/>
    <x v="0"/>
    <s v="New"/>
    <x v="2"/>
    <s v="Travel Backpack 35L"/>
    <n v="3"/>
    <n v="164.5"/>
    <n v="0"/>
    <n v="87.06"/>
    <n v="493.5"/>
    <n v="261.18"/>
    <n v="232.32"/>
    <n v="0.47075987841945288"/>
    <n v="2026"/>
    <s v="Q3"/>
    <n v="7"/>
    <x v="6"/>
  </r>
  <r>
    <n v="1990"/>
    <d v="2026-07-11T00:00:00"/>
    <n v="2026"/>
    <x v="2"/>
    <n v="7"/>
    <x v="6"/>
    <x v="0"/>
    <x v="15"/>
    <x v="0"/>
    <s v="Returning"/>
    <x v="3"/>
    <s v="Portable Camp Stove"/>
    <n v="3"/>
    <n v="82.28"/>
    <n v="0.1"/>
    <n v="39.51"/>
    <n v="222.15600000000001"/>
    <n v="118.53"/>
    <n v="103.626"/>
    <n v="0.46645600388915898"/>
    <n v="2026"/>
    <s v="Q3"/>
    <n v="7"/>
    <x v="6"/>
  </r>
  <r>
    <n v="2298"/>
    <d v="2026-07-11T00:00:00"/>
    <n v="2026"/>
    <x v="2"/>
    <n v="7"/>
    <x v="6"/>
    <x v="2"/>
    <x v="2"/>
    <x v="2"/>
    <s v="New"/>
    <x v="0"/>
    <s v="Cycling Pack 12L"/>
    <n v="2"/>
    <n v="103.17"/>
    <n v="0"/>
    <n v="50.49"/>
    <n v="206.34"/>
    <n v="100.98"/>
    <n v="105.36"/>
    <n v="0.51061355045071244"/>
    <n v="2026"/>
    <s v="Q3"/>
    <n v="7"/>
    <x v="6"/>
  </r>
  <r>
    <n v="2886"/>
    <d v="2026-07-11T00:00:00"/>
    <n v="2026"/>
    <x v="2"/>
    <n v="7"/>
    <x v="6"/>
    <x v="0"/>
    <x v="15"/>
    <x v="0"/>
    <s v="New"/>
    <x v="0"/>
    <s v="Trail Bike Light"/>
    <n v="1"/>
    <n v="50.33"/>
    <n v="0.05"/>
    <n v="22.06"/>
    <n v="47.813499999999998"/>
    <n v="22.06"/>
    <n v="25.753499999999999"/>
    <n v="0.53862402877848303"/>
    <n v="2026"/>
    <s v="Q3"/>
    <n v="7"/>
    <x v="6"/>
  </r>
  <r>
    <n v="2893"/>
    <d v="2026-07-11T00:00:00"/>
    <n v="2026"/>
    <x v="2"/>
    <n v="7"/>
    <x v="6"/>
    <x v="1"/>
    <x v="11"/>
    <x v="1"/>
    <s v="Business"/>
    <x v="1"/>
    <s v="Trail Boots"/>
    <n v="6"/>
    <n v="142.78"/>
    <n v="0.15"/>
    <n v="80.38"/>
    <n v="728.178"/>
    <n v="482.28"/>
    <n v="245.89800000000002"/>
    <n v="0.33768941110552642"/>
    <n v="2026"/>
    <s v="Q3"/>
    <n v="7"/>
    <x v="6"/>
  </r>
  <r>
    <n v="2939"/>
    <d v="2026-07-11T00:00:00"/>
    <n v="2026"/>
    <x v="2"/>
    <n v="7"/>
    <x v="6"/>
    <x v="1"/>
    <x v="6"/>
    <x v="0"/>
    <s v="New"/>
    <x v="3"/>
    <s v="Trail Tent 2P"/>
    <n v="1"/>
    <n v="195.38"/>
    <n v="0.05"/>
    <n v="101.67"/>
    <n v="185.61099999999999"/>
    <n v="101.67"/>
    <n v="83.940999999999988"/>
    <n v="0.45224151585843508"/>
    <n v="2026"/>
    <s v="Q3"/>
    <n v="7"/>
    <x v="6"/>
  </r>
  <r>
    <n v="3249"/>
    <d v="2026-07-11T00:00:00"/>
    <n v="2026"/>
    <x v="2"/>
    <n v="7"/>
    <x v="6"/>
    <x v="3"/>
    <x v="4"/>
    <x v="2"/>
    <s v="Returning"/>
    <x v="0"/>
    <s v="Cycling Pack 12L"/>
    <n v="5"/>
    <n v="104.8"/>
    <n v="0"/>
    <n v="50.94"/>
    <n v="524"/>
    <n v="254.7"/>
    <n v="269.3"/>
    <n v="0.51393129770992374"/>
    <n v="2026"/>
    <s v="Q3"/>
    <n v="7"/>
    <x v="6"/>
  </r>
  <r>
    <n v="3832"/>
    <d v="2026-07-11T00:00:00"/>
    <n v="2026"/>
    <x v="2"/>
    <n v="7"/>
    <x v="6"/>
    <x v="3"/>
    <x v="7"/>
    <x v="0"/>
    <s v="Returning"/>
    <x v="3"/>
    <s v="Portable Camp Stove"/>
    <n v="3"/>
    <n v="82.26"/>
    <n v="0"/>
    <n v="40.020000000000003"/>
    <n v="246.78000000000003"/>
    <n v="120.06"/>
    <n v="126.72000000000003"/>
    <n v="0.51349380014587898"/>
    <n v="2026"/>
    <s v="Q3"/>
    <n v="7"/>
    <x v="6"/>
  </r>
  <r>
    <n v="3868"/>
    <d v="2026-07-11T00:00:00"/>
    <n v="2026"/>
    <x v="2"/>
    <n v="7"/>
    <x v="6"/>
    <x v="2"/>
    <x v="10"/>
    <x v="0"/>
    <s v="Business"/>
    <x v="1"/>
    <s v="Hiking Daypack 20L"/>
    <n v="1"/>
    <n v="90.79"/>
    <n v="0"/>
    <n v="46.39"/>
    <n v="90.79"/>
    <n v="46.39"/>
    <n v="44.400000000000006"/>
    <n v="0.4890406432426479"/>
    <n v="2026"/>
    <s v="Q3"/>
    <n v="7"/>
    <x v="6"/>
  </r>
  <r>
    <n v="4365"/>
    <d v="2026-07-11T00:00:00"/>
    <n v="2026"/>
    <x v="2"/>
    <n v="7"/>
    <x v="6"/>
    <x v="1"/>
    <x v="11"/>
    <x v="0"/>
    <s v="Returning"/>
    <x v="0"/>
    <s v="Compact Repair Kit"/>
    <n v="1"/>
    <n v="41.33"/>
    <n v="0"/>
    <n v="17.2"/>
    <n v="41.33"/>
    <n v="17.2"/>
    <n v="24.13"/>
    <n v="0.58383740624243896"/>
    <n v="2026"/>
    <s v="Q3"/>
    <n v="7"/>
    <x v="6"/>
  </r>
  <r>
    <n v="314"/>
    <d v="2026-07-12T00:00:00"/>
    <n v="2026"/>
    <x v="2"/>
    <n v="7"/>
    <x v="6"/>
    <x v="2"/>
    <x v="2"/>
    <x v="0"/>
    <s v="Returning"/>
    <x v="4"/>
    <s v="Resistance Band Set"/>
    <n v="2"/>
    <n v="41.09"/>
    <n v="0.05"/>
    <n v="14.54"/>
    <n v="78.070999999999998"/>
    <n v="29.08"/>
    <n v="48.991"/>
    <n v="0.62751854081541159"/>
    <n v="2026"/>
    <s v="Q3"/>
    <n v="7"/>
    <x v="6"/>
  </r>
  <r>
    <n v="552"/>
    <d v="2026-07-12T00:00:00"/>
    <n v="2026"/>
    <x v="2"/>
    <n v="7"/>
    <x v="6"/>
    <x v="1"/>
    <x v="12"/>
    <x v="1"/>
    <s v="Business"/>
    <x v="3"/>
    <s v="Portable Camp Stove"/>
    <n v="5"/>
    <n v="82.39"/>
    <n v="0.05"/>
    <n v="39.479999999999997"/>
    <n v="391.35249999999996"/>
    <n v="197.39999999999998"/>
    <n v="193.95249999999999"/>
    <n v="0.49559540312122702"/>
    <n v="2026"/>
    <s v="Q3"/>
    <n v="7"/>
    <x v="6"/>
  </r>
  <r>
    <n v="1317"/>
    <d v="2026-07-12T00:00:00"/>
    <n v="2026"/>
    <x v="2"/>
    <n v="7"/>
    <x v="6"/>
    <x v="1"/>
    <x v="14"/>
    <x v="0"/>
    <s v="Business"/>
    <x v="4"/>
    <s v="Recovery Roller"/>
    <n v="3"/>
    <n v="37"/>
    <n v="0"/>
    <n v="13.69"/>
    <n v="111"/>
    <n v="41.07"/>
    <n v="69.930000000000007"/>
    <n v="0.63000000000000012"/>
    <n v="2026"/>
    <s v="Q3"/>
    <n v="7"/>
    <x v="6"/>
  </r>
  <r>
    <n v="1515"/>
    <d v="2026-07-12T00:00:00"/>
    <n v="2026"/>
    <x v="2"/>
    <n v="7"/>
    <x v="6"/>
    <x v="3"/>
    <x v="8"/>
    <x v="2"/>
    <s v="New"/>
    <x v="4"/>
    <s v="Resistance Band Set"/>
    <n v="2"/>
    <n v="40.9"/>
    <n v="0"/>
    <n v="14.81"/>
    <n v="81.8"/>
    <n v="29.62"/>
    <n v="52.179999999999993"/>
    <n v="0.63789731051344734"/>
    <n v="2026"/>
    <s v="Q3"/>
    <n v="7"/>
    <x v="6"/>
  </r>
  <r>
    <n v="1674"/>
    <d v="2026-07-12T00:00:00"/>
    <n v="2026"/>
    <x v="2"/>
    <n v="7"/>
    <x v="6"/>
    <x v="0"/>
    <x v="0"/>
    <x v="0"/>
    <s v="New"/>
    <x v="4"/>
    <s v="Weighted Vest"/>
    <n v="1"/>
    <n v="123.33"/>
    <n v="0.1"/>
    <n v="70.900000000000006"/>
    <n v="110.997"/>
    <n v="70.900000000000006"/>
    <n v="40.096999999999994"/>
    <n v="0.36124399758552028"/>
    <n v="2026"/>
    <s v="Q3"/>
    <n v="7"/>
    <x v="6"/>
  </r>
  <r>
    <n v="2407"/>
    <d v="2026-07-12T00:00:00"/>
    <n v="2026"/>
    <x v="2"/>
    <n v="7"/>
    <x v="6"/>
    <x v="1"/>
    <x v="12"/>
    <x v="3"/>
    <s v="Business"/>
    <x v="1"/>
    <s v="Summit Backpack 45L"/>
    <n v="1"/>
    <n v="153.25"/>
    <n v="0.15"/>
    <n v="78.28"/>
    <n v="130.26249999999999"/>
    <n v="78.28"/>
    <n v="51.982499999999987"/>
    <n v="0.39905959121005657"/>
    <n v="2026"/>
    <s v="Q3"/>
    <n v="7"/>
    <x v="6"/>
  </r>
  <r>
    <n v="2817"/>
    <d v="2026-07-12T00:00:00"/>
    <n v="2026"/>
    <x v="2"/>
    <n v="7"/>
    <x v="6"/>
    <x v="3"/>
    <x v="7"/>
    <x v="3"/>
    <s v="New"/>
    <x v="2"/>
    <s v="Carry-On Duffel"/>
    <n v="3"/>
    <n v="134.43"/>
    <n v="0.1"/>
    <n v="65.78"/>
    <n v="362.96100000000001"/>
    <n v="197.34"/>
    <n v="165.62100000000001"/>
    <n v="0.45630522287518493"/>
    <n v="2026"/>
    <s v="Q3"/>
    <n v="7"/>
    <x v="6"/>
  </r>
  <r>
    <n v="3059"/>
    <d v="2026-07-12T00:00:00"/>
    <n v="2026"/>
    <x v="2"/>
    <n v="7"/>
    <x v="6"/>
    <x v="0"/>
    <x v="0"/>
    <x v="0"/>
    <s v="Returning"/>
    <x v="1"/>
    <s v="Hiking Daypack 20L"/>
    <n v="1"/>
    <n v="93.73"/>
    <n v="0.05"/>
    <n v="44.51"/>
    <n v="89.043499999999995"/>
    <n v="44.51"/>
    <n v="44.533499999999997"/>
    <n v="0.50013195797559618"/>
    <n v="2026"/>
    <s v="Q3"/>
    <n v="7"/>
    <x v="6"/>
  </r>
  <r>
    <n v="3210"/>
    <d v="2026-07-12T00:00:00"/>
    <n v="2026"/>
    <x v="2"/>
    <n v="7"/>
    <x v="6"/>
    <x v="0"/>
    <x v="0"/>
    <x v="0"/>
    <s v="Returning"/>
    <x v="2"/>
    <s v="Insulated Bottle"/>
    <n v="1"/>
    <n v="37.090000000000003"/>
    <n v="0"/>
    <n v="13.43"/>
    <n v="37.090000000000003"/>
    <n v="13.43"/>
    <n v="23.660000000000004"/>
    <n v="0.63790779185764357"/>
    <n v="2026"/>
    <s v="Q3"/>
    <n v="7"/>
    <x v="6"/>
  </r>
  <r>
    <n v="3670"/>
    <d v="2026-07-12T00:00:00"/>
    <n v="2026"/>
    <x v="2"/>
    <n v="7"/>
    <x v="6"/>
    <x v="0"/>
    <x v="0"/>
    <x v="2"/>
    <s v="New"/>
    <x v="2"/>
    <s v="Packing Cube Set"/>
    <n v="1"/>
    <n v="45.43"/>
    <n v="0"/>
    <n v="18.66"/>
    <n v="45.43"/>
    <n v="18.66"/>
    <n v="26.77"/>
    <n v="0.58925819942769098"/>
    <n v="2026"/>
    <s v="Q3"/>
    <n v="7"/>
    <x v="6"/>
  </r>
  <r>
    <n v="4017"/>
    <d v="2026-07-12T00:00:00"/>
    <n v="2026"/>
    <x v="2"/>
    <n v="7"/>
    <x v="6"/>
    <x v="3"/>
    <x v="8"/>
    <x v="3"/>
    <s v="New"/>
    <x v="4"/>
    <s v="Resistance Band Set"/>
    <n v="1"/>
    <n v="39.5"/>
    <n v="0.1"/>
    <n v="14.86"/>
    <n v="35.550000000000004"/>
    <n v="14.86"/>
    <n v="20.690000000000005"/>
    <n v="0.58199718706047832"/>
    <n v="2026"/>
    <s v="Q3"/>
    <n v="7"/>
    <x v="6"/>
  </r>
  <r>
    <n v="5012"/>
    <d v="2026-07-12T00:00:00"/>
    <n v="2026"/>
    <x v="2"/>
    <n v="7"/>
    <x v="6"/>
    <x v="2"/>
    <x v="16"/>
    <x v="2"/>
    <s v="Returning"/>
    <x v="4"/>
    <s v="Weighted Vest"/>
    <n v="2"/>
    <n v="123.58"/>
    <n v="0.1"/>
    <n v="68.739999999999995"/>
    <n v="222.44399999999999"/>
    <n v="137.47999999999999"/>
    <n v="84.963999999999999"/>
    <n v="0.3819568071065077"/>
    <n v="2026"/>
    <s v="Q3"/>
    <n v="7"/>
    <x v="6"/>
  </r>
  <r>
    <n v="884"/>
    <d v="2026-07-13T00:00:00"/>
    <n v="2026"/>
    <x v="2"/>
    <n v="7"/>
    <x v="6"/>
    <x v="3"/>
    <x v="13"/>
    <x v="2"/>
    <s v="Returning"/>
    <x v="0"/>
    <s v="Cycling Pack 12L"/>
    <n v="1"/>
    <n v="103.61"/>
    <n v="0"/>
    <n v="51.84"/>
    <n v="103.61"/>
    <n v="51.84"/>
    <n v="51.769999999999996"/>
    <n v="0.49966219476884466"/>
    <n v="2026"/>
    <s v="Q3"/>
    <n v="7"/>
    <x v="6"/>
  </r>
  <r>
    <n v="1025"/>
    <d v="2026-07-13T00:00:00"/>
    <n v="2026"/>
    <x v="2"/>
    <n v="7"/>
    <x v="6"/>
    <x v="2"/>
    <x v="2"/>
    <x v="2"/>
    <s v="Returning"/>
    <x v="1"/>
    <s v="Trail Boots"/>
    <n v="2"/>
    <n v="145.75"/>
    <n v="0.05"/>
    <n v="79.319999999999993"/>
    <n v="276.92500000000001"/>
    <n v="158.63999999999999"/>
    <n v="118.28500000000003"/>
    <n v="0.42713731154644768"/>
    <n v="2026"/>
    <s v="Q3"/>
    <n v="7"/>
    <x v="6"/>
  </r>
  <r>
    <n v="1279"/>
    <d v="2026-07-13T00:00:00"/>
    <n v="2026"/>
    <x v="2"/>
    <n v="7"/>
    <x v="6"/>
    <x v="3"/>
    <x v="8"/>
    <x v="3"/>
    <s v="New"/>
    <x v="3"/>
    <s v="Trail Tent 2P"/>
    <n v="2"/>
    <n v="193.76"/>
    <n v="0.1"/>
    <n v="104.66"/>
    <n v="348.76799999999997"/>
    <n v="209.32"/>
    <n v="139.44799999999998"/>
    <n v="0.39983025965684921"/>
    <n v="2026"/>
    <s v="Q3"/>
    <n v="7"/>
    <x v="6"/>
  </r>
  <r>
    <n v="1534"/>
    <d v="2026-07-13T00:00:00"/>
    <n v="2026"/>
    <x v="2"/>
    <n v="7"/>
    <x v="6"/>
    <x v="2"/>
    <x v="16"/>
    <x v="0"/>
    <s v="Returning"/>
    <x v="1"/>
    <s v="Trail Boots"/>
    <n v="2"/>
    <n v="146.09"/>
    <n v="0.1"/>
    <n v="79.36"/>
    <n v="262.96199999999999"/>
    <n v="158.72"/>
    <n v="104.24199999999999"/>
    <n v="0.39641469109605187"/>
    <n v="2026"/>
    <s v="Q3"/>
    <n v="7"/>
    <x v="6"/>
  </r>
  <r>
    <n v="2147"/>
    <d v="2026-07-13T00:00:00"/>
    <n v="2026"/>
    <x v="2"/>
    <n v="7"/>
    <x v="6"/>
    <x v="1"/>
    <x v="14"/>
    <x v="2"/>
    <s v="New"/>
    <x v="2"/>
    <s v="Carry-On Duffel"/>
    <n v="1"/>
    <n v="131.91999999999999"/>
    <n v="0"/>
    <n v="66.19"/>
    <n v="131.91999999999999"/>
    <n v="66.19"/>
    <n v="65.72999999999999"/>
    <n v="0.49825651910248631"/>
    <n v="2026"/>
    <s v="Q3"/>
    <n v="7"/>
    <x v="6"/>
  </r>
  <r>
    <n v="2385"/>
    <d v="2026-07-13T00:00:00"/>
    <n v="2026"/>
    <x v="2"/>
    <n v="7"/>
    <x v="6"/>
    <x v="1"/>
    <x v="11"/>
    <x v="1"/>
    <s v="Business"/>
    <x v="3"/>
    <s v="Portable Camp Stove"/>
    <n v="6"/>
    <n v="83.28"/>
    <n v="0.15"/>
    <n v="38.76"/>
    <n v="424.72800000000001"/>
    <n v="232.56"/>
    <n v="192.16800000000001"/>
    <n v="0.45244956772334294"/>
    <n v="2026"/>
    <s v="Q3"/>
    <n v="7"/>
    <x v="6"/>
  </r>
  <r>
    <n v="2517"/>
    <d v="2026-07-13T00:00:00"/>
    <n v="2026"/>
    <x v="2"/>
    <n v="7"/>
    <x v="6"/>
    <x v="1"/>
    <x v="6"/>
    <x v="0"/>
    <s v="New"/>
    <x v="2"/>
    <s v="Insulated Bottle"/>
    <n v="1"/>
    <n v="36.479999999999997"/>
    <n v="0.05"/>
    <n v="13.22"/>
    <n v="34.655999999999999"/>
    <n v="13.22"/>
    <n v="21.436"/>
    <n v="0.61853647276084955"/>
    <n v="2026"/>
    <s v="Q3"/>
    <n v="7"/>
    <x v="6"/>
  </r>
  <r>
    <n v="2746"/>
    <d v="2026-07-13T00:00:00"/>
    <n v="2026"/>
    <x v="2"/>
    <n v="7"/>
    <x v="6"/>
    <x v="0"/>
    <x v="0"/>
    <x v="2"/>
    <s v="New"/>
    <x v="1"/>
    <s v="Summit Backpack 45L"/>
    <n v="3"/>
    <n v="155.44"/>
    <n v="0.05"/>
    <n v="79.95"/>
    <n v="443.00399999999996"/>
    <n v="239.85000000000002"/>
    <n v="203.15399999999994"/>
    <n v="0.45858276674702703"/>
    <n v="2026"/>
    <s v="Q3"/>
    <n v="7"/>
    <x v="6"/>
  </r>
  <r>
    <n v="3297"/>
    <d v="2026-07-13T00:00:00"/>
    <n v="2026"/>
    <x v="2"/>
    <n v="7"/>
    <x v="6"/>
    <x v="0"/>
    <x v="15"/>
    <x v="1"/>
    <s v="Returning"/>
    <x v="4"/>
    <s v="Resistance Band Set"/>
    <n v="6"/>
    <n v="40.58"/>
    <n v="0.15"/>
    <n v="15.06"/>
    <n v="206.958"/>
    <n v="90.36"/>
    <n v="116.598"/>
    <n v="0.5633896732670397"/>
    <n v="2026"/>
    <s v="Q3"/>
    <n v="7"/>
    <x v="6"/>
  </r>
  <r>
    <n v="772"/>
    <d v="2026-07-14T00:00:00"/>
    <n v="2026"/>
    <x v="2"/>
    <n v="7"/>
    <x v="6"/>
    <x v="3"/>
    <x v="13"/>
    <x v="0"/>
    <s v="Returning"/>
    <x v="0"/>
    <s v="Cycling Pack 12L"/>
    <n v="2"/>
    <n v="101.03"/>
    <n v="0.1"/>
    <n v="50.98"/>
    <n v="181.85400000000001"/>
    <n v="101.96"/>
    <n v="79.89400000000002"/>
    <n v="0.43933045190097558"/>
    <n v="2026"/>
    <s v="Q3"/>
    <n v="7"/>
    <x v="6"/>
  </r>
  <r>
    <n v="838"/>
    <d v="2026-07-14T00:00:00"/>
    <n v="2026"/>
    <x v="2"/>
    <n v="7"/>
    <x v="6"/>
    <x v="0"/>
    <x v="9"/>
    <x v="2"/>
    <s v="Returning"/>
    <x v="3"/>
    <s v="Portable Camp Stove"/>
    <n v="1"/>
    <n v="80.150000000000006"/>
    <n v="0.05"/>
    <n v="38.89"/>
    <n v="76.142499999999998"/>
    <n v="38.89"/>
    <n v="37.252499999999998"/>
    <n v="0.48924713530551267"/>
    <n v="2026"/>
    <s v="Q3"/>
    <n v="7"/>
    <x v="6"/>
  </r>
  <r>
    <n v="1144"/>
    <d v="2026-07-14T00:00:00"/>
    <n v="2026"/>
    <x v="2"/>
    <n v="7"/>
    <x v="6"/>
    <x v="2"/>
    <x v="2"/>
    <x v="2"/>
    <s v="New"/>
    <x v="3"/>
    <s v="Portable Camp Stove"/>
    <n v="1"/>
    <n v="83.74"/>
    <n v="0"/>
    <n v="38.96"/>
    <n v="83.74"/>
    <n v="38.96"/>
    <n v="44.779999999999994"/>
    <n v="0.53475041796035339"/>
    <n v="2026"/>
    <s v="Q3"/>
    <n v="7"/>
    <x v="6"/>
  </r>
  <r>
    <n v="1686"/>
    <d v="2026-07-14T00:00:00"/>
    <n v="2026"/>
    <x v="2"/>
    <n v="7"/>
    <x v="6"/>
    <x v="2"/>
    <x v="5"/>
    <x v="1"/>
    <s v="Returning"/>
    <x v="2"/>
    <s v="Insulated Bottle"/>
    <n v="8"/>
    <n v="35.75"/>
    <n v="0.15"/>
    <n v="13.56"/>
    <n v="243.1"/>
    <n v="108.48"/>
    <n v="134.62"/>
    <n v="0.55376388317564795"/>
    <n v="2026"/>
    <s v="Q3"/>
    <n v="7"/>
    <x v="6"/>
  </r>
  <r>
    <n v="2823"/>
    <d v="2026-07-14T00:00:00"/>
    <n v="2026"/>
    <x v="2"/>
    <n v="7"/>
    <x v="6"/>
    <x v="0"/>
    <x v="15"/>
    <x v="0"/>
    <s v="New"/>
    <x v="0"/>
    <s v="Commuter Helmet"/>
    <n v="3"/>
    <n v="81.39"/>
    <n v="0"/>
    <n v="43.54"/>
    <n v="244.17000000000002"/>
    <n v="130.62"/>
    <n v="113.55000000000001"/>
    <n v="0.46504484580415284"/>
    <n v="2026"/>
    <s v="Q3"/>
    <n v="7"/>
    <x v="6"/>
  </r>
  <r>
    <n v="2883"/>
    <d v="2026-07-14T00:00:00"/>
    <n v="2026"/>
    <x v="2"/>
    <n v="7"/>
    <x v="6"/>
    <x v="2"/>
    <x v="10"/>
    <x v="3"/>
    <s v="New"/>
    <x v="2"/>
    <s v="Insulated Bottle"/>
    <n v="1"/>
    <n v="36.799999999999997"/>
    <n v="0"/>
    <n v="13.91"/>
    <n v="36.799999999999997"/>
    <n v="13.91"/>
    <n v="22.889999999999997"/>
    <n v="0.62201086956521734"/>
    <n v="2026"/>
    <s v="Q3"/>
    <n v="7"/>
    <x v="6"/>
  </r>
  <r>
    <n v="3259"/>
    <d v="2026-07-14T00:00:00"/>
    <n v="2026"/>
    <x v="2"/>
    <n v="7"/>
    <x v="6"/>
    <x v="2"/>
    <x v="16"/>
    <x v="1"/>
    <s v="Returning"/>
    <x v="3"/>
    <s v="Trail Tent 2P"/>
    <n v="6"/>
    <n v="194.15"/>
    <n v="0.1"/>
    <n v="105.12"/>
    <n v="1048.4100000000001"/>
    <n v="630.72"/>
    <n v="417.69000000000005"/>
    <n v="0.3984032964202936"/>
    <n v="2026"/>
    <s v="Q3"/>
    <n v="7"/>
    <x v="6"/>
  </r>
  <r>
    <n v="3709"/>
    <d v="2026-07-14T00:00:00"/>
    <n v="2026"/>
    <x v="2"/>
    <n v="7"/>
    <x v="6"/>
    <x v="0"/>
    <x v="9"/>
    <x v="0"/>
    <s v="New"/>
    <x v="4"/>
    <s v="Training Mat"/>
    <n v="1"/>
    <n v="50.94"/>
    <n v="0"/>
    <n v="22.28"/>
    <n v="50.94"/>
    <n v="22.28"/>
    <n v="28.659999999999997"/>
    <n v="0.5626226933647428"/>
    <n v="2026"/>
    <s v="Q3"/>
    <n v="7"/>
    <x v="6"/>
  </r>
  <r>
    <n v="61"/>
    <d v="2026-07-15T00:00:00"/>
    <n v="2026"/>
    <x v="2"/>
    <n v="7"/>
    <x v="6"/>
    <x v="3"/>
    <x v="8"/>
    <x v="0"/>
    <s v="Returning"/>
    <x v="4"/>
    <s v="Weighted Vest"/>
    <n v="2"/>
    <n v="125.89"/>
    <n v="0"/>
    <n v="70.8"/>
    <n v="251.78"/>
    <n v="141.6"/>
    <n v="110.18"/>
    <n v="0.43760425768528083"/>
    <n v="2026"/>
    <s v="Q3"/>
    <n v="7"/>
    <x v="6"/>
  </r>
  <r>
    <n v="357"/>
    <d v="2026-07-15T00:00:00"/>
    <n v="2026"/>
    <x v="2"/>
    <n v="7"/>
    <x v="6"/>
    <x v="0"/>
    <x v="9"/>
    <x v="0"/>
    <s v="New"/>
    <x v="4"/>
    <s v="Training Mat"/>
    <n v="2"/>
    <n v="51.9"/>
    <n v="0"/>
    <n v="21.82"/>
    <n v="103.8"/>
    <n v="43.64"/>
    <n v="60.16"/>
    <n v="0.57957610789980729"/>
    <n v="2026"/>
    <s v="Q3"/>
    <n v="7"/>
    <x v="6"/>
  </r>
  <r>
    <n v="1607"/>
    <d v="2026-07-15T00:00:00"/>
    <n v="2026"/>
    <x v="2"/>
    <n v="7"/>
    <x v="6"/>
    <x v="0"/>
    <x v="0"/>
    <x v="2"/>
    <s v="New"/>
    <x v="4"/>
    <s v="Resistance Band Set"/>
    <n v="2"/>
    <n v="39.75"/>
    <n v="0"/>
    <n v="14.78"/>
    <n v="79.5"/>
    <n v="29.56"/>
    <n v="49.94"/>
    <n v="0.62817610062893081"/>
    <n v="2026"/>
    <s v="Q3"/>
    <n v="7"/>
    <x v="6"/>
  </r>
  <r>
    <n v="3295"/>
    <d v="2026-07-15T00:00:00"/>
    <n v="2026"/>
    <x v="2"/>
    <n v="7"/>
    <x v="6"/>
    <x v="1"/>
    <x v="12"/>
    <x v="3"/>
    <s v="Returning"/>
    <x v="1"/>
    <s v="Hiking Daypack 20L"/>
    <n v="1"/>
    <n v="93.46"/>
    <n v="0.15"/>
    <n v="46.65"/>
    <n v="79.440999999999988"/>
    <n v="46.65"/>
    <n v="32.79099999999999"/>
    <n v="0.41277174255107557"/>
    <n v="2026"/>
    <s v="Q3"/>
    <n v="7"/>
    <x v="6"/>
  </r>
  <r>
    <n v="4048"/>
    <d v="2026-07-15T00:00:00"/>
    <n v="2026"/>
    <x v="2"/>
    <n v="7"/>
    <x v="6"/>
    <x v="3"/>
    <x v="13"/>
    <x v="1"/>
    <s v="Business"/>
    <x v="0"/>
    <s v="Commuter Helmet"/>
    <n v="3"/>
    <n v="82.79"/>
    <n v="0.1"/>
    <n v="43.07"/>
    <n v="223.53300000000002"/>
    <n v="129.21"/>
    <n v="94.323000000000008"/>
    <n v="0.42196454214813922"/>
    <n v="2026"/>
    <s v="Q3"/>
    <n v="7"/>
    <x v="6"/>
  </r>
  <r>
    <n v="4424"/>
    <d v="2026-07-15T00:00:00"/>
    <n v="2026"/>
    <x v="2"/>
    <n v="7"/>
    <x v="6"/>
    <x v="2"/>
    <x v="2"/>
    <x v="2"/>
    <s v="Business"/>
    <x v="1"/>
    <s v="Hiking Daypack 20L"/>
    <n v="1"/>
    <n v="92.54"/>
    <n v="0"/>
    <n v="44.48"/>
    <n v="92.54"/>
    <n v="44.48"/>
    <n v="48.060000000000009"/>
    <n v="0.51934298681651181"/>
    <n v="2026"/>
    <s v="Q3"/>
    <n v="7"/>
    <x v="6"/>
  </r>
  <r>
    <n v="4732"/>
    <d v="2026-07-15T00:00:00"/>
    <n v="2026"/>
    <x v="2"/>
    <n v="7"/>
    <x v="6"/>
    <x v="1"/>
    <x v="14"/>
    <x v="2"/>
    <s v="New"/>
    <x v="2"/>
    <s v="Packing Cube Set"/>
    <n v="1"/>
    <n v="46.53"/>
    <n v="0"/>
    <n v="18.829999999999998"/>
    <n v="46.53"/>
    <n v="18.829999999999998"/>
    <n v="27.700000000000003"/>
    <n v="0.59531485063399958"/>
    <n v="2026"/>
    <s v="Q3"/>
    <n v="7"/>
    <x v="6"/>
  </r>
  <r>
    <n v="194"/>
    <d v="2026-07-16T00:00:00"/>
    <n v="2026"/>
    <x v="2"/>
    <n v="7"/>
    <x v="6"/>
    <x v="1"/>
    <x v="12"/>
    <x v="0"/>
    <s v="Returning"/>
    <x v="0"/>
    <s v="Trail Bike Light"/>
    <n v="2"/>
    <n v="49.69"/>
    <n v="0"/>
    <n v="21.97"/>
    <n v="99.38"/>
    <n v="43.94"/>
    <n v="55.44"/>
    <n v="0.557858724089354"/>
    <n v="2026"/>
    <s v="Q3"/>
    <n v="7"/>
    <x v="6"/>
  </r>
  <r>
    <n v="258"/>
    <d v="2026-07-16T00:00:00"/>
    <n v="2026"/>
    <x v="2"/>
    <n v="7"/>
    <x v="6"/>
    <x v="3"/>
    <x v="8"/>
    <x v="3"/>
    <s v="New"/>
    <x v="1"/>
    <s v="Trekking Poles"/>
    <n v="3"/>
    <n v="71.34"/>
    <n v="0.1"/>
    <n v="31.71"/>
    <n v="192.61800000000002"/>
    <n v="95.13"/>
    <n v="97.488000000000028"/>
    <n v="0.50612092327819835"/>
    <n v="2026"/>
    <s v="Q3"/>
    <n v="7"/>
    <x v="6"/>
  </r>
  <r>
    <n v="543"/>
    <d v="2026-07-16T00:00:00"/>
    <n v="2026"/>
    <x v="2"/>
    <n v="7"/>
    <x v="6"/>
    <x v="1"/>
    <x v="14"/>
    <x v="3"/>
    <s v="Returning"/>
    <x v="0"/>
    <s v="Commuter Helmet"/>
    <n v="1"/>
    <n v="83.03"/>
    <n v="0"/>
    <n v="42.41"/>
    <n v="83.03"/>
    <n v="42.41"/>
    <n v="40.620000000000005"/>
    <n v="0.48922076357942917"/>
    <n v="2026"/>
    <s v="Q3"/>
    <n v="7"/>
    <x v="6"/>
  </r>
  <r>
    <n v="972"/>
    <d v="2026-07-16T00:00:00"/>
    <n v="2026"/>
    <x v="2"/>
    <n v="7"/>
    <x v="6"/>
    <x v="3"/>
    <x v="4"/>
    <x v="0"/>
    <s v="Returning"/>
    <x v="4"/>
    <s v="Resistance Band Set"/>
    <n v="1"/>
    <n v="40.799999999999997"/>
    <n v="0"/>
    <n v="14.42"/>
    <n v="40.799999999999997"/>
    <n v="14.42"/>
    <n v="26.379999999999995"/>
    <n v="0.64656862745098032"/>
    <n v="2026"/>
    <s v="Q3"/>
    <n v="7"/>
    <x v="6"/>
  </r>
  <r>
    <n v="1146"/>
    <d v="2026-07-16T00:00:00"/>
    <n v="2026"/>
    <x v="2"/>
    <n v="7"/>
    <x v="6"/>
    <x v="1"/>
    <x v="6"/>
    <x v="3"/>
    <s v="Returning"/>
    <x v="3"/>
    <s v="Compact Sleeping Bag"/>
    <n v="2"/>
    <n v="125.34"/>
    <n v="0.15"/>
    <n v="59.04"/>
    <n v="213.078"/>
    <n v="118.08"/>
    <n v="94.998000000000005"/>
    <n v="0.44583673584321237"/>
    <n v="2026"/>
    <s v="Q3"/>
    <n v="7"/>
    <x v="6"/>
  </r>
  <r>
    <n v="1464"/>
    <d v="2026-07-16T00:00:00"/>
    <n v="2026"/>
    <x v="2"/>
    <n v="7"/>
    <x v="6"/>
    <x v="0"/>
    <x v="9"/>
    <x v="0"/>
    <s v="Returning"/>
    <x v="4"/>
    <s v="Weighted Vest"/>
    <n v="1"/>
    <n v="122.73"/>
    <n v="0.1"/>
    <n v="70.540000000000006"/>
    <n v="110.45700000000001"/>
    <n v="70.540000000000006"/>
    <n v="39.917000000000002"/>
    <n v="0.36138044668966202"/>
    <n v="2026"/>
    <s v="Q3"/>
    <n v="7"/>
    <x v="6"/>
  </r>
  <r>
    <n v="1581"/>
    <d v="2026-07-16T00:00:00"/>
    <n v="2026"/>
    <x v="2"/>
    <n v="7"/>
    <x v="6"/>
    <x v="2"/>
    <x v="5"/>
    <x v="2"/>
    <s v="New"/>
    <x v="1"/>
    <s v="Hiking Daypack 20L"/>
    <n v="5"/>
    <n v="92.72"/>
    <n v="0.1"/>
    <n v="46.2"/>
    <n v="417.24"/>
    <n v="231"/>
    <n v="186.24"/>
    <n v="0.44636180615473109"/>
    <n v="2026"/>
    <s v="Q3"/>
    <n v="7"/>
    <x v="6"/>
  </r>
  <r>
    <n v="1894"/>
    <d v="2026-07-16T00:00:00"/>
    <n v="2026"/>
    <x v="2"/>
    <n v="7"/>
    <x v="6"/>
    <x v="3"/>
    <x v="7"/>
    <x v="1"/>
    <s v="Business"/>
    <x v="4"/>
    <s v="Recovery Roller"/>
    <n v="5"/>
    <n v="36.29"/>
    <n v="0.05"/>
    <n v="13.52"/>
    <n v="172.37749999999997"/>
    <n v="67.599999999999994"/>
    <n v="104.77749999999997"/>
    <n v="0.60783744978317933"/>
    <n v="2026"/>
    <s v="Q3"/>
    <n v="7"/>
    <x v="6"/>
  </r>
  <r>
    <n v="2100"/>
    <d v="2026-07-16T00:00:00"/>
    <n v="2026"/>
    <x v="2"/>
    <n v="7"/>
    <x v="6"/>
    <x v="2"/>
    <x v="2"/>
    <x v="0"/>
    <s v="Business"/>
    <x v="0"/>
    <s v="Trail Bike Light"/>
    <n v="2"/>
    <n v="49.84"/>
    <n v="0.1"/>
    <n v="23.06"/>
    <n v="89.712000000000003"/>
    <n v="46.12"/>
    <n v="43.592000000000006"/>
    <n v="0.48591046905653651"/>
    <n v="2026"/>
    <s v="Q3"/>
    <n v="7"/>
    <x v="6"/>
  </r>
  <r>
    <n v="2902"/>
    <d v="2026-07-16T00:00:00"/>
    <n v="2026"/>
    <x v="2"/>
    <n v="7"/>
    <x v="6"/>
    <x v="1"/>
    <x v="12"/>
    <x v="3"/>
    <s v="Business"/>
    <x v="4"/>
    <s v="Recovery Roller"/>
    <n v="1"/>
    <n v="35.799999999999997"/>
    <n v="0"/>
    <n v="14.05"/>
    <n v="35.799999999999997"/>
    <n v="14.05"/>
    <n v="21.749999999999996"/>
    <n v="0.60754189944134074"/>
    <n v="2026"/>
    <s v="Q3"/>
    <n v="7"/>
    <x v="6"/>
  </r>
  <r>
    <n v="3115"/>
    <d v="2026-07-16T00:00:00"/>
    <n v="2026"/>
    <x v="2"/>
    <n v="7"/>
    <x v="6"/>
    <x v="3"/>
    <x v="13"/>
    <x v="0"/>
    <s v="New"/>
    <x v="3"/>
    <s v="Trail Tent 2P"/>
    <n v="1"/>
    <n v="195.12"/>
    <n v="0"/>
    <n v="101.14"/>
    <n v="195.12"/>
    <n v="101.14"/>
    <n v="93.98"/>
    <n v="0.48165231652316526"/>
    <n v="2026"/>
    <s v="Q3"/>
    <n v="7"/>
    <x v="6"/>
  </r>
  <r>
    <n v="3546"/>
    <d v="2026-07-16T00:00:00"/>
    <n v="2026"/>
    <x v="2"/>
    <n v="7"/>
    <x v="6"/>
    <x v="0"/>
    <x v="15"/>
    <x v="0"/>
    <s v="New"/>
    <x v="0"/>
    <s v="Compact Repair Kit"/>
    <n v="2"/>
    <n v="39.69"/>
    <n v="0.05"/>
    <n v="16.88"/>
    <n v="75.410999999999987"/>
    <n v="33.76"/>
    <n v="41.650999999999989"/>
    <n v="0.55231995332245953"/>
    <n v="2026"/>
    <s v="Q3"/>
    <n v="7"/>
    <x v="6"/>
  </r>
  <r>
    <n v="4224"/>
    <d v="2026-07-16T00:00:00"/>
    <n v="2026"/>
    <x v="2"/>
    <n v="7"/>
    <x v="6"/>
    <x v="2"/>
    <x v="3"/>
    <x v="2"/>
    <s v="Returning"/>
    <x v="3"/>
    <s v="Alpine Tent 4P"/>
    <n v="1"/>
    <n v="348.73"/>
    <n v="0.15"/>
    <n v="190.33"/>
    <n v="296.4205"/>
    <n v="190.33"/>
    <n v="106.09049999999999"/>
    <n v="0.35790540802677273"/>
    <n v="2026"/>
    <s v="Q3"/>
    <n v="7"/>
    <x v="6"/>
  </r>
  <r>
    <n v="4858"/>
    <d v="2026-07-16T00:00:00"/>
    <n v="2026"/>
    <x v="2"/>
    <n v="7"/>
    <x v="6"/>
    <x v="1"/>
    <x v="12"/>
    <x v="2"/>
    <s v="Returning"/>
    <x v="2"/>
    <s v="Insulated Bottle"/>
    <n v="1"/>
    <n v="35.5"/>
    <n v="0"/>
    <n v="13.26"/>
    <n v="35.5"/>
    <n v="13.26"/>
    <n v="22.240000000000002"/>
    <n v="0.62647887323943663"/>
    <n v="2026"/>
    <s v="Q3"/>
    <n v="7"/>
    <x v="6"/>
  </r>
  <r>
    <n v="768"/>
    <d v="2026-07-17T00:00:00"/>
    <n v="2026"/>
    <x v="2"/>
    <n v="7"/>
    <x v="6"/>
    <x v="0"/>
    <x v="9"/>
    <x v="0"/>
    <s v="Business"/>
    <x v="2"/>
    <s v="Packing Cube Set"/>
    <n v="1"/>
    <n v="46.44"/>
    <n v="0"/>
    <n v="18.47"/>
    <n v="46.44"/>
    <n v="18.47"/>
    <n v="27.97"/>
    <n v="0.60228251507321273"/>
    <n v="2026"/>
    <s v="Q3"/>
    <n v="7"/>
    <x v="6"/>
  </r>
  <r>
    <n v="1901"/>
    <d v="2026-07-17T00:00:00"/>
    <n v="2026"/>
    <x v="2"/>
    <n v="7"/>
    <x v="6"/>
    <x v="1"/>
    <x v="14"/>
    <x v="0"/>
    <s v="New"/>
    <x v="1"/>
    <s v="Trekking Poles"/>
    <n v="1"/>
    <n v="70.44"/>
    <n v="0.05"/>
    <n v="32.229999999999997"/>
    <n v="66.917999999999992"/>
    <n v="32.229999999999997"/>
    <n v="34.687999999999995"/>
    <n v="0.51836576108072563"/>
    <n v="2026"/>
    <s v="Q3"/>
    <n v="7"/>
    <x v="6"/>
  </r>
  <r>
    <n v="2226"/>
    <d v="2026-07-17T00:00:00"/>
    <n v="2026"/>
    <x v="2"/>
    <n v="7"/>
    <x v="6"/>
    <x v="0"/>
    <x v="15"/>
    <x v="2"/>
    <s v="New"/>
    <x v="1"/>
    <s v="Trekking Poles"/>
    <n v="1"/>
    <n v="69.78"/>
    <n v="0.05"/>
    <n v="32.83"/>
    <n v="66.290999999999997"/>
    <n v="32.83"/>
    <n v="33.460999999999999"/>
    <n v="0.50475931876121949"/>
    <n v="2026"/>
    <s v="Q3"/>
    <n v="7"/>
    <x v="6"/>
  </r>
  <r>
    <n v="2660"/>
    <d v="2026-07-17T00:00:00"/>
    <n v="2026"/>
    <x v="2"/>
    <n v="7"/>
    <x v="6"/>
    <x v="2"/>
    <x v="5"/>
    <x v="2"/>
    <s v="New"/>
    <x v="2"/>
    <s v="Insulated Bottle"/>
    <n v="4"/>
    <n v="35.450000000000003"/>
    <n v="0.1"/>
    <n v="13.83"/>
    <n v="127.62000000000002"/>
    <n v="55.32"/>
    <n v="72.300000000000011"/>
    <n v="0.56652562294311237"/>
    <n v="2026"/>
    <s v="Q3"/>
    <n v="7"/>
    <x v="6"/>
  </r>
  <r>
    <n v="3004"/>
    <d v="2026-07-17T00:00:00"/>
    <n v="2026"/>
    <x v="2"/>
    <n v="7"/>
    <x v="6"/>
    <x v="3"/>
    <x v="8"/>
    <x v="0"/>
    <s v="Returning"/>
    <x v="0"/>
    <s v="Trail Bike Light"/>
    <n v="1"/>
    <n v="50.82"/>
    <n v="0.05"/>
    <n v="22.36"/>
    <n v="48.278999999999996"/>
    <n v="22.36"/>
    <n v="25.918999999999997"/>
    <n v="0.5368586756146565"/>
    <n v="2026"/>
    <s v="Q3"/>
    <n v="7"/>
    <x v="6"/>
  </r>
  <r>
    <n v="4020"/>
    <d v="2026-07-17T00:00:00"/>
    <n v="2026"/>
    <x v="2"/>
    <n v="7"/>
    <x v="6"/>
    <x v="2"/>
    <x v="2"/>
    <x v="0"/>
    <s v="Returning"/>
    <x v="3"/>
    <s v="Compact Sleeping Bag"/>
    <n v="1"/>
    <n v="126.13"/>
    <n v="0.15"/>
    <n v="60.43"/>
    <n v="107.2105"/>
    <n v="60.43"/>
    <n v="46.780499999999996"/>
    <n v="0.43634252242084498"/>
    <n v="2026"/>
    <s v="Q3"/>
    <n v="7"/>
    <x v="6"/>
  </r>
  <r>
    <n v="4154"/>
    <d v="2026-07-17T00:00:00"/>
    <n v="2026"/>
    <x v="2"/>
    <n v="7"/>
    <x v="6"/>
    <x v="2"/>
    <x v="10"/>
    <x v="0"/>
    <s v="Returning"/>
    <x v="1"/>
    <s v="Trekking Poles"/>
    <n v="3"/>
    <n v="72.150000000000006"/>
    <n v="0"/>
    <n v="33.01"/>
    <n v="216.45000000000002"/>
    <n v="99.03"/>
    <n v="117.42000000000002"/>
    <n v="0.54248094248094247"/>
    <n v="2026"/>
    <s v="Q3"/>
    <n v="7"/>
    <x v="6"/>
  </r>
  <r>
    <n v="4957"/>
    <d v="2026-07-17T00:00:00"/>
    <n v="2026"/>
    <x v="2"/>
    <n v="7"/>
    <x v="6"/>
    <x v="1"/>
    <x v="1"/>
    <x v="0"/>
    <s v="Returning"/>
    <x v="4"/>
    <s v="Recovery Roller"/>
    <n v="1"/>
    <n v="35.58"/>
    <n v="0"/>
    <n v="13.68"/>
    <n v="35.58"/>
    <n v="13.68"/>
    <n v="21.9"/>
    <n v="0.61551433389544685"/>
    <n v="2026"/>
    <s v="Q3"/>
    <n v="7"/>
    <x v="6"/>
  </r>
  <r>
    <n v="945"/>
    <d v="2026-07-18T00:00:00"/>
    <n v="2026"/>
    <x v="2"/>
    <n v="7"/>
    <x v="6"/>
    <x v="2"/>
    <x v="3"/>
    <x v="0"/>
    <s v="New"/>
    <x v="1"/>
    <s v="Summit Backpack 45L"/>
    <n v="1"/>
    <n v="154.9"/>
    <n v="0.05"/>
    <n v="77.819999999999993"/>
    <n v="147.155"/>
    <n v="77.819999999999993"/>
    <n v="69.335000000000008"/>
    <n v="0.47116985491488572"/>
    <n v="2026"/>
    <s v="Q3"/>
    <n v="7"/>
    <x v="6"/>
  </r>
  <r>
    <n v="1726"/>
    <d v="2026-07-18T00:00:00"/>
    <n v="2026"/>
    <x v="2"/>
    <n v="7"/>
    <x v="6"/>
    <x v="1"/>
    <x v="14"/>
    <x v="2"/>
    <s v="Business"/>
    <x v="3"/>
    <s v="Portable Camp Stove"/>
    <n v="2"/>
    <n v="80.98"/>
    <n v="0.05"/>
    <n v="39.85"/>
    <n v="153.86199999999999"/>
    <n v="79.7"/>
    <n v="74.161999999999992"/>
    <n v="0.48200335365457353"/>
    <n v="2026"/>
    <s v="Q3"/>
    <n v="7"/>
    <x v="6"/>
  </r>
  <r>
    <n v="1790"/>
    <d v="2026-07-18T00:00:00"/>
    <n v="2026"/>
    <x v="2"/>
    <n v="7"/>
    <x v="6"/>
    <x v="1"/>
    <x v="12"/>
    <x v="0"/>
    <s v="New"/>
    <x v="1"/>
    <s v="Hiking Daypack 20L"/>
    <n v="1"/>
    <n v="91.36"/>
    <n v="0"/>
    <n v="44.86"/>
    <n v="91.36"/>
    <n v="44.86"/>
    <n v="46.5"/>
    <n v="0.50897548161120842"/>
    <n v="2026"/>
    <s v="Q3"/>
    <n v="7"/>
    <x v="6"/>
  </r>
  <r>
    <n v="2193"/>
    <d v="2026-07-18T00:00:00"/>
    <n v="2026"/>
    <x v="2"/>
    <n v="7"/>
    <x v="6"/>
    <x v="2"/>
    <x v="2"/>
    <x v="0"/>
    <s v="Returning"/>
    <x v="0"/>
    <s v="Compact Repair Kit"/>
    <n v="2"/>
    <n v="39.409999999999997"/>
    <n v="0"/>
    <n v="16.8"/>
    <n v="78.819999999999993"/>
    <n v="33.6"/>
    <n v="45.219999999999992"/>
    <n v="0.57371225577264651"/>
    <n v="2026"/>
    <s v="Q3"/>
    <n v="7"/>
    <x v="6"/>
  </r>
  <r>
    <n v="2781"/>
    <d v="2026-07-18T00:00:00"/>
    <n v="2026"/>
    <x v="2"/>
    <n v="7"/>
    <x v="6"/>
    <x v="0"/>
    <x v="0"/>
    <x v="0"/>
    <s v="Returning"/>
    <x v="2"/>
    <s v="Carry-On Duffel"/>
    <n v="2"/>
    <n v="134.99"/>
    <n v="0"/>
    <n v="68.77"/>
    <n v="269.98"/>
    <n v="137.54"/>
    <n v="132.44000000000003"/>
    <n v="0.49055485591525305"/>
    <n v="2026"/>
    <s v="Q3"/>
    <n v="7"/>
    <x v="6"/>
  </r>
  <r>
    <n v="3043"/>
    <d v="2026-07-18T00:00:00"/>
    <n v="2026"/>
    <x v="2"/>
    <n v="7"/>
    <x v="6"/>
    <x v="1"/>
    <x v="12"/>
    <x v="3"/>
    <s v="New"/>
    <x v="0"/>
    <s v="Compact Repair Kit"/>
    <n v="2"/>
    <n v="40.93"/>
    <n v="0.05"/>
    <n v="16.89"/>
    <n v="77.766999999999996"/>
    <n v="33.78"/>
    <n v="43.986999999999995"/>
    <n v="0.56562552239381736"/>
    <n v="2026"/>
    <s v="Q3"/>
    <n v="7"/>
    <x v="6"/>
  </r>
  <r>
    <n v="3102"/>
    <d v="2026-07-18T00:00:00"/>
    <n v="2026"/>
    <x v="2"/>
    <n v="7"/>
    <x v="6"/>
    <x v="3"/>
    <x v="13"/>
    <x v="3"/>
    <s v="Returning"/>
    <x v="1"/>
    <s v="Hiking Daypack 20L"/>
    <n v="1"/>
    <n v="90.02"/>
    <n v="0.05"/>
    <n v="45.83"/>
    <n v="85.518999999999991"/>
    <n v="45.83"/>
    <n v="39.688999999999993"/>
    <n v="0.46409569803201622"/>
    <n v="2026"/>
    <s v="Q3"/>
    <n v="7"/>
    <x v="6"/>
  </r>
  <r>
    <n v="3156"/>
    <d v="2026-07-18T00:00:00"/>
    <n v="2026"/>
    <x v="2"/>
    <n v="7"/>
    <x v="6"/>
    <x v="0"/>
    <x v="0"/>
    <x v="2"/>
    <s v="Returning"/>
    <x v="4"/>
    <s v="Training Mat"/>
    <n v="2"/>
    <n v="50.73"/>
    <n v="0"/>
    <n v="21.87"/>
    <n v="101.46"/>
    <n v="43.74"/>
    <n v="57.719999999999992"/>
    <n v="0.56889414547604966"/>
    <n v="2026"/>
    <s v="Q3"/>
    <n v="7"/>
    <x v="6"/>
  </r>
  <r>
    <n v="3308"/>
    <d v="2026-07-18T00:00:00"/>
    <n v="2026"/>
    <x v="2"/>
    <n v="7"/>
    <x v="6"/>
    <x v="3"/>
    <x v="13"/>
    <x v="2"/>
    <s v="New"/>
    <x v="4"/>
    <s v="Weighted Vest"/>
    <n v="3"/>
    <n v="121.05"/>
    <n v="0.05"/>
    <n v="68.56"/>
    <n v="344.99249999999995"/>
    <n v="205.68"/>
    <n v="139.31249999999994"/>
    <n v="0.40381312637231231"/>
    <n v="2026"/>
    <s v="Q3"/>
    <n v="7"/>
    <x v="6"/>
  </r>
  <r>
    <n v="3329"/>
    <d v="2026-07-18T00:00:00"/>
    <n v="2026"/>
    <x v="2"/>
    <n v="7"/>
    <x v="6"/>
    <x v="1"/>
    <x v="11"/>
    <x v="0"/>
    <s v="New"/>
    <x v="0"/>
    <s v="Commuter Helmet"/>
    <n v="2"/>
    <n v="81.739999999999995"/>
    <n v="0"/>
    <n v="42.75"/>
    <n v="163.47999999999999"/>
    <n v="85.5"/>
    <n v="77.97999999999999"/>
    <n v="0.47700024467824809"/>
    <n v="2026"/>
    <s v="Q3"/>
    <n v="7"/>
    <x v="6"/>
  </r>
  <r>
    <n v="4102"/>
    <d v="2026-07-18T00:00:00"/>
    <n v="2026"/>
    <x v="2"/>
    <n v="7"/>
    <x v="6"/>
    <x v="1"/>
    <x v="12"/>
    <x v="0"/>
    <s v="Returning"/>
    <x v="1"/>
    <s v="Summit Backpack 45L"/>
    <n v="3"/>
    <n v="154.01"/>
    <n v="0.1"/>
    <n v="78.78"/>
    <n v="415.827"/>
    <n v="236.34"/>
    <n v="179.48699999999999"/>
    <n v="0.43163863818366771"/>
    <n v="2026"/>
    <s v="Q3"/>
    <n v="7"/>
    <x v="6"/>
  </r>
  <r>
    <n v="4109"/>
    <d v="2026-07-18T00:00:00"/>
    <n v="2026"/>
    <x v="2"/>
    <n v="7"/>
    <x v="6"/>
    <x v="1"/>
    <x v="12"/>
    <x v="3"/>
    <s v="New"/>
    <x v="0"/>
    <s v="Cycling Pack 12L"/>
    <n v="4"/>
    <n v="101.61"/>
    <n v="0"/>
    <n v="51.68"/>
    <n v="406.44"/>
    <n v="206.72"/>
    <n v="199.72"/>
    <n v="0.49138864285011319"/>
    <n v="2026"/>
    <s v="Q3"/>
    <n v="7"/>
    <x v="6"/>
  </r>
  <r>
    <n v="4813"/>
    <d v="2026-07-18T00:00:00"/>
    <n v="2026"/>
    <x v="2"/>
    <n v="7"/>
    <x v="6"/>
    <x v="2"/>
    <x v="10"/>
    <x v="2"/>
    <s v="Returning"/>
    <x v="4"/>
    <s v="Recovery Roller"/>
    <n v="2"/>
    <n v="36.869999999999997"/>
    <n v="0.15"/>
    <n v="13.94"/>
    <n v="62.678999999999995"/>
    <n v="27.88"/>
    <n v="34.798999999999992"/>
    <n v="0.55519392459994565"/>
    <n v="2026"/>
    <s v="Q3"/>
    <n v="7"/>
    <x v="6"/>
  </r>
  <r>
    <n v="5054"/>
    <d v="2026-07-18T00:00:00"/>
    <n v="2026"/>
    <x v="2"/>
    <n v="7"/>
    <x v="6"/>
    <x v="3"/>
    <x v="8"/>
    <x v="0"/>
    <s v="New"/>
    <x v="3"/>
    <s v="Compact Sleeping Bag"/>
    <n v="2"/>
    <n v="121.06"/>
    <n v="0"/>
    <n v="59.62"/>
    <n v="242.12"/>
    <n v="119.24"/>
    <n v="122.88000000000001"/>
    <n v="0.50751693375185858"/>
    <n v="2026"/>
    <s v="Q3"/>
    <n v="7"/>
    <x v="6"/>
  </r>
  <r>
    <n v="138"/>
    <d v="2026-07-19T00:00:00"/>
    <n v="2026"/>
    <x v="2"/>
    <n v="7"/>
    <x v="6"/>
    <x v="1"/>
    <x v="12"/>
    <x v="0"/>
    <s v="New"/>
    <x v="1"/>
    <s v="Trekking Poles"/>
    <n v="2"/>
    <n v="71.81"/>
    <n v="0"/>
    <n v="32.35"/>
    <n v="143.62"/>
    <n v="64.7"/>
    <n v="78.92"/>
    <n v="0.54950563988302459"/>
    <n v="2026"/>
    <s v="Q3"/>
    <n v="7"/>
    <x v="6"/>
  </r>
  <r>
    <n v="433"/>
    <d v="2026-07-19T00:00:00"/>
    <n v="2026"/>
    <x v="2"/>
    <n v="7"/>
    <x v="6"/>
    <x v="1"/>
    <x v="12"/>
    <x v="0"/>
    <s v="New"/>
    <x v="1"/>
    <s v="Trail Boots"/>
    <n v="4"/>
    <n v="145.18"/>
    <n v="0"/>
    <n v="79.540000000000006"/>
    <n v="580.72"/>
    <n v="318.16000000000003"/>
    <n v="262.56"/>
    <n v="0.45212839234054275"/>
    <n v="2026"/>
    <s v="Q3"/>
    <n v="7"/>
    <x v="6"/>
  </r>
  <r>
    <n v="484"/>
    <d v="2026-07-19T00:00:00"/>
    <n v="2026"/>
    <x v="2"/>
    <n v="7"/>
    <x v="6"/>
    <x v="1"/>
    <x v="12"/>
    <x v="0"/>
    <s v="New"/>
    <x v="4"/>
    <s v="Recovery Roller"/>
    <n v="2"/>
    <n v="36.07"/>
    <n v="0"/>
    <n v="13.6"/>
    <n v="72.14"/>
    <n v="27.2"/>
    <n v="44.94"/>
    <n v="0.62295536456889378"/>
    <n v="2026"/>
    <s v="Q3"/>
    <n v="7"/>
    <x v="6"/>
  </r>
  <r>
    <n v="492"/>
    <d v="2026-07-19T00:00:00"/>
    <n v="2026"/>
    <x v="2"/>
    <n v="7"/>
    <x v="6"/>
    <x v="1"/>
    <x v="14"/>
    <x v="2"/>
    <s v="New"/>
    <x v="1"/>
    <s v="Trekking Poles"/>
    <n v="3"/>
    <n v="72.23"/>
    <n v="0.1"/>
    <n v="31.67"/>
    <n v="195.02100000000002"/>
    <n v="95.01"/>
    <n v="100.01100000000001"/>
    <n v="0.5128216961250327"/>
    <n v="2026"/>
    <s v="Q3"/>
    <n v="7"/>
    <x v="6"/>
  </r>
  <r>
    <n v="626"/>
    <d v="2026-07-19T00:00:00"/>
    <n v="2026"/>
    <x v="2"/>
    <n v="7"/>
    <x v="6"/>
    <x v="1"/>
    <x v="14"/>
    <x v="2"/>
    <s v="Returning"/>
    <x v="2"/>
    <s v="Insulated Bottle"/>
    <n v="1"/>
    <n v="36.549999999999997"/>
    <n v="0.1"/>
    <n v="13.2"/>
    <n v="32.894999999999996"/>
    <n v="13.2"/>
    <n v="19.694999999999997"/>
    <n v="0.59872321021431829"/>
    <n v="2026"/>
    <s v="Q3"/>
    <n v="7"/>
    <x v="6"/>
  </r>
  <r>
    <n v="1409"/>
    <d v="2026-07-19T00:00:00"/>
    <n v="2026"/>
    <x v="2"/>
    <n v="7"/>
    <x v="6"/>
    <x v="1"/>
    <x v="14"/>
    <x v="0"/>
    <s v="New"/>
    <x v="3"/>
    <s v="Compact Sleeping Bag"/>
    <n v="5"/>
    <n v="124.68"/>
    <n v="0.05"/>
    <n v="60.61"/>
    <n v="592.23"/>
    <n v="303.05"/>
    <n v="289.18"/>
    <n v="0.48829002245749115"/>
    <n v="2026"/>
    <s v="Q3"/>
    <n v="7"/>
    <x v="6"/>
  </r>
  <r>
    <n v="1486"/>
    <d v="2026-07-19T00:00:00"/>
    <n v="2026"/>
    <x v="2"/>
    <n v="7"/>
    <x v="6"/>
    <x v="3"/>
    <x v="8"/>
    <x v="0"/>
    <s v="Returning"/>
    <x v="0"/>
    <s v="Cycling Pack 12L"/>
    <n v="1"/>
    <n v="101.7"/>
    <n v="0.05"/>
    <n v="49.92"/>
    <n v="96.614999999999995"/>
    <n v="49.92"/>
    <n v="46.694999999999993"/>
    <n v="0.48331004502406455"/>
    <n v="2026"/>
    <s v="Q3"/>
    <n v="7"/>
    <x v="6"/>
  </r>
  <r>
    <n v="1940"/>
    <d v="2026-07-19T00:00:00"/>
    <n v="2026"/>
    <x v="2"/>
    <n v="7"/>
    <x v="6"/>
    <x v="2"/>
    <x v="16"/>
    <x v="0"/>
    <s v="New"/>
    <x v="4"/>
    <s v="Training Mat"/>
    <n v="2"/>
    <n v="50.24"/>
    <n v="0.05"/>
    <n v="21.88"/>
    <n v="95.456000000000003"/>
    <n v="43.76"/>
    <n v="51.696000000000005"/>
    <n v="0.54156889037881328"/>
    <n v="2026"/>
    <s v="Q3"/>
    <n v="7"/>
    <x v="6"/>
  </r>
  <r>
    <n v="2215"/>
    <d v="2026-07-19T00:00:00"/>
    <n v="2026"/>
    <x v="2"/>
    <n v="7"/>
    <x v="6"/>
    <x v="3"/>
    <x v="13"/>
    <x v="2"/>
    <s v="Returning"/>
    <x v="4"/>
    <s v="Recovery Roller"/>
    <n v="3"/>
    <n v="35.53"/>
    <n v="0"/>
    <n v="14"/>
    <n v="106.59"/>
    <n v="42"/>
    <n v="64.59"/>
    <n v="0.60596678862932729"/>
    <n v="2026"/>
    <s v="Q3"/>
    <n v="7"/>
    <x v="6"/>
  </r>
  <r>
    <n v="2555"/>
    <d v="2026-07-19T00:00:00"/>
    <n v="2026"/>
    <x v="2"/>
    <n v="7"/>
    <x v="6"/>
    <x v="2"/>
    <x v="2"/>
    <x v="3"/>
    <s v="New"/>
    <x v="2"/>
    <s v="Packing Cube Set"/>
    <n v="2"/>
    <n v="46.89"/>
    <n v="0.1"/>
    <n v="18.53"/>
    <n v="84.402000000000001"/>
    <n v="37.06"/>
    <n v="47.341999999999999"/>
    <n v="0.56091087888912583"/>
    <n v="2026"/>
    <s v="Q3"/>
    <n v="7"/>
    <x v="6"/>
  </r>
  <r>
    <n v="4710"/>
    <d v="2026-07-19T00:00:00"/>
    <n v="2026"/>
    <x v="2"/>
    <n v="7"/>
    <x v="6"/>
    <x v="0"/>
    <x v="0"/>
    <x v="2"/>
    <s v="Returning"/>
    <x v="3"/>
    <s v="Trail Tent 2P"/>
    <n v="1"/>
    <n v="197.29"/>
    <n v="0.1"/>
    <n v="104.7"/>
    <n v="177.56100000000001"/>
    <n v="104.7"/>
    <n v="72.861000000000004"/>
    <n v="0.4103434875901803"/>
    <n v="2026"/>
    <s v="Q3"/>
    <n v="7"/>
    <x v="6"/>
  </r>
  <r>
    <n v="4974"/>
    <d v="2026-07-19T00:00:00"/>
    <n v="2026"/>
    <x v="2"/>
    <n v="7"/>
    <x v="6"/>
    <x v="0"/>
    <x v="9"/>
    <x v="2"/>
    <s v="Business"/>
    <x v="1"/>
    <s v="Trekking Poles"/>
    <n v="1"/>
    <n v="70.52"/>
    <n v="0.1"/>
    <n v="33.28"/>
    <n v="63.467999999999996"/>
    <n v="33.28"/>
    <n v="30.187999999999995"/>
    <n v="0.47564126804058732"/>
    <n v="2026"/>
    <s v="Q3"/>
    <n v="7"/>
    <x v="6"/>
  </r>
  <r>
    <n v="5048"/>
    <d v="2026-07-19T00:00:00"/>
    <n v="2026"/>
    <x v="2"/>
    <n v="7"/>
    <x v="6"/>
    <x v="1"/>
    <x v="12"/>
    <x v="3"/>
    <s v="New"/>
    <x v="4"/>
    <s v="Training Mat"/>
    <n v="3"/>
    <n v="49.9"/>
    <n v="0.05"/>
    <n v="22.27"/>
    <n v="142.21499999999997"/>
    <n v="66.81"/>
    <n v="75.404999999999973"/>
    <n v="0.53021833139964125"/>
    <n v="2026"/>
    <s v="Q3"/>
    <n v="7"/>
    <x v="6"/>
  </r>
  <r>
    <n v="1"/>
    <d v="2026-07-20T00:00:00"/>
    <n v="2026"/>
    <x v="2"/>
    <n v="7"/>
    <x v="6"/>
    <x v="3"/>
    <x v="7"/>
    <x v="2"/>
    <s v="New"/>
    <x v="1"/>
    <s v="Summit Backpack 45L"/>
    <n v="3"/>
    <n v="156.25"/>
    <n v="0"/>
    <n v="79.900000000000006"/>
    <n v="468.75"/>
    <n v="239.70000000000002"/>
    <n v="229.04999999999998"/>
    <n v="0.48863999999999996"/>
    <n v="2026"/>
    <s v="Q3"/>
    <n v="7"/>
    <x v="6"/>
  </r>
  <r>
    <n v="270"/>
    <d v="2026-07-20T00:00:00"/>
    <n v="2026"/>
    <x v="2"/>
    <n v="7"/>
    <x v="6"/>
    <x v="2"/>
    <x v="2"/>
    <x v="3"/>
    <s v="Returning"/>
    <x v="3"/>
    <s v="Compact Sleeping Bag"/>
    <n v="3"/>
    <n v="120.14"/>
    <n v="0"/>
    <n v="58.9"/>
    <n v="360.42"/>
    <n v="176.7"/>
    <n v="183.72000000000003"/>
    <n v="0.5097386382553688"/>
    <n v="2026"/>
    <s v="Q3"/>
    <n v="7"/>
    <x v="6"/>
  </r>
  <r>
    <n v="2130"/>
    <d v="2026-07-20T00:00:00"/>
    <n v="2026"/>
    <x v="2"/>
    <n v="7"/>
    <x v="6"/>
    <x v="1"/>
    <x v="14"/>
    <x v="2"/>
    <s v="Returning"/>
    <x v="1"/>
    <s v="Trail Boots"/>
    <n v="1"/>
    <n v="145.21"/>
    <n v="0"/>
    <n v="80.52"/>
    <n v="145.21"/>
    <n v="80.52"/>
    <n v="64.690000000000012"/>
    <n v="0.44549273466014744"/>
    <n v="2026"/>
    <s v="Q3"/>
    <n v="7"/>
    <x v="6"/>
  </r>
  <r>
    <n v="2474"/>
    <d v="2026-07-20T00:00:00"/>
    <n v="2026"/>
    <x v="2"/>
    <n v="7"/>
    <x v="6"/>
    <x v="2"/>
    <x v="2"/>
    <x v="2"/>
    <s v="Returning"/>
    <x v="0"/>
    <s v="Compact Repair Kit"/>
    <n v="2"/>
    <n v="39.78"/>
    <n v="0.1"/>
    <n v="16.260000000000002"/>
    <n v="71.603999999999999"/>
    <n v="32.520000000000003"/>
    <n v="39.083999999999996"/>
    <n v="0.54583542818836928"/>
    <n v="2026"/>
    <s v="Q3"/>
    <n v="7"/>
    <x v="6"/>
  </r>
  <r>
    <n v="2514"/>
    <d v="2026-07-20T00:00:00"/>
    <n v="2026"/>
    <x v="2"/>
    <n v="7"/>
    <x v="6"/>
    <x v="1"/>
    <x v="6"/>
    <x v="0"/>
    <s v="New"/>
    <x v="2"/>
    <s v="Travel Backpack 35L"/>
    <n v="2"/>
    <n v="161.97"/>
    <n v="0.1"/>
    <n v="88.57"/>
    <n v="291.54599999999999"/>
    <n v="177.14"/>
    <n v="114.40600000000001"/>
    <n v="0.39241148909606033"/>
    <n v="2026"/>
    <s v="Q3"/>
    <n v="7"/>
    <x v="6"/>
  </r>
  <r>
    <n v="2616"/>
    <d v="2026-07-20T00:00:00"/>
    <n v="2026"/>
    <x v="2"/>
    <n v="7"/>
    <x v="6"/>
    <x v="2"/>
    <x v="3"/>
    <x v="2"/>
    <s v="New"/>
    <x v="4"/>
    <s v="Weighted Vest"/>
    <n v="2"/>
    <n v="125.37"/>
    <n v="0"/>
    <n v="68.040000000000006"/>
    <n v="250.74"/>
    <n v="136.08000000000001"/>
    <n v="114.66"/>
    <n v="0.457286432160804"/>
    <n v="2026"/>
    <s v="Q3"/>
    <n v="7"/>
    <x v="6"/>
  </r>
  <r>
    <n v="2632"/>
    <d v="2026-07-20T00:00:00"/>
    <n v="2026"/>
    <x v="2"/>
    <n v="7"/>
    <x v="6"/>
    <x v="0"/>
    <x v="15"/>
    <x v="0"/>
    <s v="New"/>
    <x v="3"/>
    <s v="Trail Tent 2P"/>
    <n v="1"/>
    <n v="196.57"/>
    <n v="0"/>
    <n v="104.78"/>
    <n v="196.57"/>
    <n v="104.78"/>
    <n v="91.789999999999992"/>
    <n v="0.46695833545301924"/>
    <n v="2026"/>
    <s v="Q3"/>
    <n v="7"/>
    <x v="6"/>
  </r>
  <r>
    <n v="3725"/>
    <d v="2026-07-20T00:00:00"/>
    <n v="2026"/>
    <x v="2"/>
    <n v="7"/>
    <x v="6"/>
    <x v="2"/>
    <x v="16"/>
    <x v="0"/>
    <s v="Returning"/>
    <x v="3"/>
    <s v="Trail Tent 2P"/>
    <n v="2"/>
    <n v="195.74"/>
    <n v="0.05"/>
    <n v="107.17"/>
    <n v="371.90600000000001"/>
    <n v="214.34"/>
    <n v="157.566"/>
    <n v="0.4236715729243411"/>
    <n v="2026"/>
    <s v="Q3"/>
    <n v="7"/>
    <x v="6"/>
  </r>
  <r>
    <n v="3834"/>
    <d v="2026-07-20T00:00:00"/>
    <n v="2026"/>
    <x v="2"/>
    <n v="7"/>
    <x v="6"/>
    <x v="1"/>
    <x v="14"/>
    <x v="2"/>
    <s v="New"/>
    <x v="3"/>
    <s v="Trail Tent 2P"/>
    <n v="3"/>
    <n v="192.28"/>
    <n v="0"/>
    <n v="104.3"/>
    <n v="576.84"/>
    <n v="312.89999999999998"/>
    <n v="263.94000000000005"/>
    <n v="0.45756188891200339"/>
    <n v="2026"/>
    <s v="Q3"/>
    <n v="7"/>
    <x v="6"/>
  </r>
  <r>
    <n v="159"/>
    <d v="2026-07-21T00:00:00"/>
    <n v="2026"/>
    <x v="2"/>
    <n v="7"/>
    <x v="6"/>
    <x v="1"/>
    <x v="1"/>
    <x v="0"/>
    <s v="Returning"/>
    <x v="1"/>
    <s v="Trekking Poles"/>
    <n v="2"/>
    <n v="70.150000000000006"/>
    <n v="0.05"/>
    <n v="32.950000000000003"/>
    <n v="133.285"/>
    <n v="65.900000000000006"/>
    <n v="67.384999999999991"/>
    <n v="0.50557076940390888"/>
    <n v="2026"/>
    <s v="Q3"/>
    <n v="7"/>
    <x v="6"/>
  </r>
  <r>
    <n v="435"/>
    <d v="2026-07-21T00:00:00"/>
    <n v="2026"/>
    <x v="2"/>
    <n v="7"/>
    <x v="6"/>
    <x v="2"/>
    <x v="2"/>
    <x v="0"/>
    <s v="Returning"/>
    <x v="3"/>
    <s v="Alpine Tent 4P"/>
    <n v="2"/>
    <n v="342.38"/>
    <n v="0.05"/>
    <n v="192.01"/>
    <n v="650.52199999999993"/>
    <n v="384.02"/>
    <n v="266.50199999999995"/>
    <n v="0.40967407712575438"/>
    <n v="2026"/>
    <s v="Q3"/>
    <n v="7"/>
    <x v="6"/>
  </r>
  <r>
    <n v="1467"/>
    <d v="2026-07-21T00:00:00"/>
    <n v="2026"/>
    <x v="2"/>
    <n v="7"/>
    <x v="6"/>
    <x v="1"/>
    <x v="14"/>
    <x v="3"/>
    <s v="New"/>
    <x v="4"/>
    <s v="Training Mat"/>
    <n v="1"/>
    <n v="50.59"/>
    <n v="0.05"/>
    <n v="22.04"/>
    <n v="48.060499999999998"/>
    <n v="22.04"/>
    <n v="26.020499999999998"/>
    <n v="0.54141134611583319"/>
    <n v="2026"/>
    <s v="Q3"/>
    <n v="7"/>
    <x v="6"/>
  </r>
  <r>
    <n v="1552"/>
    <d v="2026-07-21T00:00:00"/>
    <n v="2026"/>
    <x v="2"/>
    <n v="7"/>
    <x v="6"/>
    <x v="3"/>
    <x v="4"/>
    <x v="2"/>
    <s v="New"/>
    <x v="2"/>
    <s v="Packing Cube Set"/>
    <n v="2"/>
    <n v="46.34"/>
    <n v="0.1"/>
    <n v="18.41"/>
    <n v="83.412000000000006"/>
    <n v="36.82"/>
    <n v="46.592000000000006"/>
    <n v="0.55857670359180933"/>
    <n v="2026"/>
    <s v="Q3"/>
    <n v="7"/>
    <x v="6"/>
  </r>
  <r>
    <n v="1745"/>
    <d v="2026-07-21T00:00:00"/>
    <n v="2026"/>
    <x v="2"/>
    <n v="7"/>
    <x v="6"/>
    <x v="1"/>
    <x v="6"/>
    <x v="3"/>
    <s v="New"/>
    <x v="1"/>
    <s v="Hiking Daypack 20L"/>
    <n v="1"/>
    <n v="91.45"/>
    <n v="0"/>
    <n v="44.16"/>
    <n v="91.45"/>
    <n v="44.16"/>
    <n v="47.290000000000006"/>
    <n v="0.51711317659923461"/>
    <n v="2026"/>
    <s v="Q3"/>
    <n v="7"/>
    <x v="6"/>
  </r>
  <r>
    <n v="2174"/>
    <d v="2026-07-21T00:00:00"/>
    <n v="2026"/>
    <x v="2"/>
    <n v="7"/>
    <x v="6"/>
    <x v="3"/>
    <x v="8"/>
    <x v="3"/>
    <s v="Returning"/>
    <x v="0"/>
    <s v="Compact Repair Kit"/>
    <n v="3"/>
    <n v="40.28"/>
    <n v="0"/>
    <n v="17.12"/>
    <n v="120.84"/>
    <n v="51.36"/>
    <n v="69.48"/>
    <n v="0.57497517378351537"/>
    <n v="2026"/>
    <s v="Q3"/>
    <n v="7"/>
    <x v="6"/>
  </r>
  <r>
    <n v="3444"/>
    <d v="2026-07-21T00:00:00"/>
    <n v="2026"/>
    <x v="2"/>
    <n v="7"/>
    <x v="6"/>
    <x v="1"/>
    <x v="14"/>
    <x v="0"/>
    <s v="Returning"/>
    <x v="4"/>
    <s v="Recovery Roller"/>
    <n v="2"/>
    <n v="36.93"/>
    <n v="0"/>
    <n v="13.63"/>
    <n v="73.86"/>
    <n v="27.26"/>
    <n v="46.599999999999994"/>
    <n v="0.63092336853506625"/>
    <n v="2026"/>
    <s v="Q3"/>
    <n v="7"/>
    <x v="6"/>
  </r>
  <r>
    <n v="3646"/>
    <d v="2026-07-21T00:00:00"/>
    <n v="2026"/>
    <x v="2"/>
    <n v="7"/>
    <x v="6"/>
    <x v="2"/>
    <x v="2"/>
    <x v="3"/>
    <s v="Returning"/>
    <x v="1"/>
    <s v="Trail Boots"/>
    <n v="1"/>
    <n v="143.69"/>
    <n v="0"/>
    <n v="80.87"/>
    <n v="143.69"/>
    <n v="80.87"/>
    <n v="62.819999999999993"/>
    <n v="0.43719117544714309"/>
    <n v="2026"/>
    <s v="Q3"/>
    <n v="7"/>
    <x v="6"/>
  </r>
  <r>
    <n v="4558"/>
    <d v="2026-07-21T00:00:00"/>
    <n v="2026"/>
    <x v="2"/>
    <n v="7"/>
    <x v="6"/>
    <x v="1"/>
    <x v="14"/>
    <x v="3"/>
    <s v="New"/>
    <x v="1"/>
    <s v="Trail Boots"/>
    <n v="2"/>
    <n v="147.09"/>
    <n v="0"/>
    <n v="81.58"/>
    <n v="294.18"/>
    <n v="163.16"/>
    <n v="131.02000000000001"/>
    <n v="0.44537358080087025"/>
    <n v="2026"/>
    <s v="Q3"/>
    <n v="7"/>
    <x v="6"/>
  </r>
  <r>
    <n v="4564"/>
    <d v="2026-07-21T00:00:00"/>
    <n v="2026"/>
    <x v="2"/>
    <n v="7"/>
    <x v="6"/>
    <x v="2"/>
    <x v="5"/>
    <x v="0"/>
    <s v="New"/>
    <x v="1"/>
    <s v="Summit Backpack 45L"/>
    <n v="1"/>
    <n v="153.88"/>
    <n v="0"/>
    <n v="80.98"/>
    <n v="153.88"/>
    <n v="80.98"/>
    <n v="72.899999999999991"/>
    <n v="0.47374577592929551"/>
    <n v="2026"/>
    <s v="Q3"/>
    <n v="7"/>
    <x v="6"/>
  </r>
  <r>
    <n v="4616"/>
    <d v="2026-07-21T00:00:00"/>
    <n v="2026"/>
    <x v="2"/>
    <n v="7"/>
    <x v="6"/>
    <x v="3"/>
    <x v="13"/>
    <x v="3"/>
    <s v="New"/>
    <x v="1"/>
    <s v="Trekking Poles"/>
    <n v="3"/>
    <n v="72.2"/>
    <n v="0"/>
    <n v="31.45"/>
    <n v="216.60000000000002"/>
    <n v="94.35"/>
    <n v="122.25000000000003"/>
    <n v="0.5644044321329641"/>
    <n v="2026"/>
    <s v="Q3"/>
    <n v="7"/>
    <x v="6"/>
  </r>
  <r>
    <n v="536"/>
    <d v="2026-07-22T00:00:00"/>
    <n v="2026"/>
    <x v="2"/>
    <n v="7"/>
    <x v="6"/>
    <x v="3"/>
    <x v="13"/>
    <x v="2"/>
    <s v="Business"/>
    <x v="4"/>
    <s v="Resistance Band Set"/>
    <n v="1"/>
    <n v="40.67"/>
    <n v="0"/>
    <n v="14.28"/>
    <n v="40.67"/>
    <n v="14.28"/>
    <n v="26.39"/>
    <n v="0.64888123924268504"/>
    <n v="2026"/>
    <s v="Q3"/>
    <n v="7"/>
    <x v="6"/>
  </r>
  <r>
    <n v="571"/>
    <d v="2026-07-22T00:00:00"/>
    <n v="2026"/>
    <x v="2"/>
    <n v="7"/>
    <x v="6"/>
    <x v="0"/>
    <x v="0"/>
    <x v="0"/>
    <s v="New"/>
    <x v="1"/>
    <s v="Summit Backpack 45L"/>
    <n v="3"/>
    <n v="152.53"/>
    <n v="0"/>
    <n v="80.88"/>
    <n v="457.59000000000003"/>
    <n v="242.64"/>
    <n v="214.95000000000005"/>
    <n v="0.46974365698551113"/>
    <n v="2026"/>
    <s v="Q3"/>
    <n v="7"/>
    <x v="6"/>
  </r>
  <r>
    <n v="965"/>
    <d v="2026-07-22T00:00:00"/>
    <n v="2026"/>
    <x v="2"/>
    <n v="7"/>
    <x v="6"/>
    <x v="1"/>
    <x v="11"/>
    <x v="2"/>
    <s v="Returning"/>
    <x v="2"/>
    <s v="Insulated Bottle"/>
    <n v="2"/>
    <n v="35.39"/>
    <n v="0.05"/>
    <n v="13.39"/>
    <n v="67.241"/>
    <n v="26.78"/>
    <n v="40.460999999999999"/>
    <n v="0.60173108668818132"/>
    <n v="2026"/>
    <s v="Q3"/>
    <n v="7"/>
    <x v="6"/>
  </r>
  <r>
    <n v="1504"/>
    <d v="2026-07-22T00:00:00"/>
    <n v="2026"/>
    <x v="2"/>
    <n v="7"/>
    <x v="6"/>
    <x v="3"/>
    <x v="4"/>
    <x v="0"/>
    <s v="Returning"/>
    <x v="1"/>
    <s v="Hiking Daypack 20L"/>
    <n v="5"/>
    <n v="93.35"/>
    <n v="0"/>
    <n v="46.31"/>
    <n v="466.75"/>
    <n v="231.55"/>
    <n v="235.2"/>
    <n v="0.50391001606855912"/>
    <n v="2026"/>
    <s v="Q3"/>
    <n v="7"/>
    <x v="6"/>
  </r>
  <r>
    <n v="2560"/>
    <d v="2026-07-22T00:00:00"/>
    <n v="2026"/>
    <x v="2"/>
    <n v="7"/>
    <x v="6"/>
    <x v="1"/>
    <x v="12"/>
    <x v="0"/>
    <s v="Returning"/>
    <x v="0"/>
    <s v="Trail Bike Light"/>
    <n v="2"/>
    <n v="51.71"/>
    <n v="0"/>
    <n v="22.75"/>
    <n v="103.42"/>
    <n v="45.5"/>
    <n v="57.92"/>
    <n v="0.5600464126861342"/>
    <n v="2026"/>
    <s v="Q3"/>
    <n v="7"/>
    <x v="6"/>
  </r>
  <r>
    <n v="2758"/>
    <d v="2026-07-22T00:00:00"/>
    <n v="2026"/>
    <x v="2"/>
    <n v="7"/>
    <x v="6"/>
    <x v="0"/>
    <x v="0"/>
    <x v="0"/>
    <s v="New"/>
    <x v="0"/>
    <s v="Compact Repair Kit"/>
    <n v="1"/>
    <n v="39.86"/>
    <n v="0"/>
    <n v="16.53"/>
    <n v="39.86"/>
    <n v="16.53"/>
    <n v="23.33"/>
    <n v="0.58529854490717503"/>
    <n v="2026"/>
    <s v="Q3"/>
    <n v="7"/>
    <x v="6"/>
  </r>
  <r>
    <n v="4030"/>
    <d v="2026-07-22T00:00:00"/>
    <n v="2026"/>
    <x v="2"/>
    <n v="7"/>
    <x v="6"/>
    <x v="3"/>
    <x v="8"/>
    <x v="0"/>
    <s v="New"/>
    <x v="3"/>
    <s v="Portable Camp Stove"/>
    <n v="2"/>
    <n v="83.71"/>
    <n v="0"/>
    <n v="39.29"/>
    <n v="167.42"/>
    <n v="78.58"/>
    <n v="88.839999999999989"/>
    <n v="0.53064150041811009"/>
    <n v="2026"/>
    <s v="Q3"/>
    <n v="7"/>
    <x v="6"/>
  </r>
  <r>
    <n v="4337"/>
    <d v="2026-07-22T00:00:00"/>
    <n v="2026"/>
    <x v="2"/>
    <n v="7"/>
    <x v="6"/>
    <x v="1"/>
    <x v="14"/>
    <x v="2"/>
    <s v="New"/>
    <x v="2"/>
    <s v="Packing Cube Set"/>
    <n v="1"/>
    <n v="47.62"/>
    <n v="0"/>
    <n v="17.82"/>
    <n v="47.62"/>
    <n v="17.82"/>
    <n v="29.799999999999997"/>
    <n v="0.62578748425031494"/>
    <n v="2026"/>
    <s v="Q3"/>
    <n v="7"/>
    <x v="6"/>
  </r>
  <r>
    <n v="5129"/>
    <d v="2026-07-22T00:00:00"/>
    <n v="2026"/>
    <x v="2"/>
    <n v="7"/>
    <x v="6"/>
    <x v="1"/>
    <x v="12"/>
    <x v="0"/>
    <s v="Returning"/>
    <x v="0"/>
    <s v="Commuter Helmet"/>
    <n v="1"/>
    <n v="80.05"/>
    <n v="0.05"/>
    <n v="43.81"/>
    <n v="76.047499999999999"/>
    <n v="43.81"/>
    <n v="32.237499999999997"/>
    <n v="0.42391268615010352"/>
    <n v="2026"/>
    <s v="Q3"/>
    <n v="7"/>
    <x v="6"/>
  </r>
  <r>
    <n v="81"/>
    <d v="2026-07-23T00:00:00"/>
    <n v="2026"/>
    <x v="2"/>
    <n v="7"/>
    <x v="6"/>
    <x v="3"/>
    <x v="8"/>
    <x v="2"/>
    <s v="Returning"/>
    <x v="4"/>
    <s v="Training Mat"/>
    <n v="1"/>
    <n v="51.82"/>
    <n v="0"/>
    <n v="21.43"/>
    <n v="51.82"/>
    <n v="21.43"/>
    <n v="30.39"/>
    <n v="0.58645310690852959"/>
    <n v="2026"/>
    <s v="Q3"/>
    <n v="7"/>
    <x v="6"/>
  </r>
  <r>
    <n v="493"/>
    <d v="2026-07-23T00:00:00"/>
    <n v="2026"/>
    <x v="2"/>
    <n v="7"/>
    <x v="6"/>
    <x v="1"/>
    <x v="11"/>
    <x v="0"/>
    <s v="Business"/>
    <x v="2"/>
    <s v="Travel Backpack 35L"/>
    <n v="4"/>
    <n v="161.28"/>
    <n v="0.15"/>
    <n v="89.2"/>
    <n v="548.35199999999998"/>
    <n v="356.8"/>
    <n v="191.55199999999996"/>
    <n v="0.3493230625583566"/>
    <n v="2026"/>
    <s v="Q3"/>
    <n v="7"/>
    <x v="6"/>
  </r>
  <r>
    <n v="613"/>
    <d v="2026-07-23T00:00:00"/>
    <n v="2026"/>
    <x v="2"/>
    <n v="7"/>
    <x v="6"/>
    <x v="0"/>
    <x v="0"/>
    <x v="0"/>
    <s v="New"/>
    <x v="0"/>
    <s v="Compact Repair Kit"/>
    <n v="1"/>
    <n v="39.86"/>
    <n v="0.05"/>
    <n v="16.989999999999998"/>
    <n v="37.866999999999997"/>
    <n v="16.989999999999998"/>
    <n v="20.876999999999999"/>
    <n v="0.55132437214461139"/>
    <n v="2026"/>
    <s v="Q3"/>
    <n v="7"/>
    <x v="6"/>
  </r>
  <r>
    <n v="958"/>
    <d v="2026-07-23T00:00:00"/>
    <n v="2026"/>
    <x v="2"/>
    <n v="7"/>
    <x v="6"/>
    <x v="3"/>
    <x v="8"/>
    <x v="3"/>
    <s v="New"/>
    <x v="0"/>
    <s v="Cycling Pack 12L"/>
    <n v="6"/>
    <n v="102.96"/>
    <n v="0.05"/>
    <n v="51.74"/>
    <n v="586.87199999999996"/>
    <n v="310.44"/>
    <n v="276.43199999999996"/>
    <n v="0.47102604997341835"/>
    <n v="2026"/>
    <s v="Q3"/>
    <n v="7"/>
    <x v="6"/>
  </r>
  <r>
    <n v="1270"/>
    <d v="2026-07-23T00:00:00"/>
    <n v="2026"/>
    <x v="2"/>
    <n v="7"/>
    <x v="6"/>
    <x v="1"/>
    <x v="12"/>
    <x v="3"/>
    <s v="Returning"/>
    <x v="1"/>
    <s v="Hiking Daypack 20L"/>
    <n v="1"/>
    <n v="94.04"/>
    <n v="0"/>
    <n v="44.88"/>
    <n v="94.04"/>
    <n v="44.88"/>
    <n v="49.160000000000004"/>
    <n v="0.52275627392598889"/>
    <n v="2026"/>
    <s v="Q3"/>
    <n v="7"/>
    <x v="6"/>
  </r>
  <r>
    <n v="1513"/>
    <d v="2026-07-23T00:00:00"/>
    <n v="2026"/>
    <x v="2"/>
    <n v="7"/>
    <x v="6"/>
    <x v="3"/>
    <x v="8"/>
    <x v="0"/>
    <s v="New"/>
    <x v="1"/>
    <s v="Trekking Poles"/>
    <n v="2"/>
    <n v="70.790000000000006"/>
    <n v="0"/>
    <n v="32.44"/>
    <n v="141.58000000000001"/>
    <n v="64.88"/>
    <n v="76.700000000000017"/>
    <n v="0.541743184065546"/>
    <n v="2026"/>
    <s v="Q3"/>
    <n v="7"/>
    <x v="6"/>
  </r>
  <r>
    <n v="2009"/>
    <d v="2026-07-23T00:00:00"/>
    <n v="2026"/>
    <x v="2"/>
    <n v="7"/>
    <x v="6"/>
    <x v="2"/>
    <x v="10"/>
    <x v="0"/>
    <s v="New"/>
    <x v="2"/>
    <s v="Packing Cube Set"/>
    <n v="2"/>
    <n v="46.41"/>
    <n v="0"/>
    <n v="18.600000000000001"/>
    <n v="92.82"/>
    <n v="37.200000000000003"/>
    <n v="55.61999999999999"/>
    <n v="0.59922430510665803"/>
    <n v="2026"/>
    <s v="Q3"/>
    <n v="7"/>
    <x v="6"/>
  </r>
  <r>
    <n v="2838"/>
    <d v="2026-07-23T00:00:00"/>
    <n v="2026"/>
    <x v="2"/>
    <n v="7"/>
    <x v="6"/>
    <x v="3"/>
    <x v="13"/>
    <x v="3"/>
    <s v="New"/>
    <x v="1"/>
    <s v="Trekking Poles"/>
    <n v="1"/>
    <n v="69.75"/>
    <n v="0"/>
    <n v="33.299999999999997"/>
    <n v="69.75"/>
    <n v="33.299999999999997"/>
    <n v="36.450000000000003"/>
    <n v="0.52258064516129032"/>
    <n v="2026"/>
    <s v="Q3"/>
    <n v="7"/>
    <x v="6"/>
  </r>
  <r>
    <n v="3730"/>
    <d v="2026-07-23T00:00:00"/>
    <n v="2026"/>
    <x v="2"/>
    <n v="7"/>
    <x v="6"/>
    <x v="0"/>
    <x v="15"/>
    <x v="2"/>
    <s v="Business"/>
    <x v="0"/>
    <s v="Compact Repair Kit"/>
    <n v="3"/>
    <n v="40.81"/>
    <n v="0"/>
    <n v="16.86"/>
    <n v="122.43"/>
    <n v="50.58"/>
    <n v="71.850000000000009"/>
    <n v="0.58686596422445481"/>
    <n v="2026"/>
    <s v="Q3"/>
    <n v="7"/>
    <x v="6"/>
  </r>
  <r>
    <n v="4287"/>
    <d v="2026-07-23T00:00:00"/>
    <n v="2026"/>
    <x v="2"/>
    <n v="7"/>
    <x v="6"/>
    <x v="3"/>
    <x v="8"/>
    <x v="3"/>
    <s v="Returning"/>
    <x v="1"/>
    <s v="Summit Backpack 45L"/>
    <n v="5"/>
    <n v="156.69"/>
    <n v="0"/>
    <n v="80.489999999999995"/>
    <n v="783.45"/>
    <n v="402.45"/>
    <n v="381.00000000000006"/>
    <n v="0.48631054949262881"/>
    <n v="2026"/>
    <s v="Q3"/>
    <n v="7"/>
    <x v="6"/>
  </r>
  <r>
    <n v="4297"/>
    <d v="2026-07-23T00:00:00"/>
    <n v="2026"/>
    <x v="2"/>
    <n v="7"/>
    <x v="6"/>
    <x v="1"/>
    <x v="6"/>
    <x v="3"/>
    <s v="Returning"/>
    <x v="2"/>
    <s v="Travel Backpack 35L"/>
    <n v="1"/>
    <n v="168.59"/>
    <n v="0.1"/>
    <n v="88.8"/>
    <n v="151.73099999999999"/>
    <n v="88.8"/>
    <n v="62.930999999999997"/>
    <n v="0.41475374181940405"/>
    <n v="2026"/>
    <s v="Q3"/>
    <n v="7"/>
    <x v="6"/>
  </r>
  <r>
    <n v="5118"/>
    <d v="2026-07-23T00:00:00"/>
    <n v="2026"/>
    <x v="2"/>
    <n v="7"/>
    <x v="6"/>
    <x v="1"/>
    <x v="12"/>
    <x v="0"/>
    <s v="Business"/>
    <x v="2"/>
    <s v="Insulated Bottle"/>
    <n v="5"/>
    <n v="36.880000000000003"/>
    <n v="0.1"/>
    <n v="13.76"/>
    <n v="165.96"/>
    <n v="68.8"/>
    <n v="97.160000000000011"/>
    <n v="0.58544227524704751"/>
    <n v="2026"/>
    <s v="Q3"/>
    <n v="7"/>
    <x v="6"/>
  </r>
  <r>
    <n v="363"/>
    <d v="2026-07-24T00:00:00"/>
    <n v="2026"/>
    <x v="2"/>
    <n v="7"/>
    <x v="6"/>
    <x v="0"/>
    <x v="0"/>
    <x v="1"/>
    <s v="Business"/>
    <x v="2"/>
    <s v="Carry-On Duffel"/>
    <n v="8"/>
    <n v="136.13"/>
    <n v="0.1"/>
    <n v="66.55"/>
    <n v="980.13599999999997"/>
    <n v="532.4"/>
    <n v="447.73599999999999"/>
    <n v="0.45681007533648393"/>
    <n v="2026"/>
    <s v="Q3"/>
    <n v="7"/>
    <x v="6"/>
  </r>
  <r>
    <n v="4243"/>
    <d v="2026-07-24T00:00:00"/>
    <n v="2026"/>
    <x v="2"/>
    <n v="7"/>
    <x v="6"/>
    <x v="1"/>
    <x v="14"/>
    <x v="3"/>
    <s v="Returning"/>
    <x v="0"/>
    <s v="Compact Repair Kit"/>
    <n v="2"/>
    <n v="40.479999999999997"/>
    <n v="0.05"/>
    <n v="16.93"/>
    <n v="76.911999999999992"/>
    <n v="33.86"/>
    <n v="43.051999999999992"/>
    <n v="0.5597566049511129"/>
    <n v="2026"/>
    <s v="Q3"/>
    <n v="7"/>
    <x v="6"/>
  </r>
  <r>
    <n v="4348"/>
    <d v="2026-07-24T00:00:00"/>
    <n v="2026"/>
    <x v="2"/>
    <n v="7"/>
    <x v="6"/>
    <x v="0"/>
    <x v="0"/>
    <x v="0"/>
    <s v="New"/>
    <x v="0"/>
    <s v="Trail Bike Light"/>
    <n v="4"/>
    <n v="50.09"/>
    <n v="0"/>
    <n v="22.11"/>
    <n v="200.36"/>
    <n v="88.44"/>
    <n v="111.92000000000002"/>
    <n v="0.55859452984627678"/>
    <n v="2026"/>
    <s v="Q3"/>
    <n v="7"/>
    <x v="6"/>
  </r>
  <r>
    <n v="4405"/>
    <d v="2026-07-24T00:00:00"/>
    <n v="2026"/>
    <x v="2"/>
    <n v="7"/>
    <x v="6"/>
    <x v="3"/>
    <x v="8"/>
    <x v="0"/>
    <s v="Returning"/>
    <x v="1"/>
    <s v="Summit Backpack 45L"/>
    <n v="1"/>
    <n v="156.54"/>
    <n v="0.1"/>
    <n v="77.38"/>
    <n v="140.886"/>
    <n v="77.38"/>
    <n v="63.506"/>
    <n v="0.4507616086765186"/>
    <n v="2026"/>
    <s v="Q3"/>
    <n v="7"/>
    <x v="6"/>
  </r>
  <r>
    <n v="4857"/>
    <d v="2026-07-24T00:00:00"/>
    <n v="2026"/>
    <x v="2"/>
    <n v="7"/>
    <x v="6"/>
    <x v="1"/>
    <x v="6"/>
    <x v="2"/>
    <s v="Returning"/>
    <x v="1"/>
    <s v="Summit Backpack 45L"/>
    <n v="1"/>
    <n v="152.1"/>
    <n v="0.1"/>
    <n v="80.459999999999994"/>
    <n v="136.88999999999999"/>
    <n v="80.459999999999994"/>
    <n v="56.429999999999993"/>
    <n v="0.41222879684418146"/>
    <n v="2026"/>
    <s v="Q3"/>
    <n v="7"/>
    <x v="6"/>
  </r>
  <r>
    <n v="87"/>
    <d v="2026-07-25T00:00:00"/>
    <n v="2026"/>
    <x v="2"/>
    <n v="7"/>
    <x v="6"/>
    <x v="1"/>
    <x v="11"/>
    <x v="0"/>
    <s v="Returning"/>
    <x v="1"/>
    <s v="Summit Backpack 45L"/>
    <n v="1"/>
    <n v="155.35"/>
    <n v="0"/>
    <n v="80.47"/>
    <n v="155.35"/>
    <n v="80.47"/>
    <n v="74.88"/>
    <n v="0.48200836820083681"/>
    <n v="2026"/>
    <s v="Q3"/>
    <n v="7"/>
    <x v="6"/>
  </r>
  <r>
    <n v="315"/>
    <d v="2026-07-25T00:00:00"/>
    <n v="2026"/>
    <x v="2"/>
    <n v="7"/>
    <x v="6"/>
    <x v="2"/>
    <x v="3"/>
    <x v="3"/>
    <s v="New"/>
    <x v="0"/>
    <s v="Commuter Helmet"/>
    <n v="1"/>
    <n v="81.13"/>
    <n v="0.05"/>
    <n v="42.41"/>
    <n v="77.073499999999996"/>
    <n v="42.41"/>
    <n v="34.663499999999999"/>
    <n v="0.44974602165465433"/>
    <n v="2026"/>
    <s v="Q3"/>
    <n v="7"/>
    <x v="6"/>
  </r>
  <r>
    <n v="970"/>
    <d v="2026-07-25T00:00:00"/>
    <n v="2026"/>
    <x v="2"/>
    <n v="7"/>
    <x v="6"/>
    <x v="1"/>
    <x v="11"/>
    <x v="0"/>
    <s v="New"/>
    <x v="1"/>
    <s v="Trail Boots"/>
    <n v="1"/>
    <n v="145.87"/>
    <n v="0"/>
    <n v="81.430000000000007"/>
    <n v="145.87"/>
    <n v="81.430000000000007"/>
    <n v="64.44"/>
    <n v="0.44176321382052508"/>
    <n v="2026"/>
    <s v="Q3"/>
    <n v="7"/>
    <x v="6"/>
  </r>
  <r>
    <n v="1891"/>
    <d v="2026-07-25T00:00:00"/>
    <n v="2026"/>
    <x v="2"/>
    <n v="7"/>
    <x v="6"/>
    <x v="1"/>
    <x v="12"/>
    <x v="0"/>
    <s v="New"/>
    <x v="1"/>
    <s v="Summit Backpack 45L"/>
    <n v="6"/>
    <n v="151.88999999999999"/>
    <n v="0.15"/>
    <n v="76.83"/>
    <n v="774.6389999999999"/>
    <n v="460.98"/>
    <n v="313.65899999999988"/>
    <n v="0.40490989996630677"/>
    <n v="2026"/>
    <s v="Q3"/>
    <n v="7"/>
    <x v="6"/>
  </r>
  <r>
    <n v="2148"/>
    <d v="2026-07-25T00:00:00"/>
    <n v="2026"/>
    <x v="2"/>
    <n v="7"/>
    <x v="6"/>
    <x v="2"/>
    <x v="10"/>
    <x v="0"/>
    <s v="New"/>
    <x v="4"/>
    <s v="Resistance Band Set"/>
    <n v="2"/>
    <n v="41.14"/>
    <n v="0.1"/>
    <n v="14.84"/>
    <n v="74.052000000000007"/>
    <n v="29.68"/>
    <n v="44.372000000000007"/>
    <n v="0.59920056176740677"/>
    <n v="2026"/>
    <s v="Q3"/>
    <n v="7"/>
    <x v="6"/>
  </r>
  <r>
    <n v="2467"/>
    <d v="2026-07-25T00:00:00"/>
    <n v="2026"/>
    <x v="2"/>
    <n v="7"/>
    <x v="6"/>
    <x v="3"/>
    <x v="4"/>
    <x v="2"/>
    <s v="Returning"/>
    <x v="0"/>
    <s v="Trail Bike Light"/>
    <n v="1"/>
    <n v="49.5"/>
    <n v="0"/>
    <n v="21.83"/>
    <n v="49.5"/>
    <n v="21.83"/>
    <n v="27.67"/>
    <n v="0.55898989898989904"/>
    <n v="2026"/>
    <s v="Q3"/>
    <n v="7"/>
    <x v="6"/>
  </r>
  <r>
    <n v="3710"/>
    <d v="2026-07-25T00:00:00"/>
    <n v="2026"/>
    <x v="2"/>
    <n v="7"/>
    <x v="6"/>
    <x v="3"/>
    <x v="7"/>
    <x v="0"/>
    <s v="New"/>
    <x v="2"/>
    <s v="Packing Cube Set"/>
    <n v="2"/>
    <n v="46.48"/>
    <n v="0.05"/>
    <n v="18.760000000000002"/>
    <n v="88.311999999999983"/>
    <n v="37.520000000000003"/>
    <n v="50.79199999999998"/>
    <n v="0.57514267596702584"/>
    <n v="2026"/>
    <s v="Q3"/>
    <n v="7"/>
    <x v="6"/>
  </r>
  <r>
    <n v="3714"/>
    <d v="2026-07-25T00:00:00"/>
    <n v="2026"/>
    <x v="2"/>
    <n v="7"/>
    <x v="6"/>
    <x v="2"/>
    <x v="2"/>
    <x v="3"/>
    <s v="Returning"/>
    <x v="2"/>
    <s v="Insulated Bottle"/>
    <n v="1"/>
    <n v="36.909999999999997"/>
    <n v="0"/>
    <n v="13.56"/>
    <n v="36.909999999999997"/>
    <n v="13.56"/>
    <n v="23.349999999999994"/>
    <n v="0.63261988620969922"/>
    <n v="2026"/>
    <s v="Q3"/>
    <n v="7"/>
    <x v="6"/>
  </r>
  <r>
    <n v="3893"/>
    <d v="2026-07-25T00:00:00"/>
    <n v="2026"/>
    <x v="2"/>
    <n v="7"/>
    <x v="6"/>
    <x v="0"/>
    <x v="0"/>
    <x v="0"/>
    <s v="Returning"/>
    <x v="2"/>
    <s v="Insulated Bottle"/>
    <n v="1"/>
    <n v="35.6"/>
    <n v="0"/>
    <n v="13.91"/>
    <n v="35.6"/>
    <n v="13.91"/>
    <n v="21.69"/>
    <n v="0.60926966292134832"/>
    <n v="2026"/>
    <s v="Q3"/>
    <n v="7"/>
    <x v="6"/>
  </r>
  <r>
    <n v="4136"/>
    <d v="2026-07-25T00:00:00"/>
    <n v="2026"/>
    <x v="2"/>
    <n v="7"/>
    <x v="6"/>
    <x v="1"/>
    <x v="11"/>
    <x v="2"/>
    <s v="New"/>
    <x v="0"/>
    <s v="Commuter Helmet"/>
    <n v="2"/>
    <n v="80.25"/>
    <n v="0.05"/>
    <n v="42.39"/>
    <n v="152.47499999999999"/>
    <n v="84.78"/>
    <n v="67.694999999999993"/>
    <n v="0.44397442203639936"/>
    <n v="2026"/>
    <s v="Q3"/>
    <n v="7"/>
    <x v="6"/>
  </r>
  <r>
    <n v="4212"/>
    <d v="2026-07-25T00:00:00"/>
    <n v="2026"/>
    <x v="2"/>
    <n v="7"/>
    <x v="6"/>
    <x v="0"/>
    <x v="0"/>
    <x v="3"/>
    <s v="Returning"/>
    <x v="2"/>
    <s v="Packing Cube Set"/>
    <n v="2"/>
    <n v="47.52"/>
    <n v="0.1"/>
    <n v="17.86"/>
    <n v="85.536000000000001"/>
    <n v="35.72"/>
    <n v="49.816000000000003"/>
    <n v="0.58239805462027683"/>
    <n v="2026"/>
    <s v="Q3"/>
    <n v="7"/>
    <x v="6"/>
  </r>
  <r>
    <n v="4332"/>
    <d v="2026-07-25T00:00:00"/>
    <n v="2026"/>
    <x v="2"/>
    <n v="7"/>
    <x v="6"/>
    <x v="3"/>
    <x v="13"/>
    <x v="0"/>
    <s v="New"/>
    <x v="2"/>
    <s v="Travel Backpack 35L"/>
    <n v="2"/>
    <n v="164.58"/>
    <n v="0.1"/>
    <n v="86.55"/>
    <n v="296.24400000000003"/>
    <n v="173.1"/>
    <n v="123.14400000000003"/>
    <n v="0.41568436829100341"/>
    <n v="2026"/>
    <s v="Q3"/>
    <n v="7"/>
    <x v="6"/>
  </r>
  <r>
    <n v="702"/>
    <d v="2026-07-26T00:00:00"/>
    <n v="2026"/>
    <x v="2"/>
    <n v="7"/>
    <x v="6"/>
    <x v="0"/>
    <x v="9"/>
    <x v="0"/>
    <s v="New"/>
    <x v="0"/>
    <s v="Compact Repair Kit"/>
    <n v="1"/>
    <n v="39.99"/>
    <n v="0.05"/>
    <n v="16.739999999999998"/>
    <n v="37.990499999999997"/>
    <n v="16.739999999999998"/>
    <n v="21.250499999999999"/>
    <n v="0.55936352509179932"/>
    <n v="2026"/>
    <s v="Q3"/>
    <n v="7"/>
    <x v="6"/>
  </r>
  <r>
    <n v="1223"/>
    <d v="2026-07-26T00:00:00"/>
    <n v="2026"/>
    <x v="2"/>
    <n v="7"/>
    <x v="6"/>
    <x v="1"/>
    <x v="12"/>
    <x v="2"/>
    <s v="New"/>
    <x v="1"/>
    <s v="Trail Boots"/>
    <n v="1"/>
    <n v="140.44"/>
    <n v="0"/>
    <n v="77.08"/>
    <n v="140.44"/>
    <n v="77.08"/>
    <n v="63.36"/>
    <n v="0.45115351751637711"/>
    <n v="2026"/>
    <s v="Q3"/>
    <n v="7"/>
    <x v="6"/>
  </r>
  <r>
    <n v="1370"/>
    <d v="2026-07-26T00:00:00"/>
    <n v="2026"/>
    <x v="2"/>
    <n v="7"/>
    <x v="6"/>
    <x v="2"/>
    <x v="10"/>
    <x v="3"/>
    <s v="New"/>
    <x v="4"/>
    <s v="Weighted Vest"/>
    <n v="2"/>
    <n v="123.73"/>
    <n v="0.05"/>
    <n v="68.22"/>
    <n v="235.08699999999999"/>
    <n v="136.44"/>
    <n v="98.646999999999991"/>
    <n v="0.41961911973014243"/>
    <n v="2026"/>
    <s v="Q3"/>
    <n v="7"/>
    <x v="6"/>
  </r>
  <r>
    <n v="3476"/>
    <d v="2026-07-26T00:00:00"/>
    <n v="2026"/>
    <x v="2"/>
    <n v="7"/>
    <x v="6"/>
    <x v="3"/>
    <x v="13"/>
    <x v="1"/>
    <s v="New"/>
    <x v="2"/>
    <s v="Carry-On Duffel"/>
    <n v="3"/>
    <n v="132.68"/>
    <n v="0.15"/>
    <n v="67.38"/>
    <n v="338.334"/>
    <n v="202.14"/>
    <n v="136.19400000000002"/>
    <n v="0.40254304917625783"/>
    <n v="2026"/>
    <s v="Q3"/>
    <n v="7"/>
    <x v="6"/>
  </r>
  <r>
    <n v="4066"/>
    <d v="2026-07-26T00:00:00"/>
    <n v="2026"/>
    <x v="2"/>
    <n v="7"/>
    <x v="6"/>
    <x v="3"/>
    <x v="7"/>
    <x v="2"/>
    <s v="New"/>
    <x v="4"/>
    <s v="Recovery Roller"/>
    <n v="1"/>
    <n v="35.479999999999997"/>
    <n v="0.05"/>
    <n v="14.15"/>
    <n v="33.705999999999996"/>
    <n v="14.15"/>
    <n v="19.555999999999997"/>
    <n v="0.58019343737020113"/>
    <n v="2026"/>
    <s v="Q3"/>
    <n v="7"/>
    <x v="6"/>
  </r>
  <r>
    <n v="4153"/>
    <d v="2026-07-26T00:00:00"/>
    <n v="2026"/>
    <x v="2"/>
    <n v="7"/>
    <x v="6"/>
    <x v="3"/>
    <x v="7"/>
    <x v="0"/>
    <s v="Business"/>
    <x v="2"/>
    <s v="Carry-On Duffel"/>
    <n v="3"/>
    <n v="134.63"/>
    <n v="0"/>
    <n v="67.2"/>
    <n v="403.89"/>
    <n v="201.60000000000002"/>
    <n v="202.28999999999996"/>
    <n v="0.50085419297333422"/>
    <n v="2026"/>
    <s v="Q3"/>
    <n v="7"/>
    <x v="6"/>
  </r>
  <r>
    <n v="379"/>
    <d v="2026-07-27T00:00:00"/>
    <n v="2026"/>
    <x v="2"/>
    <n v="7"/>
    <x v="6"/>
    <x v="0"/>
    <x v="9"/>
    <x v="3"/>
    <s v="New"/>
    <x v="1"/>
    <s v="Trekking Poles"/>
    <n v="3"/>
    <n v="72.03"/>
    <n v="0"/>
    <n v="32.46"/>
    <n v="216.09"/>
    <n v="97.38"/>
    <n v="118.71000000000001"/>
    <n v="0.54935443565181175"/>
    <n v="2026"/>
    <s v="Q3"/>
    <n v="7"/>
    <x v="6"/>
  </r>
  <r>
    <n v="820"/>
    <d v="2026-07-27T00:00:00"/>
    <n v="2026"/>
    <x v="2"/>
    <n v="7"/>
    <x v="6"/>
    <x v="3"/>
    <x v="7"/>
    <x v="3"/>
    <s v="Returning"/>
    <x v="4"/>
    <s v="Resistance Band Set"/>
    <n v="1"/>
    <n v="40.24"/>
    <n v="0"/>
    <n v="15.05"/>
    <n v="40.24"/>
    <n v="15.05"/>
    <n v="25.19"/>
    <n v="0.62599403578528823"/>
    <n v="2026"/>
    <s v="Q3"/>
    <n v="7"/>
    <x v="6"/>
  </r>
  <r>
    <n v="2003"/>
    <d v="2026-07-27T00:00:00"/>
    <n v="2026"/>
    <x v="2"/>
    <n v="7"/>
    <x v="6"/>
    <x v="2"/>
    <x v="5"/>
    <x v="2"/>
    <s v="Returning"/>
    <x v="2"/>
    <s v="Insulated Bottle"/>
    <n v="1"/>
    <n v="36.14"/>
    <n v="0"/>
    <n v="13.52"/>
    <n v="36.14"/>
    <n v="13.52"/>
    <n v="22.62"/>
    <n v="0.62589928057553956"/>
    <n v="2026"/>
    <s v="Q3"/>
    <n v="7"/>
    <x v="6"/>
  </r>
  <r>
    <n v="2682"/>
    <d v="2026-07-27T00:00:00"/>
    <n v="2026"/>
    <x v="2"/>
    <n v="7"/>
    <x v="6"/>
    <x v="1"/>
    <x v="11"/>
    <x v="0"/>
    <s v="New"/>
    <x v="4"/>
    <s v="Resistance Band Set"/>
    <n v="2"/>
    <n v="40.22"/>
    <n v="0.05"/>
    <n v="14.72"/>
    <n v="76.417999999999992"/>
    <n v="29.44"/>
    <n v="46.977999999999994"/>
    <n v="0.61475045146431473"/>
    <n v="2026"/>
    <s v="Q3"/>
    <n v="7"/>
    <x v="6"/>
  </r>
  <r>
    <n v="3860"/>
    <d v="2026-07-27T00:00:00"/>
    <n v="2026"/>
    <x v="2"/>
    <n v="7"/>
    <x v="6"/>
    <x v="3"/>
    <x v="7"/>
    <x v="0"/>
    <s v="Returning"/>
    <x v="4"/>
    <s v="Recovery Roller"/>
    <n v="3"/>
    <n v="37.130000000000003"/>
    <n v="0.05"/>
    <n v="14.29"/>
    <n v="105.82050000000001"/>
    <n v="42.87"/>
    <n v="62.950500000000012"/>
    <n v="0.59488000907196625"/>
    <n v="2026"/>
    <s v="Q3"/>
    <n v="7"/>
    <x v="6"/>
  </r>
  <r>
    <n v="4063"/>
    <d v="2026-07-27T00:00:00"/>
    <n v="2026"/>
    <x v="2"/>
    <n v="7"/>
    <x v="6"/>
    <x v="0"/>
    <x v="9"/>
    <x v="0"/>
    <s v="New"/>
    <x v="3"/>
    <s v="Compact Sleeping Bag"/>
    <n v="4"/>
    <n v="125.07"/>
    <n v="0.05"/>
    <n v="60"/>
    <n v="475.26599999999996"/>
    <n v="240"/>
    <n v="235.26599999999996"/>
    <n v="0.4950196311118405"/>
    <n v="2026"/>
    <s v="Q3"/>
    <n v="7"/>
    <x v="6"/>
  </r>
  <r>
    <n v="4474"/>
    <d v="2026-07-27T00:00:00"/>
    <n v="2026"/>
    <x v="2"/>
    <n v="7"/>
    <x v="6"/>
    <x v="3"/>
    <x v="13"/>
    <x v="1"/>
    <s v="Returning"/>
    <x v="4"/>
    <s v="Weighted Vest"/>
    <n v="5"/>
    <n v="122.14"/>
    <n v="0.05"/>
    <n v="70.64"/>
    <n v="580.16499999999996"/>
    <n v="353.2"/>
    <n v="226.96499999999997"/>
    <n v="0.39120767367903958"/>
    <n v="2026"/>
    <s v="Q3"/>
    <n v="7"/>
    <x v="6"/>
  </r>
  <r>
    <n v="21"/>
    <d v="2026-07-28T00:00:00"/>
    <n v="2026"/>
    <x v="2"/>
    <n v="7"/>
    <x v="6"/>
    <x v="1"/>
    <x v="11"/>
    <x v="0"/>
    <s v="Business"/>
    <x v="3"/>
    <s v="Compact Sleeping Bag"/>
    <n v="1"/>
    <n v="120.09"/>
    <n v="0"/>
    <n v="62.18"/>
    <n v="120.09"/>
    <n v="62.18"/>
    <n v="57.910000000000004"/>
    <n v="0.48222166708302111"/>
    <n v="2026"/>
    <s v="Q3"/>
    <n v="7"/>
    <x v="6"/>
  </r>
  <r>
    <n v="368"/>
    <d v="2026-07-28T00:00:00"/>
    <n v="2026"/>
    <x v="2"/>
    <n v="7"/>
    <x v="6"/>
    <x v="3"/>
    <x v="4"/>
    <x v="3"/>
    <s v="Returning"/>
    <x v="0"/>
    <s v="Cycling Pack 12L"/>
    <n v="6"/>
    <n v="102.75"/>
    <n v="0"/>
    <n v="51.55"/>
    <n v="616.5"/>
    <n v="309.29999999999995"/>
    <n v="307.20000000000005"/>
    <n v="0.49829683698296845"/>
    <n v="2026"/>
    <s v="Q3"/>
    <n v="7"/>
    <x v="6"/>
  </r>
  <r>
    <n v="457"/>
    <d v="2026-07-28T00:00:00"/>
    <n v="2026"/>
    <x v="2"/>
    <n v="7"/>
    <x v="6"/>
    <x v="2"/>
    <x v="2"/>
    <x v="0"/>
    <s v="Returning"/>
    <x v="3"/>
    <s v="Trail Tent 2P"/>
    <n v="4"/>
    <n v="191.15"/>
    <n v="0"/>
    <n v="105.01"/>
    <n v="764.6"/>
    <n v="420.04"/>
    <n v="344.56"/>
    <n v="0.45064085796494896"/>
    <n v="2026"/>
    <s v="Q3"/>
    <n v="7"/>
    <x v="6"/>
  </r>
  <r>
    <n v="1516"/>
    <d v="2026-07-28T00:00:00"/>
    <n v="2026"/>
    <x v="2"/>
    <n v="7"/>
    <x v="6"/>
    <x v="0"/>
    <x v="9"/>
    <x v="0"/>
    <s v="Business"/>
    <x v="4"/>
    <s v="Resistance Band Set"/>
    <n v="2"/>
    <n v="40.15"/>
    <n v="0.1"/>
    <n v="14.86"/>
    <n v="72.27"/>
    <n v="29.72"/>
    <n v="42.55"/>
    <n v="0.58876435588764353"/>
    <n v="2026"/>
    <s v="Q3"/>
    <n v="7"/>
    <x v="6"/>
  </r>
  <r>
    <n v="2266"/>
    <d v="2026-07-28T00:00:00"/>
    <n v="2026"/>
    <x v="2"/>
    <n v="7"/>
    <x v="6"/>
    <x v="1"/>
    <x v="11"/>
    <x v="3"/>
    <s v="Business"/>
    <x v="3"/>
    <s v="Portable Camp Stove"/>
    <n v="1"/>
    <n v="83.05"/>
    <n v="0"/>
    <n v="38.86"/>
    <n v="83.05"/>
    <n v="38.86"/>
    <n v="44.19"/>
    <n v="0.53208910295003009"/>
    <n v="2026"/>
    <s v="Q3"/>
    <n v="7"/>
    <x v="6"/>
  </r>
  <r>
    <n v="2802"/>
    <d v="2026-07-28T00:00:00"/>
    <n v="2026"/>
    <x v="2"/>
    <n v="7"/>
    <x v="6"/>
    <x v="0"/>
    <x v="9"/>
    <x v="0"/>
    <s v="Returning"/>
    <x v="1"/>
    <s v="Trail Boots"/>
    <n v="2"/>
    <n v="146.22999999999999"/>
    <n v="0"/>
    <n v="79.040000000000006"/>
    <n v="292.45999999999998"/>
    <n v="158.08000000000001"/>
    <n v="134.37999999999997"/>
    <n v="0.45948163851466861"/>
    <n v="2026"/>
    <s v="Q3"/>
    <n v="7"/>
    <x v="6"/>
  </r>
  <r>
    <n v="3604"/>
    <d v="2026-07-28T00:00:00"/>
    <n v="2026"/>
    <x v="2"/>
    <n v="7"/>
    <x v="6"/>
    <x v="1"/>
    <x v="14"/>
    <x v="0"/>
    <s v="Returning"/>
    <x v="1"/>
    <s v="Trail Boots"/>
    <n v="2"/>
    <n v="144.09"/>
    <n v="0"/>
    <n v="77.67"/>
    <n v="288.18"/>
    <n v="155.34"/>
    <n v="132.84"/>
    <n v="0.46096189881324173"/>
    <n v="2026"/>
    <s v="Q3"/>
    <n v="7"/>
    <x v="6"/>
  </r>
  <r>
    <n v="3644"/>
    <d v="2026-07-28T00:00:00"/>
    <n v="2026"/>
    <x v="2"/>
    <n v="7"/>
    <x v="6"/>
    <x v="2"/>
    <x v="10"/>
    <x v="2"/>
    <s v="Business"/>
    <x v="1"/>
    <s v="Hiking Daypack 20L"/>
    <n v="3"/>
    <n v="93.01"/>
    <n v="0.15"/>
    <n v="46.68"/>
    <n v="237.17550000000003"/>
    <n v="140.04"/>
    <n v="97.135500000000036"/>
    <n v="0.4095511551572571"/>
    <n v="2026"/>
    <s v="Q3"/>
    <n v="7"/>
    <x v="6"/>
  </r>
  <r>
    <n v="4271"/>
    <d v="2026-07-28T00:00:00"/>
    <n v="2026"/>
    <x v="2"/>
    <n v="7"/>
    <x v="6"/>
    <x v="0"/>
    <x v="0"/>
    <x v="2"/>
    <s v="New"/>
    <x v="3"/>
    <s v="Compact Sleeping Bag"/>
    <n v="1"/>
    <n v="121.61"/>
    <n v="0.1"/>
    <n v="60.58"/>
    <n v="109.449"/>
    <n v="60.58"/>
    <n v="48.869"/>
    <n v="0.4465001964385239"/>
    <n v="2026"/>
    <s v="Q3"/>
    <n v="7"/>
    <x v="6"/>
  </r>
  <r>
    <n v="272"/>
    <d v="2026-07-29T00:00:00"/>
    <n v="2026"/>
    <x v="2"/>
    <n v="7"/>
    <x v="6"/>
    <x v="3"/>
    <x v="4"/>
    <x v="0"/>
    <s v="Business"/>
    <x v="3"/>
    <s v="Trail Tent 2P"/>
    <n v="2"/>
    <n v="195.09"/>
    <n v="0"/>
    <n v="106.82"/>
    <n v="390.18"/>
    <n v="213.64"/>
    <n v="176.54000000000002"/>
    <n v="0.45245783997129535"/>
    <n v="2026"/>
    <s v="Q3"/>
    <n v="7"/>
    <x v="6"/>
  </r>
  <r>
    <n v="1469"/>
    <d v="2026-07-29T00:00:00"/>
    <n v="2026"/>
    <x v="2"/>
    <n v="7"/>
    <x v="6"/>
    <x v="2"/>
    <x v="10"/>
    <x v="2"/>
    <s v="Returning"/>
    <x v="2"/>
    <s v="Travel Backpack 35L"/>
    <n v="3"/>
    <n v="167.52"/>
    <n v="0"/>
    <n v="87.26"/>
    <n v="502.56000000000006"/>
    <n v="261.78000000000003"/>
    <n v="240.78000000000003"/>
    <n v="0.4791069723018147"/>
    <n v="2026"/>
    <s v="Q3"/>
    <n v="7"/>
    <x v="6"/>
  </r>
  <r>
    <n v="2253"/>
    <d v="2026-07-29T00:00:00"/>
    <n v="2026"/>
    <x v="2"/>
    <n v="7"/>
    <x v="6"/>
    <x v="1"/>
    <x v="14"/>
    <x v="3"/>
    <s v="New"/>
    <x v="0"/>
    <s v="Trail Bike Light"/>
    <n v="3"/>
    <n v="50.98"/>
    <n v="0"/>
    <n v="22.63"/>
    <n v="152.94"/>
    <n v="67.89"/>
    <n v="85.05"/>
    <n v="0.55610043154178113"/>
    <n v="2026"/>
    <s v="Q3"/>
    <n v="7"/>
    <x v="6"/>
  </r>
  <r>
    <n v="2554"/>
    <d v="2026-07-29T00:00:00"/>
    <n v="2026"/>
    <x v="2"/>
    <n v="7"/>
    <x v="6"/>
    <x v="1"/>
    <x v="11"/>
    <x v="3"/>
    <s v="New"/>
    <x v="4"/>
    <s v="Training Mat"/>
    <n v="2"/>
    <n v="49.98"/>
    <n v="0.1"/>
    <n v="21.91"/>
    <n v="89.963999999999999"/>
    <n v="43.82"/>
    <n v="46.143999999999998"/>
    <n v="0.51291627762215997"/>
    <n v="2026"/>
    <s v="Q3"/>
    <n v="7"/>
    <x v="6"/>
  </r>
  <r>
    <n v="2624"/>
    <d v="2026-07-29T00:00:00"/>
    <n v="2026"/>
    <x v="2"/>
    <n v="7"/>
    <x v="6"/>
    <x v="3"/>
    <x v="4"/>
    <x v="1"/>
    <s v="Business"/>
    <x v="2"/>
    <s v="Insulated Bottle"/>
    <n v="4"/>
    <n v="36.44"/>
    <n v="0.15"/>
    <n v="13.32"/>
    <n v="123.89599999999999"/>
    <n v="53.28"/>
    <n v="70.615999999999985"/>
    <n v="0.5699619035319945"/>
    <n v="2026"/>
    <s v="Q3"/>
    <n v="7"/>
    <x v="6"/>
  </r>
  <r>
    <n v="3338"/>
    <d v="2026-07-29T00:00:00"/>
    <n v="2026"/>
    <x v="2"/>
    <n v="7"/>
    <x v="6"/>
    <x v="0"/>
    <x v="0"/>
    <x v="0"/>
    <s v="Returning"/>
    <x v="3"/>
    <s v="Trail Tent 2P"/>
    <n v="1"/>
    <n v="195.34"/>
    <n v="0.05"/>
    <n v="106.6"/>
    <n v="185.57300000000001"/>
    <n v="106.6"/>
    <n v="78.973000000000013"/>
    <n v="0.42556298599472991"/>
    <n v="2026"/>
    <s v="Q3"/>
    <n v="7"/>
    <x v="6"/>
  </r>
  <r>
    <n v="4575"/>
    <d v="2026-07-29T00:00:00"/>
    <n v="2026"/>
    <x v="2"/>
    <n v="7"/>
    <x v="6"/>
    <x v="2"/>
    <x v="5"/>
    <x v="0"/>
    <s v="Business"/>
    <x v="0"/>
    <s v="Cycling Pack 12L"/>
    <n v="1"/>
    <n v="103.31"/>
    <n v="0"/>
    <n v="50.93"/>
    <n v="103.31"/>
    <n v="50.93"/>
    <n v="52.38"/>
    <n v="0.50701771367728199"/>
    <n v="2026"/>
    <s v="Q3"/>
    <n v="7"/>
    <x v="6"/>
  </r>
  <r>
    <n v="4871"/>
    <d v="2026-07-29T00:00:00"/>
    <n v="2026"/>
    <x v="2"/>
    <n v="7"/>
    <x v="6"/>
    <x v="0"/>
    <x v="0"/>
    <x v="0"/>
    <s v="New"/>
    <x v="3"/>
    <s v="Compact Sleeping Bag"/>
    <n v="3"/>
    <n v="123.31"/>
    <n v="0"/>
    <n v="59.16"/>
    <n v="369.93"/>
    <n v="177.48"/>
    <n v="192.45000000000002"/>
    <n v="0.52023355770010549"/>
    <n v="2026"/>
    <s v="Q3"/>
    <n v="7"/>
    <x v="6"/>
  </r>
  <r>
    <n v="4931"/>
    <d v="2026-07-29T00:00:00"/>
    <n v="2026"/>
    <x v="2"/>
    <n v="7"/>
    <x v="6"/>
    <x v="0"/>
    <x v="15"/>
    <x v="0"/>
    <s v="New"/>
    <x v="4"/>
    <s v="Resistance Band Set"/>
    <n v="1"/>
    <n v="40.36"/>
    <n v="0.1"/>
    <n v="14.82"/>
    <n v="36.323999999999998"/>
    <n v="14.82"/>
    <n v="21.503999999999998"/>
    <n v="0.59200528576148004"/>
    <n v="2026"/>
    <s v="Q3"/>
    <n v="7"/>
    <x v="6"/>
  </r>
  <r>
    <n v="4962"/>
    <d v="2026-07-29T00:00:00"/>
    <n v="2026"/>
    <x v="2"/>
    <n v="7"/>
    <x v="6"/>
    <x v="0"/>
    <x v="15"/>
    <x v="2"/>
    <s v="New"/>
    <x v="3"/>
    <s v="Portable Camp Stove"/>
    <n v="2"/>
    <n v="83.06"/>
    <n v="0"/>
    <n v="38.74"/>
    <n v="166.12"/>
    <n v="77.48"/>
    <n v="88.64"/>
    <n v="0.5335901757765471"/>
    <n v="2026"/>
    <s v="Q3"/>
    <n v="7"/>
    <x v="6"/>
  </r>
  <r>
    <n v="5006"/>
    <d v="2026-07-29T00:00:00"/>
    <n v="2026"/>
    <x v="2"/>
    <n v="7"/>
    <x v="6"/>
    <x v="2"/>
    <x v="3"/>
    <x v="0"/>
    <s v="Returning"/>
    <x v="1"/>
    <s v="Summit Backpack 45L"/>
    <n v="2"/>
    <n v="151.72999999999999"/>
    <n v="0"/>
    <n v="81.209999999999994"/>
    <n v="303.45999999999998"/>
    <n v="162.41999999999999"/>
    <n v="141.04"/>
    <n v="0.46477295195412904"/>
    <n v="2026"/>
    <s v="Q3"/>
    <n v="7"/>
    <x v="6"/>
  </r>
  <r>
    <n v="5033"/>
    <d v="2026-07-29T00:00:00"/>
    <n v="2026"/>
    <x v="2"/>
    <n v="7"/>
    <x v="6"/>
    <x v="3"/>
    <x v="8"/>
    <x v="0"/>
    <s v="New"/>
    <x v="1"/>
    <s v="Trekking Poles"/>
    <n v="4"/>
    <n v="72.010000000000005"/>
    <n v="0.05"/>
    <n v="32.36"/>
    <n v="273.63800000000003"/>
    <n v="129.44"/>
    <n v="144.19800000000004"/>
    <n v="0.52696628392255473"/>
    <n v="2026"/>
    <s v="Q3"/>
    <n v="7"/>
    <x v="6"/>
  </r>
  <r>
    <n v="5117"/>
    <d v="2026-07-29T00:00:00"/>
    <n v="2026"/>
    <x v="2"/>
    <n v="7"/>
    <x v="6"/>
    <x v="1"/>
    <x v="11"/>
    <x v="0"/>
    <s v="Business"/>
    <x v="1"/>
    <s v="Summit Backpack 45L"/>
    <n v="1"/>
    <n v="154.87"/>
    <n v="0"/>
    <n v="80.459999999999994"/>
    <n v="154.87"/>
    <n v="80.459999999999994"/>
    <n v="74.410000000000011"/>
    <n v="0.48046748886162594"/>
    <n v="2026"/>
    <s v="Q3"/>
    <n v="7"/>
    <x v="6"/>
  </r>
  <r>
    <n v="954"/>
    <d v="2026-07-30T00:00:00"/>
    <n v="2026"/>
    <x v="2"/>
    <n v="7"/>
    <x v="6"/>
    <x v="1"/>
    <x v="1"/>
    <x v="0"/>
    <s v="New"/>
    <x v="2"/>
    <s v="Carry-On Duffel"/>
    <n v="3"/>
    <n v="134.61000000000001"/>
    <n v="0.1"/>
    <n v="65.77"/>
    <n v="363.44700000000006"/>
    <n v="197.31"/>
    <n v="166.13700000000006"/>
    <n v="0.45711479252820914"/>
    <n v="2026"/>
    <s v="Q3"/>
    <n v="7"/>
    <x v="6"/>
  </r>
  <r>
    <n v="1644"/>
    <d v="2026-07-30T00:00:00"/>
    <n v="2026"/>
    <x v="2"/>
    <n v="7"/>
    <x v="6"/>
    <x v="3"/>
    <x v="13"/>
    <x v="0"/>
    <s v="Returning"/>
    <x v="0"/>
    <s v="Commuter Helmet"/>
    <n v="3"/>
    <n v="81.5"/>
    <n v="0.05"/>
    <n v="43.85"/>
    <n v="232.27499999999998"/>
    <n v="131.55000000000001"/>
    <n v="100.72499999999997"/>
    <n v="0.43364546335163051"/>
    <n v="2026"/>
    <s v="Q3"/>
    <n v="7"/>
    <x v="6"/>
  </r>
  <r>
    <n v="2030"/>
    <d v="2026-07-30T00:00:00"/>
    <n v="2026"/>
    <x v="2"/>
    <n v="7"/>
    <x v="6"/>
    <x v="0"/>
    <x v="0"/>
    <x v="3"/>
    <s v="Business"/>
    <x v="2"/>
    <s v="Carry-On Duffel"/>
    <n v="2"/>
    <n v="135.63"/>
    <n v="0"/>
    <n v="66.63"/>
    <n v="271.26"/>
    <n v="133.26"/>
    <n v="138"/>
    <n v="0.50873700508737008"/>
    <n v="2026"/>
    <s v="Q3"/>
    <n v="7"/>
    <x v="6"/>
  </r>
  <r>
    <n v="2595"/>
    <d v="2026-07-30T00:00:00"/>
    <n v="2026"/>
    <x v="2"/>
    <n v="7"/>
    <x v="6"/>
    <x v="0"/>
    <x v="9"/>
    <x v="1"/>
    <s v="Business"/>
    <x v="2"/>
    <s v="Carry-On Duffel"/>
    <n v="15"/>
    <n v="133.44999999999999"/>
    <n v="0.2"/>
    <n v="65.819999999999993"/>
    <n v="1601.3999999999999"/>
    <n v="987.3"/>
    <n v="614.09999999999991"/>
    <n v="0.3834769576620457"/>
    <n v="2026"/>
    <s v="Q3"/>
    <n v="7"/>
    <x v="6"/>
  </r>
  <r>
    <n v="2763"/>
    <d v="2026-07-30T00:00:00"/>
    <n v="2026"/>
    <x v="2"/>
    <n v="7"/>
    <x v="6"/>
    <x v="0"/>
    <x v="15"/>
    <x v="0"/>
    <s v="Business"/>
    <x v="3"/>
    <s v="Compact Sleeping Bag"/>
    <n v="1"/>
    <n v="120.94"/>
    <n v="0"/>
    <n v="62.24"/>
    <n v="120.94"/>
    <n v="62.24"/>
    <n v="58.699999999999996"/>
    <n v="0.48536464362493797"/>
    <n v="2026"/>
    <s v="Q3"/>
    <n v="7"/>
    <x v="6"/>
  </r>
  <r>
    <n v="3537"/>
    <d v="2026-07-30T00:00:00"/>
    <n v="2026"/>
    <x v="2"/>
    <n v="7"/>
    <x v="6"/>
    <x v="1"/>
    <x v="11"/>
    <x v="0"/>
    <s v="Returning"/>
    <x v="3"/>
    <s v="Alpine Tent 4P"/>
    <n v="2"/>
    <n v="332.99"/>
    <n v="0.15"/>
    <n v="199.09"/>
    <n v="566.08299999999997"/>
    <n v="398.18"/>
    <n v="167.90299999999996"/>
    <n v="0.29660491482697759"/>
    <n v="2026"/>
    <s v="Q3"/>
    <n v="7"/>
    <x v="6"/>
  </r>
  <r>
    <n v="3550"/>
    <d v="2026-07-30T00:00:00"/>
    <n v="2026"/>
    <x v="2"/>
    <n v="7"/>
    <x v="6"/>
    <x v="0"/>
    <x v="15"/>
    <x v="0"/>
    <s v="Returning"/>
    <x v="3"/>
    <s v="Compact Sleeping Bag"/>
    <n v="3"/>
    <n v="120.88"/>
    <n v="0"/>
    <n v="60.97"/>
    <n v="362.64"/>
    <n v="182.91"/>
    <n v="179.73"/>
    <n v="0.49561548643282594"/>
    <n v="2026"/>
    <s v="Q3"/>
    <n v="7"/>
    <x v="6"/>
  </r>
  <r>
    <n v="3875"/>
    <d v="2026-07-30T00:00:00"/>
    <n v="2026"/>
    <x v="2"/>
    <n v="7"/>
    <x v="6"/>
    <x v="3"/>
    <x v="8"/>
    <x v="0"/>
    <s v="Returning"/>
    <x v="0"/>
    <s v="Cycling Pack 12L"/>
    <n v="1"/>
    <n v="101.73"/>
    <n v="0.05"/>
    <n v="51.63"/>
    <n v="96.643500000000003"/>
    <n v="51.63"/>
    <n v="45.013500000000001"/>
    <n v="0.46576852038678235"/>
    <n v="2026"/>
    <s v="Q3"/>
    <n v="7"/>
    <x v="6"/>
  </r>
  <r>
    <n v="4467"/>
    <d v="2026-07-30T00:00:00"/>
    <n v="2026"/>
    <x v="2"/>
    <n v="7"/>
    <x v="6"/>
    <x v="3"/>
    <x v="7"/>
    <x v="0"/>
    <s v="Returning"/>
    <x v="2"/>
    <s v="Insulated Bottle"/>
    <n v="2"/>
    <n v="36.21"/>
    <n v="0"/>
    <n v="13.5"/>
    <n v="72.42"/>
    <n v="27"/>
    <n v="45.42"/>
    <n v="0.62717481358740679"/>
    <n v="2026"/>
    <s v="Q3"/>
    <n v="7"/>
    <x v="6"/>
  </r>
  <r>
    <n v="739"/>
    <d v="2026-07-31T00:00:00"/>
    <n v="2026"/>
    <x v="2"/>
    <n v="7"/>
    <x v="6"/>
    <x v="3"/>
    <x v="7"/>
    <x v="0"/>
    <s v="Business"/>
    <x v="0"/>
    <s v="Cycling Pack 12L"/>
    <n v="5"/>
    <n v="104.65"/>
    <n v="0"/>
    <n v="49.2"/>
    <n v="523.25"/>
    <n v="246"/>
    <n v="277.25"/>
    <n v="0.52986144290492121"/>
    <n v="2026"/>
    <s v="Q3"/>
    <n v="7"/>
    <x v="6"/>
  </r>
  <r>
    <n v="2376"/>
    <d v="2026-07-31T00:00:00"/>
    <n v="2026"/>
    <x v="2"/>
    <n v="7"/>
    <x v="6"/>
    <x v="2"/>
    <x v="5"/>
    <x v="1"/>
    <s v="Returning"/>
    <x v="3"/>
    <s v="Trail Tent 2P"/>
    <n v="5"/>
    <n v="198.35"/>
    <n v="0.05"/>
    <n v="104.96"/>
    <n v="942.16249999999991"/>
    <n v="524.79999999999995"/>
    <n v="417.36249999999995"/>
    <n v="0.44298356175288234"/>
    <n v="2026"/>
    <s v="Q3"/>
    <n v="7"/>
    <x v="6"/>
  </r>
  <r>
    <n v="3109"/>
    <d v="2026-07-31T00:00:00"/>
    <n v="2026"/>
    <x v="2"/>
    <n v="7"/>
    <x v="6"/>
    <x v="0"/>
    <x v="0"/>
    <x v="3"/>
    <s v="Returning"/>
    <x v="4"/>
    <s v="Recovery Roller"/>
    <n v="2"/>
    <n v="36.56"/>
    <n v="0.05"/>
    <n v="13.76"/>
    <n v="69.463999999999999"/>
    <n v="27.52"/>
    <n v="41.944000000000003"/>
    <n v="0.60382356328457909"/>
    <n v="2026"/>
    <s v="Q3"/>
    <n v="7"/>
    <x v="6"/>
  </r>
  <r>
    <n v="4362"/>
    <d v="2026-07-31T00:00:00"/>
    <n v="2026"/>
    <x v="2"/>
    <n v="7"/>
    <x v="6"/>
    <x v="1"/>
    <x v="14"/>
    <x v="0"/>
    <s v="Returning"/>
    <x v="1"/>
    <s v="Hiking Daypack 20L"/>
    <n v="5"/>
    <n v="92.41"/>
    <n v="0"/>
    <n v="44.29"/>
    <n v="462.04999999999995"/>
    <n v="221.45"/>
    <n v="240.59999999999997"/>
    <n v="0.52072286549074775"/>
    <n v="2026"/>
    <s v="Q3"/>
    <n v="7"/>
    <x v="6"/>
  </r>
  <r>
    <n v="777"/>
    <d v="2026-08-01T00:00:00"/>
    <n v="2026"/>
    <x v="2"/>
    <n v="8"/>
    <x v="7"/>
    <x v="3"/>
    <x v="13"/>
    <x v="0"/>
    <s v="Returning"/>
    <x v="3"/>
    <s v="Compact Sleeping Bag"/>
    <n v="4"/>
    <n v="121.87"/>
    <n v="0"/>
    <n v="59.89"/>
    <n v="487.48"/>
    <n v="239.56"/>
    <n v="247.92000000000002"/>
    <n v="0.50857471075736438"/>
    <n v="2026"/>
    <s v="Q3"/>
    <n v="8"/>
    <x v="7"/>
  </r>
  <r>
    <n v="831"/>
    <d v="2026-08-01T00:00:00"/>
    <n v="2026"/>
    <x v="2"/>
    <n v="8"/>
    <x v="7"/>
    <x v="3"/>
    <x v="8"/>
    <x v="0"/>
    <s v="Returning"/>
    <x v="2"/>
    <s v="Carry-On Duffel"/>
    <n v="2"/>
    <n v="130.9"/>
    <n v="0.05"/>
    <n v="67.959999999999994"/>
    <n v="248.71"/>
    <n v="135.91999999999999"/>
    <n v="112.79000000000002"/>
    <n v="0.45350006031120588"/>
    <n v="2026"/>
    <s v="Q3"/>
    <n v="8"/>
    <x v="7"/>
  </r>
  <r>
    <n v="2059"/>
    <d v="2026-08-01T00:00:00"/>
    <n v="2026"/>
    <x v="2"/>
    <n v="8"/>
    <x v="7"/>
    <x v="2"/>
    <x v="2"/>
    <x v="2"/>
    <s v="New"/>
    <x v="0"/>
    <s v="Trail Bike Light"/>
    <n v="1"/>
    <n v="50.98"/>
    <n v="0"/>
    <n v="22.92"/>
    <n v="50.98"/>
    <n v="22.92"/>
    <n v="28.059999999999995"/>
    <n v="0.55041192624558644"/>
    <n v="2026"/>
    <s v="Q3"/>
    <n v="8"/>
    <x v="7"/>
  </r>
  <r>
    <n v="2519"/>
    <d v="2026-08-01T00:00:00"/>
    <n v="2026"/>
    <x v="2"/>
    <n v="8"/>
    <x v="7"/>
    <x v="2"/>
    <x v="2"/>
    <x v="0"/>
    <s v="Returning"/>
    <x v="1"/>
    <s v="Hiking Daypack 20L"/>
    <n v="2"/>
    <n v="91.11"/>
    <n v="0"/>
    <n v="44.19"/>
    <n v="182.22"/>
    <n v="88.38"/>
    <n v="93.84"/>
    <n v="0.51498189002304906"/>
    <n v="2026"/>
    <s v="Q3"/>
    <n v="8"/>
    <x v="7"/>
  </r>
  <r>
    <n v="2644"/>
    <d v="2026-08-01T00:00:00"/>
    <n v="2026"/>
    <x v="2"/>
    <n v="8"/>
    <x v="7"/>
    <x v="0"/>
    <x v="0"/>
    <x v="3"/>
    <s v="Returning"/>
    <x v="2"/>
    <s v="Insulated Bottle"/>
    <n v="3"/>
    <n v="35.619999999999997"/>
    <n v="0.05"/>
    <n v="13.47"/>
    <n v="101.51699999999998"/>
    <n v="40.410000000000004"/>
    <n v="61.106999999999978"/>
    <n v="0.60193859156594454"/>
    <n v="2026"/>
    <s v="Q3"/>
    <n v="8"/>
    <x v="7"/>
  </r>
  <r>
    <n v="4141"/>
    <d v="2026-08-01T00:00:00"/>
    <n v="2026"/>
    <x v="2"/>
    <n v="8"/>
    <x v="7"/>
    <x v="3"/>
    <x v="13"/>
    <x v="0"/>
    <s v="New"/>
    <x v="1"/>
    <s v="Hiking Daypack 20L"/>
    <n v="1"/>
    <n v="91.95"/>
    <n v="0.05"/>
    <n v="46.47"/>
    <n v="87.352499999999992"/>
    <n v="46.47"/>
    <n v="40.882499999999993"/>
    <n v="0.46801751523997592"/>
    <n v="2026"/>
    <s v="Q3"/>
    <n v="8"/>
    <x v="7"/>
  </r>
  <r>
    <n v="4804"/>
    <d v="2026-08-01T00:00:00"/>
    <n v="2026"/>
    <x v="2"/>
    <n v="8"/>
    <x v="7"/>
    <x v="0"/>
    <x v="9"/>
    <x v="0"/>
    <s v="Returning"/>
    <x v="4"/>
    <s v="Training Mat"/>
    <n v="1"/>
    <n v="49.46"/>
    <n v="0"/>
    <n v="21.47"/>
    <n v="49.46"/>
    <n v="21.47"/>
    <n v="27.990000000000002"/>
    <n v="0.5659118479579458"/>
    <n v="2026"/>
    <s v="Q3"/>
    <n v="8"/>
    <x v="7"/>
  </r>
  <r>
    <n v="5161"/>
    <d v="2026-08-01T00:00:00"/>
    <n v="2026"/>
    <x v="2"/>
    <n v="8"/>
    <x v="7"/>
    <x v="0"/>
    <x v="15"/>
    <x v="0"/>
    <s v="New"/>
    <x v="0"/>
    <s v="Compact Repair Kit"/>
    <n v="1"/>
    <n v="41.25"/>
    <n v="0.05"/>
    <n v="16.98"/>
    <n v="39.1875"/>
    <n v="16.98"/>
    <n v="22.2075"/>
    <n v="0.56669856459330148"/>
    <n v="2026"/>
    <s v="Q3"/>
    <n v="8"/>
    <x v="7"/>
  </r>
  <r>
    <n v="590"/>
    <d v="2026-08-02T00:00:00"/>
    <n v="2026"/>
    <x v="2"/>
    <n v="8"/>
    <x v="7"/>
    <x v="2"/>
    <x v="5"/>
    <x v="0"/>
    <s v="Returning"/>
    <x v="2"/>
    <s v="Carry-On Duffel"/>
    <n v="4"/>
    <n v="133.65"/>
    <n v="0"/>
    <n v="66"/>
    <n v="534.6"/>
    <n v="264"/>
    <n v="270.60000000000002"/>
    <n v="0.50617283950617287"/>
    <n v="2026"/>
    <s v="Q3"/>
    <n v="8"/>
    <x v="7"/>
  </r>
  <r>
    <n v="1599"/>
    <d v="2026-08-02T00:00:00"/>
    <n v="2026"/>
    <x v="2"/>
    <n v="8"/>
    <x v="7"/>
    <x v="3"/>
    <x v="4"/>
    <x v="0"/>
    <s v="Returning"/>
    <x v="3"/>
    <s v="Trail Tent 2P"/>
    <n v="2"/>
    <n v="200.45"/>
    <n v="0.05"/>
    <n v="105.42"/>
    <n v="380.85499999999996"/>
    <n v="210.84"/>
    <n v="170.01499999999996"/>
    <n v="0.44640348689133652"/>
    <n v="2026"/>
    <s v="Q3"/>
    <n v="8"/>
    <x v="7"/>
  </r>
  <r>
    <n v="1665"/>
    <d v="2026-08-02T00:00:00"/>
    <n v="2026"/>
    <x v="2"/>
    <n v="8"/>
    <x v="7"/>
    <x v="0"/>
    <x v="0"/>
    <x v="3"/>
    <s v="Returning"/>
    <x v="0"/>
    <s v="Trail Bike Light"/>
    <n v="2"/>
    <n v="51.87"/>
    <n v="0.05"/>
    <n v="21.98"/>
    <n v="98.552999999999997"/>
    <n v="43.96"/>
    <n v="54.592999999999996"/>
    <n v="0.55394559272675614"/>
    <n v="2026"/>
    <s v="Q3"/>
    <n v="8"/>
    <x v="7"/>
  </r>
  <r>
    <n v="2409"/>
    <d v="2026-08-02T00:00:00"/>
    <n v="2026"/>
    <x v="2"/>
    <n v="8"/>
    <x v="7"/>
    <x v="3"/>
    <x v="13"/>
    <x v="0"/>
    <s v="Returning"/>
    <x v="3"/>
    <s v="Portable Camp Stove"/>
    <n v="1"/>
    <n v="83.6"/>
    <n v="0.05"/>
    <n v="38.51"/>
    <n v="79.419999999999987"/>
    <n v="38.51"/>
    <n v="40.909999999999989"/>
    <n v="0.51510954419541677"/>
    <n v="2026"/>
    <s v="Q3"/>
    <n v="8"/>
    <x v="7"/>
  </r>
  <r>
    <n v="2936"/>
    <d v="2026-08-02T00:00:00"/>
    <n v="2026"/>
    <x v="2"/>
    <n v="8"/>
    <x v="7"/>
    <x v="2"/>
    <x v="16"/>
    <x v="0"/>
    <s v="New"/>
    <x v="2"/>
    <s v="Insulated Bottle"/>
    <n v="1"/>
    <n v="35.74"/>
    <n v="0"/>
    <n v="13.49"/>
    <n v="35.74"/>
    <n v="13.49"/>
    <n v="22.25"/>
    <n v="0.62255176273083379"/>
    <n v="2026"/>
    <s v="Q3"/>
    <n v="8"/>
    <x v="7"/>
  </r>
  <r>
    <n v="3397"/>
    <d v="2026-08-02T00:00:00"/>
    <n v="2026"/>
    <x v="2"/>
    <n v="8"/>
    <x v="7"/>
    <x v="3"/>
    <x v="4"/>
    <x v="0"/>
    <s v="Returning"/>
    <x v="0"/>
    <s v="Commuter Helmet"/>
    <n v="1"/>
    <n v="79.849999999999994"/>
    <n v="0.1"/>
    <n v="43.11"/>
    <n v="71.864999999999995"/>
    <n v="43.11"/>
    <n v="28.754999999999995"/>
    <n v="0.40012523481527862"/>
    <n v="2026"/>
    <s v="Q3"/>
    <n v="8"/>
    <x v="7"/>
  </r>
  <r>
    <n v="4556"/>
    <d v="2026-08-02T00:00:00"/>
    <n v="2026"/>
    <x v="2"/>
    <n v="8"/>
    <x v="7"/>
    <x v="0"/>
    <x v="15"/>
    <x v="0"/>
    <s v="Returning"/>
    <x v="2"/>
    <s v="Packing Cube Set"/>
    <n v="2"/>
    <n v="46.44"/>
    <n v="0"/>
    <n v="18.489999999999998"/>
    <n v="92.88"/>
    <n v="36.979999999999997"/>
    <n v="55.9"/>
    <n v="0.60185185185185186"/>
    <n v="2026"/>
    <s v="Q3"/>
    <n v="8"/>
    <x v="7"/>
  </r>
  <r>
    <n v="4614"/>
    <d v="2026-08-02T00:00:00"/>
    <n v="2026"/>
    <x v="2"/>
    <n v="8"/>
    <x v="7"/>
    <x v="3"/>
    <x v="8"/>
    <x v="2"/>
    <s v="Returning"/>
    <x v="0"/>
    <s v="Trail Bike Light"/>
    <n v="2"/>
    <n v="50.44"/>
    <n v="0"/>
    <n v="22.99"/>
    <n v="100.88"/>
    <n v="45.98"/>
    <n v="54.9"/>
    <n v="0.54421094369547984"/>
    <n v="2026"/>
    <s v="Q3"/>
    <n v="8"/>
    <x v="7"/>
  </r>
  <r>
    <n v="4999"/>
    <d v="2026-08-02T00:00:00"/>
    <n v="2026"/>
    <x v="2"/>
    <n v="8"/>
    <x v="7"/>
    <x v="3"/>
    <x v="8"/>
    <x v="0"/>
    <s v="Returning"/>
    <x v="0"/>
    <s v="Commuter Helmet"/>
    <n v="2"/>
    <n v="81.38"/>
    <n v="0"/>
    <n v="42.19"/>
    <n v="162.76"/>
    <n v="84.38"/>
    <n v="78.38"/>
    <n v="0.4815679528139592"/>
    <n v="2026"/>
    <s v="Q3"/>
    <n v="8"/>
    <x v="7"/>
  </r>
  <r>
    <n v="207"/>
    <d v="2026-08-03T00:00:00"/>
    <n v="2026"/>
    <x v="2"/>
    <n v="8"/>
    <x v="7"/>
    <x v="2"/>
    <x v="16"/>
    <x v="0"/>
    <s v="Returning"/>
    <x v="4"/>
    <s v="Resistance Band Set"/>
    <n v="1"/>
    <n v="41.3"/>
    <n v="0"/>
    <n v="14.52"/>
    <n v="41.3"/>
    <n v="14.52"/>
    <n v="26.779999999999998"/>
    <n v="0.64842615012106541"/>
    <n v="2026"/>
    <s v="Q3"/>
    <n v="8"/>
    <x v="7"/>
  </r>
  <r>
    <n v="295"/>
    <d v="2026-08-03T00:00:00"/>
    <n v="2026"/>
    <x v="2"/>
    <n v="8"/>
    <x v="7"/>
    <x v="3"/>
    <x v="8"/>
    <x v="3"/>
    <s v="Returning"/>
    <x v="2"/>
    <s v="Insulated Bottle"/>
    <n v="2"/>
    <n v="36.15"/>
    <n v="0.1"/>
    <n v="13.19"/>
    <n v="65.069999999999993"/>
    <n v="26.38"/>
    <n v="38.69"/>
    <n v="0.59459044106347014"/>
    <n v="2026"/>
    <s v="Q3"/>
    <n v="8"/>
    <x v="7"/>
  </r>
  <r>
    <n v="657"/>
    <d v="2026-08-03T00:00:00"/>
    <n v="2026"/>
    <x v="2"/>
    <n v="8"/>
    <x v="7"/>
    <x v="1"/>
    <x v="12"/>
    <x v="0"/>
    <s v="Returning"/>
    <x v="2"/>
    <s v="Carry-On Duffel"/>
    <n v="3"/>
    <n v="132.59"/>
    <n v="0.1"/>
    <n v="66.040000000000006"/>
    <n v="357.99299999999999"/>
    <n v="198.12"/>
    <n v="159.87299999999999"/>
    <n v="0.44658135773604507"/>
    <n v="2026"/>
    <s v="Q3"/>
    <n v="8"/>
    <x v="7"/>
  </r>
  <r>
    <n v="694"/>
    <d v="2026-08-03T00:00:00"/>
    <n v="2026"/>
    <x v="2"/>
    <n v="8"/>
    <x v="7"/>
    <x v="2"/>
    <x v="3"/>
    <x v="0"/>
    <s v="New"/>
    <x v="1"/>
    <s v="Trail Boots"/>
    <n v="3"/>
    <n v="144"/>
    <n v="0"/>
    <n v="78.89"/>
    <n v="432"/>
    <n v="236.67000000000002"/>
    <n v="195.32999999999998"/>
    <n v="0.45215277777777774"/>
    <n v="2026"/>
    <s v="Q3"/>
    <n v="8"/>
    <x v="7"/>
  </r>
  <r>
    <n v="1187"/>
    <d v="2026-08-03T00:00:00"/>
    <n v="2026"/>
    <x v="2"/>
    <n v="8"/>
    <x v="7"/>
    <x v="0"/>
    <x v="0"/>
    <x v="0"/>
    <s v="Returning"/>
    <x v="2"/>
    <s v="Packing Cube Set"/>
    <n v="2"/>
    <n v="45.45"/>
    <n v="0.05"/>
    <n v="18.829999999999998"/>
    <n v="86.355000000000004"/>
    <n v="37.659999999999997"/>
    <n v="48.695000000000007"/>
    <n v="0.56389323142840608"/>
    <n v="2026"/>
    <s v="Q3"/>
    <n v="8"/>
    <x v="7"/>
  </r>
  <r>
    <n v="1915"/>
    <d v="2026-08-03T00:00:00"/>
    <n v="2026"/>
    <x v="2"/>
    <n v="8"/>
    <x v="7"/>
    <x v="1"/>
    <x v="6"/>
    <x v="0"/>
    <s v="Returning"/>
    <x v="0"/>
    <s v="Compact Repair Kit"/>
    <n v="1"/>
    <n v="41.16"/>
    <n v="0.05"/>
    <n v="16.66"/>
    <n v="39.101999999999997"/>
    <n v="16.66"/>
    <n v="22.441999999999997"/>
    <n v="0.57393483709273174"/>
    <n v="2026"/>
    <s v="Q3"/>
    <n v="8"/>
    <x v="7"/>
  </r>
  <r>
    <n v="2156"/>
    <d v="2026-08-03T00:00:00"/>
    <n v="2026"/>
    <x v="2"/>
    <n v="8"/>
    <x v="7"/>
    <x v="0"/>
    <x v="0"/>
    <x v="2"/>
    <s v="Returning"/>
    <x v="2"/>
    <s v="Travel Backpack 35L"/>
    <n v="1"/>
    <n v="162.78"/>
    <n v="0"/>
    <n v="85.08"/>
    <n v="162.78"/>
    <n v="85.08"/>
    <n v="77.7"/>
    <n v="0.47733136748986366"/>
    <n v="2026"/>
    <s v="Q3"/>
    <n v="8"/>
    <x v="7"/>
  </r>
  <r>
    <n v="2539"/>
    <d v="2026-08-03T00:00:00"/>
    <n v="2026"/>
    <x v="2"/>
    <n v="8"/>
    <x v="7"/>
    <x v="2"/>
    <x v="16"/>
    <x v="2"/>
    <s v="New"/>
    <x v="0"/>
    <s v="Commuter Helmet"/>
    <n v="1"/>
    <n v="80.040000000000006"/>
    <n v="0.1"/>
    <n v="41.88"/>
    <n v="72.036000000000001"/>
    <n v="41.88"/>
    <n v="30.155999999999999"/>
    <n v="0.41862402132267196"/>
    <n v="2026"/>
    <s v="Q3"/>
    <n v="8"/>
    <x v="7"/>
  </r>
  <r>
    <n v="3803"/>
    <d v="2026-08-03T00:00:00"/>
    <n v="2026"/>
    <x v="2"/>
    <n v="8"/>
    <x v="7"/>
    <x v="2"/>
    <x v="5"/>
    <x v="0"/>
    <s v="New"/>
    <x v="1"/>
    <s v="Hiking Daypack 20L"/>
    <n v="1"/>
    <n v="90.21"/>
    <n v="0"/>
    <n v="46.31"/>
    <n v="90.21"/>
    <n v="46.31"/>
    <n v="43.899999999999991"/>
    <n v="0.48664227912648261"/>
    <n v="2026"/>
    <s v="Q3"/>
    <n v="8"/>
    <x v="7"/>
  </r>
  <r>
    <n v="100"/>
    <d v="2026-08-04T00:00:00"/>
    <n v="2026"/>
    <x v="2"/>
    <n v="8"/>
    <x v="7"/>
    <x v="0"/>
    <x v="9"/>
    <x v="2"/>
    <s v="Business"/>
    <x v="2"/>
    <s v="Carry-On Duffel"/>
    <n v="1"/>
    <n v="133.6"/>
    <n v="0.1"/>
    <n v="67.3"/>
    <n v="120.24"/>
    <n v="67.3"/>
    <n v="52.94"/>
    <n v="0.44028609447771122"/>
    <n v="2026"/>
    <s v="Q3"/>
    <n v="8"/>
    <x v="7"/>
  </r>
  <r>
    <n v="118"/>
    <d v="2026-08-04T00:00:00"/>
    <n v="2026"/>
    <x v="2"/>
    <n v="8"/>
    <x v="7"/>
    <x v="3"/>
    <x v="4"/>
    <x v="0"/>
    <s v="Returning"/>
    <x v="2"/>
    <s v="Packing Cube Set"/>
    <n v="1"/>
    <n v="47.53"/>
    <n v="0"/>
    <n v="18.04"/>
    <n v="47.53"/>
    <n v="18.04"/>
    <n v="29.490000000000002"/>
    <n v="0.62045024195245113"/>
    <n v="2026"/>
    <s v="Q3"/>
    <n v="8"/>
    <x v="7"/>
  </r>
  <r>
    <n v="220"/>
    <d v="2026-08-04T00:00:00"/>
    <n v="2026"/>
    <x v="2"/>
    <n v="8"/>
    <x v="7"/>
    <x v="0"/>
    <x v="15"/>
    <x v="0"/>
    <s v="Returning"/>
    <x v="2"/>
    <s v="Packing Cube Set"/>
    <n v="2"/>
    <n v="46.71"/>
    <n v="0"/>
    <n v="18.41"/>
    <n v="93.42"/>
    <n v="36.82"/>
    <n v="56.6"/>
    <n v="0.60586598158852489"/>
    <n v="2026"/>
    <s v="Q3"/>
    <n v="8"/>
    <x v="7"/>
  </r>
  <r>
    <n v="1145"/>
    <d v="2026-08-04T00:00:00"/>
    <n v="2026"/>
    <x v="2"/>
    <n v="8"/>
    <x v="7"/>
    <x v="2"/>
    <x v="16"/>
    <x v="3"/>
    <s v="New"/>
    <x v="3"/>
    <s v="Trail Tent 2P"/>
    <n v="1"/>
    <n v="197.26"/>
    <n v="0"/>
    <n v="104.09"/>
    <n v="197.26"/>
    <n v="104.09"/>
    <n v="93.169999999999987"/>
    <n v="0.47232079488999285"/>
    <n v="2026"/>
    <s v="Q3"/>
    <n v="8"/>
    <x v="7"/>
  </r>
  <r>
    <n v="1289"/>
    <d v="2026-08-04T00:00:00"/>
    <n v="2026"/>
    <x v="2"/>
    <n v="8"/>
    <x v="7"/>
    <x v="2"/>
    <x v="16"/>
    <x v="3"/>
    <s v="New"/>
    <x v="1"/>
    <s v="Trekking Poles"/>
    <n v="1"/>
    <n v="70.56"/>
    <n v="0"/>
    <n v="32.11"/>
    <n v="70.56"/>
    <n v="32.11"/>
    <n v="38.450000000000003"/>
    <n v="0.54492630385487528"/>
    <n v="2026"/>
    <s v="Q3"/>
    <n v="8"/>
    <x v="7"/>
  </r>
  <r>
    <n v="1411"/>
    <d v="2026-08-04T00:00:00"/>
    <n v="2026"/>
    <x v="2"/>
    <n v="8"/>
    <x v="7"/>
    <x v="1"/>
    <x v="12"/>
    <x v="0"/>
    <s v="Business"/>
    <x v="4"/>
    <s v="Recovery Roller"/>
    <n v="1"/>
    <n v="36.58"/>
    <n v="0"/>
    <n v="13.98"/>
    <n v="36.58"/>
    <n v="13.98"/>
    <n v="22.599999999999998"/>
    <n v="0.61782394751230174"/>
    <n v="2026"/>
    <s v="Q3"/>
    <n v="8"/>
    <x v="7"/>
  </r>
  <r>
    <n v="1799"/>
    <d v="2026-08-04T00:00:00"/>
    <n v="2026"/>
    <x v="2"/>
    <n v="8"/>
    <x v="7"/>
    <x v="3"/>
    <x v="13"/>
    <x v="1"/>
    <s v="Business"/>
    <x v="0"/>
    <s v="Commuter Helmet"/>
    <n v="4"/>
    <n v="82.98"/>
    <n v="0.05"/>
    <n v="43.79"/>
    <n v="315.32400000000001"/>
    <n v="175.16"/>
    <n v="140.16400000000002"/>
    <n v="0.44450787126891711"/>
    <n v="2026"/>
    <s v="Q3"/>
    <n v="8"/>
    <x v="7"/>
  </r>
  <r>
    <n v="1871"/>
    <d v="2026-08-04T00:00:00"/>
    <n v="2026"/>
    <x v="2"/>
    <n v="8"/>
    <x v="7"/>
    <x v="0"/>
    <x v="0"/>
    <x v="0"/>
    <s v="New"/>
    <x v="0"/>
    <s v="Compact Repair Kit"/>
    <n v="1"/>
    <n v="41.25"/>
    <n v="0"/>
    <n v="17.02"/>
    <n v="41.25"/>
    <n v="17.02"/>
    <n v="24.23"/>
    <n v="0.58739393939393936"/>
    <n v="2026"/>
    <s v="Q3"/>
    <n v="8"/>
    <x v="7"/>
  </r>
  <r>
    <n v="4180"/>
    <d v="2026-08-04T00:00:00"/>
    <n v="2026"/>
    <x v="2"/>
    <n v="8"/>
    <x v="7"/>
    <x v="2"/>
    <x v="3"/>
    <x v="0"/>
    <s v="Returning"/>
    <x v="0"/>
    <s v="Cycling Pack 12L"/>
    <n v="1"/>
    <n v="101.37"/>
    <n v="0"/>
    <n v="51.56"/>
    <n v="101.37"/>
    <n v="51.56"/>
    <n v="49.81"/>
    <n v="0.49136825490776365"/>
    <n v="2026"/>
    <s v="Q3"/>
    <n v="8"/>
    <x v="7"/>
  </r>
  <r>
    <n v="4338"/>
    <d v="2026-08-04T00:00:00"/>
    <n v="2026"/>
    <x v="2"/>
    <n v="8"/>
    <x v="7"/>
    <x v="2"/>
    <x v="16"/>
    <x v="0"/>
    <s v="Returning"/>
    <x v="3"/>
    <s v="Alpine Tent 4P"/>
    <n v="1"/>
    <n v="340.66"/>
    <n v="0.05"/>
    <n v="194.13"/>
    <n v="323.62700000000001"/>
    <n v="194.13"/>
    <n v="129.49700000000001"/>
    <n v="0.40014275693931595"/>
    <n v="2026"/>
    <s v="Q3"/>
    <n v="8"/>
    <x v="7"/>
  </r>
  <r>
    <n v="4463"/>
    <d v="2026-08-04T00:00:00"/>
    <n v="2026"/>
    <x v="2"/>
    <n v="8"/>
    <x v="7"/>
    <x v="2"/>
    <x v="2"/>
    <x v="3"/>
    <s v="Business"/>
    <x v="0"/>
    <s v="Trail Bike Light"/>
    <n v="1"/>
    <n v="50.43"/>
    <n v="0.15"/>
    <n v="22.94"/>
    <n v="42.865499999999997"/>
    <n v="22.94"/>
    <n v="19.925499999999996"/>
    <n v="0.46483768998378644"/>
    <n v="2026"/>
    <s v="Q3"/>
    <n v="8"/>
    <x v="7"/>
  </r>
  <r>
    <n v="382"/>
    <d v="2026-08-05T00:00:00"/>
    <n v="2026"/>
    <x v="2"/>
    <n v="8"/>
    <x v="7"/>
    <x v="3"/>
    <x v="8"/>
    <x v="0"/>
    <s v="New"/>
    <x v="4"/>
    <s v="Resistance Band Set"/>
    <n v="1"/>
    <n v="40.42"/>
    <n v="0.05"/>
    <n v="14.33"/>
    <n v="38.399000000000001"/>
    <n v="14.33"/>
    <n v="24.069000000000003"/>
    <n v="0.62681319826037141"/>
    <n v="2026"/>
    <s v="Q3"/>
    <n v="8"/>
    <x v="7"/>
  </r>
  <r>
    <n v="1011"/>
    <d v="2026-08-05T00:00:00"/>
    <n v="2026"/>
    <x v="2"/>
    <n v="8"/>
    <x v="7"/>
    <x v="0"/>
    <x v="0"/>
    <x v="0"/>
    <s v="New"/>
    <x v="0"/>
    <s v="Trail Bike Light"/>
    <n v="1"/>
    <n v="51.81"/>
    <n v="0.05"/>
    <n v="22.28"/>
    <n v="49.219499999999996"/>
    <n v="22.28"/>
    <n v="26.939499999999995"/>
    <n v="0.54733388189640275"/>
    <n v="2026"/>
    <s v="Q3"/>
    <n v="8"/>
    <x v="7"/>
  </r>
  <r>
    <n v="1148"/>
    <d v="2026-08-05T00:00:00"/>
    <n v="2026"/>
    <x v="2"/>
    <n v="8"/>
    <x v="7"/>
    <x v="2"/>
    <x v="2"/>
    <x v="2"/>
    <s v="New"/>
    <x v="4"/>
    <s v="Recovery Roller"/>
    <n v="3"/>
    <n v="35.9"/>
    <n v="0"/>
    <n v="14.11"/>
    <n v="107.69999999999999"/>
    <n v="42.33"/>
    <n v="65.36999999999999"/>
    <n v="0.60696378830083564"/>
    <n v="2026"/>
    <s v="Q3"/>
    <n v="8"/>
    <x v="7"/>
  </r>
  <r>
    <n v="1397"/>
    <d v="2026-08-05T00:00:00"/>
    <n v="2026"/>
    <x v="2"/>
    <n v="8"/>
    <x v="7"/>
    <x v="1"/>
    <x v="14"/>
    <x v="2"/>
    <s v="Business"/>
    <x v="1"/>
    <s v="Hiking Daypack 20L"/>
    <n v="2"/>
    <n v="90.27"/>
    <n v="0.05"/>
    <n v="46.38"/>
    <n v="171.51299999999998"/>
    <n v="92.76"/>
    <n v="78.752999999999972"/>
    <n v="0.45916636056742044"/>
    <n v="2026"/>
    <s v="Q3"/>
    <n v="8"/>
    <x v="7"/>
  </r>
  <r>
    <n v="2252"/>
    <d v="2026-08-05T00:00:00"/>
    <n v="2026"/>
    <x v="2"/>
    <n v="8"/>
    <x v="7"/>
    <x v="1"/>
    <x v="11"/>
    <x v="0"/>
    <s v="New"/>
    <x v="0"/>
    <s v="Trail Bike Light"/>
    <n v="1"/>
    <n v="49.68"/>
    <n v="0.05"/>
    <n v="22.02"/>
    <n v="47.195999999999998"/>
    <n v="22.02"/>
    <n v="25.175999999999998"/>
    <n v="0.53343503686753113"/>
    <n v="2026"/>
    <s v="Q3"/>
    <n v="8"/>
    <x v="7"/>
  </r>
  <r>
    <n v="2415"/>
    <d v="2026-08-05T00:00:00"/>
    <n v="2026"/>
    <x v="2"/>
    <n v="8"/>
    <x v="7"/>
    <x v="1"/>
    <x v="12"/>
    <x v="0"/>
    <s v="New"/>
    <x v="2"/>
    <s v="Carry-On Duffel"/>
    <n v="2"/>
    <n v="131.25"/>
    <n v="0.05"/>
    <n v="65.42"/>
    <n v="249.375"/>
    <n v="130.84"/>
    <n v="118.535"/>
    <n v="0.47532832080200499"/>
    <n v="2026"/>
    <s v="Q3"/>
    <n v="8"/>
    <x v="7"/>
  </r>
  <r>
    <n v="2525"/>
    <d v="2026-08-05T00:00:00"/>
    <n v="2026"/>
    <x v="2"/>
    <n v="8"/>
    <x v="7"/>
    <x v="3"/>
    <x v="4"/>
    <x v="2"/>
    <s v="New"/>
    <x v="4"/>
    <s v="Recovery Roller"/>
    <n v="2"/>
    <n v="36.78"/>
    <n v="0.05"/>
    <n v="13.85"/>
    <n v="69.882000000000005"/>
    <n v="27.7"/>
    <n v="42.182000000000002"/>
    <n v="0.60361752668784519"/>
    <n v="2026"/>
    <s v="Q3"/>
    <n v="8"/>
    <x v="7"/>
  </r>
  <r>
    <n v="2652"/>
    <d v="2026-08-05T00:00:00"/>
    <n v="2026"/>
    <x v="2"/>
    <n v="8"/>
    <x v="7"/>
    <x v="2"/>
    <x v="2"/>
    <x v="2"/>
    <s v="Returning"/>
    <x v="0"/>
    <s v="Commuter Helmet"/>
    <n v="1"/>
    <n v="80.790000000000006"/>
    <n v="0.1"/>
    <n v="43.65"/>
    <n v="72.711000000000013"/>
    <n v="43.65"/>
    <n v="29.061000000000014"/>
    <n v="0.39967817799232591"/>
    <n v="2026"/>
    <s v="Q3"/>
    <n v="8"/>
    <x v="7"/>
  </r>
  <r>
    <n v="4035"/>
    <d v="2026-08-05T00:00:00"/>
    <n v="2026"/>
    <x v="2"/>
    <n v="8"/>
    <x v="7"/>
    <x v="0"/>
    <x v="9"/>
    <x v="0"/>
    <s v="Returning"/>
    <x v="0"/>
    <s v="Compact Repair Kit"/>
    <n v="2"/>
    <n v="40.53"/>
    <n v="0.05"/>
    <n v="17.100000000000001"/>
    <n v="77.007000000000005"/>
    <n v="34.200000000000003"/>
    <n v="42.807000000000002"/>
    <n v="0.55588452997779425"/>
    <n v="2026"/>
    <s v="Q3"/>
    <n v="8"/>
    <x v="7"/>
  </r>
  <r>
    <n v="4377"/>
    <d v="2026-08-05T00:00:00"/>
    <n v="2026"/>
    <x v="2"/>
    <n v="8"/>
    <x v="7"/>
    <x v="2"/>
    <x v="2"/>
    <x v="3"/>
    <s v="New"/>
    <x v="0"/>
    <s v="Commuter Helmet"/>
    <n v="2"/>
    <n v="81.66"/>
    <n v="0"/>
    <n v="42.11"/>
    <n v="163.32"/>
    <n v="84.22"/>
    <n v="79.099999999999994"/>
    <n v="0.48432525104090129"/>
    <n v="2026"/>
    <s v="Q3"/>
    <n v="8"/>
    <x v="7"/>
  </r>
  <r>
    <n v="4734"/>
    <d v="2026-08-05T00:00:00"/>
    <n v="2026"/>
    <x v="2"/>
    <n v="8"/>
    <x v="7"/>
    <x v="1"/>
    <x v="12"/>
    <x v="3"/>
    <s v="Returning"/>
    <x v="1"/>
    <s v="Trail Boots"/>
    <n v="1"/>
    <n v="146.55000000000001"/>
    <n v="0"/>
    <n v="78.8"/>
    <n v="146.55000000000001"/>
    <n v="78.8"/>
    <n v="67.750000000000014"/>
    <n v="0.46229955646537024"/>
    <n v="2026"/>
    <s v="Q3"/>
    <n v="8"/>
    <x v="7"/>
  </r>
  <r>
    <n v="4892"/>
    <d v="2026-08-05T00:00:00"/>
    <n v="2026"/>
    <x v="2"/>
    <n v="8"/>
    <x v="7"/>
    <x v="1"/>
    <x v="1"/>
    <x v="2"/>
    <s v="Returning"/>
    <x v="2"/>
    <s v="Travel Backpack 35L"/>
    <n v="2"/>
    <n v="161.75"/>
    <n v="0.1"/>
    <n v="85.85"/>
    <n v="291.15000000000003"/>
    <n v="171.7"/>
    <n v="119.45000000000005"/>
    <n v="0.41026962047054794"/>
    <n v="2026"/>
    <s v="Q3"/>
    <n v="8"/>
    <x v="7"/>
  </r>
  <r>
    <n v="5059"/>
    <d v="2026-08-05T00:00:00"/>
    <n v="2026"/>
    <x v="2"/>
    <n v="8"/>
    <x v="7"/>
    <x v="1"/>
    <x v="1"/>
    <x v="3"/>
    <s v="Returning"/>
    <x v="3"/>
    <s v="Compact Sleeping Bag"/>
    <n v="2"/>
    <n v="122.47"/>
    <n v="0"/>
    <n v="59.73"/>
    <n v="244.94"/>
    <n v="119.46"/>
    <n v="125.48"/>
    <n v="0.5122887237690863"/>
    <n v="2026"/>
    <s v="Q3"/>
    <n v="8"/>
    <x v="7"/>
  </r>
  <r>
    <n v="835"/>
    <d v="2026-08-06T00:00:00"/>
    <n v="2026"/>
    <x v="2"/>
    <n v="8"/>
    <x v="7"/>
    <x v="3"/>
    <x v="7"/>
    <x v="3"/>
    <s v="Returning"/>
    <x v="1"/>
    <s v="Trekking Poles"/>
    <n v="3"/>
    <n v="70.930000000000007"/>
    <n v="0"/>
    <n v="32.9"/>
    <n v="212.79000000000002"/>
    <n v="98.699999999999989"/>
    <n v="114.09000000000003"/>
    <n v="0.53616241364725792"/>
    <n v="2026"/>
    <s v="Q3"/>
    <n v="8"/>
    <x v="7"/>
  </r>
  <r>
    <n v="1104"/>
    <d v="2026-08-06T00:00:00"/>
    <n v="2026"/>
    <x v="2"/>
    <n v="8"/>
    <x v="7"/>
    <x v="0"/>
    <x v="15"/>
    <x v="0"/>
    <s v="Returning"/>
    <x v="3"/>
    <s v="Trail Tent 2P"/>
    <n v="1"/>
    <n v="191.44"/>
    <n v="0"/>
    <n v="102.13"/>
    <n v="191.44"/>
    <n v="102.13"/>
    <n v="89.31"/>
    <n v="0.46651692436272463"/>
    <n v="2026"/>
    <s v="Q3"/>
    <n v="8"/>
    <x v="7"/>
  </r>
  <r>
    <n v="1976"/>
    <d v="2026-08-06T00:00:00"/>
    <n v="2026"/>
    <x v="2"/>
    <n v="8"/>
    <x v="7"/>
    <x v="3"/>
    <x v="8"/>
    <x v="0"/>
    <s v="Returning"/>
    <x v="0"/>
    <s v="Commuter Helmet"/>
    <n v="2"/>
    <n v="82.92"/>
    <n v="0"/>
    <n v="41.64"/>
    <n v="165.84"/>
    <n v="83.28"/>
    <n v="82.56"/>
    <n v="0.49782923299565845"/>
    <n v="2026"/>
    <s v="Q3"/>
    <n v="8"/>
    <x v="7"/>
  </r>
  <r>
    <n v="2596"/>
    <d v="2026-08-06T00:00:00"/>
    <n v="2026"/>
    <x v="2"/>
    <n v="8"/>
    <x v="7"/>
    <x v="2"/>
    <x v="3"/>
    <x v="2"/>
    <s v="Returning"/>
    <x v="3"/>
    <s v="Portable Camp Stove"/>
    <n v="1"/>
    <n v="82.82"/>
    <n v="0"/>
    <n v="38.83"/>
    <n v="82.82"/>
    <n v="38.83"/>
    <n v="43.989999999999995"/>
    <n v="0.53115189567737264"/>
    <n v="2026"/>
    <s v="Q3"/>
    <n v="8"/>
    <x v="7"/>
  </r>
  <r>
    <n v="2693"/>
    <d v="2026-08-06T00:00:00"/>
    <n v="2026"/>
    <x v="2"/>
    <n v="8"/>
    <x v="7"/>
    <x v="3"/>
    <x v="8"/>
    <x v="0"/>
    <s v="New"/>
    <x v="3"/>
    <s v="Alpine Tent 4P"/>
    <n v="1"/>
    <n v="335.26"/>
    <n v="0.05"/>
    <n v="193.73"/>
    <n v="318.49699999999996"/>
    <n v="193.73"/>
    <n v="124.76699999999997"/>
    <n v="0.39173681384754011"/>
    <n v="2026"/>
    <s v="Q3"/>
    <n v="8"/>
    <x v="7"/>
  </r>
  <r>
    <n v="3045"/>
    <d v="2026-08-06T00:00:00"/>
    <n v="2026"/>
    <x v="2"/>
    <n v="8"/>
    <x v="7"/>
    <x v="2"/>
    <x v="16"/>
    <x v="3"/>
    <s v="Business"/>
    <x v="2"/>
    <s v="Packing Cube Set"/>
    <n v="1"/>
    <n v="47.19"/>
    <n v="0.05"/>
    <n v="18.11"/>
    <n v="44.830499999999994"/>
    <n v="18.11"/>
    <n v="26.720499999999994"/>
    <n v="0.59603395010093574"/>
    <n v="2026"/>
    <s v="Q3"/>
    <n v="8"/>
    <x v="7"/>
  </r>
  <r>
    <n v="3340"/>
    <d v="2026-08-06T00:00:00"/>
    <n v="2026"/>
    <x v="2"/>
    <n v="8"/>
    <x v="7"/>
    <x v="2"/>
    <x v="16"/>
    <x v="3"/>
    <s v="Returning"/>
    <x v="1"/>
    <s v="Hiking Daypack 20L"/>
    <n v="3"/>
    <n v="91.57"/>
    <n v="0"/>
    <n v="44.52"/>
    <n v="274.70999999999998"/>
    <n v="133.56"/>
    <n v="141.14999999999998"/>
    <n v="0.51381456808998571"/>
    <n v="2026"/>
    <s v="Q3"/>
    <n v="8"/>
    <x v="7"/>
  </r>
  <r>
    <n v="3553"/>
    <d v="2026-08-06T00:00:00"/>
    <n v="2026"/>
    <x v="2"/>
    <n v="8"/>
    <x v="7"/>
    <x v="3"/>
    <x v="13"/>
    <x v="0"/>
    <s v="New"/>
    <x v="1"/>
    <s v="Summit Backpack 45L"/>
    <n v="4"/>
    <n v="154.41999999999999"/>
    <n v="0"/>
    <n v="77.86"/>
    <n v="617.67999999999995"/>
    <n v="311.44"/>
    <n v="306.23999999999995"/>
    <n v="0.49579070068643954"/>
    <n v="2026"/>
    <s v="Q3"/>
    <n v="8"/>
    <x v="7"/>
  </r>
  <r>
    <n v="3807"/>
    <d v="2026-08-06T00:00:00"/>
    <n v="2026"/>
    <x v="2"/>
    <n v="8"/>
    <x v="7"/>
    <x v="0"/>
    <x v="0"/>
    <x v="3"/>
    <s v="Returning"/>
    <x v="0"/>
    <s v="Trail Bike Light"/>
    <n v="2"/>
    <n v="49.91"/>
    <n v="0.05"/>
    <n v="21.86"/>
    <n v="94.828999999999994"/>
    <n v="43.72"/>
    <n v="51.108999999999995"/>
    <n v="0.53895960096594919"/>
    <n v="2026"/>
    <s v="Q3"/>
    <n v="8"/>
    <x v="7"/>
  </r>
  <r>
    <n v="4061"/>
    <d v="2026-08-06T00:00:00"/>
    <n v="2026"/>
    <x v="2"/>
    <n v="8"/>
    <x v="7"/>
    <x v="3"/>
    <x v="8"/>
    <x v="3"/>
    <s v="Returning"/>
    <x v="1"/>
    <s v="Hiking Daypack 20L"/>
    <n v="1"/>
    <n v="91.58"/>
    <n v="0.1"/>
    <n v="44.87"/>
    <n v="82.421999999999997"/>
    <n v="44.87"/>
    <n v="37.552"/>
    <n v="0.45560651282424597"/>
    <n v="2026"/>
    <s v="Q3"/>
    <n v="8"/>
    <x v="7"/>
  </r>
  <r>
    <n v="4645"/>
    <d v="2026-08-06T00:00:00"/>
    <n v="2026"/>
    <x v="2"/>
    <n v="8"/>
    <x v="7"/>
    <x v="2"/>
    <x v="10"/>
    <x v="0"/>
    <s v="New"/>
    <x v="4"/>
    <s v="Resistance Band Set"/>
    <n v="3"/>
    <n v="41.11"/>
    <n v="0"/>
    <n v="14.49"/>
    <n v="123.33"/>
    <n v="43.47"/>
    <n v="79.86"/>
    <n v="0.64753101435173921"/>
    <n v="2026"/>
    <s v="Q3"/>
    <n v="8"/>
    <x v="7"/>
  </r>
  <r>
    <n v="5104"/>
    <d v="2026-08-06T00:00:00"/>
    <n v="2026"/>
    <x v="2"/>
    <n v="8"/>
    <x v="7"/>
    <x v="1"/>
    <x v="12"/>
    <x v="0"/>
    <s v="Returning"/>
    <x v="2"/>
    <s v="Insulated Bottle"/>
    <n v="4"/>
    <n v="35.9"/>
    <n v="0"/>
    <n v="13.49"/>
    <n v="143.6"/>
    <n v="53.96"/>
    <n v="89.639999999999986"/>
    <n v="0.62423398328690805"/>
    <n v="2026"/>
    <s v="Q3"/>
    <n v="8"/>
    <x v="7"/>
  </r>
  <r>
    <n v="813"/>
    <d v="2026-08-07T00:00:00"/>
    <n v="2026"/>
    <x v="2"/>
    <n v="8"/>
    <x v="7"/>
    <x v="2"/>
    <x v="16"/>
    <x v="0"/>
    <s v="Returning"/>
    <x v="4"/>
    <s v="Recovery Roller"/>
    <n v="1"/>
    <n v="36.33"/>
    <n v="0.05"/>
    <n v="13.78"/>
    <n v="34.513499999999993"/>
    <n v="13.78"/>
    <n v="20.733499999999992"/>
    <n v="0.60073594390600771"/>
    <n v="2026"/>
    <s v="Q3"/>
    <n v="8"/>
    <x v="7"/>
  </r>
  <r>
    <n v="836"/>
    <d v="2026-08-07T00:00:00"/>
    <n v="2026"/>
    <x v="2"/>
    <n v="8"/>
    <x v="7"/>
    <x v="1"/>
    <x v="14"/>
    <x v="3"/>
    <s v="New"/>
    <x v="2"/>
    <s v="Packing Cube Set"/>
    <n v="5"/>
    <n v="45.94"/>
    <n v="0.05"/>
    <n v="18.059999999999999"/>
    <n v="218.21499999999997"/>
    <n v="90.3"/>
    <n v="127.91499999999998"/>
    <n v="0.5861879339183832"/>
    <n v="2026"/>
    <s v="Q3"/>
    <n v="8"/>
    <x v="7"/>
  </r>
  <r>
    <n v="1266"/>
    <d v="2026-08-07T00:00:00"/>
    <n v="2026"/>
    <x v="2"/>
    <n v="8"/>
    <x v="7"/>
    <x v="0"/>
    <x v="15"/>
    <x v="2"/>
    <s v="Returning"/>
    <x v="4"/>
    <s v="Recovery Roller"/>
    <n v="1"/>
    <n v="36.630000000000003"/>
    <n v="0"/>
    <n v="13.7"/>
    <n v="36.630000000000003"/>
    <n v="13.7"/>
    <n v="22.930000000000003"/>
    <n v="0.62598962598962604"/>
    <n v="2026"/>
    <s v="Q3"/>
    <n v="8"/>
    <x v="7"/>
  </r>
  <r>
    <n v="2201"/>
    <d v="2026-08-07T00:00:00"/>
    <n v="2026"/>
    <x v="2"/>
    <n v="8"/>
    <x v="7"/>
    <x v="1"/>
    <x v="1"/>
    <x v="0"/>
    <s v="Returning"/>
    <x v="1"/>
    <s v="Trail Boots"/>
    <n v="1"/>
    <n v="141.38"/>
    <n v="0.05"/>
    <n v="77.14"/>
    <n v="134.31099999999998"/>
    <n v="77.14"/>
    <n v="57.170999999999978"/>
    <n v="0.42566133823737434"/>
    <n v="2026"/>
    <s v="Q3"/>
    <n v="8"/>
    <x v="7"/>
  </r>
  <r>
    <n v="2382"/>
    <d v="2026-08-07T00:00:00"/>
    <n v="2026"/>
    <x v="2"/>
    <n v="8"/>
    <x v="7"/>
    <x v="1"/>
    <x v="14"/>
    <x v="2"/>
    <s v="Returning"/>
    <x v="3"/>
    <s v="Alpine Tent 4P"/>
    <n v="3"/>
    <n v="343.45"/>
    <n v="0.05"/>
    <n v="195.73"/>
    <n v="978.83249999999987"/>
    <n v="587.18999999999994"/>
    <n v="391.64249999999993"/>
    <n v="0.40011186796515236"/>
    <n v="2026"/>
    <s v="Q3"/>
    <n v="8"/>
    <x v="7"/>
  </r>
  <r>
    <n v="1227"/>
    <d v="2026-08-08T00:00:00"/>
    <n v="2026"/>
    <x v="2"/>
    <n v="8"/>
    <x v="7"/>
    <x v="3"/>
    <x v="8"/>
    <x v="0"/>
    <s v="Returning"/>
    <x v="0"/>
    <s v="Cycling Pack 12L"/>
    <n v="1"/>
    <n v="104.69"/>
    <n v="0"/>
    <n v="49.06"/>
    <n v="104.69"/>
    <n v="49.06"/>
    <n v="55.629999999999995"/>
    <n v="0.53137835514375775"/>
    <n v="2026"/>
    <s v="Q3"/>
    <n v="8"/>
    <x v="7"/>
  </r>
  <r>
    <n v="1843"/>
    <d v="2026-08-08T00:00:00"/>
    <n v="2026"/>
    <x v="2"/>
    <n v="8"/>
    <x v="7"/>
    <x v="3"/>
    <x v="8"/>
    <x v="0"/>
    <s v="New"/>
    <x v="3"/>
    <s v="Alpine Tent 4P"/>
    <n v="2"/>
    <n v="341.23"/>
    <n v="0.05"/>
    <n v="192.5"/>
    <n v="648.33699999999999"/>
    <n v="385"/>
    <n v="263.33699999999999"/>
    <n v="0.40617302421425894"/>
    <n v="2026"/>
    <s v="Q3"/>
    <n v="8"/>
    <x v="7"/>
  </r>
  <r>
    <n v="2369"/>
    <d v="2026-08-08T00:00:00"/>
    <n v="2026"/>
    <x v="2"/>
    <n v="8"/>
    <x v="7"/>
    <x v="3"/>
    <x v="8"/>
    <x v="2"/>
    <s v="New"/>
    <x v="3"/>
    <s v="Compact Sleeping Bag"/>
    <n v="1"/>
    <n v="125.95"/>
    <n v="0.05"/>
    <n v="61.9"/>
    <n v="119.6525"/>
    <n v="61.9"/>
    <n v="57.752500000000005"/>
    <n v="0.48266856104134892"/>
    <n v="2026"/>
    <s v="Q3"/>
    <n v="8"/>
    <x v="7"/>
  </r>
  <r>
    <n v="2386"/>
    <d v="2026-08-08T00:00:00"/>
    <n v="2026"/>
    <x v="2"/>
    <n v="8"/>
    <x v="7"/>
    <x v="1"/>
    <x v="1"/>
    <x v="0"/>
    <s v="Returning"/>
    <x v="1"/>
    <s v="Hiking Daypack 20L"/>
    <n v="6"/>
    <n v="91.9"/>
    <n v="0.05"/>
    <n v="44.69"/>
    <n v="523.83000000000004"/>
    <n v="268.14"/>
    <n v="255.69000000000005"/>
    <n v="0.48811637363266713"/>
    <n v="2026"/>
    <s v="Q3"/>
    <n v="8"/>
    <x v="7"/>
  </r>
  <r>
    <n v="2579"/>
    <d v="2026-08-08T00:00:00"/>
    <n v="2026"/>
    <x v="2"/>
    <n v="8"/>
    <x v="7"/>
    <x v="3"/>
    <x v="8"/>
    <x v="2"/>
    <s v="Returning"/>
    <x v="3"/>
    <s v="Portable Camp Stove"/>
    <n v="1"/>
    <n v="81.22"/>
    <n v="0"/>
    <n v="39.18"/>
    <n v="81.22"/>
    <n v="39.18"/>
    <n v="42.04"/>
    <n v="0.51760650086185667"/>
    <n v="2026"/>
    <s v="Q3"/>
    <n v="8"/>
    <x v="7"/>
  </r>
  <r>
    <n v="3075"/>
    <d v="2026-08-08T00:00:00"/>
    <n v="2026"/>
    <x v="2"/>
    <n v="8"/>
    <x v="7"/>
    <x v="0"/>
    <x v="0"/>
    <x v="0"/>
    <s v="Business"/>
    <x v="1"/>
    <s v="Trekking Poles"/>
    <n v="2"/>
    <n v="72.31"/>
    <n v="0"/>
    <n v="31.75"/>
    <n v="144.62"/>
    <n v="63.5"/>
    <n v="81.12"/>
    <n v="0.56091826856589688"/>
    <n v="2026"/>
    <s v="Q3"/>
    <n v="8"/>
    <x v="7"/>
  </r>
  <r>
    <n v="3982"/>
    <d v="2026-08-08T00:00:00"/>
    <n v="2026"/>
    <x v="2"/>
    <n v="8"/>
    <x v="7"/>
    <x v="2"/>
    <x v="2"/>
    <x v="2"/>
    <s v="Returning"/>
    <x v="3"/>
    <s v="Portable Camp Stove"/>
    <n v="1"/>
    <n v="79.989999999999995"/>
    <n v="0.05"/>
    <n v="40.25"/>
    <n v="75.990499999999997"/>
    <n v="40.25"/>
    <n v="35.740499999999997"/>
    <n v="0.47032852790809376"/>
    <n v="2026"/>
    <s v="Q3"/>
    <n v="8"/>
    <x v="7"/>
  </r>
  <r>
    <n v="4530"/>
    <d v="2026-08-08T00:00:00"/>
    <n v="2026"/>
    <x v="2"/>
    <n v="8"/>
    <x v="7"/>
    <x v="3"/>
    <x v="13"/>
    <x v="0"/>
    <s v="New"/>
    <x v="1"/>
    <s v="Summit Backpack 45L"/>
    <n v="1"/>
    <n v="151.87"/>
    <n v="0.1"/>
    <n v="76.97"/>
    <n v="136.68300000000002"/>
    <n v="76.97"/>
    <n v="59.713000000000022"/>
    <n v="0.4368721786908395"/>
    <n v="2026"/>
    <s v="Q3"/>
    <n v="8"/>
    <x v="7"/>
  </r>
  <r>
    <n v="4641"/>
    <d v="2026-08-08T00:00:00"/>
    <n v="2026"/>
    <x v="2"/>
    <n v="8"/>
    <x v="7"/>
    <x v="3"/>
    <x v="8"/>
    <x v="3"/>
    <s v="New"/>
    <x v="1"/>
    <s v="Summit Backpack 45L"/>
    <n v="1"/>
    <n v="156.55000000000001"/>
    <n v="0"/>
    <n v="80.430000000000007"/>
    <n v="156.55000000000001"/>
    <n v="80.430000000000007"/>
    <n v="76.12"/>
    <n v="0.48623442989460236"/>
    <n v="2026"/>
    <s v="Q3"/>
    <n v="8"/>
    <x v="7"/>
  </r>
  <r>
    <n v="4778"/>
    <d v="2026-08-08T00:00:00"/>
    <n v="2026"/>
    <x v="2"/>
    <n v="8"/>
    <x v="7"/>
    <x v="1"/>
    <x v="12"/>
    <x v="2"/>
    <s v="New"/>
    <x v="1"/>
    <s v="Summit Backpack 45L"/>
    <n v="1"/>
    <n v="152.72"/>
    <n v="0"/>
    <n v="77.73"/>
    <n v="152.72"/>
    <n v="77.73"/>
    <n v="74.989999999999995"/>
    <n v="0.4910293347302252"/>
    <n v="2026"/>
    <s v="Q3"/>
    <n v="8"/>
    <x v="7"/>
  </r>
  <r>
    <n v="5132"/>
    <d v="2026-08-08T00:00:00"/>
    <n v="2026"/>
    <x v="2"/>
    <n v="8"/>
    <x v="7"/>
    <x v="1"/>
    <x v="12"/>
    <x v="0"/>
    <s v="Business"/>
    <x v="0"/>
    <s v="Compact Repair Kit"/>
    <n v="1"/>
    <n v="40.51"/>
    <n v="0.05"/>
    <n v="16.29"/>
    <n v="38.484499999999997"/>
    <n v="16.29"/>
    <n v="22.194499999999998"/>
    <n v="0.57671270251659756"/>
    <n v="2026"/>
    <s v="Q3"/>
    <n v="8"/>
    <x v="7"/>
  </r>
  <r>
    <n v="227"/>
    <d v="2026-08-09T00:00:00"/>
    <n v="2026"/>
    <x v="2"/>
    <n v="8"/>
    <x v="7"/>
    <x v="3"/>
    <x v="7"/>
    <x v="3"/>
    <s v="Returning"/>
    <x v="4"/>
    <s v="Resistance Band Set"/>
    <n v="3"/>
    <n v="40.61"/>
    <n v="0"/>
    <n v="14.72"/>
    <n v="121.83"/>
    <n v="44.160000000000004"/>
    <n v="77.669999999999987"/>
    <n v="0.63752770253632096"/>
    <n v="2026"/>
    <s v="Q3"/>
    <n v="8"/>
    <x v="7"/>
  </r>
  <r>
    <n v="390"/>
    <d v="2026-08-09T00:00:00"/>
    <n v="2026"/>
    <x v="2"/>
    <n v="8"/>
    <x v="7"/>
    <x v="2"/>
    <x v="5"/>
    <x v="2"/>
    <s v="New"/>
    <x v="1"/>
    <s v="Hiking Daypack 20L"/>
    <n v="1"/>
    <n v="93.41"/>
    <n v="0.05"/>
    <n v="44.7"/>
    <n v="88.739499999999992"/>
    <n v="44.7"/>
    <n v="44.03949999999999"/>
    <n v="0.49627843294136198"/>
    <n v="2026"/>
    <s v="Q3"/>
    <n v="8"/>
    <x v="7"/>
  </r>
  <r>
    <n v="859"/>
    <d v="2026-08-09T00:00:00"/>
    <n v="2026"/>
    <x v="2"/>
    <n v="8"/>
    <x v="7"/>
    <x v="0"/>
    <x v="0"/>
    <x v="2"/>
    <s v="New"/>
    <x v="1"/>
    <s v="Hiking Daypack 20L"/>
    <n v="2"/>
    <n v="90.23"/>
    <n v="0"/>
    <n v="44.22"/>
    <n v="180.46"/>
    <n v="88.44"/>
    <n v="92.02000000000001"/>
    <n v="0.50991909564446414"/>
    <n v="2026"/>
    <s v="Q3"/>
    <n v="8"/>
    <x v="7"/>
  </r>
  <r>
    <n v="1468"/>
    <d v="2026-08-09T00:00:00"/>
    <n v="2026"/>
    <x v="2"/>
    <n v="8"/>
    <x v="7"/>
    <x v="1"/>
    <x v="11"/>
    <x v="2"/>
    <s v="Returning"/>
    <x v="0"/>
    <s v="Trail Bike Light"/>
    <n v="1"/>
    <n v="51.75"/>
    <n v="0"/>
    <n v="22.36"/>
    <n v="51.75"/>
    <n v="22.36"/>
    <n v="29.39"/>
    <n v="0.56792270531400968"/>
    <n v="2026"/>
    <s v="Q3"/>
    <n v="8"/>
    <x v="7"/>
  </r>
  <r>
    <n v="2356"/>
    <d v="2026-08-09T00:00:00"/>
    <n v="2026"/>
    <x v="2"/>
    <n v="8"/>
    <x v="7"/>
    <x v="3"/>
    <x v="13"/>
    <x v="2"/>
    <s v="New"/>
    <x v="0"/>
    <s v="Cycling Pack 12L"/>
    <n v="3"/>
    <n v="102.91"/>
    <n v="0.1"/>
    <n v="50.23"/>
    <n v="277.85700000000003"/>
    <n v="150.69"/>
    <n v="127.16700000000003"/>
    <n v="0.45767067232425318"/>
    <n v="2026"/>
    <s v="Q3"/>
    <n v="8"/>
    <x v="7"/>
  </r>
  <r>
    <n v="3556"/>
    <d v="2026-08-09T00:00:00"/>
    <n v="2026"/>
    <x v="2"/>
    <n v="8"/>
    <x v="7"/>
    <x v="2"/>
    <x v="16"/>
    <x v="0"/>
    <s v="New"/>
    <x v="0"/>
    <s v="Commuter Helmet"/>
    <n v="4"/>
    <n v="82.63"/>
    <n v="0.1"/>
    <n v="43.78"/>
    <n v="297.46800000000002"/>
    <n v="175.12"/>
    <n v="122.34800000000001"/>
    <n v="0.41129802197211129"/>
    <n v="2026"/>
    <s v="Q3"/>
    <n v="8"/>
    <x v="7"/>
  </r>
  <r>
    <n v="925"/>
    <d v="2026-08-10T00:00:00"/>
    <n v="2026"/>
    <x v="2"/>
    <n v="8"/>
    <x v="7"/>
    <x v="0"/>
    <x v="0"/>
    <x v="2"/>
    <s v="Returning"/>
    <x v="3"/>
    <s v="Trail Tent 2P"/>
    <n v="1"/>
    <n v="196.39"/>
    <n v="0"/>
    <n v="102.92"/>
    <n v="196.39"/>
    <n v="102.92"/>
    <n v="93.469999999999985"/>
    <n v="0.47594073017974436"/>
    <n v="2026"/>
    <s v="Q3"/>
    <n v="8"/>
    <x v="7"/>
  </r>
  <r>
    <n v="1563"/>
    <d v="2026-08-10T00:00:00"/>
    <n v="2026"/>
    <x v="2"/>
    <n v="8"/>
    <x v="7"/>
    <x v="2"/>
    <x v="10"/>
    <x v="3"/>
    <s v="Business"/>
    <x v="2"/>
    <s v="Insulated Bottle"/>
    <n v="2"/>
    <n v="36.25"/>
    <n v="0"/>
    <n v="13.77"/>
    <n v="72.5"/>
    <n v="27.54"/>
    <n v="44.96"/>
    <n v="0.62013793103448278"/>
    <n v="2026"/>
    <s v="Q3"/>
    <n v="8"/>
    <x v="7"/>
  </r>
  <r>
    <n v="1634"/>
    <d v="2026-08-10T00:00:00"/>
    <n v="2026"/>
    <x v="2"/>
    <n v="8"/>
    <x v="7"/>
    <x v="1"/>
    <x v="1"/>
    <x v="2"/>
    <s v="Returning"/>
    <x v="3"/>
    <s v="Trail Tent 2P"/>
    <n v="2"/>
    <n v="199.85"/>
    <n v="0.05"/>
    <n v="104.34"/>
    <n v="379.71499999999997"/>
    <n v="208.68"/>
    <n v="171.03499999999997"/>
    <n v="0.45042992770893953"/>
    <n v="2026"/>
    <s v="Q3"/>
    <n v="8"/>
    <x v="7"/>
  </r>
  <r>
    <n v="2187"/>
    <d v="2026-08-10T00:00:00"/>
    <n v="2026"/>
    <x v="2"/>
    <n v="8"/>
    <x v="7"/>
    <x v="2"/>
    <x v="2"/>
    <x v="2"/>
    <s v="New"/>
    <x v="2"/>
    <s v="Packing Cube Set"/>
    <n v="1"/>
    <n v="46.32"/>
    <n v="0.05"/>
    <n v="18.34"/>
    <n v="44.003999999999998"/>
    <n v="18.34"/>
    <n v="25.663999999999998"/>
    <n v="0.58321970729933637"/>
    <n v="2026"/>
    <s v="Q3"/>
    <n v="8"/>
    <x v="7"/>
  </r>
  <r>
    <n v="2773"/>
    <d v="2026-08-10T00:00:00"/>
    <n v="2026"/>
    <x v="2"/>
    <n v="8"/>
    <x v="7"/>
    <x v="1"/>
    <x v="14"/>
    <x v="0"/>
    <s v="New"/>
    <x v="1"/>
    <s v="Summit Backpack 45L"/>
    <n v="4"/>
    <n v="151.06"/>
    <n v="0"/>
    <n v="77.67"/>
    <n v="604.24"/>
    <n v="310.68"/>
    <n v="293.56"/>
    <n v="0.48583344366476894"/>
    <n v="2026"/>
    <s v="Q3"/>
    <n v="8"/>
    <x v="7"/>
  </r>
  <r>
    <n v="5040"/>
    <d v="2026-08-10T00:00:00"/>
    <n v="2026"/>
    <x v="2"/>
    <n v="8"/>
    <x v="7"/>
    <x v="3"/>
    <x v="7"/>
    <x v="0"/>
    <s v="Returning"/>
    <x v="1"/>
    <s v="Trekking Poles"/>
    <n v="1"/>
    <n v="72.39"/>
    <n v="0.1"/>
    <n v="31.64"/>
    <n v="65.150999999999996"/>
    <n v="31.64"/>
    <n v="33.510999999999996"/>
    <n v="0.51435895074519189"/>
    <n v="2026"/>
    <s v="Q3"/>
    <n v="8"/>
    <x v="7"/>
  </r>
  <r>
    <n v="415"/>
    <d v="2026-08-11T00:00:00"/>
    <n v="2026"/>
    <x v="2"/>
    <n v="8"/>
    <x v="7"/>
    <x v="0"/>
    <x v="9"/>
    <x v="2"/>
    <s v="Returning"/>
    <x v="1"/>
    <s v="Trekking Poles"/>
    <n v="1"/>
    <n v="72.650000000000006"/>
    <n v="0"/>
    <n v="31.72"/>
    <n v="72.650000000000006"/>
    <n v="31.72"/>
    <n v="40.930000000000007"/>
    <n v="0.56338609772883697"/>
    <n v="2026"/>
    <s v="Q3"/>
    <n v="8"/>
    <x v="7"/>
  </r>
  <r>
    <n v="1111"/>
    <d v="2026-08-11T00:00:00"/>
    <n v="2026"/>
    <x v="2"/>
    <n v="8"/>
    <x v="7"/>
    <x v="3"/>
    <x v="13"/>
    <x v="0"/>
    <s v="New"/>
    <x v="3"/>
    <s v="Trail Tent 2P"/>
    <n v="1"/>
    <n v="198.44"/>
    <n v="0"/>
    <n v="106.79"/>
    <n v="198.44"/>
    <n v="106.79"/>
    <n v="91.649999999999991"/>
    <n v="0.46185244910300338"/>
    <n v="2026"/>
    <s v="Q3"/>
    <n v="8"/>
    <x v="7"/>
  </r>
  <r>
    <n v="1243"/>
    <d v="2026-08-11T00:00:00"/>
    <n v="2026"/>
    <x v="2"/>
    <n v="8"/>
    <x v="7"/>
    <x v="2"/>
    <x v="16"/>
    <x v="0"/>
    <s v="Returning"/>
    <x v="3"/>
    <s v="Trail Tent 2P"/>
    <n v="1"/>
    <n v="193.67"/>
    <n v="0"/>
    <n v="103.79"/>
    <n v="193.67"/>
    <n v="103.79"/>
    <n v="89.879999999999981"/>
    <n v="0.46408839779005517"/>
    <n v="2026"/>
    <s v="Q3"/>
    <n v="8"/>
    <x v="7"/>
  </r>
  <r>
    <n v="1326"/>
    <d v="2026-08-11T00:00:00"/>
    <n v="2026"/>
    <x v="2"/>
    <n v="8"/>
    <x v="7"/>
    <x v="3"/>
    <x v="8"/>
    <x v="0"/>
    <s v="Returning"/>
    <x v="2"/>
    <s v="Travel Backpack 35L"/>
    <n v="5"/>
    <n v="166.03"/>
    <n v="0"/>
    <n v="87.46"/>
    <n v="830.15"/>
    <n v="437.29999999999995"/>
    <n v="392.85"/>
    <n v="0.47322772992832624"/>
    <n v="2026"/>
    <s v="Q3"/>
    <n v="8"/>
    <x v="7"/>
  </r>
  <r>
    <n v="1682"/>
    <d v="2026-08-11T00:00:00"/>
    <n v="2026"/>
    <x v="2"/>
    <n v="8"/>
    <x v="7"/>
    <x v="0"/>
    <x v="0"/>
    <x v="0"/>
    <s v="Business"/>
    <x v="3"/>
    <s v="Portable Camp Stove"/>
    <n v="2"/>
    <n v="81.569999999999993"/>
    <n v="0"/>
    <n v="40.36"/>
    <n v="163.13999999999999"/>
    <n v="80.72"/>
    <n v="82.419999999999987"/>
    <n v="0.50521024886600463"/>
    <n v="2026"/>
    <s v="Q3"/>
    <n v="8"/>
    <x v="7"/>
  </r>
  <r>
    <n v="2618"/>
    <d v="2026-08-11T00:00:00"/>
    <n v="2026"/>
    <x v="2"/>
    <n v="8"/>
    <x v="7"/>
    <x v="0"/>
    <x v="15"/>
    <x v="2"/>
    <s v="Business"/>
    <x v="1"/>
    <s v="Trail Boots"/>
    <n v="2"/>
    <n v="143.86000000000001"/>
    <n v="0"/>
    <n v="81.23"/>
    <n v="287.72000000000003"/>
    <n v="162.46"/>
    <n v="125.26000000000002"/>
    <n v="0.43535381621020441"/>
    <n v="2026"/>
    <s v="Q3"/>
    <n v="8"/>
    <x v="7"/>
  </r>
  <r>
    <n v="3319"/>
    <d v="2026-08-11T00:00:00"/>
    <n v="2026"/>
    <x v="2"/>
    <n v="8"/>
    <x v="7"/>
    <x v="1"/>
    <x v="14"/>
    <x v="0"/>
    <s v="Returning"/>
    <x v="1"/>
    <s v="Hiking Daypack 20L"/>
    <n v="3"/>
    <n v="93.53"/>
    <n v="0"/>
    <n v="46.19"/>
    <n v="280.59000000000003"/>
    <n v="138.57"/>
    <n v="142.02000000000004"/>
    <n v="0.5061477600769807"/>
    <n v="2026"/>
    <s v="Q3"/>
    <n v="8"/>
    <x v="7"/>
  </r>
  <r>
    <n v="4600"/>
    <d v="2026-08-11T00:00:00"/>
    <n v="2026"/>
    <x v="2"/>
    <n v="8"/>
    <x v="7"/>
    <x v="3"/>
    <x v="4"/>
    <x v="1"/>
    <s v="Business"/>
    <x v="2"/>
    <s v="Travel Backpack 35L"/>
    <n v="10"/>
    <n v="162.38"/>
    <n v="0.05"/>
    <n v="85.82"/>
    <n v="1542.61"/>
    <n v="858.19999999999993"/>
    <n v="684.41"/>
    <n v="0.44367014345816508"/>
    <n v="2026"/>
    <s v="Q3"/>
    <n v="8"/>
    <x v="7"/>
  </r>
  <r>
    <n v="5168"/>
    <d v="2026-08-11T00:00:00"/>
    <n v="2026"/>
    <x v="2"/>
    <n v="8"/>
    <x v="7"/>
    <x v="0"/>
    <x v="15"/>
    <x v="3"/>
    <s v="Business"/>
    <x v="4"/>
    <s v="Weighted Vest"/>
    <n v="1"/>
    <n v="122.52"/>
    <n v="0.05"/>
    <n v="69.66"/>
    <n v="116.39399999999999"/>
    <n v="69.66"/>
    <n v="46.733999999999995"/>
    <n v="0.40151554203824935"/>
    <n v="2026"/>
    <s v="Q3"/>
    <n v="8"/>
    <x v="7"/>
  </r>
  <r>
    <n v="245"/>
    <d v="2026-08-12T00:00:00"/>
    <n v="2026"/>
    <x v="2"/>
    <n v="8"/>
    <x v="7"/>
    <x v="3"/>
    <x v="13"/>
    <x v="3"/>
    <s v="Returning"/>
    <x v="1"/>
    <s v="Trail Boots"/>
    <n v="1"/>
    <n v="142.84"/>
    <n v="0"/>
    <n v="77.7"/>
    <n v="142.84"/>
    <n v="77.7"/>
    <n v="65.14"/>
    <n v="0.4560347241669"/>
    <n v="2026"/>
    <s v="Q3"/>
    <n v="8"/>
    <x v="7"/>
  </r>
  <r>
    <n v="322"/>
    <d v="2026-08-12T00:00:00"/>
    <n v="2026"/>
    <x v="2"/>
    <n v="8"/>
    <x v="7"/>
    <x v="1"/>
    <x v="14"/>
    <x v="2"/>
    <s v="Returning"/>
    <x v="1"/>
    <s v="Trekking Poles"/>
    <n v="3"/>
    <n v="72.349999999999994"/>
    <n v="0"/>
    <n v="32.119999999999997"/>
    <n v="217.04999999999998"/>
    <n v="96.359999999999985"/>
    <n v="120.69"/>
    <n v="0.55604699378023503"/>
    <n v="2026"/>
    <s v="Q3"/>
    <n v="8"/>
    <x v="7"/>
  </r>
  <r>
    <n v="1101"/>
    <d v="2026-08-12T00:00:00"/>
    <n v="2026"/>
    <x v="2"/>
    <n v="8"/>
    <x v="7"/>
    <x v="3"/>
    <x v="4"/>
    <x v="0"/>
    <s v="New"/>
    <x v="4"/>
    <s v="Resistance Band Set"/>
    <n v="3"/>
    <n v="40.14"/>
    <n v="0.05"/>
    <n v="14.53"/>
    <n v="114.399"/>
    <n v="43.589999999999996"/>
    <n v="70.808999999999997"/>
    <n v="0.61896520074476169"/>
    <n v="2026"/>
    <s v="Q3"/>
    <n v="8"/>
    <x v="7"/>
  </r>
  <r>
    <n v="1564"/>
    <d v="2026-08-12T00:00:00"/>
    <n v="2026"/>
    <x v="2"/>
    <n v="8"/>
    <x v="7"/>
    <x v="3"/>
    <x v="13"/>
    <x v="0"/>
    <s v="New"/>
    <x v="4"/>
    <s v="Training Mat"/>
    <n v="2"/>
    <n v="51.84"/>
    <n v="0"/>
    <n v="21.62"/>
    <n v="103.68"/>
    <n v="43.24"/>
    <n v="60.440000000000005"/>
    <n v="0.58294753086419759"/>
    <n v="2026"/>
    <s v="Q3"/>
    <n v="8"/>
    <x v="7"/>
  </r>
  <r>
    <n v="3712"/>
    <d v="2026-08-12T00:00:00"/>
    <n v="2026"/>
    <x v="2"/>
    <n v="8"/>
    <x v="7"/>
    <x v="3"/>
    <x v="8"/>
    <x v="0"/>
    <s v="New"/>
    <x v="0"/>
    <s v="Commuter Helmet"/>
    <n v="3"/>
    <n v="82.32"/>
    <n v="0.15"/>
    <n v="41.95"/>
    <n v="209.91599999999997"/>
    <n v="125.85000000000001"/>
    <n v="84.06599999999996"/>
    <n v="0.40047447550448739"/>
    <n v="2026"/>
    <s v="Q3"/>
    <n v="8"/>
    <x v="7"/>
  </r>
  <r>
    <n v="771"/>
    <d v="2026-08-13T00:00:00"/>
    <n v="2026"/>
    <x v="2"/>
    <n v="8"/>
    <x v="7"/>
    <x v="2"/>
    <x v="5"/>
    <x v="0"/>
    <s v="Returning"/>
    <x v="1"/>
    <s v="Hiking Daypack 20L"/>
    <n v="1"/>
    <n v="91.78"/>
    <n v="0"/>
    <n v="46.15"/>
    <n v="91.78"/>
    <n v="46.15"/>
    <n v="45.63"/>
    <n v="0.49716713881019831"/>
    <n v="2026"/>
    <s v="Q3"/>
    <n v="8"/>
    <x v="7"/>
  </r>
  <r>
    <n v="2749"/>
    <d v="2026-08-13T00:00:00"/>
    <n v="2026"/>
    <x v="2"/>
    <n v="8"/>
    <x v="7"/>
    <x v="1"/>
    <x v="14"/>
    <x v="0"/>
    <s v="Business"/>
    <x v="1"/>
    <s v="Hiking Daypack 20L"/>
    <n v="2"/>
    <n v="93.13"/>
    <n v="0"/>
    <n v="45.68"/>
    <n v="186.26"/>
    <n v="91.36"/>
    <n v="94.899999999999991"/>
    <n v="0.50950284548480618"/>
    <n v="2026"/>
    <s v="Q3"/>
    <n v="8"/>
    <x v="7"/>
  </r>
  <r>
    <n v="4252"/>
    <d v="2026-08-13T00:00:00"/>
    <n v="2026"/>
    <x v="2"/>
    <n v="8"/>
    <x v="7"/>
    <x v="1"/>
    <x v="12"/>
    <x v="0"/>
    <s v="Returning"/>
    <x v="2"/>
    <s v="Insulated Bottle"/>
    <n v="1"/>
    <n v="36.67"/>
    <n v="0.1"/>
    <n v="13.18"/>
    <n v="33.003"/>
    <n v="13.18"/>
    <n v="19.823"/>
    <n v="0.60064236584552921"/>
    <n v="2026"/>
    <s v="Q3"/>
    <n v="8"/>
    <x v="7"/>
  </r>
  <r>
    <n v="4665"/>
    <d v="2026-08-13T00:00:00"/>
    <n v="2026"/>
    <x v="2"/>
    <n v="8"/>
    <x v="7"/>
    <x v="3"/>
    <x v="8"/>
    <x v="1"/>
    <s v="Returning"/>
    <x v="4"/>
    <s v="Training Mat"/>
    <n v="4"/>
    <n v="51.25"/>
    <n v="0.1"/>
    <n v="21.77"/>
    <n v="184.5"/>
    <n v="87.08"/>
    <n v="97.42"/>
    <n v="0.52802168021680218"/>
    <n v="2026"/>
    <s v="Q3"/>
    <n v="8"/>
    <x v="7"/>
  </r>
  <r>
    <n v="4767"/>
    <d v="2026-08-13T00:00:00"/>
    <n v="2026"/>
    <x v="2"/>
    <n v="8"/>
    <x v="7"/>
    <x v="3"/>
    <x v="8"/>
    <x v="3"/>
    <s v="Business"/>
    <x v="4"/>
    <s v="Resistance Band Set"/>
    <n v="1"/>
    <n v="39.61"/>
    <n v="0.1"/>
    <n v="14.85"/>
    <n v="35.649000000000001"/>
    <n v="14.85"/>
    <n v="20.798999999999999"/>
    <n v="0.58343852562484222"/>
    <n v="2026"/>
    <s v="Q3"/>
    <n v="8"/>
    <x v="7"/>
  </r>
  <r>
    <n v="4832"/>
    <d v="2026-08-13T00:00:00"/>
    <n v="2026"/>
    <x v="2"/>
    <n v="8"/>
    <x v="7"/>
    <x v="0"/>
    <x v="15"/>
    <x v="3"/>
    <s v="Returning"/>
    <x v="0"/>
    <s v="Commuter Helmet"/>
    <n v="2"/>
    <n v="81.59"/>
    <n v="0.15"/>
    <n v="43.9"/>
    <n v="138.703"/>
    <n v="87.8"/>
    <n v="50.903000000000006"/>
    <n v="0.3669927831409559"/>
    <n v="2026"/>
    <s v="Q3"/>
    <n v="8"/>
    <x v="7"/>
  </r>
  <r>
    <n v="747"/>
    <d v="2026-08-14T00:00:00"/>
    <n v="2026"/>
    <x v="2"/>
    <n v="8"/>
    <x v="7"/>
    <x v="1"/>
    <x v="1"/>
    <x v="2"/>
    <s v="New"/>
    <x v="4"/>
    <s v="Weighted Vest"/>
    <n v="3"/>
    <n v="122.96"/>
    <n v="0.1"/>
    <n v="67.62"/>
    <n v="331.99200000000002"/>
    <n v="202.86"/>
    <n v="129.13200000000001"/>
    <n v="0.38896117978746475"/>
    <n v="2026"/>
    <s v="Q3"/>
    <n v="8"/>
    <x v="7"/>
  </r>
  <r>
    <n v="2281"/>
    <d v="2026-08-14T00:00:00"/>
    <n v="2026"/>
    <x v="2"/>
    <n v="8"/>
    <x v="7"/>
    <x v="1"/>
    <x v="11"/>
    <x v="2"/>
    <s v="Returning"/>
    <x v="1"/>
    <s v="Trekking Poles"/>
    <n v="1"/>
    <n v="70.91"/>
    <n v="0"/>
    <n v="33.11"/>
    <n v="70.91"/>
    <n v="33.11"/>
    <n v="37.799999999999997"/>
    <n v="0.53307008884501483"/>
    <n v="2026"/>
    <s v="Q3"/>
    <n v="8"/>
    <x v="7"/>
  </r>
  <r>
    <n v="2414"/>
    <d v="2026-08-14T00:00:00"/>
    <n v="2026"/>
    <x v="2"/>
    <n v="8"/>
    <x v="7"/>
    <x v="1"/>
    <x v="6"/>
    <x v="1"/>
    <s v="Business"/>
    <x v="0"/>
    <s v="Trail Bike Light"/>
    <n v="6"/>
    <n v="50.94"/>
    <n v="0.1"/>
    <n v="22.76"/>
    <n v="275.07600000000002"/>
    <n v="136.56"/>
    <n v="138.51600000000002"/>
    <n v="0.50355538105832576"/>
    <n v="2026"/>
    <s v="Q3"/>
    <n v="8"/>
    <x v="7"/>
  </r>
  <r>
    <n v="3162"/>
    <d v="2026-08-14T00:00:00"/>
    <n v="2026"/>
    <x v="2"/>
    <n v="8"/>
    <x v="7"/>
    <x v="1"/>
    <x v="1"/>
    <x v="0"/>
    <s v="New"/>
    <x v="1"/>
    <s v="Trail Boots"/>
    <n v="1"/>
    <n v="144.96"/>
    <n v="0.05"/>
    <n v="77.959999999999994"/>
    <n v="137.71199999999999"/>
    <n v="77.959999999999994"/>
    <n v="59.751999999999995"/>
    <n v="0.43389101893807364"/>
    <n v="2026"/>
    <s v="Q3"/>
    <n v="8"/>
    <x v="7"/>
  </r>
  <r>
    <n v="3200"/>
    <d v="2026-08-14T00:00:00"/>
    <n v="2026"/>
    <x v="2"/>
    <n v="8"/>
    <x v="7"/>
    <x v="3"/>
    <x v="8"/>
    <x v="2"/>
    <s v="New"/>
    <x v="1"/>
    <s v="Summit Backpack 45L"/>
    <n v="1"/>
    <n v="152.97"/>
    <n v="0"/>
    <n v="79.66"/>
    <n v="152.97"/>
    <n v="79.66"/>
    <n v="73.31"/>
    <n v="0.47924429626724196"/>
    <n v="2026"/>
    <s v="Q3"/>
    <n v="8"/>
    <x v="7"/>
  </r>
  <r>
    <n v="3521"/>
    <d v="2026-08-14T00:00:00"/>
    <n v="2026"/>
    <x v="2"/>
    <n v="8"/>
    <x v="7"/>
    <x v="2"/>
    <x v="16"/>
    <x v="0"/>
    <s v="Business"/>
    <x v="2"/>
    <s v="Packing Cube Set"/>
    <n v="2"/>
    <n v="45.79"/>
    <n v="0"/>
    <n v="18.23"/>
    <n v="91.58"/>
    <n v="36.46"/>
    <n v="55.12"/>
    <n v="0.60187813933173184"/>
    <n v="2026"/>
    <s v="Q3"/>
    <n v="8"/>
    <x v="7"/>
  </r>
  <r>
    <n v="4447"/>
    <d v="2026-08-14T00:00:00"/>
    <n v="2026"/>
    <x v="2"/>
    <n v="8"/>
    <x v="7"/>
    <x v="1"/>
    <x v="6"/>
    <x v="0"/>
    <s v="New"/>
    <x v="2"/>
    <s v="Travel Backpack 35L"/>
    <n v="1"/>
    <n v="161.31"/>
    <n v="0"/>
    <n v="87.81"/>
    <n v="161.31"/>
    <n v="87.81"/>
    <n v="73.5"/>
    <n v="0.45564441138181139"/>
    <n v="2026"/>
    <s v="Q3"/>
    <n v="8"/>
    <x v="7"/>
  </r>
  <r>
    <n v="421"/>
    <d v="2026-08-15T00:00:00"/>
    <n v="2026"/>
    <x v="2"/>
    <n v="8"/>
    <x v="7"/>
    <x v="3"/>
    <x v="7"/>
    <x v="0"/>
    <s v="New"/>
    <x v="4"/>
    <s v="Recovery Roller"/>
    <n v="2"/>
    <n v="35.97"/>
    <n v="0.05"/>
    <n v="14.28"/>
    <n v="68.342999999999989"/>
    <n v="28.56"/>
    <n v="39.782999999999987"/>
    <n v="0.58210789693165343"/>
    <n v="2026"/>
    <s v="Q3"/>
    <n v="8"/>
    <x v="7"/>
  </r>
  <r>
    <n v="962"/>
    <d v="2026-08-15T00:00:00"/>
    <n v="2026"/>
    <x v="2"/>
    <n v="8"/>
    <x v="7"/>
    <x v="0"/>
    <x v="0"/>
    <x v="2"/>
    <s v="New"/>
    <x v="4"/>
    <s v="Resistance Band Set"/>
    <n v="2"/>
    <n v="39.729999999999997"/>
    <n v="0"/>
    <n v="14.95"/>
    <n v="79.459999999999994"/>
    <n v="29.9"/>
    <n v="49.559999999999995"/>
    <n v="0.62371004278882458"/>
    <n v="2026"/>
    <s v="Q3"/>
    <n v="8"/>
    <x v="7"/>
  </r>
  <r>
    <n v="1386"/>
    <d v="2026-08-15T00:00:00"/>
    <n v="2026"/>
    <x v="2"/>
    <n v="8"/>
    <x v="7"/>
    <x v="1"/>
    <x v="12"/>
    <x v="0"/>
    <s v="Business"/>
    <x v="2"/>
    <s v="Insulated Bottle"/>
    <n v="2"/>
    <n v="36.049999999999997"/>
    <n v="0"/>
    <n v="13.8"/>
    <n v="72.099999999999994"/>
    <n v="27.6"/>
    <n v="44.499999999999993"/>
    <n v="0.61719833564493753"/>
    <n v="2026"/>
    <s v="Q3"/>
    <n v="8"/>
    <x v="7"/>
  </r>
  <r>
    <n v="3083"/>
    <d v="2026-08-15T00:00:00"/>
    <n v="2026"/>
    <x v="2"/>
    <n v="8"/>
    <x v="7"/>
    <x v="3"/>
    <x v="7"/>
    <x v="0"/>
    <s v="New"/>
    <x v="3"/>
    <s v="Trail Tent 2P"/>
    <n v="1"/>
    <n v="194.36"/>
    <n v="0"/>
    <n v="106.01"/>
    <n v="194.36"/>
    <n v="106.01"/>
    <n v="88.350000000000009"/>
    <n v="0.45456884132537562"/>
    <n v="2026"/>
    <s v="Q3"/>
    <n v="8"/>
    <x v="7"/>
  </r>
  <r>
    <n v="3174"/>
    <d v="2026-08-15T00:00:00"/>
    <n v="2026"/>
    <x v="2"/>
    <n v="8"/>
    <x v="7"/>
    <x v="3"/>
    <x v="4"/>
    <x v="2"/>
    <s v="Returning"/>
    <x v="3"/>
    <s v="Trail Tent 2P"/>
    <n v="1"/>
    <n v="192.67"/>
    <n v="0.05"/>
    <n v="103.37"/>
    <n v="183.03649999999999"/>
    <n v="103.37"/>
    <n v="79.666499999999985"/>
    <n v="0.43524925356417976"/>
    <n v="2026"/>
    <s v="Q3"/>
    <n v="8"/>
    <x v="7"/>
  </r>
  <r>
    <n v="4045"/>
    <d v="2026-08-15T00:00:00"/>
    <n v="2026"/>
    <x v="2"/>
    <n v="8"/>
    <x v="7"/>
    <x v="2"/>
    <x v="16"/>
    <x v="0"/>
    <s v="New"/>
    <x v="1"/>
    <s v="Hiking Daypack 20L"/>
    <n v="3"/>
    <n v="92.12"/>
    <n v="0.1"/>
    <n v="44.1"/>
    <n v="248.72400000000002"/>
    <n v="132.30000000000001"/>
    <n v="116.42400000000001"/>
    <n v="0.46808510638297873"/>
    <n v="2026"/>
    <s v="Q3"/>
    <n v="8"/>
    <x v="7"/>
  </r>
  <r>
    <n v="4850"/>
    <d v="2026-08-15T00:00:00"/>
    <n v="2026"/>
    <x v="2"/>
    <n v="8"/>
    <x v="7"/>
    <x v="1"/>
    <x v="1"/>
    <x v="2"/>
    <s v="Business"/>
    <x v="3"/>
    <s v="Trail Tent 2P"/>
    <n v="1"/>
    <n v="192.82"/>
    <n v="0"/>
    <n v="104.98"/>
    <n v="192.82"/>
    <n v="104.98"/>
    <n v="87.839999999999989"/>
    <n v="0.45555440307022088"/>
    <n v="2026"/>
    <s v="Q3"/>
    <n v="8"/>
    <x v="7"/>
  </r>
  <r>
    <n v="71"/>
    <d v="2026-08-16T00:00:00"/>
    <n v="2026"/>
    <x v="2"/>
    <n v="8"/>
    <x v="7"/>
    <x v="2"/>
    <x v="16"/>
    <x v="0"/>
    <s v="New"/>
    <x v="0"/>
    <s v="Commuter Helmet"/>
    <n v="3"/>
    <n v="80.099999999999994"/>
    <n v="0"/>
    <n v="42.41"/>
    <n v="240.29999999999998"/>
    <n v="127.22999999999999"/>
    <n v="113.07"/>
    <n v="0.47053682896379528"/>
    <n v="2026"/>
    <s v="Q3"/>
    <n v="8"/>
    <x v="7"/>
  </r>
  <r>
    <n v="627"/>
    <d v="2026-08-16T00:00:00"/>
    <n v="2026"/>
    <x v="2"/>
    <n v="8"/>
    <x v="7"/>
    <x v="3"/>
    <x v="7"/>
    <x v="3"/>
    <s v="New"/>
    <x v="0"/>
    <s v="Commuter Helmet"/>
    <n v="6"/>
    <n v="83.26"/>
    <n v="0"/>
    <n v="43.8"/>
    <n v="499.56000000000006"/>
    <n v="262.79999999999995"/>
    <n v="236.7600000000001"/>
    <n v="0.47393706461686297"/>
    <n v="2026"/>
    <s v="Q3"/>
    <n v="8"/>
    <x v="7"/>
  </r>
  <r>
    <n v="959"/>
    <d v="2026-08-16T00:00:00"/>
    <n v="2026"/>
    <x v="2"/>
    <n v="8"/>
    <x v="7"/>
    <x v="1"/>
    <x v="1"/>
    <x v="2"/>
    <s v="Returning"/>
    <x v="4"/>
    <s v="Resistance Band Set"/>
    <n v="4"/>
    <n v="40.46"/>
    <n v="0"/>
    <n v="15.12"/>
    <n v="161.84"/>
    <n v="60.48"/>
    <n v="101.36000000000001"/>
    <n v="0.62629757785467133"/>
    <n v="2026"/>
    <s v="Q3"/>
    <n v="8"/>
    <x v="7"/>
  </r>
  <r>
    <n v="967"/>
    <d v="2026-08-16T00:00:00"/>
    <n v="2026"/>
    <x v="2"/>
    <n v="8"/>
    <x v="7"/>
    <x v="2"/>
    <x v="16"/>
    <x v="1"/>
    <s v="Returning"/>
    <x v="0"/>
    <s v="Commuter Helmet"/>
    <n v="5"/>
    <n v="81.55"/>
    <n v="0.2"/>
    <n v="42.09"/>
    <n v="326.20000000000005"/>
    <n v="210.45000000000002"/>
    <n v="115.75000000000003"/>
    <n v="0.3548436541998774"/>
    <n v="2026"/>
    <s v="Q3"/>
    <n v="8"/>
    <x v="7"/>
  </r>
  <r>
    <n v="1267"/>
    <d v="2026-08-16T00:00:00"/>
    <n v="2026"/>
    <x v="2"/>
    <n v="8"/>
    <x v="7"/>
    <x v="1"/>
    <x v="12"/>
    <x v="2"/>
    <s v="New"/>
    <x v="3"/>
    <s v="Portable Camp Stove"/>
    <n v="2"/>
    <n v="83.56"/>
    <n v="0"/>
    <n v="39.119999999999997"/>
    <n v="167.12"/>
    <n v="78.239999999999995"/>
    <n v="88.88000000000001"/>
    <n v="0.53183341311632359"/>
    <n v="2026"/>
    <s v="Q3"/>
    <n v="8"/>
    <x v="7"/>
  </r>
  <r>
    <n v="1394"/>
    <d v="2026-08-16T00:00:00"/>
    <n v="2026"/>
    <x v="2"/>
    <n v="8"/>
    <x v="7"/>
    <x v="2"/>
    <x v="10"/>
    <x v="0"/>
    <s v="Returning"/>
    <x v="3"/>
    <s v="Compact Sleeping Bag"/>
    <n v="3"/>
    <n v="125.75"/>
    <n v="0"/>
    <n v="62.05"/>
    <n v="377.25"/>
    <n v="186.14999999999998"/>
    <n v="191.10000000000002"/>
    <n v="0.50656063618290259"/>
    <n v="2026"/>
    <s v="Q3"/>
    <n v="8"/>
    <x v="7"/>
  </r>
  <r>
    <n v="1652"/>
    <d v="2026-08-16T00:00:00"/>
    <n v="2026"/>
    <x v="2"/>
    <n v="8"/>
    <x v="7"/>
    <x v="0"/>
    <x v="0"/>
    <x v="0"/>
    <s v="Returning"/>
    <x v="2"/>
    <s v="Insulated Bottle"/>
    <n v="1"/>
    <n v="35.619999999999997"/>
    <n v="0.1"/>
    <n v="13.55"/>
    <n v="32.058"/>
    <n v="13.55"/>
    <n v="18.507999999999999"/>
    <n v="0.57732859192713204"/>
    <n v="2026"/>
    <s v="Q3"/>
    <n v="8"/>
    <x v="7"/>
  </r>
  <r>
    <n v="2126"/>
    <d v="2026-08-16T00:00:00"/>
    <n v="2026"/>
    <x v="2"/>
    <n v="8"/>
    <x v="7"/>
    <x v="1"/>
    <x v="14"/>
    <x v="0"/>
    <s v="Business"/>
    <x v="0"/>
    <s v="Cycling Pack 12L"/>
    <n v="2"/>
    <n v="104.02"/>
    <n v="0"/>
    <n v="50.26"/>
    <n v="208.04"/>
    <n v="100.52"/>
    <n v="107.52"/>
    <n v="0.51682368775235532"/>
    <n v="2026"/>
    <s v="Q3"/>
    <n v="8"/>
    <x v="7"/>
  </r>
  <r>
    <n v="2282"/>
    <d v="2026-08-16T00:00:00"/>
    <n v="2026"/>
    <x v="2"/>
    <n v="8"/>
    <x v="7"/>
    <x v="1"/>
    <x v="6"/>
    <x v="1"/>
    <s v="Business"/>
    <x v="1"/>
    <s v="Hiking Daypack 20L"/>
    <n v="8"/>
    <n v="92.71"/>
    <n v="0.1"/>
    <n v="44.83"/>
    <n v="667.51199999999994"/>
    <n v="358.64"/>
    <n v="308.87199999999996"/>
    <n v="0.46272126943036229"/>
    <n v="2026"/>
    <s v="Q3"/>
    <n v="8"/>
    <x v="7"/>
  </r>
  <r>
    <n v="2426"/>
    <d v="2026-08-16T00:00:00"/>
    <n v="2026"/>
    <x v="2"/>
    <n v="8"/>
    <x v="7"/>
    <x v="1"/>
    <x v="12"/>
    <x v="0"/>
    <s v="New"/>
    <x v="1"/>
    <s v="Hiking Daypack 20L"/>
    <n v="1"/>
    <n v="90.58"/>
    <n v="0"/>
    <n v="44.53"/>
    <n v="90.58"/>
    <n v="44.53"/>
    <n v="46.05"/>
    <n v="0.50839037315080593"/>
    <n v="2026"/>
    <s v="Q3"/>
    <n v="8"/>
    <x v="7"/>
  </r>
  <r>
    <n v="2534"/>
    <d v="2026-08-16T00:00:00"/>
    <n v="2026"/>
    <x v="2"/>
    <n v="8"/>
    <x v="7"/>
    <x v="1"/>
    <x v="14"/>
    <x v="0"/>
    <s v="New"/>
    <x v="3"/>
    <s v="Compact Sleeping Bag"/>
    <n v="1"/>
    <n v="120.22"/>
    <n v="0"/>
    <n v="62.31"/>
    <n v="120.22"/>
    <n v="62.31"/>
    <n v="57.91"/>
    <n v="0.48170021627017134"/>
    <n v="2026"/>
    <s v="Q3"/>
    <n v="8"/>
    <x v="7"/>
  </r>
  <r>
    <n v="2948"/>
    <d v="2026-08-16T00:00:00"/>
    <n v="2026"/>
    <x v="2"/>
    <n v="8"/>
    <x v="7"/>
    <x v="2"/>
    <x v="2"/>
    <x v="2"/>
    <s v="New"/>
    <x v="2"/>
    <s v="Insulated Bottle"/>
    <n v="3"/>
    <n v="36.35"/>
    <n v="0"/>
    <n v="13.42"/>
    <n v="109.05000000000001"/>
    <n v="40.26"/>
    <n v="68.79000000000002"/>
    <n v="0.63081155433287495"/>
    <n v="2026"/>
    <s v="Q3"/>
    <n v="8"/>
    <x v="7"/>
  </r>
  <r>
    <n v="3141"/>
    <d v="2026-08-16T00:00:00"/>
    <n v="2026"/>
    <x v="2"/>
    <n v="8"/>
    <x v="7"/>
    <x v="1"/>
    <x v="12"/>
    <x v="3"/>
    <s v="Returning"/>
    <x v="3"/>
    <s v="Trail Tent 2P"/>
    <n v="2"/>
    <n v="195.28"/>
    <n v="0"/>
    <n v="102.24"/>
    <n v="390.56"/>
    <n v="204.48"/>
    <n v="186.08"/>
    <n v="0.4764440802949611"/>
    <n v="2026"/>
    <s v="Q3"/>
    <n v="8"/>
    <x v="7"/>
  </r>
  <r>
    <n v="3935"/>
    <d v="2026-08-16T00:00:00"/>
    <n v="2026"/>
    <x v="2"/>
    <n v="8"/>
    <x v="7"/>
    <x v="2"/>
    <x v="16"/>
    <x v="3"/>
    <s v="Returning"/>
    <x v="2"/>
    <s v="Packing Cube Set"/>
    <n v="4"/>
    <n v="46.05"/>
    <n v="0"/>
    <n v="18.75"/>
    <n v="184.2"/>
    <n v="75"/>
    <n v="109.19999999999999"/>
    <n v="0.5928338762214983"/>
    <n v="2026"/>
    <s v="Q3"/>
    <n v="8"/>
    <x v="7"/>
  </r>
  <r>
    <n v="4636"/>
    <d v="2026-08-16T00:00:00"/>
    <n v="2026"/>
    <x v="2"/>
    <n v="8"/>
    <x v="7"/>
    <x v="0"/>
    <x v="0"/>
    <x v="2"/>
    <s v="Returning"/>
    <x v="3"/>
    <s v="Portable Camp Stove"/>
    <n v="1"/>
    <n v="81.040000000000006"/>
    <n v="0.1"/>
    <n v="39.29"/>
    <n v="72.936000000000007"/>
    <n v="39.29"/>
    <n v="33.646000000000008"/>
    <n v="0.46130854447735009"/>
    <n v="2026"/>
    <s v="Q3"/>
    <n v="8"/>
    <x v="7"/>
  </r>
  <r>
    <n v="4895"/>
    <d v="2026-08-16T00:00:00"/>
    <n v="2026"/>
    <x v="2"/>
    <n v="8"/>
    <x v="7"/>
    <x v="0"/>
    <x v="15"/>
    <x v="2"/>
    <s v="Business"/>
    <x v="3"/>
    <s v="Trail Tent 2P"/>
    <n v="1"/>
    <n v="191.12"/>
    <n v="0.05"/>
    <n v="106.14"/>
    <n v="181.56399999999999"/>
    <n v="106.14"/>
    <n v="75.423999999999992"/>
    <n v="0.41541274702033443"/>
    <n v="2026"/>
    <s v="Q3"/>
    <n v="8"/>
    <x v="7"/>
  </r>
  <r>
    <n v="5029"/>
    <d v="2026-08-16T00:00:00"/>
    <n v="2026"/>
    <x v="2"/>
    <n v="8"/>
    <x v="7"/>
    <x v="0"/>
    <x v="15"/>
    <x v="0"/>
    <s v="New"/>
    <x v="1"/>
    <s v="Summit Backpack 45L"/>
    <n v="1"/>
    <n v="156.19"/>
    <n v="0"/>
    <n v="79.239999999999995"/>
    <n v="156.19"/>
    <n v="79.239999999999995"/>
    <n v="76.95"/>
    <n v="0.49266918496702738"/>
    <n v="2026"/>
    <s v="Q3"/>
    <n v="8"/>
    <x v="7"/>
  </r>
  <r>
    <n v="1965"/>
    <d v="2026-08-17T00:00:00"/>
    <n v="2026"/>
    <x v="2"/>
    <n v="8"/>
    <x v="7"/>
    <x v="1"/>
    <x v="11"/>
    <x v="0"/>
    <s v="Returning"/>
    <x v="2"/>
    <s v="Insulated Bottle"/>
    <n v="4"/>
    <n v="36.93"/>
    <n v="0"/>
    <n v="13.36"/>
    <n v="147.72"/>
    <n v="53.44"/>
    <n v="94.28"/>
    <n v="0.63823449769834828"/>
    <n v="2026"/>
    <s v="Q3"/>
    <n v="8"/>
    <x v="7"/>
  </r>
  <r>
    <n v="3647"/>
    <d v="2026-08-17T00:00:00"/>
    <n v="2026"/>
    <x v="2"/>
    <n v="8"/>
    <x v="7"/>
    <x v="1"/>
    <x v="12"/>
    <x v="2"/>
    <s v="Returning"/>
    <x v="0"/>
    <s v="Cycling Pack 12L"/>
    <n v="3"/>
    <n v="104.96"/>
    <n v="0.05"/>
    <n v="51.66"/>
    <n v="299.13599999999997"/>
    <n v="154.97999999999999"/>
    <n v="144.15599999999998"/>
    <n v="0.48190789473684209"/>
    <n v="2026"/>
    <s v="Q3"/>
    <n v="8"/>
    <x v="7"/>
  </r>
  <r>
    <n v="3918"/>
    <d v="2026-08-17T00:00:00"/>
    <n v="2026"/>
    <x v="2"/>
    <n v="8"/>
    <x v="7"/>
    <x v="1"/>
    <x v="1"/>
    <x v="3"/>
    <s v="New"/>
    <x v="2"/>
    <s v="Travel Backpack 35L"/>
    <n v="3"/>
    <n v="168.51"/>
    <n v="0"/>
    <n v="85.34"/>
    <n v="505.53"/>
    <n v="256.02"/>
    <n v="249.51"/>
    <n v="0.49356121298439265"/>
    <n v="2026"/>
    <s v="Q3"/>
    <n v="8"/>
    <x v="7"/>
  </r>
  <r>
    <n v="4256"/>
    <d v="2026-08-17T00:00:00"/>
    <n v="2026"/>
    <x v="2"/>
    <n v="8"/>
    <x v="7"/>
    <x v="1"/>
    <x v="12"/>
    <x v="2"/>
    <s v="New"/>
    <x v="2"/>
    <s v="Packing Cube Set"/>
    <n v="1"/>
    <n v="46.44"/>
    <n v="0.05"/>
    <n v="18.59"/>
    <n v="44.117999999999995"/>
    <n v="18.59"/>
    <n v="25.527999999999995"/>
    <n v="0.57863003762636556"/>
    <n v="2026"/>
    <s v="Q3"/>
    <n v="8"/>
    <x v="7"/>
  </r>
  <r>
    <n v="5087"/>
    <d v="2026-08-17T00:00:00"/>
    <n v="2026"/>
    <x v="2"/>
    <n v="8"/>
    <x v="7"/>
    <x v="0"/>
    <x v="0"/>
    <x v="0"/>
    <s v="New"/>
    <x v="1"/>
    <s v="Trekking Poles"/>
    <n v="1"/>
    <n v="69.900000000000006"/>
    <n v="0.1"/>
    <n v="31.43"/>
    <n v="62.910000000000004"/>
    <n v="31.43"/>
    <n v="31.480000000000004"/>
    <n v="0.50039739310125575"/>
    <n v="2026"/>
    <s v="Q3"/>
    <n v="8"/>
    <x v="7"/>
  </r>
  <r>
    <n v="1921"/>
    <d v="2026-08-18T00:00:00"/>
    <n v="2026"/>
    <x v="2"/>
    <n v="8"/>
    <x v="7"/>
    <x v="3"/>
    <x v="13"/>
    <x v="0"/>
    <s v="New"/>
    <x v="0"/>
    <s v="Compact Repair Kit"/>
    <n v="2"/>
    <n v="39.83"/>
    <n v="0"/>
    <n v="17.18"/>
    <n v="79.66"/>
    <n v="34.36"/>
    <n v="45.3"/>
    <n v="0.56866683404468987"/>
    <n v="2026"/>
    <s v="Q3"/>
    <n v="8"/>
    <x v="7"/>
  </r>
  <r>
    <n v="1966"/>
    <d v="2026-08-18T00:00:00"/>
    <n v="2026"/>
    <x v="2"/>
    <n v="8"/>
    <x v="7"/>
    <x v="0"/>
    <x v="9"/>
    <x v="0"/>
    <s v="New"/>
    <x v="2"/>
    <s v="Insulated Bottle"/>
    <n v="2"/>
    <n v="36.020000000000003"/>
    <n v="0"/>
    <n v="13.87"/>
    <n v="72.040000000000006"/>
    <n v="27.74"/>
    <n v="44.300000000000011"/>
    <n v="0.61493614658523055"/>
    <n v="2026"/>
    <s v="Q3"/>
    <n v="8"/>
    <x v="7"/>
  </r>
  <r>
    <n v="2431"/>
    <d v="2026-08-18T00:00:00"/>
    <n v="2026"/>
    <x v="2"/>
    <n v="8"/>
    <x v="7"/>
    <x v="0"/>
    <x v="15"/>
    <x v="3"/>
    <s v="Business"/>
    <x v="4"/>
    <s v="Weighted Vest"/>
    <n v="3"/>
    <n v="125.31"/>
    <n v="0"/>
    <n v="67.64"/>
    <n v="375.93"/>
    <n v="202.92000000000002"/>
    <n v="173.01"/>
    <n v="0.46021865772883247"/>
    <n v="2026"/>
    <s v="Q3"/>
    <n v="8"/>
    <x v="7"/>
  </r>
  <r>
    <n v="3676"/>
    <d v="2026-08-18T00:00:00"/>
    <n v="2026"/>
    <x v="2"/>
    <n v="8"/>
    <x v="7"/>
    <x v="1"/>
    <x v="12"/>
    <x v="0"/>
    <s v="Returning"/>
    <x v="1"/>
    <s v="Hiking Daypack 20L"/>
    <n v="3"/>
    <n v="92.5"/>
    <n v="0.1"/>
    <n v="46.38"/>
    <n v="249.75"/>
    <n v="139.14000000000001"/>
    <n v="110.60999999999999"/>
    <n v="0.4428828828828828"/>
    <n v="2026"/>
    <s v="Q3"/>
    <n v="8"/>
    <x v="7"/>
  </r>
  <r>
    <n v="3972"/>
    <d v="2026-08-18T00:00:00"/>
    <n v="2026"/>
    <x v="2"/>
    <n v="8"/>
    <x v="7"/>
    <x v="1"/>
    <x v="1"/>
    <x v="1"/>
    <s v="Business"/>
    <x v="0"/>
    <s v="Cycling Pack 12L"/>
    <n v="5"/>
    <n v="100.48"/>
    <n v="0.1"/>
    <n v="49.67"/>
    <n v="452.16"/>
    <n v="248.35000000000002"/>
    <n v="203.81"/>
    <n v="0.45074752300070769"/>
    <n v="2026"/>
    <s v="Q3"/>
    <n v="8"/>
    <x v="7"/>
  </r>
  <r>
    <n v="4056"/>
    <d v="2026-08-18T00:00:00"/>
    <n v="2026"/>
    <x v="2"/>
    <n v="8"/>
    <x v="7"/>
    <x v="0"/>
    <x v="15"/>
    <x v="3"/>
    <s v="New"/>
    <x v="3"/>
    <s v="Portable Camp Stove"/>
    <n v="2"/>
    <n v="79.78"/>
    <n v="0"/>
    <n v="38.770000000000003"/>
    <n v="159.56"/>
    <n v="77.540000000000006"/>
    <n v="82.02"/>
    <n v="0.51403860616695907"/>
    <n v="2026"/>
    <s v="Q3"/>
    <n v="8"/>
    <x v="7"/>
  </r>
  <r>
    <n v="4471"/>
    <d v="2026-08-18T00:00:00"/>
    <n v="2026"/>
    <x v="2"/>
    <n v="8"/>
    <x v="7"/>
    <x v="2"/>
    <x v="10"/>
    <x v="1"/>
    <s v="Business"/>
    <x v="1"/>
    <s v="Trail Boots"/>
    <n v="4"/>
    <n v="144.44"/>
    <n v="0.1"/>
    <n v="77.66"/>
    <n v="519.98400000000004"/>
    <n v="310.64"/>
    <n v="209.34400000000005"/>
    <n v="0.4025970029847073"/>
    <n v="2026"/>
    <s v="Q3"/>
    <n v="8"/>
    <x v="7"/>
  </r>
  <r>
    <n v="1054"/>
    <d v="2026-08-19T00:00:00"/>
    <n v="2026"/>
    <x v="2"/>
    <n v="8"/>
    <x v="7"/>
    <x v="1"/>
    <x v="1"/>
    <x v="0"/>
    <s v="Returning"/>
    <x v="1"/>
    <s v="Summit Backpack 45L"/>
    <n v="3"/>
    <n v="157.41999999999999"/>
    <n v="0"/>
    <n v="77.989999999999995"/>
    <n v="472.26"/>
    <n v="233.96999999999997"/>
    <n v="238.29000000000002"/>
    <n v="0.5045737517469191"/>
    <n v="2026"/>
    <s v="Q3"/>
    <n v="8"/>
    <x v="7"/>
  </r>
  <r>
    <n v="1854"/>
    <d v="2026-08-19T00:00:00"/>
    <n v="2026"/>
    <x v="2"/>
    <n v="8"/>
    <x v="7"/>
    <x v="1"/>
    <x v="14"/>
    <x v="3"/>
    <s v="Business"/>
    <x v="1"/>
    <s v="Hiking Daypack 20L"/>
    <n v="1"/>
    <n v="90.37"/>
    <n v="0.05"/>
    <n v="45.89"/>
    <n v="85.851500000000001"/>
    <n v="45.89"/>
    <n v="39.961500000000001"/>
    <n v="0.46547235633623174"/>
    <n v="2026"/>
    <s v="Q3"/>
    <n v="8"/>
    <x v="7"/>
  </r>
  <r>
    <n v="2140"/>
    <d v="2026-08-19T00:00:00"/>
    <n v="2026"/>
    <x v="2"/>
    <n v="8"/>
    <x v="7"/>
    <x v="1"/>
    <x v="6"/>
    <x v="1"/>
    <s v="Business"/>
    <x v="0"/>
    <s v="Cycling Pack 12L"/>
    <n v="15"/>
    <n v="104.79"/>
    <n v="0.15"/>
    <n v="49.67"/>
    <n v="1336.0725"/>
    <n v="745.05000000000007"/>
    <n v="591.02249999999992"/>
    <n v="0.44235810556687599"/>
    <n v="2026"/>
    <s v="Q3"/>
    <n v="8"/>
    <x v="7"/>
  </r>
  <r>
    <n v="2328"/>
    <d v="2026-08-19T00:00:00"/>
    <n v="2026"/>
    <x v="2"/>
    <n v="8"/>
    <x v="7"/>
    <x v="2"/>
    <x v="2"/>
    <x v="0"/>
    <s v="Returning"/>
    <x v="2"/>
    <s v="Carry-On Duffel"/>
    <n v="1"/>
    <n v="130.94"/>
    <n v="0"/>
    <n v="66.06"/>
    <n v="130.94"/>
    <n v="66.06"/>
    <n v="64.88"/>
    <n v="0.49549411944402011"/>
    <n v="2026"/>
    <s v="Q3"/>
    <n v="8"/>
    <x v="7"/>
  </r>
  <r>
    <n v="4215"/>
    <d v="2026-08-19T00:00:00"/>
    <n v="2026"/>
    <x v="2"/>
    <n v="8"/>
    <x v="7"/>
    <x v="1"/>
    <x v="6"/>
    <x v="0"/>
    <s v="Returning"/>
    <x v="0"/>
    <s v="Compact Repair Kit"/>
    <n v="1"/>
    <n v="40.42"/>
    <n v="0.05"/>
    <n v="16.62"/>
    <n v="38.399000000000001"/>
    <n v="16.62"/>
    <n v="21.779"/>
    <n v="0.5671762285476184"/>
    <n v="2026"/>
    <s v="Q3"/>
    <n v="8"/>
    <x v="7"/>
  </r>
  <r>
    <n v="4563"/>
    <d v="2026-08-19T00:00:00"/>
    <n v="2026"/>
    <x v="2"/>
    <n v="8"/>
    <x v="7"/>
    <x v="1"/>
    <x v="11"/>
    <x v="3"/>
    <s v="Returning"/>
    <x v="3"/>
    <s v="Alpine Tent 4P"/>
    <n v="1"/>
    <n v="338.45"/>
    <n v="0.15"/>
    <n v="197.2"/>
    <n v="287.6825"/>
    <n v="197.2"/>
    <n v="90.482500000000016"/>
    <n v="0.31452208598020392"/>
    <n v="2026"/>
    <s v="Q3"/>
    <n v="8"/>
    <x v="7"/>
  </r>
  <r>
    <n v="4775"/>
    <d v="2026-08-19T00:00:00"/>
    <n v="2026"/>
    <x v="2"/>
    <n v="8"/>
    <x v="7"/>
    <x v="2"/>
    <x v="10"/>
    <x v="3"/>
    <s v="Returning"/>
    <x v="0"/>
    <s v="Cycling Pack 12L"/>
    <n v="1"/>
    <n v="103.92"/>
    <n v="0.05"/>
    <n v="50.71"/>
    <n v="98.724000000000004"/>
    <n v="50.71"/>
    <n v="48.014000000000003"/>
    <n v="0.48634577205137558"/>
    <n v="2026"/>
    <s v="Q3"/>
    <n v="8"/>
    <x v="7"/>
  </r>
  <r>
    <n v="247"/>
    <d v="2026-08-20T00:00:00"/>
    <n v="2026"/>
    <x v="2"/>
    <n v="8"/>
    <x v="7"/>
    <x v="0"/>
    <x v="9"/>
    <x v="0"/>
    <s v="New"/>
    <x v="0"/>
    <s v="Trail Bike Light"/>
    <n v="6"/>
    <n v="51.67"/>
    <n v="0.1"/>
    <n v="23.1"/>
    <n v="279.01799999999997"/>
    <n v="138.60000000000002"/>
    <n v="140.41799999999995"/>
    <n v="0.50325785433197845"/>
    <n v="2026"/>
    <s v="Q3"/>
    <n v="8"/>
    <x v="7"/>
  </r>
  <r>
    <n v="827"/>
    <d v="2026-08-20T00:00:00"/>
    <n v="2026"/>
    <x v="2"/>
    <n v="8"/>
    <x v="7"/>
    <x v="1"/>
    <x v="12"/>
    <x v="1"/>
    <s v="Returning"/>
    <x v="2"/>
    <s v="Travel Backpack 35L"/>
    <n v="4"/>
    <n v="166.02"/>
    <n v="0.1"/>
    <n v="87.99"/>
    <n v="597.67200000000003"/>
    <n v="351.96"/>
    <n v="245.71200000000005"/>
    <n v="0.4111151266915633"/>
    <n v="2026"/>
    <s v="Q3"/>
    <n v="8"/>
    <x v="7"/>
  </r>
  <r>
    <n v="1156"/>
    <d v="2026-08-20T00:00:00"/>
    <n v="2026"/>
    <x v="2"/>
    <n v="8"/>
    <x v="7"/>
    <x v="2"/>
    <x v="5"/>
    <x v="2"/>
    <s v="New"/>
    <x v="0"/>
    <s v="Trail Bike Light"/>
    <n v="2"/>
    <n v="50.59"/>
    <n v="0.1"/>
    <n v="22.68"/>
    <n v="91.062000000000012"/>
    <n v="45.36"/>
    <n v="45.702000000000012"/>
    <n v="0.5018778414706464"/>
    <n v="2026"/>
    <s v="Q3"/>
    <n v="8"/>
    <x v="7"/>
  </r>
  <r>
    <n v="1543"/>
    <d v="2026-08-20T00:00:00"/>
    <n v="2026"/>
    <x v="2"/>
    <n v="8"/>
    <x v="7"/>
    <x v="3"/>
    <x v="7"/>
    <x v="2"/>
    <s v="Returning"/>
    <x v="1"/>
    <s v="Summit Backpack 45L"/>
    <n v="1"/>
    <n v="155.83000000000001"/>
    <n v="0"/>
    <n v="77.260000000000005"/>
    <n v="155.83000000000001"/>
    <n v="77.260000000000005"/>
    <n v="78.570000000000007"/>
    <n v="0.50420329846627732"/>
    <n v="2026"/>
    <s v="Q3"/>
    <n v="8"/>
    <x v="7"/>
  </r>
  <r>
    <n v="2613"/>
    <d v="2026-08-20T00:00:00"/>
    <n v="2026"/>
    <x v="2"/>
    <n v="8"/>
    <x v="7"/>
    <x v="3"/>
    <x v="4"/>
    <x v="0"/>
    <s v="New"/>
    <x v="4"/>
    <s v="Recovery Roller"/>
    <n v="1"/>
    <n v="36.380000000000003"/>
    <n v="0.05"/>
    <n v="14.2"/>
    <n v="34.561"/>
    <n v="14.2"/>
    <n v="20.361000000000001"/>
    <n v="0.58913225890454557"/>
    <n v="2026"/>
    <s v="Q3"/>
    <n v="8"/>
    <x v="7"/>
  </r>
  <r>
    <n v="3002"/>
    <d v="2026-08-20T00:00:00"/>
    <n v="2026"/>
    <x v="2"/>
    <n v="8"/>
    <x v="7"/>
    <x v="1"/>
    <x v="12"/>
    <x v="2"/>
    <s v="New"/>
    <x v="3"/>
    <s v="Compact Sleeping Bag"/>
    <n v="2"/>
    <n v="124.09"/>
    <n v="0"/>
    <n v="60.39"/>
    <n v="248.18"/>
    <n v="120.78"/>
    <n v="127.4"/>
    <n v="0.513337094044645"/>
    <n v="2026"/>
    <s v="Q3"/>
    <n v="8"/>
    <x v="7"/>
  </r>
  <r>
    <n v="3103"/>
    <d v="2026-08-20T00:00:00"/>
    <n v="2026"/>
    <x v="2"/>
    <n v="8"/>
    <x v="7"/>
    <x v="3"/>
    <x v="8"/>
    <x v="0"/>
    <s v="New"/>
    <x v="1"/>
    <s v="Trail Boots"/>
    <n v="1"/>
    <n v="141.97999999999999"/>
    <n v="0.05"/>
    <n v="79.510000000000005"/>
    <n v="134.88099999999997"/>
    <n v="79.510000000000005"/>
    <n v="55.370999999999967"/>
    <n v="0.41051741905828082"/>
    <n v="2026"/>
    <s v="Q3"/>
    <n v="8"/>
    <x v="7"/>
  </r>
  <r>
    <n v="3234"/>
    <d v="2026-08-20T00:00:00"/>
    <n v="2026"/>
    <x v="2"/>
    <n v="8"/>
    <x v="7"/>
    <x v="3"/>
    <x v="13"/>
    <x v="2"/>
    <s v="New"/>
    <x v="3"/>
    <s v="Compact Sleeping Bag"/>
    <n v="5"/>
    <n v="121.93"/>
    <n v="0.15"/>
    <n v="62.28"/>
    <n v="518.2025000000001"/>
    <n v="311.39999999999998"/>
    <n v="206.80250000000012"/>
    <n v="0.39907661580173792"/>
    <n v="2026"/>
    <s v="Q3"/>
    <n v="8"/>
    <x v="7"/>
  </r>
  <r>
    <n v="3281"/>
    <d v="2026-08-20T00:00:00"/>
    <n v="2026"/>
    <x v="2"/>
    <n v="8"/>
    <x v="7"/>
    <x v="3"/>
    <x v="4"/>
    <x v="0"/>
    <s v="New"/>
    <x v="2"/>
    <s v="Insulated Bottle"/>
    <n v="1"/>
    <n v="35.58"/>
    <n v="0.15"/>
    <n v="13.94"/>
    <n v="30.242999999999999"/>
    <n v="13.94"/>
    <n v="16.302999999999997"/>
    <n v="0.53906689151208542"/>
    <n v="2026"/>
    <s v="Q3"/>
    <n v="8"/>
    <x v="7"/>
  </r>
  <r>
    <n v="3870"/>
    <d v="2026-08-20T00:00:00"/>
    <n v="2026"/>
    <x v="2"/>
    <n v="8"/>
    <x v="7"/>
    <x v="2"/>
    <x v="5"/>
    <x v="3"/>
    <s v="Returning"/>
    <x v="1"/>
    <s v="Summit Backpack 45L"/>
    <n v="1"/>
    <n v="157.84"/>
    <n v="0"/>
    <n v="77.87"/>
    <n v="157.84"/>
    <n v="77.87"/>
    <n v="79.97"/>
    <n v="0.50665230613279266"/>
    <n v="2026"/>
    <s v="Q3"/>
    <n v="8"/>
    <x v="7"/>
  </r>
  <r>
    <n v="3938"/>
    <d v="2026-08-20T00:00:00"/>
    <n v="2026"/>
    <x v="2"/>
    <n v="8"/>
    <x v="7"/>
    <x v="1"/>
    <x v="12"/>
    <x v="0"/>
    <s v="New"/>
    <x v="3"/>
    <s v="Alpine Tent 4P"/>
    <n v="1"/>
    <n v="336.35"/>
    <n v="0"/>
    <n v="195.07"/>
    <n v="336.35"/>
    <n v="195.07"/>
    <n v="141.28000000000003"/>
    <n v="0.42003865021554931"/>
    <n v="2026"/>
    <s v="Q3"/>
    <n v="8"/>
    <x v="7"/>
  </r>
  <r>
    <n v="4237"/>
    <d v="2026-08-20T00:00:00"/>
    <n v="2026"/>
    <x v="2"/>
    <n v="8"/>
    <x v="7"/>
    <x v="3"/>
    <x v="13"/>
    <x v="1"/>
    <s v="Returning"/>
    <x v="1"/>
    <s v="Summit Backpack 45L"/>
    <n v="3"/>
    <n v="153.03"/>
    <n v="0.15"/>
    <n v="78.239999999999995"/>
    <n v="390.22650000000004"/>
    <n v="234.71999999999997"/>
    <n v="155.50650000000007"/>
    <n v="0.39850317700104954"/>
    <n v="2026"/>
    <s v="Q3"/>
    <n v="8"/>
    <x v="7"/>
  </r>
  <r>
    <n v="4970"/>
    <d v="2026-08-20T00:00:00"/>
    <n v="2026"/>
    <x v="2"/>
    <n v="8"/>
    <x v="7"/>
    <x v="1"/>
    <x v="14"/>
    <x v="0"/>
    <s v="Returning"/>
    <x v="0"/>
    <s v="Cycling Pack 12L"/>
    <n v="2"/>
    <n v="105.01"/>
    <n v="0.15"/>
    <n v="50.56"/>
    <n v="178.517"/>
    <n v="101.12"/>
    <n v="77.396999999999991"/>
    <n v="0.43355534766996978"/>
    <n v="2026"/>
    <s v="Q3"/>
    <n v="8"/>
    <x v="7"/>
  </r>
  <r>
    <n v="515"/>
    <d v="2026-08-21T00:00:00"/>
    <n v="2026"/>
    <x v="2"/>
    <n v="8"/>
    <x v="7"/>
    <x v="0"/>
    <x v="0"/>
    <x v="2"/>
    <s v="Returning"/>
    <x v="2"/>
    <s v="Packing Cube Set"/>
    <n v="2"/>
    <n v="45.47"/>
    <n v="0"/>
    <n v="18.27"/>
    <n v="90.94"/>
    <n v="36.54"/>
    <n v="54.4"/>
    <n v="0.5981966131515285"/>
    <n v="2026"/>
    <s v="Q3"/>
    <n v="8"/>
    <x v="7"/>
  </r>
  <r>
    <n v="661"/>
    <d v="2026-08-21T00:00:00"/>
    <n v="2026"/>
    <x v="2"/>
    <n v="8"/>
    <x v="7"/>
    <x v="0"/>
    <x v="15"/>
    <x v="2"/>
    <s v="New"/>
    <x v="2"/>
    <s v="Packing Cube Set"/>
    <n v="2"/>
    <n v="47.58"/>
    <n v="0.1"/>
    <n v="18.47"/>
    <n v="85.644000000000005"/>
    <n v="36.94"/>
    <n v="48.704000000000008"/>
    <n v="0.56867965064686377"/>
    <n v="2026"/>
    <s v="Q3"/>
    <n v="8"/>
    <x v="7"/>
  </r>
  <r>
    <n v="1443"/>
    <d v="2026-08-21T00:00:00"/>
    <n v="2026"/>
    <x v="2"/>
    <n v="8"/>
    <x v="7"/>
    <x v="3"/>
    <x v="4"/>
    <x v="0"/>
    <s v="New"/>
    <x v="1"/>
    <s v="Summit Backpack 45L"/>
    <n v="5"/>
    <n v="155.65"/>
    <n v="0"/>
    <n v="79.13"/>
    <n v="778.25"/>
    <n v="395.65"/>
    <n v="382.6"/>
    <n v="0.49161580469000965"/>
    <n v="2026"/>
    <s v="Q3"/>
    <n v="8"/>
    <x v="7"/>
  </r>
  <r>
    <n v="1446"/>
    <d v="2026-08-21T00:00:00"/>
    <n v="2026"/>
    <x v="2"/>
    <n v="8"/>
    <x v="7"/>
    <x v="3"/>
    <x v="13"/>
    <x v="2"/>
    <s v="Returning"/>
    <x v="3"/>
    <s v="Trail Tent 2P"/>
    <n v="1"/>
    <n v="195.15"/>
    <n v="0"/>
    <n v="101.99"/>
    <n v="195.15"/>
    <n v="101.99"/>
    <n v="93.160000000000011"/>
    <n v="0.47737637714578535"/>
    <n v="2026"/>
    <s v="Q3"/>
    <n v="8"/>
    <x v="7"/>
  </r>
  <r>
    <n v="1524"/>
    <d v="2026-08-21T00:00:00"/>
    <n v="2026"/>
    <x v="2"/>
    <n v="8"/>
    <x v="7"/>
    <x v="1"/>
    <x v="6"/>
    <x v="3"/>
    <s v="New"/>
    <x v="0"/>
    <s v="Commuter Helmet"/>
    <n v="1"/>
    <n v="81.569999999999993"/>
    <n v="0"/>
    <n v="43.79"/>
    <n v="81.569999999999993"/>
    <n v="43.79"/>
    <n v="37.779999999999994"/>
    <n v="0.4631604756650729"/>
    <n v="2026"/>
    <s v="Q3"/>
    <n v="8"/>
    <x v="7"/>
  </r>
  <r>
    <n v="1946"/>
    <d v="2026-08-21T00:00:00"/>
    <n v="2026"/>
    <x v="2"/>
    <n v="8"/>
    <x v="7"/>
    <x v="0"/>
    <x v="15"/>
    <x v="2"/>
    <s v="New"/>
    <x v="3"/>
    <s v="Compact Sleeping Bag"/>
    <n v="5"/>
    <n v="125.44"/>
    <n v="0"/>
    <n v="59.58"/>
    <n v="627.20000000000005"/>
    <n v="297.89999999999998"/>
    <n v="329.30000000000007"/>
    <n v="0.52503188775510212"/>
    <n v="2026"/>
    <s v="Q3"/>
    <n v="8"/>
    <x v="7"/>
  </r>
  <r>
    <n v="2285"/>
    <d v="2026-08-21T00:00:00"/>
    <n v="2026"/>
    <x v="2"/>
    <n v="8"/>
    <x v="7"/>
    <x v="1"/>
    <x v="11"/>
    <x v="0"/>
    <s v="Business"/>
    <x v="1"/>
    <s v="Summit Backpack 45L"/>
    <n v="2"/>
    <n v="155.11000000000001"/>
    <n v="0.05"/>
    <n v="80.13"/>
    <n v="294.709"/>
    <n v="160.26"/>
    <n v="134.44900000000001"/>
    <n v="0.45620934548995795"/>
    <n v="2026"/>
    <s v="Q3"/>
    <n v="8"/>
    <x v="7"/>
  </r>
  <r>
    <n v="2978"/>
    <d v="2026-08-21T00:00:00"/>
    <n v="2026"/>
    <x v="2"/>
    <n v="8"/>
    <x v="7"/>
    <x v="2"/>
    <x v="10"/>
    <x v="2"/>
    <s v="New"/>
    <x v="0"/>
    <s v="Commuter Helmet"/>
    <n v="1"/>
    <n v="80.7"/>
    <n v="0"/>
    <n v="41.98"/>
    <n v="80.7"/>
    <n v="41.98"/>
    <n v="38.720000000000006"/>
    <n v="0.47980173482032223"/>
    <n v="2026"/>
    <s v="Q3"/>
    <n v="8"/>
    <x v="7"/>
  </r>
  <r>
    <n v="3842"/>
    <d v="2026-08-21T00:00:00"/>
    <n v="2026"/>
    <x v="2"/>
    <n v="8"/>
    <x v="7"/>
    <x v="3"/>
    <x v="8"/>
    <x v="1"/>
    <s v="Returning"/>
    <x v="1"/>
    <s v="Summit Backpack 45L"/>
    <n v="10"/>
    <n v="156.72"/>
    <n v="0.15"/>
    <n v="78.12"/>
    <n v="1332.12"/>
    <n v="781.2"/>
    <n v="550.91999999999985"/>
    <n v="0.41356634537429054"/>
    <n v="2026"/>
    <s v="Q3"/>
    <n v="8"/>
    <x v="7"/>
  </r>
  <r>
    <n v="4220"/>
    <d v="2026-08-21T00:00:00"/>
    <n v="2026"/>
    <x v="2"/>
    <n v="8"/>
    <x v="7"/>
    <x v="1"/>
    <x v="14"/>
    <x v="1"/>
    <s v="Business"/>
    <x v="2"/>
    <s v="Travel Backpack 35L"/>
    <n v="5"/>
    <n v="162.76"/>
    <n v="0.15"/>
    <n v="85.32"/>
    <n v="691.7299999999999"/>
    <n v="426.59999999999997"/>
    <n v="265.12999999999994"/>
    <n v="0.38328538591647027"/>
    <n v="2026"/>
    <s v="Q3"/>
    <n v="8"/>
    <x v="7"/>
  </r>
  <r>
    <n v="478"/>
    <d v="2026-08-22T00:00:00"/>
    <n v="2026"/>
    <x v="2"/>
    <n v="8"/>
    <x v="7"/>
    <x v="3"/>
    <x v="8"/>
    <x v="2"/>
    <s v="Business"/>
    <x v="4"/>
    <s v="Resistance Band Set"/>
    <n v="2"/>
    <n v="40.22"/>
    <n v="0"/>
    <n v="14.45"/>
    <n v="80.44"/>
    <n v="28.9"/>
    <n v="51.54"/>
    <n v="0.64072600696171056"/>
    <n v="2026"/>
    <s v="Q3"/>
    <n v="8"/>
    <x v="7"/>
  </r>
  <r>
    <n v="491"/>
    <d v="2026-08-22T00:00:00"/>
    <n v="2026"/>
    <x v="2"/>
    <n v="8"/>
    <x v="7"/>
    <x v="0"/>
    <x v="9"/>
    <x v="3"/>
    <s v="New"/>
    <x v="2"/>
    <s v="Packing Cube Set"/>
    <n v="1"/>
    <n v="45.42"/>
    <n v="0.15"/>
    <n v="18.079999999999998"/>
    <n v="38.606999999999999"/>
    <n v="18.079999999999998"/>
    <n v="20.527000000000001"/>
    <n v="0.53169114409304019"/>
    <n v="2026"/>
    <s v="Q3"/>
    <n v="8"/>
    <x v="7"/>
  </r>
  <r>
    <n v="862"/>
    <d v="2026-08-22T00:00:00"/>
    <n v="2026"/>
    <x v="2"/>
    <n v="8"/>
    <x v="7"/>
    <x v="0"/>
    <x v="9"/>
    <x v="0"/>
    <s v="Returning"/>
    <x v="1"/>
    <s v="Hiking Daypack 20L"/>
    <n v="1"/>
    <n v="93.55"/>
    <n v="0"/>
    <n v="44.89"/>
    <n v="93.55"/>
    <n v="44.89"/>
    <n v="48.66"/>
    <n v="0.5201496525921967"/>
    <n v="2026"/>
    <s v="Q3"/>
    <n v="8"/>
    <x v="7"/>
  </r>
  <r>
    <n v="957"/>
    <d v="2026-08-22T00:00:00"/>
    <n v="2026"/>
    <x v="2"/>
    <n v="8"/>
    <x v="7"/>
    <x v="2"/>
    <x v="2"/>
    <x v="0"/>
    <s v="Returning"/>
    <x v="1"/>
    <s v="Trail Boots"/>
    <n v="2"/>
    <n v="146.85"/>
    <n v="0"/>
    <n v="81.010000000000005"/>
    <n v="293.7"/>
    <n v="162.02000000000001"/>
    <n v="131.67999999999998"/>
    <n v="0.44834865509022809"/>
    <n v="2026"/>
    <s v="Q3"/>
    <n v="8"/>
    <x v="7"/>
  </r>
  <r>
    <n v="1728"/>
    <d v="2026-08-22T00:00:00"/>
    <n v="2026"/>
    <x v="2"/>
    <n v="8"/>
    <x v="7"/>
    <x v="0"/>
    <x v="9"/>
    <x v="1"/>
    <s v="Business"/>
    <x v="0"/>
    <s v="Cycling Pack 12L"/>
    <n v="6"/>
    <n v="101.54"/>
    <n v="0.1"/>
    <n v="50"/>
    <n v="548.31600000000003"/>
    <n v="300"/>
    <n v="248.31600000000003"/>
    <n v="0.45287024270676035"/>
    <n v="2026"/>
    <s v="Q3"/>
    <n v="8"/>
    <x v="7"/>
  </r>
  <r>
    <n v="2743"/>
    <d v="2026-08-22T00:00:00"/>
    <n v="2026"/>
    <x v="2"/>
    <n v="8"/>
    <x v="7"/>
    <x v="3"/>
    <x v="7"/>
    <x v="0"/>
    <s v="Business"/>
    <x v="4"/>
    <s v="Weighted Vest"/>
    <n v="1"/>
    <n v="125.14"/>
    <n v="0"/>
    <n v="69.44"/>
    <n v="125.14"/>
    <n v="69.44"/>
    <n v="55.7"/>
    <n v="0.4451014863353045"/>
    <n v="2026"/>
    <s v="Q3"/>
    <n v="8"/>
    <x v="7"/>
  </r>
  <r>
    <n v="3098"/>
    <d v="2026-08-22T00:00:00"/>
    <n v="2026"/>
    <x v="2"/>
    <n v="8"/>
    <x v="7"/>
    <x v="1"/>
    <x v="6"/>
    <x v="0"/>
    <s v="New"/>
    <x v="0"/>
    <s v="Commuter Helmet"/>
    <n v="2"/>
    <n v="80.239999999999995"/>
    <n v="0.1"/>
    <n v="42.09"/>
    <n v="144.43199999999999"/>
    <n v="84.18"/>
    <n v="60.251999999999981"/>
    <n v="0.41716517115320695"/>
    <n v="2026"/>
    <s v="Q3"/>
    <n v="8"/>
    <x v="7"/>
  </r>
  <r>
    <n v="3606"/>
    <d v="2026-08-22T00:00:00"/>
    <n v="2026"/>
    <x v="2"/>
    <n v="8"/>
    <x v="7"/>
    <x v="3"/>
    <x v="4"/>
    <x v="0"/>
    <s v="Business"/>
    <x v="1"/>
    <s v="Trail Boots"/>
    <n v="1"/>
    <n v="147.24"/>
    <n v="0"/>
    <n v="79.11"/>
    <n v="147.24"/>
    <n v="79.11"/>
    <n v="68.13000000000001"/>
    <n v="0.46271393643031788"/>
    <n v="2026"/>
    <s v="Q3"/>
    <n v="8"/>
    <x v="7"/>
  </r>
  <r>
    <n v="3815"/>
    <d v="2026-08-22T00:00:00"/>
    <n v="2026"/>
    <x v="2"/>
    <n v="8"/>
    <x v="7"/>
    <x v="2"/>
    <x v="2"/>
    <x v="0"/>
    <s v="Returning"/>
    <x v="3"/>
    <s v="Trail Tent 2P"/>
    <n v="2"/>
    <n v="199.53"/>
    <n v="0.05"/>
    <n v="105.87"/>
    <n v="379.10699999999997"/>
    <n v="211.74"/>
    <n v="167.36699999999996"/>
    <n v="0.44147694450379438"/>
    <n v="2026"/>
    <s v="Q3"/>
    <n v="8"/>
    <x v="7"/>
  </r>
  <r>
    <n v="3979"/>
    <d v="2026-08-22T00:00:00"/>
    <n v="2026"/>
    <x v="2"/>
    <n v="8"/>
    <x v="7"/>
    <x v="2"/>
    <x v="5"/>
    <x v="0"/>
    <s v="Business"/>
    <x v="4"/>
    <s v="Resistance Band Set"/>
    <n v="1"/>
    <n v="40.19"/>
    <n v="0.05"/>
    <n v="14.73"/>
    <n v="38.180499999999995"/>
    <n v="14.73"/>
    <n v="23.450499999999995"/>
    <n v="0.61420096646193734"/>
    <n v="2026"/>
    <s v="Q3"/>
    <n v="8"/>
    <x v="7"/>
  </r>
  <r>
    <n v="4160"/>
    <d v="2026-08-22T00:00:00"/>
    <n v="2026"/>
    <x v="2"/>
    <n v="8"/>
    <x v="7"/>
    <x v="3"/>
    <x v="7"/>
    <x v="3"/>
    <s v="Business"/>
    <x v="4"/>
    <s v="Weighted Vest"/>
    <n v="4"/>
    <n v="123.31"/>
    <n v="0"/>
    <n v="69.02"/>
    <n v="493.24"/>
    <n v="276.08"/>
    <n v="217.16000000000003"/>
    <n v="0.44027248398345636"/>
    <n v="2026"/>
    <s v="Q3"/>
    <n v="8"/>
    <x v="7"/>
  </r>
  <r>
    <n v="4172"/>
    <d v="2026-08-22T00:00:00"/>
    <n v="2026"/>
    <x v="2"/>
    <n v="8"/>
    <x v="7"/>
    <x v="3"/>
    <x v="8"/>
    <x v="3"/>
    <s v="New"/>
    <x v="0"/>
    <s v="Compact Repair Kit"/>
    <n v="1"/>
    <n v="40.19"/>
    <n v="0.05"/>
    <n v="16.78"/>
    <n v="38.180499999999995"/>
    <n v="16.78"/>
    <n v="21.400499999999994"/>
    <n v="0.56050863660769235"/>
    <n v="2026"/>
    <s v="Q3"/>
    <n v="8"/>
    <x v="7"/>
  </r>
  <r>
    <n v="4265"/>
    <d v="2026-08-22T00:00:00"/>
    <n v="2026"/>
    <x v="2"/>
    <n v="8"/>
    <x v="7"/>
    <x v="2"/>
    <x v="16"/>
    <x v="0"/>
    <s v="Returning"/>
    <x v="0"/>
    <s v="Compact Repair Kit"/>
    <n v="1"/>
    <n v="40.98"/>
    <n v="0.05"/>
    <n v="16.600000000000001"/>
    <n v="38.930999999999997"/>
    <n v="16.600000000000001"/>
    <n v="22.330999999999996"/>
    <n v="0.57360458246641488"/>
    <n v="2026"/>
    <s v="Q3"/>
    <n v="8"/>
    <x v="7"/>
  </r>
  <r>
    <n v="4321"/>
    <d v="2026-08-22T00:00:00"/>
    <n v="2026"/>
    <x v="2"/>
    <n v="8"/>
    <x v="7"/>
    <x v="3"/>
    <x v="13"/>
    <x v="0"/>
    <s v="New"/>
    <x v="2"/>
    <s v="Insulated Bottle"/>
    <n v="3"/>
    <n v="35.380000000000003"/>
    <n v="0"/>
    <n v="13.91"/>
    <n v="106.14000000000001"/>
    <n v="41.730000000000004"/>
    <n v="64.410000000000011"/>
    <n v="0.60684002261164505"/>
    <n v="2026"/>
    <s v="Q3"/>
    <n v="8"/>
    <x v="7"/>
  </r>
  <r>
    <n v="4975"/>
    <d v="2026-08-22T00:00:00"/>
    <n v="2026"/>
    <x v="2"/>
    <n v="8"/>
    <x v="7"/>
    <x v="2"/>
    <x v="10"/>
    <x v="2"/>
    <s v="New"/>
    <x v="2"/>
    <s v="Carry-On Duffel"/>
    <n v="4"/>
    <n v="134.49"/>
    <n v="0"/>
    <n v="68.17"/>
    <n v="537.96"/>
    <n v="272.68"/>
    <n v="265.28000000000003"/>
    <n v="0.49312216521674473"/>
    <n v="2026"/>
    <s v="Q3"/>
    <n v="8"/>
    <x v="7"/>
  </r>
  <r>
    <n v="991"/>
    <d v="2026-08-23T00:00:00"/>
    <n v="2026"/>
    <x v="2"/>
    <n v="8"/>
    <x v="7"/>
    <x v="2"/>
    <x v="3"/>
    <x v="1"/>
    <s v="Business"/>
    <x v="1"/>
    <s v="Trail Boots"/>
    <n v="4"/>
    <n v="145.30000000000001"/>
    <n v="0.15"/>
    <n v="77.040000000000006"/>
    <n v="494.02000000000004"/>
    <n v="308.16000000000003"/>
    <n v="185.86"/>
    <n v="0.37621958625156876"/>
    <n v="2026"/>
    <s v="Q3"/>
    <n v="8"/>
    <x v="7"/>
  </r>
  <r>
    <n v="1008"/>
    <d v="2026-08-23T00:00:00"/>
    <n v="2026"/>
    <x v="2"/>
    <n v="8"/>
    <x v="7"/>
    <x v="3"/>
    <x v="4"/>
    <x v="1"/>
    <s v="Business"/>
    <x v="2"/>
    <s v="Travel Backpack 35L"/>
    <n v="10"/>
    <n v="164.55"/>
    <n v="0.1"/>
    <n v="88.23"/>
    <n v="1480.95"/>
    <n v="882.30000000000007"/>
    <n v="598.65"/>
    <n v="0.40423376886458012"/>
    <n v="2026"/>
    <s v="Q3"/>
    <n v="8"/>
    <x v="7"/>
  </r>
  <r>
    <n v="1083"/>
    <d v="2026-08-23T00:00:00"/>
    <n v="2026"/>
    <x v="2"/>
    <n v="8"/>
    <x v="7"/>
    <x v="0"/>
    <x v="15"/>
    <x v="2"/>
    <s v="New"/>
    <x v="0"/>
    <s v="Compact Repair Kit"/>
    <n v="1"/>
    <n v="39.590000000000003"/>
    <n v="0"/>
    <n v="16.899999999999999"/>
    <n v="39.590000000000003"/>
    <n v="16.899999999999999"/>
    <n v="22.690000000000005"/>
    <n v="0.57312452639555456"/>
    <n v="2026"/>
    <s v="Q3"/>
    <n v="8"/>
    <x v="7"/>
  </r>
  <r>
    <n v="1553"/>
    <d v="2026-08-23T00:00:00"/>
    <n v="2026"/>
    <x v="2"/>
    <n v="8"/>
    <x v="7"/>
    <x v="2"/>
    <x v="2"/>
    <x v="1"/>
    <s v="Business"/>
    <x v="4"/>
    <s v="Training Mat"/>
    <n v="5"/>
    <n v="51.62"/>
    <n v="0.15"/>
    <n v="22.6"/>
    <n v="219.38499999999996"/>
    <n v="113"/>
    <n v="106.38499999999996"/>
    <n v="0.48492376415889865"/>
    <n v="2026"/>
    <s v="Q3"/>
    <n v="8"/>
    <x v="7"/>
  </r>
  <r>
    <n v="1579"/>
    <d v="2026-08-23T00:00:00"/>
    <n v="2026"/>
    <x v="2"/>
    <n v="8"/>
    <x v="7"/>
    <x v="3"/>
    <x v="7"/>
    <x v="2"/>
    <s v="Returning"/>
    <x v="1"/>
    <s v="Hiking Daypack 20L"/>
    <n v="3"/>
    <n v="90.71"/>
    <n v="0"/>
    <n v="45.57"/>
    <n v="272.13"/>
    <n v="136.71"/>
    <n v="135.41999999999999"/>
    <n v="0.49762980928232825"/>
    <n v="2026"/>
    <s v="Q3"/>
    <n v="8"/>
    <x v="7"/>
  </r>
  <r>
    <n v="1732"/>
    <d v="2026-08-23T00:00:00"/>
    <n v="2026"/>
    <x v="2"/>
    <n v="8"/>
    <x v="7"/>
    <x v="1"/>
    <x v="1"/>
    <x v="2"/>
    <s v="New"/>
    <x v="0"/>
    <s v="Compact Repair Kit"/>
    <n v="4"/>
    <n v="41.09"/>
    <n v="0"/>
    <n v="17"/>
    <n v="164.36"/>
    <n v="68"/>
    <n v="96.360000000000014"/>
    <n v="0.58627403261134103"/>
    <n v="2026"/>
    <s v="Q3"/>
    <n v="8"/>
    <x v="7"/>
  </r>
  <r>
    <n v="2083"/>
    <d v="2026-08-23T00:00:00"/>
    <n v="2026"/>
    <x v="2"/>
    <n v="8"/>
    <x v="7"/>
    <x v="1"/>
    <x v="14"/>
    <x v="0"/>
    <s v="New"/>
    <x v="1"/>
    <s v="Hiking Daypack 20L"/>
    <n v="1"/>
    <n v="91.37"/>
    <n v="0"/>
    <n v="46.73"/>
    <n v="91.37"/>
    <n v="46.73"/>
    <n v="44.640000000000008"/>
    <n v="0.48856298566269024"/>
    <n v="2026"/>
    <s v="Q3"/>
    <n v="8"/>
    <x v="7"/>
  </r>
  <r>
    <n v="2176"/>
    <d v="2026-08-23T00:00:00"/>
    <n v="2026"/>
    <x v="2"/>
    <n v="8"/>
    <x v="7"/>
    <x v="1"/>
    <x v="11"/>
    <x v="0"/>
    <s v="New"/>
    <x v="2"/>
    <s v="Packing Cube Set"/>
    <n v="1"/>
    <n v="46.92"/>
    <n v="0"/>
    <n v="18.3"/>
    <n v="46.92"/>
    <n v="18.3"/>
    <n v="28.62"/>
    <n v="0.60997442455242967"/>
    <n v="2026"/>
    <s v="Q3"/>
    <n v="8"/>
    <x v="7"/>
  </r>
  <r>
    <n v="2723"/>
    <d v="2026-08-23T00:00:00"/>
    <n v="2026"/>
    <x v="2"/>
    <n v="8"/>
    <x v="7"/>
    <x v="0"/>
    <x v="0"/>
    <x v="0"/>
    <s v="New"/>
    <x v="0"/>
    <s v="Cycling Pack 12L"/>
    <n v="1"/>
    <n v="100.29"/>
    <n v="0.05"/>
    <n v="49.82"/>
    <n v="95.275500000000008"/>
    <n v="49.82"/>
    <n v="45.455500000000008"/>
    <n v="0.47709537079312103"/>
    <n v="2026"/>
    <s v="Q3"/>
    <n v="8"/>
    <x v="7"/>
  </r>
  <r>
    <n v="3299"/>
    <d v="2026-08-23T00:00:00"/>
    <n v="2026"/>
    <x v="2"/>
    <n v="8"/>
    <x v="7"/>
    <x v="0"/>
    <x v="9"/>
    <x v="0"/>
    <s v="New"/>
    <x v="1"/>
    <s v="Trail Boots"/>
    <n v="1"/>
    <n v="147.11000000000001"/>
    <n v="0.15"/>
    <n v="79.599999999999994"/>
    <n v="125.04350000000001"/>
    <n v="79.599999999999994"/>
    <n v="45.443500000000014"/>
    <n v="0.36342152930780097"/>
    <n v="2026"/>
    <s v="Q3"/>
    <n v="8"/>
    <x v="7"/>
  </r>
  <r>
    <n v="3398"/>
    <d v="2026-08-23T00:00:00"/>
    <n v="2026"/>
    <x v="2"/>
    <n v="8"/>
    <x v="7"/>
    <x v="1"/>
    <x v="12"/>
    <x v="0"/>
    <s v="New"/>
    <x v="1"/>
    <s v="Summit Backpack 45L"/>
    <n v="2"/>
    <n v="156.44999999999999"/>
    <n v="0"/>
    <n v="80.13"/>
    <n v="312.89999999999998"/>
    <n v="160.26"/>
    <n v="152.63999999999999"/>
    <n v="0.487823585810163"/>
    <n v="2026"/>
    <s v="Q3"/>
    <n v="8"/>
    <x v="7"/>
  </r>
  <r>
    <n v="4012"/>
    <d v="2026-08-23T00:00:00"/>
    <n v="2026"/>
    <x v="2"/>
    <n v="8"/>
    <x v="7"/>
    <x v="1"/>
    <x v="14"/>
    <x v="0"/>
    <s v="New"/>
    <x v="1"/>
    <s v="Trekking Poles"/>
    <n v="2"/>
    <n v="72.97"/>
    <n v="0"/>
    <n v="33.25"/>
    <n v="145.94"/>
    <n v="66.5"/>
    <n v="79.44"/>
    <n v="0.54433328765245992"/>
    <n v="2026"/>
    <s v="Q3"/>
    <n v="8"/>
    <x v="7"/>
  </r>
  <r>
    <n v="4064"/>
    <d v="2026-08-23T00:00:00"/>
    <n v="2026"/>
    <x v="2"/>
    <n v="8"/>
    <x v="7"/>
    <x v="3"/>
    <x v="7"/>
    <x v="3"/>
    <s v="Returning"/>
    <x v="4"/>
    <s v="Training Mat"/>
    <n v="2"/>
    <n v="51.63"/>
    <n v="0"/>
    <n v="21.39"/>
    <n v="103.26"/>
    <n v="42.78"/>
    <n v="60.480000000000004"/>
    <n v="0.58570598489250436"/>
    <n v="2026"/>
    <s v="Q3"/>
    <n v="8"/>
    <x v="7"/>
  </r>
  <r>
    <n v="4671"/>
    <d v="2026-08-23T00:00:00"/>
    <n v="2026"/>
    <x v="2"/>
    <n v="8"/>
    <x v="7"/>
    <x v="1"/>
    <x v="12"/>
    <x v="1"/>
    <s v="Returning"/>
    <x v="0"/>
    <s v="Cycling Pack 12L"/>
    <n v="8"/>
    <n v="100.06"/>
    <n v="0.05"/>
    <n v="49.39"/>
    <n v="760.45600000000002"/>
    <n v="395.12"/>
    <n v="365.33600000000001"/>
    <n v="0.48041701295012468"/>
    <n v="2026"/>
    <s v="Q3"/>
    <n v="8"/>
    <x v="7"/>
  </r>
  <r>
    <n v="1914"/>
    <d v="2026-08-24T00:00:00"/>
    <n v="2026"/>
    <x v="2"/>
    <n v="8"/>
    <x v="7"/>
    <x v="3"/>
    <x v="8"/>
    <x v="2"/>
    <s v="Returning"/>
    <x v="3"/>
    <s v="Portable Camp Stove"/>
    <n v="4"/>
    <n v="83.2"/>
    <n v="0"/>
    <n v="39.99"/>
    <n v="332.8"/>
    <n v="159.96"/>
    <n v="172.84"/>
    <n v="0.5193509615384615"/>
    <n v="2026"/>
    <s v="Q3"/>
    <n v="8"/>
    <x v="7"/>
  </r>
  <r>
    <n v="1973"/>
    <d v="2026-08-24T00:00:00"/>
    <n v="2026"/>
    <x v="2"/>
    <n v="8"/>
    <x v="7"/>
    <x v="0"/>
    <x v="0"/>
    <x v="0"/>
    <s v="New"/>
    <x v="4"/>
    <s v="Training Mat"/>
    <n v="3"/>
    <n v="51.29"/>
    <n v="0"/>
    <n v="22.08"/>
    <n v="153.87"/>
    <n v="66.239999999999995"/>
    <n v="87.63000000000001"/>
    <n v="0.56950672645739919"/>
    <n v="2026"/>
    <s v="Q3"/>
    <n v="8"/>
    <x v="7"/>
  </r>
  <r>
    <n v="2564"/>
    <d v="2026-08-24T00:00:00"/>
    <n v="2026"/>
    <x v="2"/>
    <n v="8"/>
    <x v="7"/>
    <x v="2"/>
    <x v="3"/>
    <x v="0"/>
    <s v="Returning"/>
    <x v="3"/>
    <s v="Trail Tent 2P"/>
    <n v="1"/>
    <n v="200.2"/>
    <n v="0"/>
    <n v="103.38"/>
    <n v="200.2"/>
    <n v="103.38"/>
    <n v="96.82"/>
    <n v="0.48361638361638359"/>
    <n v="2026"/>
    <s v="Q3"/>
    <n v="8"/>
    <x v="7"/>
  </r>
  <r>
    <n v="2791"/>
    <d v="2026-08-24T00:00:00"/>
    <n v="2026"/>
    <x v="2"/>
    <n v="8"/>
    <x v="7"/>
    <x v="0"/>
    <x v="15"/>
    <x v="2"/>
    <s v="Business"/>
    <x v="4"/>
    <s v="Recovery Roller"/>
    <n v="2"/>
    <n v="36.869999999999997"/>
    <n v="0"/>
    <n v="13.71"/>
    <n v="73.739999999999995"/>
    <n v="27.42"/>
    <n v="46.319999999999993"/>
    <n v="0.62815296989422287"/>
    <n v="2026"/>
    <s v="Q3"/>
    <n v="8"/>
    <x v="7"/>
  </r>
  <r>
    <n v="3559"/>
    <d v="2026-08-24T00:00:00"/>
    <n v="2026"/>
    <x v="2"/>
    <n v="8"/>
    <x v="7"/>
    <x v="3"/>
    <x v="8"/>
    <x v="0"/>
    <s v="Returning"/>
    <x v="4"/>
    <s v="Recovery Roller"/>
    <n v="1"/>
    <n v="36.28"/>
    <n v="0.1"/>
    <n v="14.16"/>
    <n v="32.652000000000001"/>
    <n v="14.16"/>
    <n v="18.492000000000001"/>
    <n v="0.56633590591694227"/>
    <n v="2026"/>
    <s v="Q3"/>
    <n v="8"/>
    <x v="7"/>
  </r>
  <r>
    <n v="3839"/>
    <d v="2026-08-24T00:00:00"/>
    <n v="2026"/>
    <x v="2"/>
    <n v="8"/>
    <x v="7"/>
    <x v="0"/>
    <x v="15"/>
    <x v="3"/>
    <s v="Returning"/>
    <x v="1"/>
    <s v="Hiking Daypack 20L"/>
    <n v="2"/>
    <n v="93.88"/>
    <n v="0.05"/>
    <n v="46.57"/>
    <n v="178.37199999999999"/>
    <n v="93.14"/>
    <n v="85.231999999999985"/>
    <n v="0.47783284371986628"/>
    <n v="2026"/>
    <s v="Q3"/>
    <n v="8"/>
    <x v="7"/>
  </r>
  <r>
    <n v="4133"/>
    <d v="2026-08-24T00:00:00"/>
    <n v="2026"/>
    <x v="2"/>
    <n v="8"/>
    <x v="7"/>
    <x v="3"/>
    <x v="4"/>
    <x v="0"/>
    <s v="New"/>
    <x v="3"/>
    <s v="Trail Tent 2P"/>
    <n v="1"/>
    <n v="192.67"/>
    <n v="0.05"/>
    <n v="101.04"/>
    <n v="183.03649999999999"/>
    <n v="101.04"/>
    <n v="81.996499999999983"/>
    <n v="0.44797895501716867"/>
    <n v="2026"/>
    <s v="Q3"/>
    <n v="8"/>
    <x v="7"/>
  </r>
  <r>
    <n v="4765"/>
    <d v="2026-08-24T00:00:00"/>
    <n v="2026"/>
    <x v="2"/>
    <n v="8"/>
    <x v="7"/>
    <x v="0"/>
    <x v="15"/>
    <x v="0"/>
    <s v="New"/>
    <x v="0"/>
    <s v="Commuter Helmet"/>
    <n v="1"/>
    <n v="80.099999999999994"/>
    <n v="0.05"/>
    <n v="43.49"/>
    <n v="76.094999999999985"/>
    <n v="43.49"/>
    <n v="32.604999999999983"/>
    <n v="0.42847756094355727"/>
    <n v="2026"/>
    <s v="Q3"/>
    <n v="8"/>
    <x v="7"/>
  </r>
  <r>
    <n v="1868"/>
    <d v="2026-08-25T00:00:00"/>
    <n v="2026"/>
    <x v="2"/>
    <n v="8"/>
    <x v="7"/>
    <x v="3"/>
    <x v="8"/>
    <x v="3"/>
    <s v="Returning"/>
    <x v="1"/>
    <s v="Trail Boots"/>
    <n v="1"/>
    <n v="145.02000000000001"/>
    <n v="0"/>
    <n v="78.959999999999994"/>
    <n v="145.02000000000001"/>
    <n v="78.959999999999994"/>
    <n v="66.060000000000016"/>
    <n v="0.4555233760860572"/>
    <n v="2026"/>
    <s v="Q3"/>
    <n v="8"/>
    <x v="7"/>
  </r>
  <r>
    <n v="987"/>
    <d v="2026-08-26T00:00:00"/>
    <n v="2026"/>
    <x v="2"/>
    <n v="8"/>
    <x v="7"/>
    <x v="1"/>
    <x v="11"/>
    <x v="3"/>
    <s v="Returning"/>
    <x v="2"/>
    <s v="Insulated Bottle"/>
    <n v="1"/>
    <n v="37"/>
    <n v="0.15"/>
    <n v="13.68"/>
    <n v="31.45"/>
    <n v="13.68"/>
    <n v="17.77"/>
    <n v="0.56502384737678857"/>
    <n v="2026"/>
    <s v="Q3"/>
    <n v="8"/>
    <x v="7"/>
  </r>
  <r>
    <n v="2503"/>
    <d v="2026-08-26T00:00:00"/>
    <n v="2026"/>
    <x v="2"/>
    <n v="8"/>
    <x v="7"/>
    <x v="1"/>
    <x v="6"/>
    <x v="0"/>
    <s v="Returning"/>
    <x v="0"/>
    <s v="Trail Bike Light"/>
    <n v="2"/>
    <n v="50.02"/>
    <n v="0"/>
    <n v="21.99"/>
    <n v="100.04"/>
    <n v="43.98"/>
    <n v="56.060000000000009"/>
    <n v="0.56037584966013598"/>
    <n v="2026"/>
    <s v="Q3"/>
    <n v="8"/>
    <x v="7"/>
  </r>
  <r>
    <n v="4928"/>
    <d v="2026-08-26T00:00:00"/>
    <n v="2026"/>
    <x v="2"/>
    <n v="8"/>
    <x v="7"/>
    <x v="1"/>
    <x v="11"/>
    <x v="2"/>
    <s v="Returning"/>
    <x v="4"/>
    <s v="Recovery Roller"/>
    <n v="2"/>
    <n v="35.950000000000003"/>
    <n v="0.05"/>
    <n v="13.93"/>
    <n v="68.305000000000007"/>
    <n v="27.86"/>
    <n v="40.445000000000007"/>
    <n v="0.59212356342873884"/>
    <n v="2026"/>
    <s v="Q3"/>
    <n v="8"/>
    <x v="7"/>
  </r>
  <r>
    <n v="852"/>
    <d v="2026-08-27T00:00:00"/>
    <n v="2026"/>
    <x v="2"/>
    <n v="8"/>
    <x v="7"/>
    <x v="0"/>
    <x v="9"/>
    <x v="0"/>
    <s v="New"/>
    <x v="2"/>
    <s v="Packing Cube Set"/>
    <n v="3"/>
    <n v="45.84"/>
    <n v="0.15"/>
    <n v="17.899999999999999"/>
    <n v="116.89200000000001"/>
    <n v="53.699999999999996"/>
    <n v="63.192000000000014"/>
    <n v="0.54060158094651478"/>
    <n v="2026"/>
    <s v="Q3"/>
    <n v="8"/>
    <x v="7"/>
  </r>
  <r>
    <n v="2188"/>
    <d v="2026-08-27T00:00:00"/>
    <n v="2026"/>
    <x v="2"/>
    <n v="8"/>
    <x v="7"/>
    <x v="1"/>
    <x v="6"/>
    <x v="0"/>
    <s v="New"/>
    <x v="3"/>
    <s v="Portable Camp Stove"/>
    <n v="1"/>
    <n v="83.23"/>
    <n v="0.1"/>
    <n v="40.229999999999997"/>
    <n v="74.907000000000011"/>
    <n v="40.229999999999997"/>
    <n v="34.677000000000014"/>
    <n v="0.46293403820737727"/>
    <n v="2026"/>
    <s v="Q3"/>
    <n v="8"/>
    <x v="7"/>
  </r>
  <r>
    <n v="2574"/>
    <d v="2026-08-27T00:00:00"/>
    <n v="2026"/>
    <x v="2"/>
    <n v="8"/>
    <x v="7"/>
    <x v="0"/>
    <x v="9"/>
    <x v="2"/>
    <s v="New"/>
    <x v="0"/>
    <s v="Cycling Pack 12L"/>
    <n v="1"/>
    <n v="104.33"/>
    <n v="0.1"/>
    <n v="49.86"/>
    <n v="93.897000000000006"/>
    <n v="49.86"/>
    <n v="44.037000000000006"/>
    <n v="0.46899261957251032"/>
    <n v="2026"/>
    <s v="Q3"/>
    <n v="8"/>
    <x v="7"/>
  </r>
  <r>
    <n v="2942"/>
    <d v="2026-08-27T00:00:00"/>
    <n v="2026"/>
    <x v="2"/>
    <n v="8"/>
    <x v="7"/>
    <x v="1"/>
    <x v="6"/>
    <x v="0"/>
    <s v="New"/>
    <x v="1"/>
    <s v="Summit Backpack 45L"/>
    <n v="1"/>
    <n v="156.94999999999999"/>
    <n v="0"/>
    <n v="80.41"/>
    <n v="156.94999999999999"/>
    <n v="80.41"/>
    <n v="76.539999999999992"/>
    <n v="0.48767123287671232"/>
    <n v="2026"/>
    <s v="Q3"/>
    <n v="8"/>
    <x v="7"/>
  </r>
  <r>
    <n v="3211"/>
    <d v="2026-08-27T00:00:00"/>
    <n v="2026"/>
    <x v="2"/>
    <n v="8"/>
    <x v="7"/>
    <x v="1"/>
    <x v="14"/>
    <x v="2"/>
    <s v="Business"/>
    <x v="0"/>
    <s v="Compact Repair Kit"/>
    <n v="3"/>
    <n v="41.33"/>
    <n v="0.05"/>
    <n v="17"/>
    <n v="117.79049999999999"/>
    <n v="51"/>
    <n v="66.790499999999994"/>
    <n v="0.56702790123142355"/>
    <n v="2026"/>
    <s v="Q3"/>
    <n v="8"/>
    <x v="7"/>
  </r>
  <r>
    <n v="3306"/>
    <d v="2026-08-27T00:00:00"/>
    <n v="2026"/>
    <x v="2"/>
    <n v="8"/>
    <x v="7"/>
    <x v="0"/>
    <x v="15"/>
    <x v="0"/>
    <s v="Business"/>
    <x v="2"/>
    <s v="Insulated Bottle"/>
    <n v="1"/>
    <n v="35.590000000000003"/>
    <n v="0"/>
    <n v="13.66"/>
    <n v="35.590000000000003"/>
    <n v="13.66"/>
    <n v="21.930000000000003"/>
    <n v="0.61618432143860635"/>
    <n v="2026"/>
    <s v="Q3"/>
    <n v="8"/>
    <x v="7"/>
  </r>
  <r>
    <n v="3837"/>
    <d v="2026-08-27T00:00:00"/>
    <n v="2026"/>
    <x v="2"/>
    <n v="8"/>
    <x v="7"/>
    <x v="3"/>
    <x v="8"/>
    <x v="0"/>
    <s v="Returning"/>
    <x v="3"/>
    <s v="Alpine Tent 4P"/>
    <n v="2"/>
    <n v="335.87"/>
    <n v="0.1"/>
    <n v="196.54"/>
    <n v="604.56600000000003"/>
    <n v="393.08"/>
    <n v="211.48600000000005"/>
    <n v="0.34981457773014035"/>
    <n v="2026"/>
    <s v="Q3"/>
    <n v="8"/>
    <x v="7"/>
  </r>
  <r>
    <n v="4169"/>
    <d v="2026-08-27T00:00:00"/>
    <n v="2026"/>
    <x v="2"/>
    <n v="8"/>
    <x v="7"/>
    <x v="3"/>
    <x v="13"/>
    <x v="0"/>
    <s v="New"/>
    <x v="4"/>
    <s v="Training Mat"/>
    <n v="1"/>
    <n v="50.7"/>
    <n v="0.05"/>
    <n v="21.65"/>
    <n v="48.164999999999999"/>
    <n v="21.65"/>
    <n v="26.515000000000001"/>
    <n v="0.55050347762898377"/>
    <n v="2026"/>
    <s v="Q3"/>
    <n v="8"/>
    <x v="7"/>
  </r>
  <r>
    <n v="4452"/>
    <d v="2026-08-27T00:00:00"/>
    <n v="2026"/>
    <x v="2"/>
    <n v="8"/>
    <x v="7"/>
    <x v="2"/>
    <x v="2"/>
    <x v="3"/>
    <s v="New"/>
    <x v="1"/>
    <s v="Summit Backpack 45L"/>
    <n v="3"/>
    <n v="152.76"/>
    <n v="0.1"/>
    <n v="77.36"/>
    <n v="412.452"/>
    <n v="232.07999999999998"/>
    <n v="180.37200000000001"/>
    <n v="0.43731634226528182"/>
    <n v="2026"/>
    <s v="Q3"/>
    <n v="8"/>
    <x v="7"/>
  </r>
  <r>
    <n v="4740"/>
    <d v="2026-08-27T00:00:00"/>
    <n v="2026"/>
    <x v="2"/>
    <n v="8"/>
    <x v="7"/>
    <x v="0"/>
    <x v="15"/>
    <x v="1"/>
    <s v="Returning"/>
    <x v="1"/>
    <s v="Trekking Poles"/>
    <n v="5"/>
    <n v="72.78"/>
    <n v="0.1"/>
    <n v="33.25"/>
    <n v="327.51"/>
    <n v="166.25"/>
    <n v="161.26"/>
    <n v="0.49238191200268694"/>
    <n v="2026"/>
    <s v="Q3"/>
    <n v="8"/>
    <x v="7"/>
  </r>
  <r>
    <n v="5000"/>
    <d v="2026-08-27T00:00:00"/>
    <n v="2026"/>
    <x v="2"/>
    <n v="8"/>
    <x v="7"/>
    <x v="1"/>
    <x v="12"/>
    <x v="3"/>
    <s v="New"/>
    <x v="2"/>
    <s v="Insulated Bottle"/>
    <n v="2"/>
    <n v="37"/>
    <n v="0"/>
    <n v="13.83"/>
    <n v="74"/>
    <n v="27.66"/>
    <n v="46.34"/>
    <n v="0.62621621621621626"/>
    <n v="2026"/>
    <s v="Q3"/>
    <n v="8"/>
    <x v="7"/>
  </r>
  <r>
    <n v="5058"/>
    <d v="2026-08-27T00:00:00"/>
    <n v="2026"/>
    <x v="2"/>
    <n v="8"/>
    <x v="7"/>
    <x v="1"/>
    <x v="11"/>
    <x v="1"/>
    <s v="Business"/>
    <x v="0"/>
    <s v="Compact Repair Kit"/>
    <n v="6"/>
    <n v="41.33"/>
    <n v="0.2"/>
    <n v="17.02"/>
    <n v="198.38400000000001"/>
    <n v="102.12"/>
    <n v="96.26400000000001"/>
    <n v="0.48524074522138883"/>
    <n v="2026"/>
    <s v="Q3"/>
    <n v="8"/>
    <x v="7"/>
  </r>
  <r>
    <n v="496"/>
    <d v="2026-08-28T00:00:00"/>
    <n v="2026"/>
    <x v="2"/>
    <n v="8"/>
    <x v="7"/>
    <x v="0"/>
    <x v="15"/>
    <x v="2"/>
    <s v="Returning"/>
    <x v="4"/>
    <s v="Recovery Roller"/>
    <n v="1"/>
    <n v="37.020000000000003"/>
    <n v="0"/>
    <n v="13.64"/>
    <n v="37.020000000000003"/>
    <n v="13.64"/>
    <n v="23.380000000000003"/>
    <n v="0.63155051323608857"/>
    <n v="2026"/>
    <s v="Q3"/>
    <n v="8"/>
    <x v="7"/>
  </r>
  <r>
    <n v="1343"/>
    <d v="2026-08-28T00:00:00"/>
    <n v="2026"/>
    <x v="2"/>
    <n v="8"/>
    <x v="7"/>
    <x v="3"/>
    <x v="8"/>
    <x v="0"/>
    <s v="New"/>
    <x v="3"/>
    <s v="Portable Camp Stove"/>
    <n v="1"/>
    <n v="81.06"/>
    <n v="0"/>
    <n v="38.43"/>
    <n v="81.06"/>
    <n v="38.43"/>
    <n v="42.63"/>
    <n v="0.52590673575129532"/>
    <n v="2026"/>
    <s v="Q3"/>
    <n v="8"/>
    <x v="7"/>
  </r>
  <r>
    <n v="1455"/>
    <d v="2026-08-28T00:00:00"/>
    <n v="2026"/>
    <x v="2"/>
    <n v="8"/>
    <x v="7"/>
    <x v="2"/>
    <x v="2"/>
    <x v="0"/>
    <s v="New"/>
    <x v="0"/>
    <s v="Trail Bike Light"/>
    <n v="2"/>
    <n v="51.91"/>
    <n v="0"/>
    <n v="21.94"/>
    <n v="103.82"/>
    <n v="43.88"/>
    <n v="59.939999999999991"/>
    <n v="0.57734540550953573"/>
    <n v="2026"/>
    <s v="Q3"/>
    <n v="8"/>
    <x v="7"/>
  </r>
  <r>
    <n v="1632"/>
    <d v="2026-08-28T00:00:00"/>
    <n v="2026"/>
    <x v="2"/>
    <n v="8"/>
    <x v="7"/>
    <x v="3"/>
    <x v="7"/>
    <x v="3"/>
    <s v="New"/>
    <x v="2"/>
    <s v="Insulated Bottle"/>
    <n v="1"/>
    <n v="35.700000000000003"/>
    <n v="0.05"/>
    <n v="13.45"/>
    <n v="33.914999999999999"/>
    <n v="13.45"/>
    <n v="20.465"/>
    <n v="0.60342031549461894"/>
    <n v="2026"/>
    <s v="Q3"/>
    <n v="8"/>
    <x v="7"/>
  </r>
  <r>
    <n v="1817"/>
    <d v="2026-08-28T00:00:00"/>
    <n v="2026"/>
    <x v="2"/>
    <n v="8"/>
    <x v="7"/>
    <x v="0"/>
    <x v="9"/>
    <x v="2"/>
    <s v="New"/>
    <x v="4"/>
    <s v="Recovery Roller"/>
    <n v="1"/>
    <n v="36.590000000000003"/>
    <n v="0.05"/>
    <n v="14.15"/>
    <n v="34.7605"/>
    <n v="14.15"/>
    <n v="20.610500000000002"/>
    <n v="0.59292875534011313"/>
    <n v="2026"/>
    <s v="Q3"/>
    <n v="8"/>
    <x v="7"/>
  </r>
  <r>
    <n v="2993"/>
    <d v="2026-08-28T00:00:00"/>
    <n v="2026"/>
    <x v="2"/>
    <n v="8"/>
    <x v="7"/>
    <x v="1"/>
    <x v="12"/>
    <x v="1"/>
    <s v="Business"/>
    <x v="2"/>
    <s v="Insulated Bottle"/>
    <n v="3"/>
    <n v="35.520000000000003"/>
    <n v="0.1"/>
    <n v="13.78"/>
    <n v="95.904000000000011"/>
    <n v="41.339999999999996"/>
    <n v="54.564000000000014"/>
    <n v="0.56894394394394399"/>
    <n v="2026"/>
    <s v="Q3"/>
    <n v="8"/>
    <x v="7"/>
  </r>
  <r>
    <n v="4676"/>
    <d v="2026-08-28T00:00:00"/>
    <n v="2026"/>
    <x v="2"/>
    <n v="8"/>
    <x v="7"/>
    <x v="3"/>
    <x v="13"/>
    <x v="2"/>
    <s v="New"/>
    <x v="0"/>
    <s v="Commuter Helmet"/>
    <n v="2"/>
    <n v="81.88"/>
    <n v="0.1"/>
    <n v="42.87"/>
    <n v="147.38399999999999"/>
    <n v="85.74"/>
    <n v="61.643999999999991"/>
    <n v="0.41825435596808336"/>
    <n v="2026"/>
    <s v="Q3"/>
    <n v="8"/>
    <x v="7"/>
  </r>
  <r>
    <n v="5105"/>
    <d v="2026-08-28T00:00:00"/>
    <n v="2026"/>
    <x v="2"/>
    <n v="8"/>
    <x v="7"/>
    <x v="3"/>
    <x v="7"/>
    <x v="0"/>
    <s v="Business"/>
    <x v="2"/>
    <s v="Packing Cube Set"/>
    <n v="4"/>
    <n v="46.54"/>
    <n v="0"/>
    <n v="18.86"/>
    <n v="186.16"/>
    <n v="75.44"/>
    <n v="110.72"/>
    <n v="0.5947571981091534"/>
    <n v="2026"/>
    <s v="Q3"/>
    <n v="8"/>
    <x v="7"/>
  </r>
  <r>
    <n v="223"/>
    <d v="2026-08-29T00:00:00"/>
    <n v="2026"/>
    <x v="2"/>
    <n v="8"/>
    <x v="7"/>
    <x v="2"/>
    <x v="2"/>
    <x v="2"/>
    <s v="Returning"/>
    <x v="4"/>
    <s v="Training Mat"/>
    <n v="1"/>
    <n v="49.79"/>
    <n v="0"/>
    <n v="21.43"/>
    <n v="49.79"/>
    <n v="21.43"/>
    <n v="28.36"/>
    <n v="0.56959228760795344"/>
    <n v="2026"/>
    <s v="Q3"/>
    <n v="8"/>
    <x v="7"/>
  </r>
  <r>
    <n v="1023"/>
    <d v="2026-08-29T00:00:00"/>
    <n v="2026"/>
    <x v="2"/>
    <n v="8"/>
    <x v="7"/>
    <x v="2"/>
    <x v="3"/>
    <x v="0"/>
    <s v="New"/>
    <x v="1"/>
    <s v="Hiking Daypack 20L"/>
    <n v="6"/>
    <n v="90.19"/>
    <n v="0"/>
    <n v="45.61"/>
    <n v="541.14"/>
    <n v="273.65999999999997"/>
    <n v="267.48"/>
    <n v="0.4942898325756736"/>
    <n v="2026"/>
    <s v="Q3"/>
    <n v="8"/>
    <x v="7"/>
  </r>
  <r>
    <n v="1694"/>
    <d v="2026-08-29T00:00:00"/>
    <n v="2026"/>
    <x v="2"/>
    <n v="8"/>
    <x v="7"/>
    <x v="1"/>
    <x v="12"/>
    <x v="0"/>
    <s v="New"/>
    <x v="1"/>
    <s v="Trekking Poles"/>
    <n v="1"/>
    <n v="70.38"/>
    <n v="0.15"/>
    <n v="32.64"/>
    <n v="59.822999999999993"/>
    <n v="32.64"/>
    <n v="27.182999999999993"/>
    <n v="0.45439045183290699"/>
    <n v="2026"/>
    <s v="Q3"/>
    <n v="8"/>
    <x v="7"/>
  </r>
  <r>
    <n v="2006"/>
    <d v="2026-08-29T00:00:00"/>
    <n v="2026"/>
    <x v="2"/>
    <n v="8"/>
    <x v="7"/>
    <x v="3"/>
    <x v="13"/>
    <x v="0"/>
    <s v="New"/>
    <x v="2"/>
    <s v="Packing Cube Set"/>
    <n v="1"/>
    <n v="46.43"/>
    <n v="0"/>
    <n v="18.2"/>
    <n v="46.43"/>
    <n v="18.2"/>
    <n v="28.23"/>
    <n v="0.60801206116734874"/>
    <n v="2026"/>
    <s v="Q3"/>
    <n v="8"/>
    <x v="7"/>
  </r>
  <r>
    <n v="3026"/>
    <d v="2026-08-29T00:00:00"/>
    <n v="2026"/>
    <x v="2"/>
    <n v="8"/>
    <x v="7"/>
    <x v="0"/>
    <x v="0"/>
    <x v="0"/>
    <s v="New"/>
    <x v="3"/>
    <s v="Trail Tent 2P"/>
    <n v="1"/>
    <n v="194.75"/>
    <n v="0.05"/>
    <n v="105.94"/>
    <n v="185.01249999999999"/>
    <n v="105.94"/>
    <n v="79.072499999999991"/>
    <n v="0.42739004121343149"/>
    <n v="2026"/>
    <s v="Q3"/>
    <n v="8"/>
    <x v="7"/>
  </r>
  <r>
    <n v="3057"/>
    <d v="2026-08-29T00:00:00"/>
    <n v="2026"/>
    <x v="2"/>
    <n v="8"/>
    <x v="7"/>
    <x v="1"/>
    <x v="14"/>
    <x v="2"/>
    <s v="Returning"/>
    <x v="1"/>
    <s v="Trail Boots"/>
    <n v="2"/>
    <n v="142.16"/>
    <n v="0"/>
    <n v="79.36"/>
    <n v="284.32"/>
    <n v="158.72"/>
    <n v="125.6"/>
    <n v="0.44175576814856499"/>
    <n v="2026"/>
    <s v="Q3"/>
    <n v="8"/>
    <x v="7"/>
  </r>
  <r>
    <n v="3112"/>
    <d v="2026-08-29T00:00:00"/>
    <n v="2026"/>
    <x v="2"/>
    <n v="8"/>
    <x v="7"/>
    <x v="3"/>
    <x v="8"/>
    <x v="0"/>
    <s v="Business"/>
    <x v="2"/>
    <s v="Packing Cube Set"/>
    <n v="2"/>
    <n v="47.69"/>
    <n v="0.05"/>
    <n v="18.8"/>
    <n v="90.61099999999999"/>
    <n v="37.6"/>
    <n v="53.010999999999989"/>
    <n v="0.58503934400900548"/>
    <n v="2026"/>
    <s v="Q3"/>
    <n v="8"/>
    <x v="7"/>
  </r>
  <r>
    <n v="3137"/>
    <d v="2026-08-29T00:00:00"/>
    <n v="2026"/>
    <x v="2"/>
    <n v="8"/>
    <x v="7"/>
    <x v="2"/>
    <x v="5"/>
    <x v="2"/>
    <s v="New"/>
    <x v="2"/>
    <s v="Travel Backpack 35L"/>
    <n v="3"/>
    <n v="164.51"/>
    <n v="0"/>
    <n v="86.76"/>
    <n v="493.53"/>
    <n v="260.28000000000003"/>
    <n v="233.24999999999994"/>
    <n v="0.47261564646526039"/>
    <n v="2026"/>
    <s v="Q3"/>
    <n v="8"/>
    <x v="7"/>
  </r>
  <r>
    <n v="3983"/>
    <d v="2026-08-29T00:00:00"/>
    <n v="2026"/>
    <x v="2"/>
    <n v="8"/>
    <x v="7"/>
    <x v="2"/>
    <x v="2"/>
    <x v="3"/>
    <s v="Business"/>
    <x v="3"/>
    <s v="Trail Tent 2P"/>
    <n v="2"/>
    <n v="194.71"/>
    <n v="0.1"/>
    <n v="105.57"/>
    <n v="350.47800000000001"/>
    <n v="211.14"/>
    <n v="139.33800000000002"/>
    <n v="0.39756561039494637"/>
    <n v="2026"/>
    <s v="Q3"/>
    <n v="8"/>
    <x v="7"/>
  </r>
  <r>
    <n v="4016"/>
    <d v="2026-08-29T00:00:00"/>
    <n v="2026"/>
    <x v="2"/>
    <n v="8"/>
    <x v="7"/>
    <x v="3"/>
    <x v="13"/>
    <x v="1"/>
    <s v="Business"/>
    <x v="1"/>
    <s v="Trail Boots"/>
    <n v="5"/>
    <n v="145.24"/>
    <n v="0.15"/>
    <n v="77.69"/>
    <n v="617.27"/>
    <n v="388.45"/>
    <n v="228.82"/>
    <n v="0.37069677774717708"/>
    <n v="2026"/>
    <s v="Q3"/>
    <n v="8"/>
    <x v="7"/>
  </r>
  <r>
    <n v="4340"/>
    <d v="2026-08-29T00:00:00"/>
    <n v="2026"/>
    <x v="2"/>
    <n v="8"/>
    <x v="7"/>
    <x v="3"/>
    <x v="8"/>
    <x v="0"/>
    <s v="New"/>
    <x v="2"/>
    <s v="Insulated Bottle"/>
    <n v="2"/>
    <n v="35.6"/>
    <n v="0.15"/>
    <n v="13.67"/>
    <n v="60.52"/>
    <n v="27.34"/>
    <n v="33.180000000000007"/>
    <n v="0.54824851288830145"/>
    <n v="2026"/>
    <s v="Q3"/>
    <n v="8"/>
    <x v="7"/>
  </r>
  <r>
    <n v="4640"/>
    <d v="2026-08-29T00:00:00"/>
    <n v="2026"/>
    <x v="2"/>
    <n v="8"/>
    <x v="7"/>
    <x v="0"/>
    <x v="15"/>
    <x v="0"/>
    <s v="New"/>
    <x v="4"/>
    <s v="Resistance Band Set"/>
    <n v="2"/>
    <n v="41.05"/>
    <n v="0.05"/>
    <n v="14.47"/>
    <n v="77.99499999999999"/>
    <n v="28.94"/>
    <n v="49.054999999999993"/>
    <n v="0.62895057375472785"/>
    <n v="2026"/>
    <s v="Q3"/>
    <n v="8"/>
    <x v="7"/>
  </r>
  <r>
    <n v="4733"/>
    <d v="2026-08-29T00:00:00"/>
    <n v="2026"/>
    <x v="2"/>
    <n v="8"/>
    <x v="7"/>
    <x v="2"/>
    <x v="2"/>
    <x v="0"/>
    <s v="New"/>
    <x v="1"/>
    <s v="Summit Backpack 45L"/>
    <n v="2"/>
    <n v="153.63999999999999"/>
    <n v="0.05"/>
    <n v="77.709999999999994"/>
    <n v="291.91599999999994"/>
    <n v="155.41999999999999"/>
    <n v="136.49599999999995"/>
    <n v="0.46758656599843784"/>
    <n v="2026"/>
    <s v="Q3"/>
    <n v="8"/>
    <x v="7"/>
  </r>
  <r>
    <n v="4827"/>
    <d v="2026-08-29T00:00:00"/>
    <n v="2026"/>
    <x v="2"/>
    <n v="8"/>
    <x v="7"/>
    <x v="2"/>
    <x v="2"/>
    <x v="0"/>
    <s v="Returning"/>
    <x v="2"/>
    <s v="Insulated Bottle"/>
    <n v="5"/>
    <n v="36.700000000000003"/>
    <n v="0"/>
    <n v="13.45"/>
    <n v="183.5"/>
    <n v="67.25"/>
    <n v="116.25"/>
    <n v="0.63351498637602177"/>
    <n v="2026"/>
    <s v="Q3"/>
    <n v="8"/>
    <x v="7"/>
  </r>
  <r>
    <n v="5180"/>
    <d v="2026-08-29T00:00:00"/>
    <n v="2026"/>
    <x v="2"/>
    <n v="8"/>
    <x v="7"/>
    <x v="0"/>
    <x v="15"/>
    <x v="1"/>
    <s v="Business"/>
    <x v="3"/>
    <s v="Compact Sleeping Bag"/>
    <n v="8"/>
    <n v="124"/>
    <n v="0.1"/>
    <n v="61.85"/>
    <n v="892.80000000000007"/>
    <n v="494.8"/>
    <n v="398.00000000000006"/>
    <n v="0.44578853046594985"/>
    <n v="2026"/>
    <s v="Q3"/>
    <n v="8"/>
    <x v="7"/>
  </r>
  <r>
    <n v="121"/>
    <d v="2026-08-30T00:00:00"/>
    <n v="2026"/>
    <x v="2"/>
    <n v="8"/>
    <x v="7"/>
    <x v="1"/>
    <x v="1"/>
    <x v="3"/>
    <s v="New"/>
    <x v="0"/>
    <s v="Commuter Helmet"/>
    <n v="1"/>
    <n v="81.23"/>
    <n v="0.1"/>
    <n v="42.65"/>
    <n v="73.106999999999999"/>
    <n v="42.65"/>
    <n v="30.457000000000001"/>
    <n v="0.41660853269864723"/>
    <n v="2026"/>
    <s v="Q3"/>
    <n v="8"/>
    <x v="7"/>
  </r>
  <r>
    <n v="618"/>
    <d v="2026-08-30T00:00:00"/>
    <n v="2026"/>
    <x v="2"/>
    <n v="8"/>
    <x v="7"/>
    <x v="1"/>
    <x v="12"/>
    <x v="0"/>
    <s v="Business"/>
    <x v="0"/>
    <s v="Compact Repair Kit"/>
    <n v="2"/>
    <n v="41.06"/>
    <n v="0.05"/>
    <n v="16.559999999999999"/>
    <n v="78.013999999999996"/>
    <n v="33.119999999999997"/>
    <n v="44.893999999999998"/>
    <n v="0.5754608147255621"/>
    <n v="2026"/>
    <s v="Q3"/>
    <n v="8"/>
    <x v="7"/>
  </r>
  <r>
    <n v="2860"/>
    <d v="2026-08-30T00:00:00"/>
    <n v="2026"/>
    <x v="2"/>
    <n v="8"/>
    <x v="7"/>
    <x v="3"/>
    <x v="7"/>
    <x v="3"/>
    <s v="Returning"/>
    <x v="1"/>
    <s v="Trail Boots"/>
    <n v="1"/>
    <n v="143.49"/>
    <n v="0.1"/>
    <n v="80.72"/>
    <n v="129.14100000000002"/>
    <n v="80.72"/>
    <n v="48.421000000000021"/>
    <n v="0.3749467636149636"/>
    <n v="2026"/>
    <s v="Q3"/>
    <n v="8"/>
    <x v="7"/>
  </r>
  <r>
    <n v="3768"/>
    <d v="2026-08-30T00:00:00"/>
    <n v="2026"/>
    <x v="2"/>
    <n v="8"/>
    <x v="7"/>
    <x v="2"/>
    <x v="3"/>
    <x v="2"/>
    <s v="New"/>
    <x v="1"/>
    <s v="Trail Boots"/>
    <n v="1"/>
    <n v="143.38"/>
    <n v="0"/>
    <n v="78.37"/>
    <n v="143.38"/>
    <n v="78.37"/>
    <n v="65.009999999999991"/>
    <n v="0.45341051750592826"/>
    <n v="2026"/>
    <s v="Q3"/>
    <n v="8"/>
    <x v="7"/>
  </r>
  <r>
    <n v="3987"/>
    <d v="2026-08-30T00:00:00"/>
    <n v="2026"/>
    <x v="2"/>
    <n v="8"/>
    <x v="7"/>
    <x v="1"/>
    <x v="12"/>
    <x v="3"/>
    <s v="Business"/>
    <x v="1"/>
    <s v="Trail Boots"/>
    <n v="1"/>
    <n v="144.54"/>
    <n v="0"/>
    <n v="78.77"/>
    <n v="144.54"/>
    <n v="78.77"/>
    <n v="65.77"/>
    <n v="0.45502974955029751"/>
    <n v="2026"/>
    <s v="Q3"/>
    <n v="8"/>
    <x v="7"/>
  </r>
  <r>
    <n v="4990"/>
    <d v="2026-08-30T00:00:00"/>
    <n v="2026"/>
    <x v="2"/>
    <n v="8"/>
    <x v="7"/>
    <x v="3"/>
    <x v="8"/>
    <x v="3"/>
    <s v="Returning"/>
    <x v="4"/>
    <s v="Resistance Band Set"/>
    <n v="1"/>
    <n v="40.92"/>
    <n v="0.1"/>
    <n v="14.94"/>
    <n v="36.828000000000003"/>
    <n v="14.94"/>
    <n v="21.888000000000005"/>
    <n v="0.59433040078201382"/>
    <n v="2026"/>
    <s v="Q3"/>
    <n v="8"/>
    <x v="7"/>
  </r>
  <r>
    <n v="348"/>
    <d v="2026-08-31T00:00:00"/>
    <n v="2026"/>
    <x v="2"/>
    <n v="8"/>
    <x v="7"/>
    <x v="1"/>
    <x v="12"/>
    <x v="1"/>
    <s v="Business"/>
    <x v="1"/>
    <s v="Summit Backpack 45L"/>
    <n v="5"/>
    <n v="151.21"/>
    <n v="0.15"/>
    <n v="77.12"/>
    <n v="642.64250000000004"/>
    <n v="385.6"/>
    <n v="257.04250000000002"/>
    <n v="0.39997743691087967"/>
    <n v="2026"/>
    <s v="Q3"/>
    <n v="8"/>
    <x v="7"/>
  </r>
  <r>
    <n v="1642"/>
    <d v="2026-08-31T00:00:00"/>
    <n v="2026"/>
    <x v="2"/>
    <n v="8"/>
    <x v="7"/>
    <x v="3"/>
    <x v="8"/>
    <x v="3"/>
    <s v="New"/>
    <x v="4"/>
    <s v="Resistance Band Set"/>
    <n v="1"/>
    <n v="40.770000000000003"/>
    <n v="0"/>
    <n v="15.13"/>
    <n v="40.770000000000003"/>
    <n v="15.13"/>
    <n v="25.64"/>
    <n v="0.62889379445670834"/>
    <n v="2026"/>
    <s v="Q3"/>
    <n v="8"/>
    <x v="7"/>
  </r>
  <r>
    <n v="2146"/>
    <d v="2026-08-31T00:00:00"/>
    <n v="2026"/>
    <x v="2"/>
    <n v="8"/>
    <x v="7"/>
    <x v="0"/>
    <x v="0"/>
    <x v="3"/>
    <s v="New"/>
    <x v="4"/>
    <s v="Recovery Roller"/>
    <n v="1"/>
    <n v="35.47"/>
    <n v="0.05"/>
    <n v="14.1"/>
    <n v="33.6965"/>
    <n v="14.1"/>
    <n v="19.596499999999999"/>
    <n v="0.58155891561438122"/>
    <n v="2026"/>
    <s v="Q3"/>
    <n v="8"/>
    <x v="7"/>
  </r>
  <r>
    <n v="2629"/>
    <d v="2026-08-31T00:00:00"/>
    <n v="2026"/>
    <x v="2"/>
    <n v="8"/>
    <x v="7"/>
    <x v="3"/>
    <x v="8"/>
    <x v="0"/>
    <s v="Returning"/>
    <x v="0"/>
    <s v="Commuter Helmet"/>
    <n v="1"/>
    <n v="81.72"/>
    <n v="0"/>
    <n v="42.38"/>
    <n v="81.72"/>
    <n v="42.38"/>
    <n v="39.339999999999996"/>
    <n v="0.48139990210474787"/>
    <n v="2026"/>
    <s v="Q3"/>
    <n v="8"/>
    <x v="7"/>
  </r>
  <r>
    <n v="2870"/>
    <d v="2026-08-31T00:00:00"/>
    <n v="2026"/>
    <x v="2"/>
    <n v="8"/>
    <x v="7"/>
    <x v="3"/>
    <x v="7"/>
    <x v="0"/>
    <s v="New"/>
    <x v="2"/>
    <s v="Packing Cube Set"/>
    <n v="1"/>
    <n v="45.84"/>
    <n v="0"/>
    <n v="17.84"/>
    <n v="45.84"/>
    <n v="17.84"/>
    <n v="28.000000000000004"/>
    <n v="0.61082024432809778"/>
    <n v="2026"/>
    <s v="Q3"/>
    <n v="8"/>
    <x v="7"/>
  </r>
  <r>
    <n v="2975"/>
    <d v="2026-08-31T00:00:00"/>
    <n v="2026"/>
    <x v="2"/>
    <n v="8"/>
    <x v="7"/>
    <x v="1"/>
    <x v="12"/>
    <x v="0"/>
    <s v="New"/>
    <x v="2"/>
    <s v="Packing Cube Set"/>
    <n v="1"/>
    <n v="46.59"/>
    <n v="0"/>
    <n v="18.47"/>
    <n v="46.59"/>
    <n v="18.47"/>
    <n v="28.120000000000005"/>
    <n v="0.60356299635114841"/>
    <n v="2026"/>
    <s v="Q3"/>
    <n v="8"/>
    <x v="7"/>
  </r>
  <r>
    <n v="3163"/>
    <d v="2026-08-31T00:00:00"/>
    <n v="2026"/>
    <x v="2"/>
    <n v="8"/>
    <x v="7"/>
    <x v="0"/>
    <x v="15"/>
    <x v="2"/>
    <s v="Business"/>
    <x v="1"/>
    <s v="Trekking Poles"/>
    <n v="1"/>
    <n v="69.959999999999994"/>
    <n v="0"/>
    <n v="32.340000000000003"/>
    <n v="69.959999999999994"/>
    <n v="32.340000000000003"/>
    <n v="37.61999999999999"/>
    <n v="0.53773584905660365"/>
    <n v="2026"/>
    <s v="Q3"/>
    <n v="8"/>
    <x v="7"/>
  </r>
  <r>
    <n v="94"/>
    <d v="2026-09-01T00:00:00"/>
    <n v="2026"/>
    <x v="2"/>
    <n v="9"/>
    <x v="8"/>
    <x v="1"/>
    <x v="6"/>
    <x v="2"/>
    <s v="Returning"/>
    <x v="0"/>
    <s v="Trail Bike Light"/>
    <n v="5"/>
    <n v="50.76"/>
    <n v="0"/>
    <n v="22.89"/>
    <n v="253.79999999999998"/>
    <n v="114.45"/>
    <n v="139.34999999999997"/>
    <n v="0.54905437352245856"/>
    <n v="2026"/>
    <s v="Q3"/>
    <n v="9"/>
    <x v="8"/>
  </r>
  <r>
    <n v="271"/>
    <d v="2026-09-01T00:00:00"/>
    <n v="2026"/>
    <x v="2"/>
    <n v="9"/>
    <x v="8"/>
    <x v="1"/>
    <x v="12"/>
    <x v="3"/>
    <s v="Returning"/>
    <x v="1"/>
    <s v="Hiking Daypack 20L"/>
    <n v="1"/>
    <n v="94.29"/>
    <n v="0.1"/>
    <n v="45.12"/>
    <n v="84.861000000000004"/>
    <n v="45.12"/>
    <n v="39.741000000000007"/>
    <n v="0.46830699614663984"/>
    <n v="2026"/>
    <s v="Q3"/>
    <n v="9"/>
    <x v="8"/>
  </r>
  <r>
    <n v="1481"/>
    <d v="2026-09-01T00:00:00"/>
    <n v="2026"/>
    <x v="2"/>
    <n v="9"/>
    <x v="8"/>
    <x v="1"/>
    <x v="12"/>
    <x v="1"/>
    <s v="Business"/>
    <x v="0"/>
    <s v="Commuter Helmet"/>
    <n v="6"/>
    <n v="81.430000000000007"/>
    <n v="0.05"/>
    <n v="42.24"/>
    <n v="464.15100000000001"/>
    <n v="253.44"/>
    <n v="210.71100000000001"/>
    <n v="0.45397079829624415"/>
    <n v="2026"/>
    <s v="Q3"/>
    <n v="9"/>
    <x v="8"/>
  </r>
  <r>
    <n v="1663"/>
    <d v="2026-09-01T00:00:00"/>
    <n v="2026"/>
    <x v="2"/>
    <n v="9"/>
    <x v="8"/>
    <x v="2"/>
    <x v="5"/>
    <x v="0"/>
    <s v="Returning"/>
    <x v="2"/>
    <s v="Packing Cube Set"/>
    <n v="1"/>
    <n v="45.54"/>
    <n v="0.1"/>
    <n v="18.440000000000001"/>
    <n v="40.985999999999997"/>
    <n v="18.440000000000001"/>
    <n v="22.545999999999996"/>
    <n v="0.5500902747279558"/>
    <n v="2026"/>
    <s v="Q3"/>
    <n v="9"/>
    <x v="8"/>
  </r>
  <r>
    <n v="2866"/>
    <d v="2026-09-01T00:00:00"/>
    <n v="2026"/>
    <x v="2"/>
    <n v="9"/>
    <x v="8"/>
    <x v="0"/>
    <x v="15"/>
    <x v="3"/>
    <s v="Returning"/>
    <x v="1"/>
    <s v="Summit Backpack 45L"/>
    <n v="2"/>
    <n v="156.63999999999999"/>
    <n v="0.1"/>
    <n v="80.09"/>
    <n v="281.952"/>
    <n v="160.18"/>
    <n v="121.77199999999999"/>
    <n v="0.43188911587787987"/>
    <n v="2026"/>
    <s v="Q3"/>
    <n v="9"/>
    <x v="8"/>
  </r>
  <r>
    <n v="3288"/>
    <d v="2026-09-01T00:00:00"/>
    <n v="2026"/>
    <x v="2"/>
    <n v="9"/>
    <x v="8"/>
    <x v="3"/>
    <x v="7"/>
    <x v="3"/>
    <s v="Business"/>
    <x v="1"/>
    <s v="Trekking Poles"/>
    <n v="1"/>
    <n v="72.81"/>
    <n v="0"/>
    <n v="32.299999999999997"/>
    <n v="72.81"/>
    <n v="32.299999999999997"/>
    <n v="40.510000000000005"/>
    <n v="0.55637961818431536"/>
    <n v="2026"/>
    <s v="Q3"/>
    <n v="9"/>
    <x v="8"/>
  </r>
  <r>
    <n v="3426"/>
    <d v="2026-09-01T00:00:00"/>
    <n v="2026"/>
    <x v="2"/>
    <n v="9"/>
    <x v="8"/>
    <x v="1"/>
    <x v="11"/>
    <x v="2"/>
    <s v="New"/>
    <x v="3"/>
    <s v="Portable Camp Stove"/>
    <n v="6"/>
    <n v="80.319999999999993"/>
    <n v="0"/>
    <n v="38.42"/>
    <n v="481.91999999999996"/>
    <n v="230.52"/>
    <n v="251.39999999999995"/>
    <n v="0.52166334661354574"/>
    <n v="2026"/>
    <s v="Q3"/>
    <n v="9"/>
    <x v="8"/>
  </r>
  <r>
    <n v="4826"/>
    <d v="2026-09-01T00:00:00"/>
    <n v="2026"/>
    <x v="2"/>
    <n v="9"/>
    <x v="8"/>
    <x v="3"/>
    <x v="13"/>
    <x v="2"/>
    <s v="Returning"/>
    <x v="2"/>
    <s v="Travel Backpack 35L"/>
    <n v="5"/>
    <n v="166.81"/>
    <n v="0.05"/>
    <n v="89.24"/>
    <n v="792.34749999999997"/>
    <n v="446.2"/>
    <n v="346.14749999999998"/>
    <n v="0.43686324497774021"/>
    <n v="2026"/>
    <s v="Q3"/>
    <n v="9"/>
    <x v="8"/>
  </r>
  <r>
    <n v="662"/>
    <d v="2026-09-02T00:00:00"/>
    <n v="2026"/>
    <x v="2"/>
    <n v="9"/>
    <x v="8"/>
    <x v="3"/>
    <x v="13"/>
    <x v="0"/>
    <s v="New"/>
    <x v="4"/>
    <s v="Resistance Band Set"/>
    <n v="1"/>
    <n v="40.56"/>
    <n v="0.15"/>
    <n v="14.28"/>
    <n v="34.475999999999999"/>
    <n v="14.28"/>
    <n v="20.195999999999998"/>
    <n v="0.58579881656804733"/>
    <n v="2026"/>
    <s v="Q3"/>
    <n v="9"/>
    <x v="8"/>
  </r>
  <r>
    <n v="1393"/>
    <d v="2026-09-02T00:00:00"/>
    <n v="2026"/>
    <x v="2"/>
    <n v="9"/>
    <x v="8"/>
    <x v="2"/>
    <x v="16"/>
    <x v="0"/>
    <s v="Returning"/>
    <x v="2"/>
    <s v="Travel Backpack 35L"/>
    <n v="2"/>
    <n v="162.4"/>
    <n v="0.1"/>
    <n v="88.04"/>
    <n v="292.32"/>
    <n v="176.08"/>
    <n v="116.23999999999998"/>
    <n v="0.39764641488779412"/>
    <n v="2026"/>
    <s v="Q3"/>
    <n v="9"/>
    <x v="8"/>
  </r>
  <r>
    <n v="1568"/>
    <d v="2026-09-02T00:00:00"/>
    <n v="2026"/>
    <x v="2"/>
    <n v="9"/>
    <x v="8"/>
    <x v="0"/>
    <x v="15"/>
    <x v="2"/>
    <s v="Returning"/>
    <x v="4"/>
    <s v="Weighted Vest"/>
    <n v="5"/>
    <n v="123.09"/>
    <n v="0"/>
    <n v="70.3"/>
    <n v="615.45000000000005"/>
    <n v="351.5"/>
    <n v="263.95000000000005"/>
    <n v="0.42887318222438869"/>
    <n v="2026"/>
    <s v="Q3"/>
    <n v="9"/>
    <x v="8"/>
  </r>
  <r>
    <n v="2428"/>
    <d v="2026-09-02T00:00:00"/>
    <n v="2026"/>
    <x v="2"/>
    <n v="9"/>
    <x v="8"/>
    <x v="1"/>
    <x v="6"/>
    <x v="3"/>
    <s v="New"/>
    <x v="2"/>
    <s v="Insulated Bottle"/>
    <n v="1"/>
    <n v="36.69"/>
    <n v="0"/>
    <n v="13.92"/>
    <n v="36.69"/>
    <n v="13.92"/>
    <n v="22.769999999999996"/>
    <n v="0.6206050695012264"/>
    <n v="2026"/>
    <s v="Q3"/>
    <n v="9"/>
    <x v="8"/>
  </r>
  <r>
    <n v="2890"/>
    <d v="2026-09-02T00:00:00"/>
    <n v="2026"/>
    <x v="2"/>
    <n v="9"/>
    <x v="8"/>
    <x v="2"/>
    <x v="3"/>
    <x v="0"/>
    <s v="Business"/>
    <x v="2"/>
    <s v="Carry-On Duffel"/>
    <n v="4"/>
    <n v="130.43"/>
    <n v="0"/>
    <n v="66.849999999999994"/>
    <n v="521.72"/>
    <n v="267.39999999999998"/>
    <n v="254.32000000000005"/>
    <n v="0.48746454036648018"/>
    <n v="2026"/>
    <s v="Q3"/>
    <n v="9"/>
    <x v="8"/>
  </r>
  <r>
    <n v="2108"/>
    <d v="2026-09-03T00:00:00"/>
    <n v="2026"/>
    <x v="2"/>
    <n v="9"/>
    <x v="8"/>
    <x v="1"/>
    <x v="11"/>
    <x v="0"/>
    <s v="Returning"/>
    <x v="1"/>
    <s v="Trail Boots"/>
    <n v="1"/>
    <n v="146.13999999999999"/>
    <n v="0"/>
    <n v="81.040000000000006"/>
    <n v="146.13999999999999"/>
    <n v="81.040000000000006"/>
    <n v="65.09999999999998"/>
    <n v="0.44546325441357593"/>
    <n v="2026"/>
    <s v="Q3"/>
    <n v="9"/>
    <x v="8"/>
  </r>
  <r>
    <n v="2340"/>
    <d v="2026-09-03T00:00:00"/>
    <n v="2026"/>
    <x v="2"/>
    <n v="9"/>
    <x v="8"/>
    <x v="1"/>
    <x v="14"/>
    <x v="2"/>
    <s v="New"/>
    <x v="3"/>
    <s v="Alpine Tent 4P"/>
    <n v="4"/>
    <n v="332.93"/>
    <n v="0"/>
    <n v="193.56"/>
    <n v="1331.72"/>
    <n v="774.24"/>
    <n v="557.48"/>
    <n v="0.41861652599645571"/>
    <n v="2026"/>
    <s v="Q3"/>
    <n v="9"/>
    <x v="8"/>
  </r>
  <r>
    <n v="3078"/>
    <d v="2026-09-03T00:00:00"/>
    <n v="2026"/>
    <x v="2"/>
    <n v="9"/>
    <x v="8"/>
    <x v="1"/>
    <x v="14"/>
    <x v="2"/>
    <s v="Business"/>
    <x v="3"/>
    <s v="Compact Sleeping Bag"/>
    <n v="4"/>
    <n v="122.43"/>
    <n v="0"/>
    <n v="61.5"/>
    <n v="489.72"/>
    <n v="246"/>
    <n v="243.72000000000003"/>
    <n v="0.49767213918157316"/>
    <n v="2026"/>
    <s v="Q3"/>
    <n v="9"/>
    <x v="8"/>
  </r>
  <r>
    <n v="3575"/>
    <d v="2026-09-03T00:00:00"/>
    <n v="2026"/>
    <x v="2"/>
    <n v="9"/>
    <x v="8"/>
    <x v="2"/>
    <x v="2"/>
    <x v="3"/>
    <s v="Returning"/>
    <x v="0"/>
    <s v="Commuter Helmet"/>
    <n v="3"/>
    <n v="81.12"/>
    <n v="0.1"/>
    <n v="41.78"/>
    <n v="219.02400000000003"/>
    <n v="125.34"/>
    <n v="93.684000000000026"/>
    <n v="0.42773394696471628"/>
    <n v="2026"/>
    <s v="Q3"/>
    <n v="9"/>
    <x v="8"/>
  </r>
  <r>
    <n v="3700"/>
    <d v="2026-09-03T00:00:00"/>
    <n v="2026"/>
    <x v="2"/>
    <n v="9"/>
    <x v="8"/>
    <x v="1"/>
    <x v="14"/>
    <x v="0"/>
    <s v="Returning"/>
    <x v="2"/>
    <s v="Travel Backpack 35L"/>
    <n v="1"/>
    <n v="168.54"/>
    <n v="0.05"/>
    <n v="87.82"/>
    <n v="160.11299999999997"/>
    <n v="87.82"/>
    <n v="72.292999999999978"/>
    <n v="0.45151236938911887"/>
    <n v="2026"/>
    <s v="Q3"/>
    <n v="9"/>
    <x v="8"/>
  </r>
  <r>
    <n v="3762"/>
    <d v="2026-09-03T00:00:00"/>
    <n v="2026"/>
    <x v="2"/>
    <n v="9"/>
    <x v="8"/>
    <x v="0"/>
    <x v="0"/>
    <x v="2"/>
    <s v="New"/>
    <x v="0"/>
    <s v="Compact Repair Kit"/>
    <n v="4"/>
    <n v="39.61"/>
    <n v="0.1"/>
    <n v="16.829999999999998"/>
    <n v="142.596"/>
    <n v="67.319999999999993"/>
    <n v="75.27600000000001"/>
    <n v="0.52789699570815452"/>
    <n v="2026"/>
    <s v="Q3"/>
    <n v="9"/>
    <x v="8"/>
  </r>
  <r>
    <n v="2790"/>
    <d v="2026-09-04T00:00:00"/>
    <n v="2026"/>
    <x v="2"/>
    <n v="9"/>
    <x v="8"/>
    <x v="3"/>
    <x v="8"/>
    <x v="0"/>
    <s v="Returning"/>
    <x v="4"/>
    <s v="Resistance Band Set"/>
    <n v="1"/>
    <n v="39.85"/>
    <n v="0.1"/>
    <n v="14.96"/>
    <n v="35.865000000000002"/>
    <n v="14.96"/>
    <n v="20.905000000000001"/>
    <n v="0.58288024536456151"/>
    <n v="2026"/>
    <s v="Q3"/>
    <n v="9"/>
    <x v="8"/>
  </r>
  <r>
    <n v="4149"/>
    <d v="2026-09-04T00:00:00"/>
    <n v="2026"/>
    <x v="2"/>
    <n v="9"/>
    <x v="8"/>
    <x v="3"/>
    <x v="8"/>
    <x v="0"/>
    <s v="New"/>
    <x v="4"/>
    <s v="Resistance Band Set"/>
    <n v="1"/>
    <n v="40.51"/>
    <n v="0.05"/>
    <n v="14.7"/>
    <n v="38.484499999999997"/>
    <n v="14.7"/>
    <n v="23.784499999999998"/>
    <n v="0.6180280372617547"/>
    <n v="2026"/>
    <s v="Q3"/>
    <n v="9"/>
    <x v="8"/>
  </r>
  <r>
    <n v="1955"/>
    <d v="2026-09-05T00:00:00"/>
    <n v="2026"/>
    <x v="2"/>
    <n v="9"/>
    <x v="8"/>
    <x v="1"/>
    <x v="12"/>
    <x v="0"/>
    <s v="Returning"/>
    <x v="3"/>
    <s v="Compact Sleeping Bag"/>
    <n v="1"/>
    <n v="121.59"/>
    <n v="0"/>
    <n v="62.44"/>
    <n v="121.59"/>
    <n v="62.44"/>
    <n v="59.150000000000006"/>
    <n v="0.4864709268854347"/>
    <n v="2026"/>
    <s v="Q3"/>
    <n v="9"/>
    <x v="8"/>
  </r>
  <r>
    <n v="2077"/>
    <d v="2026-09-05T00:00:00"/>
    <n v="2026"/>
    <x v="2"/>
    <n v="9"/>
    <x v="8"/>
    <x v="3"/>
    <x v="8"/>
    <x v="1"/>
    <s v="Business"/>
    <x v="1"/>
    <s v="Summit Backpack 45L"/>
    <n v="4"/>
    <n v="152.99"/>
    <n v="0.15"/>
    <n v="77.12"/>
    <n v="520.16600000000005"/>
    <n v="308.48"/>
    <n v="211.68600000000004"/>
    <n v="0.40695854784818697"/>
    <n v="2026"/>
    <s v="Q3"/>
    <n v="9"/>
    <x v="8"/>
  </r>
  <r>
    <n v="2879"/>
    <d v="2026-09-05T00:00:00"/>
    <n v="2026"/>
    <x v="2"/>
    <n v="9"/>
    <x v="8"/>
    <x v="2"/>
    <x v="10"/>
    <x v="0"/>
    <s v="Business"/>
    <x v="2"/>
    <s v="Insulated Bottle"/>
    <n v="3"/>
    <n v="36.19"/>
    <n v="0.1"/>
    <n v="13.97"/>
    <n v="97.712999999999994"/>
    <n v="41.910000000000004"/>
    <n v="55.80299999999999"/>
    <n v="0.57109084768659235"/>
    <n v="2026"/>
    <s v="Q3"/>
    <n v="9"/>
    <x v="8"/>
  </r>
  <r>
    <n v="3353"/>
    <d v="2026-09-05T00:00:00"/>
    <n v="2026"/>
    <x v="2"/>
    <n v="9"/>
    <x v="8"/>
    <x v="2"/>
    <x v="16"/>
    <x v="2"/>
    <s v="New"/>
    <x v="1"/>
    <s v="Trail Boots"/>
    <n v="2"/>
    <n v="142.44"/>
    <n v="0"/>
    <n v="77.33"/>
    <n v="284.88"/>
    <n v="154.66"/>
    <n v="130.22"/>
    <n v="0.45710474585790506"/>
    <n v="2026"/>
    <s v="Q3"/>
    <n v="9"/>
    <x v="8"/>
  </r>
  <r>
    <n v="3514"/>
    <d v="2026-09-05T00:00:00"/>
    <n v="2026"/>
    <x v="2"/>
    <n v="9"/>
    <x v="8"/>
    <x v="1"/>
    <x v="6"/>
    <x v="0"/>
    <s v="New"/>
    <x v="2"/>
    <s v="Carry-On Duffel"/>
    <n v="2"/>
    <n v="133.81"/>
    <n v="0"/>
    <n v="66.78"/>
    <n v="267.62"/>
    <n v="133.56"/>
    <n v="134.06"/>
    <n v="0.5009341603766535"/>
    <n v="2026"/>
    <s v="Q3"/>
    <n v="9"/>
    <x v="8"/>
  </r>
  <r>
    <n v="3964"/>
    <d v="2026-09-05T00:00:00"/>
    <n v="2026"/>
    <x v="2"/>
    <n v="9"/>
    <x v="8"/>
    <x v="1"/>
    <x v="12"/>
    <x v="2"/>
    <s v="New"/>
    <x v="4"/>
    <s v="Resistance Band Set"/>
    <n v="2"/>
    <n v="40.49"/>
    <n v="0.15"/>
    <n v="14.32"/>
    <n v="68.832999999999998"/>
    <n v="28.64"/>
    <n v="40.192999999999998"/>
    <n v="0.58392050324698908"/>
    <n v="2026"/>
    <s v="Q3"/>
    <n v="9"/>
    <x v="8"/>
  </r>
  <r>
    <n v="4599"/>
    <d v="2026-09-05T00:00:00"/>
    <n v="2026"/>
    <x v="2"/>
    <n v="9"/>
    <x v="8"/>
    <x v="2"/>
    <x v="2"/>
    <x v="0"/>
    <s v="Business"/>
    <x v="3"/>
    <s v="Trail Tent 2P"/>
    <n v="4"/>
    <n v="198.1"/>
    <n v="0"/>
    <n v="101.61"/>
    <n v="792.4"/>
    <n v="406.44"/>
    <n v="385.96"/>
    <n v="0.48707723372034323"/>
    <n v="2026"/>
    <s v="Q3"/>
    <n v="9"/>
    <x v="8"/>
  </r>
  <r>
    <n v="5030"/>
    <d v="2026-09-05T00:00:00"/>
    <n v="2026"/>
    <x v="2"/>
    <n v="9"/>
    <x v="8"/>
    <x v="1"/>
    <x v="12"/>
    <x v="2"/>
    <s v="New"/>
    <x v="0"/>
    <s v="Commuter Helmet"/>
    <n v="1"/>
    <n v="83.73"/>
    <n v="0.15"/>
    <n v="43.34"/>
    <n v="71.170500000000004"/>
    <n v="43.34"/>
    <n v="27.830500000000001"/>
    <n v="0.39103982689457006"/>
    <n v="2026"/>
    <s v="Q3"/>
    <n v="9"/>
    <x v="8"/>
  </r>
  <r>
    <n v="1593"/>
    <d v="2026-09-06T00:00:00"/>
    <n v="2026"/>
    <x v="2"/>
    <n v="9"/>
    <x v="8"/>
    <x v="1"/>
    <x v="14"/>
    <x v="2"/>
    <s v="New"/>
    <x v="3"/>
    <s v="Trail Tent 2P"/>
    <n v="2"/>
    <n v="194.92"/>
    <n v="0"/>
    <n v="102.66"/>
    <n v="389.84"/>
    <n v="205.32"/>
    <n v="184.51999999999998"/>
    <n v="0.47332238867227577"/>
    <n v="2026"/>
    <s v="Q3"/>
    <n v="9"/>
    <x v="8"/>
  </r>
  <r>
    <n v="1818"/>
    <d v="2026-09-06T00:00:00"/>
    <n v="2026"/>
    <x v="2"/>
    <n v="9"/>
    <x v="8"/>
    <x v="1"/>
    <x v="12"/>
    <x v="2"/>
    <s v="New"/>
    <x v="2"/>
    <s v="Travel Backpack 35L"/>
    <n v="1"/>
    <n v="161.03"/>
    <n v="0"/>
    <n v="89.86"/>
    <n v="161.03"/>
    <n v="89.86"/>
    <n v="71.17"/>
    <n v="0.44196733527914056"/>
    <n v="2026"/>
    <s v="Q3"/>
    <n v="9"/>
    <x v="8"/>
  </r>
  <r>
    <n v="2370"/>
    <d v="2026-09-06T00:00:00"/>
    <n v="2026"/>
    <x v="2"/>
    <n v="9"/>
    <x v="8"/>
    <x v="3"/>
    <x v="4"/>
    <x v="3"/>
    <s v="New"/>
    <x v="4"/>
    <s v="Recovery Roller"/>
    <n v="1"/>
    <n v="35.68"/>
    <n v="0.05"/>
    <n v="13.76"/>
    <n v="33.896000000000001"/>
    <n v="13.76"/>
    <n v="20.136000000000003"/>
    <n v="0.59405239556289835"/>
    <n v="2026"/>
    <s v="Q3"/>
    <n v="9"/>
    <x v="8"/>
  </r>
  <r>
    <n v="2726"/>
    <d v="2026-09-06T00:00:00"/>
    <n v="2026"/>
    <x v="2"/>
    <n v="9"/>
    <x v="8"/>
    <x v="1"/>
    <x v="6"/>
    <x v="0"/>
    <s v="New"/>
    <x v="0"/>
    <s v="Compact Repair Kit"/>
    <n v="1"/>
    <n v="39.68"/>
    <n v="0.05"/>
    <n v="16.63"/>
    <n v="37.695999999999998"/>
    <n v="16.63"/>
    <n v="21.065999999999999"/>
    <n v="0.55883913412563668"/>
    <n v="2026"/>
    <s v="Q3"/>
    <n v="9"/>
    <x v="8"/>
  </r>
  <r>
    <n v="2755"/>
    <d v="2026-09-06T00:00:00"/>
    <n v="2026"/>
    <x v="2"/>
    <n v="9"/>
    <x v="8"/>
    <x v="2"/>
    <x v="10"/>
    <x v="0"/>
    <s v="New"/>
    <x v="1"/>
    <s v="Trail Boots"/>
    <n v="3"/>
    <n v="146.22"/>
    <n v="0"/>
    <n v="80.13"/>
    <n v="438.65999999999997"/>
    <n v="240.39"/>
    <n v="198.26999999999998"/>
    <n v="0.4519901518260156"/>
    <n v="2026"/>
    <s v="Q3"/>
    <n v="9"/>
    <x v="8"/>
  </r>
  <r>
    <n v="3187"/>
    <d v="2026-09-06T00:00:00"/>
    <n v="2026"/>
    <x v="2"/>
    <n v="9"/>
    <x v="8"/>
    <x v="3"/>
    <x v="7"/>
    <x v="2"/>
    <s v="Returning"/>
    <x v="1"/>
    <s v="Trekking Poles"/>
    <n v="1"/>
    <n v="71.680000000000007"/>
    <n v="0"/>
    <n v="31.87"/>
    <n v="71.680000000000007"/>
    <n v="31.87"/>
    <n v="39.81"/>
    <n v="0.5553850446428571"/>
    <n v="2026"/>
    <s v="Q3"/>
    <n v="9"/>
    <x v="8"/>
  </r>
  <r>
    <n v="3471"/>
    <d v="2026-09-06T00:00:00"/>
    <n v="2026"/>
    <x v="2"/>
    <n v="9"/>
    <x v="8"/>
    <x v="2"/>
    <x v="10"/>
    <x v="3"/>
    <s v="New"/>
    <x v="4"/>
    <s v="Training Mat"/>
    <n v="2"/>
    <n v="51.77"/>
    <n v="0"/>
    <n v="21.46"/>
    <n v="103.54"/>
    <n v="42.92"/>
    <n v="60.620000000000005"/>
    <n v="0.58547421286459345"/>
    <n v="2026"/>
    <s v="Q3"/>
    <n v="9"/>
    <x v="8"/>
  </r>
  <r>
    <n v="3529"/>
    <d v="2026-09-06T00:00:00"/>
    <n v="2026"/>
    <x v="2"/>
    <n v="9"/>
    <x v="8"/>
    <x v="2"/>
    <x v="5"/>
    <x v="1"/>
    <s v="Returning"/>
    <x v="4"/>
    <s v="Resistance Band Set"/>
    <n v="4"/>
    <n v="39.4"/>
    <n v="0.15"/>
    <n v="14.95"/>
    <n v="133.95999999999998"/>
    <n v="59.8"/>
    <n v="74.159999999999982"/>
    <n v="0.55359808898178553"/>
    <n v="2026"/>
    <s v="Q3"/>
    <n v="9"/>
    <x v="8"/>
  </r>
  <r>
    <n v="3549"/>
    <d v="2026-09-06T00:00:00"/>
    <n v="2026"/>
    <x v="2"/>
    <n v="9"/>
    <x v="8"/>
    <x v="3"/>
    <x v="8"/>
    <x v="0"/>
    <s v="New"/>
    <x v="2"/>
    <s v="Packing Cube Set"/>
    <n v="1"/>
    <n v="47.17"/>
    <n v="0"/>
    <n v="18.64"/>
    <n v="47.17"/>
    <n v="18.64"/>
    <n v="28.53"/>
    <n v="0.60483358066567738"/>
    <n v="2026"/>
    <s v="Q3"/>
    <n v="9"/>
    <x v="8"/>
  </r>
  <r>
    <n v="4003"/>
    <d v="2026-09-06T00:00:00"/>
    <n v="2026"/>
    <x v="2"/>
    <n v="9"/>
    <x v="8"/>
    <x v="3"/>
    <x v="4"/>
    <x v="3"/>
    <s v="Returning"/>
    <x v="4"/>
    <s v="Training Mat"/>
    <n v="2"/>
    <n v="50.41"/>
    <n v="0.1"/>
    <n v="22.05"/>
    <n v="90.738"/>
    <n v="44.1"/>
    <n v="46.637999999999998"/>
    <n v="0.51398532037294187"/>
    <n v="2026"/>
    <s v="Q3"/>
    <n v="9"/>
    <x v="8"/>
  </r>
  <r>
    <n v="4613"/>
    <d v="2026-09-06T00:00:00"/>
    <n v="2026"/>
    <x v="2"/>
    <n v="9"/>
    <x v="8"/>
    <x v="3"/>
    <x v="13"/>
    <x v="0"/>
    <s v="Business"/>
    <x v="0"/>
    <s v="Commuter Helmet"/>
    <n v="4"/>
    <n v="80.38"/>
    <n v="0.1"/>
    <n v="42.55"/>
    <n v="289.36799999999999"/>
    <n v="170.2"/>
    <n v="119.16800000000001"/>
    <n v="0.41182162505874875"/>
    <n v="2026"/>
    <s v="Q3"/>
    <n v="9"/>
    <x v="8"/>
  </r>
  <r>
    <n v="75"/>
    <d v="2026-09-07T00:00:00"/>
    <n v="2026"/>
    <x v="2"/>
    <n v="9"/>
    <x v="8"/>
    <x v="0"/>
    <x v="0"/>
    <x v="0"/>
    <s v="Business"/>
    <x v="4"/>
    <s v="Resistance Band Set"/>
    <n v="2"/>
    <n v="40.78"/>
    <n v="0"/>
    <n v="15.04"/>
    <n v="81.56"/>
    <n v="30.08"/>
    <n v="51.480000000000004"/>
    <n v="0.63119176066699367"/>
    <n v="2026"/>
    <s v="Q3"/>
    <n v="9"/>
    <x v="8"/>
  </r>
  <r>
    <n v="601"/>
    <d v="2026-09-07T00:00:00"/>
    <n v="2026"/>
    <x v="2"/>
    <n v="9"/>
    <x v="8"/>
    <x v="1"/>
    <x v="12"/>
    <x v="0"/>
    <s v="Returning"/>
    <x v="1"/>
    <s v="Trail Boots"/>
    <n v="1"/>
    <n v="141.69"/>
    <n v="0"/>
    <n v="80.34"/>
    <n v="141.69"/>
    <n v="80.34"/>
    <n v="61.349999999999994"/>
    <n v="0.43298750793986868"/>
    <n v="2026"/>
    <s v="Q3"/>
    <n v="9"/>
    <x v="8"/>
  </r>
  <r>
    <n v="1617"/>
    <d v="2026-09-07T00:00:00"/>
    <n v="2026"/>
    <x v="2"/>
    <n v="9"/>
    <x v="8"/>
    <x v="3"/>
    <x v="8"/>
    <x v="0"/>
    <s v="New"/>
    <x v="3"/>
    <s v="Portable Camp Stove"/>
    <n v="1"/>
    <n v="83.28"/>
    <n v="0.1"/>
    <n v="39.75"/>
    <n v="74.951999999999998"/>
    <n v="39.75"/>
    <n v="35.201999999999998"/>
    <n v="0.46966058277297468"/>
    <n v="2026"/>
    <s v="Q3"/>
    <n v="9"/>
    <x v="8"/>
  </r>
  <r>
    <n v="2305"/>
    <d v="2026-09-07T00:00:00"/>
    <n v="2026"/>
    <x v="2"/>
    <n v="9"/>
    <x v="8"/>
    <x v="3"/>
    <x v="7"/>
    <x v="3"/>
    <s v="Returning"/>
    <x v="3"/>
    <s v="Portable Camp Stove"/>
    <n v="2"/>
    <n v="82.43"/>
    <n v="0"/>
    <n v="40.51"/>
    <n v="164.86"/>
    <n v="81.02"/>
    <n v="83.840000000000018"/>
    <n v="0.50855271139148372"/>
    <n v="2026"/>
    <s v="Q3"/>
    <n v="9"/>
    <x v="8"/>
  </r>
  <r>
    <n v="2344"/>
    <d v="2026-09-07T00:00:00"/>
    <n v="2026"/>
    <x v="2"/>
    <n v="9"/>
    <x v="8"/>
    <x v="0"/>
    <x v="15"/>
    <x v="3"/>
    <s v="New"/>
    <x v="4"/>
    <s v="Recovery Roller"/>
    <n v="4"/>
    <n v="36.380000000000003"/>
    <n v="0"/>
    <n v="14.16"/>
    <n v="145.52000000000001"/>
    <n v="56.64"/>
    <n v="88.88000000000001"/>
    <n v="0.61077515118196812"/>
    <n v="2026"/>
    <s v="Q3"/>
    <n v="9"/>
    <x v="8"/>
  </r>
  <r>
    <n v="2601"/>
    <d v="2026-09-07T00:00:00"/>
    <n v="2026"/>
    <x v="2"/>
    <n v="9"/>
    <x v="8"/>
    <x v="1"/>
    <x v="11"/>
    <x v="0"/>
    <s v="New"/>
    <x v="0"/>
    <s v="Commuter Helmet"/>
    <n v="1"/>
    <n v="82.86"/>
    <n v="0"/>
    <n v="43.33"/>
    <n v="82.86"/>
    <n v="43.33"/>
    <n v="39.53"/>
    <n v="0.47706975621530295"/>
    <n v="2026"/>
    <s v="Q3"/>
    <n v="9"/>
    <x v="8"/>
  </r>
  <r>
    <n v="2831"/>
    <d v="2026-09-07T00:00:00"/>
    <n v="2026"/>
    <x v="2"/>
    <n v="9"/>
    <x v="8"/>
    <x v="0"/>
    <x v="9"/>
    <x v="0"/>
    <s v="New"/>
    <x v="2"/>
    <s v="Packing Cube Set"/>
    <n v="1"/>
    <n v="46.44"/>
    <n v="0.05"/>
    <n v="17.88"/>
    <n v="44.117999999999995"/>
    <n v="17.88"/>
    <n v="26.237999999999996"/>
    <n v="0.59472324221406225"/>
    <n v="2026"/>
    <s v="Q3"/>
    <n v="9"/>
    <x v="8"/>
  </r>
  <r>
    <n v="2845"/>
    <d v="2026-09-07T00:00:00"/>
    <n v="2026"/>
    <x v="2"/>
    <n v="9"/>
    <x v="8"/>
    <x v="0"/>
    <x v="0"/>
    <x v="1"/>
    <s v="Business"/>
    <x v="2"/>
    <s v="Carry-On Duffel"/>
    <n v="4"/>
    <n v="133.26"/>
    <n v="0.1"/>
    <n v="68.77"/>
    <n v="479.73599999999999"/>
    <n v="275.08"/>
    <n v="204.65600000000001"/>
    <n v="0.42660129738022579"/>
    <n v="2026"/>
    <s v="Q3"/>
    <n v="9"/>
    <x v="8"/>
  </r>
  <r>
    <n v="3679"/>
    <d v="2026-09-07T00:00:00"/>
    <n v="2026"/>
    <x v="2"/>
    <n v="9"/>
    <x v="8"/>
    <x v="1"/>
    <x v="12"/>
    <x v="3"/>
    <s v="New"/>
    <x v="1"/>
    <s v="Trail Boots"/>
    <n v="1"/>
    <n v="147.36000000000001"/>
    <n v="0"/>
    <n v="81.599999999999994"/>
    <n v="147.36000000000001"/>
    <n v="81.599999999999994"/>
    <n v="65.760000000000019"/>
    <n v="0.44625407166123787"/>
    <n v="2026"/>
    <s v="Q3"/>
    <n v="9"/>
    <x v="8"/>
  </r>
  <r>
    <n v="3828"/>
    <d v="2026-09-07T00:00:00"/>
    <n v="2026"/>
    <x v="2"/>
    <n v="9"/>
    <x v="8"/>
    <x v="0"/>
    <x v="0"/>
    <x v="0"/>
    <s v="New"/>
    <x v="2"/>
    <s v="Travel Backpack 35L"/>
    <n v="2"/>
    <n v="166.13"/>
    <n v="0.15"/>
    <n v="86.71"/>
    <n v="282.42099999999999"/>
    <n v="173.42"/>
    <n v="109.001"/>
    <n v="0.38595217777714835"/>
    <n v="2026"/>
    <s v="Q3"/>
    <n v="9"/>
    <x v="8"/>
  </r>
  <r>
    <n v="4226"/>
    <d v="2026-09-07T00:00:00"/>
    <n v="2026"/>
    <x v="2"/>
    <n v="9"/>
    <x v="8"/>
    <x v="2"/>
    <x v="3"/>
    <x v="0"/>
    <s v="New"/>
    <x v="4"/>
    <s v="Training Mat"/>
    <n v="1"/>
    <n v="51.74"/>
    <n v="0"/>
    <n v="22.45"/>
    <n v="51.74"/>
    <n v="22.45"/>
    <n v="29.290000000000003"/>
    <n v="0.56609972941631237"/>
    <n v="2026"/>
    <s v="Q3"/>
    <n v="9"/>
    <x v="8"/>
  </r>
  <r>
    <n v="58"/>
    <d v="2026-09-08T00:00:00"/>
    <n v="2026"/>
    <x v="2"/>
    <n v="9"/>
    <x v="8"/>
    <x v="0"/>
    <x v="0"/>
    <x v="2"/>
    <s v="Returning"/>
    <x v="1"/>
    <s v="Trekking Poles"/>
    <n v="1"/>
    <n v="71.7"/>
    <n v="0"/>
    <n v="32"/>
    <n v="71.7"/>
    <n v="32"/>
    <n v="39.700000000000003"/>
    <n v="0.55369595536959559"/>
    <n v="2026"/>
    <s v="Q3"/>
    <n v="9"/>
    <x v="8"/>
  </r>
  <r>
    <n v="1224"/>
    <d v="2026-09-08T00:00:00"/>
    <n v="2026"/>
    <x v="2"/>
    <n v="9"/>
    <x v="8"/>
    <x v="2"/>
    <x v="2"/>
    <x v="0"/>
    <s v="Returning"/>
    <x v="0"/>
    <s v="Compact Repair Kit"/>
    <n v="2"/>
    <n v="39.409999999999997"/>
    <n v="0.05"/>
    <n v="17.12"/>
    <n v="74.878999999999991"/>
    <n v="34.24"/>
    <n v="40.638999999999989"/>
    <n v="0.54272893601677363"/>
    <n v="2026"/>
    <s v="Q3"/>
    <n v="9"/>
    <x v="8"/>
  </r>
  <r>
    <n v="4345"/>
    <d v="2026-09-08T00:00:00"/>
    <n v="2026"/>
    <x v="2"/>
    <n v="9"/>
    <x v="8"/>
    <x v="0"/>
    <x v="9"/>
    <x v="0"/>
    <s v="New"/>
    <x v="3"/>
    <s v="Alpine Tent 4P"/>
    <n v="2"/>
    <n v="345.33"/>
    <n v="0"/>
    <n v="198.22"/>
    <n v="690.66"/>
    <n v="396.44"/>
    <n v="294.21999999999997"/>
    <n v="0.42599832044710856"/>
    <n v="2026"/>
    <s v="Q3"/>
    <n v="9"/>
    <x v="8"/>
  </r>
  <r>
    <n v="1069"/>
    <d v="2026-09-09T00:00:00"/>
    <n v="2026"/>
    <x v="2"/>
    <n v="9"/>
    <x v="8"/>
    <x v="3"/>
    <x v="13"/>
    <x v="0"/>
    <s v="Returning"/>
    <x v="1"/>
    <s v="Trail Boots"/>
    <n v="1"/>
    <n v="145.33000000000001"/>
    <n v="0.1"/>
    <n v="80.97"/>
    <n v="130.79700000000003"/>
    <n v="80.97"/>
    <n v="49.827000000000027"/>
    <n v="0.3809491043372556"/>
    <n v="2026"/>
    <s v="Q3"/>
    <n v="9"/>
    <x v="8"/>
  </r>
  <r>
    <n v="1489"/>
    <d v="2026-09-09T00:00:00"/>
    <n v="2026"/>
    <x v="2"/>
    <n v="9"/>
    <x v="8"/>
    <x v="0"/>
    <x v="0"/>
    <x v="0"/>
    <s v="Returning"/>
    <x v="0"/>
    <s v="Trail Bike Light"/>
    <n v="3"/>
    <n v="50.03"/>
    <n v="0.1"/>
    <n v="22.89"/>
    <n v="135.08100000000002"/>
    <n v="68.67"/>
    <n v="66.411000000000016"/>
    <n v="0.49163835032313952"/>
    <n v="2026"/>
    <s v="Q3"/>
    <n v="9"/>
    <x v="8"/>
  </r>
  <r>
    <n v="2045"/>
    <d v="2026-09-09T00:00:00"/>
    <n v="2026"/>
    <x v="2"/>
    <n v="9"/>
    <x v="8"/>
    <x v="1"/>
    <x v="1"/>
    <x v="3"/>
    <s v="Returning"/>
    <x v="2"/>
    <s v="Insulated Bottle"/>
    <n v="1"/>
    <n v="35.68"/>
    <n v="0.05"/>
    <n v="13.37"/>
    <n v="33.896000000000001"/>
    <n v="13.37"/>
    <n v="20.526000000000003"/>
    <n v="0.60555817795610112"/>
    <n v="2026"/>
    <s v="Q3"/>
    <n v="9"/>
    <x v="8"/>
  </r>
  <r>
    <n v="2610"/>
    <d v="2026-09-09T00:00:00"/>
    <n v="2026"/>
    <x v="2"/>
    <n v="9"/>
    <x v="8"/>
    <x v="3"/>
    <x v="8"/>
    <x v="0"/>
    <s v="Returning"/>
    <x v="3"/>
    <s v="Alpine Tent 4P"/>
    <n v="1"/>
    <n v="341.87"/>
    <n v="0.1"/>
    <n v="190.66"/>
    <n v="307.68299999999999"/>
    <n v="190.66"/>
    <n v="117.023"/>
    <n v="0.38033625517171893"/>
    <n v="2026"/>
    <s v="Q3"/>
    <n v="9"/>
    <x v="8"/>
  </r>
  <r>
    <n v="4210"/>
    <d v="2026-09-09T00:00:00"/>
    <n v="2026"/>
    <x v="2"/>
    <n v="9"/>
    <x v="8"/>
    <x v="1"/>
    <x v="6"/>
    <x v="0"/>
    <s v="Returning"/>
    <x v="2"/>
    <s v="Travel Backpack 35L"/>
    <n v="1"/>
    <n v="164.6"/>
    <n v="0"/>
    <n v="87.21"/>
    <n v="164.6"/>
    <n v="87.21"/>
    <n v="77.39"/>
    <n v="0.47017010935601461"/>
    <n v="2026"/>
    <s v="Q3"/>
    <n v="9"/>
    <x v="8"/>
  </r>
  <r>
    <n v="4584"/>
    <d v="2026-09-09T00:00:00"/>
    <n v="2026"/>
    <x v="2"/>
    <n v="9"/>
    <x v="8"/>
    <x v="3"/>
    <x v="8"/>
    <x v="0"/>
    <s v="Returning"/>
    <x v="4"/>
    <s v="Resistance Band Set"/>
    <n v="2"/>
    <n v="41.24"/>
    <n v="0"/>
    <n v="14.46"/>
    <n v="82.48"/>
    <n v="28.92"/>
    <n v="53.56"/>
    <n v="0.64936954413191073"/>
    <n v="2026"/>
    <s v="Q3"/>
    <n v="9"/>
    <x v="8"/>
  </r>
  <r>
    <n v="44"/>
    <d v="2026-09-10T00:00:00"/>
    <n v="2026"/>
    <x v="2"/>
    <n v="9"/>
    <x v="8"/>
    <x v="2"/>
    <x v="10"/>
    <x v="2"/>
    <s v="New"/>
    <x v="0"/>
    <s v="Compact Repair Kit"/>
    <n v="1"/>
    <n v="40.1"/>
    <n v="0"/>
    <n v="16.920000000000002"/>
    <n v="40.1"/>
    <n v="16.920000000000002"/>
    <n v="23.18"/>
    <n v="0.57805486284289276"/>
    <n v="2026"/>
    <s v="Q3"/>
    <n v="9"/>
    <x v="8"/>
  </r>
  <r>
    <n v="97"/>
    <d v="2026-09-10T00:00:00"/>
    <n v="2026"/>
    <x v="2"/>
    <n v="9"/>
    <x v="8"/>
    <x v="1"/>
    <x v="6"/>
    <x v="0"/>
    <s v="New"/>
    <x v="3"/>
    <s v="Portable Camp Stove"/>
    <n v="2"/>
    <n v="80.239999999999995"/>
    <n v="0"/>
    <n v="40.5"/>
    <n v="160.47999999999999"/>
    <n v="81"/>
    <n v="79.47999999999999"/>
    <n v="0.49526420737786636"/>
    <n v="2026"/>
    <s v="Q3"/>
    <n v="9"/>
    <x v="8"/>
  </r>
  <r>
    <n v="1015"/>
    <d v="2026-09-10T00:00:00"/>
    <n v="2026"/>
    <x v="2"/>
    <n v="9"/>
    <x v="8"/>
    <x v="2"/>
    <x v="3"/>
    <x v="0"/>
    <s v="New"/>
    <x v="1"/>
    <s v="Summit Backpack 45L"/>
    <n v="4"/>
    <n v="151.01"/>
    <n v="0"/>
    <n v="80.569999999999993"/>
    <n v="604.04"/>
    <n v="322.27999999999997"/>
    <n v="281.76"/>
    <n v="0.46645917488908023"/>
    <n v="2026"/>
    <s v="Q3"/>
    <n v="9"/>
    <x v="8"/>
  </r>
  <r>
    <n v="1128"/>
    <d v="2026-09-10T00:00:00"/>
    <n v="2026"/>
    <x v="2"/>
    <n v="9"/>
    <x v="8"/>
    <x v="0"/>
    <x v="15"/>
    <x v="3"/>
    <s v="Returning"/>
    <x v="0"/>
    <s v="Trail Bike Light"/>
    <n v="1"/>
    <n v="51.32"/>
    <n v="0.1"/>
    <n v="22.67"/>
    <n v="46.188000000000002"/>
    <n v="22.67"/>
    <n v="23.518000000000001"/>
    <n v="0.50917987356023209"/>
    <n v="2026"/>
    <s v="Q3"/>
    <n v="9"/>
    <x v="8"/>
  </r>
  <r>
    <n v="3548"/>
    <d v="2026-09-10T00:00:00"/>
    <n v="2026"/>
    <x v="2"/>
    <n v="9"/>
    <x v="8"/>
    <x v="3"/>
    <x v="7"/>
    <x v="2"/>
    <s v="Returning"/>
    <x v="1"/>
    <s v="Trekking Poles"/>
    <n v="2"/>
    <n v="72.61"/>
    <n v="0"/>
    <n v="32.68"/>
    <n v="145.22"/>
    <n v="65.36"/>
    <n v="79.86"/>
    <n v="0.54992425285773305"/>
    <n v="2026"/>
    <s v="Q3"/>
    <n v="9"/>
    <x v="8"/>
  </r>
  <r>
    <n v="242"/>
    <d v="2026-09-11T00:00:00"/>
    <n v="2026"/>
    <x v="2"/>
    <n v="9"/>
    <x v="8"/>
    <x v="3"/>
    <x v="13"/>
    <x v="3"/>
    <s v="Business"/>
    <x v="4"/>
    <s v="Resistance Band Set"/>
    <n v="5"/>
    <n v="40.94"/>
    <n v="0"/>
    <n v="14.78"/>
    <n v="204.7"/>
    <n v="73.899999999999991"/>
    <n v="130.80000000000001"/>
    <n v="0.6389838788470934"/>
    <n v="2026"/>
    <s v="Q3"/>
    <n v="9"/>
    <x v="8"/>
  </r>
  <r>
    <n v="784"/>
    <d v="2026-09-11T00:00:00"/>
    <n v="2026"/>
    <x v="2"/>
    <n v="9"/>
    <x v="8"/>
    <x v="2"/>
    <x v="16"/>
    <x v="3"/>
    <s v="New"/>
    <x v="0"/>
    <s v="Commuter Helmet"/>
    <n v="4"/>
    <n v="81.69"/>
    <n v="0"/>
    <n v="42.23"/>
    <n v="326.76"/>
    <n v="168.92"/>
    <n v="157.84"/>
    <n v="0.48304566042355246"/>
    <n v="2026"/>
    <s v="Q3"/>
    <n v="9"/>
    <x v="8"/>
  </r>
  <r>
    <n v="1535"/>
    <d v="2026-09-11T00:00:00"/>
    <n v="2026"/>
    <x v="2"/>
    <n v="9"/>
    <x v="8"/>
    <x v="0"/>
    <x v="15"/>
    <x v="2"/>
    <s v="New"/>
    <x v="0"/>
    <s v="Trail Bike Light"/>
    <n v="1"/>
    <n v="51.25"/>
    <n v="0.05"/>
    <n v="21.99"/>
    <n v="48.6875"/>
    <n v="21.99"/>
    <n v="26.697500000000002"/>
    <n v="0.54834403080872918"/>
    <n v="2026"/>
    <s v="Q3"/>
    <n v="9"/>
    <x v="8"/>
  </r>
  <r>
    <n v="1687"/>
    <d v="2026-09-11T00:00:00"/>
    <n v="2026"/>
    <x v="2"/>
    <n v="9"/>
    <x v="8"/>
    <x v="2"/>
    <x v="16"/>
    <x v="0"/>
    <s v="Returning"/>
    <x v="4"/>
    <s v="Training Mat"/>
    <n v="1"/>
    <n v="50.78"/>
    <n v="0.05"/>
    <n v="22.52"/>
    <n v="48.241"/>
    <n v="22.52"/>
    <n v="25.721"/>
    <n v="0.5331771729441761"/>
    <n v="2026"/>
    <s v="Q3"/>
    <n v="9"/>
    <x v="8"/>
  </r>
  <r>
    <n v="2162"/>
    <d v="2026-09-11T00:00:00"/>
    <n v="2026"/>
    <x v="2"/>
    <n v="9"/>
    <x v="8"/>
    <x v="1"/>
    <x v="1"/>
    <x v="0"/>
    <s v="New"/>
    <x v="2"/>
    <s v="Carry-On Duffel"/>
    <n v="1"/>
    <n v="133.31"/>
    <n v="0.05"/>
    <n v="67.790000000000006"/>
    <n v="126.64449999999999"/>
    <n v="67.790000000000006"/>
    <n v="58.854499999999987"/>
    <n v="0.46472211584395684"/>
    <n v="2026"/>
    <s v="Q3"/>
    <n v="9"/>
    <x v="8"/>
  </r>
  <r>
    <n v="2307"/>
    <d v="2026-09-11T00:00:00"/>
    <n v="2026"/>
    <x v="2"/>
    <n v="9"/>
    <x v="8"/>
    <x v="2"/>
    <x v="2"/>
    <x v="0"/>
    <s v="Returning"/>
    <x v="2"/>
    <s v="Travel Backpack 35L"/>
    <n v="1"/>
    <n v="162.06"/>
    <n v="0"/>
    <n v="86.95"/>
    <n v="162.06"/>
    <n v="86.95"/>
    <n v="75.11"/>
    <n v="0.4634703196347032"/>
    <n v="2026"/>
    <s v="Q3"/>
    <n v="9"/>
    <x v="8"/>
  </r>
  <r>
    <n v="3976"/>
    <d v="2026-09-11T00:00:00"/>
    <n v="2026"/>
    <x v="2"/>
    <n v="9"/>
    <x v="8"/>
    <x v="2"/>
    <x v="5"/>
    <x v="2"/>
    <s v="Returning"/>
    <x v="2"/>
    <s v="Insulated Bottle"/>
    <n v="2"/>
    <n v="37.03"/>
    <n v="0.1"/>
    <n v="13.46"/>
    <n v="66.654000000000011"/>
    <n v="26.92"/>
    <n v="39.734000000000009"/>
    <n v="0.59612326342004984"/>
    <n v="2026"/>
    <s v="Q3"/>
    <n v="9"/>
    <x v="8"/>
  </r>
  <r>
    <n v="5066"/>
    <d v="2026-09-11T00:00:00"/>
    <n v="2026"/>
    <x v="2"/>
    <n v="9"/>
    <x v="8"/>
    <x v="1"/>
    <x v="11"/>
    <x v="0"/>
    <s v="New"/>
    <x v="3"/>
    <s v="Alpine Tent 4P"/>
    <n v="1"/>
    <n v="338.01"/>
    <n v="0"/>
    <n v="190.89"/>
    <n v="338.01"/>
    <n v="190.89"/>
    <n v="147.12"/>
    <n v="0.43525339486997427"/>
    <n v="2026"/>
    <s v="Q3"/>
    <n v="9"/>
    <x v="8"/>
  </r>
  <r>
    <n v="78"/>
    <d v="2026-09-12T00:00:00"/>
    <n v="2026"/>
    <x v="2"/>
    <n v="9"/>
    <x v="8"/>
    <x v="3"/>
    <x v="13"/>
    <x v="0"/>
    <s v="New"/>
    <x v="4"/>
    <s v="Resistance Band Set"/>
    <n v="5"/>
    <n v="40.78"/>
    <n v="0.05"/>
    <n v="14.94"/>
    <n v="193.70499999999998"/>
    <n v="74.7"/>
    <n v="119.00499999999998"/>
    <n v="0.61436204537828132"/>
    <n v="2026"/>
    <s v="Q3"/>
    <n v="9"/>
    <x v="8"/>
  </r>
  <r>
    <n v="354"/>
    <d v="2026-09-12T00:00:00"/>
    <n v="2026"/>
    <x v="2"/>
    <n v="9"/>
    <x v="8"/>
    <x v="2"/>
    <x v="16"/>
    <x v="0"/>
    <s v="Returning"/>
    <x v="0"/>
    <s v="Trail Bike Light"/>
    <n v="4"/>
    <n v="51.47"/>
    <n v="0"/>
    <n v="21.9"/>
    <n v="205.88"/>
    <n v="87.6"/>
    <n v="118.28"/>
    <n v="0.57450942296483387"/>
    <n v="2026"/>
    <s v="Q3"/>
    <n v="9"/>
    <x v="8"/>
  </r>
  <r>
    <n v="1738"/>
    <d v="2026-09-12T00:00:00"/>
    <n v="2026"/>
    <x v="2"/>
    <n v="9"/>
    <x v="8"/>
    <x v="0"/>
    <x v="15"/>
    <x v="1"/>
    <s v="Business"/>
    <x v="1"/>
    <s v="Trail Boots"/>
    <n v="10"/>
    <n v="144.4"/>
    <n v="0.1"/>
    <n v="81.069999999999993"/>
    <n v="1299.6000000000001"/>
    <n v="810.69999999999993"/>
    <n v="488.9000000000002"/>
    <n v="0.37619267466912909"/>
    <n v="2026"/>
    <s v="Q3"/>
    <n v="9"/>
    <x v="8"/>
  </r>
  <r>
    <n v="1900"/>
    <d v="2026-09-12T00:00:00"/>
    <n v="2026"/>
    <x v="2"/>
    <n v="9"/>
    <x v="8"/>
    <x v="1"/>
    <x v="6"/>
    <x v="2"/>
    <s v="New"/>
    <x v="4"/>
    <s v="Training Mat"/>
    <n v="1"/>
    <n v="51.34"/>
    <n v="0.1"/>
    <n v="22.63"/>
    <n v="46.206000000000003"/>
    <n v="22.63"/>
    <n v="23.576000000000004"/>
    <n v="0.51023676578799293"/>
    <n v="2026"/>
    <s v="Q3"/>
    <n v="9"/>
    <x v="8"/>
  </r>
  <r>
    <n v="3375"/>
    <d v="2026-09-12T00:00:00"/>
    <n v="2026"/>
    <x v="2"/>
    <n v="9"/>
    <x v="8"/>
    <x v="1"/>
    <x v="1"/>
    <x v="1"/>
    <s v="Returning"/>
    <x v="2"/>
    <s v="Packing Cube Set"/>
    <n v="6"/>
    <n v="47.72"/>
    <n v="0.1"/>
    <n v="18.41"/>
    <n v="257.68799999999999"/>
    <n v="110.46000000000001"/>
    <n v="147.22799999999998"/>
    <n v="0.57134208810654741"/>
    <n v="2026"/>
    <s v="Q3"/>
    <n v="9"/>
    <x v="8"/>
  </r>
  <r>
    <n v="3567"/>
    <d v="2026-09-12T00:00:00"/>
    <n v="2026"/>
    <x v="2"/>
    <n v="9"/>
    <x v="8"/>
    <x v="1"/>
    <x v="11"/>
    <x v="0"/>
    <s v="Business"/>
    <x v="3"/>
    <s v="Portable Camp Stove"/>
    <n v="1"/>
    <n v="81.489999999999995"/>
    <n v="0.1"/>
    <n v="38.83"/>
    <n v="73.340999999999994"/>
    <n v="38.83"/>
    <n v="34.510999999999996"/>
    <n v="0.47055535103148305"/>
    <n v="2026"/>
    <s v="Q3"/>
    <n v="9"/>
    <x v="8"/>
  </r>
  <r>
    <n v="4106"/>
    <d v="2026-09-12T00:00:00"/>
    <n v="2026"/>
    <x v="2"/>
    <n v="9"/>
    <x v="8"/>
    <x v="1"/>
    <x v="6"/>
    <x v="2"/>
    <s v="Returning"/>
    <x v="0"/>
    <s v="Compact Repair Kit"/>
    <n v="2"/>
    <n v="39.700000000000003"/>
    <n v="0"/>
    <n v="16.32"/>
    <n v="79.400000000000006"/>
    <n v="32.64"/>
    <n v="46.760000000000005"/>
    <n v="0.58891687657430736"/>
    <n v="2026"/>
    <s v="Q3"/>
    <n v="9"/>
    <x v="8"/>
  </r>
  <r>
    <n v="4293"/>
    <d v="2026-09-12T00:00:00"/>
    <n v="2026"/>
    <x v="2"/>
    <n v="9"/>
    <x v="8"/>
    <x v="1"/>
    <x v="12"/>
    <x v="1"/>
    <s v="New"/>
    <x v="3"/>
    <s v="Alpine Tent 4P"/>
    <n v="4"/>
    <n v="344.67"/>
    <n v="0.1"/>
    <n v="195.35"/>
    <n v="1240.8120000000001"/>
    <n v="781.4"/>
    <n v="459.41200000000015"/>
    <n v="0.37025109363868186"/>
    <n v="2026"/>
    <s v="Q3"/>
    <n v="9"/>
    <x v="8"/>
  </r>
  <r>
    <n v="4859"/>
    <d v="2026-09-12T00:00:00"/>
    <n v="2026"/>
    <x v="2"/>
    <n v="9"/>
    <x v="8"/>
    <x v="0"/>
    <x v="0"/>
    <x v="0"/>
    <s v="Returning"/>
    <x v="0"/>
    <s v="Commuter Helmet"/>
    <n v="1"/>
    <n v="80.39"/>
    <n v="0"/>
    <n v="42.85"/>
    <n v="80.39"/>
    <n v="42.85"/>
    <n v="37.54"/>
    <n v="0.46697350416718497"/>
    <n v="2026"/>
    <s v="Q3"/>
    <n v="9"/>
    <x v="8"/>
  </r>
  <r>
    <n v="770"/>
    <d v="2026-09-13T00:00:00"/>
    <n v="2026"/>
    <x v="2"/>
    <n v="9"/>
    <x v="8"/>
    <x v="2"/>
    <x v="3"/>
    <x v="2"/>
    <s v="Returning"/>
    <x v="1"/>
    <s v="Trail Boots"/>
    <n v="1"/>
    <n v="143.66999999999999"/>
    <n v="0.1"/>
    <n v="79.89"/>
    <n v="129.303"/>
    <n v="79.89"/>
    <n v="49.412999999999997"/>
    <n v="0.38214890605786406"/>
    <n v="2026"/>
    <s v="Q3"/>
    <n v="9"/>
    <x v="8"/>
  </r>
  <r>
    <n v="1375"/>
    <d v="2026-09-13T00:00:00"/>
    <n v="2026"/>
    <x v="2"/>
    <n v="9"/>
    <x v="8"/>
    <x v="1"/>
    <x v="12"/>
    <x v="2"/>
    <s v="Returning"/>
    <x v="2"/>
    <s v="Insulated Bottle"/>
    <n v="1"/>
    <n v="35.86"/>
    <n v="0"/>
    <n v="13.33"/>
    <n v="35.86"/>
    <n v="13.33"/>
    <n v="22.53"/>
    <n v="0.62827663134411604"/>
    <n v="2026"/>
    <s v="Q3"/>
    <n v="9"/>
    <x v="8"/>
  </r>
  <r>
    <n v="2063"/>
    <d v="2026-09-13T00:00:00"/>
    <n v="2026"/>
    <x v="2"/>
    <n v="9"/>
    <x v="8"/>
    <x v="1"/>
    <x v="14"/>
    <x v="2"/>
    <s v="Returning"/>
    <x v="2"/>
    <s v="Carry-On Duffel"/>
    <n v="3"/>
    <n v="130.28"/>
    <n v="0.1"/>
    <n v="65.33"/>
    <n v="351.75600000000003"/>
    <n v="195.99"/>
    <n v="155.76600000000002"/>
    <n v="0.44282400300208102"/>
    <n v="2026"/>
    <s v="Q3"/>
    <n v="9"/>
    <x v="8"/>
  </r>
  <r>
    <n v="2563"/>
    <d v="2026-09-13T00:00:00"/>
    <n v="2026"/>
    <x v="2"/>
    <n v="9"/>
    <x v="8"/>
    <x v="1"/>
    <x v="6"/>
    <x v="3"/>
    <s v="Returning"/>
    <x v="1"/>
    <s v="Summit Backpack 45L"/>
    <n v="1"/>
    <n v="157.88999999999999"/>
    <n v="0.1"/>
    <n v="78.209999999999994"/>
    <n v="142.101"/>
    <n v="78.209999999999994"/>
    <n v="63.891000000000005"/>
    <n v="0.44961682183798851"/>
    <n v="2026"/>
    <s v="Q3"/>
    <n v="9"/>
    <x v="8"/>
  </r>
  <r>
    <n v="2786"/>
    <d v="2026-09-13T00:00:00"/>
    <n v="2026"/>
    <x v="2"/>
    <n v="9"/>
    <x v="8"/>
    <x v="3"/>
    <x v="8"/>
    <x v="0"/>
    <s v="New"/>
    <x v="4"/>
    <s v="Resistance Band Set"/>
    <n v="2"/>
    <n v="40.83"/>
    <n v="0"/>
    <n v="14.56"/>
    <n v="81.66"/>
    <n v="29.12"/>
    <n v="52.539999999999992"/>
    <n v="0.64339946118050451"/>
    <n v="2026"/>
    <s v="Q3"/>
    <n v="9"/>
    <x v="8"/>
  </r>
  <r>
    <n v="3269"/>
    <d v="2026-09-13T00:00:00"/>
    <n v="2026"/>
    <x v="2"/>
    <n v="9"/>
    <x v="8"/>
    <x v="2"/>
    <x v="16"/>
    <x v="2"/>
    <s v="New"/>
    <x v="4"/>
    <s v="Recovery Roller"/>
    <n v="2"/>
    <n v="37.119999999999997"/>
    <n v="0"/>
    <n v="14.26"/>
    <n v="74.239999999999995"/>
    <n v="28.52"/>
    <n v="45.72"/>
    <n v="0.61584051724137934"/>
    <n v="2026"/>
    <s v="Q3"/>
    <n v="9"/>
    <x v="8"/>
  </r>
  <r>
    <n v="3346"/>
    <d v="2026-09-13T00:00:00"/>
    <n v="2026"/>
    <x v="2"/>
    <n v="9"/>
    <x v="8"/>
    <x v="3"/>
    <x v="8"/>
    <x v="0"/>
    <s v="Returning"/>
    <x v="3"/>
    <s v="Compact Sleeping Bag"/>
    <n v="2"/>
    <n v="124.04"/>
    <n v="0.05"/>
    <n v="59.29"/>
    <n v="235.67599999999999"/>
    <n v="118.58"/>
    <n v="117.09599999999999"/>
    <n v="0.49685160983723414"/>
    <n v="2026"/>
    <s v="Q3"/>
    <n v="9"/>
    <x v="8"/>
  </r>
  <r>
    <n v="4097"/>
    <d v="2026-09-13T00:00:00"/>
    <n v="2026"/>
    <x v="2"/>
    <n v="9"/>
    <x v="8"/>
    <x v="1"/>
    <x v="12"/>
    <x v="0"/>
    <s v="Returning"/>
    <x v="1"/>
    <s v="Trail Boots"/>
    <n v="1"/>
    <n v="142.36000000000001"/>
    <n v="0"/>
    <n v="78.3"/>
    <n v="142.36000000000001"/>
    <n v="78.3"/>
    <n v="64.060000000000016"/>
    <n v="0.44998595110986239"/>
    <n v="2026"/>
    <s v="Q3"/>
    <n v="9"/>
    <x v="8"/>
  </r>
  <r>
    <n v="4208"/>
    <d v="2026-09-13T00:00:00"/>
    <n v="2026"/>
    <x v="2"/>
    <n v="9"/>
    <x v="8"/>
    <x v="1"/>
    <x v="12"/>
    <x v="1"/>
    <s v="Business"/>
    <x v="0"/>
    <s v="Cycling Pack 12L"/>
    <n v="6"/>
    <n v="104.11"/>
    <n v="0.1"/>
    <n v="49"/>
    <n v="562.19399999999996"/>
    <n v="294"/>
    <n v="268.19399999999996"/>
    <n v="0.47704884790659446"/>
    <n v="2026"/>
    <s v="Q3"/>
    <n v="9"/>
    <x v="8"/>
  </r>
  <r>
    <n v="4606"/>
    <d v="2026-09-13T00:00:00"/>
    <n v="2026"/>
    <x v="2"/>
    <n v="9"/>
    <x v="8"/>
    <x v="3"/>
    <x v="8"/>
    <x v="0"/>
    <s v="Business"/>
    <x v="3"/>
    <s v="Alpine Tent 4P"/>
    <n v="1"/>
    <n v="335.02"/>
    <n v="0.05"/>
    <n v="198.44"/>
    <n v="318.26899999999995"/>
    <n v="198.44"/>
    <n v="119.82899999999995"/>
    <n v="0.3765022669502841"/>
    <n v="2026"/>
    <s v="Q3"/>
    <n v="9"/>
    <x v="8"/>
  </r>
  <r>
    <n v="222"/>
    <d v="2026-09-14T00:00:00"/>
    <n v="2026"/>
    <x v="2"/>
    <n v="9"/>
    <x v="8"/>
    <x v="1"/>
    <x v="12"/>
    <x v="0"/>
    <s v="Returning"/>
    <x v="0"/>
    <s v="Trail Bike Light"/>
    <n v="2"/>
    <n v="49.69"/>
    <n v="0.05"/>
    <n v="22.55"/>
    <n v="94.410999999999987"/>
    <n v="45.1"/>
    <n v="49.310999999999986"/>
    <n v="0.52230142674052804"/>
    <n v="2026"/>
    <s v="Q3"/>
    <n v="9"/>
    <x v="8"/>
  </r>
  <r>
    <n v="241"/>
    <d v="2026-09-14T00:00:00"/>
    <n v="2026"/>
    <x v="2"/>
    <n v="9"/>
    <x v="8"/>
    <x v="2"/>
    <x v="5"/>
    <x v="0"/>
    <s v="Returning"/>
    <x v="0"/>
    <s v="Trail Bike Light"/>
    <n v="4"/>
    <n v="50.5"/>
    <n v="0"/>
    <n v="23.02"/>
    <n v="202"/>
    <n v="92.08"/>
    <n v="109.92"/>
    <n v="0.5441584158415842"/>
    <n v="2026"/>
    <s v="Q3"/>
    <n v="9"/>
    <x v="8"/>
  </r>
  <r>
    <n v="753"/>
    <d v="2026-09-14T00:00:00"/>
    <n v="2026"/>
    <x v="2"/>
    <n v="9"/>
    <x v="8"/>
    <x v="3"/>
    <x v="4"/>
    <x v="2"/>
    <s v="Returning"/>
    <x v="2"/>
    <s v="Packing Cube Set"/>
    <n v="1"/>
    <n v="47.55"/>
    <n v="0.05"/>
    <n v="18.350000000000001"/>
    <n v="45.172499999999992"/>
    <n v="18.350000000000001"/>
    <n v="26.822499999999991"/>
    <n v="0.5937794011843488"/>
    <n v="2026"/>
    <s v="Q3"/>
    <n v="9"/>
    <x v="8"/>
  </r>
  <r>
    <n v="2530"/>
    <d v="2026-09-14T00:00:00"/>
    <n v="2026"/>
    <x v="2"/>
    <n v="9"/>
    <x v="8"/>
    <x v="3"/>
    <x v="7"/>
    <x v="0"/>
    <s v="New"/>
    <x v="2"/>
    <s v="Packing Cube Set"/>
    <n v="6"/>
    <n v="46.16"/>
    <n v="0.1"/>
    <n v="18.39"/>
    <n v="249.26399999999998"/>
    <n v="110.34"/>
    <n v="138.92399999999998"/>
    <n v="0.55733679953783932"/>
    <n v="2026"/>
    <s v="Q3"/>
    <n v="9"/>
    <x v="8"/>
  </r>
  <r>
    <n v="572"/>
    <d v="2026-09-15T00:00:00"/>
    <n v="2026"/>
    <x v="2"/>
    <n v="9"/>
    <x v="8"/>
    <x v="0"/>
    <x v="15"/>
    <x v="2"/>
    <s v="Returning"/>
    <x v="2"/>
    <s v="Carry-On Duffel"/>
    <n v="2"/>
    <n v="135.79"/>
    <n v="0.05"/>
    <n v="66.53"/>
    <n v="258.00099999999998"/>
    <n v="133.06"/>
    <n v="124.94099999999997"/>
    <n v="0.48426556486215167"/>
    <n v="2026"/>
    <s v="Q3"/>
    <n v="9"/>
    <x v="8"/>
  </r>
  <r>
    <n v="874"/>
    <d v="2026-09-15T00:00:00"/>
    <n v="2026"/>
    <x v="2"/>
    <n v="9"/>
    <x v="8"/>
    <x v="0"/>
    <x v="15"/>
    <x v="0"/>
    <s v="Returning"/>
    <x v="1"/>
    <s v="Trail Boots"/>
    <n v="2"/>
    <n v="141.91999999999999"/>
    <n v="0"/>
    <n v="79.900000000000006"/>
    <n v="283.83999999999997"/>
    <n v="159.80000000000001"/>
    <n v="124.03999999999996"/>
    <n v="0.43700676437429531"/>
    <n v="2026"/>
    <s v="Q3"/>
    <n v="9"/>
    <x v="8"/>
  </r>
  <r>
    <n v="937"/>
    <d v="2026-09-15T00:00:00"/>
    <n v="2026"/>
    <x v="2"/>
    <n v="9"/>
    <x v="8"/>
    <x v="3"/>
    <x v="4"/>
    <x v="3"/>
    <s v="Business"/>
    <x v="1"/>
    <s v="Trail Boots"/>
    <n v="1"/>
    <n v="146.41"/>
    <n v="0.15"/>
    <n v="80.87"/>
    <n v="124.4485"/>
    <n v="80.87"/>
    <n v="43.578499999999991"/>
    <n v="0.35017296311325563"/>
    <n v="2026"/>
    <s v="Q3"/>
    <n v="9"/>
    <x v="8"/>
  </r>
  <r>
    <n v="1229"/>
    <d v="2026-09-15T00:00:00"/>
    <n v="2026"/>
    <x v="2"/>
    <n v="9"/>
    <x v="8"/>
    <x v="1"/>
    <x v="1"/>
    <x v="3"/>
    <s v="New"/>
    <x v="0"/>
    <s v="Compact Repair Kit"/>
    <n v="5"/>
    <n v="40.17"/>
    <n v="0"/>
    <n v="16.27"/>
    <n v="200.85000000000002"/>
    <n v="81.349999999999994"/>
    <n v="119.50000000000003"/>
    <n v="0.59497137167040082"/>
    <n v="2026"/>
    <s v="Q3"/>
    <n v="9"/>
    <x v="8"/>
  </r>
  <r>
    <n v="2186"/>
    <d v="2026-09-15T00:00:00"/>
    <n v="2026"/>
    <x v="2"/>
    <n v="9"/>
    <x v="8"/>
    <x v="2"/>
    <x v="2"/>
    <x v="0"/>
    <s v="Returning"/>
    <x v="1"/>
    <s v="Hiking Daypack 20L"/>
    <n v="2"/>
    <n v="91.6"/>
    <n v="0"/>
    <n v="46.54"/>
    <n v="183.2"/>
    <n v="93.08"/>
    <n v="90.11999999999999"/>
    <n v="0.49192139737991264"/>
    <n v="2026"/>
    <s v="Q3"/>
    <n v="9"/>
    <x v="8"/>
  </r>
  <r>
    <n v="2922"/>
    <d v="2026-09-15T00:00:00"/>
    <n v="2026"/>
    <x v="2"/>
    <n v="9"/>
    <x v="8"/>
    <x v="2"/>
    <x v="2"/>
    <x v="0"/>
    <s v="New"/>
    <x v="4"/>
    <s v="Weighted Vest"/>
    <n v="4"/>
    <n v="121.47"/>
    <n v="0.05"/>
    <n v="67.650000000000006"/>
    <n v="461.58599999999996"/>
    <n v="270.60000000000002"/>
    <n v="190.98599999999993"/>
    <n v="0.41376038268058379"/>
    <n v="2026"/>
    <s v="Q3"/>
    <n v="9"/>
    <x v="8"/>
  </r>
  <r>
    <n v="3140"/>
    <d v="2026-09-15T00:00:00"/>
    <n v="2026"/>
    <x v="2"/>
    <n v="9"/>
    <x v="8"/>
    <x v="1"/>
    <x v="12"/>
    <x v="3"/>
    <s v="New"/>
    <x v="3"/>
    <s v="Compact Sleeping Bag"/>
    <n v="2"/>
    <n v="122.69"/>
    <n v="0"/>
    <n v="61.4"/>
    <n v="245.38"/>
    <n v="122.8"/>
    <n v="122.58"/>
    <n v="0.49955171570625151"/>
    <n v="2026"/>
    <s v="Q3"/>
    <n v="9"/>
    <x v="8"/>
  </r>
  <r>
    <n v="3369"/>
    <d v="2026-09-15T00:00:00"/>
    <n v="2026"/>
    <x v="2"/>
    <n v="9"/>
    <x v="8"/>
    <x v="1"/>
    <x v="12"/>
    <x v="3"/>
    <s v="New"/>
    <x v="2"/>
    <s v="Packing Cube Set"/>
    <n v="1"/>
    <n v="45.59"/>
    <n v="0"/>
    <n v="18.28"/>
    <n v="45.59"/>
    <n v="18.28"/>
    <n v="27.310000000000002"/>
    <n v="0.59903487606931349"/>
    <n v="2026"/>
    <s v="Q3"/>
    <n v="9"/>
    <x v="8"/>
  </r>
  <r>
    <n v="4865"/>
    <d v="2026-09-15T00:00:00"/>
    <n v="2026"/>
    <x v="2"/>
    <n v="9"/>
    <x v="8"/>
    <x v="3"/>
    <x v="4"/>
    <x v="0"/>
    <s v="Returning"/>
    <x v="0"/>
    <s v="Commuter Helmet"/>
    <n v="1"/>
    <n v="83.8"/>
    <n v="0"/>
    <n v="42.23"/>
    <n v="83.8"/>
    <n v="42.23"/>
    <n v="41.57"/>
    <n v="0.49606205250596663"/>
    <n v="2026"/>
    <s v="Q3"/>
    <n v="9"/>
    <x v="8"/>
  </r>
  <r>
    <n v="103"/>
    <d v="2026-09-16T00:00:00"/>
    <n v="2026"/>
    <x v="2"/>
    <n v="9"/>
    <x v="8"/>
    <x v="2"/>
    <x v="3"/>
    <x v="0"/>
    <s v="New"/>
    <x v="2"/>
    <s v="Carry-On Duffel"/>
    <n v="1"/>
    <n v="132.58000000000001"/>
    <n v="0.15"/>
    <n v="67.62"/>
    <n v="112.69300000000001"/>
    <n v="67.62"/>
    <n v="45.073000000000008"/>
    <n v="0.39996273060438536"/>
    <n v="2026"/>
    <s v="Q3"/>
    <n v="9"/>
    <x v="8"/>
  </r>
  <r>
    <n v="4500"/>
    <d v="2026-09-16T00:00:00"/>
    <n v="2026"/>
    <x v="2"/>
    <n v="9"/>
    <x v="8"/>
    <x v="3"/>
    <x v="8"/>
    <x v="0"/>
    <s v="New"/>
    <x v="3"/>
    <s v="Compact Sleeping Bag"/>
    <n v="2"/>
    <n v="122.12"/>
    <n v="0.05"/>
    <n v="61.76"/>
    <n v="232.02799999999999"/>
    <n v="123.52"/>
    <n v="108.508"/>
    <n v="0.46765045597945076"/>
    <n v="2026"/>
    <s v="Q3"/>
    <n v="9"/>
    <x v="8"/>
  </r>
  <r>
    <n v="5093"/>
    <d v="2026-09-16T00:00:00"/>
    <n v="2026"/>
    <x v="2"/>
    <n v="9"/>
    <x v="8"/>
    <x v="0"/>
    <x v="0"/>
    <x v="1"/>
    <s v="Business"/>
    <x v="1"/>
    <s v="Trail Boots"/>
    <n v="3"/>
    <n v="140.47"/>
    <n v="0.15"/>
    <n v="81.739999999999995"/>
    <n v="358.19849999999997"/>
    <n v="245.21999999999997"/>
    <n v="112.9785"/>
    <n v="0.31540751845694498"/>
    <n v="2026"/>
    <s v="Q3"/>
    <n v="9"/>
    <x v="8"/>
  </r>
  <r>
    <n v="5147"/>
    <d v="2026-09-16T00:00:00"/>
    <n v="2026"/>
    <x v="2"/>
    <n v="9"/>
    <x v="8"/>
    <x v="3"/>
    <x v="13"/>
    <x v="0"/>
    <s v="New"/>
    <x v="1"/>
    <s v="Trail Boots"/>
    <n v="2"/>
    <n v="145.35"/>
    <n v="0.05"/>
    <n v="78.39"/>
    <n v="276.16499999999996"/>
    <n v="156.78"/>
    <n v="119.38499999999996"/>
    <n v="0.4322959100537721"/>
    <n v="2026"/>
    <s v="Q3"/>
    <n v="9"/>
    <x v="8"/>
  </r>
  <r>
    <n v="365"/>
    <d v="2026-09-17T00:00:00"/>
    <n v="2026"/>
    <x v="2"/>
    <n v="9"/>
    <x v="8"/>
    <x v="3"/>
    <x v="8"/>
    <x v="3"/>
    <s v="Returning"/>
    <x v="3"/>
    <s v="Compact Sleeping Bag"/>
    <n v="2"/>
    <n v="121.25"/>
    <n v="0"/>
    <n v="61.5"/>
    <n v="242.5"/>
    <n v="123"/>
    <n v="119.5"/>
    <n v="0.4927835051546392"/>
    <n v="2026"/>
    <s v="Q3"/>
    <n v="9"/>
    <x v="8"/>
  </r>
  <r>
    <n v="494"/>
    <d v="2026-09-17T00:00:00"/>
    <n v="2026"/>
    <x v="2"/>
    <n v="9"/>
    <x v="8"/>
    <x v="3"/>
    <x v="4"/>
    <x v="0"/>
    <s v="New"/>
    <x v="2"/>
    <s v="Insulated Bottle"/>
    <n v="1"/>
    <n v="35.94"/>
    <n v="0.1"/>
    <n v="13.19"/>
    <n v="32.345999999999997"/>
    <n v="13.19"/>
    <n v="19.155999999999999"/>
    <n v="0.59222160390774747"/>
    <n v="2026"/>
    <s v="Q3"/>
    <n v="9"/>
    <x v="8"/>
  </r>
  <r>
    <n v="665"/>
    <d v="2026-09-17T00:00:00"/>
    <n v="2026"/>
    <x v="2"/>
    <n v="9"/>
    <x v="8"/>
    <x v="1"/>
    <x v="14"/>
    <x v="0"/>
    <s v="New"/>
    <x v="0"/>
    <s v="Cycling Pack 12L"/>
    <n v="1"/>
    <n v="101.18"/>
    <n v="0.1"/>
    <n v="49.38"/>
    <n v="91.062000000000012"/>
    <n v="49.38"/>
    <n v="41.682000000000009"/>
    <n v="0.45773209461685449"/>
    <n v="2026"/>
    <s v="Q3"/>
    <n v="9"/>
    <x v="8"/>
  </r>
  <r>
    <n v="2067"/>
    <d v="2026-09-17T00:00:00"/>
    <n v="2026"/>
    <x v="2"/>
    <n v="9"/>
    <x v="8"/>
    <x v="3"/>
    <x v="7"/>
    <x v="2"/>
    <s v="New"/>
    <x v="0"/>
    <s v="Commuter Helmet"/>
    <n v="2"/>
    <n v="82.47"/>
    <n v="0"/>
    <n v="42.49"/>
    <n v="164.94"/>
    <n v="84.98"/>
    <n v="79.959999999999994"/>
    <n v="0.48478234509518608"/>
    <n v="2026"/>
    <s v="Q3"/>
    <n v="9"/>
    <x v="8"/>
  </r>
  <r>
    <n v="2648"/>
    <d v="2026-09-17T00:00:00"/>
    <n v="2026"/>
    <x v="2"/>
    <n v="9"/>
    <x v="8"/>
    <x v="2"/>
    <x v="16"/>
    <x v="3"/>
    <s v="New"/>
    <x v="4"/>
    <s v="Training Mat"/>
    <n v="1"/>
    <n v="50.47"/>
    <n v="0.05"/>
    <n v="22.27"/>
    <n v="47.946499999999993"/>
    <n v="22.27"/>
    <n v="25.676499999999994"/>
    <n v="0.53552396942425406"/>
    <n v="2026"/>
    <s v="Q3"/>
    <n v="9"/>
    <x v="8"/>
  </r>
  <r>
    <n v="3074"/>
    <d v="2026-09-17T00:00:00"/>
    <n v="2026"/>
    <x v="2"/>
    <n v="9"/>
    <x v="8"/>
    <x v="3"/>
    <x v="8"/>
    <x v="1"/>
    <s v="Business"/>
    <x v="3"/>
    <s v="Portable Camp Stove"/>
    <n v="5"/>
    <n v="82.63"/>
    <n v="0.15"/>
    <n v="38.630000000000003"/>
    <n v="351.17749999999995"/>
    <n v="193.15"/>
    <n v="158.02749999999995"/>
    <n v="0.44999323703824978"/>
    <n v="2026"/>
    <s v="Q3"/>
    <n v="9"/>
    <x v="8"/>
  </r>
  <r>
    <n v="259"/>
    <d v="2026-09-18T00:00:00"/>
    <n v="2026"/>
    <x v="2"/>
    <n v="9"/>
    <x v="8"/>
    <x v="3"/>
    <x v="8"/>
    <x v="2"/>
    <s v="Business"/>
    <x v="2"/>
    <s v="Travel Backpack 35L"/>
    <n v="4"/>
    <n v="168.48"/>
    <n v="0.1"/>
    <n v="89.85"/>
    <n v="606.52800000000002"/>
    <n v="359.4"/>
    <n v="247.12800000000004"/>
    <n v="0.4074469768914214"/>
    <n v="2026"/>
    <s v="Q3"/>
    <n v="9"/>
    <x v="8"/>
  </r>
  <r>
    <n v="997"/>
    <d v="2026-09-18T00:00:00"/>
    <n v="2026"/>
    <x v="2"/>
    <n v="9"/>
    <x v="8"/>
    <x v="1"/>
    <x v="11"/>
    <x v="3"/>
    <s v="Returning"/>
    <x v="3"/>
    <s v="Compact Sleeping Bag"/>
    <n v="2"/>
    <n v="121.82"/>
    <n v="0"/>
    <n v="61.92"/>
    <n v="243.64"/>
    <n v="123.84"/>
    <n v="119.79999999999998"/>
    <n v="0.49170907896897059"/>
    <n v="2026"/>
    <s v="Q3"/>
    <n v="9"/>
    <x v="8"/>
  </r>
  <r>
    <n v="2102"/>
    <d v="2026-09-18T00:00:00"/>
    <n v="2026"/>
    <x v="2"/>
    <n v="9"/>
    <x v="8"/>
    <x v="0"/>
    <x v="15"/>
    <x v="2"/>
    <s v="Returning"/>
    <x v="0"/>
    <s v="Trail Bike Light"/>
    <n v="1"/>
    <n v="50.02"/>
    <n v="0.1"/>
    <n v="22.47"/>
    <n v="45.018000000000001"/>
    <n v="22.47"/>
    <n v="22.548000000000002"/>
    <n v="0.50086632013861121"/>
    <n v="2026"/>
    <s v="Q3"/>
    <n v="9"/>
    <x v="8"/>
  </r>
  <r>
    <n v="2452"/>
    <d v="2026-09-18T00:00:00"/>
    <n v="2026"/>
    <x v="2"/>
    <n v="9"/>
    <x v="8"/>
    <x v="2"/>
    <x v="5"/>
    <x v="0"/>
    <s v="New"/>
    <x v="4"/>
    <s v="Training Mat"/>
    <n v="1"/>
    <n v="50.17"/>
    <n v="0.1"/>
    <n v="21.99"/>
    <n v="45.153000000000006"/>
    <n v="21.99"/>
    <n v="23.163000000000007"/>
    <n v="0.51298917015480705"/>
    <n v="2026"/>
    <s v="Q3"/>
    <n v="9"/>
    <x v="8"/>
  </r>
  <r>
    <n v="2761"/>
    <d v="2026-09-18T00:00:00"/>
    <n v="2026"/>
    <x v="2"/>
    <n v="9"/>
    <x v="8"/>
    <x v="0"/>
    <x v="15"/>
    <x v="1"/>
    <s v="Business"/>
    <x v="3"/>
    <s v="Compact Sleeping Bag"/>
    <n v="5"/>
    <n v="124.51"/>
    <n v="0.1"/>
    <n v="60.29"/>
    <n v="560.29500000000007"/>
    <n v="301.45"/>
    <n v="258.84500000000008"/>
    <n v="0.46197984990049895"/>
    <n v="2026"/>
    <s v="Q3"/>
    <n v="9"/>
    <x v="8"/>
  </r>
  <r>
    <n v="3993"/>
    <d v="2026-09-18T00:00:00"/>
    <n v="2026"/>
    <x v="2"/>
    <n v="9"/>
    <x v="8"/>
    <x v="1"/>
    <x v="12"/>
    <x v="3"/>
    <s v="Returning"/>
    <x v="1"/>
    <s v="Summit Backpack 45L"/>
    <n v="1"/>
    <n v="153.68"/>
    <n v="0.05"/>
    <n v="77.42"/>
    <n v="145.99600000000001"/>
    <n v="77.42"/>
    <n v="68.576000000000008"/>
    <n v="0.46971149894517661"/>
    <n v="2026"/>
    <s v="Q3"/>
    <n v="9"/>
    <x v="8"/>
  </r>
  <r>
    <n v="4343"/>
    <d v="2026-09-18T00:00:00"/>
    <n v="2026"/>
    <x v="2"/>
    <n v="9"/>
    <x v="8"/>
    <x v="1"/>
    <x v="12"/>
    <x v="3"/>
    <s v="New"/>
    <x v="3"/>
    <s v="Compact Sleeping Bag"/>
    <n v="2"/>
    <n v="121.37"/>
    <n v="0.05"/>
    <n v="60.13"/>
    <n v="230.60300000000001"/>
    <n v="120.26"/>
    <n v="110.343"/>
    <n v="0.47849767782726155"/>
    <n v="2026"/>
    <s v="Q3"/>
    <n v="9"/>
    <x v="8"/>
  </r>
  <r>
    <n v="4429"/>
    <d v="2026-09-18T00:00:00"/>
    <n v="2026"/>
    <x v="2"/>
    <n v="9"/>
    <x v="8"/>
    <x v="0"/>
    <x v="15"/>
    <x v="0"/>
    <s v="Business"/>
    <x v="1"/>
    <s v="Trail Boots"/>
    <n v="2"/>
    <n v="145.1"/>
    <n v="0.1"/>
    <n v="77.62"/>
    <n v="261.18"/>
    <n v="155.24"/>
    <n v="105.94"/>
    <n v="0.40562064476606169"/>
    <n v="2026"/>
    <s v="Q3"/>
    <n v="9"/>
    <x v="8"/>
  </r>
  <r>
    <n v="4824"/>
    <d v="2026-09-18T00:00:00"/>
    <n v="2026"/>
    <x v="2"/>
    <n v="9"/>
    <x v="8"/>
    <x v="3"/>
    <x v="8"/>
    <x v="0"/>
    <s v="Returning"/>
    <x v="4"/>
    <s v="Recovery Roller"/>
    <n v="1"/>
    <n v="36.729999999999997"/>
    <n v="0.05"/>
    <n v="14.11"/>
    <n v="34.893499999999996"/>
    <n v="14.11"/>
    <n v="20.783499999999997"/>
    <n v="0.59562669265049362"/>
    <n v="2026"/>
    <s v="Q3"/>
    <n v="9"/>
    <x v="8"/>
  </r>
  <r>
    <n v="4881"/>
    <d v="2026-09-18T00:00:00"/>
    <n v="2026"/>
    <x v="2"/>
    <n v="9"/>
    <x v="8"/>
    <x v="2"/>
    <x v="2"/>
    <x v="0"/>
    <s v="Business"/>
    <x v="2"/>
    <s v="Carry-On Duffel"/>
    <n v="4"/>
    <n v="134.15"/>
    <n v="0.05"/>
    <n v="65.58"/>
    <n v="509.77"/>
    <n v="262.32"/>
    <n v="247.45"/>
    <n v="0.48541499107440611"/>
    <n v="2026"/>
    <s v="Q3"/>
    <n v="9"/>
    <x v="8"/>
  </r>
  <r>
    <n v="5138"/>
    <d v="2026-09-18T00:00:00"/>
    <n v="2026"/>
    <x v="2"/>
    <n v="9"/>
    <x v="8"/>
    <x v="0"/>
    <x v="0"/>
    <x v="1"/>
    <s v="Business"/>
    <x v="1"/>
    <s v="Hiking Daypack 20L"/>
    <n v="8"/>
    <n v="94.21"/>
    <n v="0.1"/>
    <n v="45.05"/>
    <n v="678.31200000000001"/>
    <n v="360.4"/>
    <n v="317.91200000000003"/>
    <n v="0.46868107891353833"/>
    <n v="2026"/>
    <s v="Q3"/>
    <n v="9"/>
    <x v="8"/>
  </r>
  <r>
    <n v="1214"/>
    <d v="2026-09-19T00:00:00"/>
    <n v="2026"/>
    <x v="2"/>
    <n v="9"/>
    <x v="8"/>
    <x v="0"/>
    <x v="15"/>
    <x v="2"/>
    <s v="Returning"/>
    <x v="3"/>
    <s v="Trail Tent 2P"/>
    <n v="1"/>
    <n v="198.29"/>
    <n v="0.05"/>
    <n v="106.24"/>
    <n v="188.37549999999999"/>
    <n v="106.24"/>
    <n v="82.135499999999993"/>
    <n v="0.436020076920831"/>
    <n v="2026"/>
    <s v="Q3"/>
    <n v="9"/>
    <x v="8"/>
  </r>
  <r>
    <n v="1346"/>
    <d v="2026-09-19T00:00:00"/>
    <n v="2026"/>
    <x v="2"/>
    <n v="9"/>
    <x v="8"/>
    <x v="1"/>
    <x v="14"/>
    <x v="3"/>
    <s v="Returning"/>
    <x v="2"/>
    <s v="Travel Backpack 35L"/>
    <n v="3"/>
    <n v="166.21"/>
    <n v="0.05"/>
    <n v="85.03"/>
    <n v="473.69849999999997"/>
    <n v="255.09"/>
    <n v="218.60849999999996"/>
    <n v="0.4614929116304991"/>
    <n v="2026"/>
    <s v="Q3"/>
    <n v="9"/>
    <x v="8"/>
  </r>
  <r>
    <n v="1361"/>
    <d v="2026-09-19T00:00:00"/>
    <n v="2026"/>
    <x v="2"/>
    <n v="9"/>
    <x v="8"/>
    <x v="1"/>
    <x v="6"/>
    <x v="3"/>
    <s v="New"/>
    <x v="0"/>
    <s v="Compact Repair Kit"/>
    <n v="1"/>
    <n v="40.700000000000003"/>
    <n v="0.05"/>
    <n v="16.43"/>
    <n v="38.664999999999999"/>
    <n v="16.43"/>
    <n v="22.234999999999999"/>
    <n v="0.57506789085736454"/>
    <n v="2026"/>
    <s v="Q3"/>
    <n v="9"/>
    <x v="8"/>
  </r>
  <r>
    <n v="2728"/>
    <d v="2026-09-19T00:00:00"/>
    <n v="2026"/>
    <x v="2"/>
    <n v="9"/>
    <x v="8"/>
    <x v="0"/>
    <x v="15"/>
    <x v="0"/>
    <s v="New"/>
    <x v="1"/>
    <s v="Summit Backpack 45L"/>
    <n v="3"/>
    <n v="153.5"/>
    <n v="0"/>
    <n v="80.819999999999993"/>
    <n v="460.5"/>
    <n v="242.45999999999998"/>
    <n v="218.04000000000002"/>
    <n v="0.47348534201954401"/>
    <n v="2026"/>
    <s v="Q3"/>
    <n v="9"/>
    <x v="8"/>
  </r>
  <r>
    <n v="2788"/>
    <d v="2026-09-19T00:00:00"/>
    <n v="2026"/>
    <x v="2"/>
    <n v="9"/>
    <x v="8"/>
    <x v="1"/>
    <x v="12"/>
    <x v="3"/>
    <s v="New"/>
    <x v="1"/>
    <s v="Trekking Poles"/>
    <n v="1"/>
    <n v="70.430000000000007"/>
    <n v="0"/>
    <n v="31.51"/>
    <n v="70.430000000000007"/>
    <n v="31.51"/>
    <n v="38.92"/>
    <n v="0.55260542382507449"/>
    <n v="2026"/>
    <s v="Q3"/>
    <n v="9"/>
    <x v="8"/>
  </r>
  <r>
    <n v="2932"/>
    <d v="2026-09-19T00:00:00"/>
    <n v="2026"/>
    <x v="2"/>
    <n v="9"/>
    <x v="8"/>
    <x v="0"/>
    <x v="15"/>
    <x v="2"/>
    <s v="Business"/>
    <x v="0"/>
    <s v="Trail Bike Light"/>
    <n v="4"/>
    <n v="49.93"/>
    <n v="0"/>
    <n v="22.99"/>
    <n v="199.72"/>
    <n v="91.96"/>
    <n v="107.76"/>
    <n v="0.53955537752853999"/>
    <n v="2026"/>
    <s v="Q3"/>
    <n v="9"/>
    <x v="8"/>
  </r>
  <r>
    <n v="3399"/>
    <d v="2026-09-19T00:00:00"/>
    <n v="2026"/>
    <x v="2"/>
    <n v="9"/>
    <x v="8"/>
    <x v="1"/>
    <x v="12"/>
    <x v="2"/>
    <s v="Returning"/>
    <x v="0"/>
    <s v="Trail Bike Light"/>
    <n v="1"/>
    <n v="50.18"/>
    <n v="0"/>
    <n v="22.92"/>
    <n v="50.18"/>
    <n v="22.92"/>
    <n v="27.259999999999998"/>
    <n v="0.54324432044639293"/>
    <n v="2026"/>
    <s v="Q3"/>
    <n v="9"/>
    <x v="8"/>
  </r>
  <r>
    <n v="3588"/>
    <d v="2026-09-19T00:00:00"/>
    <n v="2026"/>
    <x v="2"/>
    <n v="9"/>
    <x v="8"/>
    <x v="3"/>
    <x v="13"/>
    <x v="2"/>
    <s v="New"/>
    <x v="2"/>
    <s v="Travel Backpack 35L"/>
    <n v="2"/>
    <n v="164.01"/>
    <n v="0.15"/>
    <n v="87.14"/>
    <n v="278.81699999999995"/>
    <n v="174.28"/>
    <n v="104.53699999999995"/>
    <n v="0.37493050997607741"/>
    <n v="2026"/>
    <s v="Q3"/>
    <n v="9"/>
    <x v="8"/>
  </r>
  <r>
    <n v="3603"/>
    <d v="2026-09-19T00:00:00"/>
    <n v="2026"/>
    <x v="2"/>
    <n v="9"/>
    <x v="8"/>
    <x v="1"/>
    <x v="14"/>
    <x v="3"/>
    <s v="Returning"/>
    <x v="0"/>
    <s v="Commuter Helmet"/>
    <n v="2"/>
    <n v="83.77"/>
    <n v="0"/>
    <n v="43.32"/>
    <n v="167.54"/>
    <n v="86.64"/>
    <n v="80.899999999999991"/>
    <n v="0.4828697624447893"/>
    <n v="2026"/>
    <s v="Q3"/>
    <n v="9"/>
    <x v="8"/>
  </r>
  <r>
    <n v="3845"/>
    <d v="2026-09-19T00:00:00"/>
    <n v="2026"/>
    <x v="2"/>
    <n v="9"/>
    <x v="8"/>
    <x v="3"/>
    <x v="8"/>
    <x v="0"/>
    <s v="New"/>
    <x v="3"/>
    <s v="Portable Camp Stove"/>
    <n v="1"/>
    <n v="81.84"/>
    <n v="0"/>
    <n v="38.5"/>
    <n v="81.84"/>
    <n v="38.5"/>
    <n v="43.34"/>
    <n v="0.52956989247311825"/>
    <n v="2026"/>
    <s v="Q3"/>
    <n v="9"/>
    <x v="8"/>
  </r>
  <r>
    <n v="4191"/>
    <d v="2026-09-19T00:00:00"/>
    <n v="2026"/>
    <x v="2"/>
    <n v="9"/>
    <x v="8"/>
    <x v="2"/>
    <x v="5"/>
    <x v="3"/>
    <s v="Returning"/>
    <x v="4"/>
    <s v="Resistance Band Set"/>
    <n v="1"/>
    <n v="40.32"/>
    <n v="0.15"/>
    <n v="14.39"/>
    <n v="34.271999999999998"/>
    <n v="14.39"/>
    <n v="19.881999999999998"/>
    <n v="0.58012371615312786"/>
    <n v="2026"/>
    <s v="Q3"/>
    <n v="9"/>
    <x v="8"/>
  </r>
  <r>
    <n v="4269"/>
    <d v="2026-09-19T00:00:00"/>
    <n v="2026"/>
    <x v="2"/>
    <n v="9"/>
    <x v="8"/>
    <x v="2"/>
    <x v="16"/>
    <x v="1"/>
    <s v="Business"/>
    <x v="1"/>
    <s v="Summit Backpack 45L"/>
    <n v="4"/>
    <n v="155.84"/>
    <n v="0.05"/>
    <n v="80.790000000000006"/>
    <n v="592.19200000000001"/>
    <n v="323.16000000000003"/>
    <n v="269.03199999999998"/>
    <n v="0.45429860585755966"/>
    <n v="2026"/>
    <s v="Q3"/>
    <n v="9"/>
    <x v="8"/>
  </r>
  <r>
    <n v="5"/>
    <d v="2026-09-20T00:00:00"/>
    <n v="2026"/>
    <x v="2"/>
    <n v="9"/>
    <x v="8"/>
    <x v="1"/>
    <x v="6"/>
    <x v="0"/>
    <s v="Business"/>
    <x v="4"/>
    <s v="Training Mat"/>
    <n v="1"/>
    <n v="51.83"/>
    <n v="0"/>
    <n v="21.9"/>
    <n v="51.83"/>
    <n v="21.9"/>
    <n v="29.93"/>
    <n v="0.57746478873239437"/>
    <n v="2026"/>
    <s v="Q3"/>
    <n v="9"/>
    <x v="8"/>
  </r>
  <r>
    <n v="210"/>
    <d v="2026-09-20T00:00:00"/>
    <n v="2026"/>
    <x v="2"/>
    <n v="9"/>
    <x v="8"/>
    <x v="2"/>
    <x v="3"/>
    <x v="2"/>
    <s v="Returning"/>
    <x v="3"/>
    <s v="Trail Tent 2P"/>
    <n v="1"/>
    <n v="190.77"/>
    <n v="0.05"/>
    <n v="104.69"/>
    <n v="181.23150000000001"/>
    <n v="104.69"/>
    <n v="76.541500000000013"/>
    <n v="0.42234103894742364"/>
    <n v="2026"/>
    <s v="Q3"/>
    <n v="9"/>
    <x v="8"/>
  </r>
  <r>
    <n v="462"/>
    <d v="2026-09-20T00:00:00"/>
    <n v="2026"/>
    <x v="2"/>
    <n v="9"/>
    <x v="8"/>
    <x v="1"/>
    <x v="12"/>
    <x v="2"/>
    <s v="New"/>
    <x v="0"/>
    <s v="Compact Repair Kit"/>
    <n v="2"/>
    <n v="40.049999999999997"/>
    <n v="0.05"/>
    <n v="16.97"/>
    <n v="76.094999999999985"/>
    <n v="33.94"/>
    <n v="42.154999999999987"/>
    <n v="0.55397857940731976"/>
    <n v="2026"/>
    <s v="Q3"/>
    <n v="9"/>
    <x v="8"/>
  </r>
  <r>
    <n v="725"/>
    <d v="2026-09-20T00:00:00"/>
    <n v="2026"/>
    <x v="2"/>
    <n v="9"/>
    <x v="8"/>
    <x v="1"/>
    <x v="12"/>
    <x v="0"/>
    <s v="New"/>
    <x v="0"/>
    <s v="Commuter Helmet"/>
    <n v="1"/>
    <n v="82.08"/>
    <n v="0.05"/>
    <n v="43.18"/>
    <n v="77.975999999999999"/>
    <n v="43.18"/>
    <n v="34.795999999999999"/>
    <n v="0.44623986867754178"/>
    <n v="2026"/>
    <s v="Q3"/>
    <n v="9"/>
    <x v="8"/>
  </r>
  <r>
    <n v="918"/>
    <d v="2026-09-20T00:00:00"/>
    <n v="2026"/>
    <x v="2"/>
    <n v="9"/>
    <x v="8"/>
    <x v="0"/>
    <x v="15"/>
    <x v="0"/>
    <s v="Returning"/>
    <x v="0"/>
    <s v="Trail Bike Light"/>
    <n v="1"/>
    <n v="50.3"/>
    <n v="0.05"/>
    <n v="22.14"/>
    <n v="47.784999999999997"/>
    <n v="22.14"/>
    <n v="25.644999999999996"/>
    <n v="0.53667468870984614"/>
    <n v="2026"/>
    <s v="Q3"/>
    <n v="9"/>
    <x v="8"/>
  </r>
  <r>
    <n v="1442"/>
    <d v="2026-09-20T00:00:00"/>
    <n v="2026"/>
    <x v="2"/>
    <n v="9"/>
    <x v="8"/>
    <x v="2"/>
    <x v="16"/>
    <x v="0"/>
    <s v="New"/>
    <x v="2"/>
    <s v="Packing Cube Set"/>
    <n v="1"/>
    <n v="47.68"/>
    <n v="0.1"/>
    <n v="18.03"/>
    <n v="42.911999999999999"/>
    <n v="18.03"/>
    <n v="24.881999999999998"/>
    <n v="0.57983780760626391"/>
    <n v="2026"/>
    <s v="Q3"/>
    <n v="9"/>
    <x v="8"/>
  </r>
  <r>
    <n v="4290"/>
    <d v="2026-09-20T00:00:00"/>
    <n v="2026"/>
    <x v="2"/>
    <n v="9"/>
    <x v="8"/>
    <x v="2"/>
    <x v="2"/>
    <x v="2"/>
    <s v="Returning"/>
    <x v="0"/>
    <s v="Trail Bike Light"/>
    <n v="2"/>
    <n v="51.48"/>
    <n v="0.05"/>
    <n v="22.38"/>
    <n v="97.811999999999983"/>
    <n v="44.76"/>
    <n v="53.051999999999985"/>
    <n v="0.54238743712427917"/>
    <n v="2026"/>
    <s v="Q3"/>
    <n v="9"/>
    <x v="8"/>
  </r>
  <r>
    <n v="4666"/>
    <d v="2026-09-20T00:00:00"/>
    <n v="2026"/>
    <x v="2"/>
    <n v="9"/>
    <x v="8"/>
    <x v="2"/>
    <x v="3"/>
    <x v="0"/>
    <s v="Business"/>
    <x v="4"/>
    <s v="Weighted Vest"/>
    <n v="2"/>
    <n v="123.73"/>
    <n v="0"/>
    <n v="68.459999999999994"/>
    <n v="247.46"/>
    <n v="136.91999999999999"/>
    <n v="110.54000000000002"/>
    <n v="0.44669845631617239"/>
    <n v="2026"/>
    <s v="Q3"/>
    <n v="9"/>
    <x v="8"/>
  </r>
  <r>
    <n v="234"/>
    <d v="2026-09-21T00:00:00"/>
    <n v="2026"/>
    <x v="2"/>
    <n v="9"/>
    <x v="8"/>
    <x v="2"/>
    <x v="5"/>
    <x v="0"/>
    <s v="Business"/>
    <x v="1"/>
    <s v="Trail Boots"/>
    <n v="2"/>
    <n v="146.81"/>
    <n v="0"/>
    <n v="79.72"/>
    <n v="293.62"/>
    <n v="159.44"/>
    <n v="134.18"/>
    <n v="0.45698521899053202"/>
    <n v="2026"/>
    <s v="Q3"/>
    <n v="9"/>
    <x v="8"/>
  </r>
  <r>
    <n v="802"/>
    <d v="2026-09-21T00:00:00"/>
    <n v="2026"/>
    <x v="2"/>
    <n v="9"/>
    <x v="8"/>
    <x v="1"/>
    <x v="12"/>
    <x v="2"/>
    <s v="Returning"/>
    <x v="2"/>
    <s v="Travel Backpack 35L"/>
    <n v="2"/>
    <n v="167.16"/>
    <n v="0"/>
    <n v="88.51"/>
    <n v="334.32"/>
    <n v="177.02"/>
    <n v="157.29999999999998"/>
    <n v="0.4705072983967456"/>
    <n v="2026"/>
    <s v="Q3"/>
    <n v="9"/>
    <x v="8"/>
  </r>
  <r>
    <n v="1942"/>
    <d v="2026-09-21T00:00:00"/>
    <n v="2026"/>
    <x v="2"/>
    <n v="9"/>
    <x v="8"/>
    <x v="2"/>
    <x v="2"/>
    <x v="0"/>
    <s v="New"/>
    <x v="0"/>
    <s v="Commuter Helmet"/>
    <n v="1"/>
    <n v="83.69"/>
    <n v="0"/>
    <n v="42.76"/>
    <n v="83.69"/>
    <n v="42.76"/>
    <n v="40.93"/>
    <n v="0.48906679412116144"/>
    <n v="2026"/>
    <s v="Q3"/>
    <n v="9"/>
    <x v="8"/>
  </r>
  <r>
    <n v="2200"/>
    <d v="2026-09-21T00:00:00"/>
    <n v="2026"/>
    <x v="2"/>
    <n v="9"/>
    <x v="8"/>
    <x v="0"/>
    <x v="0"/>
    <x v="0"/>
    <s v="New"/>
    <x v="0"/>
    <s v="Compact Repair Kit"/>
    <n v="1"/>
    <n v="40.4"/>
    <n v="0.15"/>
    <n v="16.47"/>
    <n v="34.339999999999996"/>
    <n v="16.47"/>
    <n v="17.869999999999997"/>
    <n v="0.52038439138031445"/>
    <n v="2026"/>
    <s v="Q3"/>
    <n v="9"/>
    <x v="8"/>
  </r>
  <r>
    <n v="2236"/>
    <d v="2026-09-21T00:00:00"/>
    <n v="2026"/>
    <x v="2"/>
    <n v="9"/>
    <x v="8"/>
    <x v="1"/>
    <x v="11"/>
    <x v="0"/>
    <s v="Returning"/>
    <x v="1"/>
    <s v="Trail Boots"/>
    <n v="3"/>
    <n v="143.31"/>
    <n v="0"/>
    <n v="81.36"/>
    <n v="429.93"/>
    <n v="244.07999999999998"/>
    <n v="185.85000000000002"/>
    <n v="0.43227967343521045"/>
    <n v="2026"/>
    <s v="Q3"/>
    <n v="9"/>
    <x v="8"/>
  </r>
  <r>
    <n v="4041"/>
    <d v="2026-09-21T00:00:00"/>
    <n v="2026"/>
    <x v="2"/>
    <n v="9"/>
    <x v="8"/>
    <x v="1"/>
    <x v="11"/>
    <x v="1"/>
    <s v="Returning"/>
    <x v="4"/>
    <s v="Training Mat"/>
    <n v="15"/>
    <n v="51.1"/>
    <n v="0.1"/>
    <n v="21.9"/>
    <n v="689.85"/>
    <n v="328.5"/>
    <n v="361.35"/>
    <n v="0.52380952380952384"/>
    <n v="2026"/>
    <s v="Q3"/>
    <n v="9"/>
    <x v="8"/>
  </r>
  <r>
    <n v="4435"/>
    <d v="2026-09-21T00:00:00"/>
    <n v="2026"/>
    <x v="2"/>
    <n v="9"/>
    <x v="8"/>
    <x v="3"/>
    <x v="13"/>
    <x v="3"/>
    <s v="New"/>
    <x v="1"/>
    <s v="Trail Boots"/>
    <n v="1"/>
    <n v="146.33000000000001"/>
    <n v="0"/>
    <n v="80.05"/>
    <n v="146.33000000000001"/>
    <n v="80.05"/>
    <n v="66.280000000000015"/>
    <n v="0.45294881432378875"/>
    <n v="2026"/>
    <s v="Q3"/>
    <n v="9"/>
    <x v="8"/>
  </r>
  <r>
    <n v="305"/>
    <d v="2026-09-22T00:00:00"/>
    <n v="2026"/>
    <x v="2"/>
    <n v="9"/>
    <x v="8"/>
    <x v="3"/>
    <x v="8"/>
    <x v="0"/>
    <s v="Returning"/>
    <x v="2"/>
    <s v="Carry-On Duffel"/>
    <n v="1"/>
    <n v="130.69999999999999"/>
    <n v="0.05"/>
    <n v="68.23"/>
    <n v="124.16499999999998"/>
    <n v="68.23"/>
    <n v="55.934999999999974"/>
    <n v="0.45048926831232622"/>
    <n v="2026"/>
    <s v="Q3"/>
    <n v="9"/>
    <x v="8"/>
  </r>
  <r>
    <n v="808"/>
    <d v="2026-09-22T00:00:00"/>
    <n v="2026"/>
    <x v="2"/>
    <n v="9"/>
    <x v="8"/>
    <x v="1"/>
    <x v="12"/>
    <x v="1"/>
    <s v="Business"/>
    <x v="4"/>
    <s v="Resistance Band Set"/>
    <n v="8"/>
    <n v="39.630000000000003"/>
    <n v="0.15"/>
    <n v="14.61"/>
    <n v="269.48400000000004"/>
    <n v="116.88"/>
    <n v="152.60400000000004"/>
    <n v="0.56628222825844954"/>
    <n v="2026"/>
    <s v="Q3"/>
    <n v="9"/>
    <x v="8"/>
  </r>
  <r>
    <n v="1029"/>
    <d v="2026-09-22T00:00:00"/>
    <n v="2026"/>
    <x v="2"/>
    <n v="9"/>
    <x v="8"/>
    <x v="1"/>
    <x v="6"/>
    <x v="0"/>
    <s v="Returning"/>
    <x v="2"/>
    <s v="Carry-On Duffel"/>
    <n v="1"/>
    <n v="132.36000000000001"/>
    <n v="0.05"/>
    <n v="66.63"/>
    <n v="125.742"/>
    <n v="66.63"/>
    <n v="59.112000000000009"/>
    <n v="0.47010545402490822"/>
    <n v="2026"/>
    <s v="Q3"/>
    <n v="9"/>
    <x v="8"/>
  </r>
  <r>
    <n v="1721"/>
    <d v="2026-09-22T00:00:00"/>
    <n v="2026"/>
    <x v="2"/>
    <n v="9"/>
    <x v="8"/>
    <x v="3"/>
    <x v="7"/>
    <x v="0"/>
    <s v="Business"/>
    <x v="1"/>
    <s v="Summit Backpack 45L"/>
    <n v="1"/>
    <n v="156.81"/>
    <n v="0"/>
    <n v="78.2"/>
    <n v="156.81"/>
    <n v="78.2"/>
    <n v="78.61"/>
    <n v="0.50130731458452904"/>
    <n v="2026"/>
    <s v="Q3"/>
    <n v="9"/>
    <x v="8"/>
  </r>
  <r>
    <n v="2425"/>
    <d v="2026-09-22T00:00:00"/>
    <n v="2026"/>
    <x v="2"/>
    <n v="9"/>
    <x v="8"/>
    <x v="3"/>
    <x v="8"/>
    <x v="3"/>
    <s v="New"/>
    <x v="2"/>
    <s v="Carry-On Duffel"/>
    <n v="3"/>
    <n v="134.52000000000001"/>
    <n v="0.05"/>
    <n v="65.19"/>
    <n v="383.38200000000006"/>
    <n v="195.57"/>
    <n v="187.81200000000007"/>
    <n v="0.48988215409174152"/>
    <n v="2026"/>
    <s v="Q3"/>
    <n v="9"/>
    <x v="8"/>
  </r>
  <r>
    <n v="3322"/>
    <d v="2026-09-22T00:00:00"/>
    <n v="2026"/>
    <x v="2"/>
    <n v="9"/>
    <x v="8"/>
    <x v="3"/>
    <x v="8"/>
    <x v="0"/>
    <s v="Returning"/>
    <x v="3"/>
    <s v="Compact Sleeping Bag"/>
    <n v="1"/>
    <n v="124.51"/>
    <n v="0"/>
    <n v="59.97"/>
    <n v="124.51"/>
    <n v="59.97"/>
    <n v="64.540000000000006"/>
    <n v="0.51835193960324477"/>
    <n v="2026"/>
    <s v="Q3"/>
    <n v="9"/>
    <x v="8"/>
  </r>
  <r>
    <n v="3821"/>
    <d v="2026-09-22T00:00:00"/>
    <n v="2026"/>
    <x v="2"/>
    <n v="9"/>
    <x v="8"/>
    <x v="2"/>
    <x v="3"/>
    <x v="0"/>
    <s v="Returning"/>
    <x v="1"/>
    <s v="Trail Boots"/>
    <n v="1"/>
    <n v="141"/>
    <n v="0"/>
    <n v="79.010000000000005"/>
    <n v="141"/>
    <n v="79.010000000000005"/>
    <n v="61.989999999999995"/>
    <n v="0.43964539007092196"/>
    <n v="2026"/>
    <s v="Q3"/>
    <n v="9"/>
    <x v="8"/>
  </r>
  <r>
    <n v="3899"/>
    <d v="2026-09-22T00:00:00"/>
    <n v="2026"/>
    <x v="2"/>
    <n v="9"/>
    <x v="8"/>
    <x v="3"/>
    <x v="4"/>
    <x v="1"/>
    <s v="Returning"/>
    <x v="3"/>
    <s v="Compact Sleeping Bag"/>
    <n v="6"/>
    <n v="121.7"/>
    <n v="0.15"/>
    <n v="61.26"/>
    <n v="620.67000000000007"/>
    <n v="367.56"/>
    <n v="253.11000000000007"/>
    <n v="0.40780124703948967"/>
    <n v="2026"/>
    <s v="Q3"/>
    <n v="9"/>
    <x v="8"/>
  </r>
  <r>
    <n v="4807"/>
    <d v="2026-09-22T00:00:00"/>
    <n v="2026"/>
    <x v="2"/>
    <n v="9"/>
    <x v="8"/>
    <x v="3"/>
    <x v="7"/>
    <x v="1"/>
    <s v="Business"/>
    <x v="0"/>
    <s v="Cycling Pack 12L"/>
    <n v="4"/>
    <n v="103.86"/>
    <n v="0.1"/>
    <n v="50.12"/>
    <n v="373.89600000000002"/>
    <n v="200.48"/>
    <n v="173.41600000000003"/>
    <n v="0.46380811776536796"/>
    <n v="2026"/>
    <s v="Q3"/>
    <n v="9"/>
    <x v="8"/>
  </r>
  <r>
    <n v="30"/>
    <d v="2026-09-23T00:00:00"/>
    <n v="2026"/>
    <x v="2"/>
    <n v="9"/>
    <x v="8"/>
    <x v="2"/>
    <x v="5"/>
    <x v="3"/>
    <s v="Returning"/>
    <x v="1"/>
    <s v="Hiking Daypack 20L"/>
    <n v="2"/>
    <n v="93.82"/>
    <n v="0.05"/>
    <n v="45.57"/>
    <n v="178.25799999999998"/>
    <n v="91.14"/>
    <n v="87.117999999999981"/>
    <n v="0.48871859888476249"/>
    <n v="2026"/>
    <s v="Q3"/>
    <n v="9"/>
    <x v="8"/>
  </r>
  <r>
    <n v="3027"/>
    <d v="2026-09-23T00:00:00"/>
    <n v="2026"/>
    <x v="2"/>
    <n v="9"/>
    <x v="8"/>
    <x v="3"/>
    <x v="8"/>
    <x v="1"/>
    <s v="Business"/>
    <x v="1"/>
    <s v="Summit Backpack 45L"/>
    <n v="8"/>
    <n v="155.13999999999999"/>
    <n v="0.1"/>
    <n v="76.87"/>
    <n v="1117.008"/>
    <n v="614.96"/>
    <n v="502.048"/>
    <n v="0.44945783736553363"/>
    <n v="2026"/>
    <s v="Q3"/>
    <n v="9"/>
    <x v="8"/>
  </r>
  <r>
    <n v="3690"/>
    <d v="2026-09-23T00:00:00"/>
    <n v="2026"/>
    <x v="2"/>
    <n v="9"/>
    <x v="8"/>
    <x v="3"/>
    <x v="8"/>
    <x v="0"/>
    <s v="Returning"/>
    <x v="1"/>
    <s v="Hiking Daypack 20L"/>
    <n v="3"/>
    <n v="92.14"/>
    <n v="0.05"/>
    <n v="45.25"/>
    <n v="262.59899999999999"/>
    <n v="135.75"/>
    <n v="126.84899999999999"/>
    <n v="0.48305210606285626"/>
    <n v="2026"/>
    <s v="Q3"/>
    <n v="9"/>
    <x v="8"/>
  </r>
  <r>
    <n v="600"/>
    <d v="2026-09-24T00:00:00"/>
    <n v="2026"/>
    <x v="2"/>
    <n v="9"/>
    <x v="8"/>
    <x v="1"/>
    <x v="12"/>
    <x v="2"/>
    <s v="Returning"/>
    <x v="0"/>
    <s v="Compact Repair Kit"/>
    <n v="6"/>
    <n v="39.880000000000003"/>
    <n v="0.05"/>
    <n v="16.79"/>
    <n v="227.31600000000003"/>
    <n v="100.74"/>
    <n v="126.57600000000004"/>
    <n v="0.5568283798764716"/>
    <n v="2026"/>
    <s v="Q3"/>
    <n v="9"/>
    <x v="8"/>
  </r>
  <r>
    <n v="1931"/>
    <d v="2026-09-24T00:00:00"/>
    <n v="2026"/>
    <x v="2"/>
    <n v="9"/>
    <x v="8"/>
    <x v="2"/>
    <x v="16"/>
    <x v="0"/>
    <s v="Returning"/>
    <x v="2"/>
    <s v="Insulated Bottle"/>
    <n v="4"/>
    <n v="35.700000000000003"/>
    <n v="0"/>
    <n v="13.91"/>
    <n v="142.80000000000001"/>
    <n v="55.64"/>
    <n v="87.160000000000011"/>
    <n v="0.61036414565826336"/>
    <n v="2026"/>
    <s v="Q3"/>
    <n v="9"/>
    <x v="8"/>
  </r>
  <r>
    <n v="2124"/>
    <d v="2026-09-24T00:00:00"/>
    <n v="2026"/>
    <x v="2"/>
    <n v="9"/>
    <x v="8"/>
    <x v="3"/>
    <x v="8"/>
    <x v="2"/>
    <s v="New"/>
    <x v="0"/>
    <s v="Cycling Pack 12L"/>
    <n v="6"/>
    <n v="104.16"/>
    <n v="0"/>
    <n v="51.76"/>
    <n v="624.96"/>
    <n v="310.56"/>
    <n v="314.40000000000003"/>
    <n v="0.50307219662058378"/>
    <n v="2026"/>
    <s v="Q3"/>
    <n v="9"/>
    <x v="8"/>
  </r>
  <r>
    <n v="2789"/>
    <d v="2026-09-24T00:00:00"/>
    <n v="2026"/>
    <x v="2"/>
    <n v="9"/>
    <x v="8"/>
    <x v="2"/>
    <x v="16"/>
    <x v="0"/>
    <s v="New"/>
    <x v="1"/>
    <s v="Trail Boots"/>
    <n v="5"/>
    <n v="147.21"/>
    <n v="0.05"/>
    <n v="79.14"/>
    <n v="699.24750000000006"/>
    <n v="395.7"/>
    <n v="303.54750000000007"/>
    <n v="0.43410594961011667"/>
    <n v="2026"/>
    <s v="Q3"/>
    <n v="9"/>
    <x v="8"/>
  </r>
  <r>
    <n v="2921"/>
    <d v="2026-09-24T00:00:00"/>
    <n v="2026"/>
    <x v="2"/>
    <n v="9"/>
    <x v="8"/>
    <x v="0"/>
    <x v="0"/>
    <x v="0"/>
    <s v="New"/>
    <x v="3"/>
    <s v="Trail Tent 2P"/>
    <n v="3"/>
    <n v="195.68"/>
    <n v="0.05"/>
    <n v="102.16"/>
    <n v="557.68799999999999"/>
    <n v="306.48"/>
    <n v="251.20799999999997"/>
    <n v="0.45044541033696256"/>
    <n v="2026"/>
    <s v="Q3"/>
    <n v="9"/>
    <x v="8"/>
  </r>
  <r>
    <n v="3108"/>
    <d v="2026-09-24T00:00:00"/>
    <n v="2026"/>
    <x v="2"/>
    <n v="9"/>
    <x v="8"/>
    <x v="1"/>
    <x v="11"/>
    <x v="1"/>
    <s v="Business"/>
    <x v="1"/>
    <s v="Hiking Daypack 20L"/>
    <n v="5"/>
    <n v="90.05"/>
    <n v="0.15"/>
    <n v="44.12"/>
    <n v="382.71249999999998"/>
    <n v="220.6"/>
    <n v="162.11249999999998"/>
    <n v="0.42358820263252439"/>
    <n v="2026"/>
    <s v="Q3"/>
    <n v="9"/>
    <x v="8"/>
  </r>
  <r>
    <n v="3226"/>
    <d v="2026-09-24T00:00:00"/>
    <n v="2026"/>
    <x v="2"/>
    <n v="9"/>
    <x v="8"/>
    <x v="3"/>
    <x v="13"/>
    <x v="3"/>
    <s v="Returning"/>
    <x v="3"/>
    <s v="Alpine Tent 4P"/>
    <n v="1"/>
    <n v="345.48"/>
    <n v="0"/>
    <n v="196.31"/>
    <n v="345.48"/>
    <n v="196.31"/>
    <n v="149.17000000000002"/>
    <n v="0.43177607965728843"/>
    <n v="2026"/>
    <s v="Q3"/>
    <n v="9"/>
    <x v="8"/>
  </r>
  <r>
    <n v="3286"/>
    <d v="2026-09-24T00:00:00"/>
    <n v="2026"/>
    <x v="2"/>
    <n v="9"/>
    <x v="8"/>
    <x v="3"/>
    <x v="4"/>
    <x v="0"/>
    <s v="New"/>
    <x v="2"/>
    <s v="Packing Cube Set"/>
    <n v="1"/>
    <n v="46.23"/>
    <n v="0.1"/>
    <n v="18.34"/>
    <n v="41.606999999999999"/>
    <n v="18.34"/>
    <n v="23.266999999999999"/>
    <n v="0.55920878698295962"/>
    <n v="2026"/>
    <s v="Q3"/>
    <n v="9"/>
    <x v="8"/>
  </r>
  <r>
    <n v="4510"/>
    <d v="2026-09-24T00:00:00"/>
    <n v="2026"/>
    <x v="2"/>
    <n v="9"/>
    <x v="8"/>
    <x v="0"/>
    <x v="0"/>
    <x v="3"/>
    <s v="Returning"/>
    <x v="3"/>
    <s v="Portable Camp Stove"/>
    <n v="3"/>
    <n v="82.38"/>
    <n v="0.15"/>
    <n v="39.020000000000003"/>
    <n v="210.06899999999999"/>
    <n v="117.06"/>
    <n v="93.008999999999986"/>
    <n v="0.44275452351370259"/>
    <n v="2026"/>
    <s v="Q3"/>
    <n v="9"/>
    <x v="8"/>
  </r>
  <r>
    <n v="2069"/>
    <d v="2026-09-25T00:00:00"/>
    <n v="2026"/>
    <x v="2"/>
    <n v="9"/>
    <x v="8"/>
    <x v="3"/>
    <x v="7"/>
    <x v="0"/>
    <s v="New"/>
    <x v="3"/>
    <s v="Alpine Tent 4P"/>
    <n v="1"/>
    <n v="344.79"/>
    <n v="0"/>
    <n v="189.63"/>
    <n v="344.79"/>
    <n v="189.63"/>
    <n v="155.16000000000003"/>
    <n v="0.45001305142260511"/>
    <n v="2026"/>
    <s v="Q3"/>
    <n v="9"/>
    <x v="8"/>
  </r>
  <r>
    <n v="95"/>
    <d v="2026-09-26T00:00:00"/>
    <n v="2026"/>
    <x v="2"/>
    <n v="9"/>
    <x v="8"/>
    <x v="0"/>
    <x v="0"/>
    <x v="3"/>
    <s v="Returning"/>
    <x v="1"/>
    <s v="Trekking Poles"/>
    <n v="1"/>
    <n v="73.06"/>
    <n v="0.05"/>
    <n v="31.42"/>
    <n v="69.406999999999996"/>
    <n v="31.42"/>
    <n v="37.986999999999995"/>
    <n v="0.54730790842422228"/>
    <n v="2026"/>
    <s v="Q3"/>
    <n v="9"/>
    <x v="8"/>
  </r>
  <r>
    <n v="160"/>
    <d v="2026-09-26T00:00:00"/>
    <n v="2026"/>
    <x v="2"/>
    <n v="9"/>
    <x v="8"/>
    <x v="3"/>
    <x v="8"/>
    <x v="0"/>
    <s v="Returning"/>
    <x v="3"/>
    <s v="Portable Camp Stove"/>
    <n v="1"/>
    <n v="81.58"/>
    <n v="0.1"/>
    <n v="38.89"/>
    <n v="73.421999999999997"/>
    <n v="38.89"/>
    <n v="34.531999999999996"/>
    <n v="0.47032224673803491"/>
    <n v="2026"/>
    <s v="Q3"/>
    <n v="9"/>
    <x v="8"/>
  </r>
  <r>
    <n v="407"/>
    <d v="2026-09-26T00:00:00"/>
    <n v="2026"/>
    <x v="2"/>
    <n v="9"/>
    <x v="8"/>
    <x v="1"/>
    <x v="12"/>
    <x v="1"/>
    <s v="Returning"/>
    <x v="4"/>
    <s v="Training Mat"/>
    <n v="6"/>
    <n v="49.87"/>
    <n v="0.1"/>
    <n v="21.75"/>
    <n v="269.298"/>
    <n v="130.5"/>
    <n v="138.798"/>
    <n v="0.51540672414945521"/>
    <n v="2026"/>
    <s v="Q3"/>
    <n v="9"/>
    <x v="8"/>
  </r>
  <r>
    <n v="1395"/>
    <d v="2026-09-26T00:00:00"/>
    <n v="2026"/>
    <x v="2"/>
    <n v="9"/>
    <x v="8"/>
    <x v="2"/>
    <x v="3"/>
    <x v="0"/>
    <s v="New"/>
    <x v="0"/>
    <s v="Compact Repair Kit"/>
    <n v="2"/>
    <n v="39.81"/>
    <n v="0.05"/>
    <n v="16.87"/>
    <n v="75.638999999999996"/>
    <n v="33.74"/>
    <n v="41.898999999999994"/>
    <n v="0.55393381721069812"/>
    <n v="2026"/>
    <s v="Q3"/>
    <n v="9"/>
    <x v="8"/>
  </r>
  <r>
    <n v="2085"/>
    <d v="2026-09-26T00:00:00"/>
    <n v="2026"/>
    <x v="2"/>
    <n v="9"/>
    <x v="8"/>
    <x v="2"/>
    <x v="2"/>
    <x v="0"/>
    <s v="Returning"/>
    <x v="3"/>
    <s v="Trail Tent 2P"/>
    <n v="3"/>
    <n v="191.46"/>
    <n v="0"/>
    <n v="104.06"/>
    <n v="574.38"/>
    <n v="312.18"/>
    <n v="262.2"/>
    <n v="0.45649221769560222"/>
    <n v="2026"/>
    <s v="Q3"/>
    <n v="9"/>
    <x v="8"/>
  </r>
  <r>
    <n v="3124"/>
    <d v="2026-09-26T00:00:00"/>
    <n v="2026"/>
    <x v="2"/>
    <n v="9"/>
    <x v="8"/>
    <x v="2"/>
    <x v="5"/>
    <x v="0"/>
    <s v="Returning"/>
    <x v="2"/>
    <s v="Packing Cube Set"/>
    <n v="3"/>
    <n v="46.48"/>
    <n v="0.05"/>
    <n v="18.82"/>
    <n v="132.46799999999999"/>
    <n v="56.46"/>
    <n v="76.007999999999981"/>
    <n v="0.57378385723344494"/>
    <n v="2026"/>
    <s v="Q3"/>
    <n v="9"/>
    <x v="8"/>
  </r>
  <r>
    <n v="3216"/>
    <d v="2026-09-26T00:00:00"/>
    <n v="2026"/>
    <x v="2"/>
    <n v="9"/>
    <x v="8"/>
    <x v="1"/>
    <x v="12"/>
    <x v="2"/>
    <s v="Returning"/>
    <x v="2"/>
    <s v="Insulated Bottle"/>
    <n v="2"/>
    <n v="35.44"/>
    <n v="0.1"/>
    <n v="13.2"/>
    <n v="63.791999999999994"/>
    <n v="26.4"/>
    <n v="37.391999999999996"/>
    <n v="0.58615500376222718"/>
    <n v="2026"/>
    <s v="Q3"/>
    <n v="9"/>
    <x v="8"/>
  </r>
  <r>
    <n v="3743"/>
    <d v="2026-09-26T00:00:00"/>
    <n v="2026"/>
    <x v="2"/>
    <n v="9"/>
    <x v="8"/>
    <x v="2"/>
    <x v="2"/>
    <x v="0"/>
    <s v="New"/>
    <x v="4"/>
    <s v="Recovery Roller"/>
    <n v="4"/>
    <n v="36.159999999999997"/>
    <n v="0.05"/>
    <n v="13.68"/>
    <n v="137.40799999999999"/>
    <n v="54.72"/>
    <n v="82.687999999999988"/>
    <n v="0.60176991150442471"/>
    <n v="2026"/>
    <s v="Q3"/>
    <n v="9"/>
    <x v="8"/>
  </r>
  <r>
    <n v="3788"/>
    <d v="2026-09-26T00:00:00"/>
    <n v="2026"/>
    <x v="2"/>
    <n v="9"/>
    <x v="8"/>
    <x v="3"/>
    <x v="8"/>
    <x v="0"/>
    <s v="Returning"/>
    <x v="4"/>
    <s v="Recovery Roller"/>
    <n v="2"/>
    <n v="35.93"/>
    <n v="0"/>
    <n v="13.91"/>
    <n v="71.86"/>
    <n v="27.82"/>
    <n v="44.04"/>
    <n v="0.6128583356526579"/>
    <n v="2026"/>
    <s v="Q3"/>
    <n v="9"/>
    <x v="8"/>
  </r>
  <r>
    <n v="4883"/>
    <d v="2026-09-26T00:00:00"/>
    <n v="2026"/>
    <x v="2"/>
    <n v="9"/>
    <x v="8"/>
    <x v="3"/>
    <x v="8"/>
    <x v="0"/>
    <s v="Business"/>
    <x v="3"/>
    <s v="Trail Tent 2P"/>
    <n v="1"/>
    <n v="199.7"/>
    <n v="0"/>
    <n v="103.77"/>
    <n v="199.7"/>
    <n v="103.77"/>
    <n v="95.929999999999993"/>
    <n v="0.4803705558337506"/>
    <n v="2026"/>
    <s v="Q3"/>
    <n v="9"/>
    <x v="8"/>
  </r>
  <r>
    <n v="1577"/>
    <d v="2026-09-27T00:00:00"/>
    <n v="2026"/>
    <x v="2"/>
    <n v="9"/>
    <x v="8"/>
    <x v="3"/>
    <x v="4"/>
    <x v="0"/>
    <s v="New"/>
    <x v="1"/>
    <s v="Summit Backpack 45L"/>
    <n v="4"/>
    <n v="154.28"/>
    <n v="0.05"/>
    <n v="78.180000000000007"/>
    <n v="586.26400000000001"/>
    <n v="312.72000000000003"/>
    <n v="273.54399999999998"/>
    <n v="0.46658843115047144"/>
    <n v="2026"/>
    <s v="Q3"/>
    <n v="9"/>
    <x v="8"/>
  </r>
  <r>
    <n v="2310"/>
    <d v="2026-09-27T00:00:00"/>
    <n v="2026"/>
    <x v="2"/>
    <n v="9"/>
    <x v="8"/>
    <x v="0"/>
    <x v="15"/>
    <x v="0"/>
    <s v="Returning"/>
    <x v="2"/>
    <s v="Travel Backpack 35L"/>
    <n v="1"/>
    <n v="165.44"/>
    <n v="0"/>
    <n v="88.25"/>
    <n v="165.44"/>
    <n v="88.25"/>
    <n v="77.19"/>
    <n v="0.46657398452611215"/>
    <n v="2026"/>
    <s v="Q3"/>
    <n v="9"/>
    <x v="8"/>
  </r>
  <r>
    <n v="2383"/>
    <d v="2026-09-27T00:00:00"/>
    <n v="2026"/>
    <x v="2"/>
    <n v="9"/>
    <x v="8"/>
    <x v="3"/>
    <x v="7"/>
    <x v="0"/>
    <s v="Returning"/>
    <x v="2"/>
    <s v="Carry-On Duffel"/>
    <n v="2"/>
    <n v="130.29"/>
    <n v="0.1"/>
    <n v="67.97"/>
    <n v="234.52199999999999"/>
    <n v="135.94"/>
    <n v="98.581999999999994"/>
    <n v="0.42035288800197845"/>
    <n v="2026"/>
    <s v="Q3"/>
    <n v="9"/>
    <x v="8"/>
  </r>
  <r>
    <n v="2803"/>
    <d v="2026-09-27T00:00:00"/>
    <n v="2026"/>
    <x v="2"/>
    <n v="9"/>
    <x v="8"/>
    <x v="1"/>
    <x v="12"/>
    <x v="0"/>
    <s v="Returning"/>
    <x v="4"/>
    <s v="Recovery Roller"/>
    <n v="3"/>
    <n v="36.909999999999997"/>
    <n v="0.05"/>
    <n v="13.7"/>
    <n v="105.19349999999999"/>
    <n v="41.099999999999994"/>
    <n v="64.093499999999992"/>
    <n v="0.60929144861612172"/>
    <n v="2026"/>
    <s v="Q3"/>
    <n v="9"/>
    <x v="8"/>
  </r>
  <r>
    <n v="4199"/>
    <d v="2026-09-27T00:00:00"/>
    <n v="2026"/>
    <x v="2"/>
    <n v="9"/>
    <x v="8"/>
    <x v="2"/>
    <x v="5"/>
    <x v="3"/>
    <s v="Business"/>
    <x v="0"/>
    <s v="Trail Bike Light"/>
    <n v="1"/>
    <n v="50.02"/>
    <n v="0"/>
    <n v="22.65"/>
    <n v="50.02"/>
    <n v="22.65"/>
    <n v="27.370000000000005"/>
    <n v="0.54718112754898052"/>
    <n v="2026"/>
    <s v="Q3"/>
    <n v="9"/>
    <x v="8"/>
  </r>
  <r>
    <n v="4517"/>
    <d v="2026-09-27T00:00:00"/>
    <n v="2026"/>
    <x v="2"/>
    <n v="9"/>
    <x v="8"/>
    <x v="1"/>
    <x v="12"/>
    <x v="0"/>
    <s v="Returning"/>
    <x v="3"/>
    <s v="Portable Camp Stove"/>
    <n v="1"/>
    <n v="83.32"/>
    <n v="0.05"/>
    <n v="38.93"/>
    <n v="79.153999999999996"/>
    <n v="38.93"/>
    <n v="40.223999999999997"/>
    <n v="0.50817393940925282"/>
    <n v="2026"/>
    <s v="Q3"/>
    <n v="9"/>
    <x v="8"/>
  </r>
  <r>
    <n v="80"/>
    <d v="2026-09-28T00:00:00"/>
    <n v="2026"/>
    <x v="2"/>
    <n v="9"/>
    <x v="8"/>
    <x v="0"/>
    <x v="15"/>
    <x v="1"/>
    <s v="Business"/>
    <x v="1"/>
    <s v="Trekking Poles"/>
    <n v="10"/>
    <n v="71.040000000000006"/>
    <n v="0.2"/>
    <n v="31.7"/>
    <n v="568.32000000000005"/>
    <n v="317"/>
    <n v="251.32000000000005"/>
    <n v="0.4422156531531532"/>
    <n v="2026"/>
    <s v="Q3"/>
    <n v="9"/>
    <x v="8"/>
  </r>
  <r>
    <n v="370"/>
    <d v="2026-09-28T00:00:00"/>
    <n v="2026"/>
    <x v="2"/>
    <n v="9"/>
    <x v="8"/>
    <x v="3"/>
    <x v="7"/>
    <x v="2"/>
    <s v="Returning"/>
    <x v="0"/>
    <s v="Compact Repair Kit"/>
    <n v="2"/>
    <n v="40.83"/>
    <n v="0"/>
    <n v="16.850000000000001"/>
    <n v="81.66"/>
    <n v="33.700000000000003"/>
    <n v="47.959999999999994"/>
    <n v="0.58731325006122947"/>
    <n v="2026"/>
    <s v="Q3"/>
    <n v="9"/>
    <x v="8"/>
  </r>
  <r>
    <n v="417"/>
    <d v="2026-09-28T00:00:00"/>
    <n v="2026"/>
    <x v="2"/>
    <n v="9"/>
    <x v="8"/>
    <x v="1"/>
    <x v="14"/>
    <x v="3"/>
    <s v="Returning"/>
    <x v="3"/>
    <s v="Compact Sleeping Bag"/>
    <n v="1"/>
    <n v="121.64"/>
    <n v="0.15"/>
    <n v="61.56"/>
    <n v="103.39399999999999"/>
    <n v="61.56"/>
    <n v="41.833999999999989"/>
    <n v="0.40460761746329565"/>
    <n v="2026"/>
    <s v="Q3"/>
    <n v="9"/>
    <x v="8"/>
  </r>
  <r>
    <n v="437"/>
    <d v="2026-09-28T00:00:00"/>
    <n v="2026"/>
    <x v="2"/>
    <n v="9"/>
    <x v="8"/>
    <x v="1"/>
    <x v="1"/>
    <x v="2"/>
    <s v="New"/>
    <x v="2"/>
    <s v="Travel Backpack 35L"/>
    <n v="1"/>
    <n v="164.7"/>
    <n v="0"/>
    <n v="86.02"/>
    <n v="164.7"/>
    <n v="86.02"/>
    <n v="78.679999999999993"/>
    <n v="0.47771706132361869"/>
    <n v="2026"/>
    <s v="Q3"/>
    <n v="9"/>
    <x v="8"/>
  </r>
  <r>
    <n v="790"/>
    <d v="2026-09-28T00:00:00"/>
    <n v="2026"/>
    <x v="2"/>
    <n v="9"/>
    <x v="8"/>
    <x v="3"/>
    <x v="7"/>
    <x v="3"/>
    <s v="New"/>
    <x v="3"/>
    <s v="Trail Tent 2P"/>
    <n v="1"/>
    <n v="199.09"/>
    <n v="0.05"/>
    <n v="106.57"/>
    <n v="189.13550000000001"/>
    <n v="106.57"/>
    <n v="82.565500000000014"/>
    <n v="0.43654152710622812"/>
    <n v="2026"/>
    <s v="Q3"/>
    <n v="9"/>
    <x v="8"/>
  </r>
  <r>
    <n v="1151"/>
    <d v="2026-09-28T00:00:00"/>
    <n v="2026"/>
    <x v="2"/>
    <n v="9"/>
    <x v="8"/>
    <x v="0"/>
    <x v="0"/>
    <x v="3"/>
    <s v="Returning"/>
    <x v="0"/>
    <s v="Commuter Helmet"/>
    <n v="1"/>
    <n v="81.48"/>
    <n v="0"/>
    <n v="41.47"/>
    <n v="81.48"/>
    <n v="41.47"/>
    <n v="40.010000000000005"/>
    <n v="0.4910407461953854"/>
    <n v="2026"/>
    <s v="Q3"/>
    <n v="9"/>
    <x v="8"/>
  </r>
  <r>
    <n v="1331"/>
    <d v="2026-09-28T00:00:00"/>
    <n v="2026"/>
    <x v="2"/>
    <n v="9"/>
    <x v="8"/>
    <x v="0"/>
    <x v="0"/>
    <x v="0"/>
    <s v="New"/>
    <x v="4"/>
    <s v="Resistance Band Set"/>
    <n v="3"/>
    <n v="39.450000000000003"/>
    <n v="0.05"/>
    <n v="15.1"/>
    <n v="112.4325"/>
    <n v="45.3"/>
    <n v="67.132500000000007"/>
    <n v="0.59709158828630515"/>
    <n v="2026"/>
    <s v="Q3"/>
    <n v="9"/>
    <x v="8"/>
  </r>
  <r>
    <n v="2388"/>
    <d v="2026-09-28T00:00:00"/>
    <n v="2026"/>
    <x v="2"/>
    <n v="9"/>
    <x v="8"/>
    <x v="3"/>
    <x v="8"/>
    <x v="0"/>
    <s v="Returning"/>
    <x v="1"/>
    <s v="Hiking Daypack 20L"/>
    <n v="3"/>
    <n v="93.22"/>
    <n v="0"/>
    <n v="46.75"/>
    <n v="279.65999999999997"/>
    <n v="140.25"/>
    <n v="139.40999999999997"/>
    <n v="0.49849817635700489"/>
    <n v="2026"/>
    <s v="Q3"/>
    <n v="9"/>
    <x v="8"/>
  </r>
  <r>
    <n v="2795"/>
    <d v="2026-09-28T00:00:00"/>
    <n v="2026"/>
    <x v="2"/>
    <n v="9"/>
    <x v="8"/>
    <x v="1"/>
    <x v="12"/>
    <x v="0"/>
    <s v="New"/>
    <x v="1"/>
    <s v="Trail Boots"/>
    <n v="3"/>
    <n v="142.19"/>
    <n v="0.05"/>
    <n v="78.37"/>
    <n v="405.24149999999997"/>
    <n v="235.11"/>
    <n v="170.13149999999996"/>
    <n v="0.41982743623246871"/>
    <n v="2026"/>
    <s v="Q3"/>
    <n v="9"/>
    <x v="8"/>
  </r>
  <r>
    <n v="2840"/>
    <d v="2026-09-28T00:00:00"/>
    <n v="2026"/>
    <x v="2"/>
    <n v="9"/>
    <x v="8"/>
    <x v="0"/>
    <x v="0"/>
    <x v="0"/>
    <s v="Returning"/>
    <x v="1"/>
    <s v="Summit Backpack 45L"/>
    <n v="2"/>
    <n v="151.69999999999999"/>
    <n v="0"/>
    <n v="77.19"/>
    <n v="303.39999999999998"/>
    <n v="154.38"/>
    <n v="149.01999999999998"/>
    <n v="0.49116677653263019"/>
    <n v="2026"/>
    <s v="Q3"/>
    <n v="9"/>
    <x v="8"/>
  </r>
  <r>
    <n v="2863"/>
    <d v="2026-09-28T00:00:00"/>
    <n v="2026"/>
    <x v="2"/>
    <n v="9"/>
    <x v="8"/>
    <x v="2"/>
    <x v="2"/>
    <x v="2"/>
    <s v="New"/>
    <x v="2"/>
    <s v="Carry-On Duffel"/>
    <n v="1"/>
    <n v="133.85"/>
    <n v="0.05"/>
    <n v="66.41"/>
    <n v="127.15749999999998"/>
    <n v="66.41"/>
    <n v="60.747499999999988"/>
    <n v="0.47773430588050247"/>
    <n v="2026"/>
    <s v="Q3"/>
    <n v="9"/>
    <x v="8"/>
  </r>
  <r>
    <n v="4522"/>
    <d v="2026-09-28T00:00:00"/>
    <n v="2026"/>
    <x v="2"/>
    <n v="9"/>
    <x v="8"/>
    <x v="3"/>
    <x v="13"/>
    <x v="3"/>
    <s v="Business"/>
    <x v="3"/>
    <s v="Compact Sleeping Bag"/>
    <n v="6"/>
    <n v="125.62"/>
    <n v="0"/>
    <n v="61.34"/>
    <n v="753.72"/>
    <n v="368.04"/>
    <n v="385.68"/>
    <n v="0.51170195828689702"/>
    <n v="2026"/>
    <s v="Q3"/>
    <n v="9"/>
    <x v="8"/>
  </r>
  <r>
    <n v="5200"/>
    <d v="2026-09-28T00:00:00"/>
    <n v="2026"/>
    <x v="2"/>
    <n v="9"/>
    <x v="8"/>
    <x v="1"/>
    <x v="12"/>
    <x v="0"/>
    <s v="New"/>
    <x v="3"/>
    <s v="Trail Tent 2P"/>
    <n v="3"/>
    <n v="196.87"/>
    <n v="0.1"/>
    <n v="105.93"/>
    <n v="531.54899999999998"/>
    <n v="317.79000000000002"/>
    <n v="213.75899999999996"/>
    <n v="0.40214354650276823"/>
    <n v="2026"/>
    <s v="Q3"/>
    <n v="9"/>
    <x v="8"/>
  </r>
  <r>
    <n v="452"/>
    <d v="2026-09-29T00:00:00"/>
    <n v="2026"/>
    <x v="2"/>
    <n v="9"/>
    <x v="8"/>
    <x v="1"/>
    <x v="1"/>
    <x v="0"/>
    <s v="Returning"/>
    <x v="2"/>
    <s v="Insulated Bottle"/>
    <n v="4"/>
    <n v="36.869999999999997"/>
    <n v="0"/>
    <n v="13.43"/>
    <n v="147.47999999999999"/>
    <n v="53.72"/>
    <n v="93.759999999999991"/>
    <n v="0.63574721996202876"/>
    <n v="2026"/>
    <s v="Q3"/>
    <n v="9"/>
    <x v="8"/>
  </r>
  <r>
    <n v="871"/>
    <d v="2026-09-29T00:00:00"/>
    <n v="2026"/>
    <x v="2"/>
    <n v="9"/>
    <x v="8"/>
    <x v="1"/>
    <x v="12"/>
    <x v="0"/>
    <s v="New"/>
    <x v="2"/>
    <s v="Packing Cube Set"/>
    <n v="1"/>
    <n v="47.37"/>
    <n v="0"/>
    <n v="18.2"/>
    <n v="47.37"/>
    <n v="18.2"/>
    <n v="29.169999999999998"/>
    <n v="0.61579058475828585"/>
    <n v="2026"/>
    <s v="Q3"/>
    <n v="9"/>
    <x v="8"/>
  </r>
  <r>
    <n v="922"/>
    <d v="2026-09-29T00:00:00"/>
    <n v="2026"/>
    <x v="2"/>
    <n v="9"/>
    <x v="8"/>
    <x v="3"/>
    <x v="8"/>
    <x v="3"/>
    <s v="Business"/>
    <x v="1"/>
    <s v="Trail Boots"/>
    <n v="1"/>
    <n v="145.62"/>
    <n v="0.05"/>
    <n v="80.25"/>
    <n v="138.339"/>
    <n v="80.25"/>
    <n v="58.088999999999999"/>
    <n v="0.41990328107041397"/>
    <n v="2026"/>
    <s v="Q3"/>
    <n v="9"/>
    <x v="8"/>
  </r>
  <r>
    <n v="1491"/>
    <d v="2026-09-29T00:00:00"/>
    <n v="2026"/>
    <x v="2"/>
    <n v="9"/>
    <x v="8"/>
    <x v="3"/>
    <x v="8"/>
    <x v="2"/>
    <s v="New"/>
    <x v="4"/>
    <s v="Recovery Roller"/>
    <n v="2"/>
    <n v="36.1"/>
    <n v="0.05"/>
    <n v="13.71"/>
    <n v="68.59"/>
    <n v="27.42"/>
    <n v="41.17"/>
    <n v="0.60023327015599937"/>
    <n v="2026"/>
    <s v="Q3"/>
    <n v="9"/>
    <x v="8"/>
  </r>
  <r>
    <n v="1548"/>
    <d v="2026-09-29T00:00:00"/>
    <n v="2026"/>
    <x v="2"/>
    <n v="9"/>
    <x v="8"/>
    <x v="0"/>
    <x v="9"/>
    <x v="2"/>
    <s v="Returning"/>
    <x v="1"/>
    <s v="Trekking Poles"/>
    <n v="2"/>
    <n v="73"/>
    <n v="0.05"/>
    <n v="31.41"/>
    <n v="138.69999999999999"/>
    <n v="62.82"/>
    <n v="75.88"/>
    <n v="0.54708002883922136"/>
    <n v="2026"/>
    <s v="Q3"/>
    <n v="9"/>
    <x v="8"/>
  </r>
  <r>
    <n v="2299"/>
    <d v="2026-09-29T00:00:00"/>
    <n v="2026"/>
    <x v="2"/>
    <n v="9"/>
    <x v="8"/>
    <x v="1"/>
    <x v="11"/>
    <x v="0"/>
    <s v="New"/>
    <x v="2"/>
    <s v="Insulated Bottle"/>
    <n v="2"/>
    <n v="36.93"/>
    <n v="0.1"/>
    <n v="13.4"/>
    <n v="66.474000000000004"/>
    <n v="26.8"/>
    <n v="39.674000000000007"/>
    <n v="0.59683485272437353"/>
    <n v="2026"/>
    <s v="Q3"/>
    <n v="9"/>
    <x v="8"/>
  </r>
  <r>
    <n v="3051"/>
    <d v="2026-09-29T00:00:00"/>
    <n v="2026"/>
    <x v="2"/>
    <n v="9"/>
    <x v="8"/>
    <x v="1"/>
    <x v="14"/>
    <x v="0"/>
    <s v="New"/>
    <x v="4"/>
    <s v="Training Mat"/>
    <n v="2"/>
    <n v="51.52"/>
    <n v="0"/>
    <n v="21.47"/>
    <n v="103.04"/>
    <n v="42.94"/>
    <n v="60.100000000000009"/>
    <n v="0.58326863354037273"/>
    <n v="2026"/>
    <s v="Q3"/>
    <n v="9"/>
    <x v="8"/>
  </r>
  <r>
    <n v="4018"/>
    <d v="2026-09-29T00:00:00"/>
    <n v="2026"/>
    <x v="2"/>
    <n v="9"/>
    <x v="8"/>
    <x v="1"/>
    <x v="6"/>
    <x v="0"/>
    <s v="New"/>
    <x v="4"/>
    <s v="Training Mat"/>
    <n v="1"/>
    <n v="50.42"/>
    <n v="0"/>
    <n v="21.68"/>
    <n v="50.42"/>
    <n v="21.68"/>
    <n v="28.740000000000002"/>
    <n v="0.57001190003966684"/>
    <n v="2026"/>
    <s v="Q3"/>
    <n v="9"/>
    <x v="8"/>
  </r>
  <r>
    <n v="4118"/>
    <d v="2026-09-29T00:00:00"/>
    <n v="2026"/>
    <x v="2"/>
    <n v="9"/>
    <x v="8"/>
    <x v="1"/>
    <x v="14"/>
    <x v="1"/>
    <s v="Returning"/>
    <x v="1"/>
    <s v="Summit Backpack 45L"/>
    <n v="10"/>
    <n v="157.79"/>
    <n v="0.1"/>
    <n v="77.900000000000006"/>
    <n v="1420.11"/>
    <n v="779"/>
    <n v="641.1099999999999"/>
    <n v="0.4514509439409623"/>
    <n v="2026"/>
    <s v="Q3"/>
    <n v="9"/>
    <x v="8"/>
  </r>
  <r>
    <n v="4251"/>
    <d v="2026-09-29T00:00:00"/>
    <n v="2026"/>
    <x v="2"/>
    <n v="9"/>
    <x v="8"/>
    <x v="1"/>
    <x v="11"/>
    <x v="0"/>
    <s v="Returning"/>
    <x v="0"/>
    <s v="Compact Repair Kit"/>
    <n v="1"/>
    <n v="40.409999999999997"/>
    <n v="0.15"/>
    <n v="16.3"/>
    <n v="34.348499999999994"/>
    <n v="16.3"/>
    <n v="18.048499999999994"/>
    <n v="0.52545234871974023"/>
    <n v="2026"/>
    <s v="Q3"/>
    <n v="9"/>
    <x v="8"/>
  </r>
  <r>
    <n v="4557"/>
    <d v="2026-09-29T00:00:00"/>
    <n v="2026"/>
    <x v="2"/>
    <n v="9"/>
    <x v="8"/>
    <x v="3"/>
    <x v="8"/>
    <x v="0"/>
    <s v="New"/>
    <x v="0"/>
    <s v="Trail Bike Light"/>
    <n v="2"/>
    <n v="50.17"/>
    <n v="0.05"/>
    <n v="22.83"/>
    <n v="95.322999999999993"/>
    <n v="45.66"/>
    <n v="49.662999999999997"/>
    <n v="0.52099703114673268"/>
    <n v="2026"/>
    <s v="Q3"/>
    <n v="9"/>
    <x v="8"/>
  </r>
  <r>
    <n v="4811"/>
    <d v="2026-09-29T00:00:00"/>
    <n v="2026"/>
    <x v="2"/>
    <n v="9"/>
    <x v="8"/>
    <x v="1"/>
    <x v="14"/>
    <x v="0"/>
    <s v="New"/>
    <x v="1"/>
    <s v="Summit Backpack 45L"/>
    <n v="1"/>
    <n v="155.55000000000001"/>
    <n v="0.1"/>
    <n v="79.2"/>
    <n v="139.995"/>
    <n v="79.2"/>
    <n v="60.795000000000002"/>
    <n v="0.43426550948248149"/>
    <n v="2026"/>
    <s v="Q3"/>
    <n v="9"/>
    <x v="8"/>
  </r>
  <r>
    <n v="306"/>
    <d v="2026-09-30T00:00:00"/>
    <n v="2026"/>
    <x v="2"/>
    <n v="9"/>
    <x v="8"/>
    <x v="2"/>
    <x v="10"/>
    <x v="2"/>
    <s v="Business"/>
    <x v="0"/>
    <s v="Trail Bike Light"/>
    <n v="1"/>
    <n v="51.81"/>
    <n v="0.1"/>
    <n v="22.65"/>
    <n v="46.629000000000005"/>
    <n v="22.65"/>
    <n v="23.979000000000006"/>
    <n v="0.51425078813613856"/>
    <n v="2026"/>
    <s v="Q3"/>
    <n v="9"/>
    <x v="8"/>
  </r>
  <r>
    <n v="1158"/>
    <d v="2026-09-30T00:00:00"/>
    <n v="2026"/>
    <x v="2"/>
    <n v="9"/>
    <x v="8"/>
    <x v="0"/>
    <x v="9"/>
    <x v="2"/>
    <s v="Returning"/>
    <x v="4"/>
    <s v="Resistance Band Set"/>
    <n v="1"/>
    <n v="40.61"/>
    <n v="0.1"/>
    <n v="14.28"/>
    <n v="36.548999999999999"/>
    <n v="14.28"/>
    <n v="22.268999999999998"/>
    <n v="0.60929163588607071"/>
    <n v="2026"/>
    <s v="Q3"/>
    <n v="9"/>
    <x v="8"/>
  </r>
  <r>
    <n v="1639"/>
    <d v="2026-09-30T00:00:00"/>
    <n v="2026"/>
    <x v="2"/>
    <n v="9"/>
    <x v="8"/>
    <x v="2"/>
    <x v="2"/>
    <x v="2"/>
    <s v="Business"/>
    <x v="1"/>
    <s v="Trail Boots"/>
    <n v="1"/>
    <n v="140.78"/>
    <n v="0.05"/>
    <n v="80.8"/>
    <n v="133.74099999999999"/>
    <n v="80.8"/>
    <n v="52.940999999999988"/>
    <n v="0.39584719719457756"/>
    <n v="2026"/>
    <s v="Q3"/>
    <n v="9"/>
    <x v="8"/>
  </r>
  <r>
    <n v="2247"/>
    <d v="2026-09-30T00:00:00"/>
    <n v="2026"/>
    <x v="2"/>
    <n v="9"/>
    <x v="8"/>
    <x v="1"/>
    <x v="6"/>
    <x v="2"/>
    <s v="Business"/>
    <x v="2"/>
    <s v="Travel Backpack 35L"/>
    <n v="1"/>
    <n v="163.13999999999999"/>
    <n v="0"/>
    <n v="87.53"/>
    <n v="163.13999999999999"/>
    <n v="87.53"/>
    <n v="75.609999999999985"/>
    <n v="0.4634669608924849"/>
    <n v="2026"/>
    <s v="Q3"/>
    <n v="9"/>
    <x v="8"/>
  </r>
  <r>
    <n v="3119"/>
    <d v="2026-09-30T00:00:00"/>
    <n v="2026"/>
    <x v="2"/>
    <n v="9"/>
    <x v="8"/>
    <x v="3"/>
    <x v="4"/>
    <x v="2"/>
    <s v="Returning"/>
    <x v="1"/>
    <s v="Trekking Poles"/>
    <n v="1"/>
    <n v="70.91"/>
    <n v="0"/>
    <n v="31.73"/>
    <n v="70.91"/>
    <n v="31.73"/>
    <n v="39.179999999999993"/>
    <n v="0.55253137780284856"/>
    <n v="2026"/>
    <s v="Q3"/>
    <n v="9"/>
    <x v="8"/>
  </r>
  <r>
    <n v="3267"/>
    <d v="2026-09-30T00:00:00"/>
    <n v="2026"/>
    <x v="2"/>
    <n v="9"/>
    <x v="8"/>
    <x v="3"/>
    <x v="13"/>
    <x v="3"/>
    <s v="Returning"/>
    <x v="0"/>
    <s v="Commuter Helmet"/>
    <n v="2"/>
    <n v="81.99"/>
    <n v="0"/>
    <n v="43.95"/>
    <n v="163.98"/>
    <n v="87.9"/>
    <n v="76.079999999999984"/>
    <n v="0.46395901939260881"/>
    <n v="2026"/>
    <s v="Q3"/>
    <n v="9"/>
    <x v="8"/>
  </r>
  <r>
    <n v="3382"/>
    <d v="2026-09-30T00:00:00"/>
    <n v="2026"/>
    <x v="2"/>
    <n v="9"/>
    <x v="8"/>
    <x v="3"/>
    <x v="4"/>
    <x v="3"/>
    <s v="New"/>
    <x v="0"/>
    <s v="Commuter Helmet"/>
    <n v="2"/>
    <n v="81.13"/>
    <n v="0"/>
    <n v="43.7"/>
    <n v="162.26"/>
    <n v="87.4"/>
    <n v="74.859999999999985"/>
    <n v="0.46135831381733017"/>
    <n v="2026"/>
    <s v="Q3"/>
    <n v="9"/>
    <x v="8"/>
  </r>
  <r>
    <n v="3814"/>
    <d v="2026-09-30T00:00:00"/>
    <n v="2026"/>
    <x v="2"/>
    <n v="9"/>
    <x v="8"/>
    <x v="1"/>
    <x v="12"/>
    <x v="1"/>
    <s v="Returning"/>
    <x v="1"/>
    <s v="Trail Boots"/>
    <n v="5"/>
    <n v="141.08000000000001"/>
    <n v="0.05"/>
    <n v="78.23"/>
    <n v="670.13000000000011"/>
    <n v="391.15000000000003"/>
    <n v="278.98000000000008"/>
    <n v="0.4163072836613792"/>
    <n v="2026"/>
    <s v="Q3"/>
    <n v="9"/>
    <x v="8"/>
  </r>
  <r>
    <n v="3818"/>
    <d v="2026-09-30T00:00:00"/>
    <n v="2026"/>
    <x v="2"/>
    <n v="9"/>
    <x v="8"/>
    <x v="0"/>
    <x v="15"/>
    <x v="0"/>
    <s v="Returning"/>
    <x v="2"/>
    <s v="Insulated Bottle"/>
    <n v="5"/>
    <n v="36.18"/>
    <n v="0"/>
    <n v="13.66"/>
    <n v="180.9"/>
    <n v="68.3"/>
    <n v="112.60000000000001"/>
    <n v="0.62244333886124936"/>
    <n v="2026"/>
    <s v="Q3"/>
    <n v="9"/>
    <x v="8"/>
  </r>
  <r>
    <n v="4347"/>
    <d v="2026-09-30T00:00:00"/>
    <n v="2026"/>
    <x v="2"/>
    <n v="9"/>
    <x v="8"/>
    <x v="3"/>
    <x v="13"/>
    <x v="3"/>
    <s v="New"/>
    <x v="0"/>
    <s v="Commuter Helmet"/>
    <n v="1"/>
    <n v="81.06"/>
    <n v="0.05"/>
    <n v="43.54"/>
    <n v="77.007000000000005"/>
    <n v="43.54"/>
    <n v="33.467000000000006"/>
    <n v="0.434596854831379"/>
    <n v="2026"/>
    <s v="Q3"/>
    <n v="9"/>
    <x v="8"/>
  </r>
  <r>
    <n v="4646"/>
    <d v="2026-09-30T00:00:00"/>
    <n v="2026"/>
    <x v="2"/>
    <n v="9"/>
    <x v="8"/>
    <x v="2"/>
    <x v="3"/>
    <x v="0"/>
    <s v="Business"/>
    <x v="4"/>
    <s v="Training Mat"/>
    <n v="1"/>
    <n v="49.51"/>
    <n v="0.15"/>
    <n v="21.4"/>
    <n v="42.083499999999994"/>
    <n v="21.4"/>
    <n v="20.683499999999995"/>
    <n v="0.49148716242707946"/>
    <n v="2026"/>
    <s v="Q3"/>
    <n v="9"/>
    <x v="8"/>
  </r>
  <r>
    <n v="5102"/>
    <d v="2026-09-30T00:00:00"/>
    <n v="2026"/>
    <x v="2"/>
    <n v="9"/>
    <x v="8"/>
    <x v="1"/>
    <x v="14"/>
    <x v="0"/>
    <s v="New"/>
    <x v="3"/>
    <s v="Trail Tent 2P"/>
    <n v="1"/>
    <n v="196.74"/>
    <n v="0.15"/>
    <n v="102.01"/>
    <n v="167.22900000000001"/>
    <n v="102.01"/>
    <n v="65.219000000000008"/>
    <n v="0.38999814625453721"/>
    <n v="2026"/>
    <s v="Q3"/>
    <n v="9"/>
    <x v="8"/>
  </r>
  <r>
    <n v="5152"/>
    <d v="2026-09-30T00:00:00"/>
    <n v="2026"/>
    <x v="2"/>
    <n v="9"/>
    <x v="8"/>
    <x v="3"/>
    <x v="13"/>
    <x v="0"/>
    <s v="New"/>
    <x v="1"/>
    <s v="Hiking Daypack 20L"/>
    <n v="2"/>
    <n v="91.78"/>
    <n v="0.1"/>
    <n v="45.51"/>
    <n v="165.20400000000001"/>
    <n v="91.02"/>
    <n v="74.184000000000012"/>
    <n v="0.44904481731677204"/>
    <n v="2026"/>
    <s v="Q3"/>
    <n v="9"/>
    <x v="8"/>
  </r>
  <r>
    <n v="151"/>
    <d v="2026-10-01T00:00:00"/>
    <n v="2026"/>
    <x v="3"/>
    <n v="10"/>
    <x v="9"/>
    <x v="2"/>
    <x v="10"/>
    <x v="0"/>
    <s v="New"/>
    <x v="1"/>
    <s v="Trail Boots"/>
    <n v="5"/>
    <n v="146.69"/>
    <n v="0"/>
    <n v="79"/>
    <n v="733.45"/>
    <n v="395"/>
    <n v="338.45000000000005"/>
    <n v="0.46144931488172342"/>
    <n v="2026"/>
    <s v="Q4"/>
    <n v="10"/>
    <x v="9"/>
  </r>
  <r>
    <n v="1292"/>
    <d v="2026-10-01T00:00:00"/>
    <n v="2026"/>
    <x v="3"/>
    <n v="10"/>
    <x v="9"/>
    <x v="0"/>
    <x v="9"/>
    <x v="2"/>
    <s v="New"/>
    <x v="3"/>
    <s v="Portable Camp Stove"/>
    <n v="1"/>
    <n v="79.81"/>
    <n v="0"/>
    <n v="39.08"/>
    <n v="79.81"/>
    <n v="39.08"/>
    <n v="40.730000000000004"/>
    <n v="0.5103370504949255"/>
    <n v="2026"/>
    <s v="Q4"/>
    <n v="10"/>
    <x v="9"/>
  </r>
  <r>
    <n v="1862"/>
    <d v="2026-10-01T00:00:00"/>
    <n v="2026"/>
    <x v="3"/>
    <n v="10"/>
    <x v="9"/>
    <x v="3"/>
    <x v="8"/>
    <x v="0"/>
    <s v="New"/>
    <x v="3"/>
    <s v="Compact Sleeping Bag"/>
    <n v="5"/>
    <n v="121.63"/>
    <n v="0.05"/>
    <n v="61.7"/>
    <n v="577.74249999999995"/>
    <n v="308.5"/>
    <n v="269.24249999999995"/>
    <n v="0.46602508903187834"/>
    <n v="2026"/>
    <s v="Q4"/>
    <n v="10"/>
    <x v="9"/>
  </r>
  <r>
    <n v="2569"/>
    <d v="2026-10-01T00:00:00"/>
    <n v="2026"/>
    <x v="3"/>
    <n v="10"/>
    <x v="9"/>
    <x v="3"/>
    <x v="13"/>
    <x v="1"/>
    <s v="Business"/>
    <x v="0"/>
    <s v="Trail Bike Light"/>
    <n v="10"/>
    <n v="50.42"/>
    <n v="0.05"/>
    <n v="22.5"/>
    <n v="478.99"/>
    <n v="225"/>
    <n v="253.99"/>
    <n v="0.53026159210004387"/>
    <n v="2026"/>
    <s v="Q4"/>
    <n v="10"/>
    <x v="9"/>
  </r>
  <r>
    <n v="3333"/>
    <d v="2026-10-01T00:00:00"/>
    <n v="2026"/>
    <x v="3"/>
    <n v="10"/>
    <x v="9"/>
    <x v="2"/>
    <x v="5"/>
    <x v="0"/>
    <s v="New"/>
    <x v="3"/>
    <s v="Portable Camp Stove"/>
    <n v="3"/>
    <n v="80.67"/>
    <n v="0"/>
    <n v="39.94"/>
    <n v="242.01"/>
    <n v="119.82"/>
    <n v="122.19"/>
    <n v="0.50489649188050079"/>
    <n v="2026"/>
    <s v="Q4"/>
    <n v="10"/>
    <x v="9"/>
  </r>
  <r>
    <n v="3830"/>
    <d v="2026-10-01T00:00:00"/>
    <n v="2026"/>
    <x v="3"/>
    <n v="10"/>
    <x v="9"/>
    <x v="3"/>
    <x v="13"/>
    <x v="0"/>
    <s v="Business"/>
    <x v="1"/>
    <s v="Summit Backpack 45L"/>
    <n v="2"/>
    <n v="152.12"/>
    <n v="0"/>
    <n v="79.53"/>
    <n v="304.24"/>
    <n v="159.06"/>
    <n v="145.18"/>
    <n v="0.47718906126742044"/>
    <n v="2026"/>
    <s v="Q4"/>
    <n v="10"/>
    <x v="9"/>
  </r>
  <r>
    <n v="4868"/>
    <d v="2026-10-01T00:00:00"/>
    <n v="2026"/>
    <x v="3"/>
    <n v="10"/>
    <x v="9"/>
    <x v="2"/>
    <x v="5"/>
    <x v="1"/>
    <s v="New"/>
    <x v="3"/>
    <s v="Portable Camp Stove"/>
    <n v="4"/>
    <n v="82.54"/>
    <n v="0.15"/>
    <n v="39.74"/>
    <n v="280.63600000000002"/>
    <n v="158.96"/>
    <n v="121.67600000000002"/>
    <n v="0.43357231431462823"/>
    <n v="2026"/>
    <s v="Q4"/>
    <n v="10"/>
    <x v="9"/>
  </r>
  <r>
    <n v="2250"/>
    <d v="2026-10-02T00:00:00"/>
    <n v="2026"/>
    <x v="3"/>
    <n v="10"/>
    <x v="9"/>
    <x v="3"/>
    <x v="13"/>
    <x v="2"/>
    <s v="Returning"/>
    <x v="0"/>
    <s v="Trail Bike Light"/>
    <n v="2"/>
    <n v="50.43"/>
    <n v="0"/>
    <n v="23.04"/>
    <n v="100.86"/>
    <n v="46.08"/>
    <n v="54.78"/>
    <n v="0.54312908982748365"/>
    <n v="2026"/>
    <s v="Q4"/>
    <n v="10"/>
    <x v="9"/>
  </r>
  <r>
    <n v="2516"/>
    <d v="2026-10-02T00:00:00"/>
    <n v="2026"/>
    <x v="3"/>
    <n v="10"/>
    <x v="9"/>
    <x v="2"/>
    <x v="10"/>
    <x v="0"/>
    <s v="New"/>
    <x v="3"/>
    <s v="Trail Tent 2P"/>
    <n v="2"/>
    <n v="198.57"/>
    <n v="0.15"/>
    <n v="101.08"/>
    <n v="337.56899999999996"/>
    <n v="202.16"/>
    <n v="135.40899999999996"/>
    <n v="0.4011298430839324"/>
    <n v="2026"/>
    <s v="Q4"/>
    <n v="10"/>
    <x v="9"/>
  </r>
  <r>
    <n v="809"/>
    <d v="2026-10-03T00:00:00"/>
    <n v="2026"/>
    <x v="3"/>
    <n v="10"/>
    <x v="9"/>
    <x v="3"/>
    <x v="8"/>
    <x v="0"/>
    <s v="New"/>
    <x v="4"/>
    <s v="Resistance Band Set"/>
    <n v="2"/>
    <n v="41.06"/>
    <n v="0.05"/>
    <n v="14.54"/>
    <n v="78.013999999999996"/>
    <n v="29.08"/>
    <n v="48.933999999999997"/>
    <n v="0.62724639167328944"/>
    <n v="2026"/>
    <s v="Q4"/>
    <n v="10"/>
    <x v="9"/>
  </r>
  <r>
    <n v="1852"/>
    <d v="2026-10-03T00:00:00"/>
    <n v="2026"/>
    <x v="3"/>
    <n v="10"/>
    <x v="9"/>
    <x v="1"/>
    <x v="12"/>
    <x v="1"/>
    <s v="Business"/>
    <x v="2"/>
    <s v="Travel Backpack 35L"/>
    <n v="4"/>
    <n v="162.19"/>
    <n v="0.15"/>
    <n v="89.81"/>
    <n v="551.44600000000003"/>
    <n v="359.24"/>
    <n v="192.20600000000002"/>
    <n v="0.34854908730863948"/>
    <n v="2026"/>
    <s v="Q4"/>
    <n v="10"/>
    <x v="9"/>
  </r>
  <r>
    <n v="3627"/>
    <d v="2026-10-03T00:00:00"/>
    <n v="2026"/>
    <x v="3"/>
    <n v="10"/>
    <x v="9"/>
    <x v="3"/>
    <x v="4"/>
    <x v="2"/>
    <s v="New"/>
    <x v="3"/>
    <s v="Trail Tent 2P"/>
    <n v="2"/>
    <n v="192.99"/>
    <n v="0"/>
    <n v="101.73"/>
    <n v="385.98"/>
    <n v="203.46"/>
    <n v="182.52"/>
    <n v="0.47287424218871443"/>
    <n v="2026"/>
    <s v="Q4"/>
    <n v="10"/>
    <x v="9"/>
  </r>
  <r>
    <n v="4135"/>
    <d v="2026-10-03T00:00:00"/>
    <n v="2026"/>
    <x v="3"/>
    <n v="10"/>
    <x v="9"/>
    <x v="0"/>
    <x v="15"/>
    <x v="0"/>
    <s v="New"/>
    <x v="1"/>
    <s v="Trail Boots"/>
    <n v="3"/>
    <n v="142.33000000000001"/>
    <n v="0.1"/>
    <n v="79.19"/>
    <n v="384.291"/>
    <n v="237.57"/>
    <n v="146.721"/>
    <n v="0.3817966072585619"/>
    <n v="2026"/>
    <s v="Q4"/>
    <n v="10"/>
    <x v="9"/>
  </r>
  <r>
    <n v="4138"/>
    <d v="2026-10-03T00:00:00"/>
    <n v="2026"/>
    <x v="3"/>
    <n v="10"/>
    <x v="9"/>
    <x v="1"/>
    <x v="11"/>
    <x v="2"/>
    <s v="Business"/>
    <x v="1"/>
    <s v="Trail Boots"/>
    <n v="4"/>
    <n v="143.63"/>
    <n v="0"/>
    <n v="80.510000000000005"/>
    <n v="574.52"/>
    <n v="322.04000000000002"/>
    <n v="252.47999999999996"/>
    <n v="0.43946250783262542"/>
    <n v="2026"/>
    <s v="Q4"/>
    <n v="10"/>
    <x v="9"/>
  </r>
  <r>
    <n v="4286"/>
    <d v="2026-10-03T00:00:00"/>
    <n v="2026"/>
    <x v="3"/>
    <n v="10"/>
    <x v="9"/>
    <x v="1"/>
    <x v="6"/>
    <x v="2"/>
    <s v="Returning"/>
    <x v="3"/>
    <s v="Alpine Tent 4P"/>
    <n v="4"/>
    <n v="341.95"/>
    <n v="0.05"/>
    <n v="199.9"/>
    <n v="1299.4099999999999"/>
    <n v="799.6"/>
    <n v="499.80999999999983"/>
    <n v="0.38464379987840625"/>
    <n v="2026"/>
    <s v="Q4"/>
    <n v="10"/>
    <x v="9"/>
  </r>
  <r>
    <n v="4371"/>
    <d v="2026-10-03T00:00:00"/>
    <n v="2026"/>
    <x v="3"/>
    <n v="10"/>
    <x v="9"/>
    <x v="1"/>
    <x v="6"/>
    <x v="0"/>
    <s v="Returning"/>
    <x v="4"/>
    <s v="Weighted Vest"/>
    <n v="1"/>
    <n v="123.81"/>
    <n v="0"/>
    <n v="68.72"/>
    <n v="123.81"/>
    <n v="68.72"/>
    <n v="55.09"/>
    <n v="0.44495598093853489"/>
    <n v="2026"/>
    <s v="Q4"/>
    <n v="10"/>
    <x v="9"/>
  </r>
  <r>
    <n v="905"/>
    <d v="2026-10-04T00:00:00"/>
    <n v="2026"/>
    <x v="3"/>
    <n v="10"/>
    <x v="9"/>
    <x v="2"/>
    <x v="3"/>
    <x v="0"/>
    <s v="New"/>
    <x v="1"/>
    <s v="Trail Boots"/>
    <n v="1"/>
    <n v="146.1"/>
    <n v="0"/>
    <n v="79.739999999999995"/>
    <n v="146.1"/>
    <n v="79.739999999999995"/>
    <n v="66.36"/>
    <n v="0.45420944558521564"/>
    <n v="2026"/>
    <s v="Q4"/>
    <n v="10"/>
    <x v="9"/>
  </r>
  <r>
    <n v="1415"/>
    <d v="2026-10-04T00:00:00"/>
    <n v="2026"/>
    <x v="3"/>
    <n v="10"/>
    <x v="9"/>
    <x v="1"/>
    <x v="11"/>
    <x v="3"/>
    <s v="Returning"/>
    <x v="2"/>
    <s v="Travel Backpack 35L"/>
    <n v="1"/>
    <n v="161.07"/>
    <n v="0.05"/>
    <n v="89.81"/>
    <n v="153.01649999999998"/>
    <n v="89.81"/>
    <n v="63.206499999999977"/>
    <n v="0.41306983233834249"/>
    <n v="2026"/>
    <s v="Q4"/>
    <n v="10"/>
    <x v="9"/>
  </r>
  <r>
    <n v="2205"/>
    <d v="2026-10-04T00:00:00"/>
    <n v="2026"/>
    <x v="3"/>
    <n v="10"/>
    <x v="9"/>
    <x v="3"/>
    <x v="13"/>
    <x v="0"/>
    <s v="New"/>
    <x v="1"/>
    <s v="Hiking Daypack 20L"/>
    <n v="5"/>
    <n v="90.12"/>
    <n v="0"/>
    <n v="46.67"/>
    <n v="450.6"/>
    <n v="233.35000000000002"/>
    <n v="217.25"/>
    <n v="0.48213493120284062"/>
    <n v="2026"/>
    <s v="Q4"/>
    <n v="10"/>
    <x v="9"/>
  </r>
  <r>
    <n v="2374"/>
    <d v="2026-10-04T00:00:00"/>
    <n v="2026"/>
    <x v="3"/>
    <n v="10"/>
    <x v="9"/>
    <x v="3"/>
    <x v="13"/>
    <x v="3"/>
    <s v="Returning"/>
    <x v="1"/>
    <s v="Trekking Poles"/>
    <n v="1"/>
    <n v="70.400000000000006"/>
    <n v="0"/>
    <n v="32.43"/>
    <n v="70.400000000000006"/>
    <n v="32.43"/>
    <n v="37.970000000000006"/>
    <n v="0.53934659090909098"/>
    <n v="2026"/>
    <s v="Q4"/>
    <n v="10"/>
    <x v="9"/>
  </r>
  <r>
    <n v="4840"/>
    <d v="2026-10-04T00:00:00"/>
    <n v="2026"/>
    <x v="3"/>
    <n v="10"/>
    <x v="9"/>
    <x v="1"/>
    <x v="12"/>
    <x v="1"/>
    <s v="Business"/>
    <x v="3"/>
    <s v="Trail Tent 2P"/>
    <n v="6"/>
    <n v="191.08"/>
    <n v="0.1"/>
    <n v="102.93"/>
    <n v="1031.8320000000001"/>
    <n v="617.58000000000004"/>
    <n v="414.25200000000007"/>
    <n v="0.40147233270532412"/>
    <n v="2026"/>
    <s v="Q4"/>
    <n v="10"/>
    <x v="9"/>
  </r>
  <r>
    <n v="4984"/>
    <d v="2026-10-04T00:00:00"/>
    <n v="2026"/>
    <x v="3"/>
    <n v="10"/>
    <x v="9"/>
    <x v="2"/>
    <x v="16"/>
    <x v="0"/>
    <s v="Returning"/>
    <x v="4"/>
    <s v="Recovery Roller"/>
    <n v="1"/>
    <n v="36.590000000000003"/>
    <n v="0"/>
    <n v="13.62"/>
    <n v="36.590000000000003"/>
    <n v="13.62"/>
    <n v="22.970000000000006"/>
    <n v="0.62776714949439749"/>
    <n v="2026"/>
    <s v="Q4"/>
    <n v="10"/>
    <x v="9"/>
  </r>
  <r>
    <n v="641"/>
    <d v="2026-10-05T00:00:00"/>
    <n v="2026"/>
    <x v="3"/>
    <n v="10"/>
    <x v="9"/>
    <x v="1"/>
    <x v="11"/>
    <x v="2"/>
    <s v="Returning"/>
    <x v="3"/>
    <s v="Compact Sleeping Bag"/>
    <n v="2"/>
    <n v="125.38"/>
    <n v="0.05"/>
    <n v="59.12"/>
    <n v="238.22199999999998"/>
    <n v="118.24"/>
    <n v="119.98199999999999"/>
    <n v="0.5036562534106841"/>
    <n v="2026"/>
    <s v="Q4"/>
    <n v="10"/>
    <x v="9"/>
  </r>
  <r>
    <n v="1358"/>
    <d v="2026-10-05T00:00:00"/>
    <n v="2026"/>
    <x v="3"/>
    <n v="10"/>
    <x v="9"/>
    <x v="0"/>
    <x v="0"/>
    <x v="0"/>
    <s v="New"/>
    <x v="2"/>
    <s v="Insulated Bottle"/>
    <n v="1"/>
    <n v="35.71"/>
    <n v="0"/>
    <n v="13.3"/>
    <n v="35.71"/>
    <n v="13.3"/>
    <n v="22.41"/>
    <n v="0.62755530663679637"/>
    <n v="2026"/>
    <s v="Q4"/>
    <n v="10"/>
    <x v="9"/>
  </r>
  <r>
    <n v="3904"/>
    <d v="2026-10-05T00:00:00"/>
    <n v="2026"/>
    <x v="3"/>
    <n v="10"/>
    <x v="9"/>
    <x v="1"/>
    <x v="6"/>
    <x v="0"/>
    <s v="Returning"/>
    <x v="2"/>
    <s v="Packing Cube Set"/>
    <n v="2"/>
    <n v="46.72"/>
    <n v="0"/>
    <n v="18.39"/>
    <n v="93.44"/>
    <n v="36.78"/>
    <n v="56.66"/>
    <n v="0.60637842465753422"/>
    <n v="2026"/>
    <s v="Q4"/>
    <n v="10"/>
    <x v="9"/>
  </r>
  <r>
    <n v="4336"/>
    <d v="2026-10-05T00:00:00"/>
    <n v="2026"/>
    <x v="3"/>
    <n v="10"/>
    <x v="9"/>
    <x v="0"/>
    <x v="15"/>
    <x v="3"/>
    <s v="Returning"/>
    <x v="1"/>
    <s v="Trail Boots"/>
    <n v="1"/>
    <n v="143.16999999999999"/>
    <n v="0.05"/>
    <n v="81.290000000000006"/>
    <n v="136.01149999999998"/>
    <n v="81.290000000000006"/>
    <n v="54.721499999999978"/>
    <n v="0.40232995004098904"/>
    <n v="2026"/>
    <s v="Q4"/>
    <n v="10"/>
    <x v="9"/>
  </r>
  <r>
    <n v="4705"/>
    <d v="2026-10-05T00:00:00"/>
    <n v="2026"/>
    <x v="3"/>
    <n v="10"/>
    <x v="9"/>
    <x v="0"/>
    <x v="0"/>
    <x v="2"/>
    <s v="Returning"/>
    <x v="3"/>
    <s v="Compact Sleeping Bag"/>
    <n v="1"/>
    <n v="125.88"/>
    <n v="0"/>
    <n v="62.46"/>
    <n v="125.88"/>
    <n v="62.46"/>
    <n v="63.419999999999995"/>
    <n v="0.50381315538608196"/>
    <n v="2026"/>
    <s v="Q4"/>
    <n v="10"/>
    <x v="9"/>
  </r>
  <r>
    <n v="1094"/>
    <d v="2026-10-06T00:00:00"/>
    <n v="2026"/>
    <x v="3"/>
    <n v="10"/>
    <x v="9"/>
    <x v="3"/>
    <x v="4"/>
    <x v="0"/>
    <s v="New"/>
    <x v="4"/>
    <s v="Weighted Vest"/>
    <n v="2"/>
    <n v="121.81"/>
    <n v="0.05"/>
    <n v="67.72"/>
    <n v="231.43899999999999"/>
    <n v="135.44"/>
    <n v="95.998999999999995"/>
    <n v="0.41479180259161158"/>
    <n v="2026"/>
    <s v="Q4"/>
    <n v="10"/>
    <x v="9"/>
  </r>
  <r>
    <n v="3926"/>
    <d v="2026-10-06T00:00:00"/>
    <n v="2026"/>
    <x v="3"/>
    <n v="10"/>
    <x v="9"/>
    <x v="2"/>
    <x v="5"/>
    <x v="0"/>
    <s v="Business"/>
    <x v="1"/>
    <s v="Summit Backpack 45L"/>
    <n v="6"/>
    <n v="154.93"/>
    <n v="0.05"/>
    <n v="79.430000000000007"/>
    <n v="883.101"/>
    <n v="476.58000000000004"/>
    <n v="406.52099999999996"/>
    <n v="0.46033352923391546"/>
    <n v="2026"/>
    <s v="Q4"/>
    <n v="10"/>
    <x v="9"/>
  </r>
  <r>
    <n v="524"/>
    <d v="2026-10-07T00:00:00"/>
    <n v="2026"/>
    <x v="3"/>
    <n v="10"/>
    <x v="9"/>
    <x v="3"/>
    <x v="8"/>
    <x v="2"/>
    <s v="New"/>
    <x v="0"/>
    <s v="Cycling Pack 12L"/>
    <n v="2"/>
    <n v="101.1"/>
    <n v="0.15"/>
    <n v="51.61"/>
    <n v="171.86999999999998"/>
    <n v="103.22"/>
    <n v="68.649999999999977"/>
    <n v="0.39942980159422814"/>
    <n v="2026"/>
    <s v="Q4"/>
    <n v="10"/>
    <x v="9"/>
  </r>
  <r>
    <n v="2277"/>
    <d v="2026-10-07T00:00:00"/>
    <n v="2026"/>
    <x v="3"/>
    <n v="10"/>
    <x v="9"/>
    <x v="0"/>
    <x v="0"/>
    <x v="0"/>
    <s v="New"/>
    <x v="0"/>
    <s v="Cycling Pack 12L"/>
    <n v="2"/>
    <n v="105"/>
    <n v="0"/>
    <n v="50.3"/>
    <n v="210"/>
    <n v="100.6"/>
    <n v="109.4"/>
    <n v="0.52095238095238094"/>
    <n v="2026"/>
    <s v="Q4"/>
    <n v="10"/>
    <x v="9"/>
  </r>
  <r>
    <n v="2442"/>
    <d v="2026-10-07T00:00:00"/>
    <n v="2026"/>
    <x v="3"/>
    <n v="10"/>
    <x v="9"/>
    <x v="2"/>
    <x v="2"/>
    <x v="1"/>
    <s v="Business"/>
    <x v="1"/>
    <s v="Summit Backpack 45L"/>
    <n v="4"/>
    <n v="157.12"/>
    <n v="0.15"/>
    <n v="77.98"/>
    <n v="534.20799999999997"/>
    <n v="311.92"/>
    <n v="222.28799999999995"/>
    <n v="0.41610758356295668"/>
    <n v="2026"/>
    <s v="Q4"/>
    <n v="10"/>
    <x v="9"/>
  </r>
  <r>
    <n v="2809"/>
    <d v="2026-10-07T00:00:00"/>
    <n v="2026"/>
    <x v="3"/>
    <n v="10"/>
    <x v="9"/>
    <x v="3"/>
    <x v="8"/>
    <x v="0"/>
    <s v="Returning"/>
    <x v="1"/>
    <s v="Trekking Poles"/>
    <n v="3"/>
    <n v="70.239999999999995"/>
    <n v="0.05"/>
    <n v="31.96"/>
    <n v="200.18399999999997"/>
    <n v="95.88"/>
    <n v="104.30399999999997"/>
    <n v="0.5210406426087999"/>
    <n v="2026"/>
    <s v="Q4"/>
    <n v="10"/>
    <x v="9"/>
  </r>
  <r>
    <n v="2946"/>
    <d v="2026-10-07T00:00:00"/>
    <n v="2026"/>
    <x v="3"/>
    <n v="10"/>
    <x v="9"/>
    <x v="2"/>
    <x v="16"/>
    <x v="0"/>
    <s v="Returning"/>
    <x v="0"/>
    <s v="Cycling Pack 12L"/>
    <n v="1"/>
    <n v="103.48"/>
    <n v="0.1"/>
    <n v="51.33"/>
    <n v="93.132000000000005"/>
    <n v="51.33"/>
    <n v="41.802000000000007"/>
    <n v="0.4488467980930293"/>
    <n v="2026"/>
    <s v="Q4"/>
    <n v="10"/>
    <x v="9"/>
  </r>
  <r>
    <n v="4147"/>
    <d v="2026-10-07T00:00:00"/>
    <n v="2026"/>
    <x v="3"/>
    <n v="10"/>
    <x v="9"/>
    <x v="1"/>
    <x v="12"/>
    <x v="2"/>
    <s v="Returning"/>
    <x v="0"/>
    <s v="Compact Repair Kit"/>
    <n v="3"/>
    <n v="40.770000000000003"/>
    <n v="0.05"/>
    <n v="16.68"/>
    <n v="116.19449999999999"/>
    <n v="50.04"/>
    <n v="66.154499999999985"/>
    <n v="0.56934278300608021"/>
    <n v="2026"/>
    <s v="Q4"/>
    <n v="10"/>
    <x v="9"/>
  </r>
  <r>
    <n v="4164"/>
    <d v="2026-10-07T00:00:00"/>
    <n v="2026"/>
    <x v="3"/>
    <n v="10"/>
    <x v="9"/>
    <x v="0"/>
    <x v="9"/>
    <x v="2"/>
    <s v="New"/>
    <x v="1"/>
    <s v="Trail Boots"/>
    <n v="2"/>
    <n v="143.41999999999999"/>
    <n v="0"/>
    <n v="81.44"/>
    <n v="286.83999999999997"/>
    <n v="162.88"/>
    <n v="123.95999999999998"/>
    <n v="0.43215730023706594"/>
    <n v="2026"/>
    <s v="Q4"/>
    <n v="10"/>
    <x v="9"/>
  </r>
  <r>
    <n v="4275"/>
    <d v="2026-10-07T00:00:00"/>
    <n v="2026"/>
    <x v="3"/>
    <n v="10"/>
    <x v="9"/>
    <x v="3"/>
    <x v="7"/>
    <x v="3"/>
    <s v="Returning"/>
    <x v="0"/>
    <s v="Trail Bike Light"/>
    <n v="1"/>
    <n v="49.56"/>
    <n v="0.05"/>
    <n v="22.88"/>
    <n v="47.082000000000001"/>
    <n v="22.88"/>
    <n v="24.202000000000002"/>
    <n v="0.51403933562720361"/>
    <n v="2026"/>
    <s v="Q4"/>
    <n v="10"/>
    <x v="9"/>
  </r>
  <r>
    <n v="5062"/>
    <d v="2026-10-07T00:00:00"/>
    <n v="2026"/>
    <x v="3"/>
    <n v="10"/>
    <x v="9"/>
    <x v="1"/>
    <x v="12"/>
    <x v="0"/>
    <s v="Returning"/>
    <x v="2"/>
    <s v="Carry-On Duffel"/>
    <n v="4"/>
    <n v="131.05000000000001"/>
    <n v="0"/>
    <n v="67.37"/>
    <n v="524.20000000000005"/>
    <n v="269.48"/>
    <n v="254.72000000000003"/>
    <n v="0.48592140404425793"/>
    <n v="2026"/>
    <s v="Q4"/>
    <n v="10"/>
    <x v="9"/>
  </r>
  <r>
    <n v="1126"/>
    <d v="2026-10-08T00:00:00"/>
    <n v="2026"/>
    <x v="3"/>
    <n v="10"/>
    <x v="9"/>
    <x v="0"/>
    <x v="9"/>
    <x v="0"/>
    <s v="Business"/>
    <x v="0"/>
    <s v="Trail Bike Light"/>
    <n v="1"/>
    <n v="51.35"/>
    <n v="0"/>
    <n v="22.98"/>
    <n v="51.35"/>
    <n v="22.98"/>
    <n v="28.37"/>
    <n v="0.55248296007789677"/>
    <n v="2026"/>
    <s v="Q4"/>
    <n v="10"/>
    <x v="9"/>
  </r>
  <r>
    <n v="1865"/>
    <d v="2026-10-08T00:00:00"/>
    <n v="2026"/>
    <x v="3"/>
    <n v="10"/>
    <x v="9"/>
    <x v="3"/>
    <x v="8"/>
    <x v="0"/>
    <s v="Returning"/>
    <x v="4"/>
    <s v="Resistance Band Set"/>
    <n v="1"/>
    <n v="39.659999999999997"/>
    <n v="0"/>
    <n v="14.39"/>
    <n v="39.659999999999997"/>
    <n v="14.39"/>
    <n v="25.269999999999996"/>
    <n v="0.63716591023701463"/>
    <n v="2026"/>
    <s v="Q4"/>
    <n v="10"/>
    <x v="9"/>
  </r>
  <r>
    <n v="2471"/>
    <d v="2026-10-08T00:00:00"/>
    <n v="2026"/>
    <x v="3"/>
    <n v="10"/>
    <x v="9"/>
    <x v="3"/>
    <x v="13"/>
    <x v="2"/>
    <s v="New"/>
    <x v="4"/>
    <s v="Resistance Band Set"/>
    <n v="1"/>
    <n v="39.79"/>
    <n v="0"/>
    <n v="14.76"/>
    <n v="39.79"/>
    <n v="14.76"/>
    <n v="25.03"/>
    <n v="0.62905252576024129"/>
    <n v="2026"/>
    <s v="Q4"/>
    <n v="10"/>
    <x v="9"/>
  </r>
  <r>
    <n v="3208"/>
    <d v="2026-10-08T00:00:00"/>
    <n v="2026"/>
    <x v="3"/>
    <n v="10"/>
    <x v="9"/>
    <x v="2"/>
    <x v="10"/>
    <x v="1"/>
    <s v="New"/>
    <x v="0"/>
    <s v="Compact Repair Kit"/>
    <n v="6"/>
    <n v="41.27"/>
    <n v="0.1"/>
    <n v="16.61"/>
    <n v="222.858"/>
    <n v="99.66"/>
    <n v="123.19800000000001"/>
    <n v="0.55280941227149127"/>
    <n v="2026"/>
    <s v="Q4"/>
    <n v="10"/>
    <x v="9"/>
  </r>
  <r>
    <n v="4285"/>
    <d v="2026-10-08T00:00:00"/>
    <n v="2026"/>
    <x v="3"/>
    <n v="10"/>
    <x v="9"/>
    <x v="3"/>
    <x v="4"/>
    <x v="0"/>
    <s v="Returning"/>
    <x v="1"/>
    <s v="Hiking Daypack 20L"/>
    <n v="1"/>
    <n v="93.39"/>
    <n v="0"/>
    <n v="45.98"/>
    <n v="93.39"/>
    <n v="45.98"/>
    <n v="47.410000000000004"/>
    <n v="0.50765606595995294"/>
    <n v="2026"/>
    <s v="Q4"/>
    <n v="10"/>
    <x v="9"/>
  </r>
  <r>
    <n v="261"/>
    <d v="2026-10-09T00:00:00"/>
    <n v="2026"/>
    <x v="3"/>
    <n v="10"/>
    <x v="9"/>
    <x v="2"/>
    <x v="3"/>
    <x v="0"/>
    <s v="Business"/>
    <x v="3"/>
    <s v="Alpine Tent 4P"/>
    <n v="1"/>
    <n v="336.56"/>
    <n v="0"/>
    <n v="189.74"/>
    <n v="336.56"/>
    <n v="189.74"/>
    <n v="146.82"/>
    <n v="0.43623722367482765"/>
    <n v="2026"/>
    <s v="Q4"/>
    <n v="10"/>
    <x v="9"/>
  </r>
  <r>
    <n v="291"/>
    <d v="2026-10-09T00:00:00"/>
    <n v="2026"/>
    <x v="3"/>
    <n v="10"/>
    <x v="9"/>
    <x v="2"/>
    <x v="2"/>
    <x v="0"/>
    <s v="New"/>
    <x v="2"/>
    <s v="Carry-On Duffel"/>
    <n v="2"/>
    <n v="132.47999999999999"/>
    <n v="0.1"/>
    <n v="67.48"/>
    <n v="238.464"/>
    <n v="134.96"/>
    <n v="103.50399999999999"/>
    <n v="0.43404455179817497"/>
    <n v="2026"/>
    <s v="Q4"/>
    <n v="10"/>
    <x v="9"/>
  </r>
  <r>
    <n v="670"/>
    <d v="2026-10-09T00:00:00"/>
    <n v="2026"/>
    <x v="3"/>
    <n v="10"/>
    <x v="9"/>
    <x v="1"/>
    <x v="14"/>
    <x v="2"/>
    <s v="Returning"/>
    <x v="1"/>
    <s v="Hiking Daypack 20L"/>
    <n v="1"/>
    <n v="92.59"/>
    <n v="0"/>
    <n v="44.46"/>
    <n v="92.59"/>
    <n v="44.46"/>
    <n v="48.13"/>
    <n v="0.51981855491953777"/>
    <n v="2026"/>
    <s v="Q4"/>
    <n v="10"/>
    <x v="9"/>
  </r>
  <r>
    <n v="1306"/>
    <d v="2026-10-09T00:00:00"/>
    <n v="2026"/>
    <x v="3"/>
    <n v="10"/>
    <x v="9"/>
    <x v="3"/>
    <x v="8"/>
    <x v="2"/>
    <s v="Business"/>
    <x v="4"/>
    <s v="Recovery Roller"/>
    <n v="1"/>
    <n v="35.450000000000003"/>
    <n v="0.05"/>
    <n v="14.23"/>
    <n v="33.677500000000002"/>
    <n v="14.23"/>
    <n v="19.447500000000002"/>
    <n v="0.57746269764679681"/>
    <n v="2026"/>
    <s v="Q4"/>
    <n v="10"/>
    <x v="9"/>
  </r>
  <r>
    <n v="2400"/>
    <d v="2026-10-09T00:00:00"/>
    <n v="2026"/>
    <x v="3"/>
    <n v="10"/>
    <x v="9"/>
    <x v="2"/>
    <x v="2"/>
    <x v="0"/>
    <s v="New"/>
    <x v="1"/>
    <s v="Hiking Daypack 20L"/>
    <n v="2"/>
    <n v="93.83"/>
    <n v="0.1"/>
    <n v="44.27"/>
    <n v="168.89400000000001"/>
    <n v="88.54"/>
    <n v="80.353999999999999"/>
    <n v="0.47576586498040191"/>
    <n v="2026"/>
    <s v="Q4"/>
    <n v="10"/>
    <x v="9"/>
  </r>
  <r>
    <n v="3816"/>
    <d v="2026-10-09T00:00:00"/>
    <n v="2026"/>
    <x v="3"/>
    <n v="10"/>
    <x v="9"/>
    <x v="1"/>
    <x v="12"/>
    <x v="0"/>
    <s v="New"/>
    <x v="4"/>
    <s v="Recovery Roller"/>
    <n v="1"/>
    <n v="36.32"/>
    <n v="0"/>
    <n v="13.6"/>
    <n v="36.32"/>
    <n v="13.6"/>
    <n v="22.72"/>
    <n v="0.62555066079295152"/>
    <n v="2026"/>
    <s v="Q4"/>
    <n v="10"/>
    <x v="9"/>
  </r>
  <r>
    <n v="4038"/>
    <d v="2026-10-09T00:00:00"/>
    <n v="2026"/>
    <x v="3"/>
    <n v="10"/>
    <x v="9"/>
    <x v="0"/>
    <x v="15"/>
    <x v="0"/>
    <s v="Returning"/>
    <x v="4"/>
    <s v="Weighted Vest"/>
    <n v="2"/>
    <n v="125.56"/>
    <n v="0.1"/>
    <n v="67.260000000000005"/>
    <n v="226.00800000000001"/>
    <n v="134.52000000000001"/>
    <n v="91.488"/>
    <n v="0.40479983009450993"/>
    <n v="2026"/>
    <s v="Q4"/>
    <n v="10"/>
    <x v="9"/>
  </r>
  <r>
    <n v="4686"/>
    <d v="2026-10-09T00:00:00"/>
    <n v="2026"/>
    <x v="3"/>
    <n v="10"/>
    <x v="9"/>
    <x v="0"/>
    <x v="15"/>
    <x v="3"/>
    <s v="New"/>
    <x v="3"/>
    <s v="Compact Sleeping Bag"/>
    <n v="2"/>
    <n v="124.91"/>
    <n v="0"/>
    <n v="60.33"/>
    <n v="249.82"/>
    <n v="120.66"/>
    <n v="129.16"/>
    <n v="0.51701224881914976"/>
    <n v="2026"/>
    <s v="Q4"/>
    <n v="10"/>
    <x v="9"/>
  </r>
  <r>
    <n v="5076"/>
    <d v="2026-10-09T00:00:00"/>
    <n v="2026"/>
    <x v="3"/>
    <n v="10"/>
    <x v="9"/>
    <x v="1"/>
    <x v="12"/>
    <x v="0"/>
    <s v="New"/>
    <x v="3"/>
    <s v="Trail Tent 2P"/>
    <n v="1"/>
    <n v="199.32"/>
    <n v="0"/>
    <n v="103.83"/>
    <n v="199.32"/>
    <n v="103.83"/>
    <n v="95.49"/>
    <n v="0.4790788681517158"/>
    <n v="2026"/>
    <s v="Q4"/>
    <n v="10"/>
    <x v="9"/>
  </r>
  <r>
    <n v="1339"/>
    <d v="2026-10-10T00:00:00"/>
    <n v="2026"/>
    <x v="3"/>
    <n v="10"/>
    <x v="9"/>
    <x v="1"/>
    <x v="11"/>
    <x v="0"/>
    <s v="Returning"/>
    <x v="3"/>
    <s v="Alpine Tent 4P"/>
    <n v="4"/>
    <n v="337.38"/>
    <n v="0.05"/>
    <n v="194.94"/>
    <n v="1282.0439999999999"/>
    <n v="779.76"/>
    <n v="502.28399999999988"/>
    <n v="0.39178374533167343"/>
    <n v="2026"/>
    <s v="Q4"/>
    <n v="10"/>
    <x v="9"/>
  </r>
  <r>
    <n v="1884"/>
    <d v="2026-10-10T00:00:00"/>
    <n v="2026"/>
    <x v="3"/>
    <n v="10"/>
    <x v="9"/>
    <x v="2"/>
    <x v="2"/>
    <x v="0"/>
    <s v="Business"/>
    <x v="3"/>
    <s v="Portable Camp Stove"/>
    <n v="3"/>
    <n v="82.18"/>
    <n v="0.1"/>
    <n v="39.82"/>
    <n v="221.88600000000002"/>
    <n v="119.46000000000001"/>
    <n v="102.42600000000002"/>
    <n v="0.46161542413671885"/>
    <n v="2026"/>
    <s v="Q4"/>
    <n v="10"/>
    <x v="9"/>
  </r>
  <r>
    <n v="3568"/>
    <d v="2026-10-10T00:00:00"/>
    <n v="2026"/>
    <x v="3"/>
    <n v="10"/>
    <x v="9"/>
    <x v="0"/>
    <x v="15"/>
    <x v="1"/>
    <s v="New"/>
    <x v="1"/>
    <s v="Trekking Poles"/>
    <n v="15"/>
    <n v="70.25"/>
    <n v="0.1"/>
    <n v="32.19"/>
    <n v="948.375"/>
    <n v="482.84999999999997"/>
    <n v="465.52500000000003"/>
    <n v="0.49086595492289448"/>
    <n v="2026"/>
    <s v="Q4"/>
    <n v="10"/>
    <x v="9"/>
  </r>
  <r>
    <n v="4171"/>
    <d v="2026-10-10T00:00:00"/>
    <n v="2026"/>
    <x v="3"/>
    <n v="10"/>
    <x v="9"/>
    <x v="3"/>
    <x v="7"/>
    <x v="2"/>
    <s v="New"/>
    <x v="2"/>
    <s v="Insulated Bottle"/>
    <n v="2"/>
    <n v="35.36"/>
    <n v="0"/>
    <n v="13.49"/>
    <n v="70.72"/>
    <n v="26.98"/>
    <n v="43.739999999999995"/>
    <n v="0.61849547511312208"/>
    <n v="2026"/>
    <s v="Q4"/>
    <n v="10"/>
    <x v="9"/>
  </r>
  <r>
    <n v="4477"/>
    <d v="2026-10-10T00:00:00"/>
    <n v="2026"/>
    <x v="3"/>
    <n v="10"/>
    <x v="9"/>
    <x v="2"/>
    <x v="5"/>
    <x v="2"/>
    <s v="New"/>
    <x v="2"/>
    <s v="Packing Cube Set"/>
    <n v="1"/>
    <n v="46.01"/>
    <n v="0"/>
    <n v="18.239999999999998"/>
    <n v="46.01"/>
    <n v="18.239999999999998"/>
    <n v="27.77"/>
    <n v="0.6035644425124973"/>
    <n v="2026"/>
    <s v="Q4"/>
    <n v="10"/>
    <x v="9"/>
  </r>
  <r>
    <n v="3368"/>
    <d v="2026-10-11T00:00:00"/>
    <n v="2026"/>
    <x v="3"/>
    <n v="10"/>
    <x v="9"/>
    <x v="0"/>
    <x v="9"/>
    <x v="0"/>
    <s v="Returning"/>
    <x v="1"/>
    <s v="Hiking Daypack 20L"/>
    <n v="1"/>
    <n v="89.88"/>
    <n v="0"/>
    <n v="46.15"/>
    <n v="89.88"/>
    <n v="46.15"/>
    <n v="43.73"/>
    <n v="0.48653760569648419"/>
    <n v="2026"/>
    <s v="Q4"/>
    <n v="10"/>
    <x v="9"/>
  </r>
  <r>
    <n v="3566"/>
    <d v="2026-10-11T00:00:00"/>
    <n v="2026"/>
    <x v="3"/>
    <n v="10"/>
    <x v="9"/>
    <x v="1"/>
    <x v="12"/>
    <x v="0"/>
    <s v="New"/>
    <x v="4"/>
    <s v="Resistance Band Set"/>
    <n v="1"/>
    <n v="41.33"/>
    <n v="0"/>
    <n v="14.47"/>
    <n v="41.33"/>
    <n v="14.47"/>
    <n v="26.86"/>
    <n v="0.6498911202516332"/>
    <n v="2026"/>
    <s v="Q4"/>
    <n v="10"/>
    <x v="9"/>
  </r>
  <r>
    <n v="4420"/>
    <d v="2026-10-11T00:00:00"/>
    <n v="2026"/>
    <x v="3"/>
    <n v="10"/>
    <x v="9"/>
    <x v="2"/>
    <x v="5"/>
    <x v="1"/>
    <s v="Business"/>
    <x v="0"/>
    <s v="Compact Repair Kit"/>
    <n v="15"/>
    <n v="40.78"/>
    <n v="0.15"/>
    <n v="17.07"/>
    <n v="519.94500000000005"/>
    <n v="256.05"/>
    <n v="263.89500000000004"/>
    <n v="0.5075440671609498"/>
    <n v="2026"/>
    <s v="Q4"/>
    <n v="10"/>
    <x v="9"/>
  </r>
  <r>
    <n v="513"/>
    <d v="2026-10-12T00:00:00"/>
    <n v="2026"/>
    <x v="3"/>
    <n v="10"/>
    <x v="9"/>
    <x v="3"/>
    <x v="7"/>
    <x v="0"/>
    <s v="Business"/>
    <x v="2"/>
    <s v="Travel Backpack 35L"/>
    <n v="1"/>
    <n v="163.87"/>
    <n v="0"/>
    <n v="85.76"/>
    <n v="163.87"/>
    <n v="85.76"/>
    <n v="78.11"/>
    <n v="0.47665832672240188"/>
    <n v="2026"/>
    <s v="Q4"/>
    <n v="10"/>
    <x v="9"/>
  </r>
  <r>
    <n v="786"/>
    <d v="2026-10-12T00:00:00"/>
    <n v="2026"/>
    <x v="3"/>
    <n v="10"/>
    <x v="9"/>
    <x v="2"/>
    <x v="3"/>
    <x v="0"/>
    <s v="New"/>
    <x v="4"/>
    <s v="Recovery Roller"/>
    <n v="1"/>
    <n v="35.39"/>
    <n v="0.05"/>
    <n v="13.68"/>
    <n v="33.6205"/>
    <n v="13.68"/>
    <n v="19.9405"/>
    <n v="0.59310539700480358"/>
    <n v="2026"/>
    <s v="Q4"/>
    <n v="10"/>
    <x v="9"/>
  </r>
  <r>
    <n v="3771"/>
    <d v="2026-10-12T00:00:00"/>
    <n v="2026"/>
    <x v="3"/>
    <n v="10"/>
    <x v="9"/>
    <x v="2"/>
    <x v="3"/>
    <x v="0"/>
    <s v="Business"/>
    <x v="3"/>
    <s v="Portable Camp Stove"/>
    <n v="2"/>
    <n v="80.2"/>
    <n v="0"/>
    <n v="39.590000000000003"/>
    <n v="160.4"/>
    <n v="79.180000000000007"/>
    <n v="81.22"/>
    <n v="0.50635910224438896"/>
    <n v="2026"/>
    <s v="Q4"/>
    <n v="10"/>
    <x v="9"/>
  </r>
  <r>
    <n v="3910"/>
    <d v="2026-10-12T00:00:00"/>
    <n v="2026"/>
    <x v="3"/>
    <n v="10"/>
    <x v="9"/>
    <x v="2"/>
    <x v="2"/>
    <x v="0"/>
    <s v="Business"/>
    <x v="0"/>
    <s v="Compact Repair Kit"/>
    <n v="3"/>
    <n v="41.09"/>
    <n v="0"/>
    <n v="17.18"/>
    <n v="123.27000000000001"/>
    <n v="51.54"/>
    <n v="71.730000000000018"/>
    <n v="0.58189340472134354"/>
    <n v="2026"/>
    <s v="Q4"/>
    <n v="10"/>
    <x v="9"/>
  </r>
  <r>
    <n v="330"/>
    <d v="2026-10-13T00:00:00"/>
    <n v="2026"/>
    <x v="3"/>
    <n v="10"/>
    <x v="9"/>
    <x v="1"/>
    <x v="12"/>
    <x v="1"/>
    <s v="Business"/>
    <x v="2"/>
    <s v="Insulated Bottle"/>
    <n v="5"/>
    <n v="36.97"/>
    <n v="0.15"/>
    <n v="13.93"/>
    <n v="157.1225"/>
    <n v="69.650000000000006"/>
    <n v="87.472499999999997"/>
    <n v="0.55671530175500006"/>
    <n v="2026"/>
    <s v="Q4"/>
    <n v="10"/>
    <x v="9"/>
  </r>
  <r>
    <n v="707"/>
    <d v="2026-10-13T00:00:00"/>
    <n v="2026"/>
    <x v="3"/>
    <n v="10"/>
    <x v="9"/>
    <x v="2"/>
    <x v="5"/>
    <x v="2"/>
    <s v="New"/>
    <x v="2"/>
    <s v="Insulated Bottle"/>
    <n v="4"/>
    <n v="35.880000000000003"/>
    <n v="0.05"/>
    <n v="13.45"/>
    <n v="136.34399999999999"/>
    <n v="53.8"/>
    <n v="82.543999999999997"/>
    <n v="0.60540984568444522"/>
    <n v="2026"/>
    <s v="Q4"/>
    <n v="10"/>
    <x v="9"/>
  </r>
  <r>
    <n v="989"/>
    <d v="2026-10-13T00:00:00"/>
    <n v="2026"/>
    <x v="3"/>
    <n v="10"/>
    <x v="9"/>
    <x v="1"/>
    <x v="11"/>
    <x v="0"/>
    <s v="Returning"/>
    <x v="0"/>
    <s v="Compact Repair Kit"/>
    <n v="3"/>
    <n v="40.42"/>
    <n v="0"/>
    <n v="16.79"/>
    <n v="121.26"/>
    <n v="50.37"/>
    <n v="70.890000000000015"/>
    <n v="0.58461157842652167"/>
    <n v="2026"/>
    <s v="Q4"/>
    <n v="10"/>
    <x v="9"/>
  </r>
  <r>
    <n v="1904"/>
    <d v="2026-10-13T00:00:00"/>
    <n v="2026"/>
    <x v="3"/>
    <n v="10"/>
    <x v="9"/>
    <x v="3"/>
    <x v="8"/>
    <x v="2"/>
    <s v="Returning"/>
    <x v="0"/>
    <s v="Trail Bike Light"/>
    <n v="1"/>
    <n v="50.34"/>
    <n v="0.15"/>
    <n v="22.56"/>
    <n v="42.789000000000001"/>
    <n v="22.56"/>
    <n v="20.229000000000003"/>
    <n v="0.47276169108883132"/>
    <n v="2026"/>
    <s v="Q4"/>
    <n v="10"/>
    <x v="9"/>
  </r>
  <r>
    <n v="2854"/>
    <d v="2026-10-13T00:00:00"/>
    <n v="2026"/>
    <x v="3"/>
    <n v="10"/>
    <x v="9"/>
    <x v="0"/>
    <x v="15"/>
    <x v="2"/>
    <s v="New"/>
    <x v="2"/>
    <s v="Insulated Bottle"/>
    <n v="3"/>
    <n v="36.049999999999997"/>
    <n v="0.1"/>
    <n v="13.87"/>
    <n v="97.334999999999994"/>
    <n v="41.61"/>
    <n v="55.724999999999994"/>
    <n v="0.57250732008013561"/>
    <n v="2026"/>
    <s v="Q4"/>
    <n v="10"/>
    <x v="9"/>
  </r>
  <r>
    <n v="3212"/>
    <d v="2026-10-13T00:00:00"/>
    <n v="2026"/>
    <x v="3"/>
    <n v="10"/>
    <x v="9"/>
    <x v="2"/>
    <x v="2"/>
    <x v="1"/>
    <s v="Returning"/>
    <x v="0"/>
    <s v="Compact Repair Kit"/>
    <n v="15"/>
    <n v="40"/>
    <n v="0.1"/>
    <n v="16.420000000000002"/>
    <n v="540"/>
    <n v="246.3"/>
    <n v="293.7"/>
    <n v="0.54388888888888887"/>
    <n v="2026"/>
    <s v="Q4"/>
    <n v="10"/>
    <x v="9"/>
  </r>
  <r>
    <n v="4479"/>
    <d v="2026-10-13T00:00:00"/>
    <n v="2026"/>
    <x v="3"/>
    <n v="10"/>
    <x v="9"/>
    <x v="3"/>
    <x v="7"/>
    <x v="2"/>
    <s v="Returning"/>
    <x v="1"/>
    <s v="Summit Backpack 45L"/>
    <n v="1"/>
    <n v="151.68"/>
    <n v="0.05"/>
    <n v="78.98"/>
    <n v="144.096"/>
    <n v="78.98"/>
    <n v="65.116"/>
    <n v="0.45189318232289583"/>
    <n v="2026"/>
    <s v="Q4"/>
    <n v="10"/>
    <x v="9"/>
  </r>
  <r>
    <n v="4574"/>
    <d v="2026-10-13T00:00:00"/>
    <n v="2026"/>
    <x v="3"/>
    <n v="10"/>
    <x v="9"/>
    <x v="1"/>
    <x v="14"/>
    <x v="0"/>
    <s v="Business"/>
    <x v="4"/>
    <s v="Recovery Roller"/>
    <n v="1"/>
    <n v="36.53"/>
    <n v="0"/>
    <n v="14.01"/>
    <n v="36.53"/>
    <n v="14.01"/>
    <n v="22.520000000000003"/>
    <n v="0.61647960580344929"/>
    <n v="2026"/>
    <s v="Q4"/>
    <n v="10"/>
    <x v="9"/>
  </r>
  <r>
    <n v="4815"/>
    <d v="2026-10-13T00:00:00"/>
    <n v="2026"/>
    <x v="3"/>
    <n v="10"/>
    <x v="9"/>
    <x v="0"/>
    <x v="0"/>
    <x v="2"/>
    <s v="Business"/>
    <x v="0"/>
    <s v="Compact Repair Kit"/>
    <n v="1"/>
    <n v="39.89"/>
    <n v="0.05"/>
    <n v="16.91"/>
    <n v="37.895499999999998"/>
    <n v="16.91"/>
    <n v="20.985499999999998"/>
    <n v="0.55377287540737019"/>
    <n v="2026"/>
    <s v="Q4"/>
    <n v="10"/>
    <x v="9"/>
  </r>
  <r>
    <n v="5027"/>
    <d v="2026-10-13T00:00:00"/>
    <n v="2026"/>
    <x v="3"/>
    <n v="10"/>
    <x v="9"/>
    <x v="2"/>
    <x v="10"/>
    <x v="0"/>
    <s v="New"/>
    <x v="1"/>
    <s v="Summit Backpack 45L"/>
    <n v="1"/>
    <n v="154.53"/>
    <n v="0"/>
    <n v="77.930000000000007"/>
    <n v="154.53"/>
    <n v="77.930000000000007"/>
    <n v="76.599999999999994"/>
    <n v="0.49569662848637802"/>
    <n v="2026"/>
    <s v="Q4"/>
    <n v="10"/>
    <x v="9"/>
  </r>
  <r>
    <n v="1794"/>
    <d v="2026-10-14T00:00:00"/>
    <n v="2026"/>
    <x v="3"/>
    <n v="10"/>
    <x v="9"/>
    <x v="3"/>
    <x v="8"/>
    <x v="3"/>
    <s v="Business"/>
    <x v="0"/>
    <s v="Trail Bike Light"/>
    <n v="2"/>
    <n v="50.64"/>
    <n v="0.05"/>
    <n v="22.28"/>
    <n v="96.215999999999994"/>
    <n v="44.56"/>
    <n v="51.655999999999992"/>
    <n v="0.53687536376486233"/>
    <n v="2026"/>
    <s v="Q4"/>
    <n v="10"/>
    <x v="9"/>
  </r>
  <r>
    <n v="1867"/>
    <d v="2026-10-14T00:00:00"/>
    <n v="2026"/>
    <x v="3"/>
    <n v="10"/>
    <x v="9"/>
    <x v="0"/>
    <x v="0"/>
    <x v="0"/>
    <s v="New"/>
    <x v="4"/>
    <s v="Resistance Band Set"/>
    <n v="3"/>
    <n v="40.880000000000003"/>
    <n v="0.05"/>
    <n v="14.59"/>
    <n v="116.50800000000001"/>
    <n v="43.769999999999996"/>
    <n v="72.738000000000014"/>
    <n v="0.62431764342362761"/>
    <n v="2026"/>
    <s v="Q4"/>
    <n v="10"/>
    <x v="9"/>
  </r>
  <r>
    <n v="2088"/>
    <d v="2026-10-14T00:00:00"/>
    <n v="2026"/>
    <x v="3"/>
    <n v="10"/>
    <x v="9"/>
    <x v="3"/>
    <x v="4"/>
    <x v="2"/>
    <s v="Returning"/>
    <x v="1"/>
    <s v="Trail Boots"/>
    <n v="1"/>
    <n v="141.77000000000001"/>
    <n v="0"/>
    <n v="78.48"/>
    <n v="141.77000000000001"/>
    <n v="78.48"/>
    <n v="63.290000000000006"/>
    <n v="0.44642731184312623"/>
    <n v="2026"/>
    <s v="Q4"/>
    <n v="10"/>
    <x v="9"/>
  </r>
  <r>
    <n v="2270"/>
    <d v="2026-10-14T00:00:00"/>
    <n v="2026"/>
    <x v="3"/>
    <n v="10"/>
    <x v="9"/>
    <x v="3"/>
    <x v="7"/>
    <x v="0"/>
    <s v="New"/>
    <x v="3"/>
    <s v="Trail Tent 2P"/>
    <n v="3"/>
    <n v="199.99"/>
    <n v="0.15"/>
    <n v="101.86"/>
    <n v="509.97450000000003"/>
    <n v="305.58"/>
    <n v="204.39450000000005"/>
    <n v="0.40079356909021929"/>
    <n v="2026"/>
    <s v="Q4"/>
    <n v="10"/>
    <x v="9"/>
  </r>
  <r>
    <n v="3789"/>
    <d v="2026-10-14T00:00:00"/>
    <n v="2026"/>
    <x v="3"/>
    <n v="10"/>
    <x v="9"/>
    <x v="3"/>
    <x v="4"/>
    <x v="3"/>
    <s v="New"/>
    <x v="0"/>
    <s v="Trail Bike Light"/>
    <n v="2"/>
    <n v="50.56"/>
    <n v="0"/>
    <n v="23.04"/>
    <n v="101.12"/>
    <n v="46.08"/>
    <n v="55.040000000000006"/>
    <n v="0.54430379746835444"/>
    <n v="2026"/>
    <s v="Q4"/>
    <n v="10"/>
    <x v="9"/>
  </r>
  <r>
    <n v="4323"/>
    <d v="2026-10-14T00:00:00"/>
    <n v="2026"/>
    <x v="3"/>
    <n v="10"/>
    <x v="9"/>
    <x v="3"/>
    <x v="7"/>
    <x v="0"/>
    <s v="New"/>
    <x v="2"/>
    <s v="Packing Cube Set"/>
    <n v="1"/>
    <n v="47.38"/>
    <n v="0"/>
    <n v="17.86"/>
    <n v="47.38"/>
    <n v="17.86"/>
    <n v="29.520000000000003"/>
    <n v="0.62304769945124527"/>
    <n v="2026"/>
    <s v="Q4"/>
    <n v="10"/>
    <x v="9"/>
  </r>
  <r>
    <n v="276"/>
    <d v="2026-10-15T00:00:00"/>
    <n v="2026"/>
    <x v="3"/>
    <n v="10"/>
    <x v="9"/>
    <x v="2"/>
    <x v="2"/>
    <x v="0"/>
    <s v="Business"/>
    <x v="1"/>
    <s v="Hiking Daypack 20L"/>
    <n v="1"/>
    <n v="92.74"/>
    <n v="0.15"/>
    <n v="44.52"/>
    <n v="78.828999999999994"/>
    <n v="44.52"/>
    <n v="34.30899999999999"/>
    <n v="0.43523322635070844"/>
    <n v="2026"/>
    <s v="Q4"/>
    <n v="10"/>
    <x v="9"/>
  </r>
  <r>
    <n v="791"/>
    <d v="2026-10-15T00:00:00"/>
    <n v="2026"/>
    <x v="3"/>
    <n v="10"/>
    <x v="9"/>
    <x v="3"/>
    <x v="13"/>
    <x v="2"/>
    <s v="Returning"/>
    <x v="0"/>
    <s v="Trail Bike Light"/>
    <n v="3"/>
    <n v="51.57"/>
    <n v="0.1"/>
    <n v="21.82"/>
    <n v="139.239"/>
    <n v="65.460000000000008"/>
    <n v="73.778999999999996"/>
    <n v="0.52987309589985565"/>
    <n v="2026"/>
    <s v="Q4"/>
    <n v="10"/>
    <x v="9"/>
  </r>
  <r>
    <n v="1033"/>
    <d v="2026-10-15T00:00:00"/>
    <n v="2026"/>
    <x v="3"/>
    <n v="10"/>
    <x v="9"/>
    <x v="1"/>
    <x v="12"/>
    <x v="0"/>
    <s v="New"/>
    <x v="1"/>
    <s v="Trekking Poles"/>
    <n v="1"/>
    <n v="70.47"/>
    <n v="0.1"/>
    <n v="31.52"/>
    <n v="63.423000000000002"/>
    <n v="31.52"/>
    <n v="31.903000000000002"/>
    <n v="0.50301940936253409"/>
    <n v="2026"/>
    <s v="Q4"/>
    <n v="10"/>
    <x v="9"/>
  </r>
  <r>
    <n v="1247"/>
    <d v="2026-10-15T00:00:00"/>
    <n v="2026"/>
    <x v="3"/>
    <n v="10"/>
    <x v="9"/>
    <x v="0"/>
    <x v="0"/>
    <x v="0"/>
    <s v="New"/>
    <x v="1"/>
    <s v="Trekking Poles"/>
    <n v="1"/>
    <n v="71.05"/>
    <n v="0"/>
    <n v="33.32"/>
    <n v="71.05"/>
    <n v="33.32"/>
    <n v="37.729999999999997"/>
    <n v="0.53103448275862064"/>
    <n v="2026"/>
    <s v="Q4"/>
    <n v="10"/>
    <x v="9"/>
  </r>
  <r>
    <n v="1321"/>
    <d v="2026-10-15T00:00:00"/>
    <n v="2026"/>
    <x v="3"/>
    <n v="10"/>
    <x v="9"/>
    <x v="3"/>
    <x v="13"/>
    <x v="2"/>
    <s v="Returning"/>
    <x v="0"/>
    <s v="Compact Repair Kit"/>
    <n v="3"/>
    <n v="39.83"/>
    <n v="0.1"/>
    <n v="16.93"/>
    <n v="107.541"/>
    <n v="50.79"/>
    <n v="56.750999999999998"/>
    <n v="0.52771501101905316"/>
    <n v="2026"/>
    <s v="Q4"/>
    <n v="10"/>
    <x v="9"/>
  </r>
  <r>
    <n v="2048"/>
    <d v="2026-10-15T00:00:00"/>
    <n v="2026"/>
    <x v="3"/>
    <n v="10"/>
    <x v="9"/>
    <x v="3"/>
    <x v="7"/>
    <x v="0"/>
    <s v="New"/>
    <x v="4"/>
    <s v="Training Mat"/>
    <n v="3"/>
    <n v="49.5"/>
    <n v="0.05"/>
    <n v="22"/>
    <n v="141.07499999999999"/>
    <n v="66"/>
    <n v="75.074999999999989"/>
    <n v="0.53216374269005839"/>
    <n v="2026"/>
    <s v="Q4"/>
    <n v="10"/>
    <x v="9"/>
  </r>
  <r>
    <n v="2082"/>
    <d v="2026-10-15T00:00:00"/>
    <n v="2026"/>
    <x v="3"/>
    <n v="10"/>
    <x v="9"/>
    <x v="1"/>
    <x v="6"/>
    <x v="3"/>
    <s v="New"/>
    <x v="1"/>
    <s v="Hiking Daypack 20L"/>
    <n v="1"/>
    <n v="91.99"/>
    <n v="0"/>
    <n v="44.86"/>
    <n v="91.99"/>
    <n v="44.86"/>
    <n v="47.129999999999995"/>
    <n v="0.51233829764104788"/>
    <n v="2026"/>
    <s v="Q4"/>
    <n v="10"/>
    <x v="9"/>
  </r>
  <r>
    <n v="2177"/>
    <d v="2026-10-15T00:00:00"/>
    <n v="2026"/>
    <x v="3"/>
    <n v="10"/>
    <x v="9"/>
    <x v="0"/>
    <x v="15"/>
    <x v="3"/>
    <s v="Returning"/>
    <x v="0"/>
    <s v="Commuter Helmet"/>
    <n v="1"/>
    <n v="79.78"/>
    <n v="0.05"/>
    <n v="41.59"/>
    <n v="75.790999999999997"/>
    <n v="41.59"/>
    <n v="34.200999999999993"/>
    <n v="0.45125410668812915"/>
    <n v="2026"/>
    <s v="Q4"/>
    <n v="10"/>
    <x v="9"/>
  </r>
  <r>
    <n v="3776"/>
    <d v="2026-10-15T00:00:00"/>
    <n v="2026"/>
    <x v="3"/>
    <n v="10"/>
    <x v="9"/>
    <x v="3"/>
    <x v="8"/>
    <x v="0"/>
    <s v="Returning"/>
    <x v="0"/>
    <s v="Commuter Helmet"/>
    <n v="1"/>
    <n v="82.97"/>
    <n v="0"/>
    <n v="43.09"/>
    <n v="82.97"/>
    <n v="43.09"/>
    <n v="39.879999999999995"/>
    <n v="0.48065565867180904"/>
    <n v="2026"/>
    <s v="Q4"/>
    <n v="10"/>
    <x v="9"/>
  </r>
  <r>
    <n v="4542"/>
    <d v="2026-10-15T00:00:00"/>
    <n v="2026"/>
    <x v="3"/>
    <n v="10"/>
    <x v="9"/>
    <x v="0"/>
    <x v="9"/>
    <x v="0"/>
    <s v="Business"/>
    <x v="0"/>
    <s v="Cycling Pack 12L"/>
    <n v="1"/>
    <n v="103.33"/>
    <n v="0"/>
    <n v="50.85"/>
    <n v="103.33"/>
    <n v="50.85"/>
    <n v="52.48"/>
    <n v="0.5078873512048776"/>
    <n v="2026"/>
    <s v="Q4"/>
    <n v="10"/>
    <x v="9"/>
  </r>
  <r>
    <n v="36"/>
    <d v="2026-10-16T00:00:00"/>
    <n v="2026"/>
    <x v="3"/>
    <n v="10"/>
    <x v="9"/>
    <x v="0"/>
    <x v="9"/>
    <x v="0"/>
    <s v="New"/>
    <x v="1"/>
    <s v="Trail Boots"/>
    <n v="3"/>
    <n v="142.54"/>
    <n v="0.05"/>
    <n v="81.599999999999994"/>
    <n v="406.23899999999998"/>
    <n v="244.79999999999998"/>
    <n v="161.43899999999999"/>
    <n v="0.39739906803630376"/>
    <n v="2026"/>
    <s v="Q4"/>
    <n v="10"/>
    <x v="9"/>
  </r>
  <r>
    <n v="64"/>
    <d v="2026-10-16T00:00:00"/>
    <n v="2026"/>
    <x v="3"/>
    <n v="10"/>
    <x v="9"/>
    <x v="2"/>
    <x v="16"/>
    <x v="0"/>
    <s v="New"/>
    <x v="1"/>
    <s v="Hiking Daypack 20L"/>
    <n v="3"/>
    <n v="92.14"/>
    <n v="0.1"/>
    <n v="46.43"/>
    <n v="248.77800000000002"/>
    <n v="139.29"/>
    <n v="109.48800000000003"/>
    <n v="0.44010322456165746"/>
    <n v="2026"/>
    <s v="Q4"/>
    <n v="10"/>
    <x v="9"/>
  </r>
  <r>
    <n v="529"/>
    <d v="2026-10-16T00:00:00"/>
    <n v="2026"/>
    <x v="3"/>
    <n v="10"/>
    <x v="9"/>
    <x v="3"/>
    <x v="7"/>
    <x v="2"/>
    <s v="Business"/>
    <x v="2"/>
    <s v="Travel Backpack 35L"/>
    <n v="2"/>
    <n v="165.23"/>
    <n v="0"/>
    <n v="88.87"/>
    <n v="330.46"/>
    <n v="177.74"/>
    <n v="152.71999999999997"/>
    <n v="0.46214367850874533"/>
    <n v="2026"/>
    <s v="Q4"/>
    <n v="10"/>
    <x v="9"/>
  </r>
  <r>
    <n v="1815"/>
    <d v="2026-10-16T00:00:00"/>
    <n v="2026"/>
    <x v="3"/>
    <n v="10"/>
    <x v="9"/>
    <x v="3"/>
    <x v="4"/>
    <x v="0"/>
    <s v="Business"/>
    <x v="4"/>
    <s v="Weighted Vest"/>
    <n v="1"/>
    <n v="121.92"/>
    <n v="0"/>
    <n v="71.02"/>
    <n v="121.92"/>
    <n v="71.02"/>
    <n v="50.900000000000006"/>
    <n v="0.41748687664042"/>
    <n v="2026"/>
    <s v="Q4"/>
    <n v="10"/>
    <x v="9"/>
  </r>
  <r>
    <n v="1820"/>
    <d v="2026-10-16T00:00:00"/>
    <n v="2026"/>
    <x v="3"/>
    <n v="10"/>
    <x v="9"/>
    <x v="1"/>
    <x v="1"/>
    <x v="0"/>
    <s v="Returning"/>
    <x v="2"/>
    <s v="Insulated Bottle"/>
    <n v="3"/>
    <n v="36.46"/>
    <n v="0.05"/>
    <n v="13.9"/>
    <n v="103.91099999999999"/>
    <n v="41.7"/>
    <n v="62.210999999999984"/>
    <n v="0.5986950370990558"/>
    <n v="2026"/>
    <s v="Q4"/>
    <n v="10"/>
    <x v="9"/>
  </r>
  <r>
    <n v="2028"/>
    <d v="2026-10-16T00:00:00"/>
    <n v="2026"/>
    <x v="3"/>
    <n v="10"/>
    <x v="9"/>
    <x v="3"/>
    <x v="4"/>
    <x v="2"/>
    <s v="Business"/>
    <x v="4"/>
    <s v="Training Mat"/>
    <n v="3"/>
    <n v="51.89"/>
    <n v="0.1"/>
    <n v="21.56"/>
    <n v="140.10300000000001"/>
    <n v="64.679999999999993"/>
    <n v="75.423000000000016"/>
    <n v="0.53833965011455864"/>
    <n v="2026"/>
    <s v="Q4"/>
    <n v="10"/>
    <x v="9"/>
  </r>
  <r>
    <n v="2741"/>
    <d v="2026-10-16T00:00:00"/>
    <n v="2026"/>
    <x v="3"/>
    <n v="10"/>
    <x v="9"/>
    <x v="3"/>
    <x v="4"/>
    <x v="0"/>
    <s v="Returning"/>
    <x v="4"/>
    <s v="Resistance Band Set"/>
    <n v="1"/>
    <n v="40.75"/>
    <n v="0"/>
    <n v="14.7"/>
    <n v="40.75"/>
    <n v="14.7"/>
    <n v="26.05"/>
    <n v="0.63926380368098157"/>
    <n v="2026"/>
    <s v="Q4"/>
    <n v="10"/>
    <x v="9"/>
  </r>
  <r>
    <n v="3602"/>
    <d v="2026-10-16T00:00:00"/>
    <n v="2026"/>
    <x v="3"/>
    <n v="10"/>
    <x v="9"/>
    <x v="2"/>
    <x v="5"/>
    <x v="1"/>
    <s v="Business"/>
    <x v="3"/>
    <s v="Alpine Tent 4P"/>
    <n v="4"/>
    <n v="345.13"/>
    <n v="0.05"/>
    <n v="200.02"/>
    <n v="1311.4939999999999"/>
    <n v="800.08"/>
    <n v="511.41399999999987"/>
    <n v="0.38994764749209671"/>
    <n v="2026"/>
    <s v="Q4"/>
    <n v="10"/>
    <x v="9"/>
  </r>
  <r>
    <n v="4116"/>
    <d v="2026-10-16T00:00:00"/>
    <n v="2026"/>
    <x v="3"/>
    <n v="10"/>
    <x v="9"/>
    <x v="1"/>
    <x v="6"/>
    <x v="2"/>
    <s v="New"/>
    <x v="2"/>
    <s v="Insulated Bottle"/>
    <n v="2"/>
    <n v="37.1"/>
    <n v="0"/>
    <n v="13.31"/>
    <n v="74.2"/>
    <n v="26.62"/>
    <n v="47.58"/>
    <n v="0.64123989218328836"/>
    <n v="2026"/>
    <s v="Q4"/>
    <n v="10"/>
    <x v="9"/>
  </r>
  <r>
    <n v="4197"/>
    <d v="2026-10-16T00:00:00"/>
    <n v="2026"/>
    <x v="3"/>
    <n v="10"/>
    <x v="9"/>
    <x v="3"/>
    <x v="7"/>
    <x v="3"/>
    <s v="New"/>
    <x v="1"/>
    <s v="Hiking Daypack 20L"/>
    <n v="3"/>
    <n v="94.19"/>
    <n v="0"/>
    <n v="44.89"/>
    <n v="282.57"/>
    <n v="134.67000000000002"/>
    <n v="147.89999999999998"/>
    <n v="0.52341012846374346"/>
    <n v="2026"/>
    <s v="Q4"/>
    <n v="10"/>
    <x v="9"/>
  </r>
  <r>
    <n v="360"/>
    <d v="2026-10-17T00:00:00"/>
    <n v="2026"/>
    <x v="3"/>
    <n v="10"/>
    <x v="9"/>
    <x v="3"/>
    <x v="8"/>
    <x v="0"/>
    <s v="Returning"/>
    <x v="3"/>
    <s v="Portable Camp Stove"/>
    <n v="2"/>
    <n v="82.52"/>
    <n v="0.05"/>
    <n v="38.61"/>
    <n v="156.78799999999998"/>
    <n v="77.22"/>
    <n v="79.567999999999984"/>
    <n v="0.50748781794525089"/>
    <n v="2026"/>
    <s v="Q4"/>
    <n v="10"/>
    <x v="9"/>
  </r>
  <r>
    <n v="427"/>
    <d v="2026-10-17T00:00:00"/>
    <n v="2026"/>
    <x v="3"/>
    <n v="10"/>
    <x v="9"/>
    <x v="3"/>
    <x v="13"/>
    <x v="0"/>
    <s v="Business"/>
    <x v="1"/>
    <s v="Summit Backpack 45L"/>
    <n v="1"/>
    <n v="155.16"/>
    <n v="0"/>
    <n v="78.84"/>
    <n v="155.16"/>
    <n v="78.84"/>
    <n v="76.319999999999993"/>
    <n v="0.49187935034802782"/>
    <n v="2026"/>
    <s v="Q4"/>
    <n v="10"/>
    <x v="9"/>
  </r>
  <r>
    <n v="1018"/>
    <d v="2026-10-17T00:00:00"/>
    <n v="2026"/>
    <x v="3"/>
    <n v="10"/>
    <x v="9"/>
    <x v="3"/>
    <x v="13"/>
    <x v="3"/>
    <s v="Returning"/>
    <x v="2"/>
    <s v="Packing Cube Set"/>
    <n v="1"/>
    <n v="46.36"/>
    <n v="0.05"/>
    <n v="18.399999999999999"/>
    <n v="44.041999999999994"/>
    <n v="18.399999999999999"/>
    <n v="25.641999999999996"/>
    <n v="0.58221697470596245"/>
    <n v="2026"/>
    <s v="Q4"/>
    <n v="10"/>
    <x v="9"/>
  </r>
  <r>
    <n v="1179"/>
    <d v="2026-10-17T00:00:00"/>
    <n v="2026"/>
    <x v="3"/>
    <n v="10"/>
    <x v="9"/>
    <x v="2"/>
    <x v="16"/>
    <x v="0"/>
    <s v="Business"/>
    <x v="0"/>
    <s v="Commuter Helmet"/>
    <n v="1"/>
    <n v="81.47"/>
    <n v="0"/>
    <n v="43.67"/>
    <n v="81.47"/>
    <n v="43.67"/>
    <n v="37.799999999999997"/>
    <n v="0.463974469129741"/>
    <n v="2026"/>
    <s v="Q4"/>
    <n v="10"/>
    <x v="9"/>
  </r>
  <r>
    <n v="2267"/>
    <d v="2026-10-17T00:00:00"/>
    <n v="2026"/>
    <x v="3"/>
    <n v="10"/>
    <x v="9"/>
    <x v="0"/>
    <x v="15"/>
    <x v="0"/>
    <s v="Returning"/>
    <x v="2"/>
    <s v="Carry-On Duffel"/>
    <n v="1"/>
    <n v="134.31"/>
    <n v="0.05"/>
    <n v="67.239999999999995"/>
    <n v="127.5945"/>
    <n v="67.239999999999995"/>
    <n v="60.354500000000002"/>
    <n v="0.47301803761133909"/>
    <n v="2026"/>
    <s v="Q4"/>
    <n v="10"/>
    <x v="9"/>
  </r>
  <r>
    <n v="2656"/>
    <d v="2026-10-17T00:00:00"/>
    <n v="2026"/>
    <x v="3"/>
    <n v="10"/>
    <x v="9"/>
    <x v="2"/>
    <x v="16"/>
    <x v="0"/>
    <s v="New"/>
    <x v="3"/>
    <s v="Compact Sleeping Bag"/>
    <n v="1"/>
    <n v="123.11"/>
    <n v="0"/>
    <n v="58.99"/>
    <n v="123.11"/>
    <n v="58.99"/>
    <n v="64.12"/>
    <n v="0.52083502558687356"/>
    <n v="2026"/>
    <s v="Q4"/>
    <n v="10"/>
    <x v="9"/>
  </r>
  <r>
    <n v="2867"/>
    <d v="2026-10-17T00:00:00"/>
    <n v="2026"/>
    <x v="3"/>
    <n v="10"/>
    <x v="9"/>
    <x v="1"/>
    <x v="6"/>
    <x v="0"/>
    <s v="New"/>
    <x v="3"/>
    <s v="Portable Camp Stove"/>
    <n v="1"/>
    <n v="81.239999999999995"/>
    <n v="0"/>
    <n v="38.65"/>
    <n v="81.239999999999995"/>
    <n v="38.65"/>
    <n v="42.589999999999996"/>
    <n v="0.52424913835548992"/>
    <n v="2026"/>
    <s v="Q4"/>
    <n v="10"/>
    <x v="9"/>
  </r>
  <r>
    <n v="3335"/>
    <d v="2026-10-17T00:00:00"/>
    <n v="2026"/>
    <x v="3"/>
    <n v="10"/>
    <x v="9"/>
    <x v="0"/>
    <x v="9"/>
    <x v="3"/>
    <s v="Returning"/>
    <x v="1"/>
    <s v="Trekking Poles"/>
    <n v="1"/>
    <n v="70.81"/>
    <n v="0.15"/>
    <n v="32.93"/>
    <n v="60.188499999999998"/>
    <n v="32.93"/>
    <n v="27.258499999999998"/>
    <n v="0.45288551799762411"/>
    <n v="2026"/>
    <s v="Q4"/>
    <n v="10"/>
    <x v="9"/>
  </r>
  <r>
    <n v="3770"/>
    <d v="2026-10-17T00:00:00"/>
    <n v="2026"/>
    <x v="3"/>
    <n v="10"/>
    <x v="9"/>
    <x v="3"/>
    <x v="13"/>
    <x v="0"/>
    <s v="Business"/>
    <x v="3"/>
    <s v="Trail Tent 2P"/>
    <n v="6"/>
    <n v="200.26"/>
    <n v="0"/>
    <n v="106.71"/>
    <n v="1201.56"/>
    <n v="640.26"/>
    <n v="561.29999999999995"/>
    <n v="0.46714271447118744"/>
    <n v="2026"/>
    <s v="Q4"/>
    <n v="10"/>
    <x v="9"/>
  </r>
  <r>
    <n v="4065"/>
    <d v="2026-10-17T00:00:00"/>
    <n v="2026"/>
    <x v="3"/>
    <n v="10"/>
    <x v="9"/>
    <x v="3"/>
    <x v="4"/>
    <x v="0"/>
    <s v="New"/>
    <x v="4"/>
    <s v="Recovery Roller"/>
    <n v="3"/>
    <n v="36.75"/>
    <n v="0.05"/>
    <n v="13.71"/>
    <n v="104.7375"/>
    <n v="41.13"/>
    <n v="63.607499999999995"/>
    <n v="0.60730397422126747"/>
    <n v="2026"/>
    <s v="Q4"/>
    <n v="10"/>
    <x v="9"/>
  </r>
  <r>
    <n v="4222"/>
    <d v="2026-10-17T00:00:00"/>
    <n v="2026"/>
    <x v="3"/>
    <n v="10"/>
    <x v="9"/>
    <x v="2"/>
    <x v="16"/>
    <x v="0"/>
    <s v="Returning"/>
    <x v="1"/>
    <s v="Hiking Daypack 20L"/>
    <n v="2"/>
    <n v="92.41"/>
    <n v="0.1"/>
    <n v="45.42"/>
    <n v="166.33799999999999"/>
    <n v="90.84"/>
    <n v="75.49799999999999"/>
    <n v="0.4538830573891714"/>
    <n v="2026"/>
    <s v="Q4"/>
    <n v="10"/>
    <x v="9"/>
  </r>
  <r>
    <n v="4304"/>
    <d v="2026-10-17T00:00:00"/>
    <n v="2026"/>
    <x v="3"/>
    <n v="10"/>
    <x v="9"/>
    <x v="1"/>
    <x v="14"/>
    <x v="2"/>
    <s v="New"/>
    <x v="4"/>
    <s v="Resistance Band Set"/>
    <n v="1"/>
    <n v="40.67"/>
    <n v="0"/>
    <n v="15.09"/>
    <n v="40.67"/>
    <n v="15.09"/>
    <n v="25.580000000000002"/>
    <n v="0.62896483894762722"/>
    <n v="2026"/>
    <s v="Q4"/>
    <n v="10"/>
    <x v="9"/>
  </r>
  <r>
    <n v="109"/>
    <d v="2026-10-18T00:00:00"/>
    <n v="2026"/>
    <x v="3"/>
    <n v="10"/>
    <x v="9"/>
    <x v="1"/>
    <x v="1"/>
    <x v="0"/>
    <s v="Returning"/>
    <x v="1"/>
    <s v="Hiking Daypack 20L"/>
    <n v="1"/>
    <n v="90.09"/>
    <n v="0"/>
    <n v="45.17"/>
    <n v="90.09"/>
    <n v="45.17"/>
    <n v="44.92"/>
    <n v="0.49861249861249862"/>
    <n v="2026"/>
    <s v="Q4"/>
    <n v="10"/>
    <x v="9"/>
  </r>
  <r>
    <n v="744"/>
    <d v="2026-10-18T00:00:00"/>
    <n v="2026"/>
    <x v="3"/>
    <n v="10"/>
    <x v="9"/>
    <x v="2"/>
    <x v="10"/>
    <x v="0"/>
    <s v="Returning"/>
    <x v="2"/>
    <s v="Insulated Bottle"/>
    <n v="1"/>
    <n v="36.83"/>
    <n v="0"/>
    <n v="13.64"/>
    <n v="36.83"/>
    <n v="13.64"/>
    <n v="23.189999999999998"/>
    <n v="0.62964974205810476"/>
    <n v="2026"/>
    <s v="Q4"/>
    <n v="10"/>
    <x v="9"/>
  </r>
  <r>
    <n v="960"/>
    <d v="2026-10-18T00:00:00"/>
    <n v="2026"/>
    <x v="3"/>
    <n v="10"/>
    <x v="9"/>
    <x v="1"/>
    <x v="12"/>
    <x v="3"/>
    <s v="Returning"/>
    <x v="3"/>
    <s v="Trail Tent 2P"/>
    <n v="5"/>
    <n v="196.37"/>
    <n v="0.05"/>
    <n v="103.51"/>
    <n v="932.75749999999994"/>
    <n v="517.55000000000007"/>
    <n v="415.20749999999987"/>
    <n v="0.44513981393877816"/>
    <n v="2026"/>
    <s v="Q4"/>
    <n v="10"/>
    <x v="9"/>
  </r>
  <r>
    <n v="1389"/>
    <d v="2026-10-18T00:00:00"/>
    <n v="2026"/>
    <x v="3"/>
    <n v="10"/>
    <x v="9"/>
    <x v="0"/>
    <x v="15"/>
    <x v="0"/>
    <s v="New"/>
    <x v="1"/>
    <s v="Hiking Daypack 20L"/>
    <n v="2"/>
    <n v="93.73"/>
    <n v="0"/>
    <n v="44.79"/>
    <n v="187.46"/>
    <n v="89.58"/>
    <n v="97.88000000000001"/>
    <n v="0.52213805611863873"/>
    <n v="2026"/>
    <s v="Q4"/>
    <n v="10"/>
    <x v="9"/>
  </r>
  <r>
    <n v="1493"/>
    <d v="2026-10-18T00:00:00"/>
    <n v="2026"/>
    <x v="3"/>
    <n v="10"/>
    <x v="9"/>
    <x v="2"/>
    <x v="10"/>
    <x v="0"/>
    <s v="Business"/>
    <x v="2"/>
    <s v="Insulated Bottle"/>
    <n v="1"/>
    <n v="36.46"/>
    <n v="0.05"/>
    <n v="13.35"/>
    <n v="34.637"/>
    <n v="13.35"/>
    <n v="21.286999999999999"/>
    <n v="0.61457401045125148"/>
    <n v="2026"/>
    <s v="Q4"/>
    <n v="10"/>
    <x v="9"/>
  </r>
  <r>
    <n v="1967"/>
    <d v="2026-10-18T00:00:00"/>
    <n v="2026"/>
    <x v="3"/>
    <n v="10"/>
    <x v="9"/>
    <x v="1"/>
    <x v="14"/>
    <x v="0"/>
    <s v="Returning"/>
    <x v="3"/>
    <s v="Compact Sleeping Bag"/>
    <n v="2"/>
    <n v="125.91"/>
    <n v="0"/>
    <n v="61.95"/>
    <n v="251.82"/>
    <n v="123.9"/>
    <n v="127.91999999999999"/>
    <n v="0.50798189182749576"/>
    <n v="2026"/>
    <s v="Q4"/>
    <n v="10"/>
    <x v="9"/>
  </r>
  <r>
    <n v="2132"/>
    <d v="2026-10-18T00:00:00"/>
    <n v="2026"/>
    <x v="3"/>
    <n v="10"/>
    <x v="9"/>
    <x v="3"/>
    <x v="8"/>
    <x v="2"/>
    <s v="New"/>
    <x v="1"/>
    <s v="Hiking Daypack 20L"/>
    <n v="1"/>
    <n v="92.56"/>
    <n v="0.1"/>
    <n v="44.23"/>
    <n v="83.304000000000002"/>
    <n v="44.23"/>
    <n v="39.074000000000005"/>
    <n v="0.46905310669355621"/>
    <n v="2026"/>
    <s v="Q4"/>
    <n v="10"/>
    <x v="9"/>
  </r>
  <r>
    <n v="2882"/>
    <d v="2026-10-18T00:00:00"/>
    <n v="2026"/>
    <x v="3"/>
    <n v="10"/>
    <x v="9"/>
    <x v="3"/>
    <x v="8"/>
    <x v="3"/>
    <s v="New"/>
    <x v="1"/>
    <s v="Trekking Poles"/>
    <n v="4"/>
    <n v="70.02"/>
    <n v="0"/>
    <n v="32.86"/>
    <n v="280.08"/>
    <n v="131.44"/>
    <n v="148.63999999999999"/>
    <n v="0.53070551271065403"/>
    <n v="2026"/>
    <s v="Q4"/>
    <n v="10"/>
    <x v="9"/>
  </r>
  <r>
    <n v="3345"/>
    <d v="2026-10-18T00:00:00"/>
    <n v="2026"/>
    <x v="3"/>
    <n v="10"/>
    <x v="9"/>
    <x v="0"/>
    <x v="15"/>
    <x v="0"/>
    <s v="Returning"/>
    <x v="0"/>
    <s v="Trail Bike Light"/>
    <n v="3"/>
    <n v="51.62"/>
    <n v="0.1"/>
    <n v="22.94"/>
    <n v="139.374"/>
    <n v="68.820000000000007"/>
    <n v="70.553999999999988"/>
    <n v="0.50622067243531788"/>
    <n v="2026"/>
    <s v="Q4"/>
    <n v="10"/>
    <x v="9"/>
  </r>
  <r>
    <n v="4089"/>
    <d v="2026-10-18T00:00:00"/>
    <n v="2026"/>
    <x v="3"/>
    <n v="10"/>
    <x v="9"/>
    <x v="2"/>
    <x v="2"/>
    <x v="0"/>
    <s v="New"/>
    <x v="3"/>
    <s v="Trail Tent 2P"/>
    <n v="1"/>
    <n v="196.39"/>
    <n v="0"/>
    <n v="104.66"/>
    <n v="196.39"/>
    <n v="104.66"/>
    <n v="91.72999999999999"/>
    <n v="0.46708080859514228"/>
    <n v="2026"/>
    <s v="Q4"/>
    <n v="10"/>
    <x v="9"/>
  </r>
  <r>
    <n v="4119"/>
    <d v="2026-10-18T00:00:00"/>
    <n v="2026"/>
    <x v="3"/>
    <n v="10"/>
    <x v="9"/>
    <x v="3"/>
    <x v="8"/>
    <x v="1"/>
    <s v="Business"/>
    <x v="4"/>
    <s v="Resistance Band Set"/>
    <n v="10"/>
    <n v="41.26"/>
    <n v="0.1"/>
    <n v="15.06"/>
    <n v="371.34"/>
    <n v="150.6"/>
    <n v="220.73999999999998"/>
    <n v="0.59444175149458711"/>
    <n v="2026"/>
    <s v="Q4"/>
    <n v="10"/>
    <x v="9"/>
  </r>
  <r>
    <n v="4968"/>
    <d v="2026-10-18T00:00:00"/>
    <n v="2026"/>
    <x v="3"/>
    <n v="10"/>
    <x v="9"/>
    <x v="2"/>
    <x v="3"/>
    <x v="3"/>
    <s v="New"/>
    <x v="2"/>
    <s v="Insulated Bottle"/>
    <n v="1"/>
    <n v="35.549999999999997"/>
    <n v="0.05"/>
    <n v="13.44"/>
    <n v="33.772499999999994"/>
    <n v="13.44"/>
    <n v="20.332499999999996"/>
    <n v="0.60204308238951809"/>
    <n v="2026"/>
    <s v="Q4"/>
    <n v="10"/>
    <x v="9"/>
  </r>
  <r>
    <n v="5197"/>
    <d v="2026-10-18T00:00:00"/>
    <n v="2026"/>
    <x v="3"/>
    <n v="10"/>
    <x v="9"/>
    <x v="3"/>
    <x v="8"/>
    <x v="0"/>
    <s v="New"/>
    <x v="0"/>
    <s v="Trail Bike Light"/>
    <n v="1"/>
    <n v="49.5"/>
    <n v="0"/>
    <n v="22.36"/>
    <n v="49.5"/>
    <n v="22.36"/>
    <n v="27.14"/>
    <n v="0.54828282828282826"/>
    <n v="2026"/>
    <s v="Q4"/>
    <n v="10"/>
    <x v="9"/>
  </r>
  <r>
    <n v="66"/>
    <d v="2026-10-19T00:00:00"/>
    <n v="2026"/>
    <x v="3"/>
    <n v="10"/>
    <x v="9"/>
    <x v="0"/>
    <x v="15"/>
    <x v="0"/>
    <s v="Business"/>
    <x v="3"/>
    <s v="Portable Camp Stove"/>
    <n v="1"/>
    <n v="80.58"/>
    <n v="0"/>
    <n v="40.43"/>
    <n v="80.58"/>
    <n v="40.43"/>
    <n v="40.15"/>
    <n v="0.49826259617771157"/>
    <n v="2026"/>
    <s v="Q4"/>
    <n v="10"/>
    <x v="9"/>
  </r>
  <r>
    <n v="585"/>
    <d v="2026-10-19T00:00:00"/>
    <n v="2026"/>
    <x v="3"/>
    <n v="10"/>
    <x v="9"/>
    <x v="2"/>
    <x v="5"/>
    <x v="2"/>
    <s v="Business"/>
    <x v="2"/>
    <s v="Travel Backpack 35L"/>
    <n v="2"/>
    <n v="161.59"/>
    <n v="0.05"/>
    <n v="89.57"/>
    <n v="307.02100000000002"/>
    <n v="179.14"/>
    <n v="127.88100000000003"/>
    <n v="0.41652199686666391"/>
    <n v="2026"/>
    <s v="Q4"/>
    <n v="10"/>
    <x v="9"/>
  </r>
  <r>
    <n v="856"/>
    <d v="2026-10-19T00:00:00"/>
    <n v="2026"/>
    <x v="3"/>
    <n v="10"/>
    <x v="9"/>
    <x v="3"/>
    <x v="8"/>
    <x v="0"/>
    <s v="Business"/>
    <x v="3"/>
    <s v="Portable Camp Stove"/>
    <n v="1"/>
    <n v="80.319999999999993"/>
    <n v="0"/>
    <n v="39.729999999999997"/>
    <n v="80.319999999999993"/>
    <n v="39.729999999999997"/>
    <n v="40.589999999999996"/>
    <n v="0.50535358565737054"/>
    <n v="2026"/>
    <s v="Q4"/>
    <n v="10"/>
    <x v="9"/>
  </r>
  <r>
    <n v="1793"/>
    <d v="2026-10-19T00:00:00"/>
    <n v="2026"/>
    <x v="3"/>
    <n v="10"/>
    <x v="9"/>
    <x v="0"/>
    <x v="9"/>
    <x v="3"/>
    <s v="New"/>
    <x v="2"/>
    <s v="Travel Backpack 35L"/>
    <n v="1"/>
    <n v="164.25"/>
    <n v="0"/>
    <n v="86.6"/>
    <n v="164.25"/>
    <n v="86.6"/>
    <n v="77.650000000000006"/>
    <n v="0.47275494672754947"/>
    <n v="2026"/>
    <s v="Q4"/>
    <n v="10"/>
    <x v="9"/>
  </r>
  <r>
    <n v="4763"/>
    <d v="2026-10-19T00:00:00"/>
    <n v="2026"/>
    <x v="3"/>
    <n v="10"/>
    <x v="9"/>
    <x v="3"/>
    <x v="8"/>
    <x v="3"/>
    <s v="New"/>
    <x v="0"/>
    <s v="Cycling Pack 12L"/>
    <n v="6"/>
    <n v="101.6"/>
    <n v="0"/>
    <n v="50.17"/>
    <n v="609.59999999999991"/>
    <n v="301.02"/>
    <n v="308.57999999999993"/>
    <n v="0.50620078740157481"/>
    <n v="2026"/>
    <s v="Q4"/>
    <n v="10"/>
    <x v="9"/>
  </r>
  <r>
    <n v="1716"/>
    <d v="2026-10-20T00:00:00"/>
    <n v="2026"/>
    <x v="3"/>
    <n v="10"/>
    <x v="9"/>
    <x v="0"/>
    <x v="0"/>
    <x v="2"/>
    <s v="Returning"/>
    <x v="4"/>
    <s v="Recovery Roller"/>
    <n v="5"/>
    <n v="35.99"/>
    <n v="0"/>
    <n v="14.19"/>
    <n v="179.95000000000002"/>
    <n v="70.95"/>
    <n v="109.00000000000001"/>
    <n v="0.60572381217004723"/>
    <n v="2026"/>
    <s v="Q4"/>
    <n v="10"/>
    <x v="9"/>
  </r>
  <r>
    <n v="1759"/>
    <d v="2026-10-20T00:00:00"/>
    <n v="2026"/>
    <x v="3"/>
    <n v="10"/>
    <x v="9"/>
    <x v="3"/>
    <x v="8"/>
    <x v="0"/>
    <s v="Returning"/>
    <x v="4"/>
    <s v="Recovery Roller"/>
    <n v="2"/>
    <n v="36.57"/>
    <n v="0.1"/>
    <n v="13.79"/>
    <n v="65.826000000000008"/>
    <n v="27.58"/>
    <n v="38.246000000000009"/>
    <n v="0.58101661957281325"/>
    <n v="2026"/>
    <s v="Q4"/>
    <n v="10"/>
    <x v="9"/>
  </r>
  <r>
    <n v="1811"/>
    <d v="2026-10-20T00:00:00"/>
    <n v="2026"/>
    <x v="3"/>
    <n v="10"/>
    <x v="9"/>
    <x v="1"/>
    <x v="6"/>
    <x v="0"/>
    <s v="New"/>
    <x v="0"/>
    <s v="Compact Repair Kit"/>
    <n v="1"/>
    <n v="40.99"/>
    <n v="0.1"/>
    <n v="17.16"/>
    <n v="36.891000000000005"/>
    <n v="17.16"/>
    <n v="19.731000000000005"/>
    <n v="0.5348458973733432"/>
    <n v="2026"/>
    <s v="Q4"/>
    <n v="10"/>
    <x v="9"/>
  </r>
  <r>
    <n v="2918"/>
    <d v="2026-10-20T00:00:00"/>
    <n v="2026"/>
    <x v="3"/>
    <n v="10"/>
    <x v="9"/>
    <x v="3"/>
    <x v="8"/>
    <x v="2"/>
    <s v="Returning"/>
    <x v="3"/>
    <s v="Portable Camp Stove"/>
    <n v="3"/>
    <n v="80.47"/>
    <n v="0"/>
    <n v="40.090000000000003"/>
    <n v="241.41"/>
    <n v="120.27000000000001"/>
    <n v="121.13999999999999"/>
    <n v="0.50180191375667949"/>
    <n v="2026"/>
    <s v="Q4"/>
    <n v="10"/>
    <x v="9"/>
  </r>
  <r>
    <n v="4150"/>
    <d v="2026-10-20T00:00:00"/>
    <n v="2026"/>
    <x v="3"/>
    <n v="10"/>
    <x v="9"/>
    <x v="3"/>
    <x v="13"/>
    <x v="2"/>
    <s v="Business"/>
    <x v="1"/>
    <s v="Trail Boots"/>
    <n v="5"/>
    <n v="140.32"/>
    <n v="0"/>
    <n v="80.08"/>
    <n v="701.59999999999991"/>
    <n v="400.4"/>
    <n v="301.19999999999993"/>
    <n v="0.4293044469783352"/>
    <n v="2026"/>
    <s v="Q4"/>
    <n v="10"/>
    <x v="9"/>
  </r>
  <r>
    <n v="4830"/>
    <d v="2026-10-20T00:00:00"/>
    <n v="2026"/>
    <x v="3"/>
    <n v="10"/>
    <x v="9"/>
    <x v="1"/>
    <x v="11"/>
    <x v="0"/>
    <s v="New"/>
    <x v="4"/>
    <s v="Weighted Vest"/>
    <n v="3"/>
    <n v="125.93"/>
    <n v="0.1"/>
    <n v="68.45"/>
    <n v="340.01100000000002"/>
    <n v="205.35000000000002"/>
    <n v="134.661"/>
    <n v="0.39604895135745605"/>
    <n v="2026"/>
    <s v="Q4"/>
    <n v="10"/>
    <x v="9"/>
  </r>
  <r>
    <n v="4698"/>
    <d v="2026-10-21T00:00:00"/>
    <n v="2026"/>
    <x v="3"/>
    <n v="10"/>
    <x v="9"/>
    <x v="3"/>
    <x v="8"/>
    <x v="0"/>
    <s v="Returning"/>
    <x v="1"/>
    <s v="Trail Boots"/>
    <n v="2"/>
    <n v="141.4"/>
    <n v="0.05"/>
    <n v="77.48"/>
    <n v="268.66000000000003"/>
    <n v="154.96"/>
    <n v="113.70000000000002"/>
    <n v="0.42321149408173903"/>
    <n v="2026"/>
    <s v="Q4"/>
    <n v="10"/>
    <x v="9"/>
  </r>
  <r>
    <n v="4846"/>
    <d v="2026-10-21T00:00:00"/>
    <n v="2026"/>
    <x v="3"/>
    <n v="10"/>
    <x v="9"/>
    <x v="0"/>
    <x v="0"/>
    <x v="1"/>
    <s v="Business"/>
    <x v="0"/>
    <s v="Trail Bike Light"/>
    <n v="8"/>
    <n v="51.91"/>
    <n v="0.05"/>
    <n v="22.99"/>
    <n v="394.51599999999996"/>
    <n v="183.92"/>
    <n v="210.59599999999998"/>
    <n v="0.53380851473704483"/>
    <n v="2026"/>
    <s v="Q4"/>
    <n v="10"/>
    <x v="9"/>
  </r>
  <r>
    <n v="5024"/>
    <d v="2026-10-21T00:00:00"/>
    <n v="2026"/>
    <x v="3"/>
    <n v="10"/>
    <x v="9"/>
    <x v="3"/>
    <x v="7"/>
    <x v="3"/>
    <s v="Returning"/>
    <x v="3"/>
    <s v="Trail Tent 2P"/>
    <n v="1"/>
    <n v="192.62"/>
    <n v="0"/>
    <n v="102.51"/>
    <n v="192.62"/>
    <n v="102.51"/>
    <n v="90.11"/>
    <n v="0.46781227286886096"/>
    <n v="2026"/>
    <s v="Q4"/>
    <n v="10"/>
    <x v="9"/>
  </r>
  <r>
    <n v="1157"/>
    <d v="2026-10-22T00:00:00"/>
    <n v="2026"/>
    <x v="3"/>
    <n v="10"/>
    <x v="9"/>
    <x v="3"/>
    <x v="4"/>
    <x v="0"/>
    <s v="New"/>
    <x v="0"/>
    <s v="Trail Bike Light"/>
    <n v="1"/>
    <n v="51.25"/>
    <n v="0"/>
    <n v="22.58"/>
    <n v="51.25"/>
    <n v="22.58"/>
    <n v="28.67"/>
    <n v="0.55941463414634152"/>
    <n v="2026"/>
    <s v="Q4"/>
    <n v="10"/>
    <x v="9"/>
  </r>
  <r>
    <n v="1427"/>
    <d v="2026-10-22T00:00:00"/>
    <n v="2026"/>
    <x v="3"/>
    <n v="10"/>
    <x v="9"/>
    <x v="3"/>
    <x v="4"/>
    <x v="2"/>
    <s v="New"/>
    <x v="2"/>
    <s v="Packing Cube Set"/>
    <n v="1"/>
    <n v="45.97"/>
    <n v="0.05"/>
    <n v="18.760000000000002"/>
    <n v="43.671499999999995"/>
    <n v="18.760000000000002"/>
    <n v="24.911499999999993"/>
    <n v="0.57042922729926826"/>
    <n v="2026"/>
    <s v="Q4"/>
    <n v="10"/>
    <x v="9"/>
  </r>
  <r>
    <n v="1622"/>
    <d v="2026-10-22T00:00:00"/>
    <n v="2026"/>
    <x v="3"/>
    <n v="10"/>
    <x v="9"/>
    <x v="2"/>
    <x v="2"/>
    <x v="3"/>
    <s v="Returning"/>
    <x v="3"/>
    <s v="Compact Sleeping Bag"/>
    <n v="1"/>
    <n v="123.29"/>
    <n v="0"/>
    <n v="59.48"/>
    <n v="123.29"/>
    <n v="59.48"/>
    <n v="63.810000000000009"/>
    <n v="0.51756022386243816"/>
    <n v="2026"/>
    <s v="Q4"/>
    <n v="10"/>
    <x v="9"/>
  </r>
  <r>
    <n v="1879"/>
    <d v="2026-10-22T00:00:00"/>
    <n v="2026"/>
    <x v="3"/>
    <n v="10"/>
    <x v="9"/>
    <x v="3"/>
    <x v="8"/>
    <x v="1"/>
    <s v="Business"/>
    <x v="2"/>
    <s v="Insulated Bottle"/>
    <n v="8"/>
    <n v="35.83"/>
    <n v="0.05"/>
    <n v="13.89"/>
    <n v="272.30799999999999"/>
    <n v="111.12"/>
    <n v="161.18799999999999"/>
    <n v="0.59193266448286497"/>
    <n v="2026"/>
    <s v="Q4"/>
    <n v="10"/>
    <x v="9"/>
  </r>
  <r>
    <n v="2483"/>
    <d v="2026-10-22T00:00:00"/>
    <n v="2026"/>
    <x v="3"/>
    <n v="10"/>
    <x v="9"/>
    <x v="0"/>
    <x v="0"/>
    <x v="0"/>
    <s v="New"/>
    <x v="3"/>
    <s v="Portable Camp Stove"/>
    <n v="1"/>
    <n v="80.56"/>
    <n v="0"/>
    <n v="39.53"/>
    <n v="80.56"/>
    <n v="39.53"/>
    <n v="41.03"/>
    <n v="0.5093098311817279"/>
    <n v="2026"/>
    <s v="Q4"/>
    <n v="10"/>
    <x v="9"/>
  </r>
  <r>
    <n v="4451"/>
    <d v="2026-10-22T00:00:00"/>
    <n v="2026"/>
    <x v="3"/>
    <n v="10"/>
    <x v="9"/>
    <x v="3"/>
    <x v="7"/>
    <x v="0"/>
    <s v="New"/>
    <x v="0"/>
    <s v="Compact Repair Kit"/>
    <n v="1"/>
    <n v="40.47"/>
    <n v="0.05"/>
    <n v="16.73"/>
    <n v="38.4465"/>
    <n v="16.73"/>
    <n v="21.7165"/>
    <n v="0.5648498562938109"/>
    <n v="2026"/>
    <s v="Q4"/>
    <n v="10"/>
    <x v="9"/>
  </r>
  <r>
    <n v="93"/>
    <d v="2026-10-23T00:00:00"/>
    <n v="2026"/>
    <x v="3"/>
    <n v="10"/>
    <x v="9"/>
    <x v="1"/>
    <x v="12"/>
    <x v="1"/>
    <s v="Business"/>
    <x v="2"/>
    <s v="Carry-On Duffel"/>
    <n v="15"/>
    <n v="133.52000000000001"/>
    <n v="0.2"/>
    <n v="66"/>
    <n v="1602.2400000000002"/>
    <n v="990"/>
    <n v="612.24000000000024"/>
    <n v="0.38211503894547644"/>
    <n v="2026"/>
    <s v="Q4"/>
    <n v="10"/>
    <x v="9"/>
  </r>
  <r>
    <n v="265"/>
    <d v="2026-10-23T00:00:00"/>
    <n v="2026"/>
    <x v="3"/>
    <n v="10"/>
    <x v="9"/>
    <x v="1"/>
    <x v="6"/>
    <x v="0"/>
    <s v="Returning"/>
    <x v="0"/>
    <s v="Commuter Helmet"/>
    <n v="1"/>
    <n v="82.28"/>
    <n v="0"/>
    <n v="42.08"/>
    <n v="82.28"/>
    <n v="42.08"/>
    <n v="40.200000000000003"/>
    <n v="0.48857559552746721"/>
    <n v="2026"/>
    <s v="Q4"/>
    <n v="10"/>
    <x v="9"/>
  </r>
  <r>
    <n v="555"/>
    <d v="2026-10-23T00:00:00"/>
    <n v="2026"/>
    <x v="3"/>
    <n v="10"/>
    <x v="9"/>
    <x v="1"/>
    <x v="11"/>
    <x v="0"/>
    <s v="New"/>
    <x v="2"/>
    <s v="Insulated Bottle"/>
    <n v="6"/>
    <n v="35.479999999999997"/>
    <n v="0"/>
    <n v="13.37"/>
    <n v="212.88"/>
    <n v="80.22"/>
    <n v="132.66"/>
    <n v="0.62316798196166856"/>
    <n v="2026"/>
    <s v="Q4"/>
    <n v="10"/>
    <x v="9"/>
  </r>
  <r>
    <n v="1993"/>
    <d v="2026-10-23T00:00:00"/>
    <n v="2026"/>
    <x v="3"/>
    <n v="10"/>
    <x v="9"/>
    <x v="2"/>
    <x v="3"/>
    <x v="2"/>
    <s v="New"/>
    <x v="1"/>
    <s v="Summit Backpack 45L"/>
    <n v="1"/>
    <n v="152.38"/>
    <n v="0.15"/>
    <n v="78.92"/>
    <n v="129.523"/>
    <n v="78.92"/>
    <n v="50.602999999999994"/>
    <n v="0.39068736826663986"/>
    <n v="2026"/>
    <s v="Q4"/>
    <n v="10"/>
    <x v="9"/>
  </r>
  <r>
    <n v="3116"/>
    <d v="2026-10-23T00:00:00"/>
    <n v="2026"/>
    <x v="3"/>
    <n v="10"/>
    <x v="9"/>
    <x v="1"/>
    <x v="1"/>
    <x v="3"/>
    <s v="New"/>
    <x v="1"/>
    <s v="Hiking Daypack 20L"/>
    <n v="1"/>
    <n v="93.64"/>
    <n v="0"/>
    <n v="44.34"/>
    <n v="93.64"/>
    <n v="44.34"/>
    <n v="49.3"/>
    <n v="0.52648440837249033"/>
    <n v="2026"/>
    <s v="Q4"/>
    <n v="10"/>
    <x v="9"/>
  </r>
  <r>
    <n v="3631"/>
    <d v="2026-10-23T00:00:00"/>
    <n v="2026"/>
    <x v="3"/>
    <n v="10"/>
    <x v="9"/>
    <x v="3"/>
    <x v="7"/>
    <x v="2"/>
    <s v="Returning"/>
    <x v="4"/>
    <s v="Weighted Vest"/>
    <n v="1"/>
    <n v="123.6"/>
    <n v="0"/>
    <n v="67.3"/>
    <n v="123.6"/>
    <n v="67.3"/>
    <n v="56.3"/>
    <n v="0.45550161812297735"/>
    <n v="2026"/>
    <s v="Q4"/>
    <n v="10"/>
    <x v="9"/>
  </r>
  <r>
    <n v="4216"/>
    <d v="2026-10-23T00:00:00"/>
    <n v="2026"/>
    <x v="3"/>
    <n v="10"/>
    <x v="9"/>
    <x v="1"/>
    <x v="1"/>
    <x v="0"/>
    <s v="New"/>
    <x v="4"/>
    <s v="Weighted Vest"/>
    <n v="3"/>
    <n v="124.6"/>
    <n v="0.05"/>
    <n v="69.12"/>
    <n v="355.10999999999996"/>
    <n v="207.36"/>
    <n v="147.74999999999994"/>
    <n v="0.41606826053898782"/>
    <n v="2026"/>
    <s v="Q4"/>
    <n v="10"/>
    <x v="9"/>
  </r>
  <r>
    <n v="4956"/>
    <d v="2026-10-23T00:00:00"/>
    <n v="2026"/>
    <x v="3"/>
    <n v="10"/>
    <x v="9"/>
    <x v="3"/>
    <x v="13"/>
    <x v="2"/>
    <s v="Business"/>
    <x v="1"/>
    <s v="Summit Backpack 45L"/>
    <n v="2"/>
    <n v="151.66"/>
    <n v="0"/>
    <n v="77.17"/>
    <n v="303.32"/>
    <n v="154.34"/>
    <n v="148.97999999999999"/>
    <n v="0.49116444678886984"/>
    <n v="2026"/>
    <s v="Q4"/>
    <n v="10"/>
    <x v="9"/>
  </r>
  <r>
    <n v="439"/>
    <d v="2026-10-24T00:00:00"/>
    <n v="2026"/>
    <x v="3"/>
    <n v="10"/>
    <x v="9"/>
    <x v="2"/>
    <x v="5"/>
    <x v="2"/>
    <s v="New"/>
    <x v="2"/>
    <s v="Insulated Bottle"/>
    <n v="1"/>
    <n v="36.76"/>
    <n v="0"/>
    <n v="13.18"/>
    <n v="36.76"/>
    <n v="13.18"/>
    <n v="23.58"/>
    <n v="0.64145810663764957"/>
    <n v="2026"/>
    <s v="Q4"/>
    <n v="10"/>
    <x v="9"/>
  </r>
  <r>
    <n v="1076"/>
    <d v="2026-10-24T00:00:00"/>
    <n v="2026"/>
    <x v="3"/>
    <n v="10"/>
    <x v="9"/>
    <x v="0"/>
    <x v="9"/>
    <x v="3"/>
    <s v="Returning"/>
    <x v="3"/>
    <s v="Trail Tent 2P"/>
    <n v="1"/>
    <n v="195.67"/>
    <n v="0"/>
    <n v="105.88"/>
    <n v="195.67"/>
    <n v="105.88"/>
    <n v="89.789999999999992"/>
    <n v="0.45888485715745897"/>
    <n v="2026"/>
    <s v="Q4"/>
    <n v="10"/>
    <x v="9"/>
  </r>
  <r>
    <n v="1130"/>
    <d v="2026-10-24T00:00:00"/>
    <n v="2026"/>
    <x v="3"/>
    <n v="10"/>
    <x v="9"/>
    <x v="0"/>
    <x v="15"/>
    <x v="2"/>
    <s v="Returning"/>
    <x v="0"/>
    <s v="Compact Repair Kit"/>
    <n v="1"/>
    <n v="40.83"/>
    <n v="0.1"/>
    <n v="16.54"/>
    <n v="36.747"/>
    <n v="16.54"/>
    <n v="20.207000000000001"/>
    <n v="0.54989522954254766"/>
    <n v="2026"/>
    <s v="Q4"/>
    <n v="10"/>
    <x v="9"/>
  </r>
  <r>
    <n v="2820"/>
    <d v="2026-10-24T00:00:00"/>
    <n v="2026"/>
    <x v="3"/>
    <n v="10"/>
    <x v="9"/>
    <x v="3"/>
    <x v="7"/>
    <x v="1"/>
    <s v="Business"/>
    <x v="1"/>
    <s v="Trekking Poles"/>
    <n v="6"/>
    <n v="72.73"/>
    <n v="0.05"/>
    <n v="32.700000000000003"/>
    <n v="414.56099999999998"/>
    <n v="196.20000000000002"/>
    <n v="218.36099999999996"/>
    <n v="0.52672827400551425"/>
    <n v="2026"/>
    <s v="Q4"/>
    <n v="10"/>
    <x v="9"/>
  </r>
  <r>
    <n v="4213"/>
    <d v="2026-10-24T00:00:00"/>
    <n v="2026"/>
    <x v="3"/>
    <n v="10"/>
    <x v="9"/>
    <x v="1"/>
    <x v="14"/>
    <x v="1"/>
    <s v="Business"/>
    <x v="3"/>
    <s v="Portable Camp Stove"/>
    <n v="4"/>
    <n v="81.23"/>
    <n v="0.1"/>
    <n v="38.96"/>
    <n v="292.428"/>
    <n v="155.84"/>
    <n v="136.58799999999999"/>
    <n v="0.46708249552026482"/>
    <n v="2026"/>
    <s v="Q4"/>
    <n v="10"/>
    <x v="9"/>
  </r>
  <r>
    <n v="4375"/>
    <d v="2026-10-24T00:00:00"/>
    <n v="2026"/>
    <x v="3"/>
    <n v="10"/>
    <x v="9"/>
    <x v="1"/>
    <x v="1"/>
    <x v="0"/>
    <s v="Business"/>
    <x v="2"/>
    <s v="Packing Cube Set"/>
    <n v="1"/>
    <n v="46.38"/>
    <n v="0.15"/>
    <n v="17.87"/>
    <n v="39.423000000000002"/>
    <n v="17.87"/>
    <n v="21.553000000000001"/>
    <n v="0.54671131065621592"/>
    <n v="2026"/>
    <s v="Q4"/>
    <n v="10"/>
    <x v="9"/>
  </r>
  <r>
    <n v="5072"/>
    <d v="2026-10-24T00:00:00"/>
    <n v="2026"/>
    <x v="3"/>
    <n v="10"/>
    <x v="9"/>
    <x v="3"/>
    <x v="7"/>
    <x v="1"/>
    <s v="Business"/>
    <x v="2"/>
    <s v="Packing Cube Set"/>
    <n v="5"/>
    <n v="45.9"/>
    <n v="0.1"/>
    <n v="17.940000000000001"/>
    <n v="206.55"/>
    <n v="89.7"/>
    <n v="116.85000000000001"/>
    <n v="0.56572258533042852"/>
    <n v="2026"/>
    <s v="Q4"/>
    <n v="10"/>
    <x v="9"/>
  </r>
  <r>
    <n v="310"/>
    <d v="2026-10-25T00:00:00"/>
    <n v="2026"/>
    <x v="3"/>
    <n v="10"/>
    <x v="9"/>
    <x v="1"/>
    <x v="12"/>
    <x v="0"/>
    <s v="Business"/>
    <x v="1"/>
    <s v="Trail Boots"/>
    <n v="5"/>
    <n v="144.04"/>
    <n v="0.1"/>
    <n v="78.069999999999993"/>
    <n v="648.17999999999995"/>
    <n v="390.34999999999997"/>
    <n v="257.83"/>
    <n v="0.39777530932765592"/>
    <n v="2026"/>
    <s v="Q4"/>
    <n v="10"/>
    <x v="9"/>
  </r>
  <r>
    <n v="317"/>
    <d v="2026-10-25T00:00:00"/>
    <n v="2026"/>
    <x v="3"/>
    <n v="10"/>
    <x v="9"/>
    <x v="2"/>
    <x v="10"/>
    <x v="3"/>
    <s v="New"/>
    <x v="0"/>
    <s v="Commuter Helmet"/>
    <n v="2"/>
    <n v="80.69"/>
    <n v="0.05"/>
    <n v="43.81"/>
    <n v="153.31099999999998"/>
    <n v="87.62"/>
    <n v="65.690999999999974"/>
    <n v="0.42848197454846676"/>
    <n v="2026"/>
    <s v="Q4"/>
    <n v="10"/>
    <x v="9"/>
  </r>
  <r>
    <n v="684"/>
    <d v="2026-10-25T00:00:00"/>
    <n v="2026"/>
    <x v="3"/>
    <n v="10"/>
    <x v="9"/>
    <x v="3"/>
    <x v="4"/>
    <x v="0"/>
    <s v="Business"/>
    <x v="3"/>
    <s v="Trail Tent 2P"/>
    <n v="1"/>
    <n v="191.91"/>
    <n v="0"/>
    <n v="101.89"/>
    <n v="191.91"/>
    <n v="101.89"/>
    <n v="90.02"/>
    <n v="0.46907404512531914"/>
    <n v="2026"/>
    <s v="Q4"/>
    <n v="10"/>
    <x v="9"/>
  </r>
  <r>
    <n v="1430"/>
    <d v="2026-10-25T00:00:00"/>
    <n v="2026"/>
    <x v="3"/>
    <n v="10"/>
    <x v="9"/>
    <x v="3"/>
    <x v="13"/>
    <x v="2"/>
    <s v="New"/>
    <x v="4"/>
    <s v="Recovery Roller"/>
    <n v="1"/>
    <n v="36.630000000000003"/>
    <n v="0.05"/>
    <n v="13.97"/>
    <n v="34.798500000000004"/>
    <n v="13.97"/>
    <n v="20.828500000000005"/>
    <n v="0.59854591433538806"/>
    <n v="2026"/>
    <s v="Q4"/>
    <n v="10"/>
    <x v="9"/>
  </r>
  <r>
    <n v="2049"/>
    <d v="2026-10-25T00:00:00"/>
    <n v="2026"/>
    <x v="3"/>
    <n v="10"/>
    <x v="9"/>
    <x v="3"/>
    <x v="4"/>
    <x v="1"/>
    <s v="Business"/>
    <x v="2"/>
    <s v="Insulated Bottle"/>
    <n v="6"/>
    <n v="35.380000000000003"/>
    <n v="0.05"/>
    <n v="13.9"/>
    <n v="201.66600000000003"/>
    <n v="83.4"/>
    <n v="118.26600000000002"/>
    <n v="0.58644491386748387"/>
    <n v="2026"/>
    <s v="Q4"/>
    <n v="10"/>
    <x v="9"/>
  </r>
  <r>
    <n v="2199"/>
    <d v="2026-10-25T00:00:00"/>
    <n v="2026"/>
    <x v="3"/>
    <n v="10"/>
    <x v="9"/>
    <x v="1"/>
    <x v="12"/>
    <x v="3"/>
    <s v="Returning"/>
    <x v="2"/>
    <s v="Carry-On Duffel"/>
    <n v="1"/>
    <n v="132.63"/>
    <n v="0.05"/>
    <n v="67.489999999999995"/>
    <n v="125.99849999999999"/>
    <n v="67.489999999999995"/>
    <n v="58.508499999999998"/>
    <n v="0.46435870268296847"/>
    <n v="2026"/>
    <s v="Q4"/>
    <n v="10"/>
    <x v="9"/>
  </r>
  <r>
    <n v="2954"/>
    <d v="2026-10-25T00:00:00"/>
    <n v="2026"/>
    <x v="3"/>
    <n v="10"/>
    <x v="9"/>
    <x v="3"/>
    <x v="4"/>
    <x v="0"/>
    <s v="New"/>
    <x v="1"/>
    <s v="Trekking Poles"/>
    <n v="1"/>
    <n v="71.17"/>
    <n v="0"/>
    <n v="32.57"/>
    <n v="71.17"/>
    <n v="32.57"/>
    <n v="38.6"/>
    <n v="0.54236335534635383"/>
    <n v="2026"/>
    <s v="Q4"/>
    <n v="10"/>
    <x v="9"/>
  </r>
  <r>
    <n v="3218"/>
    <d v="2026-10-25T00:00:00"/>
    <n v="2026"/>
    <x v="3"/>
    <n v="10"/>
    <x v="9"/>
    <x v="0"/>
    <x v="15"/>
    <x v="1"/>
    <s v="Business"/>
    <x v="2"/>
    <s v="Carry-On Duffel"/>
    <n v="6"/>
    <n v="132.08000000000001"/>
    <n v="0.1"/>
    <n v="67.61"/>
    <n v="713.23200000000008"/>
    <n v="405.65999999999997"/>
    <n v="307.57200000000012"/>
    <n v="0.43123696076451995"/>
    <n v="2026"/>
    <s v="Q4"/>
    <n v="10"/>
    <x v="9"/>
  </r>
  <r>
    <n v="3965"/>
    <d v="2026-10-25T00:00:00"/>
    <n v="2026"/>
    <x v="3"/>
    <n v="10"/>
    <x v="9"/>
    <x v="1"/>
    <x v="11"/>
    <x v="2"/>
    <s v="Returning"/>
    <x v="3"/>
    <s v="Portable Camp Stove"/>
    <n v="3"/>
    <n v="82.75"/>
    <n v="0.05"/>
    <n v="38.53"/>
    <n v="235.83749999999998"/>
    <n v="115.59"/>
    <n v="120.24749999999997"/>
    <n v="0.50987438384480832"/>
    <n v="2026"/>
    <s v="Q4"/>
    <n v="10"/>
    <x v="9"/>
  </r>
  <r>
    <n v="2278"/>
    <d v="2026-10-26T00:00:00"/>
    <n v="2026"/>
    <x v="3"/>
    <n v="10"/>
    <x v="9"/>
    <x v="0"/>
    <x v="15"/>
    <x v="0"/>
    <s v="Returning"/>
    <x v="4"/>
    <s v="Training Mat"/>
    <n v="5"/>
    <n v="51.5"/>
    <n v="0.1"/>
    <n v="21.38"/>
    <n v="231.75"/>
    <n v="106.89999999999999"/>
    <n v="124.85000000000001"/>
    <n v="0.53872707659115426"/>
    <n v="2026"/>
    <s v="Q4"/>
    <n v="10"/>
    <x v="9"/>
  </r>
  <r>
    <n v="3132"/>
    <d v="2026-10-26T00:00:00"/>
    <n v="2026"/>
    <x v="3"/>
    <n v="10"/>
    <x v="9"/>
    <x v="2"/>
    <x v="5"/>
    <x v="0"/>
    <s v="New"/>
    <x v="1"/>
    <s v="Trail Boots"/>
    <n v="3"/>
    <n v="140.49"/>
    <n v="0.05"/>
    <n v="77.45"/>
    <n v="400.3965"/>
    <n v="232.35000000000002"/>
    <n v="168.04649999999998"/>
    <n v="0.41970022215478903"/>
    <n v="2026"/>
    <s v="Q4"/>
    <n v="10"/>
    <x v="9"/>
  </r>
  <r>
    <n v="3144"/>
    <d v="2026-10-26T00:00:00"/>
    <n v="2026"/>
    <x v="3"/>
    <n v="10"/>
    <x v="9"/>
    <x v="2"/>
    <x v="2"/>
    <x v="3"/>
    <s v="New"/>
    <x v="4"/>
    <s v="Recovery Roller"/>
    <n v="4"/>
    <n v="36.200000000000003"/>
    <n v="0.15"/>
    <n v="13.53"/>
    <n v="123.08000000000001"/>
    <n v="54.12"/>
    <n v="68.960000000000008"/>
    <n v="0.56028599285017877"/>
    <n v="2026"/>
    <s v="Q4"/>
    <n v="10"/>
    <x v="9"/>
  </r>
  <r>
    <n v="3501"/>
    <d v="2026-10-26T00:00:00"/>
    <n v="2026"/>
    <x v="3"/>
    <n v="10"/>
    <x v="9"/>
    <x v="3"/>
    <x v="7"/>
    <x v="2"/>
    <s v="New"/>
    <x v="3"/>
    <s v="Compact Sleeping Bag"/>
    <n v="1"/>
    <n v="120.5"/>
    <n v="0.05"/>
    <n v="61.71"/>
    <n v="114.47499999999999"/>
    <n v="61.71"/>
    <n v="52.764999999999993"/>
    <n v="0.4609303341340904"/>
    <n v="2026"/>
    <s v="Q4"/>
    <n v="10"/>
    <x v="9"/>
  </r>
  <r>
    <n v="458"/>
    <d v="2026-10-27T00:00:00"/>
    <n v="2026"/>
    <x v="3"/>
    <n v="10"/>
    <x v="9"/>
    <x v="2"/>
    <x v="2"/>
    <x v="2"/>
    <s v="Business"/>
    <x v="0"/>
    <s v="Cycling Pack 12L"/>
    <n v="1"/>
    <n v="102.44"/>
    <n v="0.05"/>
    <n v="49.14"/>
    <n v="97.317999999999998"/>
    <n v="49.14"/>
    <n v="48.177999999999997"/>
    <n v="0.49505744055570394"/>
    <n v="2026"/>
    <s v="Q4"/>
    <n v="10"/>
    <x v="9"/>
  </r>
  <r>
    <n v="1065"/>
    <d v="2026-10-27T00:00:00"/>
    <n v="2026"/>
    <x v="3"/>
    <n v="10"/>
    <x v="9"/>
    <x v="2"/>
    <x v="5"/>
    <x v="0"/>
    <s v="New"/>
    <x v="4"/>
    <s v="Weighted Vest"/>
    <n v="6"/>
    <n v="121.58"/>
    <n v="0.15"/>
    <n v="68.86"/>
    <n v="620.05799999999999"/>
    <n v="413.15999999999997"/>
    <n v="206.89800000000002"/>
    <n v="0.33367523683268346"/>
    <n v="2026"/>
    <s v="Q4"/>
    <n v="10"/>
    <x v="9"/>
  </r>
  <r>
    <n v="1707"/>
    <d v="2026-10-27T00:00:00"/>
    <n v="2026"/>
    <x v="3"/>
    <n v="10"/>
    <x v="9"/>
    <x v="2"/>
    <x v="16"/>
    <x v="0"/>
    <s v="New"/>
    <x v="2"/>
    <s v="Insulated Bottle"/>
    <n v="2"/>
    <n v="35.36"/>
    <n v="0"/>
    <n v="13.33"/>
    <n v="70.72"/>
    <n v="26.66"/>
    <n v="44.06"/>
    <n v="0.62302036199095023"/>
    <n v="2026"/>
    <s v="Q4"/>
    <n v="10"/>
    <x v="9"/>
  </r>
  <r>
    <n v="1989"/>
    <d v="2026-10-27T00:00:00"/>
    <n v="2026"/>
    <x v="3"/>
    <n v="10"/>
    <x v="9"/>
    <x v="3"/>
    <x v="4"/>
    <x v="0"/>
    <s v="New"/>
    <x v="3"/>
    <s v="Alpine Tent 4P"/>
    <n v="2"/>
    <n v="335.73"/>
    <n v="0"/>
    <n v="199.44"/>
    <n v="671.46"/>
    <n v="398.88"/>
    <n v="272.58000000000004"/>
    <n v="0.4059512107943884"/>
    <n v="2026"/>
    <s v="Q4"/>
    <n v="10"/>
    <x v="9"/>
  </r>
  <r>
    <n v="2852"/>
    <d v="2026-10-27T00:00:00"/>
    <n v="2026"/>
    <x v="3"/>
    <n v="10"/>
    <x v="9"/>
    <x v="1"/>
    <x v="12"/>
    <x v="1"/>
    <s v="Business"/>
    <x v="1"/>
    <s v="Trail Boots"/>
    <n v="3"/>
    <n v="141.96"/>
    <n v="0.1"/>
    <n v="77.42"/>
    <n v="383.29200000000003"/>
    <n v="232.26"/>
    <n v="151.03200000000004"/>
    <n v="0.39403900942362485"/>
    <n v="2026"/>
    <s v="Q4"/>
    <n v="10"/>
    <x v="9"/>
  </r>
  <r>
    <n v="4762"/>
    <d v="2026-10-27T00:00:00"/>
    <n v="2026"/>
    <x v="3"/>
    <n v="10"/>
    <x v="9"/>
    <x v="1"/>
    <x v="12"/>
    <x v="3"/>
    <s v="New"/>
    <x v="4"/>
    <s v="Training Mat"/>
    <n v="2"/>
    <n v="51.76"/>
    <n v="0"/>
    <n v="21.64"/>
    <n v="103.52"/>
    <n v="43.28"/>
    <n v="60.239999999999995"/>
    <n v="0.58191653786707875"/>
    <n v="2026"/>
    <s v="Q4"/>
    <n v="10"/>
    <x v="9"/>
  </r>
  <r>
    <n v="4997"/>
    <d v="2026-10-27T00:00:00"/>
    <n v="2026"/>
    <x v="3"/>
    <n v="10"/>
    <x v="9"/>
    <x v="3"/>
    <x v="7"/>
    <x v="0"/>
    <s v="Returning"/>
    <x v="3"/>
    <s v="Trail Tent 2P"/>
    <n v="3"/>
    <n v="194.09"/>
    <n v="0.1"/>
    <n v="105.84"/>
    <n v="524.04300000000001"/>
    <n v="317.52"/>
    <n v="206.52300000000002"/>
    <n v="0.39409552269565667"/>
    <n v="2026"/>
    <s v="Q4"/>
    <n v="10"/>
    <x v="9"/>
  </r>
  <r>
    <n v="1238"/>
    <d v="2026-10-28T00:00:00"/>
    <n v="2026"/>
    <x v="3"/>
    <n v="10"/>
    <x v="9"/>
    <x v="1"/>
    <x v="12"/>
    <x v="0"/>
    <s v="Returning"/>
    <x v="3"/>
    <s v="Compact Sleeping Bag"/>
    <n v="1"/>
    <n v="125.39"/>
    <n v="0.05"/>
    <n v="61.19"/>
    <n v="119.12049999999999"/>
    <n v="61.19"/>
    <n v="57.930499999999995"/>
    <n v="0.48631847582909743"/>
    <n v="2026"/>
    <s v="Q4"/>
    <n v="10"/>
    <x v="9"/>
  </r>
  <r>
    <n v="2622"/>
    <d v="2026-10-28T00:00:00"/>
    <n v="2026"/>
    <x v="3"/>
    <n v="10"/>
    <x v="9"/>
    <x v="0"/>
    <x v="15"/>
    <x v="3"/>
    <s v="New"/>
    <x v="3"/>
    <s v="Portable Camp Stove"/>
    <n v="3"/>
    <n v="83.73"/>
    <n v="0.15"/>
    <n v="39.43"/>
    <n v="213.51149999999998"/>
    <n v="118.28999999999999"/>
    <n v="95.221499999999992"/>
    <n v="0.44597831966896395"/>
    <n v="2026"/>
    <s v="Q4"/>
    <n v="10"/>
    <x v="9"/>
  </r>
  <r>
    <n v="3106"/>
    <d v="2026-10-28T00:00:00"/>
    <n v="2026"/>
    <x v="3"/>
    <n v="10"/>
    <x v="9"/>
    <x v="3"/>
    <x v="8"/>
    <x v="3"/>
    <s v="Business"/>
    <x v="4"/>
    <s v="Recovery Roller"/>
    <n v="3"/>
    <n v="36.99"/>
    <n v="0.05"/>
    <n v="14.14"/>
    <n v="105.42149999999999"/>
    <n v="42.42"/>
    <n v="63.001499999999993"/>
    <n v="0.59761528720422297"/>
    <n v="2026"/>
    <s v="Q4"/>
    <n v="10"/>
    <x v="9"/>
  </r>
  <r>
    <n v="3274"/>
    <d v="2026-10-28T00:00:00"/>
    <n v="2026"/>
    <x v="3"/>
    <n v="10"/>
    <x v="9"/>
    <x v="3"/>
    <x v="7"/>
    <x v="3"/>
    <s v="New"/>
    <x v="4"/>
    <s v="Resistance Band Set"/>
    <n v="1"/>
    <n v="39.42"/>
    <n v="0"/>
    <n v="14.58"/>
    <n v="39.42"/>
    <n v="14.58"/>
    <n v="24.840000000000003"/>
    <n v="0.63013698630136994"/>
    <n v="2026"/>
    <s v="Q4"/>
    <n v="10"/>
    <x v="9"/>
  </r>
  <r>
    <n v="3542"/>
    <d v="2026-10-28T00:00:00"/>
    <n v="2026"/>
    <x v="3"/>
    <n v="10"/>
    <x v="9"/>
    <x v="3"/>
    <x v="4"/>
    <x v="0"/>
    <s v="New"/>
    <x v="0"/>
    <s v="Trail Bike Light"/>
    <n v="2"/>
    <n v="50.66"/>
    <n v="0"/>
    <n v="22.02"/>
    <n v="101.32"/>
    <n v="44.04"/>
    <n v="57.279999999999994"/>
    <n v="0.56533754441373862"/>
    <n v="2026"/>
    <s v="Q4"/>
    <n v="10"/>
    <x v="9"/>
  </r>
  <r>
    <n v="3704"/>
    <d v="2026-10-28T00:00:00"/>
    <n v="2026"/>
    <x v="3"/>
    <n v="10"/>
    <x v="9"/>
    <x v="1"/>
    <x v="12"/>
    <x v="0"/>
    <s v="Returning"/>
    <x v="1"/>
    <s v="Trekking Poles"/>
    <n v="4"/>
    <n v="71.959999999999994"/>
    <n v="0.1"/>
    <n v="31.51"/>
    <n v="259.05599999999998"/>
    <n v="126.04"/>
    <n v="133.01599999999996"/>
    <n v="0.51346427027360864"/>
    <n v="2026"/>
    <s v="Q4"/>
    <n v="10"/>
    <x v="9"/>
  </r>
  <r>
    <n v="4699"/>
    <d v="2026-10-28T00:00:00"/>
    <n v="2026"/>
    <x v="3"/>
    <n v="10"/>
    <x v="9"/>
    <x v="2"/>
    <x v="5"/>
    <x v="2"/>
    <s v="Returning"/>
    <x v="0"/>
    <s v="Trail Bike Light"/>
    <n v="1"/>
    <n v="49.72"/>
    <n v="0.05"/>
    <n v="22.5"/>
    <n v="47.233999999999995"/>
    <n v="22.5"/>
    <n v="24.733999999999995"/>
    <n v="0.52364821950290041"/>
    <n v="2026"/>
    <s v="Q4"/>
    <n v="10"/>
    <x v="9"/>
  </r>
  <r>
    <n v="1226"/>
    <d v="2026-10-29T00:00:00"/>
    <n v="2026"/>
    <x v="3"/>
    <n v="10"/>
    <x v="9"/>
    <x v="0"/>
    <x v="0"/>
    <x v="3"/>
    <s v="Returning"/>
    <x v="2"/>
    <s v="Insulated Bottle"/>
    <n v="1"/>
    <n v="36.58"/>
    <n v="0"/>
    <n v="13.5"/>
    <n v="36.58"/>
    <n v="13.5"/>
    <n v="23.08"/>
    <n v="0.63094587206123565"/>
    <n v="2026"/>
    <s v="Q4"/>
    <n v="10"/>
    <x v="9"/>
  </r>
  <r>
    <n v="1245"/>
    <d v="2026-10-29T00:00:00"/>
    <n v="2026"/>
    <x v="3"/>
    <n v="10"/>
    <x v="9"/>
    <x v="1"/>
    <x v="6"/>
    <x v="3"/>
    <s v="Returning"/>
    <x v="4"/>
    <s v="Resistance Band Set"/>
    <n v="2"/>
    <n v="41.06"/>
    <n v="0.05"/>
    <n v="15.07"/>
    <n v="78.013999999999996"/>
    <n v="30.14"/>
    <n v="47.873999999999995"/>
    <n v="0.6136590868305688"/>
    <n v="2026"/>
    <s v="Q4"/>
    <n v="10"/>
    <x v="9"/>
  </r>
  <r>
    <n v="1477"/>
    <d v="2026-10-29T00:00:00"/>
    <n v="2026"/>
    <x v="3"/>
    <n v="10"/>
    <x v="9"/>
    <x v="1"/>
    <x v="14"/>
    <x v="3"/>
    <s v="Returning"/>
    <x v="3"/>
    <s v="Compact Sleeping Bag"/>
    <n v="1"/>
    <n v="121.78"/>
    <n v="0.15"/>
    <n v="61.55"/>
    <n v="103.51300000000001"/>
    <n v="61.55"/>
    <n v="41.963000000000008"/>
    <n v="0.40538869513974096"/>
    <n v="2026"/>
    <s v="Q4"/>
    <n v="10"/>
    <x v="9"/>
  </r>
  <r>
    <n v="1575"/>
    <d v="2026-10-29T00:00:00"/>
    <n v="2026"/>
    <x v="3"/>
    <n v="10"/>
    <x v="9"/>
    <x v="3"/>
    <x v="7"/>
    <x v="1"/>
    <s v="Returning"/>
    <x v="2"/>
    <s v="Carry-On Duffel"/>
    <n v="5"/>
    <n v="130.68"/>
    <n v="0.2"/>
    <n v="67.209999999999994"/>
    <n v="522.72000000000014"/>
    <n v="336.04999999999995"/>
    <n v="186.67000000000019"/>
    <n v="0.35711279461279488"/>
    <n v="2026"/>
    <s v="Q4"/>
    <n v="10"/>
    <x v="9"/>
  </r>
  <r>
    <n v="2830"/>
    <d v="2026-10-29T00:00:00"/>
    <n v="2026"/>
    <x v="3"/>
    <n v="10"/>
    <x v="9"/>
    <x v="2"/>
    <x v="2"/>
    <x v="0"/>
    <s v="New"/>
    <x v="2"/>
    <s v="Travel Backpack 35L"/>
    <n v="1"/>
    <n v="161.94999999999999"/>
    <n v="0"/>
    <n v="86.61"/>
    <n v="161.94999999999999"/>
    <n v="86.61"/>
    <n v="75.339999999999989"/>
    <n v="0.46520531028095086"/>
    <n v="2026"/>
    <s v="Q4"/>
    <n v="10"/>
    <x v="9"/>
  </r>
  <r>
    <n v="2884"/>
    <d v="2026-10-29T00:00:00"/>
    <n v="2026"/>
    <x v="3"/>
    <n v="10"/>
    <x v="9"/>
    <x v="0"/>
    <x v="15"/>
    <x v="2"/>
    <s v="Returning"/>
    <x v="0"/>
    <s v="Commuter Helmet"/>
    <n v="2"/>
    <n v="83.6"/>
    <n v="0"/>
    <n v="43.01"/>
    <n v="167.2"/>
    <n v="86.02"/>
    <n v="81.179999999999993"/>
    <n v="0.48552631578947369"/>
    <n v="2026"/>
    <s v="Q4"/>
    <n v="10"/>
    <x v="9"/>
  </r>
  <r>
    <n v="3093"/>
    <d v="2026-10-29T00:00:00"/>
    <n v="2026"/>
    <x v="3"/>
    <n v="10"/>
    <x v="9"/>
    <x v="3"/>
    <x v="4"/>
    <x v="1"/>
    <s v="Business"/>
    <x v="3"/>
    <s v="Trail Tent 2P"/>
    <n v="3"/>
    <n v="194.19"/>
    <n v="0.15"/>
    <n v="104.22"/>
    <n v="495.18449999999996"/>
    <n v="312.65999999999997"/>
    <n v="182.52449999999999"/>
    <n v="0.36859897674503139"/>
    <n v="2026"/>
    <s v="Q4"/>
    <n v="10"/>
    <x v="9"/>
  </r>
  <r>
    <n v="3613"/>
    <d v="2026-10-29T00:00:00"/>
    <n v="2026"/>
    <x v="3"/>
    <n v="10"/>
    <x v="9"/>
    <x v="1"/>
    <x v="12"/>
    <x v="0"/>
    <s v="Returning"/>
    <x v="2"/>
    <s v="Travel Backpack 35L"/>
    <n v="3"/>
    <n v="167.41"/>
    <n v="0"/>
    <n v="85.33"/>
    <n v="502.23"/>
    <n v="255.99"/>
    <n v="246.24"/>
    <n v="0.49029329191804549"/>
    <n v="2026"/>
    <s v="Q4"/>
    <n v="10"/>
    <x v="9"/>
  </r>
  <r>
    <n v="4496"/>
    <d v="2026-10-29T00:00:00"/>
    <n v="2026"/>
    <x v="3"/>
    <n v="10"/>
    <x v="9"/>
    <x v="3"/>
    <x v="8"/>
    <x v="0"/>
    <s v="Returning"/>
    <x v="4"/>
    <s v="Resistance Band Set"/>
    <n v="2"/>
    <n v="40.83"/>
    <n v="0.1"/>
    <n v="14.91"/>
    <n v="73.494"/>
    <n v="29.82"/>
    <n v="43.673999999999999"/>
    <n v="0.59425259204833047"/>
    <n v="2026"/>
    <s v="Q4"/>
    <n v="10"/>
    <x v="9"/>
  </r>
  <r>
    <n v="5194"/>
    <d v="2026-10-29T00:00:00"/>
    <n v="2026"/>
    <x v="3"/>
    <n v="10"/>
    <x v="9"/>
    <x v="0"/>
    <x v="9"/>
    <x v="1"/>
    <s v="Business"/>
    <x v="3"/>
    <s v="Portable Camp Stove"/>
    <n v="12"/>
    <n v="80.84"/>
    <n v="0.1"/>
    <n v="38.39"/>
    <n v="873.072"/>
    <n v="460.68"/>
    <n v="412.392"/>
    <n v="0.4723459233602727"/>
    <n v="2026"/>
    <s v="Q4"/>
    <n v="10"/>
    <x v="9"/>
  </r>
  <r>
    <n v="339"/>
    <d v="2026-10-30T00:00:00"/>
    <n v="2026"/>
    <x v="3"/>
    <n v="10"/>
    <x v="9"/>
    <x v="3"/>
    <x v="13"/>
    <x v="0"/>
    <s v="Returning"/>
    <x v="0"/>
    <s v="Compact Repair Kit"/>
    <n v="1"/>
    <n v="39.65"/>
    <n v="0"/>
    <n v="16.38"/>
    <n v="39.65"/>
    <n v="16.38"/>
    <n v="23.27"/>
    <n v="0.58688524590163937"/>
    <n v="2026"/>
    <s v="Q4"/>
    <n v="10"/>
    <x v="9"/>
  </r>
  <r>
    <n v="1199"/>
    <d v="2026-10-30T00:00:00"/>
    <n v="2026"/>
    <x v="3"/>
    <n v="10"/>
    <x v="9"/>
    <x v="1"/>
    <x v="12"/>
    <x v="0"/>
    <s v="New"/>
    <x v="0"/>
    <s v="Cycling Pack 12L"/>
    <n v="1"/>
    <n v="102.47"/>
    <n v="0.1"/>
    <n v="49.75"/>
    <n v="92.222999999999999"/>
    <n v="49.75"/>
    <n v="42.472999999999999"/>
    <n v="0.46054671828068922"/>
    <n v="2026"/>
    <s v="Q4"/>
    <n v="10"/>
    <x v="9"/>
  </r>
  <r>
    <n v="1253"/>
    <d v="2026-10-30T00:00:00"/>
    <n v="2026"/>
    <x v="3"/>
    <n v="10"/>
    <x v="9"/>
    <x v="3"/>
    <x v="13"/>
    <x v="2"/>
    <s v="Business"/>
    <x v="4"/>
    <s v="Resistance Band Set"/>
    <n v="2"/>
    <n v="40.43"/>
    <n v="0"/>
    <n v="14.88"/>
    <n v="80.86"/>
    <n v="29.76"/>
    <n v="51.099999999999994"/>
    <n v="0.63195646796932969"/>
    <n v="2026"/>
    <s v="Q4"/>
    <n v="10"/>
    <x v="9"/>
  </r>
  <r>
    <n v="1407"/>
    <d v="2026-10-30T00:00:00"/>
    <n v="2026"/>
    <x v="3"/>
    <n v="10"/>
    <x v="9"/>
    <x v="3"/>
    <x v="8"/>
    <x v="2"/>
    <s v="Business"/>
    <x v="2"/>
    <s v="Insulated Bottle"/>
    <n v="2"/>
    <n v="35.880000000000003"/>
    <n v="0.05"/>
    <n v="13.52"/>
    <n v="68.171999999999997"/>
    <n v="27.04"/>
    <n v="41.131999999999998"/>
    <n v="0.60335621662852779"/>
    <n v="2026"/>
    <s v="Q4"/>
    <n v="10"/>
    <x v="9"/>
  </r>
  <r>
    <n v="2532"/>
    <d v="2026-10-30T00:00:00"/>
    <n v="2026"/>
    <x v="3"/>
    <n v="10"/>
    <x v="9"/>
    <x v="0"/>
    <x v="15"/>
    <x v="3"/>
    <s v="New"/>
    <x v="0"/>
    <s v="Commuter Helmet"/>
    <n v="1"/>
    <n v="80.400000000000006"/>
    <n v="0"/>
    <n v="43.34"/>
    <n v="80.400000000000006"/>
    <n v="43.34"/>
    <n v="37.06"/>
    <n v="0.46094527363184079"/>
    <n v="2026"/>
    <s v="Q4"/>
    <n v="10"/>
    <x v="9"/>
  </r>
  <r>
    <n v="307"/>
    <d v="2026-10-31T00:00:00"/>
    <n v="2026"/>
    <x v="3"/>
    <n v="10"/>
    <x v="9"/>
    <x v="3"/>
    <x v="8"/>
    <x v="0"/>
    <s v="Returning"/>
    <x v="4"/>
    <s v="Recovery Roller"/>
    <n v="1"/>
    <n v="37.08"/>
    <n v="0"/>
    <n v="13.62"/>
    <n v="37.08"/>
    <n v="13.62"/>
    <n v="23.46"/>
    <n v="0.63268608414239491"/>
    <n v="2026"/>
    <s v="Q4"/>
    <n v="10"/>
    <x v="9"/>
  </r>
  <r>
    <n v="3257"/>
    <d v="2026-10-31T00:00:00"/>
    <n v="2026"/>
    <x v="3"/>
    <n v="10"/>
    <x v="9"/>
    <x v="3"/>
    <x v="4"/>
    <x v="2"/>
    <s v="New"/>
    <x v="2"/>
    <s v="Travel Backpack 35L"/>
    <n v="6"/>
    <n v="165.92"/>
    <n v="0"/>
    <n v="87.55"/>
    <n v="995.52"/>
    <n v="525.29999999999995"/>
    <n v="470.22"/>
    <n v="0.4723360655737705"/>
    <n v="2026"/>
    <s v="Q4"/>
    <n v="10"/>
    <x v="9"/>
  </r>
  <r>
    <n v="3739"/>
    <d v="2026-10-31T00:00:00"/>
    <n v="2026"/>
    <x v="3"/>
    <n v="10"/>
    <x v="9"/>
    <x v="1"/>
    <x v="12"/>
    <x v="3"/>
    <s v="New"/>
    <x v="2"/>
    <s v="Carry-On Duffel"/>
    <n v="1"/>
    <n v="135.19"/>
    <n v="0"/>
    <n v="68.319999999999993"/>
    <n v="135.19"/>
    <n v="68.319999999999993"/>
    <n v="66.87"/>
    <n v="0.49463717730601381"/>
    <n v="2026"/>
    <s v="Q4"/>
    <n v="10"/>
    <x v="9"/>
  </r>
  <r>
    <n v="77"/>
    <d v="2026-11-01T00:00:00"/>
    <n v="2026"/>
    <x v="3"/>
    <n v="11"/>
    <x v="10"/>
    <x v="1"/>
    <x v="11"/>
    <x v="0"/>
    <s v="New"/>
    <x v="2"/>
    <s v="Carry-On Duffel"/>
    <n v="2"/>
    <n v="133.96"/>
    <n v="0.1"/>
    <n v="65.44"/>
    <n v="241.12800000000001"/>
    <n v="130.88"/>
    <n v="110.24800000000002"/>
    <n v="0.4572177432732823"/>
    <n v="2026"/>
    <s v="Q4"/>
    <n v="11"/>
    <x v="10"/>
  </r>
  <r>
    <n v="461"/>
    <d v="2026-11-01T00:00:00"/>
    <n v="2026"/>
    <x v="3"/>
    <n v="11"/>
    <x v="10"/>
    <x v="1"/>
    <x v="11"/>
    <x v="3"/>
    <s v="Business"/>
    <x v="0"/>
    <s v="Trail Bike Light"/>
    <n v="3"/>
    <n v="51.67"/>
    <n v="0.05"/>
    <n v="22.8"/>
    <n v="147.25949999999997"/>
    <n v="68.400000000000006"/>
    <n v="78.859499999999969"/>
    <n v="0.53551383781691497"/>
    <n v="2026"/>
    <s v="Q4"/>
    <n v="11"/>
    <x v="10"/>
  </r>
  <r>
    <n v="732"/>
    <d v="2026-11-01T00:00:00"/>
    <n v="2026"/>
    <x v="3"/>
    <n v="11"/>
    <x v="10"/>
    <x v="1"/>
    <x v="1"/>
    <x v="3"/>
    <s v="Returning"/>
    <x v="1"/>
    <s v="Summit Backpack 45L"/>
    <n v="1"/>
    <n v="150.46"/>
    <n v="0.15"/>
    <n v="78.39"/>
    <n v="127.89100000000001"/>
    <n v="78.39"/>
    <n v="49.501000000000005"/>
    <n v="0.38705616501552104"/>
    <n v="2026"/>
    <s v="Q4"/>
    <n v="11"/>
    <x v="10"/>
  </r>
  <r>
    <n v="919"/>
    <d v="2026-11-01T00:00:00"/>
    <n v="2026"/>
    <x v="3"/>
    <n v="11"/>
    <x v="10"/>
    <x v="3"/>
    <x v="13"/>
    <x v="0"/>
    <s v="New"/>
    <x v="0"/>
    <s v="Cycling Pack 12L"/>
    <n v="1"/>
    <n v="103.53"/>
    <n v="0.1"/>
    <n v="51.75"/>
    <n v="93.177000000000007"/>
    <n v="51.75"/>
    <n v="41.427000000000007"/>
    <n v="0.4446054283782479"/>
    <n v="2026"/>
    <s v="Q4"/>
    <n v="11"/>
    <x v="10"/>
  </r>
  <r>
    <n v="949"/>
    <d v="2026-11-01T00:00:00"/>
    <n v="2026"/>
    <x v="3"/>
    <n v="11"/>
    <x v="10"/>
    <x v="2"/>
    <x v="2"/>
    <x v="0"/>
    <s v="Returning"/>
    <x v="0"/>
    <s v="Cycling Pack 12L"/>
    <n v="4"/>
    <n v="103.33"/>
    <n v="0"/>
    <n v="49.15"/>
    <n v="413.32"/>
    <n v="196.6"/>
    <n v="216.72"/>
    <n v="0.5243394948224136"/>
    <n v="2026"/>
    <s v="Q4"/>
    <n v="11"/>
    <x v="10"/>
  </r>
  <r>
    <n v="1185"/>
    <d v="2026-11-01T00:00:00"/>
    <n v="2026"/>
    <x v="3"/>
    <n v="11"/>
    <x v="10"/>
    <x v="3"/>
    <x v="8"/>
    <x v="1"/>
    <s v="Business"/>
    <x v="2"/>
    <s v="Insulated Bottle"/>
    <n v="5"/>
    <n v="37.08"/>
    <n v="0.15"/>
    <n v="13.27"/>
    <n v="157.58999999999997"/>
    <n v="66.349999999999994"/>
    <n v="91.239999999999981"/>
    <n v="0.57897074687480166"/>
    <n v="2026"/>
    <s v="Q4"/>
    <n v="11"/>
    <x v="10"/>
  </r>
  <r>
    <n v="1248"/>
    <d v="2026-11-01T00:00:00"/>
    <n v="2026"/>
    <x v="3"/>
    <n v="11"/>
    <x v="10"/>
    <x v="0"/>
    <x v="0"/>
    <x v="1"/>
    <s v="Business"/>
    <x v="2"/>
    <s v="Carry-On Duffel"/>
    <n v="5"/>
    <n v="132.33000000000001"/>
    <n v="0.2"/>
    <n v="65.2"/>
    <n v="529.32000000000005"/>
    <n v="326"/>
    <n v="203.32000000000005"/>
    <n v="0.3841154689034989"/>
    <n v="2026"/>
    <s v="Q4"/>
    <n v="11"/>
    <x v="10"/>
  </r>
  <r>
    <n v="2129"/>
    <d v="2026-11-01T00:00:00"/>
    <n v="2026"/>
    <x v="3"/>
    <n v="11"/>
    <x v="10"/>
    <x v="3"/>
    <x v="13"/>
    <x v="2"/>
    <s v="New"/>
    <x v="0"/>
    <s v="Trail Bike Light"/>
    <n v="2"/>
    <n v="50.43"/>
    <n v="0"/>
    <n v="22.54"/>
    <n v="100.86"/>
    <n v="45.08"/>
    <n v="55.78"/>
    <n v="0.55304382312115807"/>
    <n v="2026"/>
    <s v="Q4"/>
    <n v="11"/>
    <x v="10"/>
  </r>
  <r>
    <n v="2850"/>
    <d v="2026-11-01T00:00:00"/>
    <n v="2026"/>
    <x v="3"/>
    <n v="11"/>
    <x v="10"/>
    <x v="2"/>
    <x v="2"/>
    <x v="1"/>
    <s v="Returning"/>
    <x v="4"/>
    <s v="Training Mat"/>
    <n v="3"/>
    <n v="50.05"/>
    <n v="0.15"/>
    <n v="22.36"/>
    <n v="127.62749999999998"/>
    <n v="67.08"/>
    <n v="60.547499999999985"/>
    <n v="0.47440794499618022"/>
    <n v="2026"/>
    <s v="Q4"/>
    <n v="11"/>
    <x v="10"/>
  </r>
  <r>
    <n v="3477"/>
    <d v="2026-11-01T00:00:00"/>
    <n v="2026"/>
    <x v="3"/>
    <n v="11"/>
    <x v="10"/>
    <x v="3"/>
    <x v="13"/>
    <x v="0"/>
    <s v="Returning"/>
    <x v="3"/>
    <s v="Trail Tent 2P"/>
    <n v="1"/>
    <n v="197.14"/>
    <n v="0.05"/>
    <n v="102.87"/>
    <n v="187.28299999999999"/>
    <n v="102.87"/>
    <n v="84.412999999999982"/>
    <n v="0.45072430492890431"/>
    <n v="2026"/>
    <s v="Q4"/>
    <n v="11"/>
    <x v="10"/>
  </r>
  <r>
    <n v="4673"/>
    <d v="2026-11-01T00:00:00"/>
    <n v="2026"/>
    <x v="3"/>
    <n v="11"/>
    <x v="10"/>
    <x v="0"/>
    <x v="0"/>
    <x v="1"/>
    <s v="Business"/>
    <x v="1"/>
    <s v="Trekking Poles"/>
    <n v="5"/>
    <n v="72.13"/>
    <n v="0.1"/>
    <n v="31.41"/>
    <n v="324.58499999999998"/>
    <n v="157.05000000000001"/>
    <n v="167.53499999999997"/>
    <n v="0.51615139331762094"/>
    <n v="2026"/>
    <s v="Q4"/>
    <n v="11"/>
    <x v="10"/>
  </r>
  <r>
    <n v="4679"/>
    <d v="2026-11-01T00:00:00"/>
    <n v="2026"/>
    <x v="3"/>
    <n v="11"/>
    <x v="10"/>
    <x v="1"/>
    <x v="12"/>
    <x v="1"/>
    <s v="Returning"/>
    <x v="3"/>
    <s v="Alpine Tent 4P"/>
    <n v="8"/>
    <n v="341.51"/>
    <n v="0.1"/>
    <n v="200.1"/>
    <n v="2458.8719999999998"/>
    <n v="1600.8"/>
    <n v="858.07199999999989"/>
    <n v="0.34896977150498276"/>
    <n v="2026"/>
    <s v="Q4"/>
    <n v="11"/>
    <x v="10"/>
  </r>
  <r>
    <n v="4809"/>
    <d v="2026-11-01T00:00:00"/>
    <n v="2026"/>
    <x v="3"/>
    <n v="11"/>
    <x v="10"/>
    <x v="1"/>
    <x v="11"/>
    <x v="0"/>
    <s v="New"/>
    <x v="2"/>
    <s v="Insulated Bottle"/>
    <n v="1"/>
    <n v="36.47"/>
    <n v="0.05"/>
    <n v="13.88"/>
    <n v="34.646499999999996"/>
    <n v="13.88"/>
    <n v="20.766499999999994"/>
    <n v="0.59938233299178834"/>
    <n v="2026"/>
    <s v="Q4"/>
    <n v="11"/>
    <x v="10"/>
  </r>
  <r>
    <n v="4849"/>
    <d v="2026-11-01T00:00:00"/>
    <n v="2026"/>
    <x v="3"/>
    <n v="11"/>
    <x v="10"/>
    <x v="0"/>
    <x v="0"/>
    <x v="0"/>
    <s v="New"/>
    <x v="2"/>
    <s v="Insulated Bottle"/>
    <n v="4"/>
    <n v="35.69"/>
    <n v="0.15"/>
    <n v="13.52"/>
    <n v="121.34599999999999"/>
    <n v="54.08"/>
    <n v="67.265999999999991"/>
    <n v="0.55433224004087478"/>
    <n v="2026"/>
    <s v="Q4"/>
    <n v="11"/>
    <x v="10"/>
  </r>
  <r>
    <n v="436"/>
    <d v="2026-11-02T00:00:00"/>
    <n v="2026"/>
    <x v="3"/>
    <n v="11"/>
    <x v="10"/>
    <x v="2"/>
    <x v="10"/>
    <x v="0"/>
    <s v="New"/>
    <x v="2"/>
    <s v="Insulated Bottle"/>
    <n v="2"/>
    <n v="35.340000000000003"/>
    <n v="0.1"/>
    <n v="13.82"/>
    <n v="63.612000000000009"/>
    <n v="27.64"/>
    <n v="35.972000000000008"/>
    <n v="0.56549078790165386"/>
    <n v="2026"/>
    <s v="Q4"/>
    <n v="11"/>
    <x v="10"/>
  </r>
  <r>
    <n v="879"/>
    <d v="2026-11-02T00:00:00"/>
    <n v="2026"/>
    <x v="3"/>
    <n v="11"/>
    <x v="10"/>
    <x v="2"/>
    <x v="10"/>
    <x v="0"/>
    <s v="New"/>
    <x v="2"/>
    <s v="Packing Cube Set"/>
    <n v="4"/>
    <n v="46.8"/>
    <n v="0.05"/>
    <n v="18.52"/>
    <n v="177.83999999999997"/>
    <n v="74.08"/>
    <n v="103.75999999999998"/>
    <n v="0.58344579397210972"/>
    <n v="2026"/>
    <s v="Q4"/>
    <n v="11"/>
    <x v="10"/>
  </r>
  <r>
    <n v="955"/>
    <d v="2026-11-02T00:00:00"/>
    <n v="2026"/>
    <x v="3"/>
    <n v="11"/>
    <x v="10"/>
    <x v="3"/>
    <x v="13"/>
    <x v="2"/>
    <s v="New"/>
    <x v="3"/>
    <s v="Trail Tent 2P"/>
    <n v="1"/>
    <n v="198.34"/>
    <n v="0.05"/>
    <n v="103.2"/>
    <n v="188.423"/>
    <n v="103.2"/>
    <n v="85.222999999999999"/>
    <n v="0.45229616341954004"/>
    <n v="2026"/>
    <s v="Q4"/>
    <n v="11"/>
    <x v="10"/>
  </r>
  <r>
    <n v="1068"/>
    <d v="2026-11-02T00:00:00"/>
    <n v="2026"/>
    <x v="3"/>
    <n v="11"/>
    <x v="10"/>
    <x v="1"/>
    <x v="6"/>
    <x v="0"/>
    <s v="Returning"/>
    <x v="4"/>
    <s v="Weighted Vest"/>
    <n v="5"/>
    <n v="122.26"/>
    <n v="0.1"/>
    <n v="68.3"/>
    <n v="550.17000000000007"/>
    <n v="341.5"/>
    <n v="208.67000000000007"/>
    <n v="0.37928276714470083"/>
    <n v="2026"/>
    <s v="Q4"/>
    <n v="11"/>
    <x v="10"/>
  </r>
  <r>
    <n v="1733"/>
    <d v="2026-11-02T00:00:00"/>
    <n v="2026"/>
    <x v="3"/>
    <n v="11"/>
    <x v="10"/>
    <x v="0"/>
    <x v="9"/>
    <x v="1"/>
    <s v="Returning"/>
    <x v="1"/>
    <s v="Trekking Poles"/>
    <n v="3"/>
    <n v="71.12"/>
    <n v="0.15"/>
    <n v="33.090000000000003"/>
    <n v="181.35599999999999"/>
    <n v="99.27000000000001"/>
    <n v="82.085999999999984"/>
    <n v="0.45262356911268437"/>
    <n v="2026"/>
    <s v="Q4"/>
    <n v="11"/>
    <x v="10"/>
  </r>
  <r>
    <n v="3270"/>
    <d v="2026-11-02T00:00:00"/>
    <n v="2026"/>
    <x v="3"/>
    <n v="11"/>
    <x v="10"/>
    <x v="1"/>
    <x v="12"/>
    <x v="2"/>
    <s v="Returning"/>
    <x v="0"/>
    <s v="Commuter Helmet"/>
    <n v="2"/>
    <n v="81.900000000000006"/>
    <n v="0.15"/>
    <n v="41.91"/>
    <n v="139.23000000000002"/>
    <n v="83.82"/>
    <n v="55.410000000000025"/>
    <n v="0.39797457444516282"/>
    <n v="2026"/>
    <s v="Q4"/>
    <n v="11"/>
    <x v="10"/>
  </r>
  <r>
    <n v="3484"/>
    <d v="2026-11-02T00:00:00"/>
    <n v="2026"/>
    <x v="3"/>
    <n v="11"/>
    <x v="10"/>
    <x v="2"/>
    <x v="2"/>
    <x v="3"/>
    <s v="Returning"/>
    <x v="2"/>
    <s v="Travel Backpack 35L"/>
    <n v="4"/>
    <n v="165.12"/>
    <n v="0.05"/>
    <n v="89.65"/>
    <n v="627.45600000000002"/>
    <n v="358.6"/>
    <n v="268.85599999999999"/>
    <n v="0.42848582211342306"/>
    <n v="2026"/>
    <s v="Q4"/>
    <n v="11"/>
    <x v="10"/>
  </r>
  <r>
    <n v="3608"/>
    <d v="2026-11-02T00:00:00"/>
    <n v="2026"/>
    <x v="3"/>
    <n v="11"/>
    <x v="10"/>
    <x v="3"/>
    <x v="8"/>
    <x v="2"/>
    <s v="New"/>
    <x v="1"/>
    <s v="Hiking Daypack 20L"/>
    <n v="1"/>
    <n v="91.35"/>
    <n v="0"/>
    <n v="45.5"/>
    <n v="91.35"/>
    <n v="45.5"/>
    <n v="45.849999999999994"/>
    <n v="0.50191570881226055"/>
    <n v="2026"/>
    <s v="Q4"/>
    <n v="11"/>
    <x v="10"/>
  </r>
  <r>
    <n v="4036"/>
    <d v="2026-11-02T00:00:00"/>
    <n v="2026"/>
    <x v="3"/>
    <n v="11"/>
    <x v="10"/>
    <x v="2"/>
    <x v="3"/>
    <x v="0"/>
    <s v="Business"/>
    <x v="4"/>
    <s v="Recovery Roller"/>
    <n v="1"/>
    <n v="36.96"/>
    <n v="0.1"/>
    <n v="14.18"/>
    <n v="33.264000000000003"/>
    <n v="14.18"/>
    <n v="19.084000000000003"/>
    <n v="0.57371332371332373"/>
    <n v="2026"/>
    <s v="Q4"/>
    <n v="11"/>
    <x v="10"/>
  </r>
  <r>
    <n v="408"/>
    <d v="2026-11-03T00:00:00"/>
    <n v="2026"/>
    <x v="3"/>
    <n v="11"/>
    <x v="10"/>
    <x v="3"/>
    <x v="13"/>
    <x v="0"/>
    <s v="Returning"/>
    <x v="0"/>
    <s v="Trail Bike Light"/>
    <n v="1"/>
    <n v="49.61"/>
    <n v="0"/>
    <n v="22.8"/>
    <n v="49.61"/>
    <n v="22.8"/>
    <n v="26.81"/>
    <n v="0.54041523886313236"/>
    <n v="2026"/>
    <s v="Q4"/>
    <n v="11"/>
    <x v="10"/>
  </r>
  <r>
    <n v="939"/>
    <d v="2026-11-03T00:00:00"/>
    <n v="2026"/>
    <x v="3"/>
    <n v="11"/>
    <x v="10"/>
    <x v="1"/>
    <x v="11"/>
    <x v="2"/>
    <s v="Returning"/>
    <x v="0"/>
    <s v="Trail Bike Light"/>
    <n v="1"/>
    <n v="49.76"/>
    <n v="0.1"/>
    <n v="21.94"/>
    <n v="44.783999999999999"/>
    <n v="21.94"/>
    <n v="22.843999999999998"/>
    <n v="0.51009289031797067"/>
    <n v="2026"/>
    <s v="Q4"/>
    <n v="11"/>
    <x v="10"/>
  </r>
  <r>
    <n v="1022"/>
    <d v="2026-11-03T00:00:00"/>
    <n v="2026"/>
    <x v="3"/>
    <n v="11"/>
    <x v="10"/>
    <x v="3"/>
    <x v="7"/>
    <x v="0"/>
    <s v="Returning"/>
    <x v="0"/>
    <s v="Compact Repair Kit"/>
    <n v="1"/>
    <n v="39.97"/>
    <n v="0.1"/>
    <n v="16.93"/>
    <n v="35.972999999999999"/>
    <n v="16.93"/>
    <n v="19.042999999999999"/>
    <n v="0.52936924915909156"/>
    <n v="2026"/>
    <s v="Q4"/>
    <n v="11"/>
    <x v="10"/>
  </r>
  <r>
    <n v="1997"/>
    <d v="2026-11-03T00:00:00"/>
    <n v="2026"/>
    <x v="3"/>
    <n v="11"/>
    <x v="10"/>
    <x v="1"/>
    <x v="12"/>
    <x v="3"/>
    <s v="Returning"/>
    <x v="3"/>
    <s v="Alpine Tent 4P"/>
    <n v="2"/>
    <n v="335.46"/>
    <n v="0.1"/>
    <n v="199.87"/>
    <n v="603.82799999999997"/>
    <n v="399.74"/>
    <n v="204.08799999999997"/>
    <n v="0.33799028862523761"/>
    <n v="2026"/>
    <s v="Q4"/>
    <n v="11"/>
    <x v="10"/>
  </r>
  <r>
    <n v="3978"/>
    <d v="2026-11-03T00:00:00"/>
    <n v="2026"/>
    <x v="3"/>
    <n v="11"/>
    <x v="10"/>
    <x v="1"/>
    <x v="12"/>
    <x v="0"/>
    <s v="New"/>
    <x v="1"/>
    <s v="Summit Backpack 45L"/>
    <n v="4"/>
    <n v="154.46"/>
    <n v="0.05"/>
    <n v="80.48"/>
    <n v="586.94799999999998"/>
    <n v="321.92"/>
    <n v="265.02799999999996"/>
    <n v="0.45153574081519993"/>
    <n v="2026"/>
    <s v="Q4"/>
    <n v="11"/>
    <x v="10"/>
  </r>
  <r>
    <n v="4715"/>
    <d v="2026-11-03T00:00:00"/>
    <n v="2026"/>
    <x v="3"/>
    <n v="11"/>
    <x v="10"/>
    <x v="0"/>
    <x v="0"/>
    <x v="1"/>
    <s v="Business"/>
    <x v="4"/>
    <s v="Resistance Band Set"/>
    <n v="10"/>
    <n v="39.869999999999997"/>
    <n v="0.15"/>
    <n v="14.31"/>
    <n v="338.89499999999998"/>
    <n v="143.1"/>
    <n v="195.79499999999999"/>
    <n v="0.57774531934670026"/>
    <n v="2026"/>
    <s v="Q4"/>
    <n v="11"/>
    <x v="10"/>
  </r>
  <r>
    <n v="145"/>
    <d v="2026-11-04T00:00:00"/>
    <n v="2026"/>
    <x v="3"/>
    <n v="11"/>
    <x v="10"/>
    <x v="0"/>
    <x v="15"/>
    <x v="0"/>
    <s v="Business"/>
    <x v="1"/>
    <s v="Hiking Daypack 20L"/>
    <n v="2"/>
    <n v="93.19"/>
    <n v="0.2"/>
    <n v="45.7"/>
    <n v="149.10400000000001"/>
    <n v="91.4"/>
    <n v="57.704000000000008"/>
    <n v="0.38700504345959869"/>
    <n v="2026"/>
    <s v="Q4"/>
    <n v="11"/>
    <x v="10"/>
  </r>
  <r>
    <n v="465"/>
    <d v="2026-11-04T00:00:00"/>
    <n v="2026"/>
    <x v="3"/>
    <n v="11"/>
    <x v="10"/>
    <x v="1"/>
    <x v="12"/>
    <x v="0"/>
    <s v="Returning"/>
    <x v="4"/>
    <s v="Resistance Band Set"/>
    <n v="3"/>
    <n v="41.29"/>
    <n v="0.05"/>
    <n v="14.43"/>
    <n v="117.6765"/>
    <n v="43.29"/>
    <n v="74.386500000000012"/>
    <n v="0.63212706020318421"/>
    <n v="2026"/>
    <s v="Q4"/>
    <n v="11"/>
    <x v="10"/>
  </r>
  <r>
    <n v="1449"/>
    <d v="2026-11-04T00:00:00"/>
    <n v="2026"/>
    <x v="3"/>
    <n v="11"/>
    <x v="10"/>
    <x v="3"/>
    <x v="8"/>
    <x v="0"/>
    <s v="Returning"/>
    <x v="0"/>
    <s v="Trail Bike Light"/>
    <n v="1"/>
    <n v="50.76"/>
    <n v="0.1"/>
    <n v="22.72"/>
    <n v="45.683999999999997"/>
    <n v="22.72"/>
    <n v="22.963999999999999"/>
    <n v="0.50267051921898254"/>
    <n v="2026"/>
    <s v="Q4"/>
    <n v="11"/>
    <x v="10"/>
  </r>
  <r>
    <n v="1802"/>
    <d v="2026-11-04T00:00:00"/>
    <n v="2026"/>
    <x v="3"/>
    <n v="11"/>
    <x v="10"/>
    <x v="2"/>
    <x v="16"/>
    <x v="2"/>
    <s v="Business"/>
    <x v="2"/>
    <s v="Insulated Bottle"/>
    <n v="1"/>
    <n v="35.94"/>
    <n v="0.05"/>
    <n v="13.39"/>
    <n v="34.142999999999994"/>
    <n v="13.39"/>
    <n v="20.752999999999993"/>
    <n v="0.60782590867820629"/>
    <n v="2026"/>
    <s v="Q4"/>
    <n v="11"/>
    <x v="10"/>
  </r>
  <r>
    <n v="2645"/>
    <d v="2026-11-04T00:00:00"/>
    <n v="2026"/>
    <x v="3"/>
    <n v="11"/>
    <x v="10"/>
    <x v="0"/>
    <x v="15"/>
    <x v="2"/>
    <s v="New"/>
    <x v="1"/>
    <s v="Trekking Poles"/>
    <n v="4"/>
    <n v="70.010000000000005"/>
    <n v="0.05"/>
    <n v="31.43"/>
    <n v="266.03800000000001"/>
    <n v="125.72"/>
    <n v="140.31800000000001"/>
    <n v="0.52743593020545942"/>
    <n v="2026"/>
    <s v="Q4"/>
    <n v="11"/>
    <x v="10"/>
  </r>
  <r>
    <n v="3539"/>
    <d v="2026-11-04T00:00:00"/>
    <n v="2026"/>
    <x v="3"/>
    <n v="11"/>
    <x v="10"/>
    <x v="0"/>
    <x v="15"/>
    <x v="3"/>
    <s v="Returning"/>
    <x v="1"/>
    <s v="Summit Backpack 45L"/>
    <n v="3"/>
    <n v="152.32"/>
    <n v="0.1"/>
    <n v="79.36"/>
    <n v="411.26400000000001"/>
    <n v="238.07999999999998"/>
    <n v="173.18400000000003"/>
    <n v="0.42110177404295057"/>
    <n v="2026"/>
    <s v="Q4"/>
    <n v="11"/>
    <x v="10"/>
  </r>
  <r>
    <n v="4309"/>
    <d v="2026-11-04T00:00:00"/>
    <n v="2026"/>
    <x v="3"/>
    <n v="11"/>
    <x v="10"/>
    <x v="3"/>
    <x v="8"/>
    <x v="0"/>
    <s v="Business"/>
    <x v="0"/>
    <s v="Trail Bike Light"/>
    <n v="1"/>
    <n v="50.32"/>
    <n v="0.05"/>
    <n v="22.46"/>
    <n v="47.803999999999995"/>
    <n v="22.46"/>
    <n v="25.343999999999994"/>
    <n v="0.53016483976236295"/>
    <n v="2026"/>
    <s v="Q4"/>
    <n v="11"/>
    <x v="10"/>
  </r>
  <r>
    <n v="4355"/>
    <d v="2026-11-04T00:00:00"/>
    <n v="2026"/>
    <x v="3"/>
    <n v="11"/>
    <x v="10"/>
    <x v="2"/>
    <x v="2"/>
    <x v="2"/>
    <s v="Returning"/>
    <x v="1"/>
    <s v="Summit Backpack 45L"/>
    <n v="2"/>
    <n v="151.04"/>
    <n v="0.15"/>
    <n v="76.97"/>
    <n v="256.76799999999997"/>
    <n v="153.94"/>
    <n v="102.82799999999997"/>
    <n v="0.40047046360917243"/>
    <n v="2026"/>
    <s v="Q4"/>
    <n v="11"/>
    <x v="10"/>
  </r>
  <r>
    <n v="5052"/>
    <d v="2026-11-04T00:00:00"/>
    <n v="2026"/>
    <x v="3"/>
    <n v="11"/>
    <x v="10"/>
    <x v="0"/>
    <x v="15"/>
    <x v="3"/>
    <s v="Returning"/>
    <x v="0"/>
    <s v="Compact Repair Kit"/>
    <n v="3"/>
    <n v="41.12"/>
    <n v="0.1"/>
    <n v="16.670000000000002"/>
    <n v="111.02399999999999"/>
    <n v="50.010000000000005"/>
    <n v="61.013999999999982"/>
    <n v="0.54955685257241671"/>
    <n v="2026"/>
    <s v="Q4"/>
    <n v="11"/>
    <x v="10"/>
  </r>
  <r>
    <n v="9"/>
    <d v="2026-11-05T00:00:00"/>
    <n v="2026"/>
    <x v="3"/>
    <n v="11"/>
    <x v="10"/>
    <x v="0"/>
    <x v="15"/>
    <x v="0"/>
    <s v="New"/>
    <x v="1"/>
    <s v="Trail Boots"/>
    <n v="1"/>
    <n v="140.59"/>
    <n v="0.1"/>
    <n v="79.510000000000005"/>
    <n v="126.53100000000001"/>
    <n v="79.510000000000005"/>
    <n v="47.021000000000001"/>
    <n v="0.37161644182058151"/>
    <n v="2026"/>
    <s v="Q4"/>
    <n v="11"/>
    <x v="10"/>
  </r>
  <r>
    <n v="703"/>
    <d v="2026-11-05T00:00:00"/>
    <n v="2026"/>
    <x v="3"/>
    <n v="11"/>
    <x v="10"/>
    <x v="1"/>
    <x v="14"/>
    <x v="0"/>
    <s v="Returning"/>
    <x v="2"/>
    <s v="Travel Backpack 35L"/>
    <n v="2"/>
    <n v="160.68"/>
    <n v="0"/>
    <n v="89.49"/>
    <n v="321.36"/>
    <n v="178.98"/>
    <n v="142.38000000000002"/>
    <n v="0.4430545182972368"/>
    <n v="2026"/>
    <s v="Q4"/>
    <n v="11"/>
    <x v="10"/>
  </r>
  <r>
    <n v="1627"/>
    <d v="2026-11-05T00:00:00"/>
    <n v="2026"/>
    <x v="3"/>
    <n v="11"/>
    <x v="10"/>
    <x v="3"/>
    <x v="4"/>
    <x v="0"/>
    <s v="Returning"/>
    <x v="4"/>
    <s v="Training Mat"/>
    <n v="6"/>
    <n v="49.7"/>
    <n v="0"/>
    <n v="22.34"/>
    <n v="298.20000000000005"/>
    <n v="134.04"/>
    <n v="164.16000000000005"/>
    <n v="0.55050301810865199"/>
    <n v="2026"/>
    <s v="Q4"/>
    <n v="11"/>
    <x v="10"/>
  </r>
  <r>
    <n v="1760"/>
    <d v="2026-11-05T00:00:00"/>
    <n v="2026"/>
    <x v="3"/>
    <n v="11"/>
    <x v="10"/>
    <x v="1"/>
    <x v="11"/>
    <x v="2"/>
    <s v="Returning"/>
    <x v="0"/>
    <s v="Commuter Helmet"/>
    <n v="3"/>
    <n v="80.400000000000006"/>
    <n v="0.05"/>
    <n v="42.82"/>
    <n v="229.14000000000001"/>
    <n v="128.46"/>
    <n v="100.68"/>
    <n v="0.43938203718250851"/>
    <n v="2026"/>
    <s v="Q4"/>
    <n v="11"/>
    <x v="10"/>
  </r>
  <r>
    <n v="2268"/>
    <d v="2026-11-05T00:00:00"/>
    <n v="2026"/>
    <x v="3"/>
    <n v="11"/>
    <x v="10"/>
    <x v="1"/>
    <x v="1"/>
    <x v="2"/>
    <s v="New"/>
    <x v="1"/>
    <s v="Summit Backpack 45L"/>
    <n v="4"/>
    <n v="151.38999999999999"/>
    <n v="0.05"/>
    <n v="80.66"/>
    <n v="575.28199999999993"/>
    <n v="322.64"/>
    <n v="252.64199999999994"/>
    <n v="0.43916201097896329"/>
    <n v="2026"/>
    <s v="Q4"/>
    <n v="11"/>
    <x v="10"/>
  </r>
  <r>
    <n v="2636"/>
    <d v="2026-11-05T00:00:00"/>
    <n v="2026"/>
    <x v="3"/>
    <n v="11"/>
    <x v="10"/>
    <x v="1"/>
    <x v="14"/>
    <x v="2"/>
    <s v="Business"/>
    <x v="2"/>
    <s v="Packing Cube Set"/>
    <n v="2"/>
    <n v="45.44"/>
    <n v="0.05"/>
    <n v="18.2"/>
    <n v="86.335999999999999"/>
    <n v="36.4"/>
    <n v="49.936"/>
    <n v="0.57839140103780584"/>
    <n v="2026"/>
    <s v="Q4"/>
    <n v="11"/>
    <x v="10"/>
  </r>
  <r>
    <n v="3255"/>
    <d v="2026-11-05T00:00:00"/>
    <n v="2026"/>
    <x v="3"/>
    <n v="11"/>
    <x v="10"/>
    <x v="3"/>
    <x v="13"/>
    <x v="0"/>
    <s v="New"/>
    <x v="1"/>
    <s v="Trekking Poles"/>
    <n v="2"/>
    <n v="70.790000000000006"/>
    <n v="0.15"/>
    <n v="33.32"/>
    <n v="120.343"/>
    <n v="66.64"/>
    <n v="53.703000000000003"/>
    <n v="0.44624947026416162"/>
    <n v="2026"/>
    <s v="Q4"/>
    <n v="11"/>
    <x v="10"/>
  </r>
  <r>
    <n v="4326"/>
    <d v="2026-11-05T00:00:00"/>
    <n v="2026"/>
    <x v="3"/>
    <n v="11"/>
    <x v="10"/>
    <x v="2"/>
    <x v="5"/>
    <x v="2"/>
    <s v="Returning"/>
    <x v="2"/>
    <s v="Insulated Bottle"/>
    <n v="1"/>
    <n v="35.630000000000003"/>
    <n v="0"/>
    <n v="13.47"/>
    <n v="35.630000000000003"/>
    <n v="13.47"/>
    <n v="22.160000000000004"/>
    <n v="0.62194779680044909"/>
    <n v="2026"/>
    <s v="Q4"/>
    <n v="11"/>
    <x v="10"/>
  </r>
  <r>
    <n v="4346"/>
    <d v="2026-11-05T00:00:00"/>
    <n v="2026"/>
    <x v="3"/>
    <n v="11"/>
    <x v="10"/>
    <x v="0"/>
    <x v="15"/>
    <x v="0"/>
    <s v="Business"/>
    <x v="1"/>
    <s v="Trekking Poles"/>
    <n v="3"/>
    <n v="73.010000000000005"/>
    <n v="0.15"/>
    <n v="32.49"/>
    <n v="186.17550000000003"/>
    <n v="97.47"/>
    <n v="88.705500000000029"/>
    <n v="0.47646172562984934"/>
    <n v="2026"/>
    <s v="Q4"/>
    <n v="11"/>
    <x v="10"/>
  </r>
  <r>
    <n v="266"/>
    <d v="2026-11-06T00:00:00"/>
    <n v="2026"/>
    <x v="3"/>
    <n v="11"/>
    <x v="10"/>
    <x v="1"/>
    <x v="1"/>
    <x v="3"/>
    <s v="Business"/>
    <x v="1"/>
    <s v="Hiking Daypack 20L"/>
    <n v="1"/>
    <n v="93.48"/>
    <n v="0.05"/>
    <n v="46.34"/>
    <n v="88.805999999999997"/>
    <n v="46.34"/>
    <n v="42.465999999999994"/>
    <n v="0.47818841069297113"/>
    <n v="2026"/>
    <s v="Q4"/>
    <n v="11"/>
    <x v="10"/>
  </r>
  <r>
    <n v="274"/>
    <d v="2026-11-06T00:00:00"/>
    <n v="2026"/>
    <x v="3"/>
    <n v="11"/>
    <x v="10"/>
    <x v="1"/>
    <x v="1"/>
    <x v="0"/>
    <s v="Business"/>
    <x v="0"/>
    <s v="Commuter Helmet"/>
    <n v="1"/>
    <n v="82.89"/>
    <n v="0"/>
    <n v="41.44"/>
    <n v="82.89"/>
    <n v="41.44"/>
    <n v="41.45"/>
    <n v="0.50006032090722652"/>
    <n v="2026"/>
    <s v="Q4"/>
    <n v="11"/>
    <x v="10"/>
  </r>
  <r>
    <n v="1135"/>
    <d v="2026-11-06T00:00:00"/>
    <n v="2026"/>
    <x v="3"/>
    <n v="11"/>
    <x v="10"/>
    <x v="3"/>
    <x v="7"/>
    <x v="0"/>
    <s v="New"/>
    <x v="2"/>
    <s v="Insulated Bottle"/>
    <n v="2"/>
    <n v="35.71"/>
    <n v="0.2"/>
    <n v="13.48"/>
    <n v="57.136000000000003"/>
    <n v="26.96"/>
    <n v="30.176000000000002"/>
    <n v="0.52814337720526461"/>
    <n v="2026"/>
    <s v="Q4"/>
    <n v="11"/>
    <x v="10"/>
  </r>
  <r>
    <n v="2166"/>
    <d v="2026-11-06T00:00:00"/>
    <n v="2026"/>
    <x v="3"/>
    <n v="11"/>
    <x v="10"/>
    <x v="3"/>
    <x v="13"/>
    <x v="2"/>
    <s v="New"/>
    <x v="4"/>
    <s v="Resistance Band Set"/>
    <n v="1"/>
    <n v="40.380000000000003"/>
    <n v="0.15"/>
    <n v="14.53"/>
    <n v="34.323"/>
    <n v="14.53"/>
    <n v="19.792999999999999"/>
    <n v="0.57666870611543275"/>
    <n v="2026"/>
    <s v="Q4"/>
    <n v="11"/>
    <x v="10"/>
  </r>
  <r>
    <n v="3620"/>
    <d v="2026-11-06T00:00:00"/>
    <n v="2026"/>
    <x v="3"/>
    <n v="11"/>
    <x v="10"/>
    <x v="1"/>
    <x v="12"/>
    <x v="3"/>
    <s v="New"/>
    <x v="1"/>
    <s v="Trail Boots"/>
    <n v="1"/>
    <n v="142"/>
    <n v="0.05"/>
    <n v="81.099999999999994"/>
    <n v="134.9"/>
    <n v="81.099999999999994"/>
    <n v="53.800000000000011"/>
    <n v="0.39881393624907346"/>
    <n v="2026"/>
    <s v="Q4"/>
    <n v="11"/>
    <x v="10"/>
  </r>
  <r>
    <n v="3986"/>
    <d v="2026-11-06T00:00:00"/>
    <n v="2026"/>
    <x v="3"/>
    <n v="11"/>
    <x v="10"/>
    <x v="0"/>
    <x v="15"/>
    <x v="3"/>
    <s v="New"/>
    <x v="2"/>
    <s v="Insulated Bottle"/>
    <n v="2"/>
    <n v="36.29"/>
    <n v="0.15"/>
    <n v="13.93"/>
    <n v="61.692999999999998"/>
    <n v="27.86"/>
    <n v="33.832999999999998"/>
    <n v="0.54840905775371596"/>
    <n v="2026"/>
    <s v="Q4"/>
    <n v="11"/>
    <x v="10"/>
  </r>
  <r>
    <n v="4384"/>
    <d v="2026-11-06T00:00:00"/>
    <n v="2026"/>
    <x v="3"/>
    <n v="11"/>
    <x v="10"/>
    <x v="3"/>
    <x v="8"/>
    <x v="0"/>
    <s v="New"/>
    <x v="3"/>
    <s v="Compact Sleeping Bag"/>
    <n v="1"/>
    <n v="121.66"/>
    <n v="0"/>
    <n v="61.66"/>
    <n v="121.66"/>
    <n v="61.66"/>
    <n v="60"/>
    <n v="0.49317770836758179"/>
    <n v="2026"/>
    <s v="Q4"/>
    <n v="11"/>
    <x v="10"/>
  </r>
  <r>
    <n v="4565"/>
    <d v="2026-11-06T00:00:00"/>
    <n v="2026"/>
    <x v="3"/>
    <n v="11"/>
    <x v="10"/>
    <x v="1"/>
    <x v="14"/>
    <x v="0"/>
    <s v="Returning"/>
    <x v="3"/>
    <s v="Compact Sleeping Bag"/>
    <n v="3"/>
    <n v="124.65"/>
    <n v="0.05"/>
    <n v="62.27"/>
    <n v="355.25250000000005"/>
    <n v="186.81"/>
    <n v="168.44250000000005"/>
    <n v="0.47414866890451163"/>
    <n v="2026"/>
    <s v="Q4"/>
    <n v="11"/>
    <x v="10"/>
  </r>
  <r>
    <n v="4634"/>
    <d v="2026-11-06T00:00:00"/>
    <n v="2026"/>
    <x v="3"/>
    <n v="11"/>
    <x v="10"/>
    <x v="0"/>
    <x v="15"/>
    <x v="0"/>
    <s v="New"/>
    <x v="0"/>
    <s v="Commuter Helmet"/>
    <n v="2"/>
    <n v="80.61"/>
    <n v="0"/>
    <n v="43.72"/>
    <n v="161.22"/>
    <n v="87.44"/>
    <n v="73.78"/>
    <n v="0.45763552909068356"/>
    <n v="2026"/>
    <s v="Q4"/>
    <n v="11"/>
    <x v="10"/>
  </r>
  <r>
    <n v="104"/>
    <d v="2026-11-07T00:00:00"/>
    <n v="2026"/>
    <x v="3"/>
    <n v="11"/>
    <x v="10"/>
    <x v="1"/>
    <x v="11"/>
    <x v="0"/>
    <s v="New"/>
    <x v="1"/>
    <s v="Summit Backpack 45L"/>
    <n v="1"/>
    <n v="153.96"/>
    <n v="0"/>
    <n v="80.62"/>
    <n v="153.96"/>
    <n v="80.62"/>
    <n v="73.34"/>
    <n v="0.47635749545336453"/>
    <n v="2026"/>
    <s v="Q4"/>
    <n v="11"/>
    <x v="10"/>
  </r>
  <r>
    <n v="181"/>
    <d v="2026-11-07T00:00:00"/>
    <n v="2026"/>
    <x v="3"/>
    <n v="11"/>
    <x v="10"/>
    <x v="1"/>
    <x v="1"/>
    <x v="2"/>
    <s v="Returning"/>
    <x v="2"/>
    <s v="Insulated Bottle"/>
    <n v="1"/>
    <n v="35.58"/>
    <n v="0"/>
    <n v="13.4"/>
    <n v="35.58"/>
    <n v="13.4"/>
    <n v="22.18"/>
    <n v="0.62338392355255767"/>
    <n v="2026"/>
    <s v="Q4"/>
    <n v="11"/>
    <x v="10"/>
  </r>
  <r>
    <n v="823"/>
    <d v="2026-11-07T00:00:00"/>
    <n v="2026"/>
    <x v="3"/>
    <n v="11"/>
    <x v="10"/>
    <x v="0"/>
    <x v="0"/>
    <x v="3"/>
    <s v="New"/>
    <x v="4"/>
    <s v="Recovery Roller"/>
    <n v="5"/>
    <n v="36.369999999999997"/>
    <n v="0.15"/>
    <n v="13.65"/>
    <n v="154.57249999999999"/>
    <n v="68.25"/>
    <n v="86.322499999999991"/>
    <n v="0.55845962250723769"/>
    <n v="2026"/>
    <s v="Q4"/>
    <n v="11"/>
    <x v="10"/>
  </r>
  <r>
    <n v="1730"/>
    <d v="2026-11-07T00:00:00"/>
    <n v="2026"/>
    <x v="3"/>
    <n v="11"/>
    <x v="10"/>
    <x v="3"/>
    <x v="4"/>
    <x v="3"/>
    <s v="Returning"/>
    <x v="1"/>
    <s v="Summit Backpack 45L"/>
    <n v="2"/>
    <n v="151.55000000000001"/>
    <n v="0.1"/>
    <n v="80.48"/>
    <n v="272.79000000000002"/>
    <n v="160.96"/>
    <n v="111.83000000000001"/>
    <n v="0.40994904505297114"/>
    <n v="2026"/>
    <s v="Q4"/>
    <n v="11"/>
    <x v="10"/>
  </r>
  <r>
    <n v="2710"/>
    <d v="2026-11-07T00:00:00"/>
    <n v="2026"/>
    <x v="3"/>
    <n v="11"/>
    <x v="10"/>
    <x v="0"/>
    <x v="9"/>
    <x v="2"/>
    <s v="New"/>
    <x v="3"/>
    <s v="Portable Camp Stove"/>
    <n v="2"/>
    <n v="80.67"/>
    <n v="0"/>
    <n v="40.5"/>
    <n v="161.34"/>
    <n v="81"/>
    <n v="80.34"/>
    <n v="0.49795462997396805"/>
    <n v="2026"/>
    <s v="Q4"/>
    <n v="11"/>
    <x v="10"/>
  </r>
  <r>
    <n v="3018"/>
    <d v="2026-11-07T00:00:00"/>
    <n v="2026"/>
    <x v="3"/>
    <n v="11"/>
    <x v="10"/>
    <x v="3"/>
    <x v="7"/>
    <x v="1"/>
    <s v="Business"/>
    <x v="0"/>
    <s v="Commuter Helmet"/>
    <n v="10"/>
    <n v="81.48"/>
    <n v="0.05"/>
    <n v="43.7"/>
    <n v="774.06000000000006"/>
    <n v="437"/>
    <n v="337.06000000000006"/>
    <n v="0.43544428080510561"/>
    <n v="2026"/>
    <s v="Q4"/>
    <n v="11"/>
    <x v="10"/>
  </r>
  <r>
    <n v="3735"/>
    <d v="2026-11-07T00:00:00"/>
    <n v="2026"/>
    <x v="3"/>
    <n v="11"/>
    <x v="10"/>
    <x v="3"/>
    <x v="8"/>
    <x v="2"/>
    <s v="Returning"/>
    <x v="2"/>
    <s v="Travel Backpack 35L"/>
    <n v="2"/>
    <n v="163.58000000000001"/>
    <n v="0.1"/>
    <n v="88.14"/>
    <n v="294.44400000000002"/>
    <n v="176.28"/>
    <n v="118.16400000000002"/>
    <n v="0.40131230386762851"/>
    <n v="2026"/>
    <s v="Q4"/>
    <n v="11"/>
    <x v="10"/>
  </r>
  <r>
    <n v="4460"/>
    <d v="2026-11-07T00:00:00"/>
    <n v="2026"/>
    <x v="3"/>
    <n v="11"/>
    <x v="10"/>
    <x v="0"/>
    <x v="9"/>
    <x v="2"/>
    <s v="Returning"/>
    <x v="1"/>
    <s v="Trekking Poles"/>
    <n v="2"/>
    <n v="71.88"/>
    <n v="0.15"/>
    <n v="31.65"/>
    <n v="122.19599999999998"/>
    <n v="63.3"/>
    <n v="58.895999999999987"/>
    <n v="0.48197977020524396"/>
    <n v="2026"/>
    <s v="Q4"/>
    <n v="11"/>
    <x v="10"/>
  </r>
  <r>
    <n v="319"/>
    <d v="2026-11-08T00:00:00"/>
    <n v="2026"/>
    <x v="3"/>
    <n v="11"/>
    <x v="10"/>
    <x v="3"/>
    <x v="8"/>
    <x v="0"/>
    <s v="Returning"/>
    <x v="2"/>
    <s v="Insulated Bottle"/>
    <n v="2"/>
    <n v="36.299999999999997"/>
    <n v="0.15"/>
    <n v="13.38"/>
    <n v="61.709999999999994"/>
    <n v="26.76"/>
    <n v="34.949999999999989"/>
    <n v="0.56635877491492448"/>
    <n v="2026"/>
    <s v="Q4"/>
    <n v="11"/>
    <x v="10"/>
  </r>
  <r>
    <n v="595"/>
    <d v="2026-11-08T00:00:00"/>
    <n v="2026"/>
    <x v="3"/>
    <n v="11"/>
    <x v="10"/>
    <x v="1"/>
    <x v="12"/>
    <x v="0"/>
    <s v="New"/>
    <x v="4"/>
    <s v="Recovery Roller"/>
    <n v="2"/>
    <n v="36.159999999999997"/>
    <n v="0.1"/>
    <n v="13.79"/>
    <n v="65.087999999999994"/>
    <n v="27.58"/>
    <n v="37.507999999999996"/>
    <n v="0.57626597836774829"/>
    <n v="2026"/>
    <s v="Q4"/>
    <n v="11"/>
    <x v="10"/>
  </r>
  <r>
    <n v="1623"/>
    <d v="2026-11-08T00:00:00"/>
    <n v="2026"/>
    <x v="3"/>
    <n v="11"/>
    <x v="10"/>
    <x v="2"/>
    <x v="5"/>
    <x v="0"/>
    <s v="Returning"/>
    <x v="2"/>
    <s v="Insulated Bottle"/>
    <n v="2"/>
    <n v="35.49"/>
    <n v="0.1"/>
    <n v="13.78"/>
    <n v="63.882000000000005"/>
    <n v="27.56"/>
    <n v="36.322000000000003"/>
    <n v="0.56857956857956859"/>
    <n v="2026"/>
    <s v="Q4"/>
    <n v="11"/>
    <x v="10"/>
  </r>
  <r>
    <n v="2638"/>
    <d v="2026-11-08T00:00:00"/>
    <n v="2026"/>
    <x v="3"/>
    <n v="11"/>
    <x v="10"/>
    <x v="0"/>
    <x v="9"/>
    <x v="0"/>
    <s v="New"/>
    <x v="1"/>
    <s v="Trekking Poles"/>
    <n v="1"/>
    <n v="69.760000000000005"/>
    <n v="0.15"/>
    <n v="32.39"/>
    <n v="59.295999999999999"/>
    <n v="32.39"/>
    <n v="26.905999999999999"/>
    <n v="0.45375742039935241"/>
    <n v="2026"/>
    <s v="Q4"/>
    <n v="11"/>
    <x v="10"/>
  </r>
  <r>
    <n v="2666"/>
    <d v="2026-11-08T00:00:00"/>
    <n v="2026"/>
    <x v="3"/>
    <n v="11"/>
    <x v="10"/>
    <x v="1"/>
    <x v="12"/>
    <x v="2"/>
    <s v="Business"/>
    <x v="3"/>
    <s v="Portable Camp Stove"/>
    <n v="6"/>
    <n v="81.37"/>
    <n v="0"/>
    <n v="39.5"/>
    <n v="488.22"/>
    <n v="237"/>
    <n v="251.22000000000003"/>
    <n v="0.5145631067961165"/>
    <n v="2026"/>
    <s v="Q4"/>
    <n v="11"/>
    <x v="10"/>
  </r>
  <r>
    <n v="3505"/>
    <d v="2026-11-08T00:00:00"/>
    <n v="2026"/>
    <x v="3"/>
    <n v="11"/>
    <x v="10"/>
    <x v="1"/>
    <x v="12"/>
    <x v="1"/>
    <s v="Returning"/>
    <x v="0"/>
    <s v="Commuter Helmet"/>
    <n v="5"/>
    <n v="82.82"/>
    <n v="0.15"/>
    <n v="43.8"/>
    <n v="351.98499999999996"/>
    <n v="219"/>
    <n v="132.98499999999996"/>
    <n v="0.37781439549980816"/>
    <n v="2026"/>
    <s v="Q4"/>
    <n v="11"/>
    <x v="10"/>
  </r>
  <r>
    <n v="3626"/>
    <d v="2026-11-08T00:00:00"/>
    <n v="2026"/>
    <x v="3"/>
    <n v="11"/>
    <x v="10"/>
    <x v="3"/>
    <x v="13"/>
    <x v="1"/>
    <s v="Business"/>
    <x v="0"/>
    <s v="Trail Bike Light"/>
    <n v="15"/>
    <n v="51.05"/>
    <n v="0.1"/>
    <n v="21.95"/>
    <n v="689.17500000000007"/>
    <n v="329.25"/>
    <n v="359.92500000000007"/>
    <n v="0.52225486995320491"/>
    <n v="2026"/>
    <s v="Q4"/>
    <n v="11"/>
    <x v="10"/>
  </r>
  <r>
    <n v="3801"/>
    <d v="2026-11-08T00:00:00"/>
    <n v="2026"/>
    <x v="3"/>
    <n v="11"/>
    <x v="10"/>
    <x v="0"/>
    <x v="15"/>
    <x v="0"/>
    <s v="Returning"/>
    <x v="0"/>
    <s v="Cycling Pack 12L"/>
    <n v="3"/>
    <n v="101.68"/>
    <n v="0.1"/>
    <n v="51.9"/>
    <n v="274.536"/>
    <n v="155.69999999999999"/>
    <n v="118.83600000000001"/>
    <n v="0.43286126409651199"/>
    <n v="2026"/>
    <s v="Q4"/>
    <n v="11"/>
    <x v="10"/>
  </r>
  <r>
    <n v="4685"/>
    <d v="2026-11-08T00:00:00"/>
    <n v="2026"/>
    <x v="3"/>
    <n v="11"/>
    <x v="10"/>
    <x v="3"/>
    <x v="13"/>
    <x v="1"/>
    <s v="Business"/>
    <x v="3"/>
    <s v="Portable Camp Stove"/>
    <n v="6"/>
    <n v="80.83"/>
    <n v="0.15"/>
    <n v="39.32"/>
    <n v="412.233"/>
    <n v="235.92000000000002"/>
    <n v="176.31299999999999"/>
    <n v="0.42770229457612563"/>
    <n v="2026"/>
    <s v="Q4"/>
    <n v="11"/>
    <x v="10"/>
  </r>
  <r>
    <n v="4843"/>
    <d v="2026-11-08T00:00:00"/>
    <n v="2026"/>
    <x v="3"/>
    <n v="11"/>
    <x v="10"/>
    <x v="1"/>
    <x v="12"/>
    <x v="0"/>
    <s v="New"/>
    <x v="3"/>
    <s v="Compact Sleeping Bag"/>
    <n v="6"/>
    <n v="123.67"/>
    <n v="0.15"/>
    <n v="60.55"/>
    <n v="630.71699999999998"/>
    <n v="363.29999999999995"/>
    <n v="267.41700000000003"/>
    <n v="0.42398888883603902"/>
    <n v="2026"/>
    <s v="Q4"/>
    <n v="11"/>
    <x v="10"/>
  </r>
  <r>
    <n v="4890"/>
    <d v="2026-11-08T00:00:00"/>
    <n v="2026"/>
    <x v="3"/>
    <n v="11"/>
    <x v="10"/>
    <x v="0"/>
    <x v="15"/>
    <x v="0"/>
    <s v="New"/>
    <x v="1"/>
    <s v="Hiking Daypack 20L"/>
    <n v="2"/>
    <n v="93.16"/>
    <n v="0.1"/>
    <n v="44.19"/>
    <n v="167.68799999999999"/>
    <n v="88.38"/>
    <n v="79.307999999999993"/>
    <n v="0.47294976384714471"/>
    <n v="2026"/>
    <s v="Q4"/>
    <n v="11"/>
    <x v="10"/>
  </r>
  <r>
    <n v="4913"/>
    <d v="2026-11-08T00:00:00"/>
    <n v="2026"/>
    <x v="3"/>
    <n v="11"/>
    <x v="10"/>
    <x v="2"/>
    <x v="2"/>
    <x v="3"/>
    <s v="New"/>
    <x v="0"/>
    <s v="Commuter Helmet"/>
    <n v="1"/>
    <n v="83.79"/>
    <n v="0.1"/>
    <n v="42.8"/>
    <n v="75.411000000000001"/>
    <n v="42.8"/>
    <n v="32.611000000000004"/>
    <n v="0.43244354271923197"/>
    <n v="2026"/>
    <s v="Q4"/>
    <n v="11"/>
    <x v="10"/>
  </r>
  <r>
    <n v="5079"/>
    <d v="2026-11-08T00:00:00"/>
    <n v="2026"/>
    <x v="3"/>
    <n v="11"/>
    <x v="10"/>
    <x v="2"/>
    <x v="16"/>
    <x v="0"/>
    <s v="New"/>
    <x v="4"/>
    <s v="Weighted Vest"/>
    <n v="1"/>
    <n v="120.98"/>
    <n v="0.1"/>
    <n v="70.59"/>
    <n v="108.88200000000001"/>
    <n v="70.59"/>
    <n v="38.292000000000002"/>
    <n v="0.35168347385242738"/>
    <n v="2026"/>
    <s v="Q4"/>
    <n v="11"/>
    <x v="10"/>
  </r>
  <r>
    <n v="366"/>
    <d v="2026-11-09T00:00:00"/>
    <n v="2026"/>
    <x v="3"/>
    <n v="11"/>
    <x v="10"/>
    <x v="3"/>
    <x v="13"/>
    <x v="2"/>
    <s v="Returning"/>
    <x v="1"/>
    <s v="Summit Backpack 45L"/>
    <n v="1"/>
    <n v="152.05000000000001"/>
    <n v="0.15"/>
    <n v="80.56"/>
    <n v="129.24250000000001"/>
    <n v="80.56"/>
    <n v="48.682500000000005"/>
    <n v="0.37667562914675901"/>
    <n v="2026"/>
    <s v="Q4"/>
    <n v="11"/>
    <x v="10"/>
  </r>
  <r>
    <n v="567"/>
    <d v="2026-11-09T00:00:00"/>
    <n v="2026"/>
    <x v="3"/>
    <n v="11"/>
    <x v="10"/>
    <x v="0"/>
    <x v="9"/>
    <x v="2"/>
    <s v="New"/>
    <x v="2"/>
    <s v="Insulated Bottle"/>
    <n v="3"/>
    <n v="36.14"/>
    <n v="0.1"/>
    <n v="13.23"/>
    <n v="97.578000000000003"/>
    <n v="39.69"/>
    <n v="57.888000000000005"/>
    <n v="0.59324847814056447"/>
    <n v="2026"/>
    <s v="Q4"/>
    <n v="11"/>
    <x v="10"/>
  </r>
  <r>
    <n v="1051"/>
    <d v="2026-11-09T00:00:00"/>
    <n v="2026"/>
    <x v="3"/>
    <n v="11"/>
    <x v="10"/>
    <x v="3"/>
    <x v="13"/>
    <x v="1"/>
    <s v="Business"/>
    <x v="1"/>
    <s v="Hiking Daypack 20L"/>
    <n v="12"/>
    <n v="90.99"/>
    <n v="0.2"/>
    <n v="45.51"/>
    <n v="873.50399999999991"/>
    <n v="546.12"/>
    <n v="327.3839999999999"/>
    <n v="0.37479393339927458"/>
    <n v="2026"/>
    <s v="Q4"/>
    <n v="11"/>
    <x v="10"/>
  </r>
  <r>
    <n v="1934"/>
    <d v="2026-11-09T00:00:00"/>
    <n v="2026"/>
    <x v="3"/>
    <n v="11"/>
    <x v="10"/>
    <x v="3"/>
    <x v="13"/>
    <x v="3"/>
    <s v="Business"/>
    <x v="0"/>
    <s v="Trail Bike Light"/>
    <n v="1"/>
    <n v="50.55"/>
    <n v="0.05"/>
    <n v="22.09"/>
    <n v="48.022499999999994"/>
    <n v="22.09"/>
    <n v="25.932499999999994"/>
    <n v="0.54000728825029931"/>
    <n v="2026"/>
    <s v="Q4"/>
    <n v="11"/>
    <x v="10"/>
  </r>
  <r>
    <n v="2056"/>
    <d v="2026-11-09T00:00:00"/>
    <n v="2026"/>
    <x v="3"/>
    <n v="11"/>
    <x v="10"/>
    <x v="0"/>
    <x v="0"/>
    <x v="2"/>
    <s v="New"/>
    <x v="4"/>
    <s v="Training Mat"/>
    <n v="1"/>
    <n v="51.65"/>
    <n v="0.15"/>
    <n v="21.86"/>
    <n v="43.902499999999996"/>
    <n v="21.86"/>
    <n v="22.042499999999997"/>
    <n v="0.50207846933545919"/>
    <n v="2026"/>
    <s v="Q4"/>
    <n v="11"/>
    <x v="10"/>
  </r>
  <r>
    <n v="2115"/>
    <d v="2026-11-09T00:00:00"/>
    <n v="2026"/>
    <x v="3"/>
    <n v="11"/>
    <x v="10"/>
    <x v="1"/>
    <x v="12"/>
    <x v="0"/>
    <s v="New"/>
    <x v="0"/>
    <s v="Commuter Helmet"/>
    <n v="5"/>
    <n v="82.96"/>
    <n v="0"/>
    <n v="43.55"/>
    <n v="414.79999999999995"/>
    <n v="217.75"/>
    <n v="197.04999999999995"/>
    <n v="0.47504821600771452"/>
    <n v="2026"/>
    <s v="Q4"/>
    <n v="11"/>
    <x v="10"/>
  </r>
  <r>
    <n v="2437"/>
    <d v="2026-11-09T00:00:00"/>
    <n v="2026"/>
    <x v="3"/>
    <n v="11"/>
    <x v="10"/>
    <x v="3"/>
    <x v="4"/>
    <x v="3"/>
    <s v="Business"/>
    <x v="1"/>
    <s v="Trekking Poles"/>
    <n v="1"/>
    <n v="70.3"/>
    <n v="0.05"/>
    <n v="33.31"/>
    <n v="66.784999999999997"/>
    <n v="33.31"/>
    <n v="33.474999999999994"/>
    <n v="0.50123530732949007"/>
    <n v="2026"/>
    <s v="Q4"/>
    <n v="11"/>
    <x v="10"/>
  </r>
  <r>
    <n v="3380"/>
    <d v="2026-11-09T00:00:00"/>
    <n v="2026"/>
    <x v="3"/>
    <n v="11"/>
    <x v="10"/>
    <x v="2"/>
    <x v="2"/>
    <x v="2"/>
    <s v="Returning"/>
    <x v="2"/>
    <s v="Packing Cube Set"/>
    <n v="2"/>
    <n v="47.12"/>
    <n v="0.15"/>
    <n v="18.64"/>
    <n v="80.103999999999999"/>
    <n v="37.28"/>
    <n v="42.823999999999998"/>
    <n v="0.5346050134824728"/>
    <n v="2026"/>
    <s v="Q4"/>
    <n v="11"/>
    <x v="10"/>
  </r>
  <r>
    <n v="3648"/>
    <d v="2026-11-09T00:00:00"/>
    <n v="2026"/>
    <x v="3"/>
    <n v="11"/>
    <x v="10"/>
    <x v="0"/>
    <x v="15"/>
    <x v="3"/>
    <s v="New"/>
    <x v="4"/>
    <s v="Resistance Band Set"/>
    <n v="4"/>
    <n v="39.82"/>
    <n v="0.2"/>
    <n v="14.98"/>
    <n v="127.42400000000001"/>
    <n v="59.92"/>
    <n v="67.504000000000005"/>
    <n v="0.52975891511803119"/>
    <n v="2026"/>
    <s v="Q4"/>
    <n v="11"/>
    <x v="10"/>
  </r>
  <r>
    <n v="3692"/>
    <d v="2026-11-09T00:00:00"/>
    <n v="2026"/>
    <x v="3"/>
    <n v="11"/>
    <x v="10"/>
    <x v="1"/>
    <x v="14"/>
    <x v="0"/>
    <s v="Returning"/>
    <x v="1"/>
    <s v="Summit Backpack 45L"/>
    <n v="4"/>
    <n v="154.27000000000001"/>
    <n v="0.05"/>
    <n v="78.36"/>
    <n v="586.226"/>
    <n v="313.44"/>
    <n v="272.786"/>
    <n v="0.46532565938733528"/>
    <n v="2026"/>
    <s v="Q4"/>
    <n v="11"/>
    <x v="10"/>
  </r>
  <r>
    <n v="4406"/>
    <d v="2026-11-09T00:00:00"/>
    <n v="2026"/>
    <x v="3"/>
    <n v="11"/>
    <x v="10"/>
    <x v="0"/>
    <x v="0"/>
    <x v="0"/>
    <s v="New"/>
    <x v="1"/>
    <s v="Trail Boots"/>
    <n v="1"/>
    <n v="143.02000000000001"/>
    <n v="0.1"/>
    <n v="79.25"/>
    <n v="128.71800000000002"/>
    <n v="79.25"/>
    <n v="49.468000000000018"/>
    <n v="0.3843129942976119"/>
    <n v="2026"/>
    <s v="Q4"/>
    <n v="11"/>
    <x v="10"/>
  </r>
  <r>
    <n v="4550"/>
    <d v="2026-11-09T00:00:00"/>
    <n v="2026"/>
    <x v="3"/>
    <n v="11"/>
    <x v="10"/>
    <x v="2"/>
    <x v="10"/>
    <x v="2"/>
    <s v="Returning"/>
    <x v="4"/>
    <s v="Recovery Roller"/>
    <n v="1"/>
    <n v="35.36"/>
    <n v="0"/>
    <n v="13.74"/>
    <n v="35.36"/>
    <n v="13.74"/>
    <n v="21.619999999999997"/>
    <n v="0.61142533936651577"/>
    <n v="2026"/>
    <s v="Q4"/>
    <n v="11"/>
    <x v="10"/>
  </r>
  <r>
    <n v="4855"/>
    <d v="2026-11-09T00:00:00"/>
    <n v="2026"/>
    <x v="3"/>
    <n v="11"/>
    <x v="10"/>
    <x v="1"/>
    <x v="6"/>
    <x v="0"/>
    <s v="Returning"/>
    <x v="1"/>
    <s v="Summit Backpack 45L"/>
    <n v="1"/>
    <n v="156.82"/>
    <n v="0.1"/>
    <n v="77.12"/>
    <n v="141.13800000000001"/>
    <n v="77.12"/>
    <n v="64.018000000000001"/>
    <n v="0.45358443509189589"/>
    <n v="2026"/>
    <s v="Q4"/>
    <n v="11"/>
    <x v="10"/>
  </r>
  <r>
    <n v="5151"/>
    <d v="2026-11-09T00:00:00"/>
    <n v="2026"/>
    <x v="3"/>
    <n v="11"/>
    <x v="10"/>
    <x v="2"/>
    <x v="16"/>
    <x v="1"/>
    <s v="Business"/>
    <x v="4"/>
    <s v="Resistance Band Set"/>
    <n v="10"/>
    <n v="40.98"/>
    <n v="0.1"/>
    <n v="14.6"/>
    <n v="368.82"/>
    <n v="146"/>
    <n v="222.82"/>
    <n v="0.60414294235670518"/>
    <n v="2026"/>
    <s v="Q4"/>
    <n v="11"/>
    <x v="10"/>
  </r>
  <r>
    <n v="5189"/>
    <d v="2026-11-09T00:00:00"/>
    <n v="2026"/>
    <x v="3"/>
    <n v="11"/>
    <x v="10"/>
    <x v="3"/>
    <x v="8"/>
    <x v="2"/>
    <s v="New"/>
    <x v="1"/>
    <s v="Trail Boots"/>
    <n v="3"/>
    <n v="144.22999999999999"/>
    <n v="0"/>
    <n v="80.959999999999994"/>
    <n v="432.68999999999994"/>
    <n v="242.88"/>
    <n v="189.80999999999995"/>
    <n v="0.43867433959647778"/>
    <n v="2026"/>
    <s v="Q4"/>
    <n v="11"/>
    <x v="10"/>
  </r>
  <r>
    <n v="726"/>
    <d v="2026-11-10T00:00:00"/>
    <n v="2026"/>
    <x v="3"/>
    <n v="11"/>
    <x v="10"/>
    <x v="3"/>
    <x v="7"/>
    <x v="0"/>
    <s v="New"/>
    <x v="1"/>
    <s v="Hiking Daypack 20L"/>
    <n v="1"/>
    <n v="90.23"/>
    <n v="0"/>
    <n v="44.06"/>
    <n v="90.23"/>
    <n v="44.06"/>
    <n v="46.17"/>
    <n v="0.51169234179319512"/>
    <n v="2026"/>
    <s v="Q4"/>
    <n v="11"/>
    <x v="10"/>
  </r>
  <r>
    <n v="2154"/>
    <d v="2026-11-10T00:00:00"/>
    <n v="2026"/>
    <x v="3"/>
    <n v="11"/>
    <x v="10"/>
    <x v="3"/>
    <x v="7"/>
    <x v="0"/>
    <s v="New"/>
    <x v="1"/>
    <s v="Summit Backpack 45L"/>
    <n v="5"/>
    <n v="152.82"/>
    <n v="0.1"/>
    <n v="80.09"/>
    <n v="687.68999999999994"/>
    <n v="400.45000000000005"/>
    <n v="287.2399999999999"/>
    <n v="0.417688202533118"/>
    <n v="2026"/>
    <s v="Q4"/>
    <n v="11"/>
    <x v="10"/>
  </r>
  <r>
    <n v="4403"/>
    <d v="2026-11-10T00:00:00"/>
    <n v="2026"/>
    <x v="3"/>
    <n v="11"/>
    <x v="10"/>
    <x v="0"/>
    <x v="0"/>
    <x v="0"/>
    <s v="Business"/>
    <x v="2"/>
    <s v="Insulated Bottle"/>
    <n v="2"/>
    <n v="36.61"/>
    <n v="0.05"/>
    <n v="13.31"/>
    <n v="69.558999999999997"/>
    <n v="26.62"/>
    <n v="42.938999999999993"/>
    <n v="0.61730329648212301"/>
    <n v="2026"/>
    <s v="Q4"/>
    <n v="11"/>
    <x v="10"/>
  </r>
  <r>
    <n v="4924"/>
    <d v="2026-11-10T00:00:00"/>
    <n v="2026"/>
    <x v="3"/>
    <n v="11"/>
    <x v="10"/>
    <x v="3"/>
    <x v="8"/>
    <x v="1"/>
    <s v="Business"/>
    <x v="1"/>
    <s v="Summit Backpack 45L"/>
    <n v="12"/>
    <n v="150.75"/>
    <n v="0.1"/>
    <n v="80.569999999999993"/>
    <n v="1628.1000000000001"/>
    <n v="966.83999999999992"/>
    <n v="661.26000000000022"/>
    <n v="0.40615441311958733"/>
    <n v="2026"/>
    <s v="Q4"/>
    <n v="11"/>
    <x v="10"/>
  </r>
  <r>
    <n v="25"/>
    <d v="2026-11-11T00:00:00"/>
    <n v="2026"/>
    <x v="3"/>
    <n v="11"/>
    <x v="10"/>
    <x v="0"/>
    <x v="0"/>
    <x v="0"/>
    <s v="Returning"/>
    <x v="1"/>
    <s v="Trail Boots"/>
    <n v="1"/>
    <n v="145.83000000000001"/>
    <n v="0.1"/>
    <n v="79.14"/>
    <n v="131.24700000000001"/>
    <n v="79.14"/>
    <n v="52.107000000000014"/>
    <n v="0.39701478890946085"/>
    <n v="2026"/>
    <s v="Q4"/>
    <n v="11"/>
    <x v="10"/>
  </r>
  <r>
    <n v="252"/>
    <d v="2026-11-11T00:00:00"/>
    <n v="2026"/>
    <x v="3"/>
    <n v="11"/>
    <x v="10"/>
    <x v="0"/>
    <x v="0"/>
    <x v="0"/>
    <s v="Returning"/>
    <x v="2"/>
    <s v="Travel Backpack 35L"/>
    <n v="4"/>
    <n v="162.04"/>
    <n v="0"/>
    <n v="85.77"/>
    <n v="648.16"/>
    <n v="343.08"/>
    <n v="305.08"/>
    <n v="0.47068625030856581"/>
    <n v="2026"/>
    <s v="Q4"/>
    <n v="11"/>
    <x v="10"/>
  </r>
  <r>
    <n v="1203"/>
    <d v="2026-11-11T00:00:00"/>
    <n v="2026"/>
    <x v="3"/>
    <n v="11"/>
    <x v="10"/>
    <x v="3"/>
    <x v="8"/>
    <x v="2"/>
    <s v="Returning"/>
    <x v="1"/>
    <s v="Trail Boots"/>
    <n v="2"/>
    <n v="141.33000000000001"/>
    <n v="0.05"/>
    <n v="79.739999999999995"/>
    <n v="268.52699999999999"/>
    <n v="159.47999999999999"/>
    <n v="109.047"/>
    <n v="0.40609324202035552"/>
    <n v="2026"/>
    <s v="Q4"/>
    <n v="11"/>
    <x v="10"/>
  </r>
  <r>
    <n v="1567"/>
    <d v="2026-11-11T00:00:00"/>
    <n v="2026"/>
    <x v="3"/>
    <n v="11"/>
    <x v="10"/>
    <x v="2"/>
    <x v="16"/>
    <x v="0"/>
    <s v="Returning"/>
    <x v="3"/>
    <s v="Compact Sleeping Bag"/>
    <n v="1"/>
    <n v="125.11"/>
    <n v="0.1"/>
    <n v="61.65"/>
    <n v="112.599"/>
    <n v="61.65"/>
    <n v="50.949000000000005"/>
    <n v="0.45248181600191834"/>
    <n v="2026"/>
    <s v="Q4"/>
    <n v="11"/>
    <x v="10"/>
  </r>
  <r>
    <n v="2060"/>
    <d v="2026-11-11T00:00:00"/>
    <n v="2026"/>
    <x v="3"/>
    <n v="11"/>
    <x v="10"/>
    <x v="2"/>
    <x v="5"/>
    <x v="0"/>
    <s v="Business"/>
    <x v="3"/>
    <s v="Compact Sleeping Bag"/>
    <n v="3"/>
    <n v="124.55"/>
    <n v="0.15"/>
    <n v="60.68"/>
    <n v="317.60249999999996"/>
    <n v="182.04"/>
    <n v="135.56249999999997"/>
    <n v="0.42683070819656643"/>
    <n v="2026"/>
    <s v="Q4"/>
    <n v="11"/>
    <x v="10"/>
  </r>
  <r>
    <n v="2485"/>
    <d v="2026-11-11T00:00:00"/>
    <n v="2026"/>
    <x v="3"/>
    <n v="11"/>
    <x v="10"/>
    <x v="2"/>
    <x v="10"/>
    <x v="2"/>
    <s v="Returning"/>
    <x v="1"/>
    <s v="Trail Boots"/>
    <n v="1"/>
    <n v="143.77000000000001"/>
    <n v="0.1"/>
    <n v="81.02"/>
    <n v="129.393"/>
    <n v="81.02"/>
    <n v="48.373000000000005"/>
    <n v="0.3738455712441941"/>
    <n v="2026"/>
    <s v="Q4"/>
    <n v="11"/>
    <x v="10"/>
  </r>
  <r>
    <n v="3101"/>
    <d v="2026-11-11T00:00:00"/>
    <n v="2026"/>
    <x v="3"/>
    <n v="11"/>
    <x v="10"/>
    <x v="3"/>
    <x v="8"/>
    <x v="0"/>
    <s v="New"/>
    <x v="3"/>
    <s v="Compact Sleeping Bag"/>
    <n v="3"/>
    <n v="124.72"/>
    <n v="0.15"/>
    <n v="60.35"/>
    <n v="318.03599999999994"/>
    <n v="181.05"/>
    <n v="136.98599999999993"/>
    <n v="0.4307248236048748"/>
    <n v="2026"/>
    <s v="Q4"/>
    <n v="11"/>
    <x v="10"/>
  </r>
  <r>
    <n v="3165"/>
    <d v="2026-11-11T00:00:00"/>
    <n v="2026"/>
    <x v="3"/>
    <n v="11"/>
    <x v="10"/>
    <x v="2"/>
    <x v="2"/>
    <x v="2"/>
    <s v="Returning"/>
    <x v="4"/>
    <s v="Recovery Roller"/>
    <n v="1"/>
    <n v="35.729999999999997"/>
    <n v="0.1"/>
    <n v="14.15"/>
    <n v="32.156999999999996"/>
    <n v="14.15"/>
    <n v="18.006999999999998"/>
    <n v="0.55997139036601673"/>
    <n v="2026"/>
    <s v="Q4"/>
    <n v="11"/>
    <x v="10"/>
  </r>
  <r>
    <n v="4179"/>
    <d v="2026-11-11T00:00:00"/>
    <n v="2026"/>
    <x v="3"/>
    <n v="11"/>
    <x v="10"/>
    <x v="2"/>
    <x v="3"/>
    <x v="2"/>
    <s v="Business"/>
    <x v="2"/>
    <s v="Travel Backpack 35L"/>
    <n v="2"/>
    <n v="166.1"/>
    <n v="0.05"/>
    <n v="88.2"/>
    <n v="315.58999999999997"/>
    <n v="176.4"/>
    <n v="139.18999999999997"/>
    <n v="0.44104692797617157"/>
    <n v="2026"/>
    <s v="Q4"/>
    <n v="11"/>
    <x v="10"/>
  </r>
  <r>
    <n v="4829"/>
    <d v="2026-11-11T00:00:00"/>
    <n v="2026"/>
    <x v="3"/>
    <n v="11"/>
    <x v="10"/>
    <x v="2"/>
    <x v="16"/>
    <x v="3"/>
    <s v="New"/>
    <x v="0"/>
    <s v="Commuter Helmet"/>
    <n v="2"/>
    <n v="81.27"/>
    <n v="0.05"/>
    <n v="43.04"/>
    <n v="154.41299999999998"/>
    <n v="86.08"/>
    <n v="68.332999999999984"/>
    <n v="0.44253398353765544"/>
    <n v="2026"/>
    <s v="Q4"/>
    <n v="11"/>
    <x v="10"/>
  </r>
  <r>
    <n v="4943"/>
    <d v="2026-11-11T00:00:00"/>
    <n v="2026"/>
    <x v="3"/>
    <n v="11"/>
    <x v="10"/>
    <x v="0"/>
    <x v="9"/>
    <x v="1"/>
    <s v="Returning"/>
    <x v="3"/>
    <s v="Trail Tent 2P"/>
    <n v="10"/>
    <n v="191.98"/>
    <n v="0.1"/>
    <n v="102.73"/>
    <n v="1727.82"/>
    <n v="1027.3"/>
    <n v="700.52"/>
    <n v="0.40543575140929033"/>
    <n v="2026"/>
    <s v="Q4"/>
    <n v="11"/>
    <x v="10"/>
  </r>
  <r>
    <n v="887"/>
    <d v="2026-11-12T00:00:00"/>
    <n v="2026"/>
    <x v="3"/>
    <n v="11"/>
    <x v="10"/>
    <x v="3"/>
    <x v="8"/>
    <x v="2"/>
    <s v="Returning"/>
    <x v="1"/>
    <s v="Hiking Daypack 20L"/>
    <n v="6"/>
    <n v="89.87"/>
    <n v="0.2"/>
    <n v="44.47"/>
    <n v="431.37600000000003"/>
    <n v="266.82"/>
    <n v="164.55600000000004"/>
    <n v="0.3814676755313231"/>
    <n v="2026"/>
    <s v="Q4"/>
    <n v="11"/>
    <x v="10"/>
  </r>
  <r>
    <n v="1090"/>
    <d v="2026-11-12T00:00:00"/>
    <n v="2026"/>
    <x v="3"/>
    <n v="11"/>
    <x v="10"/>
    <x v="1"/>
    <x v="14"/>
    <x v="3"/>
    <s v="New"/>
    <x v="0"/>
    <s v="Trail Bike Light"/>
    <n v="3"/>
    <n v="51.44"/>
    <n v="0.1"/>
    <n v="23.11"/>
    <n v="138.88800000000001"/>
    <n v="69.33"/>
    <n v="69.558000000000007"/>
    <n v="0.50082080525315364"/>
    <n v="2026"/>
    <s v="Q4"/>
    <n v="11"/>
    <x v="10"/>
  </r>
  <r>
    <n v="2090"/>
    <d v="2026-11-12T00:00:00"/>
    <n v="2026"/>
    <x v="3"/>
    <n v="11"/>
    <x v="10"/>
    <x v="3"/>
    <x v="4"/>
    <x v="3"/>
    <s v="New"/>
    <x v="2"/>
    <s v="Packing Cube Set"/>
    <n v="4"/>
    <n v="46.68"/>
    <n v="0.05"/>
    <n v="17.96"/>
    <n v="177.38399999999999"/>
    <n v="71.84"/>
    <n v="105.54399999999998"/>
    <n v="0.59500293149325756"/>
    <n v="2026"/>
    <s v="Q4"/>
    <n v="11"/>
    <x v="10"/>
  </r>
  <r>
    <n v="2561"/>
    <d v="2026-11-12T00:00:00"/>
    <n v="2026"/>
    <x v="3"/>
    <n v="11"/>
    <x v="10"/>
    <x v="1"/>
    <x v="12"/>
    <x v="2"/>
    <s v="New"/>
    <x v="1"/>
    <s v="Trekking Poles"/>
    <n v="4"/>
    <n v="73.05"/>
    <n v="0.2"/>
    <n v="32.82"/>
    <n v="233.76"/>
    <n v="131.28"/>
    <n v="102.47999999999999"/>
    <n v="0.4383983572895277"/>
    <n v="2026"/>
    <s v="Q4"/>
    <n v="11"/>
    <x v="10"/>
  </r>
  <r>
    <n v="2855"/>
    <d v="2026-11-12T00:00:00"/>
    <n v="2026"/>
    <x v="3"/>
    <n v="11"/>
    <x v="10"/>
    <x v="2"/>
    <x v="10"/>
    <x v="3"/>
    <s v="New"/>
    <x v="3"/>
    <s v="Compact Sleeping Bag"/>
    <n v="1"/>
    <n v="125.32"/>
    <n v="0.15"/>
    <n v="59.49"/>
    <n v="106.52199999999999"/>
    <n v="59.49"/>
    <n v="47.031999999999989"/>
    <n v="0.44152381667636725"/>
    <n v="2026"/>
    <s v="Q4"/>
    <n v="11"/>
    <x v="10"/>
  </r>
  <r>
    <n v="4421"/>
    <d v="2026-11-12T00:00:00"/>
    <n v="2026"/>
    <x v="3"/>
    <n v="11"/>
    <x v="10"/>
    <x v="1"/>
    <x v="11"/>
    <x v="3"/>
    <s v="Business"/>
    <x v="4"/>
    <s v="Weighted Vest"/>
    <n v="2"/>
    <n v="123.49"/>
    <n v="0.15"/>
    <n v="68.08"/>
    <n v="209.93299999999999"/>
    <n v="136.16"/>
    <n v="73.772999999999996"/>
    <n v="0.35141211719929694"/>
    <n v="2026"/>
    <s v="Q4"/>
    <n v="11"/>
    <x v="10"/>
  </r>
  <r>
    <n v="195"/>
    <d v="2026-11-13T00:00:00"/>
    <n v="2026"/>
    <x v="3"/>
    <n v="11"/>
    <x v="10"/>
    <x v="1"/>
    <x v="12"/>
    <x v="2"/>
    <s v="Returning"/>
    <x v="2"/>
    <s v="Packing Cube Set"/>
    <n v="1"/>
    <n v="47.37"/>
    <n v="0.2"/>
    <n v="18.739999999999998"/>
    <n v="37.896000000000001"/>
    <n v="18.739999999999998"/>
    <n v="19.156000000000002"/>
    <n v="0.50548870593202455"/>
    <n v="2026"/>
    <s v="Q4"/>
    <n v="11"/>
    <x v="10"/>
  </r>
  <r>
    <n v="520"/>
    <d v="2026-11-13T00:00:00"/>
    <n v="2026"/>
    <x v="3"/>
    <n v="11"/>
    <x v="10"/>
    <x v="1"/>
    <x v="12"/>
    <x v="1"/>
    <s v="Business"/>
    <x v="1"/>
    <s v="Hiking Daypack 20L"/>
    <n v="6"/>
    <n v="92.31"/>
    <n v="0.05"/>
    <n v="46.12"/>
    <n v="526.16700000000003"/>
    <n v="276.71999999999997"/>
    <n v="249.44700000000006"/>
    <n v="0.47408332335551268"/>
    <n v="2026"/>
    <s v="Q4"/>
    <n v="11"/>
    <x v="10"/>
  </r>
  <r>
    <n v="646"/>
    <d v="2026-11-13T00:00:00"/>
    <n v="2026"/>
    <x v="3"/>
    <n v="11"/>
    <x v="10"/>
    <x v="2"/>
    <x v="16"/>
    <x v="2"/>
    <s v="Returning"/>
    <x v="0"/>
    <s v="Trail Bike Light"/>
    <n v="1"/>
    <n v="49.53"/>
    <n v="0.1"/>
    <n v="22.18"/>
    <n v="44.577000000000005"/>
    <n v="22.18"/>
    <n v="22.397000000000006"/>
    <n v="0.50243399062296712"/>
    <n v="2026"/>
    <s v="Q4"/>
    <n v="11"/>
    <x v="10"/>
  </r>
  <r>
    <n v="893"/>
    <d v="2026-11-13T00:00:00"/>
    <n v="2026"/>
    <x v="3"/>
    <n v="11"/>
    <x v="10"/>
    <x v="3"/>
    <x v="8"/>
    <x v="0"/>
    <s v="New"/>
    <x v="2"/>
    <s v="Packing Cube Set"/>
    <n v="4"/>
    <n v="47.62"/>
    <n v="0.2"/>
    <n v="18.100000000000001"/>
    <n v="152.38399999999999"/>
    <n v="72.400000000000006"/>
    <n v="79.98399999999998"/>
    <n v="0.52488450230995376"/>
    <n v="2026"/>
    <s v="Q4"/>
    <n v="11"/>
    <x v="10"/>
  </r>
  <r>
    <n v="916"/>
    <d v="2026-11-13T00:00:00"/>
    <n v="2026"/>
    <x v="3"/>
    <n v="11"/>
    <x v="10"/>
    <x v="1"/>
    <x v="6"/>
    <x v="0"/>
    <s v="New"/>
    <x v="0"/>
    <s v="Trail Bike Light"/>
    <n v="4"/>
    <n v="51.93"/>
    <n v="0.05"/>
    <n v="22.62"/>
    <n v="197.334"/>
    <n v="90.48"/>
    <n v="106.854"/>
    <n v="0.54148803551339353"/>
    <n v="2026"/>
    <s v="Q4"/>
    <n v="11"/>
    <x v="10"/>
  </r>
  <r>
    <n v="1295"/>
    <d v="2026-11-13T00:00:00"/>
    <n v="2026"/>
    <x v="3"/>
    <n v="11"/>
    <x v="10"/>
    <x v="1"/>
    <x v="11"/>
    <x v="3"/>
    <s v="New"/>
    <x v="1"/>
    <s v="Summit Backpack 45L"/>
    <n v="1"/>
    <n v="155.44999999999999"/>
    <n v="0.05"/>
    <n v="77.25"/>
    <n v="147.67749999999998"/>
    <n v="77.25"/>
    <n v="70.427499999999981"/>
    <n v="0.47690067884410281"/>
    <n v="2026"/>
    <s v="Q4"/>
    <n v="11"/>
    <x v="10"/>
  </r>
  <r>
    <n v="3438"/>
    <d v="2026-11-13T00:00:00"/>
    <n v="2026"/>
    <x v="3"/>
    <n v="11"/>
    <x v="10"/>
    <x v="0"/>
    <x v="0"/>
    <x v="0"/>
    <s v="Returning"/>
    <x v="0"/>
    <s v="Compact Repair Kit"/>
    <n v="4"/>
    <n v="40.03"/>
    <n v="0.05"/>
    <n v="16.78"/>
    <n v="152.114"/>
    <n v="67.12"/>
    <n v="84.994"/>
    <n v="0.5587519886400989"/>
    <n v="2026"/>
    <s v="Q4"/>
    <n v="11"/>
    <x v="10"/>
  </r>
  <r>
    <n v="3573"/>
    <d v="2026-11-13T00:00:00"/>
    <n v="2026"/>
    <x v="3"/>
    <n v="11"/>
    <x v="10"/>
    <x v="0"/>
    <x v="9"/>
    <x v="0"/>
    <s v="Returning"/>
    <x v="1"/>
    <s v="Summit Backpack 45L"/>
    <n v="2"/>
    <n v="152.96"/>
    <n v="0.1"/>
    <n v="79.12"/>
    <n v="275.32800000000003"/>
    <n v="158.24"/>
    <n v="117.08800000000002"/>
    <n v="0.4252673175267318"/>
    <n v="2026"/>
    <s v="Q4"/>
    <n v="11"/>
    <x v="10"/>
  </r>
  <r>
    <n v="4257"/>
    <d v="2026-11-13T00:00:00"/>
    <n v="2026"/>
    <x v="3"/>
    <n v="11"/>
    <x v="10"/>
    <x v="3"/>
    <x v="13"/>
    <x v="2"/>
    <s v="New"/>
    <x v="4"/>
    <s v="Weighted Vest"/>
    <n v="2"/>
    <n v="124.06"/>
    <n v="0.05"/>
    <n v="69.98"/>
    <n v="235.714"/>
    <n v="139.96"/>
    <n v="95.753999999999991"/>
    <n v="0.40622958330858577"/>
    <n v="2026"/>
    <s v="Q4"/>
    <n v="11"/>
    <x v="10"/>
  </r>
  <r>
    <n v="4389"/>
    <d v="2026-11-13T00:00:00"/>
    <n v="2026"/>
    <x v="3"/>
    <n v="11"/>
    <x v="10"/>
    <x v="2"/>
    <x v="10"/>
    <x v="3"/>
    <s v="New"/>
    <x v="1"/>
    <s v="Summit Backpack 45L"/>
    <n v="1"/>
    <n v="151.66"/>
    <n v="0.1"/>
    <n v="80.209999999999994"/>
    <n v="136.494"/>
    <n v="80.209999999999994"/>
    <n v="56.284000000000006"/>
    <n v="0.41235512183685735"/>
    <n v="2026"/>
    <s v="Q4"/>
    <n v="11"/>
    <x v="10"/>
  </r>
  <r>
    <n v="4887"/>
    <d v="2026-11-13T00:00:00"/>
    <n v="2026"/>
    <x v="3"/>
    <n v="11"/>
    <x v="10"/>
    <x v="3"/>
    <x v="8"/>
    <x v="0"/>
    <s v="New"/>
    <x v="1"/>
    <s v="Trail Boots"/>
    <n v="2"/>
    <n v="142.30000000000001"/>
    <n v="0.15"/>
    <n v="77.760000000000005"/>
    <n v="241.91000000000003"/>
    <n v="155.52000000000001"/>
    <n v="86.390000000000015"/>
    <n v="0.35711628291513375"/>
    <n v="2026"/>
    <s v="Q4"/>
    <n v="11"/>
    <x v="10"/>
  </r>
  <r>
    <n v="5007"/>
    <d v="2026-11-13T00:00:00"/>
    <n v="2026"/>
    <x v="3"/>
    <n v="11"/>
    <x v="10"/>
    <x v="1"/>
    <x v="14"/>
    <x v="0"/>
    <s v="Business"/>
    <x v="2"/>
    <s v="Travel Backpack 35L"/>
    <n v="4"/>
    <n v="161.97"/>
    <n v="0.05"/>
    <n v="87.2"/>
    <n v="615.48599999999999"/>
    <n v="348.8"/>
    <n v="266.68599999999998"/>
    <n v="0.4332933649181297"/>
    <n v="2026"/>
    <s v="Q4"/>
    <n v="11"/>
    <x v="10"/>
  </r>
  <r>
    <n v="5111"/>
    <d v="2026-11-13T00:00:00"/>
    <n v="2026"/>
    <x v="3"/>
    <n v="11"/>
    <x v="10"/>
    <x v="1"/>
    <x v="14"/>
    <x v="1"/>
    <s v="Business"/>
    <x v="2"/>
    <s v="Carry-On Duffel"/>
    <n v="5"/>
    <n v="133.99"/>
    <n v="0.15"/>
    <n v="65.55"/>
    <n v="569.45749999999998"/>
    <n v="327.75"/>
    <n v="241.70749999999998"/>
    <n v="0.42445221987593451"/>
    <n v="2026"/>
    <s v="Q4"/>
    <n v="11"/>
    <x v="10"/>
  </r>
  <r>
    <n v="5177"/>
    <d v="2026-11-13T00:00:00"/>
    <n v="2026"/>
    <x v="3"/>
    <n v="11"/>
    <x v="10"/>
    <x v="1"/>
    <x v="6"/>
    <x v="2"/>
    <s v="Returning"/>
    <x v="3"/>
    <s v="Portable Camp Stove"/>
    <n v="2"/>
    <n v="83.18"/>
    <n v="0.1"/>
    <n v="40.479999999999997"/>
    <n v="149.72400000000002"/>
    <n v="80.959999999999994"/>
    <n v="68.764000000000024"/>
    <n v="0.45927172664369115"/>
    <n v="2026"/>
    <s v="Q4"/>
    <n v="11"/>
    <x v="10"/>
  </r>
  <r>
    <n v="584"/>
    <d v="2026-11-14T00:00:00"/>
    <n v="2026"/>
    <x v="3"/>
    <n v="11"/>
    <x v="10"/>
    <x v="1"/>
    <x v="12"/>
    <x v="0"/>
    <s v="New"/>
    <x v="1"/>
    <s v="Hiking Daypack 20L"/>
    <n v="1"/>
    <n v="91.95"/>
    <n v="0"/>
    <n v="46.64"/>
    <n v="91.95"/>
    <n v="46.64"/>
    <n v="45.31"/>
    <n v="0.49276780859162589"/>
    <n v="2026"/>
    <s v="Q4"/>
    <n v="11"/>
    <x v="10"/>
  </r>
  <r>
    <n v="621"/>
    <d v="2026-11-14T00:00:00"/>
    <n v="2026"/>
    <x v="3"/>
    <n v="11"/>
    <x v="10"/>
    <x v="3"/>
    <x v="13"/>
    <x v="1"/>
    <s v="Business"/>
    <x v="2"/>
    <s v="Insulated Bottle"/>
    <n v="5"/>
    <n v="35.68"/>
    <n v="0.15"/>
    <n v="13.48"/>
    <n v="151.64000000000001"/>
    <n v="67.400000000000006"/>
    <n v="84.240000000000009"/>
    <n v="0.55552624637298864"/>
    <n v="2026"/>
    <s v="Q4"/>
    <n v="11"/>
    <x v="10"/>
  </r>
  <r>
    <n v="623"/>
    <d v="2026-11-14T00:00:00"/>
    <n v="2026"/>
    <x v="3"/>
    <n v="11"/>
    <x v="10"/>
    <x v="2"/>
    <x v="16"/>
    <x v="0"/>
    <s v="Returning"/>
    <x v="3"/>
    <s v="Alpine Tent 4P"/>
    <n v="3"/>
    <n v="336.58"/>
    <n v="0.15"/>
    <n v="198.99"/>
    <n v="858.279"/>
    <n v="596.97"/>
    <n v="261.30899999999997"/>
    <n v="0.3044569423229509"/>
    <n v="2026"/>
    <s v="Q4"/>
    <n v="11"/>
    <x v="10"/>
  </r>
  <r>
    <n v="1431"/>
    <d v="2026-11-14T00:00:00"/>
    <n v="2026"/>
    <x v="3"/>
    <n v="11"/>
    <x v="10"/>
    <x v="2"/>
    <x v="2"/>
    <x v="0"/>
    <s v="New"/>
    <x v="4"/>
    <s v="Recovery Roller"/>
    <n v="2"/>
    <n v="36.979999999999997"/>
    <n v="0.15"/>
    <n v="14.13"/>
    <n v="62.865999999999993"/>
    <n v="28.26"/>
    <n v="34.605999999999995"/>
    <n v="0.55047243342983487"/>
    <n v="2026"/>
    <s v="Q4"/>
    <n v="11"/>
    <x v="10"/>
  </r>
  <r>
    <n v="1520"/>
    <d v="2026-11-14T00:00:00"/>
    <n v="2026"/>
    <x v="3"/>
    <n v="11"/>
    <x v="10"/>
    <x v="3"/>
    <x v="13"/>
    <x v="3"/>
    <s v="New"/>
    <x v="4"/>
    <s v="Recovery Roller"/>
    <n v="2"/>
    <n v="36.15"/>
    <n v="0"/>
    <n v="13.51"/>
    <n v="72.3"/>
    <n v="27.02"/>
    <n v="45.28"/>
    <n v="0.62627939142461964"/>
    <n v="2026"/>
    <s v="Q4"/>
    <n v="11"/>
    <x v="10"/>
  </r>
  <r>
    <n v="1791"/>
    <d v="2026-11-14T00:00:00"/>
    <n v="2026"/>
    <x v="3"/>
    <n v="11"/>
    <x v="10"/>
    <x v="2"/>
    <x v="2"/>
    <x v="0"/>
    <s v="Business"/>
    <x v="4"/>
    <s v="Weighted Vest"/>
    <n v="1"/>
    <n v="121.86"/>
    <n v="0.05"/>
    <n v="69.900000000000006"/>
    <n v="115.767"/>
    <n v="69.900000000000006"/>
    <n v="45.86699999999999"/>
    <n v="0.396200989919407"/>
    <n v="2026"/>
    <s v="Q4"/>
    <n v="11"/>
    <x v="10"/>
  </r>
  <r>
    <n v="2191"/>
    <d v="2026-11-14T00:00:00"/>
    <n v="2026"/>
    <x v="3"/>
    <n v="11"/>
    <x v="10"/>
    <x v="2"/>
    <x v="5"/>
    <x v="2"/>
    <s v="Returning"/>
    <x v="0"/>
    <s v="Trail Bike Light"/>
    <n v="6"/>
    <n v="49.85"/>
    <n v="0.05"/>
    <n v="22.68"/>
    <n v="284.14499999999998"/>
    <n v="136.07999999999998"/>
    <n v="148.065"/>
    <n v="0.52108958454310306"/>
    <n v="2026"/>
    <s v="Q4"/>
    <n v="11"/>
    <x v="10"/>
  </r>
  <r>
    <n v="2365"/>
    <d v="2026-11-14T00:00:00"/>
    <n v="2026"/>
    <x v="3"/>
    <n v="11"/>
    <x v="10"/>
    <x v="2"/>
    <x v="5"/>
    <x v="2"/>
    <s v="Business"/>
    <x v="1"/>
    <s v="Hiking Daypack 20L"/>
    <n v="2"/>
    <n v="91.95"/>
    <n v="0.05"/>
    <n v="46.45"/>
    <n v="174.70499999999998"/>
    <n v="92.9"/>
    <n v="81.804999999999978"/>
    <n v="0.46824647262528252"/>
    <n v="2026"/>
    <s v="Q4"/>
    <n v="11"/>
    <x v="10"/>
  </r>
  <r>
    <n v="2603"/>
    <d v="2026-11-14T00:00:00"/>
    <n v="2026"/>
    <x v="3"/>
    <n v="11"/>
    <x v="10"/>
    <x v="3"/>
    <x v="8"/>
    <x v="3"/>
    <s v="Returning"/>
    <x v="0"/>
    <s v="Trail Bike Light"/>
    <n v="2"/>
    <n v="51.71"/>
    <n v="0.15"/>
    <n v="22.93"/>
    <n v="87.906999999999996"/>
    <n v="45.86"/>
    <n v="42.046999999999997"/>
    <n v="0.47831230732478641"/>
    <n v="2026"/>
    <s v="Q4"/>
    <n v="11"/>
    <x v="10"/>
  </r>
  <r>
    <n v="4098"/>
    <d v="2026-11-14T00:00:00"/>
    <n v="2026"/>
    <x v="3"/>
    <n v="11"/>
    <x v="10"/>
    <x v="1"/>
    <x v="1"/>
    <x v="2"/>
    <s v="Returning"/>
    <x v="4"/>
    <s v="Resistance Band Set"/>
    <n v="1"/>
    <n v="41.05"/>
    <n v="0.05"/>
    <n v="14.6"/>
    <n v="38.997499999999995"/>
    <n v="14.6"/>
    <n v="24.397499999999994"/>
    <n v="0.62561702673248276"/>
    <n v="2026"/>
    <s v="Q4"/>
    <n v="11"/>
    <x v="10"/>
  </r>
  <r>
    <n v="1176"/>
    <d v="2026-11-15T00:00:00"/>
    <n v="2026"/>
    <x v="3"/>
    <n v="11"/>
    <x v="10"/>
    <x v="1"/>
    <x v="6"/>
    <x v="1"/>
    <s v="Business"/>
    <x v="3"/>
    <s v="Alpine Tent 4P"/>
    <n v="10"/>
    <n v="333.09"/>
    <n v="0.15"/>
    <n v="197.95"/>
    <n v="2831.2649999999994"/>
    <n v="1979.5"/>
    <n v="851.76499999999942"/>
    <n v="0.30084255624252748"/>
    <n v="2026"/>
    <s v="Q4"/>
    <n v="11"/>
    <x v="10"/>
  </r>
  <r>
    <n v="1895"/>
    <d v="2026-11-15T00:00:00"/>
    <n v="2026"/>
    <x v="3"/>
    <n v="11"/>
    <x v="10"/>
    <x v="3"/>
    <x v="4"/>
    <x v="0"/>
    <s v="Business"/>
    <x v="0"/>
    <s v="Trail Bike Light"/>
    <n v="3"/>
    <n v="51.79"/>
    <n v="0.2"/>
    <n v="22.23"/>
    <n v="124.29600000000001"/>
    <n v="66.69"/>
    <n v="57.606000000000009"/>
    <n v="0.4634581965630431"/>
    <n v="2026"/>
    <s v="Q4"/>
    <n v="11"/>
    <x v="10"/>
  </r>
  <r>
    <n v="3385"/>
    <d v="2026-11-15T00:00:00"/>
    <n v="2026"/>
    <x v="3"/>
    <n v="11"/>
    <x v="10"/>
    <x v="1"/>
    <x v="11"/>
    <x v="3"/>
    <s v="New"/>
    <x v="1"/>
    <s v="Trekking Poles"/>
    <n v="1"/>
    <n v="71.040000000000006"/>
    <n v="0.1"/>
    <n v="31.59"/>
    <n v="63.936000000000007"/>
    <n v="31.59"/>
    <n v="32.346000000000004"/>
    <n v="0.50591216216216217"/>
    <n v="2026"/>
    <s v="Q4"/>
    <n v="11"/>
    <x v="10"/>
  </r>
  <r>
    <n v="3581"/>
    <d v="2026-11-15T00:00:00"/>
    <n v="2026"/>
    <x v="3"/>
    <n v="11"/>
    <x v="10"/>
    <x v="3"/>
    <x v="4"/>
    <x v="3"/>
    <s v="Business"/>
    <x v="1"/>
    <s v="Trail Boots"/>
    <n v="2"/>
    <n v="141.21"/>
    <n v="0.1"/>
    <n v="78.31"/>
    <n v="254.17800000000003"/>
    <n v="156.62"/>
    <n v="97.558000000000021"/>
    <n v="0.38381763960688969"/>
    <n v="2026"/>
    <s v="Q4"/>
    <n v="11"/>
    <x v="10"/>
  </r>
  <r>
    <n v="4528"/>
    <d v="2026-11-15T00:00:00"/>
    <n v="2026"/>
    <x v="3"/>
    <n v="11"/>
    <x v="10"/>
    <x v="0"/>
    <x v="15"/>
    <x v="3"/>
    <s v="New"/>
    <x v="1"/>
    <s v="Trail Boots"/>
    <n v="2"/>
    <n v="141.63999999999999"/>
    <n v="0.15"/>
    <n v="80.349999999999994"/>
    <n v="240.78799999999998"/>
    <n v="160.69999999999999"/>
    <n v="80.087999999999994"/>
    <n v="0.33260793727262156"/>
    <n v="2026"/>
    <s v="Q4"/>
    <n v="11"/>
    <x v="10"/>
  </r>
  <r>
    <n v="4633"/>
    <d v="2026-11-15T00:00:00"/>
    <n v="2026"/>
    <x v="3"/>
    <n v="11"/>
    <x v="10"/>
    <x v="2"/>
    <x v="10"/>
    <x v="0"/>
    <s v="Returning"/>
    <x v="1"/>
    <s v="Trekking Poles"/>
    <n v="1"/>
    <n v="71.78"/>
    <n v="0.15"/>
    <n v="32.869999999999997"/>
    <n v="61.012999999999998"/>
    <n v="32.869999999999997"/>
    <n v="28.143000000000001"/>
    <n v="0.46126235392457349"/>
    <n v="2026"/>
    <s v="Q4"/>
    <n v="11"/>
    <x v="10"/>
  </r>
  <r>
    <n v="5195"/>
    <d v="2026-11-15T00:00:00"/>
    <n v="2026"/>
    <x v="3"/>
    <n v="11"/>
    <x v="10"/>
    <x v="2"/>
    <x v="16"/>
    <x v="0"/>
    <s v="Business"/>
    <x v="1"/>
    <s v="Summit Backpack 45L"/>
    <n v="3"/>
    <n v="153.88999999999999"/>
    <n v="0.1"/>
    <n v="80.36"/>
    <n v="415.50299999999999"/>
    <n v="241.07999999999998"/>
    <n v="174.423"/>
    <n v="0.41978758276113531"/>
    <n v="2026"/>
    <s v="Q4"/>
    <n v="11"/>
    <x v="10"/>
  </r>
  <r>
    <n v="2778"/>
    <d v="2026-11-16T00:00:00"/>
    <n v="2026"/>
    <x v="3"/>
    <n v="11"/>
    <x v="10"/>
    <x v="3"/>
    <x v="4"/>
    <x v="3"/>
    <s v="Returning"/>
    <x v="1"/>
    <s v="Trail Boots"/>
    <n v="1"/>
    <n v="145.4"/>
    <n v="0.1"/>
    <n v="77.66"/>
    <n v="130.86000000000001"/>
    <n v="77.66"/>
    <n v="53.200000000000017"/>
    <n v="0.40654134189209851"/>
    <n v="2026"/>
    <s v="Q4"/>
    <n v="11"/>
    <x v="10"/>
  </r>
  <r>
    <n v="341"/>
    <d v="2026-11-17T00:00:00"/>
    <n v="2026"/>
    <x v="3"/>
    <n v="11"/>
    <x v="10"/>
    <x v="3"/>
    <x v="8"/>
    <x v="0"/>
    <s v="Returning"/>
    <x v="2"/>
    <s v="Carry-On Duffel"/>
    <n v="1"/>
    <n v="132.94999999999999"/>
    <n v="0.05"/>
    <n v="65.36"/>
    <n v="126.30249999999998"/>
    <n v="65.36"/>
    <n v="60.942499999999981"/>
    <n v="0.48251222264009019"/>
    <n v="2026"/>
    <s v="Q4"/>
    <n v="11"/>
    <x v="10"/>
  </r>
  <r>
    <n v="374"/>
    <d v="2026-11-17T00:00:00"/>
    <n v="2026"/>
    <x v="3"/>
    <n v="11"/>
    <x v="10"/>
    <x v="3"/>
    <x v="7"/>
    <x v="2"/>
    <s v="Returning"/>
    <x v="4"/>
    <s v="Training Mat"/>
    <n v="1"/>
    <n v="51.34"/>
    <n v="0.15"/>
    <n v="21.37"/>
    <n v="43.639000000000003"/>
    <n v="21.37"/>
    <n v="22.269000000000002"/>
    <n v="0.5103004193496643"/>
    <n v="2026"/>
    <s v="Q4"/>
    <n v="11"/>
    <x v="10"/>
  </r>
  <r>
    <n v="598"/>
    <d v="2026-11-17T00:00:00"/>
    <n v="2026"/>
    <x v="3"/>
    <n v="11"/>
    <x v="10"/>
    <x v="0"/>
    <x v="0"/>
    <x v="0"/>
    <s v="New"/>
    <x v="0"/>
    <s v="Trail Bike Light"/>
    <n v="1"/>
    <n v="49.98"/>
    <n v="0.1"/>
    <n v="22.25"/>
    <n v="44.981999999999999"/>
    <n v="22.25"/>
    <n v="22.731999999999999"/>
    <n v="0.50535769863500957"/>
    <n v="2026"/>
    <s v="Q4"/>
    <n v="11"/>
    <x v="10"/>
  </r>
  <r>
    <n v="690"/>
    <d v="2026-11-17T00:00:00"/>
    <n v="2026"/>
    <x v="3"/>
    <n v="11"/>
    <x v="10"/>
    <x v="3"/>
    <x v="8"/>
    <x v="0"/>
    <s v="Returning"/>
    <x v="2"/>
    <s v="Travel Backpack 35L"/>
    <n v="2"/>
    <n v="168.08"/>
    <n v="0.1"/>
    <n v="87.63"/>
    <n v="302.54400000000004"/>
    <n v="175.26"/>
    <n v="127.28400000000005"/>
    <n v="0.42071235919403471"/>
    <n v="2026"/>
    <s v="Q4"/>
    <n v="11"/>
    <x v="10"/>
  </r>
  <r>
    <n v="1296"/>
    <d v="2026-11-17T00:00:00"/>
    <n v="2026"/>
    <x v="3"/>
    <n v="11"/>
    <x v="10"/>
    <x v="3"/>
    <x v="13"/>
    <x v="0"/>
    <s v="New"/>
    <x v="3"/>
    <s v="Trail Tent 2P"/>
    <n v="1"/>
    <n v="191.85"/>
    <n v="0.15"/>
    <n v="104.41"/>
    <n v="163.07249999999999"/>
    <n v="104.41"/>
    <n v="58.662499999999994"/>
    <n v="0.35973263425776875"/>
    <n v="2026"/>
    <s v="Q4"/>
    <n v="11"/>
    <x v="10"/>
  </r>
  <r>
    <n v="1585"/>
    <d v="2026-11-17T00:00:00"/>
    <n v="2026"/>
    <x v="3"/>
    <n v="11"/>
    <x v="10"/>
    <x v="1"/>
    <x v="14"/>
    <x v="2"/>
    <s v="Returning"/>
    <x v="1"/>
    <s v="Hiking Daypack 20L"/>
    <n v="4"/>
    <n v="93.99"/>
    <n v="0.1"/>
    <n v="44.07"/>
    <n v="338.36399999999998"/>
    <n v="176.28"/>
    <n v="162.08399999999997"/>
    <n v="0.47902259105578604"/>
    <n v="2026"/>
    <s v="Q4"/>
    <n v="11"/>
    <x v="10"/>
  </r>
  <r>
    <n v="2194"/>
    <d v="2026-11-17T00:00:00"/>
    <n v="2026"/>
    <x v="3"/>
    <n v="11"/>
    <x v="10"/>
    <x v="3"/>
    <x v="13"/>
    <x v="0"/>
    <s v="Returning"/>
    <x v="2"/>
    <s v="Insulated Bottle"/>
    <n v="4"/>
    <n v="36.57"/>
    <n v="0.05"/>
    <n v="13.35"/>
    <n v="138.96600000000001"/>
    <n v="53.4"/>
    <n v="85.566000000000003"/>
    <n v="0.61573334484694098"/>
    <n v="2026"/>
    <s v="Q4"/>
    <n v="11"/>
    <x v="10"/>
  </r>
  <r>
    <n v="2221"/>
    <d v="2026-11-17T00:00:00"/>
    <n v="2026"/>
    <x v="3"/>
    <n v="11"/>
    <x v="10"/>
    <x v="1"/>
    <x v="12"/>
    <x v="3"/>
    <s v="Returning"/>
    <x v="0"/>
    <s v="Compact Repair Kit"/>
    <n v="1"/>
    <n v="39.81"/>
    <n v="0.05"/>
    <n v="16.25"/>
    <n v="37.819499999999998"/>
    <n v="16.25"/>
    <n v="21.569499999999998"/>
    <n v="0.57032747656632155"/>
    <n v="2026"/>
    <s v="Q4"/>
    <n v="11"/>
    <x v="10"/>
  </r>
  <r>
    <n v="3836"/>
    <d v="2026-11-17T00:00:00"/>
    <n v="2026"/>
    <x v="3"/>
    <n v="11"/>
    <x v="10"/>
    <x v="3"/>
    <x v="4"/>
    <x v="2"/>
    <s v="Returning"/>
    <x v="1"/>
    <s v="Hiking Daypack 20L"/>
    <n v="1"/>
    <n v="91.43"/>
    <n v="0.1"/>
    <n v="45.06"/>
    <n v="82.287000000000006"/>
    <n v="45.06"/>
    <n v="37.227000000000004"/>
    <n v="0.45240438951474715"/>
    <n v="2026"/>
    <s v="Q4"/>
    <n v="11"/>
    <x v="10"/>
  </r>
  <r>
    <n v="4437"/>
    <d v="2026-11-17T00:00:00"/>
    <n v="2026"/>
    <x v="3"/>
    <n v="11"/>
    <x v="10"/>
    <x v="2"/>
    <x v="2"/>
    <x v="0"/>
    <s v="Returning"/>
    <x v="4"/>
    <s v="Weighted Vest"/>
    <n v="1"/>
    <n v="122.64"/>
    <n v="0"/>
    <n v="68.58"/>
    <n v="122.64"/>
    <n v="68.58"/>
    <n v="54.06"/>
    <n v="0.44080234833659493"/>
    <n v="2026"/>
    <s v="Q4"/>
    <n v="11"/>
    <x v="10"/>
  </r>
  <r>
    <n v="4735"/>
    <d v="2026-11-17T00:00:00"/>
    <n v="2026"/>
    <x v="3"/>
    <n v="11"/>
    <x v="10"/>
    <x v="1"/>
    <x v="12"/>
    <x v="0"/>
    <s v="Business"/>
    <x v="0"/>
    <s v="Commuter Helmet"/>
    <n v="1"/>
    <n v="80.959999999999994"/>
    <n v="0.1"/>
    <n v="43.86"/>
    <n v="72.86399999999999"/>
    <n v="43.86"/>
    <n v="29.003999999999991"/>
    <n v="0.39805665349143604"/>
    <n v="2026"/>
    <s v="Q4"/>
    <n v="11"/>
    <x v="10"/>
  </r>
  <r>
    <n v="554"/>
    <d v="2026-11-18T00:00:00"/>
    <n v="2026"/>
    <x v="3"/>
    <n v="11"/>
    <x v="10"/>
    <x v="2"/>
    <x v="5"/>
    <x v="3"/>
    <s v="Business"/>
    <x v="4"/>
    <s v="Recovery Roller"/>
    <n v="1"/>
    <n v="36.380000000000003"/>
    <n v="0.05"/>
    <n v="14.06"/>
    <n v="34.561"/>
    <n v="14.06"/>
    <n v="20.500999999999998"/>
    <n v="0.59318306761957118"/>
    <n v="2026"/>
    <s v="Q4"/>
    <n v="11"/>
    <x v="10"/>
  </r>
  <r>
    <n v="1205"/>
    <d v="2026-11-18T00:00:00"/>
    <n v="2026"/>
    <x v="3"/>
    <n v="11"/>
    <x v="10"/>
    <x v="3"/>
    <x v="13"/>
    <x v="0"/>
    <s v="Returning"/>
    <x v="0"/>
    <s v="Cycling Pack 12L"/>
    <n v="2"/>
    <n v="100.72"/>
    <n v="0.1"/>
    <n v="51.68"/>
    <n v="181.29599999999999"/>
    <n v="103.36"/>
    <n v="77.935999999999993"/>
    <n v="0.42988262289294854"/>
    <n v="2026"/>
    <s v="Q4"/>
    <n v="11"/>
    <x v="10"/>
  </r>
  <r>
    <n v="1979"/>
    <d v="2026-11-18T00:00:00"/>
    <n v="2026"/>
    <x v="3"/>
    <n v="11"/>
    <x v="10"/>
    <x v="1"/>
    <x v="11"/>
    <x v="2"/>
    <s v="Returning"/>
    <x v="3"/>
    <s v="Compact Sleeping Bag"/>
    <n v="3"/>
    <n v="120.29"/>
    <n v="0"/>
    <n v="62.04"/>
    <n v="360.87"/>
    <n v="186.12"/>
    <n v="174.75"/>
    <n v="0.48424640452240419"/>
    <n v="2026"/>
    <s v="Q4"/>
    <n v="11"/>
    <x v="10"/>
  </r>
  <r>
    <n v="2151"/>
    <d v="2026-11-18T00:00:00"/>
    <n v="2026"/>
    <x v="3"/>
    <n v="11"/>
    <x v="10"/>
    <x v="1"/>
    <x v="1"/>
    <x v="0"/>
    <s v="New"/>
    <x v="3"/>
    <s v="Compact Sleeping Bag"/>
    <n v="2"/>
    <n v="124.18"/>
    <n v="0.15"/>
    <n v="60.72"/>
    <n v="211.10599999999999"/>
    <n v="121.44"/>
    <n v="89.665999999999997"/>
    <n v="0.42474396748552862"/>
    <n v="2026"/>
    <s v="Q4"/>
    <n v="11"/>
    <x v="10"/>
  </r>
  <r>
    <n v="2730"/>
    <d v="2026-11-18T00:00:00"/>
    <n v="2026"/>
    <x v="3"/>
    <n v="11"/>
    <x v="10"/>
    <x v="0"/>
    <x v="0"/>
    <x v="0"/>
    <s v="Returning"/>
    <x v="1"/>
    <s v="Summit Backpack 45L"/>
    <n v="3"/>
    <n v="154.07"/>
    <n v="0.05"/>
    <n v="77.73"/>
    <n v="439.09949999999998"/>
    <n v="233.19"/>
    <n v="205.90949999999998"/>
    <n v="0.46893585622393102"/>
    <n v="2026"/>
    <s v="Q4"/>
    <n v="11"/>
    <x v="10"/>
  </r>
  <r>
    <n v="2779"/>
    <d v="2026-11-18T00:00:00"/>
    <n v="2026"/>
    <x v="3"/>
    <n v="11"/>
    <x v="10"/>
    <x v="0"/>
    <x v="15"/>
    <x v="1"/>
    <s v="Business"/>
    <x v="4"/>
    <s v="Weighted Vest"/>
    <n v="4"/>
    <n v="123.4"/>
    <n v="0.05"/>
    <n v="70.930000000000007"/>
    <n v="468.92"/>
    <n v="283.72000000000003"/>
    <n v="185.2"/>
    <n v="0.3949500980977565"/>
    <n v="2026"/>
    <s v="Q4"/>
    <n v="11"/>
    <x v="10"/>
  </r>
  <r>
    <n v="2853"/>
    <d v="2026-11-18T00:00:00"/>
    <n v="2026"/>
    <x v="3"/>
    <n v="11"/>
    <x v="10"/>
    <x v="2"/>
    <x v="3"/>
    <x v="0"/>
    <s v="New"/>
    <x v="0"/>
    <s v="Cycling Pack 12L"/>
    <n v="1"/>
    <n v="104.64"/>
    <n v="0"/>
    <n v="50.79"/>
    <n v="104.64"/>
    <n v="50.79"/>
    <n v="53.85"/>
    <n v="0.51462155963302758"/>
    <n v="2026"/>
    <s v="Q4"/>
    <n v="11"/>
    <x v="10"/>
  </r>
  <r>
    <n v="3825"/>
    <d v="2026-11-18T00:00:00"/>
    <n v="2026"/>
    <x v="3"/>
    <n v="11"/>
    <x v="10"/>
    <x v="3"/>
    <x v="8"/>
    <x v="0"/>
    <s v="New"/>
    <x v="2"/>
    <s v="Packing Cube Set"/>
    <n v="2"/>
    <n v="46.44"/>
    <n v="0.1"/>
    <n v="18.190000000000001"/>
    <n v="83.591999999999999"/>
    <n v="36.380000000000003"/>
    <n v="47.211999999999996"/>
    <n v="0.56479088908029473"/>
    <n v="2026"/>
    <s v="Q4"/>
    <n v="11"/>
    <x v="10"/>
  </r>
  <r>
    <n v="4808"/>
    <d v="2026-11-18T00:00:00"/>
    <n v="2026"/>
    <x v="3"/>
    <n v="11"/>
    <x v="10"/>
    <x v="2"/>
    <x v="16"/>
    <x v="0"/>
    <s v="New"/>
    <x v="3"/>
    <s v="Portable Camp Stove"/>
    <n v="2"/>
    <n v="81.67"/>
    <n v="0.05"/>
    <n v="40.43"/>
    <n v="155.173"/>
    <n v="80.86"/>
    <n v="74.313000000000002"/>
    <n v="0.4789041908063903"/>
    <n v="2026"/>
    <s v="Q4"/>
    <n v="11"/>
    <x v="10"/>
  </r>
  <r>
    <n v="5131"/>
    <d v="2026-11-18T00:00:00"/>
    <n v="2026"/>
    <x v="3"/>
    <n v="11"/>
    <x v="10"/>
    <x v="3"/>
    <x v="8"/>
    <x v="2"/>
    <s v="New"/>
    <x v="1"/>
    <s v="Trekking Poles"/>
    <n v="3"/>
    <n v="70.599999999999994"/>
    <n v="0.05"/>
    <n v="32.68"/>
    <n v="201.20999999999998"/>
    <n v="98.039999999999992"/>
    <n v="103.16999999999999"/>
    <n v="0.5127478753541076"/>
    <n v="2026"/>
    <s v="Q4"/>
    <n v="11"/>
    <x v="10"/>
  </r>
  <r>
    <n v="1502"/>
    <d v="2026-11-19T00:00:00"/>
    <n v="2026"/>
    <x v="3"/>
    <n v="11"/>
    <x v="10"/>
    <x v="3"/>
    <x v="7"/>
    <x v="3"/>
    <s v="New"/>
    <x v="4"/>
    <s v="Recovery Roller"/>
    <n v="1"/>
    <n v="35.770000000000003"/>
    <n v="0.15"/>
    <n v="13.69"/>
    <n v="30.404500000000002"/>
    <n v="13.69"/>
    <n v="16.714500000000001"/>
    <n v="0.54973770330049831"/>
    <n v="2026"/>
    <s v="Q4"/>
    <n v="11"/>
    <x v="10"/>
  </r>
  <r>
    <n v="2470"/>
    <d v="2026-11-19T00:00:00"/>
    <n v="2026"/>
    <x v="3"/>
    <n v="11"/>
    <x v="10"/>
    <x v="1"/>
    <x v="6"/>
    <x v="2"/>
    <s v="Business"/>
    <x v="1"/>
    <s v="Hiking Daypack 20L"/>
    <n v="1"/>
    <n v="92.13"/>
    <n v="0.15"/>
    <n v="45.85"/>
    <n v="78.31049999999999"/>
    <n v="45.85"/>
    <n v="32.460499999999989"/>
    <n v="0.41451018701195874"/>
    <n v="2026"/>
    <s v="Q4"/>
    <n v="11"/>
    <x v="10"/>
  </r>
  <r>
    <n v="3452"/>
    <d v="2026-11-19T00:00:00"/>
    <n v="2026"/>
    <x v="3"/>
    <n v="11"/>
    <x v="10"/>
    <x v="1"/>
    <x v="12"/>
    <x v="0"/>
    <s v="Returning"/>
    <x v="1"/>
    <s v="Summit Backpack 45L"/>
    <n v="5"/>
    <n v="151.09"/>
    <n v="0.05"/>
    <n v="79.33"/>
    <n v="717.67750000000001"/>
    <n v="396.65"/>
    <n v="321.02750000000003"/>
    <n v="0.44731442744129507"/>
    <n v="2026"/>
    <s v="Q4"/>
    <n v="11"/>
    <x v="10"/>
  </r>
  <r>
    <n v="4207"/>
    <d v="2026-11-19T00:00:00"/>
    <n v="2026"/>
    <x v="3"/>
    <n v="11"/>
    <x v="10"/>
    <x v="1"/>
    <x v="12"/>
    <x v="0"/>
    <s v="New"/>
    <x v="0"/>
    <s v="Cycling Pack 12L"/>
    <n v="2"/>
    <n v="103.99"/>
    <n v="0"/>
    <n v="50.36"/>
    <n v="207.98"/>
    <n v="100.72"/>
    <n v="107.25999999999999"/>
    <n v="0.51572266564092695"/>
    <n v="2026"/>
    <s v="Q4"/>
    <n v="11"/>
    <x v="10"/>
  </r>
  <r>
    <n v="695"/>
    <d v="2026-11-20T00:00:00"/>
    <n v="2026"/>
    <x v="3"/>
    <n v="11"/>
    <x v="10"/>
    <x v="2"/>
    <x v="3"/>
    <x v="0"/>
    <s v="Returning"/>
    <x v="2"/>
    <s v="Insulated Bottle"/>
    <n v="1"/>
    <n v="36.909999999999997"/>
    <n v="0.1"/>
    <n v="13.43"/>
    <n v="33.219000000000001"/>
    <n v="13.43"/>
    <n v="19.789000000000001"/>
    <n v="0.59571329660736327"/>
    <n v="2026"/>
    <s v="Q4"/>
    <n v="11"/>
    <x v="10"/>
  </r>
  <r>
    <n v="1127"/>
    <d v="2026-11-20T00:00:00"/>
    <n v="2026"/>
    <x v="3"/>
    <n v="11"/>
    <x v="10"/>
    <x v="0"/>
    <x v="0"/>
    <x v="3"/>
    <s v="New"/>
    <x v="0"/>
    <s v="Commuter Helmet"/>
    <n v="2"/>
    <n v="81.02"/>
    <n v="0"/>
    <n v="43.22"/>
    <n v="162.04"/>
    <n v="86.44"/>
    <n v="75.599999999999994"/>
    <n v="0.46655146877314241"/>
    <n v="2026"/>
    <s v="Q4"/>
    <n v="11"/>
    <x v="10"/>
  </r>
  <r>
    <n v="1174"/>
    <d v="2026-11-20T00:00:00"/>
    <n v="2026"/>
    <x v="3"/>
    <n v="11"/>
    <x v="10"/>
    <x v="0"/>
    <x v="0"/>
    <x v="3"/>
    <s v="New"/>
    <x v="2"/>
    <s v="Travel Backpack 35L"/>
    <n v="3"/>
    <n v="164.36"/>
    <n v="0.05"/>
    <n v="88.7"/>
    <n v="468.42600000000004"/>
    <n v="266.10000000000002"/>
    <n v="202.32600000000002"/>
    <n v="0.43192734818306416"/>
    <n v="2026"/>
    <s v="Q4"/>
    <n v="11"/>
    <x v="10"/>
  </r>
  <r>
    <n v="3968"/>
    <d v="2026-11-20T00:00:00"/>
    <n v="2026"/>
    <x v="3"/>
    <n v="11"/>
    <x v="10"/>
    <x v="1"/>
    <x v="11"/>
    <x v="1"/>
    <s v="Business"/>
    <x v="4"/>
    <s v="Training Mat"/>
    <n v="5"/>
    <n v="51.36"/>
    <n v="0.1"/>
    <n v="22.45"/>
    <n v="231.12"/>
    <n v="112.25"/>
    <n v="118.87"/>
    <n v="0.51432156455520939"/>
    <n v="2026"/>
    <s v="Q4"/>
    <n v="11"/>
    <x v="10"/>
  </r>
  <r>
    <n v="4049"/>
    <d v="2026-11-20T00:00:00"/>
    <n v="2026"/>
    <x v="3"/>
    <n v="11"/>
    <x v="10"/>
    <x v="2"/>
    <x v="16"/>
    <x v="3"/>
    <s v="Returning"/>
    <x v="2"/>
    <s v="Insulated Bottle"/>
    <n v="1"/>
    <n v="36.590000000000003"/>
    <n v="0"/>
    <n v="13.73"/>
    <n v="36.590000000000003"/>
    <n v="13.73"/>
    <n v="22.860000000000003"/>
    <n v="0.62476086362394101"/>
    <n v="2026"/>
    <s v="Q4"/>
    <n v="11"/>
    <x v="10"/>
  </r>
  <r>
    <n v="3"/>
    <d v="2026-11-21T00:00:00"/>
    <n v="2026"/>
    <x v="3"/>
    <n v="11"/>
    <x v="10"/>
    <x v="3"/>
    <x v="7"/>
    <x v="2"/>
    <s v="Returning"/>
    <x v="3"/>
    <s v="Compact Sleeping Bag"/>
    <n v="5"/>
    <n v="122.33"/>
    <n v="0.15"/>
    <n v="58.98"/>
    <n v="519.90249999999992"/>
    <n v="294.89999999999998"/>
    <n v="225.00249999999994"/>
    <n v="0.43277826130861069"/>
    <n v="2026"/>
    <s v="Q4"/>
    <n v="11"/>
    <x v="10"/>
  </r>
  <r>
    <n v="1603"/>
    <d v="2026-11-21T00:00:00"/>
    <n v="2026"/>
    <x v="3"/>
    <n v="11"/>
    <x v="10"/>
    <x v="3"/>
    <x v="8"/>
    <x v="0"/>
    <s v="Returning"/>
    <x v="3"/>
    <s v="Portable Camp Stove"/>
    <n v="1"/>
    <n v="83.49"/>
    <n v="0.05"/>
    <n v="39.659999999999997"/>
    <n v="79.315499999999986"/>
    <n v="39.659999999999997"/>
    <n v="39.655499999999989"/>
    <n v="0.49997163227868446"/>
    <n v="2026"/>
    <s v="Q4"/>
    <n v="11"/>
    <x v="10"/>
  </r>
  <r>
    <n v="2073"/>
    <d v="2026-11-21T00:00:00"/>
    <n v="2026"/>
    <x v="3"/>
    <n v="11"/>
    <x v="10"/>
    <x v="1"/>
    <x v="12"/>
    <x v="0"/>
    <s v="New"/>
    <x v="0"/>
    <s v="Trail Bike Light"/>
    <n v="2"/>
    <n v="51.48"/>
    <n v="0.1"/>
    <n v="22.51"/>
    <n v="92.664000000000001"/>
    <n v="45.02"/>
    <n v="47.643999999999998"/>
    <n v="0.51415868082534744"/>
    <n v="2026"/>
    <s v="Q4"/>
    <n v="11"/>
    <x v="10"/>
  </r>
  <r>
    <n v="2487"/>
    <d v="2026-11-21T00:00:00"/>
    <n v="2026"/>
    <x v="3"/>
    <n v="11"/>
    <x v="10"/>
    <x v="2"/>
    <x v="2"/>
    <x v="3"/>
    <s v="New"/>
    <x v="3"/>
    <s v="Compact Sleeping Bag"/>
    <n v="1"/>
    <n v="123.43"/>
    <n v="0.15"/>
    <n v="60.8"/>
    <n v="104.91550000000001"/>
    <n v="60.8"/>
    <n v="44.115500000000011"/>
    <n v="0.42048601017008935"/>
    <n v="2026"/>
    <s v="Q4"/>
    <n v="11"/>
    <x v="10"/>
  </r>
  <r>
    <n v="3407"/>
    <d v="2026-11-21T00:00:00"/>
    <n v="2026"/>
    <x v="3"/>
    <n v="11"/>
    <x v="10"/>
    <x v="3"/>
    <x v="7"/>
    <x v="0"/>
    <s v="New"/>
    <x v="2"/>
    <s v="Travel Backpack 35L"/>
    <n v="1"/>
    <n v="164.85"/>
    <n v="0.1"/>
    <n v="89.4"/>
    <n v="148.36500000000001"/>
    <n v="89.4"/>
    <n v="58.965000000000003"/>
    <n v="0.39743200889697705"/>
    <n v="2026"/>
    <s v="Q4"/>
    <n v="11"/>
    <x v="10"/>
  </r>
  <r>
    <n v="4052"/>
    <d v="2026-11-21T00:00:00"/>
    <n v="2026"/>
    <x v="3"/>
    <n v="11"/>
    <x v="10"/>
    <x v="0"/>
    <x v="0"/>
    <x v="0"/>
    <s v="New"/>
    <x v="2"/>
    <s v="Packing Cube Set"/>
    <n v="1"/>
    <n v="46.82"/>
    <n v="0.2"/>
    <n v="18.27"/>
    <n v="37.456000000000003"/>
    <n v="18.27"/>
    <n v="19.186000000000003"/>
    <n v="0.51222768047842804"/>
    <n v="2026"/>
    <s v="Q4"/>
    <n v="11"/>
    <x v="10"/>
  </r>
  <r>
    <n v="119"/>
    <d v="2026-11-22T00:00:00"/>
    <n v="2026"/>
    <x v="3"/>
    <n v="11"/>
    <x v="10"/>
    <x v="0"/>
    <x v="9"/>
    <x v="0"/>
    <s v="New"/>
    <x v="4"/>
    <s v="Resistance Band Set"/>
    <n v="1"/>
    <n v="41.16"/>
    <n v="0.1"/>
    <n v="14.82"/>
    <n v="37.043999999999997"/>
    <n v="14.82"/>
    <n v="22.223999999999997"/>
    <n v="0.59993521218011014"/>
    <n v="2026"/>
    <s v="Q4"/>
    <n v="11"/>
    <x v="10"/>
  </r>
  <r>
    <n v="298"/>
    <d v="2026-11-22T00:00:00"/>
    <n v="2026"/>
    <x v="3"/>
    <n v="11"/>
    <x v="10"/>
    <x v="1"/>
    <x v="12"/>
    <x v="3"/>
    <s v="New"/>
    <x v="3"/>
    <s v="Trail Tent 2P"/>
    <n v="1"/>
    <n v="196.08"/>
    <n v="0.1"/>
    <n v="104.19"/>
    <n v="176.47200000000001"/>
    <n v="104.19"/>
    <n v="72.282000000000011"/>
    <n v="0.40959472324221408"/>
    <n v="2026"/>
    <s v="Q4"/>
    <n v="11"/>
    <x v="10"/>
  </r>
  <r>
    <n v="419"/>
    <d v="2026-11-22T00:00:00"/>
    <n v="2026"/>
    <x v="3"/>
    <n v="11"/>
    <x v="10"/>
    <x v="3"/>
    <x v="8"/>
    <x v="2"/>
    <s v="New"/>
    <x v="3"/>
    <s v="Trail Tent 2P"/>
    <n v="1"/>
    <n v="192.62"/>
    <n v="0.1"/>
    <n v="105.97"/>
    <n v="173.358"/>
    <n v="105.97"/>
    <n v="67.388000000000005"/>
    <n v="0.38872160500236508"/>
    <n v="2026"/>
    <s v="Q4"/>
    <n v="11"/>
    <x v="10"/>
  </r>
  <r>
    <n v="1181"/>
    <d v="2026-11-22T00:00:00"/>
    <n v="2026"/>
    <x v="3"/>
    <n v="11"/>
    <x v="10"/>
    <x v="1"/>
    <x v="12"/>
    <x v="3"/>
    <s v="New"/>
    <x v="0"/>
    <s v="Cycling Pack 12L"/>
    <n v="2"/>
    <n v="102.87"/>
    <n v="0.05"/>
    <n v="51.69"/>
    <n v="195.453"/>
    <n v="103.38"/>
    <n v="92.073000000000008"/>
    <n v="0.4710748875688785"/>
    <n v="2026"/>
    <s v="Q4"/>
    <n v="11"/>
    <x v="10"/>
  </r>
  <r>
    <n v="1924"/>
    <d v="2026-11-22T00:00:00"/>
    <n v="2026"/>
    <x v="3"/>
    <n v="11"/>
    <x v="10"/>
    <x v="0"/>
    <x v="15"/>
    <x v="0"/>
    <s v="New"/>
    <x v="0"/>
    <s v="Trail Bike Light"/>
    <n v="3"/>
    <n v="50.99"/>
    <n v="0.2"/>
    <n v="22.53"/>
    <n v="122.376"/>
    <n v="67.59"/>
    <n v="54.786000000000001"/>
    <n v="0.44768582074916652"/>
    <n v="2026"/>
    <s v="Q4"/>
    <n v="11"/>
    <x v="10"/>
  </r>
  <r>
    <n v="3829"/>
    <d v="2026-11-22T00:00:00"/>
    <n v="2026"/>
    <x v="3"/>
    <n v="11"/>
    <x v="10"/>
    <x v="1"/>
    <x v="12"/>
    <x v="2"/>
    <s v="New"/>
    <x v="0"/>
    <s v="Compact Repair Kit"/>
    <n v="1"/>
    <n v="39.94"/>
    <n v="0.1"/>
    <n v="16.89"/>
    <n v="35.945999999999998"/>
    <n v="16.89"/>
    <n v="19.055999999999997"/>
    <n v="0.53012852612251704"/>
    <n v="2026"/>
    <s v="Q4"/>
    <n v="11"/>
    <x v="10"/>
  </r>
  <r>
    <n v="5065"/>
    <d v="2026-11-22T00:00:00"/>
    <n v="2026"/>
    <x v="3"/>
    <n v="11"/>
    <x v="10"/>
    <x v="3"/>
    <x v="8"/>
    <x v="0"/>
    <s v="New"/>
    <x v="2"/>
    <s v="Travel Backpack 35L"/>
    <n v="2"/>
    <n v="166.15"/>
    <n v="0"/>
    <n v="86.42"/>
    <n v="332.3"/>
    <n v="172.84"/>
    <n v="159.46"/>
    <n v="0.47986758952753539"/>
    <n v="2026"/>
    <s v="Q4"/>
    <n v="11"/>
    <x v="10"/>
  </r>
  <r>
    <n v="5146"/>
    <d v="2026-11-22T00:00:00"/>
    <n v="2026"/>
    <x v="3"/>
    <n v="11"/>
    <x v="10"/>
    <x v="1"/>
    <x v="6"/>
    <x v="0"/>
    <s v="New"/>
    <x v="4"/>
    <s v="Recovery Roller"/>
    <n v="1"/>
    <n v="35.79"/>
    <n v="0.1"/>
    <n v="14.17"/>
    <n v="32.210999999999999"/>
    <n v="14.17"/>
    <n v="18.040999999999997"/>
    <n v="0.56008816863804278"/>
    <n v="2026"/>
    <s v="Q4"/>
    <n v="11"/>
    <x v="10"/>
  </r>
  <r>
    <n v="320"/>
    <d v="2026-11-23T00:00:00"/>
    <n v="2026"/>
    <x v="3"/>
    <n v="11"/>
    <x v="10"/>
    <x v="2"/>
    <x v="2"/>
    <x v="0"/>
    <s v="New"/>
    <x v="3"/>
    <s v="Trail Tent 2P"/>
    <n v="5"/>
    <n v="196.53"/>
    <n v="0.15"/>
    <n v="105.01"/>
    <n v="835.25249999999994"/>
    <n v="525.05000000000007"/>
    <n v="310.20249999999987"/>
    <n v="0.37138769414039452"/>
    <n v="2026"/>
    <s v="Q4"/>
    <n v="11"/>
    <x v="10"/>
  </r>
  <r>
    <n v="1250"/>
    <d v="2026-11-23T00:00:00"/>
    <n v="2026"/>
    <x v="3"/>
    <n v="11"/>
    <x v="10"/>
    <x v="1"/>
    <x v="12"/>
    <x v="0"/>
    <s v="New"/>
    <x v="2"/>
    <s v="Insulated Bottle"/>
    <n v="6"/>
    <n v="36.35"/>
    <n v="0"/>
    <n v="13.24"/>
    <n v="218.10000000000002"/>
    <n v="79.44"/>
    <n v="138.66000000000003"/>
    <n v="0.63576341127922975"/>
    <n v="2026"/>
    <s v="Q4"/>
    <n v="11"/>
    <x v="10"/>
  </r>
  <r>
    <n v="2584"/>
    <d v="2026-11-23T00:00:00"/>
    <n v="2026"/>
    <x v="3"/>
    <n v="11"/>
    <x v="10"/>
    <x v="1"/>
    <x v="6"/>
    <x v="1"/>
    <s v="Returning"/>
    <x v="3"/>
    <s v="Trail Tent 2P"/>
    <n v="15"/>
    <n v="192.23"/>
    <n v="0.15"/>
    <n v="106.34"/>
    <n v="2450.9324999999999"/>
    <n v="1595.1000000000001"/>
    <n v="855.83249999999975"/>
    <n v="0.34918648310387979"/>
    <n v="2026"/>
    <s v="Q4"/>
    <n v="11"/>
    <x v="10"/>
  </r>
  <r>
    <n v="2717"/>
    <d v="2026-11-23T00:00:00"/>
    <n v="2026"/>
    <x v="3"/>
    <n v="11"/>
    <x v="10"/>
    <x v="1"/>
    <x v="12"/>
    <x v="0"/>
    <s v="New"/>
    <x v="2"/>
    <s v="Travel Backpack 35L"/>
    <n v="2"/>
    <n v="167.9"/>
    <n v="0.15"/>
    <n v="89.55"/>
    <n v="285.43"/>
    <n v="179.1"/>
    <n v="106.33000000000001"/>
    <n v="0.37252566303471957"/>
    <n v="2026"/>
    <s v="Q4"/>
    <n v="11"/>
    <x v="10"/>
  </r>
  <r>
    <n v="2737"/>
    <d v="2026-11-23T00:00:00"/>
    <n v="2026"/>
    <x v="3"/>
    <n v="11"/>
    <x v="10"/>
    <x v="1"/>
    <x v="6"/>
    <x v="0"/>
    <s v="Business"/>
    <x v="3"/>
    <s v="Portable Camp Stove"/>
    <n v="2"/>
    <n v="80.709999999999994"/>
    <n v="0.1"/>
    <n v="39.33"/>
    <n v="145.27799999999999"/>
    <n v="78.66"/>
    <n v="66.617999999999995"/>
    <n v="0.45855532152149669"/>
    <n v="2026"/>
    <s v="Q4"/>
    <n v="11"/>
    <x v="10"/>
  </r>
  <r>
    <n v="3021"/>
    <d v="2026-11-23T00:00:00"/>
    <n v="2026"/>
    <x v="3"/>
    <n v="11"/>
    <x v="10"/>
    <x v="0"/>
    <x v="15"/>
    <x v="0"/>
    <s v="Business"/>
    <x v="1"/>
    <s v="Trekking Poles"/>
    <n v="1"/>
    <n v="71.66"/>
    <n v="0.2"/>
    <n v="31.83"/>
    <n v="57.328000000000003"/>
    <n v="31.83"/>
    <n v="25.498000000000005"/>
    <n v="0.44477393245883345"/>
    <n v="2026"/>
    <s v="Q4"/>
    <n v="11"/>
    <x v="10"/>
  </r>
  <r>
    <n v="5199"/>
    <d v="2026-11-23T00:00:00"/>
    <n v="2026"/>
    <x v="3"/>
    <n v="11"/>
    <x v="10"/>
    <x v="2"/>
    <x v="3"/>
    <x v="0"/>
    <s v="Returning"/>
    <x v="3"/>
    <s v="Compact Sleeping Bag"/>
    <n v="5"/>
    <n v="125.23"/>
    <n v="0.05"/>
    <n v="59.84"/>
    <n v="594.84249999999997"/>
    <n v="299.20000000000005"/>
    <n v="295.64249999999993"/>
    <n v="0.49700971265503041"/>
    <n v="2026"/>
    <s v="Q4"/>
    <n v="11"/>
    <x v="10"/>
  </r>
  <r>
    <n v="1202"/>
    <d v="2026-11-24T00:00:00"/>
    <n v="2026"/>
    <x v="3"/>
    <n v="11"/>
    <x v="10"/>
    <x v="0"/>
    <x v="15"/>
    <x v="3"/>
    <s v="Returning"/>
    <x v="1"/>
    <s v="Hiking Daypack 20L"/>
    <n v="2"/>
    <n v="91.33"/>
    <n v="0.15"/>
    <n v="45.45"/>
    <n v="155.261"/>
    <n v="90.9"/>
    <n v="64.36099999999999"/>
    <n v="0.41453423589954974"/>
    <n v="2026"/>
    <s v="Q4"/>
    <n v="11"/>
    <x v="10"/>
  </r>
  <r>
    <n v="1365"/>
    <d v="2026-11-24T00:00:00"/>
    <n v="2026"/>
    <x v="3"/>
    <n v="11"/>
    <x v="10"/>
    <x v="0"/>
    <x v="0"/>
    <x v="3"/>
    <s v="New"/>
    <x v="1"/>
    <s v="Summit Backpack 45L"/>
    <n v="4"/>
    <n v="155.91"/>
    <n v="0"/>
    <n v="79.91"/>
    <n v="623.64"/>
    <n v="319.64"/>
    <n v="304"/>
    <n v="0.48746071451478418"/>
    <n v="2026"/>
    <s v="Q4"/>
    <n v="11"/>
    <x v="10"/>
  </r>
  <r>
    <n v="2575"/>
    <d v="2026-11-24T00:00:00"/>
    <n v="2026"/>
    <x v="3"/>
    <n v="11"/>
    <x v="10"/>
    <x v="2"/>
    <x v="10"/>
    <x v="2"/>
    <s v="Returning"/>
    <x v="4"/>
    <s v="Resistance Band Set"/>
    <n v="1"/>
    <n v="39.42"/>
    <n v="0"/>
    <n v="14.63"/>
    <n v="39.42"/>
    <n v="14.63"/>
    <n v="24.79"/>
    <n v="0.62886859462201927"/>
    <n v="2026"/>
    <s v="Q4"/>
    <n v="11"/>
    <x v="10"/>
  </r>
  <r>
    <n v="2673"/>
    <d v="2026-11-24T00:00:00"/>
    <n v="2026"/>
    <x v="3"/>
    <n v="11"/>
    <x v="10"/>
    <x v="2"/>
    <x v="2"/>
    <x v="0"/>
    <s v="Returning"/>
    <x v="0"/>
    <s v="Trail Bike Light"/>
    <n v="2"/>
    <n v="51.56"/>
    <n v="0.05"/>
    <n v="22.7"/>
    <n v="97.963999999999999"/>
    <n v="45.4"/>
    <n v="52.564"/>
    <n v="0.5365644522477645"/>
    <n v="2026"/>
    <s v="Q4"/>
    <n v="11"/>
    <x v="10"/>
  </r>
  <r>
    <n v="4145"/>
    <d v="2026-11-24T00:00:00"/>
    <n v="2026"/>
    <x v="3"/>
    <n v="11"/>
    <x v="10"/>
    <x v="0"/>
    <x v="0"/>
    <x v="0"/>
    <s v="Returning"/>
    <x v="3"/>
    <s v="Compact Sleeping Bag"/>
    <n v="1"/>
    <n v="120.49"/>
    <n v="0.15"/>
    <n v="61.22"/>
    <n v="102.4165"/>
    <n v="61.22"/>
    <n v="41.1965"/>
    <n v="0.40224475548373556"/>
    <n v="2026"/>
    <s v="Q4"/>
    <n v="11"/>
    <x v="10"/>
  </r>
  <r>
    <n v="4610"/>
    <d v="2026-11-24T00:00:00"/>
    <n v="2026"/>
    <x v="3"/>
    <n v="11"/>
    <x v="10"/>
    <x v="2"/>
    <x v="16"/>
    <x v="2"/>
    <s v="Returning"/>
    <x v="1"/>
    <s v="Summit Backpack 45L"/>
    <n v="2"/>
    <n v="153.96"/>
    <n v="0"/>
    <n v="79.33"/>
    <n v="307.92"/>
    <n v="158.66"/>
    <n v="149.26000000000002"/>
    <n v="0.48473629514159527"/>
    <n v="2026"/>
    <s v="Q4"/>
    <n v="11"/>
    <x v="10"/>
  </r>
  <r>
    <n v="4721"/>
    <d v="2026-11-24T00:00:00"/>
    <n v="2026"/>
    <x v="3"/>
    <n v="11"/>
    <x v="10"/>
    <x v="2"/>
    <x v="16"/>
    <x v="2"/>
    <s v="New"/>
    <x v="0"/>
    <s v="Compact Repair Kit"/>
    <n v="1"/>
    <n v="39.85"/>
    <n v="0"/>
    <n v="16.3"/>
    <n v="39.85"/>
    <n v="16.3"/>
    <n v="23.55"/>
    <n v="0.59096612296110418"/>
    <n v="2026"/>
    <s v="Q4"/>
    <n v="11"/>
    <x v="10"/>
  </r>
  <r>
    <n v="324"/>
    <d v="2026-11-25T00:00:00"/>
    <n v="2026"/>
    <x v="3"/>
    <n v="11"/>
    <x v="10"/>
    <x v="3"/>
    <x v="13"/>
    <x v="3"/>
    <s v="Returning"/>
    <x v="0"/>
    <s v="Cycling Pack 12L"/>
    <n v="2"/>
    <n v="103.88"/>
    <n v="0.15"/>
    <n v="49.26"/>
    <n v="176.59599999999998"/>
    <n v="98.52"/>
    <n v="78.075999999999979"/>
    <n v="0.44211646922920106"/>
    <n v="2026"/>
    <s v="Q4"/>
    <n v="11"/>
    <x v="10"/>
  </r>
  <r>
    <n v="559"/>
    <d v="2026-11-25T00:00:00"/>
    <n v="2026"/>
    <x v="3"/>
    <n v="11"/>
    <x v="10"/>
    <x v="3"/>
    <x v="7"/>
    <x v="0"/>
    <s v="Returning"/>
    <x v="2"/>
    <s v="Carry-On Duffel"/>
    <n v="2"/>
    <n v="134.19"/>
    <n v="0.1"/>
    <n v="65.39"/>
    <n v="241.542"/>
    <n v="130.78"/>
    <n v="110.762"/>
    <n v="0.45856207202060095"/>
    <n v="2026"/>
    <s v="Q4"/>
    <n v="11"/>
    <x v="10"/>
  </r>
  <r>
    <n v="1108"/>
    <d v="2026-11-25T00:00:00"/>
    <n v="2026"/>
    <x v="3"/>
    <n v="11"/>
    <x v="10"/>
    <x v="1"/>
    <x v="1"/>
    <x v="3"/>
    <s v="New"/>
    <x v="2"/>
    <s v="Insulated Bottle"/>
    <n v="1"/>
    <n v="37.06"/>
    <n v="0.1"/>
    <n v="13.18"/>
    <n v="33.354000000000006"/>
    <n v="13.18"/>
    <n v="20.174000000000007"/>
    <n v="0.6048449961024166"/>
    <n v="2026"/>
    <s v="Q4"/>
    <n v="11"/>
    <x v="10"/>
  </r>
  <r>
    <n v="1344"/>
    <d v="2026-11-25T00:00:00"/>
    <n v="2026"/>
    <x v="3"/>
    <n v="11"/>
    <x v="10"/>
    <x v="2"/>
    <x v="10"/>
    <x v="0"/>
    <s v="New"/>
    <x v="2"/>
    <s v="Carry-On Duffel"/>
    <n v="4"/>
    <n v="135.21"/>
    <n v="0.05"/>
    <n v="68.64"/>
    <n v="513.798"/>
    <n v="274.56"/>
    <n v="239.238"/>
    <n v="0.46562656919645462"/>
    <n v="2026"/>
    <s v="Q4"/>
    <n v="11"/>
    <x v="10"/>
  </r>
  <r>
    <n v="1922"/>
    <d v="2026-11-25T00:00:00"/>
    <n v="2026"/>
    <x v="3"/>
    <n v="11"/>
    <x v="10"/>
    <x v="0"/>
    <x v="9"/>
    <x v="3"/>
    <s v="Returning"/>
    <x v="1"/>
    <s v="Trail Boots"/>
    <n v="2"/>
    <n v="145.77000000000001"/>
    <n v="0.1"/>
    <n v="78.14"/>
    <n v="262.38600000000002"/>
    <n v="156.28"/>
    <n v="106.10600000000002"/>
    <n v="0.40438895367893107"/>
    <n v="2026"/>
    <s v="Q4"/>
    <n v="11"/>
    <x v="10"/>
  </r>
  <r>
    <n v="2343"/>
    <d v="2026-11-25T00:00:00"/>
    <n v="2026"/>
    <x v="3"/>
    <n v="11"/>
    <x v="10"/>
    <x v="0"/>
    <x v="15"/>
    <x v="2"/>
    <s v="New"/>
    <x v="3"/>
    <s v="Compact Sleeping Bag"/>
    <n v="1"/>
    <n v="121.53"/>
    <n v="0.15"/>
    <n v="62.14"/>
    <n v="103.3005"/>
    <n v="62.14"/>
    <n v="41.160499999999999"/>
    <n v="0.39845402490791426"/>
    <n v="2026"/>
    <s v="Q4"/>
    <n v="11"/>
    <x v="10"/>
  </r>
  <r>
    <n v="2466"/>
    <d v="2026-11-25T00:00:00"/>
    <n v="2026"/>
    <x v="3"/>
    <n v="11"/>
    <x v="10"/>
    <x v="2"/>
    <x v="2"/>
    <x v="0"/>
    <s v="Business"/>
    <x v="0"/>
    <s v="Compact Repair Kit"/>
    <n v="2"/>
    <n v="40.51"/>
    <n v="0.05"/>
    <n v="16.45"/>
    <n v="76.968999999999994"/>
    <n v="32.9"/>
    <n v="44.068999999999996"/>
    <n v="0.5725551845548208"/>
    <n v="2026"/>
    <s v="Q4"/>
    <n v="11"/>
    <x v="10"/>
  </r>
  <r>
    <n v="2647"/>
    <d v="2026-11-25T00:00:00"/>
    <n v="2026"/>
    <x v="3"/>
    <n v="11"/>
    <x v="10"/>
    <x v="2"/>
    <x v="5"/>
    <x v="0"/>
    <s v="New"/>
    <x v="1"/>
    <s v="Trekking Poles"/>
    <n v="1"/>
    <n v="70.099999999999994"/>
    <n v="0.15"/>
    <n v="32.28"/>
    <n v="59.584999999999994"/>
    <n v="32.28"/>
    <n v="27.304999999999993"/>
    <n v="0.45825291600234952"/>
    <n v="2026"/>
    <s v="Q4"/>
    <n v="11"/>
    <x v="10"/>
  </r>
  <r>
    <n v="2958"/>
    <d v="2026-11-25T00:00:00"/>
    <n v="2026"/>
    <x v="3"/>
    <n v="11"/>
    <x v="10"/>
    <x v="1"/>
    <x v="12"/>
    <x v="3"/>
    <s v="New"/>
    <x v="1"/>
    <s v="Trail Boots"/>
    <n v="1"/>
    <n v="144.25"/>
    <n v="0.1"/>
    <n v="79.55"/>
    <n v="129.82500000000002"/>
    <n v="79.55"/>
    <n v="50.27500000000002"/>
    <n v="0.38725207009435791"/>
    <n v="2026"/>
    <s v="Q4"/>
    <n v="11"/>
    <x v="10"/>
  </r>
  <r>
    <n v="3527"/>
    <d v="2026-11-25T00:00:00"/>
    <n v="2026"/>
    <x v="3"/>
    <n v="11"/>
    <x v="10"/>
    <x v="1"/>
    <x v="6"/>
    <x v="3"/>
    <s v="Returning"/>
    <x v="1"/>
    <s v="Trail Boots"/>
    <n v="4"/>
    <n v="146.19"/>
    <n v="0.1"/>
    <n v="79.569999999999993"/>
    <n v="526.28399999999999"/>
    <n v="318.27999999999997"/>
    <n v="208.00400000000002"/>
    <n v="0.39523147198090769"/>
    <n v="2026"/>
    <s v="Q4"/>
    <n v="11"/>
    <x v="10"/>
  </r>
  <r>
    <n v="3729"/>
    <d v="2026-11-25T00:00:00"/>
    <n v="2026"/>
    <x v="3"/>
    <n v="11"/>
    <x v="10"/>
    <x v="0"/>
    <x v="9"/>
    <x v="0"/>
    <s v="New"/>
    <x v="3"/>
    <s v="Portable Camp Stove"/>
    <n v="1"/>
    <n v="81.89"/>
    <n v="0.05"/>
    <n v="38.33"/>
    <n v="77.79549999999999"/>
    <n v="38.33"/>
    <n v="39.465499999999992"/>
    <n v="0.50729797996028048"/>
    <n v="2026"/>
    <s v="Q4"/>
    <n v="11"/>
    <x v="10"/>
  </r>
  <r>
    <n v="4961"/>
    <d v="2026-11-25T00:00:00"/>
    <n v="2026"/>
    <x v="3"/>
    <n v="11"/>
    <x v="10"/>
    <x v="2"/>
    <x v="2"/>
    <x v="2"/>
    <s v="New"/>
    <x v="3"/>
    <s v="Trail Tent 2P"/>
    <n v="2"/>
    <n v="194.78"/>
    <n v="0.15"/>
    <n v="102.51"/>
    <n v="331.12599999999998"/>
    <n v="205.02"/>
    <n v="126.10599999999997"/>
    <n v="0.38083992196324051"/>
    <n v="2026"/>
    <s v="Q4"/>
    <n v="11"/>
    <x v="10"/>
  </r>
  <r>
    <n v="5034"/>
    <d v="2026-11-25T00:00:00"/>
    <n v="2026"/>
    <x v="3"/>
    <n v="11"/>
    <x v="10"/>
    <x v="1"/>
    <x v="14"/>
    <x v="0"/>
    <s v="Returning"/>
    <x v="1"/>
    <s v="Trail Boots"/>
    <n v="1"/>
    <n v="141.63"/>
    <n v="0.05"/>
    <n v="77.17"/>
    <n v="134.54849999999999"/>
    <n v="77.17"/>
    <n v="57.378499999999988"/>
    <n v="0.42645217152179321"/>
    <n v="2026"/>
    <s v="Q4"/>
    <n v="11"/>
    <x v="10"/>
  </r>
  <r>
    <n v="343"/>
    <d v="2026-11-26T00:00:00"/>
    <n v="2026"/>
    <x v="3"/>
    <n v="11"/>
    <x v="10"/>
    <x v="2"/>
    <x v="16"/>
    <x v="0"/>
    <s v="Returning"/>
    <x v="0"/>
    <s v="Compact Repair Kit"/>
    <n v="1"/>
    <n v="40.86"/>
    <n v="0.05"/>
    <n v="17.14"/>
    <n v="38.817"/>
    <n v="17.14"/>
    <n v="21.677"/>
    <n v="0.55844088930107938"/>
    <n v="2026"/>
    <s v="Q4"/>
    <n v="11"/>
    <x v="10"/>
  </r>
  <r>
    <n v="405"/>
    <d v="2026-11-26T00:00:00"/>
    <n v="2026"/>
    <x v="3"/>
    <n v="11"/>
    <x v="10"/>
    <x v="3"/>
    <x v="8"/>
    <x v="0"/>
    <s v="New"/>
    <x v="1"/>
    <s v="Trail Boots"/>
    <n v="1"/>
    <n v="141.61000000000001"/>
    <n v="0.05"/>
    <n v="77.7"/>
    <n v="134.52950000000001"/>
    <n v="77.7"/>
    <n v="56.82950000000001"/>
    <n v="0.42243151130421214"/>
    <n v="2026"/>
    <s v="Q4"/>
    <n v="11"/>
    <x v="10"/>
  </r>
  <r>
    <n v="485"/>
    <d v="2026-11-26T00:00:00"/>
    <n v="2026"/>
    <x v="3"/>
    <n v="11"/>
    <x v="10"/>
    <x v="3"/>
    <x v="7"/>
    <x v="0"/>
    <s v="New"/>
    <x v="3"/>
    <s v="Compact Sleeping Bag"/>
    <n v="2"/>
    <n v="122.15"/>
    <n v="0.1"/>
    <n v="61.15"/>
    <n v="219.87"/>
    <n v="122.3"/>
    <n v="97.570000000000007"/>
    <n v="0.44376222313185065"/>
    <n v="2026"/>
    <s v="Q4"/>
    <n v="11"/>
    <x v="10"/>
  </r>
  <r>
    <n v="807"/>
    <d v="2026-11-26T00:00:00"/>
    <n v="2026"/>
    <x v="3"/>
    <n v="11"/>
    <x v="10"/>
    <x v="2"/>
    <x v="5"/>
    <x v="2"/>
    <s v="Returning"/>
    <x v="2"/>
    <s v="Carry-On Duffel"/>
    <n v="5"/>
    <n v="130.24"/>
    <n v="0.1"/>
    <n v="66.75"/>
    <n v="586.08000000000004"/>
    <n v="333.75"/>
    <n v="252.33000000000004"/>
    <n v="0.43053849303849306"/>
    <n v="2026"/>
    <s v="Q4"/>
    <n v="11"/>
    <x v="10"/>
  </r>
  <r>
    <n v="1666"/>
    <d v="2026-11-26T00:00:00"/>
    <n v="2026"/>
    <x v="3"/>
    <n v="11"/>
    <x v="10"/>
    <x v="0"/>
    <x v="15"/>
    <x v="1"/>
    <s v="Returning"/>
    <x v="0"/>
    <s v="Trail Bike Light"/>
    <n v="3"/>
    <n v="50.18"/>
    <n v="0.1"/>
    <n v="23.12"/>
    <n v="135.48599999999999"/>
    <n v="69.36"/>
    <n v="66.125999999999991"/>
    <n v="0.4880651875470528"/>
    <n v="2026"/>
    <s v="Q4"/>
    <n v="11"/>
    <x v="10"/>
  </r>
  <r>
    <n v="3442"/>
    <d v="2026-11-26T00:00:00"/>
    <n v="2026"/>
    <x v="3"/>
    <n v="11"/>
    <x v="10"/>
    <x v="0"/>
    <x v="9"/>
    <x v="2"/>
    <s v="New"/>
    <x v="4"/>
    <s v="Training Mat"/>
    <n v="2"/>
    <n v="50.93"/>
    <n v="0.15"/>
    <n v="22.35"/>
    <n v="86.581000000000003"/>
    <n v="44.7"/>
    <n v="41.881"/>
    <n v="0.48372044674928677"/>
    <n v="2026"/>
    <s v="Q4"/>
    <n v="11"/>
    <x v="10"/>
  </r>
  <r>
    <n v="4177"/>
    <d v="2026-11-26T00:00:00"/>
    <n v="2026"/>
    <x v="3"/>
    <n v="11"/>
    <x v="10"/>
    <x v="2"/>
    <x v="10"/>
    <x v="0"/>
    <s v="Business"/>
    <x v="0"/>
    <s v="Trail Bike Light"/>
    <n v="1"/>
    <n v="49.6"/>
    <n v="0"/>
    <n v="22.62"/>
    <n v="49.6"/>
    <n v="22.62"/>
    <n v="26.98"/>
    <n v="0.5439516129032258"/>
    <n v="2026"/>
    <s v="Q4"/>
    <n v="11"/>
    <x v="10"/>
  </r>
  <r>
    <n v="4659"/>
    <d v="2026-11-26T00:00:00"/>
    <n v="2026"/>
    <x v="3"/>
    <n v="11"/>
    <x v="10"/>
    <x v="1"/>
    <x v="11"/>
    <x v="1"/>
    <s v="Business"/>
    <x v="3"/>
    <s v="Portable Camp Stove"/>
    <n v="3"/>
    <n v="83.3"/>
    <n v="0.15"/>
    <n v="38.74"/>
    <n v="212.41499999999996"/>
    <n v="116.22"/>
    <n v="96.194999999999965"/>
    <n v="0.45286349834051259"/>
    <n v="2026"/>
    <s v="Q4"/>
    <n v="11"/>
    <x v="10"/>
  </r>
  <r>
    <n v="4667"/>
    <d v="2026-11-26T00:00:00"/>
    <n v="2026"/>
    <x v="3"/>
    <n v="11"/>
    <x v="10"/>
    <x v="1"/>
    <x v="14"/>
    <x v="3"/>
    <s v="Business"/>
    <x v="2"/>
    <s v="Insulated Bottle"/>
    <n v="1"/>
    <n v="35.89"/>
    <n v="0.05"/>
    <n v="13.53"/>
    <n v="34.095500000000001"/>
    <n v="13.53"/>
    <n v="20.5655"/>
    <n v="0.60317343931017287"/>
    <n v="2026"/>
    <s v="Q4"/>
    <n v="11"/>
    <x v="10"/>
  </r>
  <r>
    <n v="197"/>
    <d v="2026-11-27T00:00:00"/>
    <n v="2026"/>
    <x v="3"/>
    <n v="11"/>
    <x v="10"/>
    <x v="3"/>
    <x v="4"/>
    <x v="2"/>
    <s v="New"/>
    <x v="3"/>
    <s v="Trail Tent 2P"/>
    <n v="1"/>
    <n v="195.32"/>
    <n v="0"/>
    <n v="103.21"/>
    <n v="195.32"/>
    <n v="103.21"/>
    <n v="92.11"/>
    <n v="0.47158509113250052"/>
    <n v="2026"/>
    <s v="Q4"/>
    <n v="11"/>
    <x v="10"/>
  </r>
  <r>
    <n v="361"/>
    <d v="2026-11-27T00:00:00"/>
    <n v="2026"/>
    <x v="3"/>
    <n v="11"/>
    <x v="10"/>
    <x v="1"/>
    <x v="6"/>
    <x v="0"/>
    <s v="Returning"/>
    <x v="2"/>
    <s v="Insulated Bottle"/>
    <n v="1"/>
    <n v="36.36"/>
    <n v="0.05"/>
    <n v="13.33"/>
    <n v="34.541999999999994"/>
    <n v="13.33"/>
    <n v="21.211999999999996"/>
    <n v="0.61409298824619307"/>
    <n v="2026"/>
    <s v="Q4"/>
    <n v="11"/>
    <x v="10"/>
  </r>
  <r>
    <n v="841"/>
    <d v="2026-11-27T00:00:00"/>
    <n v="2026"/>
    <x v="3"/>
    <n v="11"/>
    <x v="10"/>
    <x v="1"/>
    <x v="12"/>
    <x v="0"/>
    <s v="Returning"/>
    <x v="2"/>
    <s v="Insulated Bottle"/>
    <n v="2"/>
    <n v="35.85"/>
    <n v="0.05"/>
    <n v="13.69"/>
    <n v="68.114999999999995"/>
    <n v="27.38"/>
    <n v="40.734999999999999"/>
    <n v="0.59803273875064233"/>
    <n v="2026"/>
    <s v="Q4"/>
    <n v="11"/>
    <x v="10"/>
  </r>
  <r>
    <n v="903"/>
    <d v="2026-11-27T00:00:00"/>
    <n v="2026"/>
    <x v="3"/>
    <n v="11"/>
    <x v="10"/>
    <x v="3"/>
    <x v="8"/>
    <x v="0"/>
    <s v="New"/>
    <x v="2"/>
    <s v="Packing Cube Set"/>
    <n v="4"/>
    <n v="46.73"/>
    <n v="0"/>
    <n v="17.989999999999998"/>
    <n v="186.92"/>
    <n v="71.959999999999994"/>
    <n v="114.96"/>
    <n v="0.61502246950567085"/>
    <n v="2026"/>
    <s v="Q4"/>
    <n v="11"/>
    <x v="10"/>
  </r>
  <r>
    <n v="1278"/>
    <d v="2026-11-27T00:00:00"/>
    <n v="2026"/>
    <x v="3"/>
    <n v="11"/>
    <x v="10"/>
    <x v="3"/>
    <x v="13"/>
    <x v="2"/>
    <s v="Returning"/>
    <x v="1"/>
    <s v="Trail Boots"/>
    <n v="3"/>
    <n v="143.72"/>
    <n v="0.15"/>
    <n v="78.56"/>
    <n v="366.48599999999999"/>
    <n v="235.68"/>
    <n v="130.80599999999998"/>
    <n v="0.35691950033561987"/>
    <n v="2026"/>
    <s v="Q4"/>
    <n v="11"/>
    <x v="10"/>
  </r>
  <r>
    <n v="2091"/>
    <d v="2026-11-27T00:00:00"/>
    <n v="2026"/>
    <x v="3"/>
    <n v="11"/>
    <x v="10"/>
    <x v="1"/>
    <x v="12"/>
    <x v="3"/>
    <s v="New"/>
    <x v="4"/>
    <s v="Recovery Roller"/>
    <n v="1"/>
    <n v="35.590000000000003"/>
    <n v="0"/>
    <n v="13.57"/>
    <n v="35.590000000000003"/>
    <n v="13.57"/>
    <n v="22.020000000000003"/>
    <n v="0.61871312166338865"/>
    <n v="2026"/>
    <s v="Q4"/>
    <n v="11"/>
    <x v="10"/>
  </r>
  <r>
    <n v="3070"/>
    <d v="2026-11-27T00:00:00"/>
    <n v="2026"/>
    <x v="3"/>
    <n v="11"/>
    <x v="10"/>
    <x v="3"/>
    <x v="13"/>
    <x v="3"/>
    <s v="Returning"/>
    <x v="1"/>
    <s v="Trekking Poles"/>
    <n v="4"/>
    <n v="71.11"/>
    <n v="0.05"/>
    <n v="32.25"/>
    <n v="270.21799999999996"/>
    <n v="129"/>
    <n v="141.21799999999996"/>
    <n v="0.52260767232382732"/>
    <n v="2026"/>
    <s v="Q4"/>
    <n v="11"/>
    <x v="10"/>
  </r>
  <r>
    <n v="4007"/>
    <d v="2026-11-27T00:00:00"/>
    <n v="2026"/>
    <x v="3"/>
    <n v="11"/>
    <x v="10"/>
    <x v="0"/>
    <x v="9"/>
    <x v="3"/>
    <s v="Business"/>
    <x v="0"/>
    <s v="Trail Bike Light"/>
    <n v="5"/>
    <n v="51.04"/>
    <n v="0"/>
    <n v="22.69"/>
    <n v="255.2"/>
    <n v="113.45"/>
    <n v="141.75"/>
    <n v="0.55544670846394983"/>
    <n v="2026"/>
    <s v="Q4"/>
    <n v="11"/>
    <x v="10"/>
  </r>
  <r>
    <n v="4488"/>
    <d v="2026-11-27T00:00:00"/>
    <n v="2026"/>
    <x v="3"/>
    <n v="11"/>
    <x v="10"/>
    <x v="1"/>
    <x v="14"/>
    <x v="2"/>
    <s v="Returning"/>
    <x v="2"/>
    <s v="Travel Backpack 35L"/>
    <n v="3"/>
    <n v="161.66"/>
    <n v="0.05"/>
    <n v="88.3"/>
    <n v="460.73099999999999"/>
    <n v="264.89999999999998"/>
    <n v="195.83100000000002"/>
    <n v="0.42504411467863029"/>
    <n v="2026"/>
    <s v="Q4"/>
    <n v="11"/>
    <x v="10"/>
  </r>
  <r>
    <n v="5159"/>
    <d v="2026-11-27T00:00:00"/>
    <n v="2026"/>
    <x v="3"/>
    <n v="11"/>
    <x v="10"/>
    <x v="3"/>
    <x v="13"/>
    <x v="0"/>
    <s v="Business"/>
    <x v="3"/>
    <s v="Portable Camp Stove"/>
    <n v="2"/>
    <n v="80.400000000000006"/>
    <n v="0.15"/>
    <n v="38.869999999999997"/>
    <n v="136.68"/>
    <n v="77.739999999999995"/>
    <n v="58.940000000000012"/>
    <n v="0.43122622183201648"/>
    <n v="2026"/>
    <s v="Q4"/>
    <n v="11"/>
    <x v="10"/>
  </r>
  <r>
    <n v="669"/>
    <d v="2026-11-28T00:00:00"/>
    <n v="2026"/>
    <x v="3"/>
    <n v="11"/>
    <x v="10"/>
    <x v="2"/>
    <x v="3"/>
    <x v="0"/>
    <s v="Returning"/>
    <x v="4"/>
    <s v="Recovery Roller"/>
    <n v="3"/>
    <n v="36.81"/>
    <n v="0.05"/>
    <n v="13.82"/>
    <n v="104.9085"/>
    <n v="41.46"/>
    <n v="63.448500000000003"/>
    <n v="0.60479846723573405"/>
    <n v="2026"/>
    <s v="Q4"/>
    <n v="11"/>
    <x v="10"/>
  </r>
  <r>
    <n v="686"/>
    <d v="2026-11-28T00:00:00"/>
    <n v="2026"/>
    <x v="3"/>
    <n v="11"/>
    <x v="10"/>
    <x v="1"/>
    <x v="12"/>
    <x v="3"/>
    <s v="Returning"/>
    <x v="2"/>
    <s v="Carry-On Duffel"/>
    <n v="2"/>
    <n v="132.61000000000001"/>
    <n v="0.1"/>
    <n v="67.3"/>
    <n v="238.69800000000004"/>
    <n v="134.6"/>
    <n v="104.09800000000004"/>
    <n v="0.43610755012610086"/>
    <n v="2026"/>
    <s v="Q4"/>
    <n v="11"/>
    <x v="10"/>
  </r>
  <r>
    <n v="990"/>
    <d v="2026-11-28T00:00:00"/>
    <n v="2026"/>
    <x v="3"/>
    <n v="11"/>
    <x v="10"/>
    <x v="0"/>
    <x v="15"/>
    <x v="0"/>
    <s v="Returning"/>
    <x v="0"/>
    <s v="Compact Repair Kit"/>
    <n v="5"/>
    <n v="39.79"/>
    <n v="0.1"/>
    <n v="17.09"/>
    <n v="179.05500000000001"/>
    <n v="85.45"/>
    <n v="93.605000000000004"/>
    <n v="0.52277233252352628"/>
    <n v="2026"/>
    <s v="Q4"/>
    <n v="11"/>
    <x v="10"/>
  </r>
  <r>
    <n v="1134"/>
    <d v="2026-11-28T00:00:00"/>
    <n v="2026"/>
    <x v="3"/>
    <n v="11"/>
    <x v="10"/>
    <x v="3"/>
    <x v="4"/>
    <x v="0"/>
    <s v="Returning"/>
    <x v="2"/>
    <s v="Insulated Bottle"/>
    <n v="2"/>
    <n v="36.119999999999997"/>
    <n v="0.1"/>
    <n v="13.61"/>
    <n v="65.015999999999991"/>
    <n v="27.22"/>
    <n v="37.795999999999992"/>
    <n v="0.58133382551987201"/>
    <n v="2026"/>
    <s v="Q4"/>
    <n v="11"/>
    <x v="10"/>
  </r>
  <r>
    <n v="1770"/>
    <d v="2026-11-28T00:00:00"/>
    <n v="2026"/>
    <x v="3"/>
    <n v="11"/>
    <x v="10"/>
    <x v="3"/>
    <x v="7"/>
    <x v="2"/>
    <s v="Returning"/>
    <x v="1"/>
    <s v="Summit Backpack 45L"/>
    <n v="5"/>
    <n v="153.93"/>
    <n v="0.05"/>
    <n v="77.27"/>
    <n v="731.16750000000002"/>
    <n v="386.34999999999997"/>
    <n v="344.81750000000005"/>
    <n v="0.4715985051304934"/>
    <n v="2026"/>
    <s v="Q4"/>
    <n v="11"/>
    <x v="10"/>
  </r>
  <r>
    <n v="3396"/>
    <d v="2026-11-28T00:00:00"/>
    <n v="2026"/>
    <x v="3"/>
    <n v="11"/>
    <x v="10"/>
    <x v="2"/>
    <x v="3"/>
    <x v="2"/>
    <s v="New"/>
    <x v="4"/>
    <s v="Training Mat"/>
    <n v="3"/>
    <n v="50.67"/>
    <n v="0.05"/>
    <n v="22.25"/>
    <n v="144.40949999999998"/>
    <n v="66.75"/>
    <n v="77.65949999999998"/>
    <n v="0.53777279195620775"/>
    <n v="2026"/>
    <s v="Q4"/>
    <n v="11"/>
    <x v="10"/>
  </r>
  <r>
    <n v="4259"/>
    <d v="2026-11-28T00:00:00"/>
    <n v="2026"/>
    <x v="3"/>
    <n v="11"/>
    <x v="10"/>
    <x v="2"/>
    <x v="3"/>
    <x v="0"/>
    <s v="Returning"/>
    <x v="1"/>
    <s v="Trekking Poles"/>
    <n v="4"/>
    <n v="72.77"/>
    <n v="0"/>
    <n v="32.090000000000003"/>
    <n v="291.08"/>
    <n v="128.36000000000001"/>
    <n v="162.71999999999997"/>
    <n v="0.55902157482479031"/>
    <n v="2026"/>
    <s v="Q4"/>
    <n v="11"/>
    <x v="10"/>
  </r>
  <r>
    <n v="4440"/>
    <d v="2026-11-28T00:00:00"/>
    <n v="2026"/>
    <x v="3"/>
    <n v="11"/>
    <x v="10"/>
    <x v="2"/>
    <x v="10"/>
    <x v="3"/>
    <s v="New"/>
    <x v="2"/>
    <s v="Packing Cube Set"/>
    <n v="1"/>
    <n v="46.45"/>
    <n v="0.1"/>
    <n v="17.96"/>
    <n v="41.805000000000007"/>
    <n v="17.96"/>
    <n v="23.845000000000006"/>
    <n v="0.57038631742614521"/>
    <n v="2026"/>
    <s v="Q4"/>
    <n v="11"/>
    <x v="10"/>
  </r>
  <r>
    <n v="5115"/>
    <d v="2026-11-28T00:00:00"/>
    <n v="2026"/>
    <x v="3"/>
    <n v="11"/>
    <x v="10"/>
    <x v="0"/>
    <x v="15"/>
    <x v="0"/>
    <s v="New"/>
    <x v="2"/>
    <s v="Travel Backpack 35L"/>
    <n v="1"/>
    <n v="165.75"/>
    <n v="0.2"/>
    <n v="89.16"/>
    <n v="132.6"/>
    <n v="89.16"/>
    <n v="43.44"/>
    <n v="0.32760180995475113"/>
    <n v="2026"/>
    <s v="Q4"/>
    <n v="11"/>
    <x v="10"/>
  </r>
  <r>
    <n v="5136"/>
    <d v="2026-11-28T00:00:00"/>
    <n v="2026"/>
    <x v="3"/>
    <n v="11"/>
    <x v="10"/>
    <x v="2"/>
    <x v="2"/>
    <x v="3"/>
    <s v="New"/>
    <x v="3"/>
    <s v="Trail Tent 2P"/>
    <n v="4"/>
    <n v="198.02"/>
    <n v="0.05"/>
    <n v="103.82"/>
    <n v="752.476"/>
    <n v="415.28"/>
    <n v="337.19600000000003"/>
    <n v="0.44811528872681655"/>
    <n v="2026"/>
    <s v="Q4"/>
    <n v="11"/>
    <x v="10"/>
  </r>
  <r>
    <n v="562"/>
    <d v="2026-11-29T00:00:00"/>
    <n v="2026"/>
    <x v="3"/>
    <n v="11"/>
    <x v="10"/>
    <x v="1"/>
    <x v="12"/>
    <x v="0"/>
    <s v="New"/>
    <x v="2"/>
    <s v="Packing Cube Set"/>
    <n v="1"/>
    <n v="46.3"/>
    <n v="0.2"/>
    <n v="18.78"/>
    <n v="37.04"/>
    <n v="18.78"/>
    <n v="18.259999999999998"/>
    <n v="0.49298056155507552"/>
    <n v="2026"/>
    <s v="Q4"/>
    <n v="11"/>
    <x v="10"/>
  </r>
  <r>
    <n v="806"/>
    <d v="2026-11-29T00:00:00"/>
    <n v="2026"/>
    <x v="3"/>
    <n v="11"/>
    <x v="10"/>
    <x v="0"/>
    <x v="15"/>
    <x v="3"/>
    <s v="Returning"/>
    <x v="4"/>
    <s v="Resistance Band Set"/>
    <n v="1"/>
    <n v="39.659999999999997"/>
    <n v="0"/>
    <n v="14.76"/>
    <n v="39.659999999999997"/>
    <n v="14.76"/>
    <n v="24.9"/>
    <n v="0.62783661119515888"/>
    <n v="2026"/>
    <s v="Q4"/>
    <n v="11"/>
    <x v="10"/>
  </r>
  <r>
    <n v="3150"/>
    <d v="2026-11-29T00:00:00"/>
    <n v="2026"/>
    <x v="3"/>
    <n v="11"/>
    <x v="10"/>
    <x v="1"/>
    <x v="6"/>
    <x v="0"/>
    <s v="New"/>
    <x v="3"/>
    <s v="Portable Camp Stove"/>
    <n v="3"/>
    <n v="80.72"/>
    <n v="0.05"/>
    <n v="39.130000000000003"/>
    <n v="230.05199999999999"/>
    <n v="117.39000000000001"/>
    <n v="112.66199999999998"/>
    <n v="0.48972406238589528"/>
    <n v="2026"/>
    <s v="Q4"/>
    <n v="11"/>
    <x v="10"/>
  </r>
  <r>
    <n v="4847"/>
    <d v="2026-11-29T00:00:00"/>
    <n v="2026"/>
    <x v="3"/>
    <n v="11"/>
    <x v="10"/>
    <x v="1"/>
    <x v="14"/>
    <x v="3"/>
    <s v="New"/>
    <x v="2"/>
    <s v="Insulated Bottle"/>
    <n v="2"/>
    <n v="35.51"/>
    <n v="0.05"/>
    <n v="13.24"/>
    <n v="67.468999999999994"/>
    <n v="26.48"/>
    <n v="40.98899999999999"/>
    <n v="0.60752345521646967"/>
    <n v="2026"/>
    <s v="Q4"/>
    <n v="11"/>
    <x v="10"/>
  </r>
  <r>
    <n v="221"/>
    <d v="2026-11-30T00:00:00"/>
    <n v="2026"/>
    <x v="3"/>
    <n v="11"/>
    <x v="10"/>
    <x v="3"/>
    <x v="8"/>
    <x v="2"/>
    <s v="Business"/>
    <x v="2"/>
    <s v="Carry-On Duffel"/>
    <n v="1"/>
    <n v="132.06"/>
    <n v="0.15"/>
    <n v="67.53"/>
    <n v="112.251"/>
    <n v="67.53"/>
    <n v="44.721000000000004"/>
    <n v="0.39840179597509157"/>
    <n v="2026"/>
    <s v="Q4"/>
    <n v="11"/>
    <x v="10"/>
  </r>
  <r>
    <n v="630"/>
    <d v="2026-11-30T00:00:00"/>
    <n v="2026"/>
    <x v="3"/>
    <n v="11"/>
    <x v="10"/>
    <x v="3"/>
    <x v="8"/>
    <x v="0"/>
    <s v="Business"/>
    <x v="0"/>
    <s v="Compact Repair Kit"/>
    <n v="3"/>
    <n v="41.07"/>
    <n v="0.1"/>
    <n v="16.86"/>
    <n v="110.88900000000001"/>
    <n v="50.58"/>
    <n v="60.309000000000012"/>
    <n v="0.54386819251684126"/>
    <n v="2026"/>
    <s v="Q4"/>
    <n v="11"/>
    <x v="10"/>
  </r>
  <r>
    <n v="1789"/>
    <d v="2026-11-30T00:00:00"/>
    <n v="2026"/>
    <x v="3"/>
    <n v="11"/>
    <x v="10"/>
    <x v="1"/>
    <x v="12"/>
    <x v="0"/>
    <s v="New"/>
    <x v="1"/>
    <s v="Summit Backpack 45L"/>
    <n v="2"/>
    <n v="151.49"/>
    <n v="0.1"/>
    <n v="81.39"/>
    <n v="272.68200000000002"/>
    <n v="162.78"/>
    <n v="109.90200000000002"/>
    <n v="0.40304090479019522"/>
    <n v="2026"/>
    <s v="Q4"/>
    <n v="11"/>
    <x v="10"/>
  </r>
  <r>
    <n v="1947"/>
    <d v="2026-11-30T00:00:00"/>
    <n v="2026"/>
    <x v="3"/>
    <n v="11"/>
    <x v="10"/>
    <x v="0"/>
    <x v="0"/>
    <x v="2"/>
    <s v="Business"/>
    <x v="4"/>
    <s v="Recovery Roller"/>
    <n v="1"/>
    <n v="35.729999999999997"/>
    <n v="0.2"/>
    <n v="14.33"/>
    <n v="28.584"/>
    <n v="14.33"/>
    <n v="14.254"/>
    <n v="0.49867058494262523"/>
    <n v="2026"/>
    <s v="Q4"/>
    <n v="11"/>
    <x v="10"/>
  </r>
  <r>
    <n v="2279"/>
    <d v="2026-11-30T00:00:00"/>
    <n v="2026"/>
    <x v="3"/>
    <n v="11"/>
    <x v="10"/>
    <x v="0"/>
    <x v="0"/>
    <x v="2"/>
    <s v="Returning"/>
    <x v="0"/>
    <s v="Trail Bike Light"/>
    <n v="2"/>
    <n v="50.38"/>
    <n v="0.1"/>
    <n v="22.41"/>
    <n v="90.684000000000012"/>
    <n v="44.82"/>
    <n v="45.864000000000011"/>
    <n v="0.50575625248114342"/>
    <n v="2026"/>
    <s v="Q4"/>
    <n v="11"/>
    <x v="10"/>
  </r>
  <r>
    <n v="2439"/>
    <d v="2026-11-30T00:00:00"/>
    <n v="2026"/>
    <x v="3"/>
    <n v="11"/>
    <x v="10"/>
    <x v="0"/>
    <x v="9"/>
    <x v="0"/>
    <s v="Business"/>
    <x v="4"/>
    <s v="Recovery Roller"/>
    <n v="1"/>
    <n v="35.67"/>
    <n v="0.1"/>
    <n v="13.81"/>
    <n v="32.103000000000002"/>
    <n v="13.81"/>
    <n v="18.292999999999999"/>
    <n v="0.5698221350029592"/>
    <n v="2026"/>
    <s v="Q4"/>
    <n v="11"/>
    <x v="10"/>
  </r>
  <r>
    <n v="2540"/>
    <d v="2026-11-30T00:00:00"/>
    <n v="2026"/>
    <x v="3"/>
    <n v="11"/>
    <x v="10"/>
    <x v="1"/>
    <x v="14"/>
    <x v="1"/>
    <s v="Business"/>
    <x v="3"/>
    <s v="Portable Camp Stove"/>
    <n v="12"/>
    <n v="81.150000000000006"/>
    <n v="0.15"/>
    <n v="39.590000000000003"/>
    <n v="827.73"/>
    <n v="475.08000000000004"/>
    <n v="352.65"/>
    <n v="0.42604472472907828"/>
    <n v="2026"/>
    <s v="Q4"/>
    <n v="11"/>
    <x v="10"/>
  </r>
  <r>
    <n v="2747"/>
    <d v="2026-11-30T00:00:00"/>
    <n v="2026"/>
    <x v="3"/>
    <n v="11"/>
    <x v="10"/>
    <x v="0"/>
    <x v="15"/>
    <x v="2"/>
    <s v="Returning"/>
    <x v="3"/>
    <s v="Trail Tent 2P"/>
    <n v="1"/>
    <n v="194.73"/>
    <n v="0"/>
    <n v="104.48"/>
    <n v="194.73"/>
    <n v="104.48"/>
    <n v="90.249999999999986"/>
    <n v="0.46346222975401835"/>
    <n v="2026"/>
    <s v="Q4"/>
    <n v="11"/>
    <x v="10"/>
  </r>
  <r>
    <n v="3094"/>
    <d v="2026-11-30T00:00:00"/>
    <n v="2026"/>
    <x v="3"/>
    <n v="11"/>
    <x v="10"/>
    <x v="1"/>
    <x v="1"/>
    <x v="3"/>
    <s v="Business"/>
    <x v="3"/>
    <s v="Compact Sleeping Bag"/>
    <n v="2"/>
    <n v="122.18"/>
    <n v="0.15"/>
    <n v="61.3"/>
    <n v="207.70600000000002"/>
    <n v="122.6"/>
    <n v="85.106000000000023"/>
    <n v="0.40974261696821479"/>
    <n v="2026"/>
    <s v="Q4"/>
    <n v="11"/>
    <x v="10"/>
  </r>
  <r>
    <n v="3359"/>
    <d v="2026-11-30T00:00:00"/>
    <n v="2026"/>
    <x v="3"/>
    <n v="11"/>
    <x v="10"/>
    <x v="3"/>
    <x v="13"/>
    <x v="0"/>
    <s v="Returning"/>
    <x v="3"/>
    <s v="Portable Camp Stove"/>
    <n v="1"/>
    <n v="83.14"/>
    <n v="0"/>
    <n v="39.369999999999997"/>
    <n v="83.14"/>
    <n v="39.369999999999997"/>
    <n v="43.77"/>
    <n v="0.52646139042578788"/>
    <n v="2026"/>
    <s v="Q4"/>
    <n v="11"/>
    <x v="10"/>
  </r>
  <r>
    <n v="3473"/>
    <d v="2026-11-30T00:00:00"/>
    <n v="2026"/>
    <x v="3"/>
    <n v="11"/>
    <x v="10"/>
    <x v="2"/>
    <x v="5"/>
    <x v="0"/>
    <s v="Returning"/>
    <x v="0"/>
    <s v="Commuter Helmet"/>
    <n v="1"/>
    <n v="80.97"/>
    <n v="0"/>
    <n v="43.64"/>
    <n v="80.97"/>
    <n v="43.64"/>
    <n v="37.33"/>
    <n v="0.4610349512164999"/>
    <n v="2026"/>
    <s v="Q4"/>
    <n v="11"/>
    <x v="10"/>
  </r>
  <r>
    <n v="3589"/>
    <d v="2026-11-30T00:00:00"/>
    <n v="2026"/>
    <x v="3"/>
    <n v="11"/>
    <x v="10"/>
    <x v="0"/>
    <x v="9"/>
    <x v="0"/>
    <s v="New"/>
    <x v="1"/>
    <s v="Trekking Poles"/>
    <n v="1"/>
    <n v="73.03"/>
    <n v="0"/>
    <n v="32.71"/>
    <n v="73.03"/>
    <n v="32.71"/>
    <n v="40.32"/>
    <n v="0.55210187594139393"/>
    <n v="2026"/>
    <s v="Q4"/>
    <n v="11"/>
    <x v="10"/>
  </r>
  <r>
    <n v="4689"/>
    <d v="2026-11-30T00:00:00"/>
    <n v="2026"/>
    <x v="3"/>
    <n v="11"/>
    <x v="10"/>
    <x v="2"/>
    <x v="3"/>
    <x v="0"/>
    <s v="Returning"/>
    <x v="2"/>
    <s v="Packing Cube Set"/>
    <n v="1"/>
    <n v="46.81"/>
    <n v="0.05"/>
    <n v="17.87"/>
    <n v="44.469500000000004"/>
    <n v="17.87"/>
    <n v="26.599500000000003"/>
    <n v="0.59815154206815913"/>
    <n v="2026"/>
    <s v="Q4"/>
    <n v="11"/>
    <x v="10"/>
  </r>
  <r>
    <n v="4819"/>
    <d v="2026-11-30T00:00:00"/>
    <n v="2026"/>
    <x v="3"/>
    <n v="11"/>
    <x v="10"/>
    <x v="3"/>
    <x v="7"/>
    <x v="3"/>
    <s v="New"/>
    <x v="1"/>
    <s v="Summit Backpack 45L"/>
    <n v="2"/>
    <n v="153.51"/>
    <n v="0.15"/>
    <n v="81.290000000000006"/>
    <n v="260.96699999999998"/>
    <n v="162.58000000000001"/>
    <n v="98.386999999999972"/>
    <n v="0.3770093536730697"/>
    <n v="2026"/>
    <s v="Q4"/>
    <n v="11"/>
    <x v="10"/>
  </r>
  <r>
    <n v="5167"/>
    <d v="2026-11-30T00:00:00"/>
    <n v="2026"/>
    <x v="3"/>
    <n v="11"/>
    <x v="10"/>
    <x v="2"/>
    <x v="5"/>
    <x v="3"/>
    <s v="New"/>
    <x v="3"/>
    <s v="Trail Tent 2P"/>
    <n v="2"/>
    <n v="197.5"/>
    <n v="0"/>
    <n v="104.47"/>
    <n v="395"/>
    <n v="208.94"/>
    <n v="186.06"/>
    <n v="0.4710379746835443"/>
    <n v="2026"/>
    <s v="Q4"/>
    <n v="11"/>
    <x v="10"/>
  </r>
  <r>
    <n v="38"/>
    <d v="2026-12-01T00:00:00"/>
    <n v="2026"/>
    <x v="3"/>
    <n v="12"/>
    <x v="11"/>
    <x v="3"/>
    <x v="8"/>
    <x v="1"/>
    <s v="Business"/>
    <x v="1"/>
    <s v="Trail Boots"/>
    <n v="8"/>
    <n v="146.55000000000001"/>
    <n v="0.1"/>
    <n v="78.03"/>
    <n v="1055.1600000000001"/>
    <n v="624.24"/>
    <n v="430.92000000000007"/>
    <n v="0.40839303991811671"/>
    <n v="2026"/>
    <s v="Q4"/>
    <n v="12"/>
    <x v="11"/>
  </r>
  <r>
    <n v="364"/>
    <d v="2026-12-01T00:00:00"/>
    <n v="2026"/>
    <x v="3"/>
    <n v="12"/>
    <x v="11"/>
    <x v="3"/>
    <x v="13"/>
    <x v="0"/>
    <s v="Business"/>
    <x v="0"/>
    <s v="Trail Bike Light"/>
    <n v="2"/>
    <n v="51.83"/>
    <n v="0.15"/>
    <n v="22.02"/>
    <n v="88.11099999999999"/>
    <n v="44.04"/>
    <n v="44.070999999999991"/>
    <n v="0.50017591447151888"/>
    <n v="2026"/>
    <s v="Q4"/>
    <n v="12"/>
    <x v="11"/>
  </r>
  <r>
    <n v="2040"/>
    <d v="2026-12-01T00:00:00"/>
    <n v="2026"/>
    <x v="3"/>
    <n v="12"/>
    <x v="11"/>
    <x v="1"/>
    <x v="12"/>
    <x v="0"/>
    <s v="New"/>
    <x v="1"/>
    <s v="Trail Boots"/>
    <n v="1"/>
    <n v="140.34"/>
    <n v="0.15"/>
    <n v="79.92"/>
    <n v="119.289"/>
    <n v="79.92"/>
    <n v="39.369"/>
    <n v="0.33003043029952467"/>
    <n v="2026"/>
    <s v="Q4"/>
    <n v="12"/>
    <x v="11"/>
  </r>
  <r>
    <n v="2899"/>
    <d v="2026-12-01T00:00:00"/>
    <n v="2026"/>
    <x v="3"/>
    <n v="12"/>
    <x v="11"/>
    <x v="0"/>
    <x v="0"/>
    <x v="0"/>
    <s v="New"/>
    <x v="1"/>
    <s v="Summit Backpack 45L"/>
    <n v="1"/>
    <n v="156.44999999999999"/>
    <n v="0"/>
    <n v="80.56"/>
    <n v="156.44999999999999"/>
    <n v="80.56"/>
    <n v="75.889999999999986"/>
    <n v="0.48507510386705011"/>
    <n v="2026"/>
    <s v="Q4"/>
    <n v="12"/>
    <x v="11"/>
  </r>
  <r>
    <n v="3199"/>
    <d v="2026-12-01T00:00:00"/>
    <n v="2026"/>
    <x v="3"/>
    <n v="12"/>
    <x v="11"/>
    <x v="2"/>
    <x v="16"/>
    <x v="3"/>
    <s v="Returning"/>
    <x v="4"/>
    <s v="Resistance Band Set"/>
    <n v="1"/>
    <n v="41.33"/>
    <n v="0"/>
    <n v="15.03"/>
    <n v="41.33"/>
    <n v="15.03"/>
    <n v="26.299999999999997"/>
    <n v="0.6363416404548754"/>
    <n v="2026"/>
    <s v="Q4"/>
    <n v="12"/>
    <x v="11"/>
  </r>
  <r>
    <n v="4722"/>
    <d v="2026-12-01T00:00:00"/>
    <n v="2026"/>
    <x v="3"/>
    <n v="12"/>
    <x v="11"/>
    <x v="1"/>
    <x v="11"/>
    <x v="2"/>
    <s v="New"/>
    <x v="0"/>
    <s v="Compact Repair Kit"/>
    <n v="1"/>
    <n v="39.479999999999997"/>
    <n v="0.05"/>
    <n v="16.78"/>
    <n v="37.505999999999993"/>
    <n v="16.78"/>
    <n v="20.725999999999992"/>
    <n v="0.55260491654668575"/>
    <n v="2026"/>
    <s v="Q4"/>
    <n v="12"/>
    <x v="11"/>
  </r>
  <r>
    <n v="1423"/>
    <d v="2026-12-02T00:00:00"/>
    <n v="2026"/>
    <x v="3"/>
    <n v="12"/>
    <x v="11"/>
    <x v="2"/>
    <x v="3"/>
    <x v="0"/>
    <s v="Business"/>
    <x v="1"/>
    <s v="Trekking Poles"/>
    <n v="1"/>
    <n v="73.010000000000005"/>
    <n v="0.1"/>
    <n v="31.51"/>
    <n v="65.709000000000003"/>
    <n v="31.51"/>
    <n v="34.198999999999998"/>
    <n v="0.52046142841924237"/>
    <n v="2026"/>
    <s v="Q4"/>
    <n v="12"/>
    <x v="11"/>
  </r>
  <r>
    <n v="1505"/>
    <d v="2026-12-02T00:00:00"/>
    <n v="2026"/>
    <x v="3"/>
    <n v="12"/>
    <x v="11"/>
    <x v="0"/>
    <x v="15"/>
    <x v="0"/>
    <s v="Business"/>
    <x v="4"/>
    <s v="Resistance Band Set"/>
    <n v="2"/>
    <n v="40.86"/>
    <n v="0.05"/>
    <n v="15.06"/>
    <n v="77.634"/>
    <n v="30.12"/>
    <n v="47.513999999999996"/>
    <n v="0.6120256588608084"/>
    <n v="2026"/>
    <s v="Q4"/>
    <n v="12"/>
    <x v="11"/>
  </r>
  <r>
    <n v="1664"/>
    <d v="2026-12-02T00:00:00"/>
    <n v="2026"/>
    <x v="3"/>
    <n v="12"/>
    <x v="11"/>
    <x v="2"/>
    <x v="5"/>
    <x v="3"/>
    <s v="Returning"/>
    <x v="3"/>
    <s v="Trail Tent 2P"/>
    <n v="6"/>
    <n v="194.79"/>
    <n v="0"/>
    <n v="105.73"/>
    <n v="1168.74"/>
    <n v="634.38"/>
    <n v="534.36"/>
    <n v="0.45721032907233433"/>
    <n v="2026"/>
    <s v="Q4"/>
    <n v="12"/>
    <x v="11"/>
  </r>
  <r>
    <n v="2035"/>
    <d v="2026-12-02T00:00:00"/>
    <n v="2026"/>
    <x v="3"/>
    <n v="12"/>
    <x v="11"/>
    <x v="3"/>
    <x v="13"/>
    <x v="0"/>
    <s v="New"/>
    <x v="3"/>
    <s v="Portable Camp Stove"/>
    <n v="4"/>
    <n v="80.98"/>
    <n v="0.2"/>
    <n v="38.6"/>
    <n v="259.13600000000002"/>
    <n v="154.4"/>
    <n v="104.73600000000002"/>
    <n v="0.40417387009138062"/>
    <n v="2026"/>
    <s v="Q4"/>
    <n v="12"/>
    <x v="11"/>
  </r>
  <r>
    <n v="2094"/>
    <d v="2026-12-02T00:00:00"/>
    <n v="2026"/>
    <x v="3"/>
    <n v="12"/>
    <x v="11"/>
    <x v="0"/>
    <x v="15"/>
    <x v="0"/>
    <s v="New"/>
    <x v="3"/>
    <s v="Trail Tent 2P"/>
    <n v="3"/>
    <n v="196.48"/>
    <n v="0.05"/>
    <n v="107.2"/>
    <n v="559.96799999999996"/>
    <n v="321.60000000000002"/>
    <n v="238.36799999999994"/>
    <n v="0.42568146751242919"/>
    <n v="2026"/>
    <s v="Q4"/>
    <n v="12"/>
    <x v="11"/>
  </r>
  <r>
    <n v="2204"/>
    <d v="2026-12-02T00:00:00"/>
    <n v="2026"/>
    <x v="3"/>
    <n v="12"/>
    <x v="11"/>
    <x v="0"/>
    <x v="9"/>
    <x v="2"/>
    <s v="New"/>
    <x v="2"/>
    <s v="Packing Cube Set"/>
    <n v="2"/>
    <n v="46.63"/>
    <n v="0"/>
    <n v="18.68"/>
    <n v="93.26"/>
    <n v="37.36"/>
    <n v="55.900000000000006"/>
    <n v="0.59939952820072917"/>
    <n v="2026"/>
    <s v="Q4"/>
    <n v="12"/>
    <x v="11"/>
  </r>
  <r>
    <n v="3921"/>
    <d v="2026-12-02T00:00:00"/>
    <n v="2026"/>
    <x v="3"/>
    <n v="12"/>
    <x v="11"/>
    <x v="2"/>
    <x v="5"/>
    <x v="1"/>
    <s v="Business"/>
    <x v="1"/>
    <s v="Trail Boots"/>
    <n v="12"/>
    <n v="142.93"/>
    <n v="0.1"/>
    <n v="79.81"/>
    <n v="1543.644"/>
    <n v="957.72"/>
    <n v="585.92399999999998"/>
    <n v="0.37957197384889263"/>
    <n v="2026"/>
    <s v="Q4"/>
    <n v="12"/>
    <x v="11"/>
  </r>
  <r>
    <n v="3999"/>
    <d v="2026-12-02T00:00:00"/>
    <n v="2026"/>
    <x v="3"/>
    <n v="12"/>
    <x v="11"/>
    <x v="1"/>
    <x v="12"/>
    <x v="2"/>
    <s v="Returning"/>
    <x v="1"/>
    <s v="Summit Backpack 45L"/>
    <n v="2"/>
    <n v="153.97"/>
    <n v="0"/>
    <n v="79.45"/>
    <n v="307.94"/>
    <n v="158.9"/>
    <n v="149.04"/>
    <n v="0.48399038773787101"/>
    <n v="2026"/>
    <s v="Q4"/>
    <n v="12"/>
    <x v="11"/>
  </r>
  <r>
    <n v="4546"/>
    <d v="2026-12-02T00:00:00"/>
    <n v="2026"/>
    <x v="3"/>
    <n v="12"/>
    <x v="11"/>
    <x v="3"/>
    <x v="13"/>
    <x v="0"/>
    <s v="Returning"/>
    <x v="3"/>
    <s v="Alpine Tent 4P"/>
    <n v="1"/>
    <n v="344.63"/>
    <n v="0.05"/>
    <n v="189.22"/>
    <n v="327.39849999999996"/>
    <n v="189.22"/>
    <n v="138.17849999999996"/>
    <n v="0.42204988721695419"/>
    <n v="2026"/>
    <s v="Q4"/>
    <n v="12"/>
    <x v="11"/>
  </r>
  <r>
    <n v="158"/>
    <d v="2026-12-03T00:00:00"/>
    <n v="2026"/>
    <x v="3"/>
    <n v="12"/>
    <x v="11"/>
    <x v="3"/>
    <x v="13"/>
    <x v="0"/>
    <s v="New"/>
    <x v="2"/>
    <s v="Packing Cube Set"/>
    <n v="2"/>
    <n v="46.51"/>
    <n v="0.05"/>
    <n v="18.73"/>
    <n v="88.368999999999986"/>
    <n v="37.46"/>
    <n v="50.908999999999985"/>
    <n v="0.57609568966492763"/>
    <n v="2026"/>
    <s v="Q4"/>
    <n v="12"/>
    <x v="11"/>
  </r>
  <r>
    <n v="1972"/>
    <d v="2026-12-03T00:00:00"/>
    <n v="2026"/>
    <x v="3"/>
    <n v="12"/>
    <x v="11"/>
    <x v="0"/>
    <x v="9"/>
    <x v="1"/>
    <s v="Business"/>
    <x v="0"/>
    <s v="Commuter Helmet"/>
    <n v="6"/>
    <n v="80.17"/>
    <n v="0.1"/>
    <n v="42.67"/>
    <n v="432.91800000000001"/>
    <n v="256.02"/>
    <n v="176.89800000000002"/>
    <n v="0.40861779828974543"/>
    <n v="2026"/>
    <s v="Q4"/>
    <n v="12"/>
    <x v="11"/>
  </r>
  <r>
    <n v="3196"/>
    <d v="2026-12-03T00:00:00"/>
    <n v="2026"/>
    <x v="3"/>
    <n v="12"/>
    <x v="11"/>
    <x v="3"/>
    <x v="13"/>
    <x v="0"/>
    <s v="New"/>
    <x v="3"/>
    <s v="Compact Sleeping Bag"/>
    <n v="2"/>
    <n v="124.62"/>
    <n v="0.1"/>
    <n v="58.91"/>
    <n v="224.316"/>
    <n v="117.82"/>
    <n v="106.49600000000001"/>
    <n v="0.47475882237557737"/>
    <n v="2026"/>
    <s v="Q4"/>
    <n v="12"/>
    <x v="11"/>
  </r>
  <r>
    <n v="3722"/>
    <d v="2026-12-03T00:00:00"/>
    <n v="2026"/>
    <x v="3"/>
    <n v="12"/>
    <x v="11"/>
    <x v="2"/>
    <x v="3"/>
    <x v="0"/>
    <s v="Returning"/>
    <x v="1"/>
    <s v="Trail Boots"/>
    <n v="1"/>
    <n v="144.78"/>
    <n v="0.15"/>
    <n v="81.53"/>
    <n v="123.063"/>
    <n v="81.53"/>
    <n v="41.533000000000001"/>
    <n v="0.33749380398657597"/>
    <n v="2026"/>
    <s v="Q4"/>
    <n v="12"/>
    <x v="11"/>
  </r>
  <r>
    <n v="4201"/>
    <d v="2026-12-03T00:00:00"/>
    <n v="2026"/>
    <x v="3"/>
    <n v="12"/>
    <x v="11"/>
    <x v="3"/>
    <x v="7"/>
    <x v="0"/>
    <s v="Business"/>
    <x v="2"/>
    <s v="Carry-On Duffel"/>
    <n v="1"/>
    <n v="133.80000000000001"/>
    <n v="0"/>
    <n v="66.349999999999994"/>
    <n v="133.80000000000001"/>
    <n v="66.349999999999994"/>
    <n v="67.450000000000017"/>
    <n v="0.50411061285500758"/>
    <n v="2026"/>
    <s v="Q4"/>
    <n v="12"/>
    <x v="11"/>
  </r>
  <r>
    <n v="4498"/>
    <d v="2026-12-03T00:00:00"/>
    <n v="2026"/>
    <x v="3"/>
    <n v="12"/>
    <x v="11"/>
    <x v="3"/>
    <x v="7"/>
    <x v="2"/>
    <s v="New"/>
    <x v="3"/>
    <s v="Compact Sleeping Bag"/>
    <n v="1"/>
    <n v="124.93"/>
    <n v="0"/>
    <n v="59.41"/>
    <n v="124.93"/>
    <n v="59.41"/>
    <n v="65.52000000000001"/>
    <n v="0.52445369406867848"/>
    <n v="2026"/>
    <s v="Q4"/>
    <n v="12"/>
    <x v="11"/>
  </r>
  <r>
    <n v="4791"/>
    <d v="2026-12-03T00:00:00"/>
    <n v="2026"/>
    <x v="3"/>
    <n v="12"/>
    <x v="11"/>
    <x v="1"/>
    <x v="12"/>
    <x v="0"/>
    <s v="New"/>
    <x v="1"/>
    <s v="Trekking Poles"/>
    <n v="2"/>
    <n v="70.59"/>
    <n v="0.1"/>
    <n v="32.68"/>
    <n v="127.06200000000001"/>
    <n v="65.36"/>
    <n v="61.702000000000012"/>
    <n v="0.48560545245628123"/>
    <n v="2026"/>
    <s v="Q4"/>
    <n v="12"/>
    <x v="11"/>
  </r>
  <r>
    <n v="614"/>
    <d v="2026-12-04T00:00:00"/>
    <n v="2026"/>
    <x v="3"/>
    <n v="12"/>
    <x v="11"/>
    <x v="3"/>
    <x v="7"/>
    <x v="0"/>
    <s v="Returning"/>
    <x v="1"/>
    <s v="Summit Backpack 45L"/>
    <n v="2"/>
    <n v="151.05000000000001"/>
    <n v="0.15"/>
    <n v="80.36"/>
    <n v="256.78500000000003"/>
    <n v="160.72"/>
    <n v="96.065000000000026"/>
    <n v="0.37410674299511271"/>
    <n v="2026"/>
    <s v="Q4"/>
    <n v="12"/>
    <x v="11"/>
  </r>
  <r>
    <n v="2301"/>
    <d v="2026-12-04T00:00:00"/>
    <n v="2026"/>
    <x v="3"/>
    <n v="12"/>
    <x v="11"/>
    <x v="3"/>
    <x v="7"/>
    <x v="0"/>
    <s v="Returning"/>
    <x v="3"/>
    <s v="Compact Sleeping Bag"/>
    <n v="2"/>
    <n v="120.37"/>
    <n v="0.2"/>
    <n v="59.39"/>
    <n v="192.59200000000001"/>
    <n v="118.78"/>
    <n v="73.812000000000012"/>
    <n v="0.3832557946332143"/>
    <n v="2026"/>
    <s v="Q4"/>
    <n v="12"/>
    <x v="11"/>
  </r>
  <r>
    <n v="4430"/>
    <d v="2026-12-04T00:00:00"/>
    <n v="2026"/>
    <x v="3"/>
    <n v="12"/>
    <x v="11"/>
    <x v="1"/>
    <x v="1"/>
    <x v="0"/>
    <s v="Returning"/>
    <x v="3"/>
    <s v="Trail Tent 2P"/>
    <n v="3"/>
    <n v="193.8"/>
    <n v="0"/>
    <n v="104.55"/>
    <n v="581.40000000000009"/>
    <n v="313.64999999999998"/>
    <n v="267.75000000000011"/>
    <n v="0.46052631578947378"/>
    <n v="2026"/>
    <s v="Q4"/>
    <n v="12"/>
    <x v="11"/>
  </r>
  <r>
    <n v="318"/>
    <d v="2026-12-05T00:00:00"/>
    <n v="2026"/>
    <x v="3"/>
    <n v="12"/>
    <x v="11"/>
    <x v="3"/>
    <x v="13"/>
    <x v="0"/>
    <s v="Business"/>
    <x v="1"/>
    <s v="Trail Boots"/>
    <n v="1"/>
    <n v="146.08000000000001"/>
    <n v="0.1"/>
    <n v="81.540000000000006"/>
    <n v="131.47200000000001"/>
    <n v="81.540000000000006"/>
    <n v="49.932000000000002"/>
    <n v="0.37979189485213583"/>
    <n v="2026"/>
    <s v="Q4"/>
    <n v="12"/>
    <x v="11"/>
  </r>
  <r>
    <n v="782"/>
    <d v="2026-12-05T00:00:00"/>
    <n v="2026"/>
    <x v="3"/>
    <n v="12"/>
    <x v="11"/>
    <x v="3"/>
    <x v="7"/>
    <x v="1"/>
    <s v="Business"/>
    <x v="0"/>
    <s v="Cycling Pack 12L"/>
    <n v="4"/>
    <n v="101.17"/>
    <n v="0.15"/>
    <n v="50.48"/>
    <n v="343.97800000000001"/>
    <n v="201.92"/>
    <n v="142.05800000000002"/>
    <n v="0.41298571420265257"/>
    <n v="2026"/>
    <s v="Q4"/>
    <n v="12"/>
    <x v="11"/>
  </r>
  <r>
    <n v="1402"/>
    <d v="2026-12-05T00:00:00"/>
    <n v="2026"/>
    <x v="3"/>
    <n v="12"/>
    <x v="11"/>
    <x v="1"/>
    <x v="6"/>
    <x v="2"/>
    <s v="New"/>
    <x v="3"/>
    <s v="Compact Sleeping Bag"/>
    <n v="2"/>
    <n v="121.64"/>
    <n v="0"/>
    <n v="61.94"/>
    <n v="243.28"/>
    <n v="123.88"/>
    <n v="119.4"/>
    <n v="0.49079250246629402"/>
    <n v="2026"/>
    <s v="Q4"/>
    <n v="12"/>
    <x v="11"/>
  </r>
  <r>
    <n v="1824"/>
    <d v="2026-12-05T00:00:00"/>
    <n v="2026"/>
    <x v="3"/>
    <n v="12"/>
    <x v="11"/>
    <x v="1"/>
    <x v="1"/>
    <x v="0"/>
    <s v="Returning"/>
    <x v="2"/>
    <s v="Travel Backpack 35L"/>
    <n v="1"/>
    <n v="165.1"/>
    <n v="0.05"/>
    <n v="85.23"/>
    <n v="156.845"/>
    <n v="85.23"/>
    <n v="71.614999999999995"/>
    <n v="0.45659727756702473"/>
    <n v="2026"/>
    <s v="Q4"/>
    <n v="12"/>
    <x v="11"/>
  </r>
  <r>
    <n v="2141"/>
    <d v="2026-12-05T00:00:00"/>
    <n v="2026"/>
    <x v="3"/>
    <n v="12"/>
    <x v="11"/>
    <x v="3"/>
    <x v="13"/>
    <x v="0"/>
    <s v="New"/>
    <x v="3"/>
    <s v="Trail Tent 2P"/>
    <n v="3"/>
    <n v="194.07"/>
    <n v="0.1"/>
    <n v="102.37"/>
    <n v="523.98900000000003"/>
    <n v="307.11"/>
    <n v="216.87900000000002"/>
    <n v="0.4138999101126169"/>
    <n v="2026"/>
    <s v="Q4"/>
    <n v="12"/>
    <x v="11"/>
  </r>
  <r>
    <n v="3517"/>
    <d v="2026-12-05T00:00:00"/>
    <n v="2026"/>
    <x v="3"/>
    <n v="12"/>
    <x v="11"/>
    <x v="3"/>
    <x v="13"/>
    <x v="3"/>
    <s v="New"/>
    <x v="1"/>
    <s v="Summit Backpack 45L"/>
    <n v="1"/>
    <n v="152.44"/>
    <n v="0.1"/>
    <n v="76.91"/>
    <n v="137.196"/>
    <n v="76.91"/>
    <n v="60.286000000000001"/>
    <n v="0.43941514329863846"/>
    <n v="2026"/>
    <s v="Q4"/>
    <n v="12"/>
    <x v="11"/>
  </r>
  <r>
    <n v="4055"/>
    <d v="2026-12-05T00:00:00"/>
    <n v="2026"/>
    <x v="3"/>
    <n v="12"/>
    <x v="11"/>
    <x v="1"/>
    <x v="12"/>
    <x v="0"/>
    <s v="Returning"/>
    <x v="3"/>
    <s v="Compact Sleeping Bag"/>
    <n v="1"/>
    <n v="123.82"/>
    <n v="0.05"/>
    <n v="59.19"/>
    <n v="117.62899999999999"/>
    <n v="59.19"/>
    <n v="58.438999999999993"/>
    <n v="0.49680775999115862"/>
    <n v="2026"/>
    <s v="Q4"/>
    <n v="12"/>
    <x v="11"/>
  </r>
  <r>
    <n v="4168"/>
    <d v="2026-12-05T00:00:00"/>
    <n v="2026"/>
    <x v="3"/>
    <n v="12"/>
    <x v="11"/>
    <x v="0"/>
    <x v="0"/>
    <x v="0"/>
    <s v="New"/>
    <x v="1"/>
    <s v="Trekking Poles"/>
    <n v="4"/>
    <n v="71.12"/>
    <n v="0.05"/>
    <n v="31.93"/>
    <n v="270.25600000000003"/>
    <n v="127.72"/>
    <n v="142.53600000000003"/>
    <n v="0.52741104730329769"/>
    <n v="2026"/>
    <s v="Q4"/>
    <n v="12"/>
    <x v="11"/>
  </r>
  <r>
    <n v="4317"/>
    <d v="2026-12-05T00:00:00"/>
    <n v="2026"/>
    <x v="3"/>
    <n v="12"/>
    <x v="11"/>
    <x v="2"/>
    <x v="16"/>
    <x v="3"/>
    <s v="Returning"/>
    <x v="1"/>
    <s v="Trekking Poles"/>
    <n v="1"/>
    <n v="71.55"/>
    <n v="0.1"/>
    <n v="32.07"/>
    <n v="64.394999999999996"/>
    <n v="32.07"/>
    <n v="32.324999999999996"/>
    <n v="0.50197996738877237"/>
    <n v="2026"/>
    <s v="Q4"/>
    <n v="12"/>
    <x v="11"/>
  </r>
  <r>
    <n v="4879"/>
    <d v="2026-12-05T00:00:00"/>
    <n v="2026"/>
    <x v="3"/>
    <n v="12"/>
    <x v="11"/>
    <x v="2"/>
    <x v="2"/>
    <x v="3"/>
    <s v="Returning"/>
    <x v="1"/>
    <s v="Trekking Poles"/>
    <n v="2"/>
    <n v="70.239999999999995"/>
    <n v="0.1"/>
    <n v="33.29"/>
    <n v="126.43199999999999"/>
    <n v="66.58"/>
    <n v="59.85199999999999"/>
    <n v="0.47339281194634264"/>
    <n v="2026"/>
    <s v="Q4"/>
    <n v="12"/>
    <x v="11"/>
  </r>
  <r>
    <n v="467"/>
    <d v="2026-12-06T00:00:00"/>
    <n v="2026"/>
    <x v="3"/>
    <n v="12"/>
    <x v="11"/>
    <x v="0"/>
    <x v="0"/>
    <x v="3"/>
    <s v="Returning"/>
    <x v="0"/>
    <s v="Trail Bike Light"/>
    <n v="2"/>
    <n v="50.68"/>
    <n v="0.15"/>
    <n v="22.41"/>
    <n v="86.155999999999992"/>
    <n v="44.82"/>
    <n v="41.335999999999991"/>
    <n v="0.47978086262129155"/>
    <n v="2026"/>
    <s v="Q4"/>
    <n v="12"/>
    <x v="11"/>
  </r>
  <r>
    <n v="825"/>
    <d v="2026-12-06T00:00:00"/>
    <n v="2026"/>
    <x v="3"/>
    <n v="12"/>
    <x v="11"/>
    <x v="3"/>
    <x v="7"/>
    <x v="0"/>
    <s v="New"/>
    <x v="0"/>
    <s v="Cycling Pack 12L"/>
    <n v="1"/>
    <n v="101.26"/>
    <n v="0"/>
    <n v="51.7"/>
    <n v="101.26"/>
    <n v="51.7"/>
    <n v="49.56"/>
    <n v="0.4894331424056883"/>
    <n v="2026"/>
    <s v="Q4"/>
    <n v="12"/>
    <x v="11"/>
  </r>
  <r>
    <n v="2346"/>
    <d v="2026-12-06T00:00:00"/>
    <n v="2026"/>
    <x v="3"/>
    <n v="12"/>
    <x v="11"/>
    <x v="0"/>
    <x v="0"/>
    <x v="3"/>
    <s v="Business"/>
    <x v="2"/>
    <s v="Packing Cube Set"/>
    <n v="2"/>
    <n v="46.01"/>
    <n v="0.05"/>
    <n v="18.399999999999999"/>
    <n v="87.418999999999997"/>
    <n v="36.799999999999997"/>
    <n v="50.619"/>
    <n v="0.57903888170763795"/>
    <n v="2026"/>
    <s v="Q4"/>
    <n v="12"/>
    <x v="11"/>
  </r>
  <r>
    <n v="3095"/>
    <d v="2026-12-06T00:00:00"/>
    <n v="2026"/>
    <x v="3"/>
    <n v="12"/>
    <x v="11"/>
    <x v="1"/>
    <x v="12"/>
    <x v="0"/>
    <s v="New"/>
    <x v="2"/>
    <s v="Carry-On Duffel"/>
    <n v="2"/>
    <n v="131.97999999999999"/>
    <n v="0.1"/>
    <n v="68.02"/>
    <n v="237.56399999999999"/>
    <n v="136.04"/>
    <n v="101.524"/>
    <n v="0.42735431294303855"/>
    <n v="2026"/>
    <s v="Q4"/>
    <n v="12"/>
    <x v="11"/>
  </r>
  <r>
    <n v="3580"/>
    <d v="2026-12-06T00:00:00"/>
    <n v="2026"/>
    <x v="3"/>
    <n v="12"/>
    <x v="11"/>
    <x v="3"/>
    <x v="7"/>
    <x v="2"/>
    <s v="New"/>
    <x v="1"/>
    <s v="Trekking Poles"/>
    <n v="2"/>
    <n v="73.16"/>
    <n v="0.15"/>
    <n v="32.64"/>
    <n v="124.37199999999999"/>
    <n v="65.28"/>
    <n v="59.091999999999985"/>
    <n v="0.47512301804264617"/>
    <n v="2026"/>
    <s v="Q4"/>
    <n v="12"/>
    <x v="11"/>
  </r>
  <r>
    <n v="4672"/>
    <d v="2026-12-06T00:00:00"/>
    <n v="2026"/>
    <x v="3"/>
    <n v="12"/>
    <x v="11"/>
    <x v="1"/>
    <x v="6"/>
    <x v="0"/>
    <s v="Business"/>
    <x v="2"/>
    <s v="Packing Cube Set"/>
    <n v="2"/>
    <n v="47.43"/>
    <n v="0.05"/>
    <n v="18.63"/>
    <n v="90.11699999999999"/>
    <n v="37.26"/>
    <n v="52.856999999999992"/>
    <n v="0.58653750124837711"/>
    <n v="2026"/>
    <s v="Q4"/>
    <n v="12"/>
    <x v="11"/>
  </r>
  <r>
    <n v="533"/>
    <d v="2026-12-07T00:00:00"/>
    <n v="2026"/>
    <x v="3"/>
    <n v="12"/>
    <x v="11"/>
    <x v="0"/>
    <x v="9"/>
    <x v="0"/>
    <s v="New"/>
    <x v="2"/>
    <s v="Insulated Bottle"/>
    <n v="1"/>
    <n v="35.93"/>
    <n v="0.05"/>
    <n v="13.23"/>
    <n v="34.133499999999998"/>
    <n v="13.23"/>
    <n v="20.903499999999998"/>
    <n v="0.6124042363074399"/>
    <n v="2026"/>
    <s v="Q4"/>
    <n v="12"/>
    <x v="11"/>
  </r>
  <r>
    <n v="2160"/>
    <d v="2026-12-07T00:00:00"/>
    <n v="2026"/>
    <x v="3"/>
    <n v="12"/>
    <x v="11"/>
    <x v="0"/>
    <x v="15"/>
    <x v="3"/>
    <s v="Returning"/>
    <x v="2"/>
    <s v="Insulated Bottle"/>
    <n v="1"/>
    <n v="35.53"/>
    <n v="0.05"/>
    <n v="13.28"/>
    <n v="33.753500000000003"/>
    <n v="13.28"/>
    <n v="20.473500000000001"/>
    <n v="0.6065593197742456"/>
    <n v="2026"/>
    <s v="Q4"/>
    <n v="12"/>
    <x v="11"/>
  </r>
  <r>
    <n v="2841"/>
    <d v="2026-12-07T00:00:00"/>
    <n v="2026"/>
    <x v="3"/>
    <n v="12"/>
    <x v="11"/>
    <x v="1"/>
    <x v="14"/>
    <x v="0"/>
    <s v="New"/>
    <x v="3"/>
    <s v="Trail Tent 2P"/>
    <n v="3"/>
    <n v="196.97"/>
    <n v="0.15"/>
    <n v="101.88"/>
    <n v="502.27349999999996"/>
    <n v="305.64"/>
    <n v="196.63349999999997"/>
    <n v="0.39148690902466482"/>
    <n v="2026"/>
    <s v="Q4"/>
    <n v="12"/>
    <x v="11"/>
  </r>
  <r>
    <n v="3433"/>
    <d v="2026-12-07T00:00:00"/>
    <n v="2026"/>
    <x v="3"/>
    <n v="12"/>
    <x v="11"/>
    <x v="0"/>
    <x v="0"/>
    <x v="0"/>
    <s v="New"/>
    <x v="2"/>
    <s v="Insulated Bottle"/>
    <n v="2"/>
    <n v="37.020000000000003"/>
    <n v="0.2"/>
    <n v="13.39"/>
    <n v="59.232000000000006"/>
    <n v="26.78"/>
    <n v="32.452000000000005"/>
    <n v="0.5478795245813074"/>
    <n v="2026"/>
    <s v="Q4"/>
    <n v="12"/>
    <x v="11"/>
  </r>
  <r>
    <n v="3763"/>
    <d v="2026-12-07T00:00:00"/>
    <n v="2026"/>
    <x v="3"/>
    <n v="12"/>
    <x v="11"/>
    <x v="1"/>
    <x v="14"/>
    <x v="0"/>
    <s v="New"/>
    <x v="2"/>
    <s v="Packing Cube Set"/>
    <n v="4"/>
    <n v="47.22"/>
    <n v="0"/>
    <n v="18.420000000000002"/>
    <n v="188.88"/>
    <n v="73.680000000000007"/>
    <n v="115.19999999999999"/>
    <n v="0.60991105463786521"/>
    <n v="2026"/>
    <s v="Q4"/>
    <n v="12"/>
    <x v="11"/>
  </r>
  <r>
    <n v="706"/>
    <d v="2026-12-08T00:00:00"/>
    <n v="2026"/>
    <x v="3"/>
    <n v="12"/>
    <x v="11"/>
    <x v="1"/>
    <x v="12"/>
    <x v="2"/>
    <s v="Returning"/>
    <x v="2"/>
    <s v="Packing Cube Set"/>
    <n v="4"/>
    <n v="46.48"/>
    <n v="0.1"/>
    <n v="18.66"/>
    <n v="167.328"/>
    <n v="74.64"/>
    <n v="92.688000000000002"/>
    <n v="0.55393000573723461"/>
    <n v="2026"/>
    <s v="Q4"/>
    <n v="12"/>
    <x v="11"/>
  </r>
  <r>
    <n v="1086"/>
    <d v="2026-12-08T00:00:00"/>
    <n v="2026"/>
    <x v="3"/>
    <n v="12"/>
    <x v="11"/>
    <x v="3"/>
    <x v="13"/>
    <x v="1"/>
    <s v="Business"/>
    <x v="1"/>
    <s v="Trail Boots"/>
    <n v="12"/>
    <n v="146.99"/>
    <n v="0.15"/>
    <n v="79.239999999999995"/>
    <n v="1499.298"/>
    <n v="950.87999999999988"/>
    <n v="548.41800000000012"/>
    <n v="0.36578318653129671"/>
    <n v="2026"/>
    <s v="Q4"/>
    <n v="12"/>
    <x v="11"/>
  </r>
  <r>
    <n v="1204"/>
    <d v="2026-12-08T00:00:00"/>
    <n v="2026"/>
    <x v="3"/>
    <n v="12"/>
    <x v="11"/>
    <x v="2"/>
    <x v="10"/>
    <x v="0"/>
    <s v="New"/>
    <x v="4"/>
    <s v="Resistance Band Set"/>
    <n v="1"/>
    <n v="40.29"/>
    <n v="0"/>
    <n v="15.07"/>
    <n v="40.29"/>
    <n v="15.07"/>
    <n v="25.22"/>
    <n v="0.62596177711590961"/>
    <n v="2026"/>
    <s v="Q4"/>
    <n v="12"/>
    <x v="11"/>
  </r>
  <r>
    <n v="1451"/>
    <d v="2026-12-08T00:00:00"/>
    <n v="2026"/>
    <x v="3"/>
    <n v="12"/>
    <x v="11"/>
    <x v="0"/>
    <x v="0"/>
    <x v="1"/>
    <s v="Business"/>
    <x v="3"/>
    <s v="Compact Sleeping Bag"/>
    <n v="4"/>
    <n v="125.82"/>
    <n v="0.15"/>
    <n v="61.39"/>
    <n v="427.78799999999995"/>
    <n v="245.56"/>
    <n v="182.22799999999995"/>
    <n v="0.42597735326844133"/>
    <n v="2026"/>
    <s v="Q4"/>
    <n v="12"/>
    <x v="11"/>
  </r>
  <r>
    <n v="1650"/>
    <d v="2026-12-08T00:00:00"/>
    <n v="2026"/>
    <x v="3"/>
    <n v="12"/>
    <x v="11"/>
    <x v="1"/>
    <x v="1"/>
    <x v="0"/>
    <s v="New"/>
    <x v="2"/>
    <s v="Insulated Bottle"/>
    <n v="3"/>
    <n v="36.25"/>
    <n v="0"/>
    <n v="13.67"/>
    <n v="108.75"/>
    <n v="41.01"/>
    <n v="67.740000000000009"/>
    <n v="0.62289655172413805"/>
    <n v="2026"/>
    <s v="Q4"/>
    <n v="12"/>
    <x v="11"/>
  </r>
  <r>
    <n v="1740"/>
    <d v="2026-12-08T00:00:00"/>
    <n v="2026"/>
    <x v="3"/>
    <n v="12"/>
    <x v="11"/>
    <x v="2"/>
    <x v="10"/>
    <x v="3"/>
    <s v="Returning"/>
    <x v="2"/>
    <s v="Travel Backpack 35L"/>
    <n v="1"/>
    <n v="165.29"/>
    <n v="0.05"/>
    <n v="89.92"/>
    <n v="157.02549999999999"/>
    <n v="89.92"/>
    <n v="67.105499999999992"/>
    <n v="0.42735415585366704"/>
    <n v="2026"/>
    <s v="Q4"/>
    <n v="12"/>
    <x v="11"/>
  </r>
  <r>
    <n v="3191"/>
    <d v="2026-12-08T00:00:00"/>
    <n v="2026"/>
    <x v="3"/>
    <n v="12"/>
    <x v="11"/>
    <x v="3"/>
    <x v="8"/>
    <x v="0"/>
    <s v="New"/>
    <x v="3"/>
    <s v="Portable Camp Stove"/>
    <n v="1"/>
    <n v="82.89"/>
    <n v="0.15"/>
    <n v="38.51"/>
    <n v="70.456500000000005"/>
    <n v="38.51"/>
    <n v="31.946500000000007"/>
    <n v="0.45342161475520365"/>
    <n v="2026"/>
    <s v="Q4"/>
    <n v="12"/>
    <x v="11"/>
  </r>
  <r>
    <n v="3662"/>
    <d v="2026-12-08T00:00:00"/>
    <n v="2026"/>
    <x v="3"/>
    <n v="12"/>
    <x v="11"/>
    <x v="1"/>
    <x v="6"/>
    <x v="0"/>
    <s v="Business"/>
    <x v="3"/>
    <s v="Trail Tent 2P"/>
    <n v="1"/>
    <n v="199.66"/>
    <n v="0"/>
    <n v="103.15"/>
    <n v="199.66"/>
    <n v="103.15"/>
    <n v="96.509999999999991"/>
    <n v="0.48337173194430527"/>
    <n v="2026"/>
    <s v="Q4"/>
    <n v="12"/>
    <x v="11"/>
  </r>
  <r>
    <n v="3922"/>
    <d v="2026-12-08T00:00:00"/>
    <n v="2026"/>
    <x v="3"/>
    <n v="12"/>
    <x v="11"/>
    <x v="3"/>
    <x v="8"/>
    <x v="2"/>
    <s v="New"/>
    <x v="1"/>
    <s v="Trail Boots"/>
    <n v="2"/>
    <n v="146.25"/>
    <n v="0.05"/>
    <n v="77.3"/>
    <n v="277.875"/>
    <n v="154.6"/>
    <n v="123.27500000000001"/>
    <n v="0.44363472784525421"/>
    <n v="2026"/>
    <s v="Q4"/>
    <n v="12"/>
    <x v="11"/>
  </r>
  <r>
    <n v="4022"/>
    <d v="2026-12-08T00:00:00"/>
    <n v="2026"/>
    <x v="3"/>
    <n v="12"/>
    <x v="11"/>
    <x v="0"/>
    <x v="9"/>
    <x v="3"/>
    <s v="Returning"/>
    <x v="3"/>
    <s v="Alpine Tent 4P"/>
    <n v="1"/>
    <n v="333.51"/>
    <n v="0.2"/>
    <n v="199.91"/>
    <n v="266.80799999999999"/>
    <n v="199.91"/>
    <n v="66.897999999999996"/>
    <n v="0.25073461065635211"/>
    <n v="2026"/>
    <s v="Q4"/>
    <n v="12"/>
    <x v="11"/>
  </r>
  <r>
    <n v="4366"/>
    <d v="2026-12-08T00:00:00"/>
    <n v="2026"/>
    <x v="3"/>
    <n v="12"/>
    <x v="11"/>
    <x v="1"/>
    <x v="12"/>
    <x v="2"/>
    <s v="New"/>
    <x v="1"/>
    <s v="Summit Backpack 45L"/>
    <n v="1"/>
    <n v="151.97"/>
    <n v="0.05"/>
    <n v="80.239999999999995"/>
    <n v="144.3715"/>
    <n v="80.239999999999995"/>
    <n v="64.131500000000003"/>
    <n v="0.44421163456776441"/>
    <n v="2026"/>
    <s v="Q4"/>
    <n v="12"/>
    <x v="11"/>
  </r>
  <r>
    <n v="4880"/>
    <d v="2026-12-08T00:00:00"/>
    <n v="2026"/>
    <x v="3"/>
    <n v="12"/>
    <x v="11"/>
    <x v="3"/>
    <x v="13"/>
    <x v="2"/>
    <s v="New"/>
    <x v="0"/>
    <s v="Compact Repair Kit"/>
    <n v="1"/>
    <n v="41.07"/>
    <n v="0"/>
    <n v="16.600000000000001"/>
    <n v="41.07"/>
    <n v="16.600000000000001"/>
    <n v="24.47"/>
    <n v="0.59581202824446067"/>
    <n v="2026"/>
    <s v="Q4"/>
    <n v="12"/>
    <x v="11"/>
  </r>
  <r>
    <n v="5127"/>
    <d v="2026-12-08T00:00:00"/>
    <n v="2026"/>
    <x v="3"/>
    <n v="12"/>
    <x v="11"/>
    <x v="1"/>
    <x v="11"/>
    <x v="3"/>
    <s v="Returning"/>
    <x v="3"/>
    <s v="Compact Sleeping Bag"/>
    <n v="1"/>
    <n v="122.65"/>
    <n v="0"/>
    <n v="58.9"/>
    <n v="122.65"/>
    <n v="58.9"/>
    <n v="63.750000000000007"/>
    <n v="0.51977170811251527"/>
    <n v="2026"/>
    <s v="Q4"/>
    <n v="12"/>
    <x v="11"/>
  </r>
  <r>
    <n v="13"/>
    <d v="2026-12-09T00:00:00"/>
    <n v="2026"/>
    <x v="3"/>
    <n v="12"/>
    <x v="11"/>
    <x v="1"/>
    <x v="6"/>
    <x v="0"/>
    <s v="Returning"/>
    <x v="1"/>
    <s v="Trail Boots"/>
    <n v="6"/>
    <n v="143.16"/>
    <n v="0.15"/>
    <n v="80.349999999999994"/>
    <n v="730.11599999999999"/>
    <n v="482.09999999999997"/>
    <n v="248.01600000000002"/>
    <n v="0.33969396643820987"/>
    <n v="2026"/>
    <s v="Q4"/>
    <n v="12"/>
    <x v="11"/>
  </r>
  <r>
    <n v="102"/>
    <d v="2026-12-09T00:00:00"/>
    <n v="2026"/>
    <x v="3"/>
    <n v="12"/>
    <x v="11"/>
    <x v="2"/>
    <x v="5"/>
    <x v="2"/>
    <s v="New"/>
    <x v="1"/>
    <s v="Trail Boots"/>
    <n v="3"/>
    <n v="142.75"/>
    <n v="0.1"/>
    <n v="81.739999999999995"/>
    <n v="385.42500000000001"/>
    <n v="245.21999999999997"/>
    <n v="140.20500000000004"/>
    <n v="0.3637672698968672"/>
    <n v="2026"/>
    <s v="Q4"/>
    <n v="12"/>
    <x v="11"/>
  </r>
  <r>
    <n v="519"/>
    <d v="2026-12-09T00:00:00"/>
    <n v="2026"/>
    <x v="3"/>
    <n v="12"/>
    <x v="11"/>
    <x v="1"/>
    <x v="12"/>
    <x v="2"/>
    <s v="Returning"/>
    <x v="4"/>
    <s v="Recovery Roller"/>
    <n v="2"/>
    <n v="36.03"/>
    <n v="0.1"/>
    <n v="13.54"/>
    <n v="64.853999999999999"/>
    <n v="27.08"/>
    <n v="37.774000000000001"/>
    <n v="0.58244672649335427"/>
    <n v="2026"/>
    <s v="Q4"/>
    <n v="12"/>
    <x v="11"/>
  </r>
  <r>
    <n v="522"/>
    <d v="2026-12-09T00:00:00"/>
    <n v="2026"/>
    <x v="3"/>
    <n v="12"/>
    <x v="11"/>
    <x v="0"/>
    <x v="15"/>
    <x v="2"/>
    <s v="Returning"/>
    <x v="2"/>
    <s v="Carry-On Duffel"/>
    <n v="2"/>
    <n v="133.4"/>
    <n v="0"/>
    <n v="67.69"/>
    <n v="266.8"/>
    <n v="135.38"/>
    <n v="131.42000000000002"/>
    <n v="0.49257871064467768"/>
    <n v="2026"/>
    <s v="Q4"/>
    <n v="12"/>
    <x v="11"/>
  </r>
  <r>
    <n v="798"/>
    <d v="2026-12-09T00:00:00"/>
    <n v="2026"/>
    <x v="3"/>
    <n v="12"/>
    <x v="11"/>
    <x v="2"/>
    <x v="2"/>
    <x v="2"/>
    <s v="Returning"/>
    <x v="3"/>
    <s v="Trail Tent 2P"/>
    <n v="3"/>
    <n v="199.31"/>
    <n v="0.05"/>
    <n v="101.19"/>
    <n v="568.0335"/>
    <n v="303.57"/>
    <n v="264.46350000000001"/>
    <n v="0.46557729429690325"/>
    <n v="2026"/>
    <s v="Q4"/>
    <n v="12"/>
    <x v="11"/>
  </r>
  <r>
    <n v="1746"/>
    <d v="2026-12-09T00:00:00"/>
    <n v="2026"/>
    <x v="3"/>
    <n v="12"/>
    <x v="11"/>
    <x v="1"/>
    <x v="11"/>
    <x v="0"/>
    <s v="Business"/>
    <x v="2"/>
    <s v="Packing Cube Set"/>
    <n v="1"/>
    <n v="47.44"/>
    <n v="0.15"/>
    <n v="17.899999999999999"/>
    <n v="40.323999999999998"/>
    <n v="17.899999999999999"/>
    <n v="22.423999999999999"/>
    <n v="0.55609562543398472"/>
    <n v="2026"/>
    <s v="Q4"/>
    <n v="12"/>
    <x v="11"/>
  </r>
  <r>
    <n v="3412"/>
    <d v="2026-12-09T00:00:00"/>
    <n v="2026"/>
    <x v="3"/>
    <n v="12"/>
    <x v="11"/>
    <x v="0"/>
    <x v="0"/>
    <x v="1"/>
    <s v="Business"/>
    <x v="1"/>
    <s v="Trail Boots"/>
    <n v="10"/>
    <n v="145.30000000000001"/>
    <n v="0.1"/>
    <n v="79.7"/>
    <n v="1307.7"/>
    <n v="797"/>
    <n v="510.70000000000005"/>
    <n v="0.39053299686472437"/>
    <n v="2026"/>
    <s v="Q4"/>
    <n v="12"/>
    <x v="11"/>
  </r>
  <r>
    <n v="175"/>
    <d v="2026-12-10T00:00:00"/>
    <n v="2026"/>
    <x v="3"/>
    <n v="12"/>
    <x v="11"/>
    <x v="0"/>
    <x v="0"/>
    <x v="3"/>
    <s v="New"/>
    <x v="0"/>
    <s v="Commuter Helmet"/>
    <n v="1"/>
    <n v="81.010000000000005"/>
    <n v="0.2"/>
    <n v="41.51"/>
    <n v="64.808000000000007"/>
    <n v="41.51"/>
    <n v="23.298000000000009"/>
    <n v="0.35949265522774976"/>
    <n v="2026"/>
    <s v="Q4"/>
    <n v="12"/>
    <x v="11"/>
  </r>
  <r>
    <n v="1014"/>
    <d v="2026-12-10T00:00:00"/>
    <n v="2026"/>
    <x v="3"/>
    <n v="12"/>
    <x v="11"/>
    <x v="3"/>
    <x v="7"/>
    <x v="3"/>
    <s v="New"/>
    <x v="2"/>
    <s v="Insulated Bottle"/>
    <n v="2"/>
    <n v="35.619999999999997"/>
    <n v="0"/>
    <n v="13.62"/>
    <n v="71.239999999999995"/>
    <n v="27.24"/>
    <n v="44"/>
    <n v="0.61763054463784395"/>
    <n v="2026"/>
    <s v="Q4"/>
    <n v="12"/>
    <x v="11"/>
  </r>
  <r>
    <n v="1763"/>
    <d v="2026-12-10T00:00:00"/>
    <n v="2026"/>
    <x v="3"/>
    <n v="12"/>
    <x v="11"/>
    <x v="0"/>
    <x v="0"/>
    <x v="0"/>
    <s v="New"/>
    <x v="0"/>
    <s v="Trail Bike Light"/>
    <n v="2"/>
    <n v="49.88"/>
    <n v="0.05"/>
    <n v="22.31"/>
    <n v="94.772000000000006"/>
    <n v="44.62"/>
    <n v="50.152000000000008"/>
    <n v="0.52918583547883347"/>
    <n v="2026"/>
    <s v="Q4"/>
    <n v="12"/>
    <x v="11"/>
  </r>
  <r>
    <n v="1863"/>
    <d v="2026-12-10T00:00:00"/>
    <n v="2026"/>
    <x v="3"/>
    <n v="12"/>
    <x v="11"/>
    <x v="3"/>
    <x v="7"/>
    <x v="3"/>
    <s v="Returning"/>
    <x v="0"/>
    <s v="Cycling Pack 12L"/>
    <n v="1"/>
    <n v="101.18"/>
    <n v="0.05"/>
    <n v="49.12"/>
    <n v="96.120999999999995"/>
    <n v="49.12"/>
    <n v="47.000999999999998"/>
    <n v="0.48897743469169069"/>
    <n v="2026"/>
    <s v="Q4"/>
    <n v="12"/>
    <x v="11"/>
  </r>
  <r>
    <n v="3466"/>
    <d v="2026-12-10T00:00:00"/>
    <n v="2026"/>
    <x v="3"/>
    <n v="12"/>
    <x v="11"/>
    <x v="1"/>
    <x v="12"/>
    <x v="2"/>
    <s v="Business"/>
    <x v="4"/>
    <s v="Recovery Roller"/>
    <n v="2"/>
    <n v="36.64"/>
    <n v="0"/>
    <n v="13.7"/>
    <n v="73.28"/>
    <n v="27.4"/>
    <n v="45.88"/>
    <n v="0.62609170305676853"/>
    <n v="2026"/>
    <s v="Q4"/>
    <n v="12"/>
    <x v="11"/>
  </r>
  <r>
    <n v="3630"/>
    <d v="2026-12-10T00:00:00"/>
    <n v="2026"/>
    <x v="3"/>
    <n v="12"/>
    <x v="11"/>
    <x v="1"/>
    <x v="12"/>
    <x v="2"/>
    <s v="Returning"/>
    <x v="0"/>
    <s v="Compact Repair Kit"/>
    <n v="3"/>
    <n v="39.979999999999997"/>
    <n v="0.1"/>
    <n v="16.989999999999998"/>
    <n v="107.946"/>
    <n v="50.97"/>
    <n v="56.975999999999999"/>
    <n v="0.52781946528819967"/>
    <n v="2026"/>
    <s v="Q4"/>
    <n v="12"/>
    <x v="11"/>
  </r>
  <r>
    <n v="3633"/>
    <d v="2026-12-10T00:00:00"/>
    <n v="2026"/>
    <x v="3"/>
    <n v="12"/>
    <x v="11"/>
    <x v="3"/>
    <x v="4"/>
    <x v="3"/>
    <s v="Business"/>
    <x v="1"/>
    <s v="Trail Boots"/>
    <n v="3"/>
    <n v="144.16"/>
    <n v="0"/>
    <n v="77.36"/>
    <n v="432.48"/>
    <n v="232.07999999999998"/>
    <n v="200.40000000000003"/>
    <n v="0.46337402885682583"/>
    <n v="2026"/>
    <s v="Q4"/>
    <n v="12"/>
    <x v="11"/>
  </r>
  <r>
    <n v="4"/>
    <d v="2026-12-11T00:00:00"/>
    <n v="2026"/>
    <x v="3"/>
    <n v="12"/>
    <x v="11"/>
    <x v="3"/>
    <x v="4"/>
    <x v="0"/>
    <s v="New"/>
    <x v="0"/>
    <s v="Cycling Pack 12L"/>
    <n v="1"/>
    <n v="102.98"/>
    <n v="0.1"/>
    <n v="51.45"/>
    <n v="92.682000000000002"/>
    <n v="51.45"/>
    <n v="41.231999999999999"/>
    <n v="0.4448760277076455"/>
    <n v="2026"/>
    <s v="Q4"/>
    <n v="12"/>
    <x v="11"/>
  </r>
  <r>
    <n v="70"/>
    <d v="2026-12-11T00:00:00"/>
    <n v="2026"/>
    <x v="3"/>
    <n v="12"/>
    <x v="11"/>
    <x v="3"/>
    <x v="13"/>
    <x v="0"/>
    <s v="New"/>
    <x v="4"/>
    <s v="Weighted Vest"/>
    <n v="2"/>
    <n v="122.49"/>
    <n v="0.15"/>
    <n v="70.930000000000007"/>
    <n v="208.23299999999998"/>
    <n v="141.86000000000001"/>
    <n v="66.372999999999962"/>
    <n v="0.31874390706564265"/>
    <n v="2026"/>
    <s v="Q4"/>
    <n v="12"/>
    <x v="11"/>
  </r>
  <r>
    <n v="948"/>
    <d v="2026-12-11T00:00:00"/>
    <n v="2026"/>
    <x v="3"/>
    <n v="12"/>
    <x v="11"/>
    <x v="1"/>
    <x v="11"/>
    <x v="3"/>
    <s v="New"/>
    <x v="1"/>
    <s v="Trail Boots"/>
    <n v="1"/>
    <n v="141.74"/>
    <n v="0.15"/>
    <n v="78.97"/>
    <n v="120.479"/>
    <n v="78.97"/>
    <n v="41.509"/>
    <n v="0.34453307215365336"/>
    <n v="2026"/>
    <s v="Q4"/>
    <n v="12"/>
    <x v="11"/>
  </r>
  <r>
    <n v="1957"/>
    <d v="2026-12-11T00:00:00"/>
    <n v="2026"/>
    <x v="3"/>
    <n v="12"/>
    <x v="11"/>
    <x v="3"/>
    <x v="7"/>
    <x v="0"/>
    <s v="Returning"/>
    <x v="0"/>
    <s v="Compact Repair Kit"/>
    <n v="6"/>
    <n v="39.44"/>
    <n v="0.1"/>
    <n v="16.89"/>
    <n v="212.976"/>
    <n v="101.34"/>
    <n v="111.636"/>
    <n v="0.52417173766058145"/>
    <n v="2026"/>
    <s v="Q4"/>
    <n v="12"/>
    <x v="11"/>
  </r>
  <r>
    <n v="3097"/>
    <d v="2026-12-11T00:00:00"/>
    <n v="2026"/>
    <x v="3"/>
    <n v="12"/>
    <x v="11"/>
    <x v="2"/>
    <x v="3"/>
    <x v="2"/>
    <s v="Returning"/>
    <x v="0"/>
    <s v="Trail Bike Light"/>
    <n v="1"/>
    <n v="49.64"/>
    <n v="0.1"/>
    <n v="22"/>
    <n v="44.676000000000002"/>
    <n v="22"/>
    <n v="22.676000000000002"/>
    <n v="0.50756558331094992"/>
    <n v="2026"/>
    <s v="Q4"/>
    <n v="12"/>
    <x v="11"/>
  </r>
  <r>
    <n v="3649"/>
    <d v="2026-12-11T00:00:00"/>
    <n v="2026"/>
    <x v="3"/>
    <n v="12"/>
    <x v="11"/>
    <x v="2"/>
    <x v="2"/>
    <x v="0"/>
    <s v="New"/>
    <x v="2"/>
    <s v="Travel Backpack 35L"/>
    <n v="1"/>
    <n v="164.29"/>
    <n v="0.05"/>
    <n v="88.66"/>
    <n v="156.07549999999998"/>
    <n v="88.66"/>
    <n v="67.41549999999998"/>
    <n v="0.43194159237035917"/>
    <n v="2026"/>
    <s v="Q4"/>
    <n v="12"/>
    <x v="11"/>
  </r>
  <r>
    <n v="3963"/>
    <d v="2026-12-11T00:00:00"/>
    <n v="2026"/>
    <x v="3"/>
    <n v="12"/>
    <x v="11"/>
    <x v="3"/>
    <x v="8"/>
    <x v="0"/>
    <s v="Returning"/>
    <x v="2"/>
    <s v="Insulated Bottle"/>
    <n v="1"/>
    <n v="35.81"/>
    <n v="0"/>
    <n v="13.28"/>
    <n v="35.81"/>
    <n v="13.28"/>
    <n v="22.53"/>
    <n v="0.62915386763473891"/>
    <n v="2026"/>
    <s v="Q4"/>
    <n v="12"/>
    <x v="11"/>
  </r>
  <r>
    <n v="4305"/>
    <d v="2026-12-11T00:00:00"/>
    <n v="2026"/>
    <x v="3"/>
    <n v="12"/>
    <x v="11"/>
    <x v="0"/>
    <x v="9"/>
    <x v="2"/>
    <s v="New"/>
    <x v="4"/>
    <s v="Resistance Band Set"/>
    <n v="1"/>
    <n v="41.31"/>
    <n v="0.05"/>
    <n v="14.56"/>
    <n v="39.244500000000002"/>
    <n v="14.56"/>
    <n v="24.6845"/>
    <n v="0.62899259768884808"/>
    <n v="2026"/>
    <s v="Q4"/>
    <n v="12"/>
    <x v="11"/>
  </r>
  <r>
    <n v="4942"/>
    <d v="2026-12-11T00:00:00"/>
    <n v="2026"/>
    <x v="3"/>
    <n v="12"/>
    <x v="11"/>
    <x v="3"/>
    <x v="13"/>
    <x v="3"/>
    <s v="New"/>
    <x v="2"/>
    <s v="Insulated Bottle"/>
    <n v="3"/>
    <n v="36.6"/>
    <n v="0.15"/>
    <n v="13.95"/>
    <n v="93.330000000000013"/>
    <n v="41.849999999999994"/>
    <n v="51.480000000000018"/>
    <n v="0.55159112825458068"/>
    <n v="2026"/>
    <s v="Q4"/>
    <n v="12"/>
    <x v="11"/>
  </r>
  <r>
    <n v="19"/>
    <d v="2026-12-12T00:00:00"/>
    <n v="2026"/>
    <x v="3"/>
    <n v="12"/>
    <x v="11"/>
    <x v="1"/>
    <x v="1"/>
    <x v="0"/>
    <s v="New"/>
    <x v="0"/>
    <s v="Trail Bike Light"/>
    <n v="5"/>
    <n v="49.59"/>
    <n v="0"/>
    <n v="22.63"/>
    <n v="247.95000000000002"/>
    <n v="113.14999999999999"/>
    <n v="134.80000000000001"/>
    <n v="0.54365799556362171"/>
    <n v="2026"/>
    <s v="Q4"/>
    <n v="12"/>
    <x v="11"/>
  </r>
  <r>
    <n v="4963"/>
    <d v="2026-12-12T00:00:00"/>
    <n v="2026"/>
    <x v="3"/>
    <n v="12"/>
    <x v="11"/>
    <x v="0"/>
    <x v="0"/>
    <x v="0"/>
    <s v="New"/>
    <x v="1"/>
    <s v="Trekking Poles"/>
    <n v="5"/>
    <n v="72.3"/>
    <n v="0.05"/>
    <n v="31.73"/>
    <n v="343.42500000000001"/>
    <n v="158.65"/>
    <n v="184.77500000000001"/>
    <n v="0.53803596127247577"/>
    <n v="2026"/>
    <s v="Q4"/>
    <n v="12"/>
    <x v="11"/>
  </r>
  <r>
    <n v="5110"/>
    <d v="2026-12-12T00:00:00"/>
    <n v="2026"/>
    <x v="3"/>
    <n v="12"/>
    <x v="11"/>
    <x v="3"/>
    <x v="4"/>
    <x v="0"/>
    <s v="New"/>
    <x v="0"/>
    <s v="Trail Bike Light"/>
    <n v="1"/>
    <n v="51.57"/>
    <n v="0.1"/>
    <n v="23.11"/>
    <n v="46.413000000000004"/>
    <n v="23.11"/>
    <n v="23.303000000000004"/>
    <n v="0.5020791588563549"/>
    <n v="2026"/>
    <s v="Q4"/>
    <n v="12"/>
    <x v="11"/>
  </r>
  <r>
    <n v="10"/>
    <d v="2026-12-13T00:00:00"/>
    <n v="2026"/>
    <x v="3"/>
    <n v="12"/>
    <x v="11"/>
    <x v="0"/>
    <x v="0"/>
    <x v="0"/>
    <s v="Returning"/>
    <x v="2"/>
    <s v="Insulated Bottle"/>
    <n v="3"/>
    <n v="35.380000000000003"/>
    <n v="0"/>
    <n v="13.51"/>
    <n v="106.14000000000001"/>
    <n v="40.53"/>
    <n v="65.610000000000014"/>
    <n v="0.61814584511023185"/>
    <n v="2026"/>
    <s v="Q4"/>
    <n v="12"/>
    <x v="11"/>
  </r>
  <r>
    <n v="216"/>
    <d v="2026-12-13T00:00:00"/>
    <n v="2026"/>
    <x v="3"/>
    <n v="12"/>
    <x v="11"/>
    <x v="2"/>
    <x v="2"/>
    <x v="0"/>
    <s v="Business"/>
    <x v="0"/>
    <s v="Commuter Helmet"/>
    <n v="1"/>
    <n v="83.08"/>
    <n v="0.15"/>
    <n v="42.91"/>
    <n v="70.617999999999995"/>
    <n v="42.91"/>
    <n v="27.707999999999998"/>
    <n v="0.39236455294684075"/>
    <n v="2026"/>
    <s v="Q4"/>
    <n v="12"/>
    <x v="11"/>
  </r>
  <r>
    <n v="1937"/>
    <d v="2026-12-13T00:00:00"/>
    <n v="2026"/>
    <x v="3"/>
    <n v="12"/>
    <x v="11"/>
    <x v="1"/>
    <x v="12"/>
    <x v="1"/>
    <s v="Business"/>
    <x v="3"/>
    <s v="Compact Sleeping Bag"/>
    <n v="3"/>
    <n v="120.5"/>
    <n v="0.15"/>
    <n v="61.44"/>
    <n v="307.27499999999998"/>
    <n v="184.32"/>
    <n v="122.95499999999998"/>
    <n v="0.40014644862094212"/>
    <n v="2026"/>
    <s v="Q4"/>
    <n v="12"/>
    <x v="11"/>
  </r>
  <r>
    <n v="4720"/>
    <d v="2026-12-13T00:00:00"/>
    <n v="2026"/>
    <x v="3"/>
    <n v="12"/>
    <x v="11"/>
    <x v="0"/>
    <x v="0"/>
    <x v="0"/>
    <s v="New"/>
    <x v="1"/>
    <s v="Trekking Poles"/>
    <n v="3"/>
    <n v="73.040000000000006"/>
    <n v="0.1"/>
    <n v="31.78"/>
    <n v="197.208"/>
    <n v="95.34"/>
    <n v="101.86799999999999"/>
    <n v="0.51655105269563095"/>
    <n v="2026"/>
    <s v="Q4"/>
    <n v="12"/>
    <x v="11"/>
  </r>
  <r>
    <n v="91"/>
    <d v="2026-12-14T00:00:00"/>
    <n v="2026"/>
    <x v="3"/>
    <n v="12"/>
    <x v="11"/>
    <x v="1"/>
    <x v="1"/>
    <x v="0"/>
    <s v="Returning"/>
    <x v="3"/>
    <s v="Alpine Tent 4P"/>
    <n v="2"/>
    <n v="339.95"/>
    <n v="0"/>
    <n v="195.78"/>
    <n v="679.9"/>
    <n v="391.56"/>
    <n v="288.33999999999997"/>
    <n v="0.42409177820267685"/>
    <n v="2026"/>
    <s v="Q4"/>
    <n v="12"/>
    <x v="11"/>
  </r>
  <r>
    <n v="505"/>
    <d v="2026-12-14T00:00:00"/>
    <n v="2026"/>
    <x v="3"/>
    <n v="12"/>
    <x v="11"/>
    <x v="0"/>
    <x v="15"/>
    <x v="3"/>
    <s v="Returning"/>
    <x v="3"/>
    <s v="Trail Tent 2P"/>
    <n v="2"/>
    <n v="199.43"/>
    <n v="0.05"/>
    <n v="106.58"/>
    <n v="378.91699999999997"/>
    <n v="213.16"/>
    <n v="165.75699999999998"/>
    <n v="0.4374493622613923"/>
    <n v="2026"/>
    <s v="Q4"/>
    <n v="12"/>
    <x v="11"/>
  </r>
  <r>
    <n v="640"/>
    <d v="2026-12-14T00:00:00"/>
    <n v="2026"/>
    <x v="3"/>
    <n v="12"/>
    <x v="11"/>
    <x v="0"/>
    <x v="15"/>
    <x v="0"/>
    <s v="Returning"/>
    <x v="4"/>
    <s v="Training Mat"/>
    <n v="2"/>
    <n v="51.77"/>
    <n v="0.05"/>
    <n v="21.76"/>
    <n v="98.363"/>
    <n v="43.52"/>
    <n v="54.842999999999996"/>
    <n v="0.55755721155312465"/>
    <n v="2026"/>
    <s v="Q4"/>
    <n v="12"/>
    <x v="11"/>
  </r>
  <r>
    <n v="1408"/>
    <d v="2026-12-14T00:00:00"/>
    <n v="2026"/>
    <x v="3"/>
    <n v="12"/>
    <x v="11"/>
    <x v="1"/>
    <x v="1"/>
    <x v="0"/>
    <s v="New"/>
    <x v="2"/>
    <s v="Travel Backpack 35L"/>
    <n v="1"/>
    <n v="161.53"/>
    <n v="0"/>
    <n v="87.43"/>
    <n v="161.53"/>
    <n v="87.43"/>
    <n v="74.099999999999994"/>
    <n v="0.45873831486411187"/>
    <n v="2026"/>
    <s v="Q4"/>
    <n v="12"/>
    <x v="11"/>
  </r>
  <r>
    <n v="2074"/>
    <d v="2026-12-14T00:00:00"/>
    <n v="2026"/>
    <x v="3"/>
    <n v="12"/>
    <x v="11"/>
    <x v="1"/>
    <x v="12"/>
    <x v="1"/>
    <s v="Business"/>
    <x v="1"/>
    <s v="Trail Boots"/>
    <n v="4"/>
    <n v="145.85"/>
    <n v="0.1"/>
    <n v="79.47"/>
    <n v="525.05999999999995"/>
    <n v="317.88"/>
    <n v="207.17999999999995"/>
    <n v="0.39458347617415146"/>
    <n v="2026"/>
    <s v="Q4"/>
    <n v="12"/>
    <x v="11"/>
  </r>
  <r>
    <n v="2639"/>
    <d v="2026-12-14T00:00:00"/>
    <n v="2026"/>
    <x v="3"/>
    <n v="12"/>
    <x v="11"/>
    <x v="3"/>
    <x v="13"/>
    <x v="0"/>
    <s v="Returning"/>
    <x v="3"/>
    <s v="Trail Tent 2P"/>
    <n v="1"/>
    <n v="197.18"/>
    <n v="0"/>
    <n v="105.28"/>
    <n v="197.18"/>
    <n v="105.28"/>
    <n v="91.9"/>
    <n v="0.46607160969672384"/>
    <n v="2026"/>
    <s v="Q4"/>
    <n v="12"/>
    <x v="11"/>
  </r>
  <r>
    <n v="2694"/>
    <d v="2026-12-14T00:00:00"/>
    <n v="2026"/>
    <x v="3"/>
    <n v="12"/>
    <x v="11"/>
    <x v="3"/>
    <x v="7"/>
    <x v="0"/>
    <s v="New"/>
    <x v="3"/>
    <s v="Compact Sleeping Bag"/>
    <n v="1"/>
    <n v="124.9"/>
    <n v="0"/>
    <n v="62.16"/>
    <n v="124.9"/>
    <n v="62.16"/>
    <n v="62.740000000000009"/>
    <n v="0.50232185748598879"/>
    <n v="2026"/>
    <s v="Q4"/>
    <n v="12"/>
    <x v="11"/>
  </r>
  <r>
    <n v="2797"/>
    <d v="2026-12-14T00:00:00"/>
    <n v="2026"/>
    <x v="3"/>
    <n v="12"/>
    <x v="11"/>
    <x v="2"/>
    <x v="16"/>
    <x v="2"/>
    <s v="New"/>
    <x v="1"/>
    <s v="Trekking Poles"/>
    <n v="2"/>
    <n v="70.239999999999995"/>
    <n v="0.1"/>
    <n v="32.130000000000003"/>
    <n v="126.43199999999999"/>
    <n v="64.260000000000005"/>
    <n v="62.171999999999983"/>
    <n v="0.49174259681093385"/>
    <n v="2026"/>
    <s v="Q4"/>
    <n v="12"/>
    <x v="11"/>
  </r>
  <r>
    <n v="2811"/>
    <d v="2026-12-14T00:00:00"/>
    <n v="2026"/>
    <x v="3"/>
    <n v="12"/>
    <x v="11"/>
    <x v="1"/>
    <x v="11"/>
    <x v="2"/>
    <s v="Business"/>
    <x v="1"/>
    <s v="Trail Boots"/>
    <n v="5"/>
    <n v="145.6"/>
    <n v="0.15"/>
    <n v="81.180000000000007"/>
    <n v="618.79999999999995"/>
    <n v="405.90000000000003"/>
    <n v="212.89999999999992"/>
    <n v="0.34405300581771159"/>
    <n v="2026"/>
    <s v="Q4"/>
    <n v="12"/>
    <x v="11"/>
  </r>
  <r>
    <n v="4037"/>
    <d v="2026-12-14T00:00:00"/>
    <n v="2026"/>
    <x v="3"/>
    <n v="12"/>
    <x v="11"/>
    <x v="3"/>
    <x v="8"/>
    <x v="2"/>
    <s v="Returning"/>
    <x v="1"/>
    <s v="Summit Backpack 45L"/>
    <n v="1"/>
    <n v="152.4"/>
    <n v="0.05"/>
    <n v="77.98"/>
    <n v="144.78"/>
    <n v="77.98"/>
    <n v="66.8"/>
    <n v="0.46138969470921398"/>
    <n v="2026"/>
    <s v="Q4"/>
    <n v="12"/>
    <x v="11"/>
  </r>
  <r>
    <n v="4629"/>
    <d v="2026-12-14T00:00:00"/>
    <n v="2026"/>
    <x v="3"/>
    <n v="12"/>
    <x v="11"/>
    <x v="2"/>
    <x v="2"/>
    <x v="0"/>
    <s v="New"/>
    <x v="2"/>
    <s v="Insulated Bottle"/>
    <n v="1"/>
    <n v="36.17"/>
    <n v="0.05"/>
    <n v="13.87"/>
    <n v="34.361499999999999"/>
    <n v="13.87"/>
    <n v="20.491500000000002"/>
    <n v="0.59635056676803988"/>
    <n v="2026"/>
    <s v="Q4"/>
    <n v="12"/>
    <x v="11"/>
  </r>
  <r>
    <n v="2455"/>
    <d v="2026-12-15T00:00:00"/>
    <n v="2026"/>
    <x v="3"/>
    <n v="12"/>
    <x v="11"/>
    <x v="1"/>
    <x v="12"/>
    <x v="0"/>
    <s v="Returning"/>
    <x v="3"/>
    <s v="Compact Sleeping Bag"/>
    <n v="3"/>
    <n v="126.21"/>
    <n v="0.1"/>
    <n v="60.65"/>
    <n v="340.767"/>
    <n v="181.95"/>
    <n v="158.81700000000001"/>
    <n v="0.46605745274630467"/>
    <n v="2026"/>
    <s v="Q4"/>
    <n v="12"/>
    <x v="11"/>
  </r>
  <r>
    <n v="3184"/>
    <d v="2026-12-15T00:00:00"/>
    <n v="2026"/>
    <x v="3"/>
    <n v="12"/>
    <x v="11"/>
    <x v="3"/>
    <x v="13"/>
    <x v="1"/>
    <s v="Returning"/>
    <x v="1"/>
    <s v="Trail Boots"/>
    <n v="6"/>
    <n v="143.72999999999999"/>
    <n v="0.15"/>
    <n v="77.27"/>
    <n v="733.02299999999991"/>
    <n v="463.62"/>
    <n v="269.40299999999991"/>
    <n v="0.36752325643260847"/>
    <n v="2026"/>
    <s v="Q4"/>
    <n v="12"/>
    <x v="11"/>
  </r>
  <r>
    <n v="3363"/>
    <d v="2026-12-15T00:00:00"/>
    <n v="2026"/>
    <x v="3"/>
    <n v="12"/>
    <x v="11"/>
    <x v="1"/>
    <x v="12"/>
    <x v="3"/>
    <s v="New"/>
    <x v="1"/>
    <s v="Trail Boots"/>
    <n v="4"/>
    <n v="146.38999999999999"/>
    <n v="0"/>
    <n v="78.95"/>
    <n v="585.55999999999995"/>
    <n v="315.8"/>
    <n v="269.75999999999993"/>
    <n v="0.46068720541020552"/>
    <n v="2026"/>
    <s v="Q4"/>
    <n v="12"/>
    <x v="11"/>
  </r>
  <r>
    <n v="3373"/>
    <d v="2026-12-15T00:00:00"/>
    <n v="2026"/>
    <x v="3"/>
    <n v="12"/>
    <x v="11"/>
    <x v="1"/>
    <x v="12"/>
    <x v="3"/>
    <s v="Returning"/>
    <x v="1"/>
    <s v="Hiking Daypack 20L"/>
    <n v="2"/>
    <n v="89.84"/>
    <n v="0.05"/>
    <n v="45.17"/>
    <n v="170.696"/>
    <n v="90.34"/>
    <n v="80.355999999999995"/>
    <n v="0.47075502647982376"/>
    <n v="2026"/>
    <s v="Q4"/>
    <n v="12"/>
    <x v="11"/>
  </r>
  <r>
    <n v="3799"/>
    <d v="2026-12-15T00:00:00"/>
    <n v="2026"/>
    <x v="3"/>
    <n v="12"/>
    <x v="11"/>
    <x v="2"/>
    <x v="10"/>
    <x v="2"/>
    <s v="New"/>
    <x v="4"/>
    <s v="Training Mat"/>
    <n v="3"/>
    <n v="49.67"/>
    <n v="0.05"/>
    <n v="21.5"/>
    <n v="141.55949999999999"/>
    <n v="64.5"/>
    <n v="77.059499999999986"/>
    <n v="0.54436120500566898"/>
    <n v="2026"/>
    <s v="Q4"/>
    <n v="12"/>
    <x v="11"/>
  </r>
  <r>
    <n v="5002"/>
    <d v="2026-12-15T00:00:00"/>
    <n v="2026"/>
    <x v="3"/>
    <n v="12"/>
    <x v="11"/>
    <x v="1"/>
    <x v="14"/>
    <x v="1"/>
    <s v="Business"/>
    <x v="1"/>
    <s v="Hiking Daypack 20L"/>
    <n v="4"/>
    <n v="94.3"/>
    <n v="0.1"/>
    <n v="44.36"/>
    <n v="339.48"/>
    <n v="177.44"/>
    <n v="162.04000000000002"/>
    <n v="0.47731825144338402"/>
    <n v="2026"/>
    <s v="Q4"/>
    <n v="12"/>
    <x v="11"/>
  </r>
  <r>
    <n v="2896"/>
    <d v="2026-12-16T00:00:00"/>
    <n v="2026"/>
    <x v="3"/>
    <n v="12"/>
    <x v="11"/>
    <x v="1"/>
    <x v="12"/>
    <x v="2"/>
    <s v="Business"/>
    <x v="4"/>
    <s v="Recovery Roller"/>
    <n v="2"/>
    <n v="36.020000000000003"/>
    <n v="0.1"/>
    <n v="13.59"/>
    <n v="64.836000000000013"/>
    <n v="27.18"/>
    <n v="37.656000000000013"/>
    <n v="0.58078845086063302"/>
    <n v="2026"/>
    <s v="Q4"/>
    <n v="12"/>
    <x v="11"/>
  </r>
  <r>
    <n v="3334"/>
    <d v="2026-12-16T00:00:00"/>
    <n v="2026"/>
    <x v="3"/>
    <n v="12"/>
    <x v="11"/>
    <x v="1"/>
    <x v="14"/>
    <x v="0"/>
    <s v="Returning"/>
    <x v="1"/>
    <s v="Summit Backpack 45L"/>
    <n v="1"/>
    <n v="154.12"/>
    <n v="0"/>
    <n v="77.45"/>
    <n v="154.12"/>
    <n v="77.45"/>
    <n v="76.67"/>
    <n v="0.49746950428237735"/>
    <n v="2026"/>
    <s v="Q4"/>
    <n v="12"/>
    <x v="11"/>
  </r>
  <r>
    <n v="3469"/>
    <d v="2026-12-16T00:00:00"/>
    <n v="2026"/>
    <x v="3"/>
    <n v="12"/>
    <x v="11"/>
    <x v="0"/>
    <x v="9"/>
    <x v="0"/>
    <s v="Returning"/>
    <x v="1"/>
    <s v="Summit Backpack 45L"/>
    <n v="1"/>
    <n v="150.88"/>
    <n v="0.05"/>
    <n v="81.02"/>
    <n v="143.33599999999998"/>
    <n v="81.02"/>
    <n v="62.315999999999988"/>
    <n v="0.43475470223809787"/>
    <n v="2026"/>
    <s v="Q4"/>
    <n v="12"/>
    <x v="11"/>
  </r>
  <r>
    <n v="569"/>
    <d v="2026-12-17T00:00:00"/>
    <n v="2026"/>
    <x v="3"/>
    <n v="12"/>
    <x v="11"/>
    <x v="2"/>
    <x v="2"/>
    <x v="3"/>
    <s v="New"/>
    <x v="0"/>
    <s v="Compact Repair Kit"/>
    <n v="2"/>
    <n v="40.479999999999997"/>
    <n v="0"/>
    <n v="16.23"/>
    <n v="80.959999999999994"/>
    <n v="32.46"/>
    <n v="48.499999999999993"/>
    <n v="0.5990612648221344"/>
    <n v="2026"/>
    <s v="Q4"/>
    <n v="12"/>
    <x v="11"/>
  </r>
  <r>
    <n v="2404"/>
    <d v="2026-12-17T00:00:00"/>
    <n v="2026"/>
    <x v="3"/>
    <n v="12"/>
    <x v="11"/>
    <x v="2"/>
    <x v="10"/>
    <x v="3"/>
    <s v="Business"/>
    <x v="2"/>
    <s v="Travel Backpack 35L"/>
    <n v="3"/>
    <n v="163.34"/>
    <n v="0.1"/>
    <n v="88.53"/>
    <n v="441.01799999999997"/>
    <n v="265.59000000000003"/>
    <n v="175.42799999999994"/>
    <n v="0.39777968246194023"/>
    <n v="2026"/>
    <s v="Q4"/>
    <n v="12"/>
    <x v="11"/>
  </r>
  <r>
    <n v="4682"/>
    <d v="2026-12-17T00:00:00"/>
    <n v="2026"/>
    <x v="3"/>
    <n v="12"/>
    <x v="11"/>
    <x v="3"/>
    <x v="4"/>
    <x v="2"/>
    <s v="New"/>
    <x v="4"/>
    <s v="Resistance Band Set"/>
    <n v="2"/>
    <n v="40.89"/>
    <n v="0"/>
    <n v="14.95"/>
    <n v="81.78"/>
    <n v="29.9"/>
    <n v="51.88"/>
    <n v="0.63438493519197847"/>
    <n v="2026"/>
    <s v="Q4"/>
    <n v="12"/>
    <x v="11"/>
  </r>
  <r>
    <n v="4888"/>
    <d v="2026-12-17T00:00:00"/>
    <n v="2026"/>
    <x v="3"/>
    <n v="12"/>
    <x v="11"/>
    <x v="2"/>
    <x v="2"/>
    <x v="3"/>
    <s v="New"/>
    <x v="4"/>
    <s v="Resistance Band Set"/>
    <n v="1"/>
    <n v="40.159999999999997"/>
    <n v="0.15"/>
    <n v="14.46"/>
    <n v="34.135999999999996"/>
    <n v="14.46"/>
    <n v="19.675999999999995"/>
    <n v="0.576400281228029"/>
    <n v="2026"/>
    <s v="Q4"/>
    <n v="12"/>
    <x v="11"/>
  </r>
  <r>
    <n v="4923"/>
    <d v="2026-12-17T00:00:00"/>
    <n v="2026"/>
    <x v="3"/>
    <n v="12"/>
    <x v="11"/>
    <x v="3"/>
    <x v="13"/>
    <x v="0"/>
    <s v="New"/>
    <x v="3"/>
    <s v="Portable Camp Stove"/>
    <n v="2"/>
    <n v="79.86"/>
    <n v="0"/>
    <n v="39.049999999999997"/>
    <n v="159.72"/>
    <n v="78.099999999999994"/>
    <n v="81.62"/>
    <n v="0.51101928374655647"/>
    <n v="2026"/>
    <s v="Q4"/>
    <n v="12"/>
    <x v="11"/>
  </r>
  <r>
    <n v="131"/>
    <d v="2026-12-18T00:00:00"/>
    <n v="2026"/>
    <x v="3"/>
    <n v="12"/>
    <x v="11"/>
    <x v="1"/>
    <x v="11"/>
    <x v="3"/>
    <s v="Returning"/>
    <x v="3"/>
    <s v="Compact Sleeping Bag"/>
    <n v="2"/>
    <n v="123.42"/>
    <n v="0.1"/>
    <n v="60.03"/>
    <n v="222.15600000000001"/>
    <n v="120.06"/>
    <n v="102.096"/>
    <n v="0.45956895154756117"/>
    <n v="2026"/>
    <s v="Q4"/>
    <n v="12"/>
    <x v="11"/>
  </r>
  <r>
    <n v="349"/>
    <d v="2026-12-18T00:00:00"/>
    <n v="2026"/>
    <x v="3"/>
    <n v="12"/>
    <x v="11"/>
    <x v="2"/>
    <x v="2"/>
    <x v="0"/>
    <s v="Returning"/>
    <x v="2"/>
    <s v="Packing Cube Set"/>
    <n v="1"/>
    <n v="47.61"/>
    <n v="0.05"/>
    <n v="18.18"/>
    <n v="45.229499999999994"/>
    <n v="18.18"/>
    <n v="27.049499999999995"/>
    <n v="0.59804994527907662"/>
    <n v="2026"/>
    <s v="Q4"/>
    <n v="12"/>
    <x v="11"/>
  </r>
  <r>
    <n v="1131"/>
    <d v="2026-12-18T00:00:00"/>
    <n v="2026"/>
    <x v="3"/>
    <n v="12"/>
    <x v="11"/>
    <x v="3"/>
    <x v="8"/>
    <x v="0"/>
    <s v="Returning"/>
    <x v="1"/>
    <s v="Hiking Daypack 20L"/>
    <n v="2"/>
    <n v="93.88"/>
    <n v="0.1"/>
    <n v="45.89"/>
    <n v="168.98400000000001"/>
    <n v="91.78"/>
    <n v="77.204000000000008"/>
    <n v="0.45687165648818823"/>
    <n v="2026"/>
    <s v="Q4"/>
    <n v="12"/>
    <x v="11"/>
  </r>
  <r>
    <n v="2738"/>
    <d v="2026-12-18T00:00:00"/>
    <n v="2026"/>
    <x v="3"/>
    <n v="12"/>
    <x v="11"/>
    <x v="1"/>
    <x v="11"/>
    <x v="0"/>
    <s v="New"/>
    <x v="1"/>
    <s v="Trail Boots"/>
    <n v="3"/>
    <n v="145.43"/>
    <n v="0.05"/>
    <n v="81.72"/>
    <n v="414.47550000000001"/>
    <n v="245.16"/>
    <n v="169.31550000000001"/>
    <n v="0.40850544845232106"/>
    <n v="2026"/>
    <s v="Q4"/>
    <n v="12"/>
    <x v="11"/>
  </r>
  <r>
    <n v="4400"/>
    <d v="2026-12-18T00:00:00"/>
    <n v="2026"/>
    <x v="3"/>
    <n v="12"/>
    <x v="11"/>
    <x v="3"/>
    <x v="4"/>
    <x v="0"/>
    <s v="Returning"/>
    <x v="2"/>
    <s v="Insulated Bottle"/>
    <n v="2"/>
    <n v="36.89"/>
    <n v="0.1"/>
    <n v="13.74"/>
    <n v="66.402000000000001"/>
    <n v="27.48"/>
    <n v="38.921999999999997"/>
    <n v="0.58615704346254627"/>
    <n v="2026"/>
    <s v="Q4"/>
    <n v="12"/>
    <x v="11"/>
  </r>
  <r>
    <n v="3122"/>
    <d v="2026-12-19T00:00:00"/>
    <n v="2026"/>
    <x v="3"/>
    <n v="12"/>
    <x v="11"/>
    <x v="0"/>
    <x v="0"/>
    <x v="3"/>
    <s v="Returning"/>
    <x v="1"/>
    <s v="Trail Boots"/>
    <n v="1"/>
    <n v="145.44"/>
    <n v="0.1"/>
    <n v="80.42"/>
    <n v="130.89600000000002"/>
    <n v="80.42"/>
    <n v="50.476000000000013"/>
    <n v="0.38561911746730232"/>
    <n v="2026"/>
    <s v="Q4"/>
    <n v="12"/>
    <x v="11"/>
  </r>
  <r>
    <n v="4572"/>
    <d v="2026-12-19T00:00:00"/>
    <n v="2026"/>
    <x v="3"/>
    <n v="12"/>
    <x v="11"/>
    <x v="0"/>
    <x v="15"/>
    <x v="0"/>
    <s v="New"/>
    <x v="4"/>
    <s v="Training Mat"/>
    <n v="2"/>
    <n v="51.56"/>
    <n v="0"/>
    <n v="21.9"/>
    <n v="103.12"/>
    <n v="43.8"/>
    <n v="59.320000000000007"/>
    <n v="0.57525213343677273"/>
    <n v="2026"/>
    <s v="Q4"/>
    <n v="12"/>
    <x v="11"/>
  </r>
  <r>
    <n v="4783"/>
    <d v="2026-12-19T00:00:00"/>
    <n v="2026"/>
    <x v="3"/>
    <n v="12"/>
    <x v="11"/>
    <x v="3"/>
    <x v="7"/>
    <x v="0"/>
    <s v="New"/>
    <x v="3"/>
    <s v="Compact Sleeping Bag"/>
    <n v="2"/>
    <n v="122"/>
    <n v="0.15"/>
    <n v="60.01"/>
    <n v="207.4"/>
    <n v="120.02"/>
    <n v="87.38000000000001"/>
    <n v="0.4213114754098361"/>
    <n v="2026"/>
    <s v="Q4"/>
    <n v="12"/>
    <x v="11"/>
  </r>
  <r>
    <n v="5055"/>
    <d v="2026-12-19T00:00:00"/>
    <n v="2026"/>
    <x v="3"/>
    <n v="12"/>
    <x v="11"/>
    <x v="2"/>
    <x v="3"/>
    <x v="3"/>
    <s v="New"/>
    <x v="1"/>
    <s v="Trekking Poles"/>
    <n v="1"/>
    <n v="71.89"/>
    <n v="0.15"/>
    <n v="32.409999999999997"/>
    <n v="61.106499999999997"/>
    <n v="32.409999999999997"/>
    <n v="28.6965"/>
    <n v="0.46961452545964832"/>
    <n v="2026"/>
    <s v="Q4"/>
    <n v="12"/>
    <x v="11"/>
  </r>
  <r>
    <n v="5100"/>
    <d v="2026-12-19T00:00:00"/>
    <n v="2026"/>
    <x v="3"/>
    <n v="12"/>
    <x v="11"/>
    <x v="2"/>
    <x v="5"/>
    <x v="0"/>
    <s v="Returning"/>
    <x v="1"/>
    <s v="Trekking Poles"/>
    <n v="2"/>
    <n v="70.59"/>
    <n v="0.15"/>
    <n v="31.56"/>
    <n v="120.003"/>
    <n v="63.12"/>
    <n v="56.883000000000003"/>
    <n v="0.47401314967125824"/>
    <n v="2026"/>
    <s v="Q4"/>
    <n v="12"/>
    <x v="11"/>
  </r>
  <r>
    <n v="488"/>
    <d v="2026-12-20T00:00:00"/>
    <n v="2026"/>
    <x v="3"/>
    <n v="12"/>
    <x v="11"/>
    <x v="3"/>
    <x v="7"/>
    <x v="0"/>
    <s v="Returning"/>
    <x v="1"/>
    <s v="Trail Boots"/>
    <n v="4"/>
    <n v="141.91"/>
    <n v="0.05"/>
    <n v="80.260000000000005"/>
    <n v="539.25799999999992"/>
    <n v="321.04000000000002"/>
    <n v="218.2179999999999"/>
    <n v="0.40466344495584661"/>
    <n v="2026"/>
    <s v="Q4"/>
    <n v="12"/>
    <x v="11"/>
  </r>
  <r>
    <n v="710"/>
    <d v="2026-12-20T00:00:00"/>
    <n v="2026"/>
    <x v="3"/>
    <n v="12"/>
    <x v="11"/>
    <x v="1"/>
    <x v="6"/>
    <x v="1"/>
    <s v="Business"/>
    <x v="1"/>
    <s v="Trail Boots"/>
    <n v="3"/>
    <n v="140.4"/>
    <n v="0.2"/>
    <n v="81.760000000000005"/>
    <n v="336.96000000000004"/>
    <n v="245.28000000000003"/>
    <n v="91.68"/>
    <n v="0.27207977207977208"/>
    <n v="2026"/>
    <s v="Q4"/>
    <n v="12"/>
    <x v="11"/>
  </r>
  <r>
    <n v="1009"/>
    <d v="2026-12-20T00:00:00"/>
    <n v="2026"/>
    <x v="3"/>
    <n v="12"/>
    <x v="11"/>
    <x v="3"/>
    <x v="13"/>
    <x v="3"/>
    <s v="Returning"/>
    <x v="1"/>
    <s v="Trekking Poles"/>
    <n v="2"/>
    <n v="72.349999999999994"/>
    <n v="0.15"/>
    <n v="32.44"/>
    <n v="122.99499999999999"/>
    <n v="64.88"/>
    <n v="58.114999999999995"/>
    <n v="0.47249888206837676"/>
    <n v="2026"/>
    <s v="Q4"/>
    <n v="12"/>
    <x v="11"/>
  </r>
  <r>
    <n v="1231"/>
    <d v="2026-12-20T00:00:00"/>
    <n v="2026"/>
    <x v="3"/>
    <n v="12"/>
    <x v="11"/>
    <x v="3"/>
    <x v="8"/>
    <x v="0"/>
    <s v="New"/>
    <x v="3"/>
    <s v="Compact Sleeping Bag"/>
    <n v="4"/>
    <n v="120.8"/>
    <n v="0.1"/>
    <n v="59.93"/>
    <n v="434.88"/>
    <n v="239.72"/>
    <n v="195.16"/>
    <n v="0.44876747608535689"/>
    <n v="2026"/>
    <s v="Q4"/>
    <n v="12"/>
    <x v="11"/>
  </r>
  <r>
    <n v="1445"/>
    <d v="2026-12-20T00:00:00"/>
    <n v="2026"/>
    <x v="3"/>
    <n v="12"/>
    <x v="11"/>
    <x v="3"/>
    <x v="7"/>
    <x v="0"/>
    <s v="New"/>
    <x v="1"/>
    <s v="Trekking Poles"/>
    <n v="1"/>
    <n v="71.23"/>
    <n v="0"/>
    <n v="31.63"/>
    <n v="71.23"/>
    <n v="31.63"/>
    <n v="39.600000000000009"/>
    <n v="0.55594552856942303"/>
    <n v="2026"/>
    <s v="Q4"/>
    <n v="12"/>
    <x v="11"/>
  </r>
  <r>
    <n v="2842"/>
    <d v="2026-12-20T00:00:00"/>
    <n v="2026"/>
    <x v="3"/>
    <n v="12"/>
    <x v="11"/>
    <x v="2"/>
    <x v="10"/>
    <x v="1"/>
    <s v="Business"/>
    <x v="0"/>
    <s v="Trail Bike Light"/>
    <n v="5"/>
    <n v="51.02"/>
    <n v="0.05"/>
    <n v="22.56"/>
    <n v="242.345"/>
    <n v="112.8"/>
    <n v="129.54500000000002"/>
    <n v="0.5345478553302111"/>
    <n v="2026"/>
    <s v="Q4"/>
    <n v="12"/>
    <x v="11"/>
  </r>
  <r>
    <n v="3783"/>
    <d v="2026-12-20T00:00:00"/>
    <n v="2026"/>
    <x v="3"/>
    <n v="12"/>
    <x v="11"/>
    <x v="2"/>
    <x v="2"/>
    <x v="3"/>
    <s v="New"/>
    <x v="2"/>
    <s v="Carry-On Duffel"/>
    <n v="1"/>
    <n v="130.52000000000001"/>
    <n v="0.1"/>
    <n v="66.09"/>
    <n v="117.46800000000002"/>
    <n v="66.09"/>
    <n v="51.378000000000014"/>
    <n v="0.43737869036673821"/>
    <n v="2026"/>
    <s v="Q4"/>
    <n v="12"/>
    <x v="11"/>
  </r>
  <r>
    <n v="4484"/>
    <d v="2026-12-20T00:00:00"/>
    <n v="2026"/>
    <x v="3"/>
    <n v="12"/>
    <x v="11"/>
    <x v="1"/>
    <x v="14"/>
    <x v="0"/>
    <s v="Returning"/>
    <x v="0"/>
    <s v="Commuter Helmet"/>
    <n v="2"/>
    <n v="79.87"/>
    <n v="0.15"/>
    <n v="41.9"/>
    <n v="135.779"/>
    <n v="83.8"/>
    <n v="51.978999999999999"/>
    <n v="0.38282061290773978"/>
    <n v="2026"/>
    <s v="Q4"/>
    <n v="12"/>
    <x v="11"/>
  </r>
  <r>
    <n v="4597"/>
    <d v="2026-12-20T00:00:00"/>
    <n v="2026"/>
    <x v="3"/>
    <n v="12"/>
    <x v="11"/>
    <x v="3"/>
    <x v="13"/>
    <x v="0"/>
    <s v="Returning"/>
    <x v="1"/>
    <s v="Trekking Poles"/>
    <n v="3"/>
    <n v="71.3"/>
    <n v="0.1"/>
    <n v="32.93"/>
    <n v="192.51"/>
    <n v="98.789999999999992"/>
    <n v="93.72"/>
    <n v="0.48683185289075892"/>
    <n v="2026"/>
    <s v="Q4"/>
    <n v="12"/>
    <x v="11"/>
  </r>
  <r>
    <n v="4917"/>
    <d v="2026-12-20T00:00:00"/>
    <n v="2026"/>
    <x v="3"/>
    <n v="12"/>
    <x v="11"/>
    <x v="0"/>
    <x v="9"/>
    <x v="0"/>
    <s v="Returning"/>
    <x v="3"/>
    <s v="Compact Sleeping Bag"/>
    <n v="2"/>
    <n v="122.95"/>
    <n v="0.1"/>
    <n v="59.79"/>
    <n v="221.31"/>
    <n v="119.58"/>
    <n v="101.73"/>
    <n v="0.45967195336857802"/>
    <n v="2026"/>
    <s v="Q4"/>
    <n v="12"/>
    <x v="11"/>
  </r>
  <r>
    <n v="629"/>
    <d v="2026-12-21T00:00:00"/>
    <n v="2026"/>
    <x v="3"/>
    <n v="12"/>
    <x v="11"/>
    <x v="3"/>
    <x v="13"/>
    <x v="0"/>
    <s v="Business"/>
    <x v="4"/>
    <s v="Training Mat"/>
    <n v="2"/>
    <n v="50.04"/>
    <n v="0.05"/>
    <n v="22.43"/>
    <n v="95.075999999999993"/>
    <n v="44.86"/>
    <n v="50.215999999999994"/>
    <n v="0.52816694013210486"/>
    <n v="2026"/>
    <s v="Q4"/>
    <n v="12"/>
    <x v="11"/>
  </r>
  <r>
    <n v="1373"/>
    <d v="2026-12-21T00:00:00"/>
    <n v="2026"/>
    <x v="3"/>
    <n v="12"/>
    <x v="11"/>
    <x v="1"/>
    <x v="1"/>
    <x v="3"/>
    <s v="Returning"/>
    <x v="3"/>
    <s v="Portable Camp Stove"/>
    <n v="1"/>
    <n v="80.92"/>
    <n v="0.05"/>
    <n v="40.14"/>
    <n v="76.873999999999995"/>
    <n v="40.14"/>
    <n v="36.733999999999995"/>
    <n v="0.47784686630069978"/>
    <n v="2026"/>
    <s v="Q4"/>
    <n v="12"/>
    <x v="11"/>
  </r>
  <r>
    <n v="1668"/>
    <d v="2026-12-21T00:00:00"/>
    <n v="2026"/>
    <x v="3"/>
    <n v="12"/>
    <x v="11"/>
    <x v="2"/>
    <x v="5"/>
    <x v="0"/>
    <s v="Business"/>
    <x v="0"/>
    <s v="Trail Bike Light"/>
    <n v="6"/>
    <n v="50.35"/>
    <n v="0.15"/>
    <n v="22.91"/>
    <n v="256.78500000000003"/>
    <n v="137.46"/>
    <n v="119.32500000000002"/>
    <n v="0.46468835796483443"/>
    <n v="2026"/>
    <s v="Q4"/>
    <n v="12"/>
    <x v="11"/>
  </r>
  <r>
    <n v="2646"/>
    <d v="2026-12-21T00:00:00"/>
    <n v="2026"/>
    <x v="3"/>
    <n v="12"/>
    <x v="11"/>
    <x v="1"/>
    <x v="1"/>
    <x v="0"/>
    <s v="Returning"/>
    <x v="4"/>
    <s v="Recovery Roller"/>
    <n v="1"/>
    <n v="35.799999999999997"/>
    <n v="0.05"/>
    <n v="14.12"/>
    <n v="34.01"/>
    <n v="14.12"/>
    <n v="19.89"/>
    <n v="0.58482799176712741"/>
    <n v="2026"/>
    <s v="Q4"/>
    <n v="12"/>
    <x v="11"/>
  </r>
  <r>
    <n v="3044"/>
    <d v="2026-12-21T00:00:00"/>
    <n v="2026"/>
    <x v="3"/>
    <n v="12"/>
    <x v="11"/>
    <x v="1"/>
    <x v="6"/>
    <x v="1"/>
    <s v="Business"/>
    <x v="0"/>
    <s v="Compact Repair Kit"/>
    <n v="4"/>
    <n v="40.64"/>
    <n v="0.1"/>
    <n v="16.260000000000002"/>
    <n v="146.304"/>
    <n v="65.040000000000006"/>
    <n v="81.263999999999996"/>
    <n v="0.55544619422572172"/>
    <n v="2026"/>
    <s v="Q4"/>
    <n v="12"/>
    <x v="11"/>
  </r>
  <r>
    <n v="3065"/>
    <d v="2026-12-21T00:00:00"/>
    <n v="2026"/>
    <x v="3"/>
    <n v="12"/>
    <x v="11"/>
    <x v="2"/>
    <x v="10"/>
    <x v="0"/>
    <s v="New"/>
    <x v="3"/>
    <s v="Portable Camp Stove"/>
    <n v="3"/>
    <n v="81.510000000000005"/>
    <n v="0.05"/>
    <n v="39.9"/>
    <n v="232.30350000000001"/>
    <n v="119.69999999999999"/>
    <n v="112.60350000000003"/>
    <n v="0.48472580051527425"/>
    <n v="2026"/>
    <s v="Q4"/>
    <n v="12"/>
    <x v="11"/>
  </r>
  <r>
    <n v="3365"/>
    <d v="2026-12-21T00:00:00"/>
    <n v="2026"/>
    <x v="3"/>
    <n v="12"/>
    <x v="11"/>
    <x v="3"/>
    <x v="7"/>
    <x v="2"/>
    <s v="New"/>
    <x v="4"/>
    <s v="Weighted Vest"/>
    <n v="2"/>
    <n v="122.4"/>
    <n v="0.1"/>
    <n v="71.09"/>
    <n v="220.32000000000002"/>
    <n v="142.18"/>
    <n v="78.140000000000015"/>
    <n v="0.35466594045025424"/>
    <n v="2026"/>
    <s v="Q4"/>
    <n v="12"/>
    <x v="11"/>
  </r>
  <r>
    <n v="4042"/>
    <d v="2026-12-21T00:00:00"/>
    <n v="2026"/>
    <x v="3"/>
    <n v="12"/>
    <x v="11"/>
    <x v="0"/>
    <x v="9"/>
    <x v="3"/>
    <s v="Returning"/>
    <x v="2"/>
    <s v="Packing Cube Set"/>
    <n v="1"/>
    <n v="45.94"/>
    <n v="0.05"/>
    <n v="18.100000000000001"/>
    <n v="43.642999999999994"/>
    <n v="18.100000000000001"/>
    <n v="25.542999999999992"/>
    <n v="0.58527140664024002"/>
    <n v="2026"/>
    <s v="Q4"/>
    <n v="12"/>
    <x v="11"/>
  </r>
  <r>
    <n v="4635"/>
    <d v="2026-12-21T00:00:00"/>
    <n v="2026"/>
    <x v="3"/>
    <n v="12"/>
    <x v="11"/>
    <x v="3"/>
    <x v="13"/>
    <x v="1"/>
    <s v="Returning"/>
    <x v="3"/>
    <s v="Trail Tent 2P"/>
    <n v="15"/>
    <n v="196.89"/>
    <n v="0.15"/>
    <n v="105.09"/>
    <n v="2510.3474999999999"/>
    <n v="1576.3500000000001"/>
    <n v="933.99749999999972"/>
    <n v="0.37205904760197533"/>
    <n v="2026"/>
    <s v="Q4"/>
    <n v="12"/>
    <x v="11"/>
  </r>
  <r>
    <n v="4748"/>
    <d v="2026-12-21T00:00:00"/>
    <n v="2026"/>
    <x v="3"/>
    <n v="12"/>
    <x v="11"/>
    <x v="3"/>
    <x v="13"/>
    <x v="2"/>
    <s v="Business"/>
    <x v="0"/>
    <s v="Trail Bike Light"/>
    <n v="1"/>
    <n v="51.18"/>
    <n v="0.05"/>
    <n v="22.98"/>
    <n v="48.620999999999995"/>
    <n v="22.98"/>
    <n v="25.640999999999995"/>
    <n v="0.52736471894860237"/>
    <n v="2026"/>
    <s v="Q4"/>
    <n v="12"/>
    <x v="11"/>
  </r>
  <r>
    <n v="342"/>
    <d v="2026-12-22T00:00:00"/>
    <n v="2026"/>
    <x v="3"/>
    <n v="12"/>
    <x v="11"/>
    <x v="1"/>
    <x v="6"/>
    <x v="2"/>
    <s v="New"/>
    <x v="0"/>
    <s v="Compact Repair Kit"/>
    <n v="3"/>
    <n v="40.78"/>
    <n v="0.15"/>
    <n v="16.73"/>
    <n v="103.989"/>
    <n v="50.19"/>
    <n v="53.799000000000007"/>
    <n v="0.51735279693044456"/>
    <n v="2026"/>
    <s v="Q4"/>
    <n v="12"/>
    <x v="11"/>
  </r>
  <r>
    <n v="676"/>
    <d v="2026-12-22T00:00:00"/>
    <n v="2026"/>
    <x v="3"/>
    <n v="12"/>
    <x v="11"/>
    <x v="2"/>
    <x v="3"/>
    <x v="3"/>
    <s v="Returning"/>
    <x v="3"/>
    <s v="Trail Tent 2P"/>
    <n v="1"/>
    <n v="195.63"/>
    <n v="0.05"/>
    <n v="102.13"/>
    <n v="185.84849999999997"/>
    <n v="102.13"/>
    <n v="83.718499999999977"/>
    <n v="0.45046637449320276"/>
    <n v="2026"/>
    <s v="Q4"/>
    <n v="12"/>
    <x v="11"/>
  </r>
  <r>
    <n v="1912"/>
    <d v="2026-12-22T00:00:00"/>
    <n v="2026"/>
    <x v="3"/>
    <n v="12"/>
    <x v="11"/>
    <x v="2"/>
    <x v="5"/>
    <x v="1"/>
    <s v="Returning"/>
    <x v="2"/>
    <s v="Carry-On Duffel"/>
    <n v="10"/>
    <n v="134.86000000000001"/>
    <n v="0.1"/>
    <n v="65.3"/>
    <n v="1213.7400000000002"/>
    <n v="653"/>
    <n v="560.74000000000024"/>
    <n v="0.46199350767050612"/>
    <n v="2026"/>
    <s v="Q4"/>
    <n v="12"/>
    <x v="11"/>
  </r>
  <r>
    <n v="2065"/>
    <d v="2026-12-22T00:00:00"/>
    <n v="2026"/>
    <x v="3"/>
    <n v="12"/>
    <x v="11"/>
    <x v="3"/>
    <x v="4"/>
    <x v="0"/>
    <s v="New"/>
    <x v="0"/>
    <s v="Commuter Helmet"/>
    <n v="1"/>
    <n v="83.15"/>
    <n v="0"/>
    <n v="42.3"/>
    <n v="83.15"/>
    <n v="42.3"/>
    <n v="40.850000000000009"/>
    <n v="0.49128081779915822"/>
    <n v="2026"/>
    <s v="Q4"/>
    <n v="12"/>
    <x v="11"/>
  </r>
  <r>
    <n v="3136"/>
    <d v="2026-12-22T00:00:00"/>
    <n v="2026"/>
    <x v="3"/>
    <n v="12"/>
    <x v="11"/>
    <x v="1"/>
    <x v="6"/>
    <x v="3"/>
    <s v="Business"/>
    <x v="0"/>
    <s v="Commuter Helmet"/>
    <n v="1"/>
    <n v="81.599999999999994"/>
    <n v="0.15"/>
    <n v="42"/>
    <n v="69.36"/>
    <n v="42"/>
    <n v="27.36"/>
    <n v="0.3944636678200692"/>
    <n v="2026"/>
    <s v="Q4"/>
    <n v="12"/>
    <x v="11"/>
  </r>
  <r>
    <n v="3423"/>
    <d v="2026-12-22T00:00:00"/>
    <n v="2026"/>
    <x v="3"/>
    <n v="12"/>
    <x v="11"/>
    <x v="3"/>
    <x v="7"/>
    <x v="2"/>
    <s v="Business"/>
    <x v="2"/>
    <s v="Packing Cube Set"/>
    <n v="5"/>
    <n v="47.67"/>
    <n v="0.1"/>
    <n v="17.84"/>
    <n v="214.51500000000001"/>
    <n v="89.2"/>
    <n v="125.31500000000001"/>
    <n v="0.5841782625923595"/>
    <n v="2026"/>
    <s v="Q4"/>
    <n v="12"/>
    <x v="11"/>
  </r>
  <r>
    <n v="3746"/>
    <d v="2026-12-22T00:00:00"/>
    <n v="2026"/>
    <x v="3"/>
    <n v="12"/>
    <x v="11"/>
    <x v="3"/>
    <x v="7"/>
    <x v="2"/>
    <s v="Business"/>
    <x v="0"/>
    <s v="Trail Bike Light"/>
    <n v="2"/>
    <n v="50.96"/>
    <n v="0.15"/>
    <n v="22.59"/>
    <n v="86.632000000000005"/>
    <n v="45.18"/>
    <n v="41.452000000000005"/>
    <n v="0.47848370117277683"/>
    <n v="2026"/>
    <s v="Q4"/>
    <n v="12"/>
    <x v="11"/>
  </r>
  <r>
    <n v="1198"/>
    <d v="2026-12-23T00:00:00"/>
    <n v="2026"/>
    <x v="3"/>
    <n v="12"/>
    <x v="11"/>
    <x v="3"/>
    <x v="7"/>
    <x v="2"/>
    <s v="New"/>
    <x v="2"/>
    <s v="Packing Cube Set"/>
    <n v="5"/>
    <n v="47.69"/>
    <n v="0.05"/>
    <n v="18.23"/>
    <n v="226.52749999999997"/>
    <n v="91.15"/>
    <n v="135.37749999999997"/>
    <n v="0.59762059794064726"/>
    <n v="2026"/>
    <s v="Q4"/>
    <n v="12"/>
    <x v="11"/>
  </r>
  <r>
    <n v="2123"/>
    <d v="2026-12-23T00:00:00"/>
    <n v="2026"/>
    <x v="3"/>
    <n v="12"/>
    <x v="11"/>
    <x v="3"/>
    <x v="8"/>
    <x v="0"/>
    <s v="Returning"/>
    <x v="1"/>
    <s v="Hiking Daypack 20L"/>
    <n v="1"/>
    <n v="91.08"/>
    <n v="0.2"/>
    <n v="46.14"/>
    <n v="72.864000000000004"/>
    <n v="46.14"/>
    <n v="26.724000000000004"/>
    <n v="0.36676548089591571"/>
    <n v="2026"/>
    <s v="Q4"/>
    <n v="12"/>
    <x v="11"/>
  </r>
  <r>
    <n v="2586"/>
    <d v="2026-12-23T00:00:00"/>
    <n v="2026"/>
    <x v="3"/>
    <n v="12"/>
    <x v="11"/>
    <x v="1"/>
    <x v="14"/>
    <x v="2"/>
    <s v="New"/>
    <x v="1"/>
    <s v="Trail Boots"/>
    <n v="1"/>
    <n v="143.84"/>
    <n v="0.15"/>
    <n v="78.17"/>
    <n v="122.264"/>
    <n v="78.17"/>
    <n v="44.093999999999994"/>
    <n v="0.360645815612118"/>
    <n v="2026"/>
    <s v="Q4"/>
    <n v="12"/>
    <x v="11"/>
  </r>
  <r>
    <n v="3048"/>
    <d v="2026-12-23T00:00:00"/>
    <n v="2026"/>
    <x v="3"/>
    <n v="12"/>
    <x v="11"/>
    <x v="1"/>
    <x v="6"/>
    <x v="0"/>
    <s v="New"/>
    <x v="0"/>
    <s v="Cycling Pack 12L"/>
    <n v="1"/>
    <n v="102.66"/>
    <n v="0.05"/>
    <n v="49.2"/>
    <n v="97.526999999999987"/>
    <n v="49.2"/>
    <n v="48.326999999999984"/>
    <n v="0.4955243163431664"/>
    <n v="2026"/>
    <s v="Q4"/>
    <n v="12"/>
    <x v="11"/>
  </r>
  <r>
    <n v="3838"/>
    <d v="2026-12-23T00:00:00"/>
    <n v="2026"/>
    <x v="3"/>
    <n v="12"/>
    <x v="11"/>
    <x v="1"/>
    <x v="11"/>
    <x v="2"/>
    <s v="New"/>
    <x v="4"/>
    <s v="Resistance Band Set"/>
    <n v="2"/>
    <n v="40.32"/>
    <n v="0"/>
    <n v="14.39"/>
    <n v="80.64"/>
    <n v="28.78"/>
    <n v="51.86"/>
    <n v="0.64310515873015872"/>
    <n v="2026"/>
    <s v="Q4"/>
    <n v="12"/>
    <x v="11"/>
  </r>
  <r>
    <n v="4718"/>
    <d v="2026-12-23T00:00:00"/>
    <n v="2026"/>
    <x v="3"/>
    <n v="12"/>
    <x v="11"/>
    <x v="0"/>
    <x v="0"/>
    <x v="2"/>
    <s v="Returning"/>
    <x v="1"/>
    <s v="Summit Backpack 45L"/>
    <n v="1"/>
    <n v="157.58000000000001"/>
    <n v="0.1"/>
    <n v="80.37"/>
    <n v="141.822"/>
    <n v="80.37"/>
    <n v="61.451999999999998"/>
    <n v="0.43330371874603374"/>
    <n v="2026"/>
    <s v="Q4"/>
    <n v="12"/>
    <x v="11"/>
  </r>
  <r>
    <n v="4844"/>
    <d v="2026-12-23T00:00:00"/>
    <n v="2026"/>
    <x v="3"/>
    <n v="12"/>
    <x v="11"/>
    <x v="1"/>
    <x v="14"/>
    <x v="0"/>
    <s v="New"/>
    <x v="4"/>
    <s v="Recovery Roller"/>
    <n v="1"/>
    <n v="36.4"/>
    <n v="0"/>
    <n v="14.22"/>
    <n v="36.4"/>
    <n v="14.22"/>
    <n v="22.18"/>
    <n v="0.6093406593406594"/>
    <n v="2026"/>
    <s v="Q4"/>
    <n v="12"/>
    <x v="11"/>
  </r>
  <r>
    <n v="678"/>
    <d v="2026-12-24T00:00:00"/>
    <n v="2026"/>
    <x v="3"/>
    <n v="12"/>
    <x v="11"/>
    <x v="1"/>
    <x v="11"/>
    <x v="0"/>
    <s v="Business"/>
    <x v="1"/>
    <s v="Trail Boots"/>
    <n v="1"/>
    <n v="142.15"/>
    <n v="0.05"/>
    <n v="80.5"/>
    <n v="135.04249999999999"/>
    <n v="80.5"/>
    <n v="54.54249999999999"/>
    <n v="0.40389136753244342"/>
    <n v="2026"/>
    <s v="Q4"/>
    <n v="12"/>
    <x v="11"/>
  </r>
  <r>
    <n v="1706"/>
    <d v="2026-12-24T00:00:00"/>
    <n v="2026"/>
    <x v="3"/>
    <n v="12"/>
    <x v="11"/>
    <x v="0"/>
    <x v="0"/>
    <x v="0"/>
    <s v="Returning"/>
    <x v="3"/>
    <s v="Alpine Tent 4P"/>
    <n v="2"/>
    <n v="332.38"/>
    <n v="0.05"/>
    <n v="192.16"/>
    <n v="631.52199999999993"/>
    <n v="384.32"/>
    <n v="247.20199999999994"/>
    <n v="0.39143846136793331"/>
    <n v="2026"/>
    <s v="Q4"/>
    <n v="12"/>
    <x v="11"/>
  </r>
  <r>
    <n v="3034"/>
    <d v="2026-12-24T00:00:00"/>
    <n v="2026"/>
    <x v="3"/>
    <n v="12"/>
    <x v="11"/>
    <x v="1"/>
    <x v="1"/>
    <x v="2"/>
    <s v="New"/>
    <x v="3"/>
    <s v="Compact Sleeping Bag"/>
    <n v="1"/>
    <n v="122.18"/>
    <n v="0.15"/>
    <n v="61.28"/>
    <n v="103.85300000000001"/>
    <n v="61.28"/>
    <n v="42.573000000000008"/>
    <n v="0.40993519686479934"/>
    <n v="2026"/>
    <s v="Q4"/>
    <n v="12"/>
    <x v="11"/>
  </r>
  <r>
    <n v="3883"/>
    <d v="2026-12-24T00:00:00"/>
    <n v="2026"/>
    <x v="3"/>
    <n v="12"/>
    <x v="11"/>
    <x v="0"/>
    <x v="0"/>
    <x v="0"/>
    <s v="New"/>
    <x v="3"/>
    <s v="Compact Sleeping Bag"/>
    <n v="1"/>
    <n v="125.66"/>
    <n v="0.15"/>
    <n v="60.6"/>
    <n v="106.81099999999999"/>
    <n v="60.6"/>
    <n v="46.210999999999991"/>
    <n v="0.43264270533933763"/>
    <n v="2026"/>
    <s v="Q4"/>
    <n v="12"/>
    <x v="11"/>
  </r>
  <r>
    <n v="4342"/>
    <d v="2026-12-24T00:00:00"/>
    <n v="2026"/>
    <x v="3"/>
    <n v="12"/>
    <x v="11"/>
    <x v="3"/>
    <x v="4"/>
    <x v="0"/>
    <s v="Returning"/>
    <x v="2"/>
    <s v="Packing Cube Set"/>
    <n v="2"/>
    <n v="47.38"/>
    <n v="0.05"/>
    <n v="18.850000000000001"/>
    <n v="90.022000000000006"/>
    <n v="37.700000000000003"/>
    <n v="52.322000000000003"/>
    <n v="0.58121348114905247"/>
    <n v="2026"/>
    <s v="Q4"/>
    <n v="12"/>
    <x v="11"/>
  </r>
  <r>
    <n v="4468"/>
    <d v="2026-12-24T00:00:00"/>
    <n v="2026"/>
    <x v="3"/>
    <n v="12"/>
    <x v="11"/>
    <x v="0"/>
    <x v="0"/>
    <x v="0"/>
    <s v="Business"/>
    <x v="3"/>
    <s v="Portable Camp Stove"/>
    <n v="1"/>
    <n v="80.8"/>
    <n v="0.05"/>
    <n v="38.33"/>
    <n v="76.759999999999991"/>
    <n v="38.33"/>
    <n v="38.429999999999993"/>
    <n v="0.50065138092756645"/>
    <n v="2026"/>
    <s v="Q4"/>
    <n v="12"/>
    <x v="11"/>
  </r>
  <r>
    <n v="7"/>
    <d v="2026-12-25T00:00:00"/>
    <n v="2026"/>
    <x v="3"/>
    <n v="12"/>
    <x v="11"/>
    <x v="3"/>
    <x v="8"/>
    <x v="0"/>
    <s v="Returning"/>
    <x v="0"/>
    <s v="Cycling Pack 12L"/>
    <n v="5"/>
    <n v="103.52"/>
    <n v="0.1"/>
    <n v="49.1"/>
    <n v="465.84000000000003"/>
    <n v="245.5"/>
    <n v="220.34000000000003"/>
    <n v="0.47299501974927016"/>
    <n v="2026"/>
    <s v="Q4"/>
    <n v="12"/>
    <x v="11"/>
  </r>
  <r>
    <n v="658"/>
    <d v="2026-12-25T00:00:00"/>
    <n v="2026"/>
    <x v="3"/>
    <n v="12"/>
    <x v="11"/>
    <x v="1"/>
    <x v="6"/>
    <x v="2"/>
    <s v="Business"/>
    <x v="1"/>
    <s v="Summit Backpack 45L"/>
    <n v="2"/>
    <n v="153.38999999999999"/>
    <n v="0.05"/>
    <n v="78.06"/>
    <n v="291.44099999999997"/>
    <n v="156.12"/>
    <n v="135.32099999999997"/>
    <n v="0.46431696295305047"/>
    <n v="2026"/>
    <s v="Q4"/>
    <n v="12"/>
    <x v="11"/>
  </r>
  <r>
    <n v="1192"/>
    <d v="2026-12-25T00:00:00"/>
    <n v="2026"/>
    <x v="3"/>
    <n v="12"/>
    <x v="11"/>
    <x v="3"/>
    <x v="13"/>
    <x v="1"/>
    <s v="Business"/>
    <x v="4"/>
    <s v="Resistance Band Set"/>
    <n v="6"/>
    <n v="39.49"/>
    <n v="0.05"/>
    <n v="14.49"/>
    <n v="225.09299999999999"/>
    <n v="86.94"/>
    <n v="138.15299999999999"/>
    <n v="0.61375964601298127"/>
    <n v="2026"/>
    <s v="Q4"/>
    <n v="12"/>
    <x v="11"/>
  </r>
  <r>
    <n v="3852"/>
    <d v="2026-12-25T00:00:00"/>
    <n v="2026"/>
    <x v="3"/>
    <n v="12"/>
    <x v="11"/>
    <x v="2"/>
    <x v="2"/>
    <x v="2"/>
    <s v="Business"/>
    <x v="4"/>
    <s v="Recovery Roller"/>
    <n v="1"/>
    <n v="35.54"/>
    <n v="0.1"/>
    <n v="13.63"/>
    <n v="31.986000000000001"/>
    <n v="13.63"/>
    <n v="18.356000000000002"/>
    <n v="0.5738760707809667"/>
    <n v="2026"/>
    <s v="Q4"/>
    <n v="12"/>
    <x v="11"/>
  </r>
  <r>
    <n v="4507"/>
    <d v="2026-12-25T00:00:00"/>
    <n v="2026"/>
    <x v="3"/>
    <n v="12"/>
    <x v="11"/>
    <x v="1"/>
    <x v="12"/>
    <x v="3"/>
    <s v="Returning"/>
    <x v="2"/>
    <s v="Travel Backpack 35L"/>
    <n v="2"/>
    <n v="167.21"/>
    <n v="0.05"/>
    <n v="88.23"/>
    <n v="317.69900000000001"/>
    <n v="176.46"/>
    <n v="141.239"/>
    <n v="0.44456860109726504"/>
    <n v="2026"/>
    <s v="Q4"/>
    <n v="12"/>
    <x v="11"/>
  </r>
  <r>
    <n v="260"/>
    <d v="2026-12-26T00:00:00"/>
    <n v="2026"/>
    <x v="3"/>
    <n v="12"/>
    <x v="11"/>
    <x v="2"/>
    <x v="2"/>
    <x v="0"/>
    <s v="Business"/>
    <x v="1"/>
    <s v="Trekking Poles"/>
    <n v="1"/>
    <n v="71.89"/>
    <n v="0.1"/>
    <n v="31.88"/>
    <n v="64.701000000000008"/>
    <n v="31.88"/>
    <n v="32.821000000000012"/>
    <n v="0.50727191233520363"/>
    <n v="2026"/>
    <s v="Q4"/>
    <n v="12"/>
    <x v="11"/>
  </r>
  <r>
    <n v="1659"/>
    <d v="2026-12-26T00:00:00"/>
    <n v="2026"/>
    <x v="3"/>
    <n v="12"/>
    <x v="11"/>
    <x v="0"/>
    <x v="15"/>
    <x v="2"/>
    <s v="New"/>
    <x v="2"/>
    <s v="Carry-On Duffel"/>
    <n v="1"/>
    <n v="133.56"/>
    <n v="0.05"/>
    <n v="68.739999999999995"/>
    <n v="126.88199999999999"/>
    <n v="68.739999999999995"/>
    <n v="58.141999999999996"/>
    <n v="0.4582367869358932"/>
    <n v="2026"/>
    <s v="Q4"/>
    <n v="12"/>
    <x v="11"/>
  </r>
  <r>
    <n v="3188"/>
    <d v="2026-12-26T00:00:00"/>
    <n v="2026"/>
    <x v="3"/>
    <n v="12"/>
    <x v="11"/>
    <x v="3"/>
    <x v="7"/>
    <x v="3"/>
    <s v="New"/>
    <x v="3"/>
    <s v="Compact Sleeping Bag"/>
    <n v="2"/>
    <n v="122.28"/>
    <n v="0.1"/>
    <n v="61.64"/>
    <n v="220.10400000000001"/>
    <n v="123.28"/>
    <n v="96.824000000000012"/>
    <n v="0.43990113764402283"/>
    <n v="2026"/>
    <s v="Q4"/>
    <n v="12"/>
    <x v="11"/>
  </r>
  <r>
    <n v="3673"/>
    <d v="2026-12-26T00:00:00"/>
    <n v="2026"/>
    <x v="3"/>
    <n v="12"/>
    <x v="11"/>
    <x v="0"/>
    <x v="15"/>
    <x v="0"/>
    <s v="Business"/>
    <x v="4"/>
    <s v="Resistance Band Set"/>
    <n v="1"/>
    <n v="40.619999999999997"/>
    <n v="0"/>
    <n v="14.62"/>
    <n v="40.619999999999997"/>
    <n v="14.62"/>
    <n v="26"/>
    <n v="0.64007877892663712"/>
    <n v="2026"/>
    <s v="Q4"/>
    <n v="12"/>
    <x v="11"/>
  </r>
  <r>
    <n v="3805"/>
    <d v="2026-12-26T00:00:00"/>
    <n v="2026"/>
    <x v="3"/>
    <n v="12"/>
    <x v="11"/>
    <x v="3"/>
    <x v="4"/>
    <x v="1"/>
    <s v="Business"/>
    <x v="2"/>
    <s v="Packing Cube Set"/>
    <n v="8"/>
    <n v="45.54"/>
    <n v="0.15"/>
    <n v="18.54"/>
    <n v="309.67199999999997"/>
    <n v="148.32"/>
    <n v="161.35199999999998"/>
    <n v="0.52104161822831896"/>
    <n v="2026"/>
    <s v="Q4"/>
    <n v="12"/>
    <x v="11"/>
  </r>
  <r>
    <n v="3945"/>
    <d v="2026-12-26T00:00:00"/>
    <n v="2026"/>
    <x v="3"/>
    <n v="12"/>
    <x v="11"/>
    <x v="3"/>
    <x v="13"/>
    <x v="1"/>
    <s v="Business"/>
    <x v="0"/>
    <s v="Trail Bike Light"/>
    <n v="4"/>
    <n v="50.96"/>
    <n v="0.1"/>
    <n v="22.14"/>
    <n v="183.45600000000002"/>
    <n v="88.56"/>
    <n v="94.896000000000015"/>
    <n v="0.51726844583987441"/>
    <n v="2026"/>
    <s v="Q4"/>
    <n v="12"/>
    <x v="11"/>
  </r>
  <r>
    <n v="4266"/>
    <d v="2026-12-26T00:00:00"/>
    <n v="2026"/>
    <x v="3"/>
    <n v="12"/>
    <x v="11"/>
    <x v="1"/>
    <x v="1"/>
    <x v="0"/>
    <s v="New"/>
    <x v="0"/>
    <s v="Compact Repair Kit"/>
    <n v="4"/>
    <n v="40.19"/>
    <n v="0.15"/>
    <n v="16.55"/>
    <n v="136.64599999999999"/>
    <n v="66.2"/>
    <n v="70.445999999999984"/>
    <n v="0.51553649576277383"/>
    <n v="2026"/>
    <s v="Q4"/>
    <n v="12"/>
    <x v="11"/>
  </r>
  <r>
    <n v="606"/>
    <d v="2026-12-27T00:00:00"/>
    <n v="2026"/>
    <x v="3"/>
    <n v="12"/>
    <x v="11"/>
    <x v="1"/>
    <x v="12"/>
    <x v="0"/>
    <s v="New"/>
    <x v="3"/>
    <s v="Alpine Tent 4P"/>
    <n v="3"/>
    <n v="333.84"/>
    <n v="0"/>
    <n v="193.05"/>
    <n v="1001.52"/>
    <n v="579.15000000000009"/>
    <n v="422.36999999999989"/>
    <n v="0.42172897196261672"/>
    <n v="2026"/>
    <s v="Q4"/>
    <n v="12"/>
    <x v="11"/>
  </r>
  <r>
    <n v="1166"/>
    <d v="2026-12-27T00:00:00"/>
    <n v="2026"/>
    <x v="3"/>
    <n v="12"/>
    <x v="11"/>
    <x v="2"/>
    <x v="16"/>
    <x v="3"/>
    <s v="Returning"/>
    <x v="3"/>
    <s v="Trail Tent 2P"/>
    <n v="2"/>
    <n v="198.94"/>
    <n v="0.15"/>
    <n v="102.32"/>
    <n v="338.19799999999998"/>
    <n v="204.64"/>
    <n v="133.55799999999999"/>
    <n v="0.39491067362905752"/>
    <n v="2026"/>
    <s v="Q4"/>
    <n v="12"/>
    <x v="11"/>
  </r>
  <r>
    <n v="1913"/>
    <d v="2026-12-27T00:00:00"/>
    <n v="2026"/>
    <x v="3"/>
    <n v="12"/>
    <x v="11"/>
    <x v="2"/>
    <x v="5"/>
    <x v="3"/>
    <s v="New"/>
    <x v="4"/>
    <s v="Recovery Roller"/>
    <n v="3"/>
    <n v="35.979999999999997"/>
    <n v="0"/>
    <n v="13.6"/>
    <n v="107.94"/>
    <n v="40.799999999999997"/>
    <n v="67.14"/>
    <n v="0.62201222901612008"/>
    <n v="2026"/>
    <s v="Q4"/>
    <n v="12"/>
    <x v="11"/>
  </r>
  <r>
    <n v="2402"/>
    <d v="2026-12-27T00:00:00"/>
    <n v="2026"/>
    <x v="3"/>
    <n v="12"/>
    <x v="11"/>
    <x v="1"/>
    <x v="14"/>
    <x v="3"/>
    <s v="New"/>
    <x v="2"/>
    <s v="Carry-On Duffel"/>
    <n v="6"/>
    <n v="133.4"/>
    <n v="0.1"/>
    <n v="66.3"/>
    <n v="720.36000000000013"/>
    <n v="397.79999999999995"/>
    <n v="322.56000000000017"/>
    <n v="0.44777611194402817"/>
    <n v="2026"/>
    <s v="Q4"/>
    <n v="12"/>
    <x v="11"/>
  </r>
  <r>
    <n v="3192"/>
    <d v="2026-12-27T00:00:00"/>
    <n v="2026"/>
    <x v="3"/>
    <n v="12"/>
    <x v="11"/>
    <x v="3"/>
    <x v="7"/>
    <x v="0"/>
    <s v="Returning"/>
    <x v="1"/>
    <s v="Hiking Daypack 20L"/>
    <n v="2"/>
    <n v="93.45"/>
    <n v="0"/>
    <n v="45.75"/>
    <n v="186.9"/>
    <n v="91.5"/>
    <n v="95.4"/>
    <n v="0.5104333868378812"/>
    <n v="2026"/>
    <s v="Q4"/>
    <n v="12"/>
    <x v="11"/>
  </r>
  <r>
    <n v="3721"/>
    <d v="2026-12-27T00:00:00"/>
    <n v="2026"/>
    <x v="3"/>
    <n v="12"/>
    <x v="11"/>
    <x v="2"/>
    <x v="5"/>
    <x v="3"/>
    <s v="New"/>
    <x v="4"/>
    <s v="Training Mat"/>
    <n v="1"/>
    <n v="49.79"/>
    <n v="0.2"/>
    <n v="21.87"/>
    <n v="39.832000000000001"/>
    <n v="21.87"/>
    <n v="17.962"/>
    <n v="0.45094396465153641"/>
    <n v="2026"/>
    <s v="Q4"/>
    <n v="12"/>
    <x v="11"/>
  </r>
  <r>
    <n v="3882"/>
    <d v="2026-12-27T00:00:00"/>
    <n v="2026"/>
    <x v="3"/>
    <n v="12"/>
    <x v="11"/>
    <x v="3"/>
    <x v="8"/>
    <x v="3"/>
    <s v="Returning"/>
    <x v="1"/>
    <s v="Trekking Poles"/>
    <n v="3"/>
    <n v="70.430000000000007"/>
    <n v="0.1"/>
    <n v="32.869999999999997"/>
    <n v="190.16100000000003"/>
    <n v="98.609999999999985"/>
    <n v="91.551000000000045"/>
    <n v="0.48143941186678674"/>
    <n v="2026"/>
    <s v="Q4"/>
    <n v="12"/>
    <x v="11"/>
  </r>
  <r>
    <n v="4945"/>
    <d v="2026-12-27T00:00:00"/>
    <n v="2026"/>
    <x v="3"/>
    <n v="12"/>
    <x v="11"/>
    <x v="2"/>
    <x v="2"/>
    <x v="0"/>
    <s v="Business"/>
    <x v="3"/>
    <s v="Portable Camp Stove"/>
    <n v="2"/>
    <n v="82.04"/>
    <n v="0.1"/>
    <n v="38.880000000000003"/>
    <n v="147.67200000000003"/>
    <n v="77.760000000000005"/>
    <n v="69.91200000000002"/>
    <n v="0.47342759629449055"/>
    <n v="2026"/>
    <s v="Q4"/>
    <n v="12"/>
    <x v="11"/>
  </r>
  <r>
    <n v="5084"/>
    <d v="2026-12-27T00:00:00"/>
    <n v="2026"/>
    <x v="3"/>
    <n v="12"/>
    <x v="11"/>
    <x v="1"/>
    <x v="11"/>
    <x v="3"/>
    <s v="Returning"/>
    <x v="2"/>
    <s v="Insulated Bottle"/>
    <n v="1"/>
    <n v="35.409999999999997"/>
    <n v="0.2"/>
    <n v="13.54"/>
    <n v="28.327999999999999"/>
    <n v="13.54"/>
    <n v="14.788"/>
    <n v="0.5220276757977973"/>
    <n v="2026"/>
    <s v="Q4"/>
    <n v="12"/>
    <x v="11"/>
  </r>
  <r>
    <n v="246"/>
    <d v="2026-12-28T00:00:00"/>
    <n v="2026"/>
    <x v="3"/>
    <n v="12"/>
    <x v="11"/>
    <x v="3"/>
    <x v="7"/>
    <x v="3"/>
    <s v="Business"/>
    <x v="0"/>
    <s v="Compact Repair Kit"/>
    <n v="1"/>
    <n v="41.06"/>
    <n v="0.1"/>
    <n v="16.23"/>
    <n v="36.954000000000001"/>
    <n v="16.23"/>
    <n v="20.724"/>
    <n v="0.5608053255398604"/>
    <n v="2026"/>
    <s v="Q4"/>
    <n v="12"/>
    <x v="11"/>
  </r>
  <r>
    <n v="537"/>
    <d v="2026-12-28T00:00:00"/>
    <n v="2026"/>
    <x v="3"/>
    <n v="12"/>
    <x v="11"/>
    <x v="3"/>
    <x v="8"/>
    <x v="1"/>
    <s v="Business"/>
    <x v="1"/>
    <s v="Hiking Daypack 20L"/>
    <n v="12"/>
    <n v="90.29"/>
    <n v="0.1"/>
    <n v="45.76"/>
    <n v="975.13200000000006"/>
    <n v="549.12"/>
    <n v="426.01200000000006"/>
    <n v="0.43687623829389255"/>
    <n v="2026"/>
    <s v="Q4"/>
    <n v="12"/>
    <x v="11"/>
  </r>
  <r>
    <n v="968"/>
    <d v="2026-12-28T00:00:00"/>
    <n v="2026"/>
    <x v="3"/>
    <n v="12"/>
    <x v="11"/>
    <x v="1"/>
    <x v="12"/>
    <x v="2"/>
    <s v="New"/>
    <x v="0"/>
    <s v="Cycling Pack 12L"/>
    <n v="1"/>
    <n v="103.13"/>
    <n v="0.15"/>
    <n v="50.06"/>
    <n v="87.660499999999999"/>
    <n v="50.06"/>
    <n v="37.600499999999997"/>
    <n v="0.42893321393329947"/>
    <n v="2026"/>
    <s v="Q4"/>
    <n v="12"/>
    <x v="11"/>
  </r>
  <r>
    <n v="1234"/>
    <d v="2026-12-28T00:00:00"/>
    <n v="2026"/>
    <x v="3"/>
    <n v="12"/>
    <x v="11"/>
    <x v="3"/>
    <x v="13"/>
    <x v="0"/>
    <s v="Returning"/>
    <x v="0"/>
    <s v="Commuter Helmet"/>
    <n v="1"/>
    <n v="81.39"/>
    <n v="0.05"/>
    <n v="43.54"/>
    <n v="77.320499999999996"/>
    <n v="43.54"/>
    <n v="33.780499999999996"/>
    <n v="0.43688931137279247"/>
    <n v="2026"/>
    <s v="Q4"/>
    <n v="12"/>
    <x v="11"/>
  </r>
  <r>
    <n v="2061"/>
    <d v="2026-12-28T00:00:00"/>
    <n v="2026"/>
    <x v="3"/>
    <n v="12"/>
    <x v="11"/>
    <x v="0"/>
    <x v="15"/>
    <x v="3"/>
    <s v="Returning"/>
    <x v="3"/>
    <s v="Alpine Tent 4P"/>
    <n v="2"/>
    <n v="342.78"/>
    <n v="0"/>
    <n v="197.89"/>
    <n v="685.56"/>
    <n v="395.78"/>
    <n v="289.77999999999997"/>
    <n v="0.4226909387945621"/>
    <n v="2026"/>
    <s v="Q4"/>
    <n v="12"/>
    <x v="11"/>
  </r>
  <r>
    <n v="2219"/>
    <d v="2026-12-28T00:00:00"/>
    <n v="2026"/>
    <x v="3"/>
    <n v="12"/>
    <x v="11"/>
    <x v="1"/>
    <x v="14"/>
    <x v="0"/>
    <s v="Returning"/>
    <x v="1"/>
    <s v="Trail Boots"/>
    <n v="1"/>
    <n v="147"/>
    <n v="0.15"/>
    <n v="79.58"/>
    <n v="124.95"/>
    <n v="79.58"/>
    <n v="45.370000000000005"/>
    <n v="0.36310524209683875"/>
    <n v="2026"/>
    <s v="Q4"/>
    <n v="12"/>
    <x v="11"/>
  </r>
  <r>
    <n v="2651"/>
    <d v="2026-12-28T00:00:00"/>
    <n v="2026"/>
    <x v="3"/>
    <n v="12"/>
    <x v="11"/>
    <x v="0"/>
    <x v="15"/>
    <x v="0"/>
    <s v="New"/>
    <x v="2"/>
    <s v="Packing Cube Set"/>
    <n v="1"/>
    <n v="45.69"/>
    <n v="0.2"/>
    <n v="18.829999999999998"/>
    <n v="36.552"/>
    <n v="18.829999999999998"/>
    <n v="17.722000000000001"/>
    <n v="0.48484351061501429"/>
    <n v="2026"/>
    <s v="Q4"/>
    <n v="12"/>
    <x v="11"/>
  </r>
  <r>
    <n v="3173"/>
    <d v="2026-12-28T00:00:00"/>
    <n v="2026"/>
    <x v="3"/>
    <n v="12"/>
    <x v="11"/>
    <x v="1"/>
    <x v="12"/>
    <x v="3"/>
    <s v="Returning"/>
    <x v="0"/>
    <s v="Compact Repair Kit"/>
    <n v="1"/>
    <n v="39.69"/>
    <n v="0"/>
    <n v="17.09"/>
    <n v="39.69"/>
    <n v="17.09"/>
    <n v="22.599999999999998"/>
    <n v="0.56941295036533135"/>
    <n v="2026"/>
    <s v="Q4"/>
    <n v="12"/>
    <x v="11"/>
  </r>
  <r>
    <n v="3409"/>
    <d v="2026-12-28T00:00:00"/>
    <n v="2026"/>
    <x v="3"/>
    <n v="12"/>
    <x v="11"/>
    <x v="3"/>
    <x v="4"/>
    <x v="0"/>
    <s v="New"/>
    <x v="3"/>
    <s v="Compact Sleeping Bag"/>
    <n v="5"/>
    <n v="122.42"/>
    <n v="0"/>
    <n v="60.8"/>
    <n v="612.1"/>
    <n v="304"/>
    <n v="308.10000000000002"/>
    <n v="0.50334912595981052"/>
    <n v="2026"/>
    <s v="Q4"/>
    <n v="12"/>
    <x v="11"/>
  </r>
  <r>
    <n v="3535"/>
    <d v="2026-12-28T00:00:00"/>
    <n v="2026"/>
    <x v="3"/>
    <n v="12"/>
    <x v="11"/>
    <x v="1"/>
    <x v="6"/>
    <x v="2"/>
    <s v="New"/>
    <x v="2"/>
    <s v="Insulated Bottle"/>
    <n v="1"/>
    <n v="37.03"/>
    <n v="0.15"/>
    <n v="13.53"/>
    <n v="31.4755"/>
    <n v="13.53"/>
    <n v="17.945500000000003"/>
    <n v="0.57014185636447401"/>
    <n v="2026"/>
    <s v="Q4"/>
    <n v="12"/>
    <x v="11"/>
  </r>
  <r>
    <n v="5134"/>
    <d v="2026-12-28T00:00:00"/>
    <n v="2026"/>
    <x v="3"/>
    <n v="12"/>
    <x v="11"/>
    <x v="1"/>
    <x v="14"/>
    <x v="2"/>
    <s v="Returning"/>
    <x v="1"/>
    <s v="Hiking Daypack 20L"/>
    <n v="1"/>
    <n v="90.99"/>
    <n v="0.05"/>
    <n v="44.78"/>
    <n v="86.440499999999986"/>
    <n v="44.78"/>
    <n v="41.660499999999985"/>
    <n v="0.48195579618350187"/>
    <n v="2026"/>
    <s v="Q4"/>
    <n v="12"/>
    <x v="11"/>
  </r>
  <r>
    <n v="2011"/>
    <d v="2026-12-29T00:00:00"/>
    <n v="2026"/>
    <x v="3"/>
    <n v="12"/>
    <x v="11"/>
    <x v="1"/>
    <x v="11"/>
    <x v="0"/>
    <s v="Returning"/>
    <x v="1"/>
    <s v="Hiking Daypack 20L"/>
    <n v="1"/>
    <n v="90.81"/>
    <n v="0.1"/>
    <n v="46.53"/>
    <n v="81.728999999999999"/>
    <n v="46.53"/>
    <n v="35.198999999999998"/>
    <n v="0.43067944059024332"/>
    <n v="2026"/>
    <s v="Q4"/>
    <n v="12"/>
    <x v="11"/>
  </r>
  <r>
    <n v="2477"/>
    <d v="2026-12-29T00:00:00"/>
    <n v="2026"/>
    <x v="3"/>
    <n v="12"/>
    <x v="11"/>
    <x v="0"/>
    <x v="15"/>
    <x v="2"/>
    <s v="New"/>
    <x v="0"/>
    <s v="Compact Repair Kit"/>
    <n v="1"/>
    <n v="41.28"/>
    <n v="0.15"/>
    <n v="16.41"/>
    <n v="35.088000000000001"/>
    <n v="16.41"/>
    <n v="18.678000000000001"/>
    <n v="0.53231874145006841"/>
    <n v="2026"/>
    <s v="Q4"/>
    <n v="12"/>
    <x v="11"/>
  </r>
  <r>
    <n v="2745"/>
    <d v="2026-12-29T00:00:00"/>
    <n v="2026"/>
    <x v="3"/>
    <n v="12"/>
    <x v="11"/>
    <x v="3"/>
    <x v="13"/>
    <x v="3"/>
    <s v="Business"/>
    <x v="2"/>
    <s v="Packing Cube Set"/>
    <n v="1"/>
    <n v="46.07"/>
    <n v="0"/>
    <n v="18.420000000000002"/>
    <n v="46.07"/>
    <n v="18.420000000000002"/>
    <n v="27.65"/>
    <n v="0.60017364879531143"/>
    <n v="2026"/>
    <s v="Q4"/>
    <n v="12"/>
    <x v="11"/>
  </r>
  <r>
    <n v="4427"/>
    <d v="2026-12-29T00:00:00"/>
    <n v="2026"/>
    <x v="3"/>
    <n v="12"/>
    <x v="11"/>
    <x v="1"/>
    <x v="12"/>
    <x v="2"/>
    <s v="Business"/>
    <x v="1"/>
    <s v="Trail Boots"/>
    <n v="1"/>
    <n v="147.29"/>
    <n v="0.1"/>
    <n v="78.2"/>
    <n v="132.56100000000001"/>
    <n v="78.2"/>
    <n v="54.361000000000004"/>
    <n v="0.4100829052285363"/>
    <n v="2026"/>
    <s v="Q4"/>
    <n v="12"/>
    <x v="11"/>
  </r>
  <r>
    <n v="377"/>
    <d v="2026-12-30T00:00:00"/>
    <n v="2026"/>
    <x v="3"/>
    <n v="12"/>
    <x v="11"/>
    <x v="3"/>
    <x v="13"/>
    <x v="0"/>
    <s v="New"/>
    <x v="0"/>
    <s v="Compact Repair Kit"/>
    <n v="1"/>
    <n v="40.82"/>
    <n v="0.1"/>
    <n v="17.2"/>
    <n v="36.738"/>
    <n v="17.2"/>
    <n v="19.538"/>
    <n v="0.53181991398551909"/>
    <n v="2026"/>
    <s v="Q4"/>
    <n v="12"/>
    <x v="11"/>
  </r>
  <r>
    <n v="1530"/>
    <d v="2026-12-30T00:00:00"/>
    <n v="2026"/>
    <x v="3"/>
    <n v="12"/>
    <x v="11"/>
    <x v="3"/>
    <x v="7"/>
    <x v="0"/>
    <s v="New"/>
    <x v="4"/>
    <s v="Training Mat"/>
    <n v="3"/>
    <n v="50.72"/>
    <n v="0"/>
    <n v="22.3"/>
    <n v="152.16"/>
    <n v="66.900000000000006"/>
    <n v="85.259999999999991"/>
    <n v="0.56033123028391163"/>
    <n v="2026"/>
    <s v="Q4"/>
    <n v="12"/>
    <x v="11"/>
  </r>
  <r>
    <n v="2135"/>
    <d v="2026-12-30T00:00:00"/>
    <n v="2026"/>
    <x v="3"/>
    <n v="12"/>
    <x v="11"/>
    <x v="1"/>
    <x v="12"/>
    <x v="3"/>
    <s v="Business"/>
    <x v="3"/>
    <s v="Trail Tent 2P"/>
    <n v="3"/>
    <n v="194.7"/>
    <n v="0.1"/>
    <n v="102.62"/>
    <n v="525.68999999999994"/>
    <n v="307.86"/>
    <n v="217.82999999999993"/>
    <n v="0.41436968555612613"/>
    <n v="2026"/>
    <s v="Q4"/>
    <n v="12"/>
    <x v="11"/>
  </r>
  <r>
    <n v="2916"/>
    <d v="2026-12-30T00:00:00"/>
    <n v="2026"/>
    <x v="3"/>
    <n v="12"/>
    <x v="11"/>
    <x v="1"/>
    <x v="6"/>
    <x v="2"/>
    <s v="New"/>
    <x v="2"/>
    <s v="Insulated Bottle"/>
    <n v="1"/>
    <n v="36.64"/>
    <n v="0.05"/>
    <n v="13.59"/>
    <n v="34.808"/>
    <n v="13.59"/>
    <n v="21.218"/>
    <n v="0.60957251206619167"/>
    <n v="2026"/>
    <s v="Q4"/>
    <n v="12"/>
    <x v="11"/>
  </r>
  <r>
    <n v="3449"/>
    <d v="2026-12-30T00:00:00"/>
    <n v="2026"/>
    <x v="3"/>
    <n v="12"/>
    <x v="11"/>
    <x v="2"/>
    <x v="10"/>
    <x v="3"/>
    <s v="Returning"/>
    <x v="3"/>
    <s v="Trail Tent 2P"/>
    <n v="6"/>
    <n v="192.9"/>
    <n v="0.2"/>
    <n v="106.89"/>
    <n v="925.92000000000007"/>
    <n v="641.34"/>
    <n v="284.58000000000004"/>
    <n v="0.30734836702954899"/>
    <n v="2026"/>
    <s v="Q4"/>
    <n v="12"/>
    <x v="11"/>
  </r>
  <r>
    <n v="3498"/>
    <d v="2026-12-30T00:00:00"/>
    <n v="2026"/>
    <x v="3"/>
    <n v="12"/>
    <x v="11"/>
    <x v="3"/>
    <x v="7"/>
    <x v="3"/>
    <s v="Returning"/>
    <x v="1"/>
    <s v="Trekking Poles"/>
    <n v="2"/>
    <n v="71.56"/>
    <n v="0.1"/>
    <n v="32.99"/>
    <n v="128.80800000000002"/>
    <n v="65.98"/>
    <n v="62.828000000000017"/>
    <n v="0.4877647351096206"/>
    <n v="2026"/>
    <s v="Q4"/>
    <n v="12"/>
    <x v="11"/>
  </r>
  <r>
    <n v="4851"/>
    <d v="2026-12-30T00:00:00"/>
    <n v="2026"/>
    <x v="3"/>
    <n v="12"/>
    <x v="11"/>
    <x v="3"/>
    <x v="13"/>
    <x v="3"/>
    <s v="New"/>
    <x v="0"/>
    <s v="Compact Repair Kit"/>
    <n v="1"/>
    <n v="40.270000000000003"/>
    <n v="0.1"/>
    <n v="16.63"/>
    <n v="36.243000000000002"/>
    <n v="16.63"/>
    <n v="19.613000000000003"/>
    <n v="0.54115277432883602"/>
    <n v="2026"/>
    <s v="Q4"/>
    <n v="12"/>
    <x v="11"/>
  </r>
  <r>
    <n v="4926"/>
    <d v="2026-12-30T00:00:00"/>
    <n v="2026"/>
    <x v="3"/>
    <n v="12"/>
    <x v="11"/>
    <x v="3"/>
    <x v="7"/>
    <x v="2"/>
    <s v="Business"/>
    <x v="0"/>
    <s v="Commuter Helmet"/>
    <n v="6"/>
    <n v="81.180000000000007"/>
    <n v="0.05"/>
    <n v="43.3"/>
    <n v="462.726"/>
    <n v="259.79999999999995"/>
    <n v="202.92600000000004"/>
    <n v="0.43854462468069666"/>
    <n v="2026"/>
    <s v="Q4"/>
    <n v="12"/>
    <x v="11"/>
  </r>
  <r>
    <n v="5035"/>
    <d v="2026-12-30T00:00:00"/>
    <n v="2026"/>
    <x v="3"/>
    <n v="12"/>
    <x v="11"/>
    <x v="1"/>
    <x v="12"/>
    <x v="0"/>
    <s v="New"/>
    <x v="0"/>
    <s v="Cycling Pack 12L"/>
    <n v="2"/>
    <n v="101.73"/>
    <n v="0.1"/>
    <n v="49.3"/>
    <n v="183.114"/>
    <n v="98.6"/>
    <n v="84.51400000000001"/>
    <n v="0.46153762137247839"/>
    <n v="2026"/>
    <s v="Q4"/>
    <n v="12"/>
    <x v="11"/>
  </r>
  <r>
    <n v="5135"/>
    <d v="2026-12-30T00:00:00"/>
    <n v="2026"/>
    <x v="3"/>
    <n v="12"/>
    <x v="11"/>
    <x v="2"/>
    <x v="10"/>
    <x v="0"/>
    <s v="New"/>
    <x v="0"/>
    <s v="Trail Bike Light"/>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DEEDA6-8557-4291-B285-4EE48A02E25D}" name="Sales_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L9:M14"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_Revenue" fld="16" baseField="5" baseItem="0" numFmtId="172"/>
  </dataFields>
  <formats count="4">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8" count="1" selected="0">
            <x v="0"/>
          </reference>
        </references>
      </pivotArea>
    </chartFormat>
    <chartFormat chart="19" format="8">
      <pivotArea type="data" outline="0" fieldPosition="0">
        <references count="2">
          <reference field="4294967294" count="1" selected="0">
            <x v="0"/>
          </reference>
          <reference field="8" count="1" selected="0">
            <x v="1"/>
          </reference>
        </references>
      </pivotArea>
    </chartFormat>
    <chartFormat chart="19" format="9">
      <pivotArea type="data" outline="0" fieldPosition="0">
        <references count="2">
          <reference field="4294967294" count="1" selected="0">
            <x v="0"/>
          </reference>
          <reference field="8" count="1" selected="0">
            <x v="2"/>
          </reference>
        </references>
      </pivotArea>
    </chartFormat>
    <chartFormat chart="19"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871625-CEBE-4403-ABE3-9279518AF2EB}"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9"/>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9EF428-F0AF-4033-B2BA-D191D7BF6935}" name="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42CFC5-1963-4598-97B5-57228181A5F5}" name="Top5_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I9:J15"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1"/>
    </i>
    <i>
      <x v="16"/>
    </i>
    <i t="grand">
      <x/>
    </i>
  </rowItems>
  <colItems count="1">
    <i/>
  </colItems>
  <dataFields count="1">
    <dataField name="Total_Revenue" fld="16" baseField="5" baseItem="0" numFmtId="172"/>
  </dataFields>
  <formats count="4">
    <format dxfId="35">
      <pivotArea outline="0" collapsedLevelsAreSubtotals="1" fieldPosition="0"/>
    </format>
    <format dxfId="34">
      <pivotArea outline="0" collapsedLevelsAreSubtotals="1" fieldPosition="0"/>
    </format>
    <format dxfId="33">
      <pivotArea outline="0" collapsedLevelsAreSubtotals="1" fieldPosition="0"/>
    </format>
    <format dxfId="3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B64C0B-33C2-4BA7-9612-FEE086C7AB55}" name="Total_unit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h="1" x="0"/>
        <item h="1" x="4"/>
        <item h="1" x="1"/>
        <item h="1"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67"/>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EFE763-1970-433F-ABE2-51518123B1E0}"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Total_Revenue" fld="16" baseField="0" baseItem="0" numFmtId="169"/>
  </dataFields>
  <formats count="4">
    <format dxfId="40">
      <pivotArea outline="0" collapsedLevelsAreSubtotals="1" fieldPosition="0"/>
    </format>
    <format dxfId="39">
      <pivotArea outline="0" collapsedLevelsAreSubtotals="1" fieldPosition="0"/>
    </format>
    <format dxfId="38">
      <pivotArea outline="0" collapsedLevelsAreSubtotals="1" fieldPosition="0"/>
    </format>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2DF570-EAB5-4C58-A878-47132D8EFF78}" name="Monthly_Profit_And 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9:G22" firstHeaderRow="0" firstDataRow="1" firstDataCol="1"/>
  <pivotFields count="24">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_Revenue" fld="16" baseField="5" baseItem="0" numFmtId="170"/>
    <dataField name="Total Gross Profit" fld="18" baseField="5" baseItem="0"/>
  </dataFields>
  <formats count="5">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collapsedLevelsAreSubtotals="1" fieldPosition="0">
        <references count="2">
          <reference field="4294967294" count="1" selected="0">
            <x v="0"/>
          </reference>
          <reference field="5" count="0"/>
        </references>
      </pivotArea>
    </format>
    <format dxfId="41">
      <pivotArea collapsedLevelsAreSubtotals="1" fieldPosition="0">
        <references count="2">
          <reference field="4294967294" count="1" selected="0">
            <x v="1"/>
          </reference>
          <reference field="5"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5B4F7B-8049-428B-ACDF-AF4AD0FF65C0}" name="CountryWise_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19:K37"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_Revenue" fld="16" baseField="5" baseItem="0" numFmtId="172"/>
  </dataFields>
  <formats count="4">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667AB2-0324-424E-AD1B-DABA087D4913}" name="Region_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O9:P14"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_Revenue" fld="16" baseField="5" baseItem="0" numFmtId="172"/>
  </dataFields>
  <formats count="4">
    <format dxfId="53">
      <pivotArea outline="0" collapsedLevelsAreSubtotals="1" fieldPosition="0"/>
    </format>
    <format dxfId="52">
      <pivotArea outline="0" collapsedLevelsAreSubtotals="1" fieldPosition="0"/>
    </format>
    <format dxfId="51">
      <pivotArea outline="0" collapsedLevelsAreSubtotals="1" fieldPosition="0"/>
    </format>
    <format dxfId="50">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6" count="1" selected="0">
            <x v="0"/>
          </reference>
        </references>
      </pivotArea>
    </chartFormat>
    <chartFormat chart="24" format="8">
      <pivotArea type="data" outline="0" fieldPosition="0">
        <references count="2">
          <reference field="4294967294" count="1" selected="0">
            <x v="0"/>
          </reference>
          <reference field="6" count="1" selected="0">
            <x v="1"/>
          </reference>
        </references>
      </pivotArea>
    </chartFormat>
    <chartFormat chart="24" format="9">
      <pivotArea type="data" outline="0" fieldPosition="0">
        <references count="2">
          <reference field="4294967294" count="1" selected="0">
            <x v="0"/>
          </reference>
          <reference field="6" count="1" selected="0">
            <x v="2"/>
          </reference>
        </references>
      </pivotArea>
    </chartFormat>
    <chartFormat chart="2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356E0B-8E7A-4957-B53B-9E3DA7F050C2}" name="Total_or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C28"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formats count="1">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5A96899-C6E7-4717-8329-686B13DF9A22}" sourceName="Product Category">
  <pivotTables>
    <pivotTable tabId="2" name="Top5_Country"/>
    <pivotTable tabId="2" name="Monthly_Profit_And _revenue"/>
    <pivotTable tabId="2" name="COGS"/>
    <pivotTable tabId="2" name="CountryWise_Map"/>
    <pivotTable tabId="2" name="Gross_Profit"/>
    <pivotTable tabId="2" name="Region_wise"/>
    <pivotTable tabId="2" name="Sales_channel"/>
    <pivotTable tabId="2" name="Total_order"/>
    <pivotTable tabId="2" name="Total_Revenue"/>
    <pivotTable tabId="2" name="Total_unit_sold"/>
  </pivotTables>
  <data>
    <tabular pivotCacheId="820813859">
      <items count="5">
        <i x="3" s="1"/>
        <i x="0"/>
        <i x="4"/>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EDE34CF-20B9-4A21-9816-B425DB19FD32}" sourceName="Country">
  <pivotTables>
    <pivotTable tabId="2" name="Monthly_Profit_And _revenue"/>
    <pivotTable tabId="2" name="COGS"/>
    <pivotTable tabId="2" name="CountryWise_Map"/>
    <pivotTable tabId="2" name="Gross_Profit"/>
    <pivotTable tabId="2" name="Region_wise"/>
    <pivotTable tabId="2" name="Sales_channel"/>
    <pivotTable tabId="2" name="Top5_Country"/>
    <pivotTable tabId="2" name="Total_order"/>
    <pivotTable tabId="2" name="Total_Revenue"/>
    <pivotTable tabId="2" name="Total_unit_sold"/>
  </pivotTables>
  <data>
    <tabular pivotCacheId="820813859">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549129A6-279A-4C14-A95F-DAD3384F0CBD}" sourceName="Quarter">
  <pivotTables>
    <pivotTable tabId="2" name="Top5_Country"/>
  </pivotTables>
  <data>
    <tabular pivotCacheId="82081385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D91E7F82-A400-4199-B2E4-7AC40D4234A5}" cache="Slicer_Product_Category" caption="Product Category" style="SlicerStyleLight3" rowHeight="251883"/>
  <slicer name="Country" xr10:uid="{D81B3485-A03C-422A-A553-0887BB488E40}" cache="Slicer_Country" caption="Country" style="SlicerStyleLight3" rowHeight="251883"/>
  <slicer name="Quarter" xr10:uid="{BFBDD568-0EDE-458A-B0C7-EFD2A08DDBE7}" cache="Slicer_Quarter" caption="Quarter" style="SlicerStyleLigh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2E200D-F235-4984-9CFA-6DE4BBBF43A9}" name="Table3" displayName="Table3" ref="A1:X2708" totalsRowShown="0">
  <autoFilter ref="A1:X2708" xr:uid="{632E200D-F235-4984-9CFA-6DE4BBBF43A9}"/>
  <tableColumns count="24">
    <tableColumn id="1" xr3:uid="{06D32A98-ED24-4A63-B3F5-9E6F2C52CB96}" name="ID"/>
    <tableColumn id="2" xr3:uid="{7B0AA118-0699-4FB4-BB5C-66FBBB2100E7}" name="Order Date" dataDxfId="55"/>
    <tableColumn id="3" xr3:uid="{D184B6EF-E1B4-4464-B36F-3AE9A171F81C}" name="Year"/>
    <tableColumn id="4" xr3:uid="{5407DB15-49D5-466A-B3B0-55E5A7A966CD}" name="Quarter"/>
    <tableColumn id="5" xr3:uid="{C18B342C-A56E-4F48-BEFF-E08AC8DC458C}" name="Month No"/>
    <tableColumn id="6" xr3:uid="{92E29BD7-EE76-4817-8219-46CC5ACC4DF0}" name="Month"/>
    <tableColumn id="7" xr3:uid="{1E6265F6-E3AE-4A12-90A2-F602AC8B59AD}" name="Region"/>
    <tableColumn id="8" xr3:uid="{F45DCE14-3A0F-44B4-9910-DE492971DB3D}" name="Country"/>
    <tableColumn id="9" xr3:uid="{1AA4A1E9-E49A-4E7F-B5A2-504A80E07604}" name="Sales Channel"/>
    <tableColumn id="10" xr3:uid="{1888F3A2-7A6C-4504-BDC8-8F87A7C2258E}" name="Customer Type"/>
    <tableColumn id="11" xr3:uid="{3CBCE0EA-7E01-4E66-B7E6-E4D21548F60C}" name="Product Category"/>
    <tableColumn id="12" xr3:uid="{03A9537C-05C8-46FA-BDD2-6553D328DA88}" name="Product"/>
    <tableColumn id="13" xr3:uid="{376323F8-A564-4FCE-B5C6-E2D428394DC2}" name="Units Sold"/>
    <tableColumn id="14" xr3:uid="{B46B16D5-51E2-4C8D-ACEF-5C0B6E055C11}" name="Unit Price"/>
    <tableColumn id="15" xr3:uid="{51267304-3EEE-4E32-8112-814CA963B0BC}" name="Discount %"/>
    <tableColumn id="16" xr3:uid="{BE31C5C2-A5B1-4130-ACB5-F798AF4233EE}" name="Unit Cost"/>
    <tableColumn id="17" xr3:uid="{49214775-5198-43E5-8D7C-F6B6CCAD42FA}" name="Revenue"/>
    <tableColumn id="18" xr3:uid="{62A94291-63F1-4658-A1E8-40BFFEAFB2C2}" name="COGS"/>
    <tableColumn id="19" xr3:uid="{A34CE30E-CE0A-4355-838C-4665F310C963}" name="Gross Profit"/>
    <tableColumn id="20" xr3:uid="{854C7E4B-5D12-4D57-8EB5-951926A7C4DE}" name="Gross Margin %"/>
    <tableColumn id="21" xr3:uid="{B7AECF9B-9F1F-4FE6-B203-3D909F206880}" name="Year2"/>
    <tableColumn id="22" xr3:uid="{5EB8358B-3EF0-41BC-85D3-112E1046E8B0}" name="Quarter2"/>
    <tableColumn id="23" xr3:uid="{BBC309D4-AA01-491C-8336-3B3173DB1205}" name="MonthNo"/>
    <tableColumn id="24" xr3:uid="{C215F214-9C49-4B5F-88FD-903F55A6EF41}" name="Month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5" dataDxfId="24">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23"/>
    <tableColumn id="2" xr3:uid="{99F5FD81-8F5C-4B7A-810D-BB7E4869701E}" name="Order Date" dataDxfId="22"/>
    <tableColumn id="1" xr3:uid="{BC754A90-47D1-4E4D-820F-E5361A320BD6}" name="Year" dataDxfId="21">
      <calculatedColumnFormula>YEAR(SalesDataTable[[#This Row],[Order Date]])</calculatedColumnFormula>
    </tableColumn>
    <tableColumn id="24" xr3:uid="{56159518-746A-4703-8FA5-4449D45EE130}" name="Quarter" dataDxfId="20">
      <calculatedColumnFormula>"Q"&amp;ROUNDUP(MONTH(SalesDataTable[[#This Row],[Order Date]])/3,0)</calculatedColumnFormula>
    </tableColumn>
    <tableColumn id="22" xr3:uid="{7DCAA1A8-4E22-4356-A1EF-27D7CB65B2A0}" name="Month No" dataDxfId="19">
      <calculatedColumnFormula>MONTH(SalesDataTable[[#This Row],[Order Date]])</calculatedColumnFormula>
    </tableColumn>
    <tableColumn id="23" xr3:uid="{FC0477A7-52B2-4086-95E6-B4CB78FCAE72}" name="Month" dataDxfId="18">
      <calculatedColumnFormula>TEXT(SalesDataTable[[#This Row],[Order Date]], "mmm")</calculatedColumnFormula>
    </tableColumn>
    <tableColumn id="3" xr3:uid="{BABD2837-4996-49F4-B8FC-F980EA4C9534}" name="Region" dataDxfId="17"/>
    <tableColumn id="4" xr3:uid="{ED840ADB-B6D0-4386-8CC3-66DEA65BED3E}" name="Country" dataDxfId="16"/>
    <tableColumn id="5" xr3:uid="{C21A7B37-6F6C-4361-82C1-4670F9FDBEC2}" name="Sales Channel" dataDxfId="15"/>
    <tableColumn id="6" xr3:uid="{84080584-6B54-4896-A4DE-A87DFF0731C6}" name="Customer Type" dataDxfId="14"/>
    <tableColumn id="7" xr3:uid="{0B005238-5F14-4C46-B503-7F3DFF36170E}" name="Product Category" dataDxfId="13"/>
    <tableColumn id="8" xr3:uid="{B930794A-6484-4BE3-BBD2-E8771691DFAD}" name="Product" dataDxfId="12"/>
    <tableColumn id="9" xr3:uid="{5CA4DF7A-9AF5-4D9D-9D5A-DDED3D0A7E80}" name="Units Sold" dataDxfId="11"/>
    <tableColumn id="10" xr3:uid="{6756035F-A4CB-4AFF-BFF3-3610B142F0EE}" name="Unit Price" dataDxfId="10"/>
    <tableColumn id="11" xr3:uid="{B694F18E-F9BD-40E2-A356-3F67136CB960}" name="Discount %" dataDxfId="9"/>
    <tableColumn id="12" xr3:uid="{15D4CF49-FA19-4C44-A023-7C629B44C0DB}" name="Unit Cost" dataDxfId="8"/>
    <tableColumn id="13" xr3:uid="{3D8A84CF-5674-491F-8F81-BB5FC7A74D30}" name="Revenue" dataDxfId="7">
      <calculatedColumnFormula>M2*N2*(1-O2)</calculatedColumnFormula>
    </tableColumn>
    <tableColumn id="14" xr3:uid="{455060E3-F1BA-493D-AC17-8D56984B9F5C}" name="COGS" dataDxfId="6">
      <calculatedColumnFormula>M2*P2</calculatedColumnFormula>
    </tableColumn>
    <tableColumn id="15" xr3:uid="{89F4A687-84DC-4069-9C8B-9548E670D916}" name="Gross Profit" dataDxfId="5">
      <calculatedColumnFormula>Q2-R2</calculatedColumnFormula>
    </tableColumn>
    <tableColumn id="16" xr3:uid="{F7B6CDDB-7E56-4D6C-91A8-8CE6DC05EA92}" name="Gross Margin %" dataDxfId="4">
      <calculatedColumnFormula>IFERROR(S2/Q2,0)</calculatedColumnFormula>
    </tableColumn>
    <tableColumn id="17" xr3:uid="{08206B5F-132F-48A2-8A7D-C8ED29DE854B}" name="Year2" dataDxfId="3">
      <calculatedColumnFormula>YEAR(SalesDataTable[[#This Row],[Order Date]])</calculatedColumnFormula>
    </tableColumn>
    <tableColumn id="18" xr3:uid="{530C4447-0E80-44A0-80E4-83BFF5397AA3}" name="Quarter2" dataDxfId="2">
      <calculatedColumnFormula>"Q"&amp;ROUNDUP(MONTH(SalesDataTable[[#This Row],[Order Date]])/3,0)</calculatedColumnFormula>
    </tableColumn>
    <tableColumn id="19" xr3:uid="{64306A9E-3E61-4C1D-8A04-5C3C05269760}" name="MonthNo" dataDxfId="1">
      <calculatedColumnFormula>MONTH(SalesDataTable[[#This Row],[Order Date]])</calculatedColumnFormula>
    </tableColumn>
    <tableColumn id="20" xr3:uid="{053C1C3B-A83C-4691-96F2-805F5CEED276}" name="Month2" dataDxfId="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E621-AFFF-4455-AF89-A42F534ED2D6}">
  <dimension ref="A1:X2708"/>
  <sheetViews>
    <sheetView workbookViewId="0">
      <selection sqref="A1:X2708"/>
    </sheetView>
  </sheetViews>
  <sheetFormatPr defaultRowHeight="14.5"/>
  <cols>
    <col min="2" max="2" width="11.7265625" customWidth="1"/>
    <col min="4" max="4" width="9.08984375" customWidth="1"/>
    <col min="5" max="5" width="10.7265625" customWidth="1"/>
    <col min="8" max="8" width="9.453125" customWidth="1"/>
    <col min="9" max="9" width="14.81640625" customWidth="1"/>
    <col min="10" max="10" width="15.26953125" customWidth="1"/>
    <col min="11" max="11" width="17.08984375" customWidth="1"/>
    <col min="12" max="12" width="9.36328125" customWidth="1"/>
    <col min="13" max="13" width="11.36328125" customWidth="1"/>
    <col min="14" max="14" width="11" customWidth="1"/>
    <col min="15" max="15" width="12.26953125" customWidth="1"/>
    <col min="16" max="16" width="10.54296875" customWidth="1"/>
    <col min="17" max="17" width="10.08984375" customWidth="1"/>
    <col min="19" max="19" width="12.453125" customWidth="1"/>
    <col min="20" max="20" width="15.453125" customWidth="1"/>
    <col min="22" max="22" width="10.08984375" customWidth="1"/>
    <col min="23" max="23" width="10.36328125" customWidth="1"/>
    <col min="24" max="24" width="9.08984375" customWidth="1"/>
  </cols>
  <sheetData>
    <row r="1" spans="1:24">
      <c r="A1" t="s">
        <v>53</v>
      </c>
      <c r="B1" t="s">
        <v>54</v>
      </c>
      <c r="C1" t="s">
        <v>69</v>
      </c>
      <c r="D1" t="s">
        <v>70</v>
      </c>
      <c r="E1" t="s">
        <v>74</v>
      </c>
      <c r="F1" t="s">
        <v>72</v>
      </c>
      <c r="G1" t="s">
        <v>55</v>
      </c>
      <c r="H1" t="s">
        <v>56</v>
      </c>
      <c r="I1" t="s">
        <v>57</v>
      </c>
      <c r="J1" t="s">
        <v>58</v>
      </c>
      <c r="K1" t="s">
        <v>59</v>
      </c>
      <c r="L1" t="s">
        <v>60</v>
      </c>
      <c r="M1" t="s">
        <v>61</v>
      </c>
      <c r="N1" t="s">
        <v>62</v>
      </c>
      <c r="O1" t="s">
        <v>63</v>
      </c>
      <c r="P1" t="s">
        <v>64</v>
      </c>
      <c r="Q1" t="s">
        <v>65</v>
      </c>
      <c r="R1" t="s">
        <v>66</v>
      </c>
      <c r="S1" t="s">
        <v>67</v>
      </c>
      <c r="T1" t="s">
        <v>68</v>
      </c>
      <c r="U1" t="s">
        <v>73</v>
      </c>
      <c r="V1" t="s">
        <v>76</v>
      </c>
      <c r="W1" t="s">
        <v>71</v>
      </c>
      <c r="X1" t="s">
        <v>75</v>
      </c>
    </row>
    <row r="2" spans="1:24">
      <c r="A2">
        <v>3392</v>
      </c>
      <c r="B2" s="28">
        <v>46023</v>
      </c>
      <c r="C2">
        <v>2026</v>
      </c>
      <c r="D2" t="s">
        <v>77</v>
      </c>
      <c r="E2">
        <v>1</v>
      </c>
      <c r="F2" t="s">
        <v>78</v>
      </c>
      <c r="G2" t="s">
        <v>0</v>
      </c>
      <c r="H2" t="s">
        <v>1</v>
      </c>
      <c r="I2" t="s">
        <v>2</v>
      </c>
      <c r="J2" t="s">
        <v>3</v>
      </c>
      <c r="K2" t="s">
        <v>4</v>
      </c>
      <c r="L2" t="s">
        <v>5</v>
      </c>
      <c r="M2">
        <v>2</v>
      </c>
      <c r="N2">
        <v>82.06</v>
      </c>
      <c r="O2">
        <v>0</v>
      </c>
      <c r="P2">
        <v>42.94</v>
      </c>
      <c r="Q2">
        <v>164.12</v>
      </c>
      <c r="R2">
        <v>85.88</v>
      </c>
      <c r="S2">
        <v>78.240000000000009</v>
      </c>
      <c r="T2">
        <v>0.476724348038021</v>
      </c>
      <c r="U2">
        <v>2026</v>
      </c>
      <c r="V2" t="s">
        <v>77</v>
      </c>
      <c r="W2">
        <v>1</v>
      </c>
      <c r="X2" t="s">
        <v>78</v>
      </c>
    </row>
    <row r="3" spans="1:24">
      <c r="A3">
        <v>4836</v>
      </c>
      <c r="B3" s="28">
        <v>46024</v>
      </c>
      <c r="C3">
        <v>2026</v>
      </c>
      <c r="D3" t="s">
        <v>77</v>
      </c>
      <c r="E3">
        <v>1</v>
      </c>
      <c r="F3" t="s">
        <v>78</v>
      </c>
      <c r="G3" t="s">
        <v>6</v>
      </c>
      <c r="H3" t="s">
        <v>7</v>
      </c>
      <c r="I3" t="s">
        <v>8</v>
      </c>
      <c r="J3" t="s">
        <v>3</v>
      </c>
      <c r="K3" t="s">
        <v>9</v>
      </c>
      <c r="L3" t="s">
        <v>10</v>
      </c>
      <c r="M3">
        <v>4</v>
      </c>
      <c r="N3">
        <v>94.18</v>
      </c>
      <c r="O3">
        <v>0.15</v>
      </c>
      <c r="P3">
        <v>45.03</v>
      </c>
      <c r="Q3">
        <v>320.21199999999999</v>
      </c>
      <c r="R3">
        <v>180.12</v>
      </c>
      <c r="S3">
        <v>140.09199999999998</v>
      </c>
      <c r="T3">
        <v>0.43749765780170635</v>
      </c>
      <c r="U3">
        <v>2026</v>
      </c>
      <c r="V3" t="s">
        <v>77</v>
      </c>
      <c r="W3">
        <v>1</v>
      </c>
      <c r="X3" t="s">
        <v>78</v>
      </c>
    </row>
    <row r="4" spans="1:24">
      <c r="A4">
        <v>163</v>
      </c>
      <c r="B4" s="28">
        <v>46025</v>
      </c>
      <c r="C4">
        <v>2026</v>
      </c>
      <c r="D4" t="s">
        <v>77</v>
      </c>
      <c r="E4">
        <v>1</v>
      </c>
      <c r="F4" t="s">
        <v>78</v>
      </c>
      <c r="G4" t="s">
        <v>11</v>
      </c>
      <c r="H4" t="s">
        <v>12</v>
      </c>
      <c r="I4" t="s">
        <v>2</v>
      </c>
      <c r="J4" t="s">
        <v>13</v>
      </c>
      <c r="K4" t="s">
        <v>14</v>
      </c>
      <c r="L4" t="s">
        <v>15</v>
      </c>
      <c r="M4">
        <v>2</v>
      </c>
      <c r="N4">
        <v>36.72</v>
      </c>
      <c r="O4">
        <v>0.05</v>
      </c>
      <c r="P4">
        <v>13.76</v>
      </c>
      <c r="Q4">
        <v>69.768000000000001</v>
      </c>
      <c r="R4">
        <v>27.52</v>
      </c>
      <c r="S4">
        <v>42.248000000000005</v>
      </c>
      <c r="T4">
        <v>0.60554982226808862</v>
      </c>
      <c r="U4">
        <v>2026</v>
      </c>
      <c r="V4" t="s">
        <v>77</v>
      </c>
      <c r="W4">
        <v>1</v>
      </c>
      <c r="X4" t="s">
        <v>78</v>
      </c>
    </row>
    <row r="5" spans="1:24">
      <c r="A5">
        <v>542</v>
      </c>
      <c r="B5" s="28">
        <v>46025</v>
      </c>
      <c r="C5">
        <v>2026</v>
      </c>
      <c r="D5" t="s">
        <v>77</v>
      </c>
      <c r="E5">
        <v>1</v>
      </c>
      <c r="F5" t="s">
        <v>78</v>
      </c>
      <c r="G5" t="s">
        <v>0</v>
      </c>
      <c r="H5" t="s">
        <v>1</v>
      </c>
      <c r="I5" t="s">
        <v>8</v>
      </c>
      <c r="J5" t="s">
        <v>16</v>
      </c>
      <c r="K5" t="s">
        <v>9</v>
      </c>
      <c r="L5" t="s">
        <v>17</v>
      </c>
      <c r="M5">
        <v>4</v>
      </c>
      <c r="N5">
        <v>143.66999999999999</v>
      </c>
      <c r="O5">
        <v>0.1</v>
      </c>
      <c r="P5">
        <v>81.22</v>
      </c>
      <c r="Q5">
        <v>517.21199999999999</v>
      </c>
      <c r="R5">
        <v>324.88</v>
      </c>
      <c r="S5">
        <v>192.33199999999999</v>
      </c>
      <c r="T5">
        <v>0.37186298848441257</v>
      </c>
      <c r="U5">
        <v>2026</v>
      </c>
      <c r="V5" t="s">
        <v>77</v>
      </c>
      <c r="W5">
        <v>1</v>
      </c>
      <c r="X5" t="s">
        <v>78</v>
      </c>
    </row>
    <row r="6" spans="1:24">
      <c r="A6">
        <v>2002</v>
      </c>
      <c r="B6" s="28">
        <v>46025</v>
      </c>
      <c r="C6">
        <v>2026</v>
      </c>
      <c r="D6" t="s">
        <v>77</v>
      </c>
      <c r="E6">
        <v>1</v>
      </c>
      <c r="F6" t="s">
        <v>78</v>
      </c>
      <c r="G6" t="s">
        <v>0</v>
      </c>
      <c r="H6" t="s">
        <v>1</v>
      </c>
      <c r="I6" t="s">
        <v>8</v>
      </c>
      <c r="J6" t="s">
        <v>16</v>
      </c>
      <c r="K6" t="s">
        <v>14</v>
      </c>
      <c r="L6" t="s">
        <v>15</v>
      </c>
      <c r="M6">
        <v>3</v>
      </c>
      <c r="N6">
        <v>36.53</v>
      </c>
      <c r="O6">
        <v>0.15</v>
      </c>
      <c r="P6">
        <v>13.67</v>
      </c>
      <c r="Q6">
        <v>93.151499999999999</v>
      </c>
      <c r="R6">
        <v>41.01</v>
      </c>
      <c r="S6">
        <v>52.141500000000001</v>
      </c>
      <c r="T6">
        <v>0.55974944042769037</v>
      </c>
      <c r="U6">
        <v>2026</v>
      </c>
      <c r="V6" t="s">
        <v>77</v>
      </c>
      <c r="W6">
        <v>1</v>
      </c>
      <c r="X6" t="s">
        <v>78</v>
      </c>
    </row>
    <row r="7" spans="1:24">
      <c r="A7">
        <v>2005</v>
      </c>
      <c r="B7" s="28">
        <v>46025</v>
      </c>
      <c r="C7">
        <v>2026</v>
      </c>
      <c r="D7" t="s">
        <v>77</v>
      </c>
      <c r="E7">
        <v>1</v>
      </c>
      <c r="F7" t="s">
        <v>78</v>
      </c>
      <c r="G7" t="s">
        <v>11</v>
      </c>
      <c r="H7" t="s">
        <v>18</v>
      </c>
      <c r="I7" t="s">
        <v>19</v>
      </c>
      <c r="J7" t="s">
        <v>13</v>
      </c>
      <c r="K7" t="s">
        <v>14</v>
      </c>
      <c r="L7" t="s">
        <v>15</v>
      </c>
      <c r="M7">
        <v>1</v>
      </c>
      <c r="N7">
        <v>35.340000000000003</v>
      </c>
      <c r="O7">
        <v>0</v>
      </c>
      <c r="P7">
        <v>13.37</v>
      </c>
      <c r="Q7">
        <v>35.340000000000003</v>
      </c>
      <c r="R7">
        <v>13.37</v>
      </c>
      <c r="S7">
        <v>21.970000000000006</v>
      </c>
      <c r="T7">
        <v>0.62167515563101317</v>
      </c>
      <c r="U7">
        <v>2026</v>
      </c>
      <c r="V7" t="s">
        <v>77</v>
      </c>
      <c r="W7">
        <v>1</v>
      </c>
      <c r="X7" t="s">
        <v>78</v>
      </c>
    </row>
    <row r="8" spans="1:24">
      <c r="A8">
        <v>2937</v>
      </c>
      <c r="B8" s="28">
        <v>46025</v>
      </c>
      <c r="C8">
        <v>2026</v>
      </c>
      <c r="D8" t="s">
        <v>77</v>
      </c>
      <c r="E8">
        <v>1</v>
      </c>
      <c r="F8" t="s">
        <v>78</v>
      </c>
      <c r="G8" t="s">
        <v>20</v>
      </c>
      <c r="H8" t="s">
        <v>21</v>
      </c>
      <c r="I8" t="s">
        <v>8</v>
      </c>
      <c r="J8" t="s">
        <v>3</v>
      </c>
      <c r="K8" t="s">
        <v>4</v>
      </c>
      <c r="L8" t="s">
        <v>22</v>
      </c>
      <c r="M8">
        <v>8</v>
      </c>
      <c r="N8">
        <v>49.6</v>
      </c>
      <c r="O8">
        <v>0.1</v>
      </c>
      <c r="P8">
        <v>23.05</v>
      </c>
      <c r="Q8">
        <v>357.12</v>
      </c>
      <c r="R8">
        <v>184.4</v>
      </c>
      <c r="S8">
        <v>172.72</v>
      </c>
      <c r="T8">
        <v>0.4836469534050179</v>
      </c>
      <c r="U8">
        <v>2026</v>
      </c>
      <c r="V8" t="s">
        <v>77</v>
      </c>
      <c r="W8">
        <v>1</v>
      </c>
      <c r="X8" t="s">
        <v>78</v>
      </c>
    </row>
    <row r="9" spans="1:24">
      <c r="A9">
        <v>3326</v>
      </c>
      <c r="B9" s="28">
        <v>46025</v>
      </c>
      <c r="C9">
        <v>2026</v>
      </c>
      <c r="D9" t="s">
        <v>77</v>
      </c>
      <c r="E9">
        <v>1</v>
      </c>
      <c r="F9" t="s">
        <v>78</v>
      </c>
      <c r="G9" t="s">
        <v>0</v>
      </c>
      <c r="H9" t="s">
        <v>1</v>
      </c>
      <c r="I9" t="s">
        <v>19</v>
      </c>
      <c r="J9" t="s">
        <v>13</v>
      </c>
      <c r="K9" t="s">
        <v>23</v>
      </c>
      <c r="L9" t="s">
        <v>24</v>
      </c>
      <c r="M9">
        <v>2</v>
      </c>
      <c r="N9">
        <v>347.51</v>
      </c>
      <c r="O9">
        <v>0</v>
      </c>
      <c r="P9">
        <v>190.16</v>
      </c>
      <c r="Q9">
        <v>695.02</v>
      </c>
      <c r="R9">
        <v>380.32</v>
      </c>
      <c r="S9">
        <v>314.7</v>
      </c>
      <c r="T9">
        <v>0.4527927253891974</v>
      </c>
      <c r="U9">
        <v>2026</v>
      </c>
      <c r="V9" t="s">
        <v>77</v>
      </c>
      <c r="W9">
        <v>1</v>
      </c>
      <c r="X9" t="s">
        <v>78</v>
      </c>
    </row>
    <row r="10" spans="1:24">
      <c r="A10">
        <v>3863</v>
      </c>
      <c r="B10" s="28">
        <v>46025</v>
      </c>
      <c r="C10">
        <v>2026</v>
      </c>
      <c r="D10" t="s">
        <v>77</v>
      </c>
      <c r="E10">
        <v>1</v>
      </c>
      <c r="F10" t="s">
        <v>78</v>
      </c>
      <c r="G10" t="s">
        <v>11</v>
      </c>
      <c r="H10" t="s">
        <v>25</v>
      </c>
      <c r="I10" t="s">
        <v>8</v>
      </c>
      <c r="J10" t="s">
        <v>3</v>
      </c>
      <c r="K10" t="s">
        <v>4</v>
      </c>
      <c r="L10" t="s">
        <v>26</v>
      </c>
      <c r="M10">
        <v>12</v>
      </c>
      <c r="N10">
        <v>41.22</v>
      </c>
      <c r="O10">
        <v>0.1</v>
      </c>
      <c r="P10">
        <v>16.64</v>
      </c>
      <c r="Q10">
        <v>445.17599999999999</v>
      </c>
      <c r="R10">
        <v>199.68</v>
      </c>
      <c r="S10">
        <v>245.49599999999998</v>
      </c>
      <c r="T10">
        <v>0.55145829963879456</v>
      </c>
      <c r="U10">
        <v>2026</v>
      </c>
      <c r="V10" t="s">
        <v>77</v>
      </c>
      <c r="W10">
        <v>1</v>
      </c>
      <c r="X10" t="s">
        <v>78</v>
      </c>
    </row>
    <row r="11" spans="1:24">
      <c r="A11">
        <v>4910</v>
      </c>
      <c r="B11" s="28">
        <v>46025</v>
      </c>
      <c r="C11">
        <v>2026</v>
      </c>
      <c r="D11" t="s">
        <v>77</v>
      </c>
      <c r="E11">
        <v>1</v>
      </c>
      <c r="F11" t="s">
        <v>78</v>
      </c>
      <c r="G11" t="s">
        <v>11</v>
      </c>
      <c r="H11" t="s">
        <v>18</v>
      </c>
      <c r="I11" t="s">
        <v>19</v>
      </c>
      <c r="J11" t="s">
        <v>16</v>
      </c>
      <c r="K11" t="s">
        <v>23</v>
      </c>
      <c r="L11" t="s">
        <v>24</v>
      </c>
      <c r="M11">
        <v>1</v>
      </c>
      <c r="N11">
        <v>332.18</v>
      </c>
      <c r="O11">
        <v>0</v>
      </c>
      <c r="P11">
        <v>195.33</v>
      </c>
      <c r="Q11">
        <v>332.18</v>
      </c>
      <c r="R11">
        <v>195.33</v>
      </c>
      <c r="S11">
        <v>136.85</v>
      </c>
      <c r="T11">
        <v>0.41197543500511768</v>
      </c>
      <c r="U11">
        <v>2026</v>
      </c>
      <c r="V11" t="s">
        <v>77</v>
      </c>
      <c r="W11">
        <v>1</v>
      </c>
      <c r="X11" t="s">
        <v>78</v>
      </c>
    </row>
    <row r="12" spans="1:24">
      <c r="A12">
        <v>5188</v>
      </c>
      <c r="B12" s="28">
        <v>46025</v>
      </c>
      <c r="C12">
        <v>2026</v>
      </c>
      <c r="D12" t="s">
        <v>77</v>
      </c>
      <c r="E12">
        <v>1</v>
      </c>
      <c r="F12" t="s">
        <v>78</v>
      </c>
      <c r="G12" t="s">
        <v>6</v>
      </c>
      <c r="H12" t="s">
        <v>27</v>
      </c>
      <c r="I12" t="s">
        <v>28</v>
      </c>
      <c r="J12" t="s">
        <v>3</v>
      </c>
      <c r="K12" t="s">
        <v>4</v>
      </c>
      <c r="L12" t="s">
        <v>22</v>
      </c>
      <c r="M12">
        <v>1</v>
      </c>
      <c r="N12">
        <v>49.71</v>
      </c>
      <c r="O12">
        <v>0</v>
      </c>
      <c r="P12">
        <v>23.15</v>
      </c>
      <c r="Q12">
        <v>49.71</v>
      </c>
      <c r="R12">
        <v>23.15</v>
      </c>
      <c r="S12">
        <v>26.560000000000002</v>
      </c>
      <c r="T12">
        <v>0.53429893381613358</v>
      </c>
      <c r="U12">
        <v>2026</v>
      </c>
      <c r="V12" t="s">
        <v>77</v>
      </c>
      <c r="W12">
        <v>1</v>
      </c>
      <c r="X12" t="s">
        <v>78</v>
      </c>
    </row>
    <row r="13" spans="1:24">
      <c r="A13">
        <v>845</v>
      </c>
      <c r="B13" s="28">
        <v>46026</v>
      </c>
      <c r="C13">
        <v>2026</v>
      </c>
      <c r="D13" t="s">
        <v>77</v>
      </c>
      <c r="E13">
        <v>1</v>
      </c>
      <c r="F13" t="s">
        <v>78</v>
      </c>
      <c r="G13" t="s">
        <v>11</v>
      </c>
      <c r="H13" t="s">
        <v>18</v>
      </c>
      <c r="I13" t="s">
        <v>2</v>
      </c>
      <c r="J13" t="s">
        <v>13</v>
      </c>
      <c r="K13" t="s">
        <v>23</v>
      </c>
      <c r="L13" t="s">
        <v>29</v>
      </c>
      <c r="M13">
        <v>2</v>
      </c>
      <c r="N13">
        <v>194.35</v>
      </c>
      <c r="O13">
        <v>0</v>
      </c>
      <c r="P13">
        <v>104.22</v>
      </c>
      <c r="Q13">
        <v>388.7</v>
      </c>
      <c r="R13">
        <v>208.44</v>
      </c>
      <c r="S13">
        <v>180.26</v>
      </c>
      <c r="T13">
        <v>0.46375096475430921</v>
      </c>
      <c r="U13">
        <v>2026</v>
      </c>
      <c r="V13" t="s">
        <v>77</v>
      </c>
      <c r="W13">
        <v>1</v>
      </c>
      <c r="X13" t="s">
        <v>78</v>
      </c>
    </row>
    <row r="14" spans="1:24">
      <c r="A14">
        <v>1077</v>
      </c>
      <c r="B14" s="28">
        <v>46026</v>
      </c>
      <c r="C14">
        <v>2026</v>
      </c>
      <c r="D14" t="s">
        <v>77</v>
      </c>
      <c r="E14">
        <v>1</v>
      </c>
      <c r="F14" t="s">
        <v>78</v>
      </c>
      <c r="G14" t="s">
        <v>6</v>
      </c>
      <c r="H14" t="s">
        <v>27</v>
      </c>
      <c r="I14" t="s">
        <v>2</v>
      </c>
      <c r="J14" t="s">
        <v>13</v>
      </c>
      <c r="K14" t="s">
        <v>4</v>
      </c>
      <c r="L14" t="s">
        <v>30</v>
      </c>
      <c r="M14">
        <v>3</v>
      </c>
      <c r="N14">
        <v>102.12</v>
      </c>
      <c r="O14">
        <v>0.1</v>
      </c>
      <c r="P14">
        <v>51.28</v>
      </c>
      <c r="Q14">
        <v>275.72400000000005</v>
      </c>
      <c r="R14">
        <v>153.84</v>
      </c>
      <c r="S14">
        <v>121.88400000000004</v>
      </c>
      <c r="T14">
        <v>0.44205074639857256</v>
      </c>
      <c r="U14">
        <v>2026</v>
      </c>
      <c r="V14" t="s">
        <v>77</v>
      </c>
      <c r="W14">
        <v>1</v>
      </c>
      <c r="X14" t="s">
        <v>78</v>
      </c>
    </row>
    <row r="15" spans="1:24">
      <c r="A15">
        <v>1237</v>
      </c>
      <c r="B15" s="28">
        <v>46026</v>
      </c>
      <c r="C15">
        <v>2026</v>
      </c>
      <c r="D15" t="s">
        <v>77</v>
      </c>
      <c r="E15">
        <v>1</v>
      </c>
      <c r="F15" t="s">
        <v>78</v>
      </c>
      <c r="G15" t="s">
        <v>20</v>
      </c>
      <c r="H15" t="s">
        <v>31</v>
      </c>
      <c r="I15" t="s">
        <v>19</v>
      </c>
      <c r="J15" t="s">
        <v>16</v>
      </c>
      <c r="K15" t="s">
        <v>14</v>
      </c>
      <c r="L15" t="s">
        <v>32</v>
      </c>
      <c r="M15">
        <v>1</v>
      </c>
      <c r="N15">
        <v>46.99</v>
      </c>
      <c r="O15">
        <v>0.05</v>
      </c>
      <c r="P15">
        <v>18.11</v>
      </c>
      <c r="Q15">
        <v>44.640500000000003</v>
      </c>
      <c r="R15">
        <v>18.11</v>
      </c>
      <c r="S15">
        <v>26.530500000000004</v>
      </c>
      <c r="T15">
        <v>0.59431457980981395</v>
      </c>
      <c r="U15">
        <v>2026</v>
      </c>
      <c r="V15" t="s">
        <v>77</v>
      </c>
      <c r="W15">
        <v>1</v>
      </c>
      <c r="X15" t="s">
        <v>78</v>
      </c>
    </row>
    <row r="16" spans="1:24">
      <c r="A16">
        <v>1908</v>
      </c>
      <c r="B16" s="28">
        <v>46026</v>
      </c>
      <c r="C16">
        <v>2026</v>
      </c>
      <c r="D16" t="s">
        <v>77</v>
      </c>
      <c r="E16">
        <v>1</v>
      </c>
      <c r="F16" t="s">
        <v>78</v>
      </c>
      <c r="G16" t="s">
        <v>20</v>
      </c>
      <c r="H16" t="s">
        <v>33</v>
      </c>
      <c r="I16" t="s">
        <v>2</v>
      </c>
      <c r="J16" t="s">
        <v>13</v>
      </c>
      <c r="K16" t="s">
        <v>34</v>
      </c>
      <c r="L16" t="s">
        <v>35</v>
      </c>
      <c r="M16">
        <v>1</v>
      </c>
      <c r="N16">
        <v>40</v>
      </c>
      <c r="O16">
        <v>0</v>
      </c>
      <c r="P16">
        <v>15.04</v>
      </c>
      <c r="Q16">
        <v>40</v>
      </c>
      <c r="R16">
        <v>15.04</v>
      </c>
      <c r="S16">
        <v>24.96</v>
      </c>
      <c r="T16">
        <v>0.624</v>
      </c>
      <c r="U16">
        <v>2026</v>
      </c>
      <c r="V16" t="s">
        <v>77</v>
      </c>
      <c r="W16">
        <v>1</v>
      </c>
      <c r="X16" t="s">
        <v>78</v>
      </c>
    </row>
    <row r="17" spans="1:24">
      <c r="A17">
        <v>2245</v>
      </c>
      <c r="B17" s="28">
        <v>46026</v>
      </c>
      <c r="C17">
        <v>2026</v>
      </c>
      <c r="D17" t="s">
        <v>77</v>
      </c>
      <c r="E17">
        <v>1</v>
      </c>
      <c r="F17" t="s">
        <v>78</v>
      </c>
      <c r="G17" t="s">
        <v>0</v>
      </c>
      <c r="H17" t="s">
        <v>36</v>
      </c>
      <c r="I17" t="s">
        <v>2</v>
      </c>
      <c r="J17" t="s">
        <v>13</v>
      </c>
      <c r="K17" t="s">
        <v>9</v>
      </c>
      <c r="L17" t="s">
        <v>37</v>
      </c>
      <c r="M17">
        <v>1</v>
      </c>
      <c r="N17">
        <v>153.38999999999999</v>
      </c>
      <c r="O17">
        <v>0</v>
      </c>
      <c r="P17">
        <v>78.59</v>
      </c>
      <c r="Q17">
        <v>153.38999999999999</v>
      </c>
      <c r="R17">
        <v>78.59</v>
      </c>
      <c r="S17">
        <v>74.799999999999983</v>
      </c>
      <c r="T17">
        <v>0.48764587000456344</v>
      </c>
      <c r="U17">
        <v>2026</v>
      </c>
      <c r="V17" t="s">
        <v>77</v>
      </c>
      <c r="W17">
        <v>1</v>
      </c>
      <c r="X17" t="s">
        <v>78</v>
      </c>
    </row>
    <row r="18" spans="1:24">
      <c r="A18">
        <v>2928</v>
      </c>
      <c r="B18" s="28">
        <v>46026</v>
      </c>
      <c r="C18">
        <v>2026</v>
      </c>
      <c r="D18" t="s">
        <v>77</v>
      </c>
      <c r="E18">
        <v>1</v>
      </c>
      <c r="F18" t="s">
        <v>78</v>
      </c>
      <c r="G18" t="s">
        <v>6</v>
      </c>
      <c r="H18" t="s">
        <v>27</v>
      </c>
      <c r="I18" t="s">
        <v>2</v>
      </c>
      <c r="J18" t="s">
        <v>3</v>
      </c>
      <c r="K18" t="s">
        <v>34</v>
      </c>
      <c r="L18" t="s">
        <v>38</v>
      </c>
      <c r="M18">
        <v>2</v>
      </c>
      <c r="N18">
        <v>124.97</v>
      </c>
      <c r="O18">
        <v>0.1</v>
      </c>
      <c r="P18">
        <v>67.36</v>
      </c>
      <c r="Q18">
        <v>224.946</v>
      </c>
      <c r="R18">
        <v>134.72</v>
      </c>
      <c r="S18">
        <v>90.225999999999999</v>
      </c>
      <c r="T18">
        <v>0.40110070861451191</v>
      </c>
      <c r="U18">
        <v>2026</v>
      </c>
      <c r="V18" t="s">
        <v>77</v>
      </c>
      <c r="W18">
        <v>1</v>
      </c>
      <c r="X18" t="s">
        <v>78</v>
      </c>
    </row>
    <row r="19" spans="1:24">
      <c r="A19">
        <v>4249</v>
      </c>
      <c r="B19" s="28">
        <v>46026</v>
      </c>
      <c r="C19">
        <v>2026</v>
      </c>
      <c r="D19" t="s">
        <v>77</v>
      </c>
      <c r="E19">
        <v>1</v>
      </c>
      <c r="F19" t="s">
        <v>78</v>
      </c>
      <c r="G19" t="s">
        <v>20</v>
      </c>
      <c r="H19" t="s">
        <v>21</v>
      </c>
      <c r="I19" t="s">
        <v>28</v>
      </c>
      <c r="J19" t="s">
        <v>13</v>
      </c>
      <c r="K19" t="s">
        <v>4</v>
      </c>
      <c r="L19" t="s">
        <v>30</v>
      </c>
      <c r="M19">
        <v>2</v>
      </c>
      <c r="N19">
        <v>100.12</v>
      </c>
      <c r="O19">
        <v>0.1</v>
      </c>
      <c r="P19">
        <v>49.67</v>
      </c>
      <c r="Q19">
        <v>180.21600000000001</v>
      </c>
      <c r="R19">
        <v>99.34</v>
      </c>
      <c r="S19">
        <v>80.876000000000005</v>
      </c>
      <c r="T19">
        <v>0.44877258401029874</v>
      </c>
      <c r="U19">
        <v>2026</v>
      </c>
      <c r="V19" t="s">
        <v>77</v>
      </c>
      <c r="W19">
        <v>1</v>
      </c>
      <c r="X19" t="s">
        <v>78</v>
      </c>
    </row>
    <row r="20" spans="1:24">
      <c r="A20">
        <v>1734</v>
      </c>
      <c r="B20" s="28">
        <v>46027</v>
      </c>
      <c r="C20">
        <v>2026</v>
      </c>
      <c r="D20" t="s">
        <v>77</v>
      </c>
      <c r="E20">
        <v>1</v>
      </c>
      <c r="F20" t="s">
        <v>78</v>
      </c>
      <c r="G20" t="s">
        <v>20</v>
      </c>
      <c r="H20" t="s">
        <v>33</v>
      </c>
      <c r="I20" t="s">
        <v>28</v>
      </c>
      <c r="J20" t="s">
        <v>3</v>
      </c>
      <c r="K20" t="s">
        <v>34</v>
      </c>
      <c r="L20" t="s">
        <v>35</v>
      </c>
      <c r="M20">
        <v>1</v>
      </c>
      <c r="N20">
        <v>40.6</v>
      </c>
      <c r="O20">
        <v>0.15</v>
      </c>
      <c r="P20">
        <v>14.61</v>
      </c>
      <c r="Q20">
        <v>34.51</v>
      </c>
      <c r="R20">
        <v>14.61</v>
      </c>
      <c r="S20">
        <v>19.899999999999999</v>
      </c>
      <c r="T20">
        <v>0.57664445088380178</v>
      </c>
      <c r="U20">
        <v>2026</v>
      </c>
      <c r="V20" t="s">
        <v>77</v>
      </c>
      <c r="W20">
        <v>1</v>
      </c>
      <c r="X20" t="s">
        <v>78</v>
      </c>
    </row>
    <row r="21" spans="1:24">
      <c r="A21">
        <v>2331</v>
      </c>
      <c r="B21" s="28">
        <v>46027</v>
      </c>
      <c r="C21">
        <v>2026</v>
      </c>
      <c r="D21" t="s">
        <v>77</v>
      </c>
      <c r="E21">
        <v>1</v>
      </c>
      <c r="F21" t="s">
        <v>78</v>
      </c>
      <c r="G21" t="s">
        <v>20</v>
      </c>
      <c r="H21" t="s">
        <v>33</v>
      </c>
      <c r="I21" t="s">
        <v>2</v>
      </c>
      <c r="J21" t="s">
        <v>13</v>
      </c>
      <c r="K21" t="s">
        <v>4</v>
      </c>
      <c r="L21" t="s">
        <v>30</v>
      </c>
      <c r="M21">
        <v>1</v>
      </c>
      <c r="N21">
        <v>104.23</v>
      </c>
      <c r="O21">
        <v>0.1</v>
      </c>
      <c r="P21">
        <v>51.6</v>
      </c>
      <c r="Q21">
        <v>93.807000000000002</v>
      </c>
      <c r="R21">
        <v>51.6</v>
      </c>
      <c r="S21">
        <v>42.207000000000001</v>
      </c>
      <c r="T21">
        <v>0.44993443986056475</v>
      </c>
      <c r="U21">
        <v>2026</v>
      </c>
      <c r="V21" t="s">
        <v>77</v>
      </c>
      <c r="W21">
        <v>1</v>
      </c>
      <c r="X21" t="s">
        <v>78</v>
      </c>
    </row>
    <row r="22" spans="1:24">
      <c r="A22">
        <v>2475</v>
      </c>
      <c r="B22" s="28">
        <v>46027</v>
      </c>
      <c r="C22">
        <v>2026</v>
      </c>
      <c r="D22" t="s">
        <v>77</v>
      </c>
      <c r="E22">
        <v>1</v>
      </c>
      <c r="F22" t="s">
        <v>78</v>
      </c>
      <c r="G22" t="s">
        <v>6</v>
      </c>
      <c r="H22" t="s">
        <v>7</v>
      </c>
      <c r="I22" t="s">
        <v>19</v>
      </c>
      <c r="J22" t="s">
        <v>3</v>
      </c>
      <c r="K22" t="s">
        <v>34</v>
      </c>
      <c r="L22" t="s">
        <v>38</v>
      </c>
      <c r="M22">
        <v>5</v>
      </c>
      <c r="N22">
        <v>122.87</v>
      </c>
      <c r="O22">
        <v>0.05</v>
      </c>
      <c r="P22">
        <v>69.67</v>
      </c>
      <c r="Q22">
        <v>583.63250000000005</v>
      </c>
      <c r="R22">
        <v>348.35</v>
      </c>
      <c r="S22">
        <v>235.28250000000003</v>
      </c>
      <c r="T22">
        <v>0.40313467807224584</v>
      </c>
      <c r="U22">
        <v>2026</v>
      </c>
      <c r="V22" t="s">
        <v>77</v>
      </c>
      <c r="W22">
        <v>1</v>
      </c>
      <c r="X22" t="s">
        <v>78</v>
      </c>
    </row>
    <row r="23" spans="1:24">
      <c r="A23">
        <v>1433</v>
      </c>
      <c r="B23" s="28">
        <v>46028</v>
      </c>
      <c r="C23">
        <v>2026</v>
      </c>
      <c r="D23" t="s">
        <v>77</v>
      </c>
      <c r="E23">
        <v>1</v>
      </c>
      <c r="F23" t="s">
        <v>78</v>
      </c>
      <c r="G23" t="s">
        <v>11</v>
      </c>
      <c r="H23" t="s">
        <v>39</v>
      </c>
      <c r="I23" t="s">
        <v>2</v>
      </c>
      <c r="J23" t="s">
        <v>13</v>
      </c>
      <c r="K23" t="s">
        <v>14</v>
      </c>
      <c r="L23" t="s">
        <v>15</v>
      </c>
      <c r="M23">
        <v>2</v>
      </c>
      <c r="N23">
        <v>36.619999999999997</v>
      </c>
      <c r="O23">
        <v>0.05</v>
      </c>
      <c r="P23">
        <v>13.87</v>
      </c>
      <c r="Q23">
        <v>69.577999999999989</v>
      </c>
      <c r="R23">
        <v>27.74</v>
      </c>
      <c r="S23">
        <v>41.837999999999994</v>
      </c>
      <c r="T23">
        <v>0.60131075914800658</v>
      </c>
      <c r="U23">
        <v>2026</v>
      </c>
      <c r="V23" t="s">
        <v>77</v>
      </c>
      <c r="W23">
        <v>1</v>
      </c>
      <c r="X23" t="s">
        <v>78</v>
      </c>
    </row>
    <row r="24" spans="1:24">
      <c r="A24">
        <v>3624</v>
      </c>
      <c r="B24" s="28">
        <v>46028</v>
      </c>
      <c r="C24">
        <v>2026</v>
      </c>
      <c r="D24" t="s">
        <v>77</v>
      </c>
      <c r="E24">
        <v>1</v>
      </c>
      <c r="F24" t="s">
        <v>78</v>
      </c>
      <c r="G24" t="s">
        <v>20</v>
      </c>
      <c r="H24" t="s">
        <v>31</v>
      </c>
      <c r="I24" t="s">
        <v>2</v>
      </c>
      <c r="J24" t="s">
        <v>13</v>
      </c>
      <c r="K24" t="s">
        <v>9</v>
      </c>
      <c r="L24" t="s">
        <v>10</v>
      </c>
      <c r="M24">
        <v>1</v>
      </c>
      <c r="N24">
        <v>93.4</v>
      </c>
      <c r="O24">
        <v>0</v>
      </c>
      <c r="P24">
        <v>46.11</v>
      </c>
      <c r="Q24">
        <v>93.4</v>
      </c>
      <c r="R24">
        <v>46.11</v>
      </c>
      <c r="S24">
        <v>47.290000000000006</v>
      </c>
      <c r="T24">
        <v>0.50631691648822275</v>
      </c>
      <c r="U24">
        <v>2026</v>
      </c>
      <c r="V24" t="s">
        <v>77</v>
      </c>
      <c r="W24">
        <v>1</v>
      </c>
      <c r="X24" t="s">
        <v>78</v>
      </c>
    </row>
    <row r="25" spans="1:24">
      <c r="A25">
        <v>4680</v>
      </c>
      <c r="B25" s="28">
        <v>46028</v>
      </c>
      <c r="C25">
        <v>2026</v>
      </c>
      <c r="D25" t="s">
        <v>77</v>
      </c>
      <c r="E25">
        <v>1</v>
      </c>
      <c r="F25" t="s">
        <v>78</v>
      </c>
      <c r="G25" t="s">
        <v>6</v>
      </c>
      <c r="H25" t="s">
        <v>7</v>
      </c>
      <c r="I25" t="s">
        <v>28</v>
      </c>
      <c r="J25" t="s">
        <v>13</v>
      </c>
      <c r="K25" t="s">
        <v>23</v>
      </c>
      <c r="L25" t="s">
        <v>40</v>
      </c>
      <c r="M25">
        <v>2</v>
      </c>
      <c r="N25">
        <v>81.260000000000005</v>
      </c>
      <c r="O25">
        <v>0</v>
      </c>
      <c r="P25">
        <v>39.119999999999997</v>
      </c>
      <c r="Q25">
        <v>162.52000000000001</v>
      </c>
      <c r="R25">
        <v>78.239999999999995</v>
      </c>
      <c r="S25">
        <v>84.280000000000015</v>
      </c>
      <c r="T25">
        <v>0.51858232832882112</v>
      </c>
      <c r="U25">
        <v>2026</v>
      </c>
      <c r="V25" t="s">
        <v>77</v>
      </c>
      <c r="W25">
        <v>1</v>
      </c>
      <c r="X25" t="s">
        <v>78</v>
      </c>
    </row>
    <row r="26" spans="1:24">
      <c r="A26">
        <v>4803</v>
      </c>
      <c r="B26" s="28">
        <v>46028</v>
      </c>
      <c r="C26">
        <v>2026</v>
      </c>
      <c r="D26" t="s">
        <v>77</v>
      </c>
      <c r="E26">
        <v>1</v>
      </c>
      <c r="F26" t="s">
        <v>78</v>
      </c>
      <c r="G26" t="s">
        <v>6</v>
      </c>
      <c r="H26" t="s">
        <v>41</v>
      </c>
      <c r="I26" t="s">
        <v>28</v>
      </c>
      <c r="J26" t="s">
        <v>13</v>
      </c>
      <c r="K26" t="s">
        <v>34</v>
      </c>
      <c r="L26" t="s">
        <v>42</v>
      </c>
      <c r="M26">
        <v>2</v>
      </c>
      <c r="N26">
        <v>35.78</v>
      </c>
      <c r="O26">
        <v>0</v>
      </c>
      <c r="P26">
        <v>13.84</v>
      </c>
      <c r="Q26">
        <v>71.56</v>
      </c>
      <c r="R26">
        <v>27.68</v>
      </c>
      <c r="S26">
        <v>43.88</v>
      </c>
      <c r="T26">
        <v>0.61319172722191173</v>
      </c>
      <c r="U26">
        <v>2026</v>
      </c>
      <c r="V26" t="s">
        <v>77</v>
      </c>
      <c r="W26">
        <v>1</v>
      </c>
      <c r="X26" t="s">
        <v>78</v>
      </c>
    </row>
    <row r="27" spans="1:24">
      <c r="A27">
        <v>248</v>
      </c>
      <c r="B27" s="28">
        <v>46029</v>
      </c>
      <c r="C27">
        <v>2026</v>
      </c>
      <c r="D27" t="s">
        <v>77</v>
      </c>
      <c r="E27">
        <v>1</v>
      </c>
      <c r="F27" t="s">
        <v>78</v>
      </c>
      <c r="G27" t="s">
        <v>6</v>
      </c>
      <c r="H27" t="s">
        <v>43</v>
      </c>
      <c r="I27" t="s">
        <v>28</v>
      </c>
      <c r="J27" t="s">
        <v>13</v>
      </c>
      <c r="K27" t="s">
        <v>4</v>
      </c>
      <c r="L27" t="s">
        <v>5</v>
      </c>
      <c r="M27">
        <v>3</v>
      </c>
      <c r="N27">
        <v>81.64</v>
      </c>
      <c r="O27">
        <v>0</v>
      </c>
      <c r="P27">
        <v>43.84</v>
      </c>
      <c r="Q27">
        <v>244.92000000000002</v>
      </c>
      <c r="R27">
        <v>131.52000000000001</v>
      </c>
      <c r="S27">
        <v>113.4</v>
      </c>
      <c r="T27">
        <v>0.46300832925036745</v>
      </c>
      <c r="U27">
        <v>2026</v>
      </c>
      <c r="V27" t="s">
        <v>77</v>
      </c>
      <c r="W27">
        <v>1</v>
      </c>
      <c r="X27" t="s">
        <v>78</v>
      </c>
    </row>
    <row r="28" spans="1:24">
      <c r="A28">
        <v>1118</v>
      </c>
      <c r="B28" s="28">
        <v>46029</v>
      </c>
      <c r="C28">
        <v>2026</v>
      </c>
      <c r="D28" t="s">
        <v>77</v>
      </c>
      <c r="E28">
        <v>1</v>
      </c>
      <c r="F28" t="s">
        <v>78</v>
      </c>
      <c r="G28" t="s">
        <v>6</v>
      </c>
      <c r="H28" t="s">
        <v>43</v>
      </c>
      <c r="I28" t="s">
        <v>2</v>
      </c>
      <c r="J28" t="s">
        <v>3</v>
      </c>
      <c r="K28" t="s">
        <v>14</v>
      </c>
      <c r="L28" t="s">
        <v>44</v>
      </c>
      <c r="M28">
        <v>2</v>
      </c>
      <c r="N28">
        <v>131.63999999999999</v>
      </c>
      <c r="O28">
        <v>0.05</v>
      </c>
      <c r="P28">
        <v>69.02</v>
      </c>
      <c r="Q28">
        <v>250.11599999999996</v>
      </c>
      <c r="R28">
        <v>138.04</v>
      </c>
      <c r="S28">
        <v>112.07599999999996</v>
      </c>
      <c r="T28">
        <v>0.44809608341729429</v>
      </c>
      <c r="U28">
        <v>2026</v>
      </c>
      <c r="V28" t="s">
        <v>77</v>
      </c>
      <c r="W28">
        <v>1</v>
      </c>
      <c r="X28" t="s">
        <v>78</v>
      </c>
    </row>
    <row r="29" spans="1:24">
      <c r="A29">
        <v>3023</v>
      </c>
      <c r="B29" s="28">
        <v>46029</v>
      </c>
      <c r="C29">
        <v>2026</v>
      </c>
      <c r="D29" t="s">
        <v>77</v>
      </c>
      <c r="E29">
        <v>1</v>
      </c>
      <c r="F29" t="s">
        <v>78</v>
      </c>
      <c r="G29" t="s">
        <v>11</v>
      </c>
      <c r="H29" t="s">
        <v>18</v>
      </c>
      <c r="I29" t="s">
        <v>28</v>
      </c>
      <c r="J29" t="s">
        <v>13</v>
      </c>
      <c r="K29" t="s">
        <v>9</v>
      </c>
      <c r="L29" t="s">
        <v>37</v>
      </c>
      <c r="M29">
        <v>2</v>
      </c>
      <c r="N29">
        <v>155.35</v>
      </c>
      <c r="O29">
        <v>0</v>
      </c>
      <c r="P29">
        <v>80.790000000000006</v>
      </c>
      <c r="Q29">
        <v>310.7</v>
      </c>
      <c r="R29">
        <v>161.58000000000001</v>
      </c>
      <c r="S29">
        <v>149.11999999999998</v>
      </c>
      <c r="T29">
        <v>0.47994850337946565</v>
      </c>
      <c r="U29">
        <v>2026</v>
      </c>
      <c r="V29" t="s">
        <v>77</v>
      </c>
      <c r="W29">
        <v>1</v>
      </c>
      <c r="X29" t="s">
        <v>78</v>
      </c>
    </row>
    <row r="30" spans="1:24">
      <c r="A30">
        <v>3903</v>
      </c>
      <c r="B30" s="28">
        <v>46029</v>
      </c>
      <c r="C30">
        <v>2026</v>
      </c>
      <c r="D30" t="s">
        <v>77</v>
      </c>
      <c r="E30">
        <v>1</v>
      </c>
      <c r="F30" t="s">
        <v>78</v>
      </c>
      <c r="G30" t="s">
        <v>20</v>
      </c>
      <c r="H30" t="s">
        <v>33</v>
      </c>
      <c r="I30" t="s">
        <v>2</v>
      </c>
      <c r="J30" t="s">
        <v>3</v>
      </c>
      <c r="K30" t="s">
        <v>34</v>
      </c>
      <c r="L30" t="s">
        <v>45</v>
      </c>
      <c r="M30">
        <v>2</v>
      </c>
      <c r="N30">
        <v>51.56</v>
      </c>
      <c r="O30">
        <v>0.05</v>
      </c>
      <c r="P30">
        <v>22.26</v>
      </c>
      <c r="Q30">
        <v>97.963999999999999</v>
      </c>
      <c r="R30">
        <v>44.52</v>
      </c>
      <c r="S30">
        <v>53.443999999999996</v>
      </c>
      <c r="T30">
        <v>0.54554734392225712</v>
      </c>
      <c r="U30">
        <v>2026</v>
      </c>
      <c r="V30" t="s">
        <v>77</v>
      </c>
      <c r="W30">
        <v>1</v>
      </c>
      <c r="X30" t="s">
        <v>78</v>
      </c>
    </row>
    <row r="31" spans="1:24">
      <c r="A31">
        <v>62</v>
      </c>
      <c r="B31" s="28">
        <v>46030</v>
      </c>
      <c r="C31">
        <v>2026</v>
      </c>
      <c r="D31" t="s">
        <v>77</v>
      </c>
      <c r="E31">
        <v>1</v>
      </c>
      <c r="F31" t="s">
        <v>78</v>
      </c>
      <c r="G31" t="s">
        <v>6</v>
      </c>
      <c r="H31" t="s">
        <v>43</v>
      </c>
      <c r="I31" t="s">
        <v>2</v>
      </c>
      <c r="J31" t="s">
        <v>13</v>
      </c>
      <c r="K31" t="s">
        <v>4</v>
      </c>
      <c r="L31" t="s">
        <v>22</v>
      </c>
      <c r="M31">
        <v>2</v>
      </c>
      <c r="N31">
        <v>51.63</v>
      </c>
      <c r="O31">
        <v>0</v>
      </c>
      <c r="P31">
        <v>22.54</v>
      </c>
      <c r="Q31">
        <v>103.26</v>
      </c>
      <c r="R31">
        <v>45.08</v>
      </c>
      <c r="S31">
        <v>58.180000000000007</v>
      </c>
      <c r="T31">
        <v>0.5634321131125315</v>
      </c>
      <c r="U31">
        <v>2026</v>
      </c>
      <c r="V31" t="s">
        <v>77</v>
      </c>
      <c r="W31">
        <v>1</v>
      </c>
      <c r="X31" t="s">
        <v>78</v>
      </c>
    </row>
    <row r="32" spans="1:24">
      <c r="A32">
        <v>142</v>
      </c>
      <c r="B32" s="28">
        <v>46030</v>
      </c>
      <c r="C32">
        <v>2026</v>
      </c>
      <c r="D32" t="s">
        <v>77</v>
      </c>
      <c r="E32">
        <v>1</v>
      </c>
      <c r="F32" t="s">
        <v>78</v>
      </c>
      <c r="G32" t="s">
        <v>0</v>
      </c>
      <c r="H32" t="s">
        <v>36</v>
      </c>
      <c r="I32" t="s">
        <v>8</v>
      </c>
      <c r="J32" t="s">
        <v>16</v>
      </c>
      <c r="K32" t="s">
        <v>23</v>
      </c>
      <c r="L32" t="s">
        <v>24</v>
      </c>
      <c r="M32">
        <v>5</v>
      </c>
      <c r="N32">
        <v>344.88</v>
      </c>
      <c r="O32">
        <v>0.15</v>
      </c>
      <c r="P32">
        <v>190.66</v>
      </c>
      <c r="Q32">
        <v>1465.74</v>
      </c>
      <c r="R32">
        <v>953.3</v>
      </c>
      <c r="S32">
        <v>512.44000000000005</v>
      </c>
      <c r="T32">
        <v>0.34961180018284282</v>
      </c>
      <c r="U32">
        <v>2026</v>
      </c>
      <c r="V32" t="s">
        <v>77</v>
      </c>
      <c r="W32">
        <v>1</v>
      </c>
      <c r="X32" t="s">
        <v>78</v>
      </c>
    </row>
    <row r="33" spans="1:24">
      <c r="A33">
        <v>450</v>
      </c>
      <c r="B33" s="28">
        <v>46030</v>
      </c>
      <c r="C33">
        <v>2026</v>
      </c>
      <c r="D33" t="s">
        <v>77</v>
      </c>
      <c r="E33">
        <v>1</v>
      </c>
      <c r="F33" t="s">
        <v>78</v>
      </c>
      <c r="G33" t="s">
        <v>11</v>
      </c>
      <c r="H33" t="s">
        <v>18</v>
      </c>
      <c r="I33" t="s">
        <v>19</v>
      </c>
      <c r="J33" t="s">
        <v>13</v>
      </c>
      <c r="K33" t="s">
        <v>9</v>
      </c>
      <c r="L33" t="s">
        <v>10</v>
      </c>
      <c r="M33">
        <v>2</v>
      </c>
      <c r="N33">
        <v>94.06</v>
      </c>
      <c r="O33">
        <v>0.15</v>
      </c>
      <c r="P33">
        <v>46.33</v>
      </c>
      <c r="Q33">
        <v>159.90199999999999</v>
      </c>
      <c r="R33">
        <v>92.66</v>
      </c>
      <c r="S33">
        <v>67.24199999999999</v>
      </c>
      <c r="T33">
        <v>0.42052006854198193</v>
      </c>
      <c r="U33">
        <v>2026</v>
      </c>
      <c r="V33" t="s">
        <v>77</v>
      </c>
      <c r="W33">
        <v>1</v>
      </c>
      <c r="X33" t="s">
        <v>78</v>
      </c>
    </row>
    <row r="34" spans="1:24">
      <c r="A34">
        <v>4397</v>
      </c>
      <c r="B34" s="28">
        <v>46030</v>
      </c>
      <c r="C34">
        <v>2026</v>
      </c>
      <c r="D34" t="s">
        <v>77</v>
      </c>
      <c r="E34">
        <v>1</v>
      </c>
      <c r="F34" t="s">
        <v>78</v>
      </c>
      <c r="G34" t="s">
        <v>0</v>
      </c>
      <c r="H34" t="s">
        <v>1</v>
      </c>
      <c r="I34" t="s">
        <v>2</v>
      </c>
      <c r="J34" t="s">
        <v>16</v>
      </c>
      <c r="K34" t="s">
        <v>9</v>
      </c>
      <c r="L34" t="s">
        <v>46</v>
      </c>
      <c r="M34">
        <v>1</v>
      </c>
      <c r="N34">
        <v>72.38</v>
      </c>
      <c r="O34">
        <v>0</v>
      </c>
      <c r="P34">
        <v>31.65</v>
      </c>
      <c r="Q34">
        <v>72.38</v>
      </c>
      <c r="R34">
        <v>31.65</v>
      </c>
      <c r="S34">
        <v>40.729999999999997</v>
      </c>
      <c r="T34">
        <v>0.56272450953302011</v>
      </c>
      <c r="U34">
        <v>2026</v>
      </c>
      <c r="V34" t="s">
        <v>77</v>
      </c>
      <c r="W34">
        <v>1</v>
      </c>
      <c r="X34" t="s">
        <v>78</v>
      </c>
    </row>
    <row r="35" spans="1:24">
      <c r="A35">
        <v>4798</v>
      </c>
      <c r="B35" s="28">
        <v>46030</v>
      </c>
      <c r="C35">
        <v>2026</v>
      </c>
      <c r="D35" t="s">
        <v>77</v>
      </c>
      <c r="E35">
        <v>1</v>
      </c>
      <c r="F35" t="s">
        <v>78</v>
      </c>
      <c r="G35" t="s">
        <v>6</v>
      </c>
      <c r="H35" t="s">
        <v>27</v>
      </c>
      <c r="I35" t="s">
        <v>2</v>
      </c>
      <c r="J35" t="s">
        <v>13</v>
      </c>
      <c r="K35" t="s">
        <v>9</v>
      </c>
      <c r="L35" t="s">
        <v>37</v>
      </c>
      <c r="M35">
        <v>1</v>
      </c>
      <c r="N35">
        <v>153.69</v>
      </c>
      <c r="O35">
        <v>0</v>
      </c>
      <c r="P35">
        <v>77.47</v>
      </c>
      <c r="Q35">
        <v>153.69</v>
      </c>
      <c r="R35">
        <v>77.47</v>
      </c>
      <c r="S35">
        <v>76.22</v>
      </c>
      <c r="T35">
        <v>0.49593337237295854</v>
      </c>
      <c r="U35">
        <v>2026</v>
      </c>
      <c r="V35" t="s">
        <v>77</v>
      </c>
      <c r="W35">
        <v>1</v>
      </c>
      <c r="X35" t="s">
        <v>78</v>
      </c>
    </row>
    <row r="36" spans="1:24">
      <c r="A36">
        <v>136</v>
      </c>
      <c r="B36" s="28">
        <v>46031</v>
      </c>
      <c r="C36">
        <v>2026</v>
      </c>
      <c r="D36" t="s">
        <v>77</v>
      </c>
      <c r="E36">
        <v>1</v>
      </c>
      <c r="F36" t="s">
        <v>78</v>
      </c>
      <c r="G36" t="s">
        <v>20</v>
      </c>
      <c r="H36" t="s">
        <v>47</v>
      </c>
      <c r="I36" t="s">
        <v>8</v>
      </c>
      <c r="J36" t="s">
        <v>16</v>
      </c>
      <c r="K36" t="s">
        <v>14</v>
      </c>
      <c r="L36" t="s">
        <v>48</v>
      </c>
      <c r="M36">
        <v>15</v>
      </c>
      <c r="N36">
        <v>168.62</v>
      </c>
      <c r="O36">
        <v>0.05</v>
      </c>
      <c r="P36">
        <v>86.09</v>
      </c>
      <c r="Q36">
        <v>2402.835</v>
      </c>
      <c r="R36">
        <v>1291.3500000000001</v>
      </c>
      <c r="S36">
        <v>1111.4849999999999</v>
      </c>
      <c r="T36">
        <v>0.46257233642759488</v>
      </c>
      <c r="U36">
        <v>2026</v>
      </c>
      <c r="V36" t="s">
        <v>77</v>
      </c>
      <c r="W36">
        <v>1</v>
      </c>
      <c r="X36" t="s">
        <v>78</v>
      </c>
    </row>
    <row r="37" spans="1:24">
      <c r="A37">
        <v>2782</v>
      </c>
      <c r="B37" s="28">
        <v>46031</v>
      </c>
      <c r="C37">
        <v>2026</v>
      </c>
      <c r="D37" t="s">
        <v>77</v>
      </c>
      <c r="E37">
        <v>1</v>
      </c>
      <c r="F37" t="s">
        <v>78</v>
      </c>
      <c r="G37" t="s">
        <v>20</v>
      </c>
      <c r="H37" t="s">
        <v>21</v>
      </c>
      <c r="I37" t="s">
        <v>2</v>
      </c>
      <c r="J37" t="s">
        <v>13</v>
      </c>
      <c r="K37" t="s">
        <v>9</v>
      </c>
      <c r="L37" t="s">
        <v>37</v>
      </c>
      <c r="M37">
        <v>1</v>
      </c>
      <c r="N37">
        <v>152.75</v>
      </c>
      <c r="O37">
        <v>0.05</v>
      </c>
      <c r="P37">
        <v>79.88</v>
      </c>
      <c r="Q37">
        <v>145.11249999999998</v>
      </c>
      <c r="R37">
        <v>79.88</v>
      </c>
      <c r="S37">
        <v>65.232499999999987</v>
      </c>
      <c r="T37">
        <v>0.44953053665259707</v>
      </c>
      <c r="U37">
        <v>2026</v>
      </c>
      <c r="V37" t="s">
        <v>77</v>
      </c>
      <c r="W37">
        <v>1</v>
      </c>
      <c r="X37" t="s">
        <v>78</v>
      </c>
    </row>
    <row r="38" spans="1:24">
      <c r="A38">
        <v>4704</v>
      </c>
      <c r="B38" s="28">
        <v>46031</v>
      </c>
      <c r="C38">
        <v>2026</v>
      </c>
      <c r="D38" t="s">
        <v>77</v>
      </c>
      <c r="E38">
        <v>1</v>
      </c>
      <c r="F38" t="s">
        <v>78</v>
      </c>
      <c r="G38" t="s">
        <v>6</v>
      </c>
      <c r="H38" t="s">
        <v>49</v>
      </c>
      <c r="I38" t="s">
        <v>28</v>
      </c>
      <c r="J38" t="s">
        <v>13</v>
      </c>
      <c r="K38" t="s">
        <v>34</v>
      </c>
      <c r="L38" t="s">
        <v>42</v>
      </c>
      <c r="M38">
        <v>2</v>
      </c>
      <c r="N38">
        <v>36.72</v>
      </c>
      <c r="O38">
        <v>0.05</v>
      </c>
      <c r="P38">
        <v>14.15</v>
      </c>
      <c r="Q38">
        <v>69.768000000000001</v>
      </c>
      <c r="R38">
        <v>28.3</v>
      </c>
      <c r="S38">
        <v>41.468000000000004</v>
      </c>
      <c r="T38">
        <v>0.59436991170737308</v>
      </c>
      <c r="U38">
        <v>2026</v>
      </c>
      <c r="V38" t="s">
        <v>77</v>
      </c>
      <c r="W38">
        <v>1</v>
      </c>
      <c r="X38" t="s">
        <v>78</v>
      </c>
    </row>
    <row r="39" spans="1:24">
      <c r="A39">
        <v>69</v>
      </c>
      <c r="B39" s="28">
        <v>46032</v>
      </c>
      <c r="C39">
        <v>2026</v>
      </c>
      <c r="D39" t="s">
        <v>77</v>
      </c>
      <c r="E39">
        <v>1</v>
      </c>
      <c r="F39" t="s">
        <v>78</v>
      </c>
      <c r="G39" t="s">
        <v>0</v>
      </c>
      <c r="H39" t="s">
        <v>50</v>
      </c>
      <c r="I39" t="s">
        <v>2</v>
      </c>
      <c r="J39" t="s">
        <v>3</v>
      </c>
      <c r="K39" t="s">
        <v>9</v>
      </c>
      <c r="L39" t="s">
        <v>17</v>
      </c>
      <c r="M39">
        <v>6</v>
      </c>
      <c r="N39">
        <v>141.31</v>
      </c>
      <c r="O39">
        <v>0.05</v>
      </c>
      <c r="P39">
        <v>79.349999999999994</v>
      </c>
      <c r="Q39">
        <v>805.46699999999998</v>
      </c>
      <c r="R39">
        <v>476.09999999999997</v>
      </c>
      <c r="S39">
        <v>329.36700000000002</v>
      </c>
      <c r="T39">
        <v>0.4089143316858419</v>
      </c>
      <c r="U39">
        <v>2026</v>
      </c>
      <c r="V39" t="s">
        <v>77</v>
      </c>
      <c r="W39">
        <v>1</v>
      </c>
      <c r="X39" t="s">
        <v>78</v>
      </c>
    </row>
    <row r="40" spans="1:24">
      <c r="A40">
        <v>490</v>
      </c>
      <c r="B40" s="28">
        <v>46032</v>
      </c>
      <c r="C40">
        <v>2026</v>
      </c>
      <c r="D40" t="s">
        <v>77</v>
      </c>
      <c r="E40">
        <v>1</v>
      </c>
      <c r="F40" t="s">
        <v>78</v>
      </c>
      <c r="G40" t="s">
        <v>11</v>
      </c>
      <c r="H40" t="s">
        <v>39</v>
      </c>
      <c r="I40" t="s">
        <v>2</v>
      </c>
      <c r="J40" t="s">
        <v>16</v>
      </c>
      <c r="K40" t="s">
        <v>23</v>
      </c>
      <c r="L40" t="s">
        <v>51</v>
      </c>
      <c r="M40">
        <v>2</v>
      </c>
      <c r="N40">
        <v>121.23</v>
      </c>
      <c r="O40">
        <v>0</v>
      </c>
      <c r="P40">
        <v>59.66</v>
      </c>
      <c r="Q40">
        <v>242.46</v>
      </c>
      <c r="R40">
        <v>119.32</v>
      </c>
      <c r="S40">
        <v>123.14000000000001</v>
      </c>
      <c r="T40">
        <v>0.50787758805576178</v>
      </c>
      <c r="U40">
        <v>2026</v>
      </c>
      <c r="V40" t="s">
        <v>77</v>
      </c>
      <c r="W40">
        <v>1</v>
      </c>
      <c r="X40" t="s">
        <v>78</v>
      </c>
    </row>
    <row r="41" spans="1:24">
      <c r="A41">
        <v>3685</v>
      </c>
      <c r="B41" s="28">
        <v>46032</v>
      </c>
      <c r="C41">
        <v>2026</v>
      </c>
      <c r="D41" t="s">
        <v>77</v>
      </c>
      <c r="E41">
        <v>1</v>
      </c>
      <c r="F41" t="s">
        <v>78</v>
      </c>
      <c r="G41" t="s">
        <v>20</v>
      </c>
      <c r="H41" t="s">
        <v>33</v>
      </c>
      <c r="I41" t="s">
        <v>2</v>
      </c>
      <c r="J41" t="s">
        <v>13</v>
      </c>
      <c r="K41" t="s">
        <v>14</v>
      </c>
      <c r="L41" t="s">
        <v>48</v>
      </c>
      <c r="M41">
        <v>3</v>
      </c>
      <c r="N41">
        <v>161.58000000000001</v>
      </c>
      <c r="O41">
        <v>0</v>
      </c>
      <c r="P41">
        <v>85.58</v>
      </c>
      <c r="Q41">
        <v>484.74</v>
      </c>
      <c r="R41">
        <v>256.74</v>
      </c>
      <c r="S41">
        <v>228</v>
      </c>
      <c r="T41">
        <v>0.47035524198539425</v>
      </c>
      <c r="U41">
        <v>2026</v>
      </c>
      <c r="V41" t="s">
        <v>77</v>
      </c>
      <c r="W41">
        <v>1</v>
      </c>
      <c r="X41" t="s">
        <v>78</v>
      </c>
    </row>
    <row r="42" spans="1:24">
      <c r="A42">
        <v>3796</v>
      </c>
      <c r="B42" s="28">
        <v>46032</v>
      </c>
      <c r="C42">
        <v>2026</v>
      </c>
      <c r="D42" t="s">
        <v>77</v>
      </c>
      <c r="E42">
        <v>1</v>
      </c>
      <c r="F42" t="s">
        <v>78</v>
      </c>
      <c r="G42" t="s">
        <v>20</v>
      </c>
      <c r="H42" t="s">
        <v>33</v>
      </c>
      <c r="I42" t="s">
        <v>19</v>
      </c>
      <c r="J42" t="s">
        <v>3</v>
      </c>
      <c r="K42" t="s">
        <v>14</v>
      </c>
      <c r="L42" t="s">
        <v>48</v>
      </c>
      <c r="M42">
        <v>2</v>
      </c>
      <c r="N42">
        <v>166.84</v>
      </c>
      <c r="O42">
        <v>0</v>
      </c>
      <c r="P42">
        <v>88.67</v>
      </c>
      <c r="Q42">
        <v>333.68</v>
      </c>
      <c r="R42">
        <v>177.34</v>
      </c>
      <c r="S42">
        <v>156.34</v>
      </c>
      <c r="T42">
        <v>0.4685327259649964</v>
      </c>
      <c r="U42">
        <v>2026</v>
      </c>
      <c r="V42" t="s">
        <v>77</v>
      </c>
      <c r="W42">
        <v>1</v>
      </c>
      <c r="X42" t="s">
        <v>78</v>
      </c>
    </row>
    <row r="43" spans="1:24">
      <c r="A43">
        <v>387</v>
      </c>
      <c r="B43" s="28">
        <v>46033</v>
      </c>
      <c r="C43">
        <v>2026</v>
      </c>
      <c r="D43" t="s">
        <v>77</v>
      </c>
      <c r="E43">
        <v>1</v>
      </c>
      <c r="F43" t="s">
        <v>78</v>
      </c>
      <c r="G43" t="s">
        <v>11</v>
      </c>
      <c r="H43" t="s">
        <v>25</v>
      </c>
      <c r="I43" t="s">
        <v>2</v>
      </c>
      <c r="J43" t="s">
        <v>3</v>
      </c>
      <c r="K43" t="s">
        <v>9</v>
      </c>
      <c r="L43" t="s">
        <v>37</v>
      </c>
      <c r="M43">
        <v>1</v>
      </c>
      <c r="N43">
        <v>150.96</v>
      </c>
      <c r="O43">
        <v>0</v>
      </c>
      <c r="P43">
        <v>77.5</v>
      </c>
      <c r="Q43">
        <v>150.96</v>
      </c>
      <c r="R43">
        <v>77.5</v>
      </c>
      <c r="S43">
        <v>73.460000000000008</v>
      </c>
      <c r="T43">
        <v>0.48661897191308956</v>
      </c>
      <c r="U43">
        <v>2026</v>
      </c>
      <c r="V43" t="s">
        <v>77</v>
      </c>
      <c r="W43">
        <v>1</v>
      </c>
      <c r="X43" t="s">
        <v>78</v>
      </c>
    </row>
    <row r="44" spans="1:24">
      <c r="A44">
        <v>2796</v>
      </c>
      <c r="B44" s="28">
        <v>46033</v>
      </c>
      <c r="C44">
        <v>2026</v>
      </c>
      <c r="D44" t="s">
        <v>77</v>
      </c>
      <c r="E44">
        <v>1</v>
      </c>
      <c r="F44" t="s">
        <v>78</v>
      </c>
      <c r="G44" t="s">
        <v>20</v>
      </c>
      <c r="H44" t="s">
        <v>31</v>
      </c>
      <c r="I44" t="s">
        <v>19</v>
      </c>
      <c r="J44" t="s">
        <v>3</v>
      </c>
      <c r="K44" t="s">
        <v>14</v>
      </c>
      <c r="L44" t="s">
        <v>15</v>
      </c>
      <c r="M44">
        <v>3</v>
      </c>
      <c r="N44">
        <v>36.33</v>
      </c>
      <c r="O44">
        <v>0.05</v>
      </c>
      <c r="P44">
        <v>13.27</v>
      </c>
      <c r="Q44">
        <v>103.54049999999999</v>
      </c>
      <c r="R44">
        <v>39.81</v>
      </c>
      <c r="S44">
        <v>63.730499999999992</v>
      </c>
      <c r="T44">
        <v>0.61551277036521934</v>
      </c>
      <c r="U44">
        <v>2026</v>
      </c>
      <c r="V44" t="s">
        <v>77</v>
      </c>
      <c r="W44">
        <v>1</v>
      </c>
      <c r="X44" t="s">
        <v>78</v>
      </c>
    </row>
    <row r="45" spans="1:24">
      <c r="A45">
        <v>3703</v>
      </c>
      <c r="B45" s="28">
        <v>46033</v>
      </c>
      <c r="C45">
        <v>2026</v>
      </c>
      <c r="D45" t="s">
        <v>77</v>
      </c>
      <c r="E45">
        <v>1</v>
      </c>
      <c r="F45" t="s">
        <v>78</v>
      </c>
      <c r="G45" t="s">
        <v>20</v>
      </c>
      <c r="H45" t="s">
        <v>33</v>
      </c>
      <c r="I45" t="s">
        <v>2</v>
      </c>
      <c r="J45" t="s">
        <v>3</v>
      </c>
      <c r="K45" t="s">
        <v>14</v>
      </c>
      <c r="L45" t="s">
        <v>15</v>
      </c>
      <c r="M45">
        <v>1</v>
      </c>
      <c r="N45">
        <v>35.340000000000003</v>
      </c>
      <c r="O45">
        <v>0.1</v>
      </c>
      <c r="P45">
        <v>13.36</v>
      </c>
      <c r="Q45">
        <v>31.806000000000004</v>
      </c>
      <c r="R45">
        <v>13.36</v>
      </c>
      <c r="S45">
        <v>18.446000000000005</v>
      </c>
      <c r="T45">
        <v>0.5799534678991386</v>
      </c>
      <c r="U45">
        <v>2026</v>
      </c>
      <c r="V45" t="s">
        <v>77</v>
      </c>
      <c r="W45">
        <v>1</v>
      </c>
      <c r="X45" t="s">
        <v>78</v>
      </c>
    </row>
    <row r="46" spans="1:24">
      <c r="A46">
        <v>4674</v>
      </c>
      <c r="B46" s="28">
        <v>46033</v>
      </c>
      <c r="C46">
        <v>2026</v>
      </c>
      <c r="D46" t="s">
        <v>77</v>
      </c>
      <c r="E46">
        <v>1</v>
      </c>
      <c r="F46" t="s">
        <v>78</v>
      </c>
      <c r="G46" t="s">
        <v>20</v>
      </c>
      <c r="H46" t="s">
        <v>33</v>
      </c>
      <c r="I46" t="s">
        <v>2</v>
      </c>
      <c r="J46" t="s">
        <v>3</v>
      </c>
      <c r="K46" t="s">
        <v>14</v>
      </c>
      <c r="L46" t="s">
        <v>32</v>
      </c>
      <c r="M46">
        <v>2</v>
      </c>
      <c r="N46">
        <v>46.27</v>
      </c>
      <c r="O46">
        <v>0</v>
      </c>
      <c r="P46">
        <v>18.23</v>
      </c>
      <c r="Q46">
        <v>92.54</v>
      </c>
      <c r="R46">
        <v>36.46</v>
      </c>
      <c r="S46">
        <v>56.080000000000005</v>
      </c>
      <c r="T46">
        <v>0.60600821266479366</v>
      </c>
      <c r="U46">
        <v>2026</v>
      </c>
      <c r="V46" t="s">
        <v>77</v>
      </c>
      <c r="W46">
        <v>1</v>
      </c>
      <c r="X46" t="s">
        <v>78</v>
      </c>
    </row>
    <row r="47" spans="1:24">
      <c r="A47">
        <v>4789</v>
      </c>
      <c r="B47" s="28">
        <v>46033</v>
      </c>
      <c r="C47">
        <v>2026</v>
      </c>
      <c r="D47" t="s">
        <v>77</v>
      </c>
      <c r="E47">
        <v>1</v>
      </c>
      <c r="F47" t="s">
        <v>78</v>
      </c>
      <c r="G47" t="s">
        <v>20</v>
      </c>
      <c r="H47" t="s">
        <v>31</v>
      </c>
      <c r="I47" t="s">
        <v>2</v>
      </c>
      <c r="J47" t="s">
        <v>3</v>
      </c>
      <c r="K47" t="s">
        <v>4</v>
      </c>
      <c r="L47" t="s">
        <v>5</v>
      </c>
      <c r="M47">
        <v>1</v>
      </c>
      <c r="N47">
        <v>79.930000000000007</v>
      </c>
      <c r="O47">
        <v>0.05</v>
      </c>
      <c r="P47">
        <v>43.73</v>
      </c>
      <c r="Q47">
        <v>75.933500000000009</v>
      </c>
      <c r="R47">
        <v>43.73</v>
      </c>
      <c r="S47">
        <v>32.203500000000012</v>
      </c>
      <c r="T47">
        <v>0.42410135184075554</v>
      </c>
      <c r="U47">
        <v>2026</v>
      </c>
      <c r="V47" t="s">
        <v>77</v>
      </c>
      <c r="W47">
        <v>1</v>
      </c>
      <c r="X47" t="s">
        <v>78</v>
      </c>
    </row>
    <row r="48" spans="1:24">
      <c r="A48">
        <v>804</v>
      </c>
      <c r="B48" s="28">
        <v>46034</v>
      </c>
      <c r="C48">
        <v>2026</v>
      </c>
      <c r="D48" t="s">
        <v>77</v>
      </c>
      <c r="E48">
        <v>1</v>
      </c>
      <c r="F48" t="s">
        <v>78</v>
      </c>
      <c r="G48" t="s">
        <v>6</v>
      </c>
      <c r="H48" t="s">
        <v>43</v>
      </c>
      <c r="I48" t="s">
        <v>19</v>
      </c>
      <c r="J48" t="s">
        <v>13</v>
      </c>
      <c r="K48" t="s">
        <v>9</v>
      </c>
      <c r="L48" t="s">
        <v>17</v>
      </c>
      <c r="M48">
        <v>1</v>
      </c>
      <c r="N48">
        <v>141.25</v>
      </c>
      <c r="O48">
        <v>0</v>
      </c>
      <c r="P48">
        <v>78.72</v>
      </c>
      <c r="Q48">
        <v>141.25</v>
      </c>
      <c r="R48">
        <v>78.72</v>
      </c>
      <c r="S48">
        <v>62.53</v>
      </c>
      <c r="T48">
        <v>0.44269026548672569</v>
      </c>
      <c r="U48">
        <v>2026</v>
      </c>
      <c r="V48" t="s">
        <v>77</v>
      </c>
      <c r="W48">
        <v>1</v>
      </c>
      <c r="X48" t="s">
        <v>78</v>
      </c>
    </row>
    <row r="49" spans="1:24">
      <c r="A49">
        <v>1780</v>
      </c>
      <c r="B49" s="28">
        <v>46034</v>
      </c>
      <c r="C49">
        <v>2026</v>
      </c>
      <c r="D49" t="s">
        <v>77</v>
      </c>
      <c r="E49">
        <v>1</v>
      </c>
      <c r="F49" t="s">
        <v>78</v>
      </c>
      <c r="G49" t="s">
        <v>20</v>
      </c>
      <c r="H49" t="s">
        <v>33</v>
      </c>
      <c r="I49" t="s">
        <v>2</v>
      </c>
      <c r="J49" t="s">
        <v>3</v>
      </c>
      <c r="K49" t="s">
        <v>4</v>
      </c>
      <c r="L49" t="s">
        <v>30</v>
      </c>
      <c r="M49">
        <v>2</v>
      </c>
      <c r="N49">
        <v>103.64</v>
      </c>
      <c r="O49">
        <v>0.1</v>
      </c>
      <c r="P49">
        <v>50.96</v>
      </c>
      <c r="Q49">
        <v>186.55199999999999</v>
      </c>
      <c r="R49">
        <v>101.92</v>
      </c>
      <c r="S49">
        <v>84.631999999999991</v>
      </c>
      <c r="T49">
        <v>0.45366439384193147</v>
      </c>
      <c r="U49">
        <v>2026</v>
      </c>
      <c r="V49" t="s">
        <v>77</v>
      </c>
      <c r="W49">
        <v>1</v>
      </c>
      <c r="X49" t="s">
        <v>78</v>
      </c>
    </row>
    <row r="50" spans="1:24">
      <c r="A50">
        <v>2844</v>
      </c>
      <c r="B50" s="28">
        <v>46034</v>
      </c>
      <c r="C50">
        <v>2026</v>
      </c>
      <c r="D50" t="s">
        <v>77</v>
      </c>
      <c r="E50">
        <v>1</v>
      </c>
      <c r="F50" t="s">
        <v>78</v>
      </c>
      <c r="G50" t="s">
        <v>0</v>
      </c>
      <c r="H50" t="s">
        <v>1</v>
      </c>
      <c r="I50" t="s">
        <v>2</v>
      </c>
      <c r="J50" t="s">
        <v>13</v>
      </c>
      <c r="K50" t="s">
        <v>14</v>
      </c>
      <c r="L50" t="s">
        <v>44</v>
      </c>
      <c r="M50">
        <v>1</v>
      </c>
      <c r="N50">
        <v>136.18</v>
      </c>
      <c r="O50">
        <v>0</v>
      </c>
      <c r="P50">
        <v>68.34</v>
      </c>
      <c r="Q50">
        <v>136.18</v>
      </c>
      <c r="R50">
        <v>68.34</v>
      </c>
      <c r="S50">
        <v>67.84</v>
      </c>
      <c r="T50">
        <v>0.498164194448524</v>
      </c>
      <c r="U50">
        <v>2026</v>
      </c>
      <c r="V50" t="s">
        <v>77</v>
      </c>
      <c r="W50">
        <v>1</v>
      </c>
      <c r="X50" t="s">
        <v>78</v>
      </c>
    </row>
    <row r="51" spans="1:24">
      <c r="A51">
        <v>3068</v>
      </c>
      <c r="B51" s="28">
        <v>46034</v>
      </c>
      <c r="C51">
        <v>2026</v>
      </c>
      <c r="D51" t="s">
        <v>77</v>
      </c>
      <c r="E51">
        <v>1</v>
      </c>
      <c r="F51" t="s">
        <v>78</v>
      </c>
      <c r="G51" t="s">
        <v>11</v>
      </c>
      <c r="H51" t="s">
        <v>12</v>
      </c>
      <c r="I51" t="s">
        <v>28</v>
      </c>
      <c r="J51" t="s">
        <v>13</v>
      </c>
      <c r="K51" t="s">
        <v>34</v>
      </c>
      <c r="L51" t="s">
        <v>42</v>
      </c>
      <c r="M51">
        <v>1</v>
      </c>
      <c r="N51">
        <v>36.43</v>
      </c>
      <c r="O51">
        <v>0</v>
      </c>
      <c r="P51">
        <v>14.33</v>
      </c>
      <c r="Q51">
        <v>36.43</v>
      </c>
      <c r="R51">
        <v>14.33</v>
      </c>
      <c r="S51">
        <v>22.1</v>
      </c>
      <c r="T51">
        <v>0.60664287674993145</v>
      </c>
      <c r="U51">
        <v>2026</v>
      </c>
      <c r="V51" t="s">
        <v>77</v>
      </c>
      <c r="W51">
        <v>1</v>
      </c>
      <c r="X51" t="s">
        <v>78</v>
      </c>
    </row>
    <row r="52" spans="1:24">
      <c r="A52">
        <v>3096</v>
      </c>
      <c r="B52" s="28">
        <v>46034</v>
      </c>
      <c r="C52">
        <v>2026</v>
      </c>
      <c r="D52" t="s">
        <v>77</v>
      </c>
      <c r="E52">
        <v>1</v>
      </c>
      <c r="F52" t="s">
        <v>78</v>
      </c>
      <c r="G52" t="s">
        <v>20</v>
      </c>
      <c r="H52" t="s">
        <v>31</v>
      </c>
      <c r="I52" t="s">
        <v>2</v>
      </c>
      <c r="J52" t="s">
        <v>13</v>
      </c>
      <c r="K52" t="s">
        <v>34</v>
      </c>
      <c r="L52" t="s">
        <v>45</v>
      </c>
      <c r="M52">
        <v>2</v>
      </c>
      <c r="N52">
        <v>50.51</v>
      </c>
      <c r="O52">
        <v>0.1</v>
      </c>
      <c r="P52">
        <v>21.84</v>
      </c>
      <c r="Q52">
        <v>90.917999999999992</v>
      </c>
      <c r="R52">
        <v>43.68</v>
      </c>
      <c r="S52">
        <v>47.237999999999992</v>
      </c>
      <c r="T52">
        <v>0.5195670824259222</v>
      </c>
      <c r="U52">
        <v>2026</v>
      </c>
      <c r="V52" t="s">
        <v>77</v>
      </c>
      <c r="W52">
        <v>1</v>
      </c>
      <c r="X52" t="s">
        <v>78</v>
      </c>
    </row>
    <row r="53" spans="1:24">
      <c r="A53">
        <v>3129</v>
      </c>
      <c r="B53" s="28">
        <v>46034</v>
      </c>
      <c r="C53">
        <v>2026</v>
      </c>
      <c r="D53" t="s">
        <v>77</v>
      </c>
      <c r="E53">
        <v>1</v>
      </c>
      <c r="F53" t="s">
        <v>78</v>
      </c>
      <c r="G53" t="s">
        <v>20</v>
      </c>
      <c r="H53" t="s">
        <v>47</v>
      </c>
      <c r="I53" t="s">
        <v>19</v>
      </c>
      <c r="J53" t="s">
        <v>3</v>
      </c>
      <c r="K53" t="s">
        <v>34</v>
      </c>
      <c r="L53" t="s">
        <v>38</v>
      </c>
      <c r="M53">
        <v>1</v>
      </c>
      <c r="N53">
        <v>123</v>
      </c>
      <c r="O53">
        <v>0</v>
      </c>
      <c r="P53">
        <v>67.3</v>
      </c>
      <c r="Q53">
        <v>123</v>
      </c>
      <c r="R53">
        <v>67.3</v>
      </c>
      <c r="S53">
        <v>55.7</v>
      </c>
      <c r="T53">
        <v>0.45284552845528458</v>
      </c>
      <c r="U53">
        <v>2026</v>
      </c>
      <c r="V53" t="s">
        <v>77</v>
      </c>
      <c r="W53">
        <v>1</v>
      </c>
      <c r="X53" t="s">
        <v>78</v>
      </c>
    </row>
    <row r="54" spans="1:24">
      <c r="A54">
        <v>3948</v>
      </c>
      <c r="B54" s="28">
        <v>46034</v>
      </c>
      <c r="C54">
        <v>2026</v>
      </c>
      <c r="D54" t="s">
        <v>77</v>
      </c>
      <c r="E54">
        <v>1</v>
      </c>
      <c r="F54" t="s">
        <v>78</v>
      </c>
      <c r="G54" t="s">
        <v>6</v>
      </c>
      <c r="H54" t="s">
        <v>49</v>
      </c>
      <c r="I54" t="s">
        <v>2</v>
      </c>
      <c r="J54" t="s">
        <v>13</v>
      </c>
      <c r="K54" t="s">
        <v>9</v>
      </c>
      <c r="L54" t="s">
        <v>46</v>
      </c>
      <c r="M54">
        <v>2</v>
      </c>
      <c r="N54">
        <v>72.239999999999995</v>
      </c>
      <c r="O54">
        <v>0</v>
      </c>
      <c r="P54">
        <v>32.94</v>
      </c>
      <c r="Q54">
        <v>144.47999999999999</v>
      </c>
      <c r="R54">
        <v>65.88</v>
      </c>
      <c r="S54">
        <v>78.599999999999994</v>
      </c>
      <c r="T54">
        <v>0.54401993355481726</v>
      </c>
      <c r="U54">
        <v>2026</v>
      </c>
      <c r="V54" t="s">
        <v>77</v>
      </c>
      <c r="W54">
        <v>1</v>
      </c>
      <c r="X54" t="s">
        <v>78</v>
      </c>
    </row>
    <row r="55" spans="1:24">
      <c r="A55">
        <v>5036</v>
      </c>
      <c r="B55" s="28">
        <v>46034</v>
      </c>
      <c r="C55">
        <v>2026</v>
      </c>
      <c r="D55" t="s">
        <v>77</v>
      </c>
      <c r="E55">
        <v>1</v>
      </c>
      <c r="F55" t="s">
        <v>78</v>
      </c>
      <c r="G55" t="s">
        <v>11</v>
      </c>
      <c r="H55" t="s">
        <v>18</v>
      </c>
      <c r="I55" t="s">
        <v>19</v>
      </c>
      <c r="J55" t="s">
        <v>3</v>
      </c>
      <c r="K55" t="s">
        <v>9</v>
      </c>
      <c r="L55" t="s">
        <v>37</v>
      </c>
      <c r="M55">
        <v>1</v>
      </c>
      <c r="N55">
        <v>151.11000000000001</v>
      </c>
      <c r="O55">
        <v>0.15</v>
      </c>
      <c r="P55">
        <v>79.650000000000006</v>
      </c>
      <c r="Q55">
        <v>128.4435</v>
      </c>
      <c r="R55">
        <v>79.650000000000006</v>
      </c>
      <c r="S55">
        <v>48.793499999999995</v>
      </c>
      <c r="T55">
        <v>0.37988298356865075</v>
      </c>
      <c r="U55">
        <v>2026</v>
      </c>
      <c r="V55" t="s">
        <v>77</v>
      </c>
      <c r="W55">
        <v>1</v>
      </c>
      <c r="X55" t="s">
        <v>78</v>
      </c>
    </row>
    <row r="56" spans="1:24">
      <c r="A56">
        <v>2681</v>
      </c>
      <c r="B56" s="28">
        <v>46035</v>
      </c>
      <c r="C56">
        <v>2026</v>
      </c>
      <c r="D56" t="s">
        <v>77</v>
      </c>
      <c r="E56">
        <v>1</v>
      </c>
      <c r="F56" t="s">
        <v>78</v>
      </c>
      <c r="G56" t="s">
        <v>20</v>
      </c>
      <c r="H56" t="s">
        <v>21</v>
      </c>
      <c r="I56" t="s">
        <v>2</v>
      </c>
      <c r="J56" t="s">
        <v>13</v>
      </c>
      <c r="K56" t="s">
        <v>9</v>
      </c>
      <c r="L56" t="s">
        <v>10</v>
      </c>
      <c r="M56">
        <v>1</v>
      </c>
      <c r="N56">
        <v>94.32</v>
      </c>
      <c r="O56">
        <v>0</v>
      </c>
      <c r="P56">
        <v>45.93</v>
      </c>
      <c r="Q56">
        <v>94.32</v>
      </c>
      <c r="R56">
        <v>45.93</v>
      </c>
      <c r="S56">
        <v>48.389999999999993</v>
      </c>
      <c r="T56">
        <v>0.51304071246819338</v>
      </c>
      <c r="U56">
        <v>2026</v>
      </c>
      <c r="V56" t="s">
        <v>77</v>
      </c>
      <c r="W56">
        <v>1</v>
      </c>
      <c r="X56" t="s">
        <v>78</v>
      </c>
    </row>
    <row r="57" spans="1:24">
      <c r="A57">
        <v>5101</v>
      </c>
      <c r="B57" s="28">
        <v>46035</v>
      </c>
      <c r="C57">
        <v>2026</v>
      </c>
      <c r="D57" t="s">
        <v>77</v>
      </c>
      <c r="E57">
        <v>1</v>
      </c>
      <c r="F57" t="s">
        <v>78</v>
      </c>
      <c r="G57" t="s">
        <v>6</v>
      </c>
      <c r="H57" t="s">
        <v>43</v>
      </c>
      <c r="I57" t="s">
        <v>2</v>
      </c>
      <c r="J57" t="s">
        <v>3</v>
      </c>
      <c r="K57" t="s">
        <v>4</v>
      </c>
      <c r="L57" t="s">
        <v>22</v>
      </c>
      <c r="M57">
        <v>3</v>
      </c>
      <c r="N57">
        <v>51.52</v>
      </c>
      <c r="O57">
        <v>0</v>
      </c>
      <c r="P57">
        <v>21.92</v>
      </c>
      <c r="Q57">
        <v>154.56</v>
      </c>
      <c r="R57">
        <v>65.760000000000005</v>
      </c>
      <c r="S57">
        <v>88.8</v>
      </c>
      <c r="T57">
        <v>0.57453416149068315</v>
      </c>
      <c r="U57">
        <v>2026</v>
      </c>
      <c r="V57" t="s">
        <v>77</v>
      </c>
      <c r="W57">
        <v>1</v>
      </c>
      <c r="X57" t="s">
        <v>78</v>
      </c>
    </row>
    <row r="58" spans="1:24">
      <c r="A58">
        <v>3871</v>
      </c>
      <c r="B58" s="28">
        <v>46036</v>
      </c>
      <c r="C58">
        <v>2026</v>
      </c>
      <c r="D58" t="s">
        <v>77</v>
      </c>
      <c r="E58">
        <v>1</v>
      </c>
      <c r="F58" t="s">
        <v>78</v>
      </c>
      <c r="G58" t="s">
        <v>0</v>
      </c>
      <c r="H58" t="s">
        <v>50</v>
      </c>
      <c r="I58" t="s">
        <v>2</v>
      </c>
      <c r="J58" t="s">
        <v>13</v>
      </c>
      <c r="K58" t="s">
        <v>9</v>
      </c>
      <c r="L58" t="s">
        <v>17</v>
      </c>
      <c r="M58">
        <v>2</v>
      </c>
      <c r="N58">
        <v>146.4</v>
      </c>
      <c r="O58">
        <v>0.05</v>
      </c>
      <c r="P58">
        <v>81.72</v>
      </c>
      <c r="Q58">
        <v>278.16000000000003</v>
      </c>
      <c r="R58">
        <v>163.44</v>
      </c>
      <c r="S58">
        <v>114.72000000000003</v>
      </c>
      <c r="T58">
        <v>0.4124245038826575</v>
      </c>
      <c r="U58">
        <v>2026</v>
      </c>
      <c r="V58" t="s">
        <v>77</v>
      </c>
      <c r="W58">
        <v>1</v>
      </c>
      <c r="X58" t="s">
        <v>78</v>
      </c>
    </row>
    <row r="59" spans="1:24">
      <c r="A59">
        <v>4643</v>
      </c>
      <c r="B59" s="28">
        <v>46036</v>
      </c>
      <c r="C59">
        <v>2026</v>
      </c>
      <c r="D59" t="s">
        <v>77</v>
      </c>
      <c r="E59">
        <v>1</v>
      </c>
      <c r="F59" t="s">
        <v>78</v>
      </c>
      <c r="G59" t="s">
        <v>0</v>
      </c>
      <c r="H59" t="s">
        <v>1</v>
      </c>
      <c r="I59" t="s">
        <v>8</v>
      </c>
      <c r="J59" t="s">
        <v>16</v>
      </c>
      <c r="K59" t="s">
        <v>14</v>
      </c>
      <c r="L59" t="s">
        <v>32</v>
      </c>
      <c r="M59">
        <v>3</v>
      </c>
      <c r="N59">
        <v>47.32</v>
      </c>
      <c r="O59">
        <v>0.1</v>
      </c>
      <c r="P59">
        <v>18.420000000000002</v>
      </c>
      <c r="Q59">
        <v>127.76400000000001</v>
      </c>
      <c r="R59">
        <v>55.260000000000005</v>
      </c>
      <c r="S59">
        <v>72.504000000000005</v>
      </c>
      <c r="T59">
        <v>0.56748379825302897</v>
      </c>
      <c r="U59">
        <v>2026</v>
      </c>
      <c r="V59" t="s">
        <v>77</v>
      </c>
      <c r="W59">
        <v>1</v>
      </c>
      <c r="X59" t="s">
        <v>78</v>
      </c>
    </row>
    <row r="60" spans="1:24">
      <c r="A60">
        <v>4703</v>
      </c>
      <c r="B60" s="28">
        <v>46036</v>
      </c>
      <c r="C60">
        <v>2026</v>
      </c>
      <c r="D60" t="s">
        <v>77</v>
      </c>
      <c r="E60">
        <v>1</v>
      </c>
      <c r="F60" t="s">
        <v>78</v>
      </c>
      <c r="G60" t="s">
        <v>20</v>
      </c>
      <c r="H60" t="s">
        <v>47</v>
      </c>
      <c r="I60" t="s">
        <v>19</v>
      </c>
      <c r="J60" t="s">
        <v>16</v>
      </c>
      <c r="K60" t="s">
        <v>34</v>
      </c>
      <c r="L60" t="s">
        <v>35</v>
      </c>
      <c r="M60">
        <v>2</v>
      </c>
      <c r="N60">
        <v>40.450000000000003</v>
      </c>
      <c r="O60">
        <v>0.05</v>
      </c>
      <c r="P60">
        <v>15.14</v>
      </c>
      <c r="Q60">
        <v>76.855000000000004</v>
      </c>
      <c r="R60">
        <v>30.28</v>
      </c>
      <c r="S60">
        <v>46.575000000000003</v>
      </c>
      <c r="T60">
        <v>0.60601132001821612</v>
      </c>
      <c r="U60">
        <v>2026</v>
      </c>
      <c r="V60" t="s">
        <v>77</v>
      </c>
      <c r="W60">
        <v>1</v>
      </c>
      <c r="X60" t="s">
        <v>78</v>
      </c>
    </row>
    <row r="61" spans="1:24">
      <c r="A61">
        <v>5068</v>
      </c>
      <c r="B61" s="28">
        <v>46036</v>
      </c>
      <c r="C61">
        <v>2026</v>
      </c>
      <c r="D61" t="s">
        <v>77</v>
      </c>
      <c r="E61">
        <v>1</v>
      </c>
      <c r="F61" t="s">
        <v>78</v>
      </c>
      <c r="G61" t="s">
        <v>0</v>
      </c>
      <c r="H61" t="s">
        <v>1</v>
      </c>
      <c r="I61" t="s">
        <v>2</v>
      </c>
      <c r="J61" t="s">
        <v>3</v>
      </c>
      <c r="K61" t="s">
        <v>14</v>
      </c>
      <c r="L61" t="s">
        <v>32</v>
      </c>
      <c r="M61">
        <v>2</v>
      </c>
      <c r="N61">
        <v>47.05</v>
      </c>
      <c r="O61">
        <v>0.1</v>
      </c>
      <c r="P61">
        <v>18.8</v>
      </c>
      <c r="Q61">
        <v>84.69</v>
      </c>
      <c r="R61">
        <v>37.6</v>
      </c>
      <c r="S61">
        <v>47.089999999999996</v>
      </c>
      <c r="T61">
        <v>0.55602786633604906</v>
      </c>
      <c r="U61">
        <v>2026</v>
      </c>
      <c r="V61" t="s">
        <v>77</v>
      </c>
      <c r="W61">
        <v>1</v>
      </c>
      <c r="X61" t="s">
        <v>78</v>
      </c>
    </row>
    <row r="62" spans="1:24">
      <c r="A62">
        <v>1539</v>
      </c>
      <c r="B62" s="28">
        <v>46037</v>
      </c>
      <c r="C62">
        <v>2026</v>
      </c>
      <c r="D62" t="s">
        <v>77</v>
      </c>
      <c r="E62">
        <v>1</v>
      </c>
      <c r="F62" t="s">
        <v>78</v>
      </c>
      <c r="G62" t="s">
        <v>20</v>
      </c>
      <c r="H62" t="s">
        <v>33</v>
      </c>
      <c r="I62" t="s">
        <v>19</v>
      </c>
      <c r="J62" t="s">
        <v>16</v>
      </c>
      <c r="K62" t="s">
        <v>34</v>
      </c>
      <c r="L62" t="s">
        <v>38</v>
      </c>
      <c r="M62">
        <v>3</v>
      </c>
      <c r="N62">
        <v>123.14</v>
      </c>
      <c r="O62">
        <v>0.05</v>
      </c>
      <c r="P62">
        <v>70.67</v>
      </c>
      <c r="Q62">
        <v>350.94900000000001</v>
      </c>
      <c r="R62">
        <v>212.01</v>
      </c>
      <c r="S62">
        <v>138.93900000000002</v>
      </c>
      <c r="T62">
        <v>0.39589513006163296</v>
      </c>
      <c r="U62">
        <v>2026</v>
      </c>
      <c r="V62" t="s">
        <v>77</v>
      </c>
      <c r="W62">
        <v>1</v>
      </c>
      <c r="X62" t="s">
        <v>78</v>
      </c>
    </row>
    <row r="63" spans="1:24">
      <c r="A63">
        <v>1709</v>
      </c>
      <c r="B63" s="28">
        <v>46037</v>
      </c>
      <c r="C63">
        <v>2026</v>
      </c>
      <c r="D63" t="s">
        <v>77</v>
      </c>
      <c r="E63">
        <v>1</v>
      </c>
      <c r="F63" t="s">
        <v>78</v>
      </c>
      <c r="G63" t="s">
        <v>20</v>
      </c>
      <c r="H63" t="s">
        <v>47</v>
      </c>
      <c r="I63" t="s">
        <v>2</v>
      </c>
      <c r="J63" t="s">
        <v>3</v>
      </c>
      <c r="K63" t="s">
        <v>9</v>
      </c>
      <c r="L63" t="s">
        <v>37</v>
      </c>
      <c r="M63">
        <v>2</v>
      </c>
      <c r="N63">
        <v>151.33000000000001</v>
      </c>
      <c r="O63">
        <v>0.1</v>
      </c>
      <c r="P63">
        <v>78.44</v>
      </c>
      <c r="Q63">
        <v>272.39400000000001</v>
      </c>
      <c r="R63">
        <v>156.88</v>
      </c>
      <c r="S63">
        <v>115.51400000000001</v>
      </c>
      <c r="T63">
        <v>0.42406954631893512</v>
      </c>
      <c r="U63">
        <v>2026</v>
      </c>
      <c r="V63" t="s">
        <v>77</v>
      </c>
      <c r="W63">
        <v>1</v>
      </c>
      <c r="X63" t="s">
        <v>78</v>
      </c>
    </row>
    <row r="64" spans="1:24">
      <c r="A64">
        <v>2702</v>
      </c>
      <c r="B64" s="28">
        <v>46037</v>
      </c>
      <c r="C64">
        <v>2026</v>
      </c>
      <c r="D64" t="s">
        <v>77</v>
      </c>
      <c r="E64">
        <v>1</v>
      </c>
      <c r="F64" t="s">
        <v>78</v>
      </c>
      <c r="G64" t="s">
        <v>6</v>
      </c>
      <c r="H64" t="s">
        <v>49</v>
      </c>
      <c r="I64" t="s">
        <v>2</v>
      </c>
      <c r="J64" t="s">
        <v>3</v>
      </c>
      <c r="K64" t="s">
        <v>9</v>
      </c>
      <c r="L64" t="s">
        <v>17</v>
      </c>
      <c r="M64">
        <v>5</v>
      </c>
      <c r="N64">
        <v>144.01</v>
      </c>
      <c r="O64">
        <v>0.05</v>
      </c>
      <c r="P64">
        <v>79.64</v>
      </c>
      <c r="Q64">
        <v>684.0474999999999</v>
      </c>
      <c r="R64">
        <v>398.2</v>
      </c>
      <c r="S64">
        <v>285.84749999999991</v>
      </c>
      <c r="T64">
        <v>0.41787668254032062</v>
      </c>
      <c r="U64">
        <v>2026</v>
      </c>
      <c r="V64" t="s">
        <v>77</v>
      </c>
      <c r="W64">
        <v>1</v>
      </c>
      <c r="X64" t="s">
        <v>78</v>
      </c>
    </row>
    <row r="65" spans="1:24">
      <c r="A65">
        <v>3176</v>
      </c>
      <c r="B65" s="28">
        <v>46037</v>
      </c>
      <c r="C65">
        <v>2026</v>
      </c>
      <c r="D65" t="s">
        <v>77</v>
      </c>
      <c r="E65">
        <v>1</v>
      </c>
      <c r="F65" t="s">
        <v>78</v>
      </c>
      <c r="G65" t="s">
        <v>20</v>
      </c>
      <c r="H65" t="s">
        <v>33</v>
      </c>
      <c r="I65" t="s">
        <v>2</v>
      </c>
      <c r="J65" t="s">
        <v>3</v>
      </c>
      <c r="K65" t="s">
        <v>9</v>
      </c>
      <c r="L65" t="s">
        <v>10</v>
      </c>
      <c r="M65">
        <v>3</v>
      </c>
      <c r="N65">
        <v>91.19</v>
      </c>
      <c r="O65">
        <v>0</v>
      </c>
      <c r="P65">
        <v>44.47</v>
      </c>
      <c r="Q65">
        <v>273.57</v>
      </c>
      <c r="R65">
        <v>133.41</v>
      </c>
      <c r="S65">
        <v>140.16</v>
      </c>
      <c r="T65">
        <v>0.5123368790437548</v>
      </c>
      <c r="U65">
        <v>2026</v>
      </c>
      <c r="V65" t="s">
        <v>77</v>
      </c>
      <c r="W65">
        <v>1</v>
      </c>
      <c r="X65" t="s">
        <v>78</v>
      </c>
    </row>
    <row r="66" spans="1:24">
      <c r="A66">
        <v>3705</v>
      </c>
      <c r="B66" s="28">
        <v>46037</v>
      </c>
      <c r="C66">
        <v>2026</v>
      </c>
      <c r="D66" t="s">
        <v>77</v>
      </c>
      <c r="E66">
        <v>1</v>
      </c>
      <c r="F66" t="s">
        <v>78</v>
      </c>
      <c r="G66" t="s">
        <v>20</v>
      </c>
      <c r="H66" t="s">
        <v>31</v>
      </c>
      <c r="I66" t="s">
        <v>19</v>
      </c>
      <c r="J66" t="s">
        <v>13</v>
      </c>
      <c r="K66" t="s">
        <v>14</v>
      </c>
      <c r="L66" t="s">
        <v>32</v>
      </c>
      <c r="M66">
        <v>2</v>
      </c>
      <c r="N66">
        <v>45.45</v>
      </c>
      <c r="O66">
        <v>0</v>
      </c>
      <c r="P66">
        <v>18.190000000000001</v>
      </c>
      <c r="Q66">
        <v>90.9</v>
      </c>
      <c r="R66">
        <v>36.380000000000003</v>
      </c>
      <c r="S66">
        <v>54.52</v>
      </c>
      <c r="T66">
        <v>0.59977997799779981</v>
      </c>
      <c r="U66">
        <v>2026</v>
      </c>
      <c r="V66" t="s">
        <v>77</v>
      </c>
      <c r="W66">
        <v>1</v>
      </c>
      <c r="X66" t="s">
        <v>78</v>
      </c>
    </row>
    <row r="67" spans="1:24">
      <c r="A67">
        <v>3736</v>
      </c>
      <c r="B67" s="28">
        <v>46037</v>
      </c>
      <c r="C67">
        <v>2026</v>
      </c>
      <c r="D67" t="s">
        <v>77</v>
      </c>
      <c r="E67">
        <v>1</v>
      </c>
      <c r="F67" t="s">
        <v>78</v>
      </c>
      <c r="G67" t="s">
        <v>6</v>
      </c>
      <c r="H67" t="s">
        <v>7</v>
      </c>
      <c r="I67" t="s">
        <v>28</v>
      </c>
      <c r="J67" t="s">
        <v>13</v>
      </c>
      <c r="K67" t="s">
        <v>34</v>
      </c>
      <c r="L67" t="s">
        <v>35</v>
      </c>
      <c r="M67">
        <v>1</v>
      </c>
      <c r="N67">
        <v>40.72</v>
      </c>
      <c r="O67">
        <v>0</v>
      </c>
      <c r="P67">
        <v>14.94</v>
      </c>
      <c r="Q67">
        <v>40.72</v>
      </c>
      <c r="R67">
        <v>14.94</v>
      </c>
      <c r="S67">
        <v>25.78</v>
      </c>
      <c r="T67">
        <v>0.6331041257367388</v>
      </c>
      <c r="U67">
        <v>2026</v>
      </c>
      <c r="V67" t="s">
        <v>77</v>
      </c>
      <c r="W67">
        <v>1</v>
      </c>
      <c r="X67" t="s">
        <v>78</v>
      </c>
    </row>
    <row r="68" spans="1:24">
      <c r="A68">
        <v>3967</v>
      </c>
      <c r="B68" s="28">
        <v>46037</v>
      </c>
      <c r="C68">
        <v>2026</v>
      </c>
      <c r="D68" t="s">
        <v>77</v>
      </c>
      <c r="E68">
        <v>1</v>
      </c>
      <c r="F68" t="s">
        <v>78</v>
      </c>
      <c r="G68" t="s">
        <v>6</v>
      </c>
      <c r="H68" t="s">
        <v>43</v>
      </c>
      <c r="I68" t="s">
        <v>2</v>
      </c>
      <c r="J68" t="s">
        <v>16</v>
      </c>
      <c r="K68" t="s">
        <v>14</v>
      </c>
      <c r="L68" t="s">
        <v>15</v>
      </c>
      <c r="M68">
        <v>2</v>
      </c>
      <c r="N68">
        <v>37.090000000000003</v>
      </c>
      <c r="O68">
        <v>0</v>
      </c>
      <c r="P68">
        <v>13.29</v>
      </c>
      <c r="Q68">
        <v>74.180000000000007</v>
      </c>
      <c r="R68">
        <v>26.58</v>
      </c>
      <c r="S68">
        <v>47.600000000000009</v>
      </c>
      <c r="T68">
        <v>0.64168239417632789</v>
      </c>
      <c r="U68">
        <v>2026</v>
      </c>
      <c r="V68" t="s">
        <v>77</v>
      </c>
      <c r="W68">
        <v>1</v>
      </c>
      <c r="X68" t="s">
        <v>78</v>
      </c>
    </row>
    <row r="69" spans="1:24">
      <c r="A69">
        <v>170</v>
      </c>
      <c r="B69" s="28">
        <v>46038</v>
      </c>
      <c r="C69">
        <v>2026</v>
      </c>
      <c r="D69" t="s">
        <v>77</v>
      </c>
      <c r="E69">
        <v>1</v>
      </c>
      <c r="F69" t="s">
        <v>78</v>
      </c>
      <c r="G69" t="s">
        <v>11</v>
      </c>
      <c r="H69" t="s">
        <v>39</v>
      </c>
      <c r="I69" t="s">
        <v>2</v>
      </c>
      <c r="J69" t="s">
        <v>13</v>
      </c>
      <c r="K69" t="s">
        <v>23</v>
      </c>
      <c r="L69" t="s">
        <v>51</v>
      </c>
      <c r="M69">
        <v>1</v>
      </c>
      <c r="N69">
        <v>124.45</v>
      </c>
      <c r="O69">
        <v>0.15</v>
      </c>
      <c r="P69">
        <v>59.77</v>
      </c>
      <c r="Q69">
        <v>105.7825</v>
      </c>
      <c r="R69">
        <v>59.77</v>
      </c>
      <c r="S69">
        <v>46.012499999999996</v>
      </c>
      <c r="T69">
        <v>0.43497270342447941</v>
      </c>
      <c r="U69">
        <v>2026</v>
      </c>
      <c r="V69" t="s">
        <v>77</v>
      </c>
      <c r="W69">
        <v>1</v>
      </c>
      <c r="X69" t="s">
        <v>78</v>
      </c>
    </row>
    <row r="70" spans="1:24">
      <c r="A70">
        <v>1040</v>
      </c>
      <c r="B70" s="28">
        <v>46038</v>
      </c>
      <c r="C70">
        <v>2026</v>
      </c>
      <c r="D70" t="s">
        <v>77</v>
      </c>
      <c r="E70">
        <v>1</v>
      </c>
      <c r="F70" t="s">
        <v>78</v>
      </c>
      <c r="G70" t="s">
        <v>0</v>
      </c>
      <c r="H70" t="s">
        <v>1</v>
      </c>
      <c r="I70" t="s">
        <v>19</v>
      </c>
      <c r="J70" t="s">
        <v>13</v>
      </c>
      <c r="K70" t="s">
        <v>14</v>
      </c>
      <c r="L70" t="s">
        <v>15</v>
      </c>
      <c r="M70">
        <v>1</v>
      </c>
      <c r="N70">
        <v>35.93</v>
      </c>
      <c r="O70">
        <v>0.05</v>
      </c>
      <c r="P70">
        <v>13.33</v>
      </c>
      <c r="Q70">
        <v>34.133499999999998</v>
      </c>
      <c r="R70">
        <v>13.33</v>
      </c>
      <c r="S70">
        <v>20.8035</v>
      </c>
      <c r="T70">
        <v>0.60947456311248482</v>
      </c>
      <c r="U70">
        <v>2026</v>
      </c>
      <c r="V70" t="s">
        <v>77</v>
      </c>
      <c r="W70">
        <v>1</v>
      </c>
      <c r="X70" t="s">
        <v>78</v>
      </c>
    </row>
    <row r="71" spans="1:24">
      <c r="A71">
        <v>2380</v>
      </c>
      <c r="B71" s="28">
        <v>46038</v>
      </c>
      <c r="C71">
        <v>2026</v>
      </c>
      <c r="D71" t="s">
        <v>77</v>
      </c>
      <c r="E71">
        <v>1</v>
      </c>
      <c r="F71" t="s">
        <v>78</v>
      </c>
      <c r="G71" t="s">
        <v>20</v>
      </c>
      <c r="H71" t="s">
        <v>47</v>
      </c>
      <c r="I71" t="s">
        <v>2</v>
      </c>
      <c r="J71" t="s">
        <v>3</v>
      </c>
      <c r="K71" t="s">
        <v>23</v>
      </c>
      <c r="L71" t="s">
        <v>51</v>
      </c>
      <c r="M71">
        <v>4</v>
      </c>
      <c r="N71">
        <v>121.8</v>
      </c>
      <c r="O71">
        <v>0.05</v>
      </c>
      <c r="P71">
        <v>59.57</v>
      </c>
      <c r="Q71">
        <v>462.84</v>
      </c>
      <c r="R71">
        <v>238.28</v>
      </c>
      <c r="S71">
        <v>224.55999999999997</v>
      </c>
      <c r="T71">
        <v>0.48517846339987897</v>
      </c>
      <c r="U71">
        <v>2026</v>
      </c>
      <c r="V71" t="s">
        <v>77</v>
      </c>
      <c r="W71">
        <v>1</v>
      </c>
      <c r="X71" t="s">
        <v>78</v>
      </c>
    </row>
    <row r="72" spans="1:24">
      <c r="A72">
        <v>3219</v>
      </c>
      <c r="B72" s="28">
        <v>46038</v>
      </c>
      <c r="C72">
        <v>2026</v>
      </c>
      <c r="D72" t="s">
        <v>77</v>
      </c>
      <c r="E72">
        <v>1</v>
      </c>
      <c r="F72" t="s">
        <v>78</v>
      </c>
      <c r="G72" t="s">
        <v>6</v>
      </c>
      <c r="H72" t="s">
        <v>41</v>
      </c>
      <c r="I72" t="s">
        <v>19</v>
      </c>
      <c r="J72" t="s">
        <v>3</v>
      </c>
      <c r="K72" t="s">
        <v>9</v>
      </c>
      <c r="L72" t="s">
        <v>10</v>
      </c>
      <c r="M72">
        <v>1</v>
      </c>
      <c r="N72">
        <v>92.6</v>
      </c>
      <c r="O72">
        <v>0.05</v>
      </c>
      <c r="P72">
        <v>44.15</v>
      </c>
      <c r="Q72">
        <v>87.969999999999985</v>
      </c>
      <c r="R72">
        <v>44.15</v>
      </c>
      <c r="S72">
        <v>43.819999999999986</v>
      </c>
      <c r="T72">
        <v>0.4981243605774695</v>
      </c>
      <c r="U72">
        <v>2026</v>
      </c>
      <c r="V72" t="s">
        <v>77</v>
      </c>
      <c r="W72">
        <v>1</v>
      </c>
      <c r="X72" t="s">
        <v>78</v>
      </c>
    </row>
    <row r="73" spans="1:24">
      <c r="A73">
        <v>4425</v>
      </c>
      <c r="B73" s="28">
        <v>46038</v>
      </c>
      <c r="C73">
        <v>2026</v>
      </c>
      <c r="D73" t="s">
        <v>77</v>
      </c>
      <c r="E73">
        <v>1</v>
      </c>
      <c r="F73" t="s">
        <v>78</v>
      </c>
      <c r="G73" t="s">
        <v>6</v>
      </c>
      <c r="H73" t="s">
        <v>43</v>
      </c>
      <c r="I73" t="s">
        <v>8</v>
      </c>
      <c r="J73" t="s">
        <v>16</v>
      </c>
      <c r="K73" t="s">
        <v>4</v>
      </c>
      <c r="L73" t="s">
        <v>30</v>
      </c>
      <c r="M73">
        <v>10</v>
      </c>
      <c r="N73">
        <v>102.68</v>
      </c>
      <c r="O73">
        <v>0.15</v>
      </c>
      <c r="P73">
        <v>51.07</v>
      </c>
      <c r="Q73">
        <v>872.78000000000009</v>
      </c>
      <c r="R73">
        <v>510.7</v>
      </c>
      <c r="S73">
        <v>362.0800000000001</v>
      </c>
      <c r="T73">
        <v>0.41485826897958256</v>
      </c>
      <c r="U73">
        <v>2026</v>
      </c>
      <c r="V73" t="s">
        <v>77</v>
      </c>
      <c r="W73">
        <v>1</v>
      </c>
      <c r="X73" t="s">
        <v>78</v>
      </c>
    </row>
    <row r="74" spans="1:24">
      <c r="A74">
        <v>4508</v>
      </c>
      <c r="B74" s="28">
        <v>46038</v>
      </c>
      <c r="C74">
        <v>2026</v>
      </c>
      <c r="D74" t="s">
        <v>77</v>
      </c>
      <c r="E74">
        <v>1</v>
      </c>
      <c r="F74" t="s">
        <v>78</v>
      </c>
      <c r="G74" t="s">
        <v>20</v>
      </c>
      <c r="H74" t="s">
        <v>47</v>
      </c>
      <c r="I74" t="s">
        <v>28</v>
      </c>
      <c r="J74" t="s">
        <v>13</v>
      </c>
      <c r="K74" t="s">
        <v>4</v>
      </c>
      <c r="L74" t="s">
        <v>26</v>
      </c>
      <c r="M74">
        <v>3</v>
      </c>
      <c r="N74">
        <v>40.92</v>
      </c>
      <c r="O74">
        <v>0.15</v>
      </c>
      <c r="P74">
        <v>16.71</v>
      </c>
      <c r="Q74">
        <v>104.346</v>
      </c>
      <c r="R74">
        <v>50.13</v>
      </c>
      <c r="S74">
        <v>54.216000000000001</v>
      </c>
      <c r="T74">
        <v>0.51957909263412105</v>
      </c>
      <c r="U74">
        <v>2026</v>
      </c>
      <c r="V74" t="s">
        <v>77</v>
      </c>
      <c r="W74">
        <v>1</v>
      </c>
      <c r="X74" t="s">
        <v>78</v>
      </c>
    </row>
    <row r="75" spans="1:24">
      <c r="A75">
        <v>4806</v>
      </c>
      <c r="B75" s="28">
        <v>46038</v>
      </c>
      <c r="C75">
        <v>2026</v>
      </c>
      <c r="D75" t="s">
        <v>77</v>
      </c>
      <c r="E75">
        <v>1</v>
      </c>
      <c r="F75" t="s">
        <v>78</v>
      </c>
      <c r="G75" t="s">
        <v>11</v>
      </c>
      <c r="H75" t="s">
        <v>52</v>
      </c>
      <c r="I75" t="s">
        <v>19</v>
      </c>
      <c r="J75" t="s">
        <v>13</v>
      </c>
      <c r="K75" t="s">
        <v>4</v>
      </c>
      <c r="L75" t="s">
        <v>30</v>
      </c>
      <c r="M75">
        <v>4</v>
      </c>
      <c r="N75">
        <v>102.68</v>
      </c>
      <c r="O75">
        <v>0</v>
      </c>
      <c r="P75">
        <v>50.83</v>
      </c>
      <c r="Q75">
        <v>410.72</v>
      </c>
      <c r="R75">
        <v>203.32</v>
      </c>
      <c r="S75">
        <v>207.40000000000003</v>
      </c>
      <c r="T75">
        <v>0.50496688741721862</v>
      </c>
      <c r="U75">
        <v>2026</v>
      </c>
      <c r="V75" t="s">
        <v>77</v>
      </c>
      <c r="W75">
        <v>1</v>
      </c>
      <c r="X75" t="s">
        <v>78</v>
      </c>
    </row>
    <row r="76" spans="1:24">
      <c r="A76">
        <v>755</v>
      </c>
      <c r="B76" s="28">
        <v>46039</v>
      </c>
      <c r="C76">
        <v>2026</v>
      </c>
      <c r="D76" t="s">
        <v>77</v>
      </c>
      <c r="E76">
        <v>1</v>
      </c>
      <c r="F76" t="s">
        <v>78</v>
      </c>
      <c r="G76" t="s">
        <v>0</v>
      </c>
      <c r="H76" t="s">
        <v>36</v>
      </c>
      <c r="I76" t="s">
        <v>28</v>
      </c>
      <c r="J76" t="s">
        <v>13</v>
      </c>
      <c r="K76" t="s">
        <v>14</v>
      </c>
      <c r="L76" t="s">
        <v>48</v>
      </c>
      <c r="M76">
        <v>2</v>
      </c>
      <c r="N76">
        <v>164.38</v>
      </c>
      <c r="O76">
        <v>0.05</v>
      </c>
      <c r="P76">
        <v>85.93</v>
      </c>
      <c r="Q76">
        <v>312.322</v>
      </c>
      <c r="R76">
        <v>171.86</v>
      </c>
      <c r="S76">
        <v>140.46199999999999</v>
      </c>
      <c r="T76">
        <v>0.44973456881039436</v>
      </c>
      <c r="U76">
        <v>2026</v>
      </c>
      <c r="V76" t="s">
        <v>77</v>
      </c>
      <c r="W76">
        <v>1</v>
      </c>
      <c r="X76" t="s">
        <v>78</v>
      </c>
    </row>
    <row r="77" spans="1:24">
      <c r="A77">
        <v>3171</v>
      </c>
      <c r="B77" s="28">
        <v>46039</v>
      </c>
      <c r="C77">
        <v>2026</v>
      </c>
      <c r="D77" t="s">
        <v>77</v>
      </c>
      <c r="E77">
        <v>1</v>
      </c>
      <c r="F77" t="s">
        <v>78</v>
      </c>
      <c r="G77" t="s">
        <v>0</v>
      </c>
      <c r="H77" t="s">
        <v>50</v>
      </c>
      <c r="I77" t="s">
        <v>19</v>
      </c>
      <c r="J77" t="s">
        <v>3</v>
      </c>
      <c r="K77" t="s">
        <v>4</v>
      </c>
      <c r="L77" t="s">
        <v>22</v>
      </c>
      <c r="M77">
        <v>1</v>
      </c>
      <c r="N77">
        <v>51.78</v>
      </c>
      <c r="O77">
        <v>0</v>
      </c>
      <c r="P77">
        <v>22.64</v>
      </c>
      <c r="Q77">
        <v>51.78</v>
      </c>
      <c r="R77">
        <v>22.64</v>
      </c>
      <c r="S77">
        <v>29.14</v>
      </c>
      <c r="T77">
        <v>0.56276554654306687</v>
      </c>
      <c r="U77">
        <v>2026</v>
      </c>
      <c r="V77" t="s">
        <v>77</v>
      </c>
      <c r="W77">
        <v>1</v>
      </c>
      <c r="X77" t="s">
        <v>78</v>
      </c>
    </row>
    <row r="78" spans="1:24">
      <c r="A78">
        <v>4277</v>
      </c>
      <c r="B78" s="28">
        <v>46039</v>
      </c>
      <c r="C78">
        <v>2026</v>
      </c>
      <c r="D78" t="s">
        <v>77</v>
      </c>
      <c r="E78">
        <v>1</v>
      </c>
      <c r="F78" t="s">
        <v>78</v>
      </c>
      <c r="G78" t="s">
        <v>6</v>
      </c>
      <c r="H78" t="s">
        <v>41</v>
      </c>
      <c r="I78" t="s">
        <v>19</v>
      </c>
      <c r="J78" t="s">
        <v>3</v>
      </c>
      <c r="K78" t="s">
        <v>34</v>
      </c>
      <c r="L78" t="s">
        <v>45</v>
      </c>
      <c r="M78">
        <v>1</v>
      </c>
      <c r="N78">
        <v>50.52</v>
      </c>
      <c r="O78">
        <v>0.05</v>
      </c>
      <c r="P78">
        <v>22.37</v>
      </c>
      <c r="Q78">
        <v>47.994</v>
      </c>
      <c r="R78">
        <v>22.37</v>
      </c>
      <c r="S78">
        <v>25.623999999999999</v>
      </c>
      <c r="T78">
        <v>0.5339000708421886</v>
      </c>
      <c r="U78">
        <v>2026</v>
      </c>
      <c r="V78" t="s">
        <v>77</v>
      </c>
      <c r="W78">
        <v>1</v>
      </c>
      <c r="X78" t="s">
        <v>78</v>
      </c>
    </row>
    <row r="79" spans="1:24">
      <c r="A79">
        <v>4648</v>
      </c>
      <c r="B79" s="28">
        <v>46039</v>
      </c>
      <c r="C79">
        <v>2026</v>
      </c>
      <c r="D79" t="s">
        <v>77</v>
      </c>
      <c r="E79">
        <v>1</v>
      </c>
      <c r="F79" t="s">
        <v>78</v>
      </c>
      <c r="G79" t="s">
        <v>6</v>
      </c>
      <c r="H79" t="s">
        <v>49</v>
      </c>
      <c r="I79" t="s">
        <v>28</v>
      </c>
      <c r="J79" t="s">
        <v>13</v>
      </c>
      <c r="K79" t="s">
        <v>23</v>
      </c>
      <c r="L79" t="s">
        <v>29</v>
      </c>
      <c r="M79">
        <v>1</v>
      </c>
      <c r="N79">
        <v>199.02</v>
      </c>
      <c r="O79">
        <v>0</v>
      </c>
      <c r="P79">
        <v>106.49</v>
      </c>
      <c r="Q79">
        <v>199.02</v>
      </c>
      <c r="R79">
        <v>106.49</v>
      </c>
      <c r="S79">
        <v>92.530000000000015</v>
      </c>
      <c r="T79">
        <v>0.46492814792483173</v>
      </c>
      <c r="U79">
        <v>2026</v>
      </c>
      <c r="V79" t="s">
        <v>77</v>
      </c>
      <c r="W79">
        <v>1</v>
      </c>
      <c r="X79" t="s">
        <v>78</v>
      </c>
    </row>
    <row r="80" spans="1:24">
      <c r="A80">
        <v>157</v>
      </c>
      <c r="B80" s="28">
        <v>46040</v>
      </c>
      <c r="C80">
        <v>2026</v>
      </c>
      <c r="D80" t="s">
        <v>77</v>
      </c>
      <c r="E80">
        <v>1</v>
      </c>
      <c r="F80" t="s">
        <v>78</v>
      </c>
      <c r="G80" t="s">
        <v>20</v>
      </c>
      <c r="H80" t="s">
        <v>33</v>
      </c>
      <c r="I80" t="s">
        <v>19</v>
      </c>
      <c r="J80" t="s">
        <v>3</v>
      </c>
      <c r="K80" t="s">
        <v>23</v>
      </c>
      <c r="L80" t="s">
        <v>40</v>
      </c>
      <c r="M80">
        <v>3</v>
      </c>
      <c r="N80">
        <v>80.27</v>
      </c>
      <c r="O80">
        <v>0.1</v>
      </c>
      <c r="P80">
        <v>39.26</v>
      </c>
      <c r="Q80">
        <v>216.72900000000001</v>
      </c>
      <c r="R80">
        <v>117.78</v>
      </c>
      <c r="S80">
        <v>98.949000000000012</v>
      </c>
      <c r="T80">
        <v>0.45655634455933447</v>
      </c>
      <c r="U80">
        <v>2026</v>
      </c>
      <c r="V80" t="s">
        <v>77</v>
      </c>
      <c r="W80">
        <v>1</v>
      </c>
      <c r="X80" t="s">
        <v>78</v>
      </c>
    </row>
    <row r="81" spans="1:24">
      <c r="A81">
        <v>2271</v>
      </c>
      <c r="B81" s="28">
        <v>46040</v>
      </c>
      <c r="C81">
        <v>2026</v>
      </c>
      <c r="D81" t="s">
        <v>77</v>
      </c>
      <c r="E81">
        <v>1</v>
      </c>
      <c r="F81" t="s">
        <v>78</v>
      </c>
      <c r="G81" t="s">
        <v>6</v>
      </c>
      <c r="H81" t="s">
        <v>7</v>
      </c>
      <c r="I81" t="s">
        <v>19</v>
      </c>
      <c r="J81" t="s">
        <v>13</v>
      </c>
      <c r="K81" t="s">
        <v>23</v>
      </c>
      <c r="L81" t="s">
        <v>24</v>
      </c>
      <c r="M81">
        <v>4</v>
      </c>
      <c r="N81">
        <v>333.28</v>
      </c>
      <c r="O81">
        <v>0</v>
      </c>
      <c r="P81">
        <v>195.76</v>
      </c>
      <c r="Q81">
        <v>1333.12</v>
      </c>
      <c r="R81">
        <v>783.04</v>
      </c>
      <c r="S81">
        <v>550.07999999999993</v>
      </c>
      <c r="T81">
        <v>0.41262602016322608</v>
      </c>
      <c r="U81">
        <v>2026</v>
      </c>
      <c r="V81" t="s">
        <v>77</v>
      </c>
      <c r="W81">
        <v>1</v>
      </c>
      <c r="X81" t="s">
        <v>78</v>
      </c>
    </row>
    <row r="82" spans="1:24">
      <c r="A82">
        <v>3330</v>
      </c>
      <c r="B82" s="28">
        <v>46040</v>
      </c>
      <c r="C82">
        <v>2026</v>
      </c>
      <c r="D82" t="s">
        <v>77</v>
      </c>
      <c r="E82">
        <v>1</v>
      </c>
      <c r="F82" t="s">
        <v>78</v>
      </c>
      <c r="G82" t="s">
        <v>20</v>
      </c>
      <c r="H82" t="s">
        <v>47</v>
      </c>
      <c r="I82" t="s">
        <v>28</v>
      </c>
      <c r="J82" t="s">
        <v>13</v>
      </c>
      <c r="K82" t="s">
        <v>4</v>
      </c>
      <c r="L82" t="s">
        <v>30</v>
      </c>
      <c r="M82">
        <v>1</v>
      </c>
      <c r="N82">
        <v>104.36</v>
      </c>
      <c r="O82">
        <v>0</v>
      </c>
      <c r="P82">
        <v>51.63</v>
      </c>
      <c r="Q82">
        <v>104.36</v>
      </c>
      <c r="R82">
        <v>51.63</v>
      </c>
      <c r="S82">
        <v>52.73</v>
      </c>
      <c r="T82">
        <v>0.50527021847451126</v>
      </c>
      <c r="U82">
        <v>2026</v>
      </c>
      <c r="V82" t="s">
        <v>77</v>
      </c>
      <c r="W82">
        <v>1</v>
      </c>
      <c r="X82" t="s">
        <v>78</v>
      </c>
    </row>
    <row r="83" spans="1:24">
      <c r="A83">
        <v>4547</v>
      </c>
      <c r="B83" s="28">
        <v>46040</v>
      </c>
      <c r="C83">
        <v>2026</v>
      </c>
      <c r="D83" t="s">
        <v>77</v>
      </c>
      <c r="E83">
        <v>1</v>
      </c>
      <c r="F83" t="s">
        <v>78</v>
      </c>
      <c r="G83" t="s">
        <v>11</v>
      </c>
      <c r="H83" t="s">
        <v>25</v>
      </c>
      <c r="I83" t="s">
        <v>28</v>
      </c>
      <c r="J83" t="s">
        <v>13</v>
      </c>
      <c r="K83" t="s">
        <v>4</v>
      </c>
      <c r="L83" t="s">
        <v>5</v>
      </c>
      <c r="M83">
        <v>1</v>
      </c>
      <c r="N83">
        <v>83.52</v>
      </c>
      <c r="O83">
        <v>0.05</v>
      </c>
      <c r="P83">
        <v>42.97</v>
      </c>
      <c r="Q83">
        <v>79.343999999999994</v>
      </c>
      <c r="R83">
        <v>42.97</v>
      </c>
      <c r="S83">
        <v>36.373999999999995</v>
      </c>
      <c r="T83">
        <v>0.45843416011292598</v>
      </c>
      <c r="U83">
        <v>2026</v>
      </c>
      <c r="V83" t="s">
        <v>77</v>
      </c>
      <c r="W83">
        <v>1</v>
      </c>
      <c r="X83" t="s">
        <v>78</v>
      </c>
    </row>
    <row r="84" spans="1:24">
      <c r="A84">
        <v>1840</v>
      </c>
      <c r="B84" s="28">
        <v>46041</v>
      </c>
      <c r="C84">
        <v>2026</v>
      </c>
      <c r="D84" t="s">
        <v>77</v>
      </c>
      <c r="E84">
        <v>1</v>
      </c>
      <c r="F84" t="s">
        <v>78</v>
      </c>
      <c r="G84" t="s">
        <v>11</v>
      </c>
      <c r="H84" t="s">
        <v>39</v>
      </c>
      <c r="I84" t="s">
        <v>2</v>
      </c>
      <c r="J84" t="s">
        <v>13</v>
      </c>
      <c r="K84" t="s">
        <v>34</v>
      </c>
      <c r="L84" t="s">
        <v>38</v>
      </c>
      <c r="M84">
        <v>2</v>
      </c>
      <c r="N84">
        <v>125.93</v>
      </c>
      <c r="O84">
        <v>0</v>
      </c>
      <c r="P84">
        <v>69.150000000000006</v>
      </c>
      <c r="Q84">
        <v>251.86</v>
      </c>
      <c r="R84">
        <v>138.30000000000001</v>
      </c>
      <c r="S84">
        <v>113.56</v>
      </c>
      <c r="T84">
        <v>0.45088541253077102</v>
      </c>
      <c r="U84">
        <v>2026</v>
      </c>
      <c r="V84" t="s">
        <v>77</v>
      </c>
      <c r="W84">
        <v>1</v>
      </c>
      <c r="X84" t="s">
        <v>78</v>
      </c>
    </row>
    <row r="85" spans="1:24">
      <c r="A85">
        <v>1850</v>
      </c>
      <c r="B85" s="28">
        <v>46041</v>
      </c>
      <c r="C85">
        <v>2026</v>
      </c>
      <c r="D85" t="s">
        <v>77</v>
      </c>
      <c r="E85">
        <v>1</v>
      </c>
      <c r="F85" t="s">
        <v>78</v>
      </c>
      <c r="G85" t="s">
        <v>6</v>
      </c>
      <c r="H85" t="s">
        <v>27</v>
      </c>
      <c r="I85" t="s">
        <v>2</v>
      </c>
      <c r="J85" t="s">
        <v>16</v>
      </c>
      <c r="K85" t="s">
        <v>4</v>
      </c>
      <c r="L85" t="s">
        <v>22</v>
      </c>
      <c r="M85">
        <v>1</v>
      </c>
      <c r="N85">
        <v>49.85</v>
      </c>
      <c r="O85">
        <v>0</v>
      </c>
      <c r="P85">
        <v>23.07</v>
      </c>
      <c r="Q85">
        <v>49.85</v>
      </c>
      <c r="R85">
        <v>23.07</v>
      </c>
      <c r="S85">
        <v>26.78</v>
      </c>
      <c r="T85">
        <v>0.53721163490471413</v>
      </c>
      <c r="U85">
        <v>2026</v>
      </c>
      <c r="V85" t="s">
        <v>77</v>
      </c>
      <c r="W85">
        <v>1</v>
      </c>
      <c r="X85" t="s">
        <v>78</v>
      </c>
    </row>
    <row r="86" spans="1:24">
      <c r="A86">
        <v>1858</v>
      </c>
      <c r="B86" s="28">
        <v>46041</v>
      </c>
      <c r="C86">
        <v>2026</v>
      </c>
      <c r="D86" t="s">
        <v>77</v>
      </c>
      <c r="E86">
        <v>1</v>
      </c>
      <c r="F86" t="s">
        <v>78</v>
      </c>
      <c r="G86" t="s">
        <v>6</v>
      </c>
      <c r="H86" t="s">
        <v>7</v>
      </c>
      <c r="I86" t="s">
        <v>2</v>
      </c>
      <c r="J86" t="s">
        <v>3</v>
      </c>
      <c r="K86" t="s">
        <v>14</v>
      </c>
      <c r="L86" t="s">
        <v>15</v>
      </c>
      <c r="M86">
        <v>1</v>
      </c>
      <c r="N86">
        <v>36.130000000000003</v>
      </c>
      <c r="O86">
        <v>0</v>
      </c>
      <c r="P86">
        <v>13.39</v>
      </c>
      <c r="Q86">
        <v>36.130000000000003</v>
      </c>
      <c r="R86">
        <v>13.39</v>
      </c>
      <c r="S86">
        <v>22.740000000000002</v>
      </c>
      <c r="T86">
        <v>0.62939385552172711</v>
      </c>
      <c r="U86">
        <v>2026</v>
      </c>
      <c r="V86" t="s">
        <v>77</v>
      </c>
      <c r="W86">
        <v>1</v>
      </c>
      <c r="X86" t="s">
        <v>78</v>
      </c>
    </row>
    <row r="87" spans="1:24">
      <c r="A87">
        <v>2910</v>
      </c>
      <c r="B87" s="28">
        <v>46041</v>
      </c>
      <c r="C87">
        <v>2026</v>
      </c>
      <c r="D87" t="s">
        <v>77</v>
      </c>
      <c r="E87">
        <v>1</v>
      </c>
      <c r="F87" t="s">
        <v>78</v>
      </c>
      <c r="G87" t="s">
        <v>20</v>
      </c>
      <c r="H87" t="s">
        <v>47</v>
      </c>
      <c r="I87" t="s">
        <v>19</v>
      </c>
      <c r="J87" t="s">
        <v>3</v>
      </c>
      <c r="K87" t="s">
        <v>4</v>
      </c>
      <c r="L87" t="s">
        <v>30</v>
      </c>
      <c r="M87">
        <v>1</v>
      </c>
      <c r="N87">
        <v>104.83</v>
      </c>
      <c r="O87">
        <v>0.05</v>
      </c>
      <c r="P87">
        <v>51.06</v>
      </c>
      <c r="Q87">
        <v>99.588499999999996</v>
      </c>
      <c r="R87">
        <v>51.06</v>
      </c>
      <c r="S87">
        <v>48.528499999999994</v>
      </c>
      <c r="T87">
        <v>0.48729019916958277</v>
      </c>
      <c r="U87">
        <v>2026</v>
      </c>
      <c r="V87" t="s">
        <v>77</v>
      </c>
      <c r="W87">
        <v>1</v>
      </c>
      <c r="X87" t="s">
        <v>78</v>
      </c>
    </row>
    <row r="88" spans="1:24">
      <c r="A88">
        <v>3694</v>
      </c>
      <c r="B88" s="28">
        <v>46041</v>
      </c>
      <c r="C88">
        <v>2026</v>
      </c>
      <c r="D88" t="s">
        <v>77</v>
      </c>
      <c r="E88">
        <v>1</v>
      </c>
      <c r="F88" t="s">
        <v>78</v>
      </c>
      <c r="G88" t="s">
        <v>0</v>
      </c>
      <c r="H88" t="s">
        <v>1</v>
      </c>
      <c r="I88" t="s">
        <v>19</v>
      </c>
      <c r="J88" t="s">
        <v>3</v>
      </c>
      <c r="K88" t="s">
        <v>14</v>
      </c>
      <c r="L88" t="s">
        <v>15</v>
      </c>
      <c r="M88">
        <v>1</v>
      </c>
      <c r="N88">
        <v>35.46</v>
      </c>
      <c r="O88">
        <v>0.05</v>
      </c>
      <c r="P88">
        <v>13.81</v>
      </c>
      <c r="Q88">
        <v>33.686999999999998</v>
      </c>
      <c r="R88">
        <v>13.81</v>
      </c>
      <c r="S88">
        <v>19.876999999999995</v>
      </c>
      <c r="T88">
        <v>0.59004957401965141</v>
      </c>
      <c r="U88">
        <v>2026</v>
      </c>
      <c r="V88" t="s">
        <v>77</v>
      </c>
      <c r="W88">
        <v>1</v>
      </c>
      <c r="X88" t="s">
        <v>78</v>
      </c>
    </row>
    <row r="89" spans="1:24">
      <c r="A89">
        <v>631</v>
      </c>
      <c r="B89" s="28">
        <v>46042</v>
      </c>
      <c r="C89">
        <v>2026</v>
      </c>
      <c r="D89" t="s">
        <v>77</v>
      </c>
      <c r="E89">
        <v>1</v>
      </c>
      <c r="F89" t="s">
        <v>78</v>
      </c>
      <c r="G89" t="s">
        <v>20</v>
      </c>
      <c r="H89" t="s">
        <v>33</v>
      </c>
      <c r="I89" t="s">
        <v>28</v>
      </c>
      <c r="J89" t="s">
        <v>3</v>
      </c>
      <c r="K89" t="s">
        <v>14</v>
      </c>
      <c r="L89" t="s">
        <v>48</v>
      </c>
      <c r="M89">
        <v>1</v>
      </c>
      <c r="N89">
        <v>165.42</v>
      </c>
      <c r="O89">
        <v>0</v>
      </c>
      <c r="P89">
        <v>85.69</v>
      </c>
      <c r="Q89">
        <v>165.42</v>
      </c>
      <c r="R89">
        <v>85.69</v>
      </c>
      <c r="S89">
        <v>79.72999999999999</v>
      </c>
      <c r="T89">
        <v>0.48198524966751299</v>
      </c>
      <c r="U89">
        <v>2026</v>
      </c>
      <c r="V89" t="s">
        <v>77</v>
      </c>
      <c r="W89">
        <v>1</v>
      </c>
      <c r="X89" t="s">
        <v>78</v>
      </c>
    </row>
    <row r="90" spans="1:24">
      <c r="A90">
        <v>1113</v>
      </c>
      <c r="B90" s="28">
        <v>46042</v>
      </c>
      <c r="C90">
        <v>2026</v>
      </c>
      <c r="D90" t="s">
        <v>77</v>
      </c>
      <c r="E90">
        <v>1</v>
      </c>
      <c r="F90" t="s">
        <v>78</v>
      </c>
      <c r="G90" t="s">
        <v>11</v>
      </c>
      <c r="H90" t="s">
        <v>25</v>
      </c>
      <c r="I90" t="s">
        <v>2</v>
      </c>
      <c r="J90" t="s">
        <v>3</v>
      </c>
      <c r="K90" t="s">
        <v>23</v>
      </c>
      <c r="L90" t="s">
        <v>51</v>
      </c>
      <c r="M90">
        <v>1</v>
      </c>
      <c r="N90">
        <v>122.86</v>
      </c>
      <c r="O90">
        <v>0.05</v>
      </c>
      <c r="P90">
        <v>60.36</v>
      </c>
      <c r="Q90">
        <v>116.717</v>
      </c>
      <c r="R90">
        <v>60.36</v>
      </c>
      <c r="S90">
        <v>56.356999999999999</v>
      </c>
      <c r="T90">
        <v>0.48285168398776529</v>
      </c>
      <c r="U90">
        <v>2026</v>
      </c>
      <c r="V90" t="s">
        <v>77</v>
      </c>
      <c r="W90">
        <v>1</v>
      </c>
      <c r="X90" t="s">
        <v>78</v>
      </c>
    </row>
    <row r="91" spans="1:24">
      <c r="A91">
        <v>1525</v>
      </c>
      <c r="B91" s="28">
        <v>46042</v>
      </c>
      <c r="C91">
        <v>2026</v>
      </c>
      <c r="D91" t="s">
        <v>77</v>
      </c>
      <c r="E91">
        <v>1</v>
      </c>
      <c r="F91" t="s">
        <v>78</v>
      </c>
      <c r="G91" t="s">
        <v>0</v>
      </c>
      <c r="H91" t="s">
        <v>1</v>
      </c>
      <c r="I91" t="s">
        <v>19</v>
      </c>
      <c r="J91" t="s">
        <v>3</v>
      </c>
      <c r="K91" t="s">
        <v>34</v>
      </c>
      <c r="L91" t="s">
        <v>42</v>
      </c>
      <c r="M91">
        <v>2</v>
      </c>
      <c r="N91">
        <v>35.82</v>
      </c>
      <c r="O91">
        <v>0</v>
      </c>
      <c r="P91">
        <v>14.09</v>
      </c>
      <c r="Q91">
        <v>71.64</v>
      </c>
      <c r="R91">
        <v>28.18</v>
      </c>
      <c r="S91">
        <v>43.46</v>
      </c>
      <c r="T91">
        <v>0.60664433277498608</v>
      </c>
      <c r="U91">
        <v>2026</v>
      </c>
      <c r="V91" t="s">
        <v>77</v>
      </c>
      <c r="W91">
        <v>1</v>
      </c>
      <c r="X91" t="s">
        <v>78</v>
      </c>
    </row>
    <row r="92" spans="1:24">
      <c r="A92">
        <v>3233</v>
      </c>
      <c r="B92" s="28">
        <v>46042</v>
      </c>
      <c r="C92">
        <v>2026</v>
      </c>
      <c r="D92" t="s">
        <v>77</v>
      </c>
      <c r="E92">
        <v>1</v>
      </c>
      <c r="F92" t="s">
        <v>78</v>
      </c>
      <c r="G92" t="s">
        <v>0</v>
      </c>
      <c r="H92" t="s">
        <v>1</v>
      </c>
      <c r="I92" t="s">
        <v>2</v>
      </c>
      <c r="J92" t="s">
        <v>13</v>
      </c>
      <c r="K92" t="s">
        <v>23</v>
      </c>
      <c r="L92" t="s">
        <v>51</v>
      </c>
      <c r="M92">
        <v>3</v>
      </c>
      <c r="N92">
        <v>120.29</v>
      </c>
      <c r="O92">
        <v>0.1</v>
      </c>
      <c r="P92">
        <v>62.41</v>
      </c>
      <c r="Q92">
        <v>324.78300000000002</v>
      </c>
      <c r="R92">
        <v>187.23</v>
      </c>
      <c r="S92">
        <v>137.55300000000003</v>
      </c>
      <c r="T92">
        <v>0.42352278290427769</v>
      </c>
      <c r="U92">
        <v>2026</v>
      </c>
      <c r="V92" t="s">
        <v>77</v>
      </c>
      <c r="W92">
        <v>1</v>
      </c>
      <c r="X92" t="s">
        <v>78</v>
      </c>
    </row>
    <row r="93" spans="1:24">
      <c r="A93">
        <v>4455</v>
      </c>
      <c r="B93" s="28">
        <v>46042</v>
      </c>
      <c r="C93">
        <v>2026</v>
      </c>
      <c r="D93" t="s">
        <v>77</v>
      </c>
      <c r="E93">
        <v>1</v>
      </c>
      <c r="F93" t="s">
        <v>78</v>
      </c>
      <c r="G93" t="s">
        <v>6</v>
      </c>
      <c r="H93" t="s">
        <v>41</v>
      </c>
      <c r="I93" t="s">
        <v>28</v>
      </c>
      <c r="J93" t="s">
        <v>3</v>
      </c>
      <c r="K93" t="s">
        <v>23</v>
      </c>
      <c r="L93" t="s">
        <v>40</v>
      </c>
      <c r="M93">
        <v>1</v>
      </c>
      <c r="N93">
        <v>80.239999999999995</v>
      </c>
      <c r="O93">
        <v>0.1</v>
      </c>
      <c r="P93">
        <v>39.950000000000003</v>
      </c>
      <c r="Q93">
        <v>72.215999999999994</v>
      </c>
      <c r="R93">
        <v>39.950000000000003</v>
      </c>
      <c r="S93">
        <v>32.265999999999991</v>
      </c>
      <c r="T93">
        <v>0.44679849340866279</v>
      </c>
      <c r="U93">
        <v>2026</v>
      </c>
      <c r="V93" t="s">
        <v>77</v>
      </c>
      <c r="W93">
        <v>1</v>
      </c>
      <c r="X93" t="s">
        <v>78</v>
      </c>
    </row>
    <row r="94" spans="1:24">
      <c r="A94">
        <v>1769</v>
      </c>
      <c r="B94" s="28">
        <v>46043</v>
      </c>
      <c r="C94">
        <v>2026</v>
      </c>
      <c r="D94" t="s">
        <v>77</v>
      </c>
      <c r="E94">
        <v>1</v>
      </c>
      <c r="F94" t="s">
        <v>78</v>
      </c>
      <c r="G94" t="s">
        <v>0</v>
      </c>
      <c r="H94" t="s">
        <v>50</v>
      </c>
      <c r="I94" t="s">
        <v>19</v>
      </c>
      <c r="J94" t="s">
        <v>13</v>
      </c>
      <c r="K94" t="s">
        <v>34</v>
      </c>
      <c r="L94" t="s">
        <v>42</v>
      </c>
      <c r="M94">
        <v>2</v>
      </c>
      <c r="N94">
        <v>35.97</v>
      </c>
      <c r="O94">
        <v>0</v>
      </c>
      <c r="P94">
        <v>13.55</v>
      </c>
      <c r="Q94">
        <v>71.94</v>
      </c>
      <c r="R94">
        <v>27.1</v>
      </c>
      <c r="S94">
        <v>44.839999999999996</v>
      </c>
      <c r="T94">
        <v>0.62329719210453149</v>
      </c>
      <c r="U94">
        <v>2026</v>
      </c>
      <c r="V94" t="s">
        <v>77</v>
      </c>
      <c r="W94">
        <v>1</v>
      </c>
      <c r="X94" t="s">
        <v>78</v>
      </c>
    </row>
    <row r="95" spans="1:24">
      <c r="A95">
        <v>3467</v>
      </c>
      <c r="B95" s="28">
        <v>46043</v>
      </c>
      <c r="C95">
        <v>2026</v>
      </c>
      <c r="D95" t="s">
        <v>77</v>
      </c>
      <c r="E95">
        <v>1</v>
      </c>
      <c r="F95" t="s">
        <v>78</v>
      </c>
      <c r="G95" t="s">
        <v>6</v>
      </c>
      <c r="H95" t="s">
        <v>41</v>
      </c>
      <c r="I95" t="s">
        <v>2</v>
      </c>
      <c r="J95" t="s">
        <v>13</v>
      </c>
      <c r="K95" t="s">
        <v>9</v>
      </c>
      <c r="L95" t="s">
        <v>46</v>
      </c>
      <c r="M95">
        <v>1</v>
      </c>
      <c r="N95">
        <v>72.239999999999995</v>
      </c>
      <c r="O95">
        <v>0</v>
      </c>
      <c r="P95">
        <v>33.26</v>
      </c>
      <c r="Q95">
        <v>72.239999999999995</v>
      </c>
      <c r="R95">
        <v>33.26</v>
      </c>
      <c r="S95">
        <v>38.979999999999997</v>
      </c>
      <c r="T95">
        <v>0.53959025470653377</v>
      </c>
      <c r="U95">
        <v>2026</v>
      </c>
      <c r="V95" t="s">
        <v>77</v>
      </c>
      <c r="W95">
        <v>1</v>
      </c>
      <c r="X95" t="s">
        <v>78</v>
      </c>
    </row>
    <row r="96" spans="1:24">
      <c r="A96">
        <v>3911</v>
      </c>
      <c r="B96" s="28">
        <v>46043</v>
      </c>
      <c r="C96">
        <v>2026</v>
      </c>
      <c r="D96" t="s">
        <v>77</v>
      </c>
      <c r="E96">
        <v>1</v>
      </c>
      <c r="F96" t="s">
        <v>78</v>
      </c>
      <c r="G96" t="s">
        <v>0</v>
      </c>
      <c r="H96" t="s">
        <v>50</v>
      </c>
      <c r="I96" t="s">
        <v>2</v>
      </c>
      <c r="J96" t="s">
        <v>3</v>
      </c>
      <c r="K96" t="s">
        <v>9</v>
      </c>
      <c r="L96" t="s">
        <v>37</v>
      </c>
      <c r="M96">
        <v>5</v>
      </c>
      <c r="N96">
        <v>152.81</v>
      </c>
      <c r="O96">
        <v>0</v>
      </c>
      <c r="P96">
        <v>78.989999999999995</v>
      </c>
      <c r="Q96">
        <v>764.05</v>
      </c>
      <c r="R96">
        <v>394.95</v>
      </c>
      <c r="S96">
        <v>369.09999999999997</v>
      </c>
      <c r="T96">
        <v>0.48308356782933054</v>
      </c>
      <c r="U96">
        <v>2026</v>
      </c>
      <c r="V96" t="s">
        <v>77</v>
      </c>
      <c r="W96">
        <v>1</v>
      </c>
      <c r="X96" t="s">
        <v>78</v>
      </c>
    </row>
    <row r="97" spans="1:24">
      <c r="A97">
        <v>4401</v>
      </c>
      <c r="B97" s="28">
        <v>46043</v>
      </c>
      <c r="C97">
        <v>2026</v>
      </c>
      <c r="D97" t="s">
        <v>77</v>
      </c>
      <c r="E97">
        <v>1</v>
      </c>
      <c r="F97" t="s">
        <v>78</v>
      </c>
      <c r="G97" t="s">
        <v>0</v>
      </c>
      <c r="H97" t="s">
        <v>50</v>
      </c>
      <c r="I97" t="s">
        <v>2</v>
      </c>
      <c r="J97" t="s">
        <v>13</v>
      </c>
      <c r="K97" t="s">
        <v>4</v>
      </c>
      <c r="L97" t="s">
        <v>5</v>
      </c>
      <c r="M97">
        <v>3</v>
      </c>
      <c r="N97">
        <v>83.34</v>
      </c>
      <c r="O97">
        <v>0</v>
      </c>
      <c r="P97">
        <v>41.44</v>
      </c>
      <c r="Q97">
        <v>250.02</v>
      </c>
      <c r="R97">
        <v>124.32</v>
      </c>
      <c r="S97">
        <v>125.70000000000002</v>
      </c>
      <c r="T97">
        <v>0.50275977921766268</v>
      </c>
      <c r="U97">
        <v>2026</v>
      </c>
      <c r="V97" t="s">
        <v>77</v>
      </c>
      <c r="W97">
        <v>1</v>
      </c>
      <c r="X97" t="s">
        <v>78</v>
      </c>
    </row>
    <row r="98" spans="1:24">
      <c r="A98">
        <v>4864</v>
      </c>
      <c r="B98" s="28">
        <v>46043</v>
      </c>
      <c r="C98">
        <v>2026</v>
      </c>
      <c r="D98" t="s">
        <v>77</v>
      </c>
      <c r="E98">
        <v>1</v>
      </c>
      <c r="F98" t="s">
        <v>78</v>
      </c>
      <c r="G98" t="s">
        <v>20</v>
      </c>
      <c r="H98" t="s">
        <v>47</v>
      </c>
      <c r="I98" t="s">
        <v>2</v>
      </c>
      <c r="J98" t="s">
        <v>3</v>
      </c>
      <c r="K98" t="s">
        <v>34</v>
      </c>
      <c r="L98" t="s">
        <v>42</v>
      </c>
      <c r="M98">
        <v>1</v>
      </c>
      <c r="N98">
        <v>35.869999999999997</v>
      </c>
      <c r="O98">
        <v>0</v>
      </c>
      <c r="P98">
        <v>13.64</v>
      </c>
      <c r="Q98">
        <v>35.869999999999997</v>
      </c>
      <c r="R98">
        <v>13.64</v>
      </c>
      <c r="S98">
        <v>22.229999999999997</v>
      </c>
      <c r="T98">
        <v>0.61973794257039305</v>
      </c>
      <c r="U98">
        <v>2026</v>
      </c>
      <c r="V98" t="s">
        <v>77</v>
      </c>
      <c r="W98">
        <v>1</v>
      </c>
      <c r="X98" t="s">
        <v>78</v>
      </c>
    </row>
    <row r="99" spans="1:24">
      <c r="A99">
        <v>347</v>
      </c>
      <c r="B99" s="28">
        <v>46044</v>
      </c>
      <c r="C99">
        <v>2026</v>
      </c>
      <c r="D99" t="s">
        <v>77</v>
      </c>
      <c r="E99">
        <v>1</v>
      </c>
      <c r="F99" t="s">
        <v>78</v>
      </c>
      <c r="G99" t="s">
        <v>20</v>
      </c>
      <c r="H99" t="s">
        <v>21</v>
      </c>
      <c r="I99" t="s">
        <v>28</v>
      </c>
      <c r="J99" t="s">
        <v>13</v>
      </c>
      <c r="K99" t="s">
        <v>23</v>
      </c>
      <c r="L99" t="s">
        <v>29</v>
      </c>
      <c r="M99">
        <v>1</v>
      </c>
      <c r="N99">
        <v>199.42</v>
      </c>
      <c r="O99">
        <v>0.05</v>
      </c>
      <c r="P99">
        <v>101.82</v>
      </c>
      <c r="Q99">
        <v>189.44899999999998</v>
      </c>
      <c r="R99">
        <v>101.82</v>
      </c>
      <c r="S99">
        <v>87.628999999999991</v>
      </c>
      <c r="T99">
        <v>0.46254664843836601</v>
      </c>
      <c r="U99">
        <v>2026</v>
      </c>
      <c r="V99" t="s">
        <v>77</v>
      </c>
      <c r="W99">
        <v>1</v>
      </c>
      <c r="X99" t="s">
        <v>78</v>
      </c>
    </row>
    <row r="100" spans="1:24">
      <c r="A100">
        <v>2051</v>
      </c>
      <c r="B100" s="28">
        <v>46044</v>
      </c>
      <c r="C100">
        <v>2026</v>
      </c>
      <c r="D100" t="s">
        <v>77</v>
      </c>
      <c r="E100">
        <v>1</v>
      </c>
      <c r="F100" t="s">
        <v>78</v>
      </c>
      <c r="G100" t="s">
        <v>11</v>
      </c>
      <c r="H100" t="s">
        <v>25</v>
      </c>
      <c r="I100" t="s">
        <v>2</v>
      </c>
      <c r="J100" t="s">
        <v>13</v>
      </c>
      <c r="K100" t="s">
        <v>23</v>
      </c>
      <c r="L100" t="s">
        <v>24</v>
      </c>
      <c r="M100">
        <v>3</v>
      </c>
      <c r="N100">
        <v>347.41</v>
      </c>
      <c r="O100">
        <v>0.1</v>
      </c>
      <c r="P100">
        <v>192.13</v>
      </c>
      <c r="Q100">
        <v>938.00700000000006</v>
      </c>
      <c r="R100">
        <v>576.39</v>
      </c>
      <c r="S100">
        <v>361.61700000000008</v>
      </c>
      <c r="T100">
        <v>0.38551631277804971</v>
      </c>
      <c r="U100">
        <v>2026</v>
      </c>
      <c r="V100" t="s">
        <v>77</v>
      </c>
      <c r="W100">
        <v>1</v>
      </c>
      <c r="X100" t="s">
        <v>78</v>
      </c>
    </row>
    <row r="101" spans="1:24">
      <c r="A101">
        <v>2314</v>
      </c>
      <c r="B101" s="28">
        <v>46044</v>
      </c>
      <c r="C101">
        <v>2026</v>
      </c>
      <c r="D101" t="s">
        <v>77</v>
      </c>
      <c r="E101">
        <v>1</v>
      </c>
      <c r="F101" t="s">
        <v>78</v>
      </c>
      <c r="G101" t="s">
        <v>0</v>
      </c>
      <c r="H101" t="s">
        <v>36</v>
      </c>
      <c r="I101" t="s">
        <v>2</v>
      </c>
      <c r="J101" t="s">
        <v>13</v>
      </c>
      <c r="K101" t="s">
        <v>4</v>
      </c>
      <c r="L101" t="s">
        <v>26</v>
      </c>
      <c r="M101">
        <v>1</v>
      </c>
      <c r="N101">
        <v>40.28</v>
      </c>
      <c r="O101">
        <v>0</v>
      </c>
      <c r="P101">
        <v>16.79</v>
      </c>
      <c r="Q101">
        <v>40.28</v>
      </c>
      <c r="R101">
        <v>16.79</v>
      </c>
      <c r="S101">
        <v>23.490000000000002</v>
      </c>
      <c r="T101">
        <v>0.58316782522343602</v>
      </c>
      <c r="U101">
        <v>2026</v>
      </c>
      <c r="V101" t="s">
        <v>77</v>
      </c>
      <c r="W101">
        <v>1</v>
      </c>
      <c r="X101" t="s">
        <v>78</v>
      </c>
    </row>
    <row r="102" spans="1:24">
      <c r="A102">
        <v>3861</v>
      </c>
      <c r="B102" s="28">
        <v>46044</v>
      </c>
      <c r="C102">
        <v>2026</v>
      </c>
      <c r="D102" t="s">
        <v>77</v>
      </c>
      <c r="E102">
        <v>1</v>
      </c>
      <c r="F102" t="s">
        <v>78</v>
      </c>
      <c r="G102" t="s">
        <v>20</v>
      </c>
      <c r="H102" t="s">
        <v>47</v>
      </c>
      <c r="I102" t="s">
        <v>2</v>
      </c>
      <c r="J102" t="s">
        <v>3</v>
      </c>
      <c r="K102" t="s">
        <v>23</v>
      </c>
      <c r="L102" t="s">
        <v>29</v>
      </c>
      <c r="M102">
        <v>3</v>
      </c>
      <c r="N102">
        <v>195.49</v>
      </c>
      <c r="O102">
        <v>0.05</v>
      </c>
      <c r="P102">
        <v>106.38</v>
      </c>
      <c r="Q102">
        <v>557.14649999999995</v>
      </c>
      <c r="R102">
        <v>319.14</v>
      </c>
      <c r="S102">
        <v>238.00649999999996</v>
      </c>
      <c r="T102">
        <v>0.42718836069148775</v>
      </c>
      <c r="U102">
        <v>2026</v>
      </c>
      <c r="V102" t="s">
        <v>77</v>
      </c>
      <c r="W102">
        <v>1</v>
      </c>
      <c r="X102" t="s">
        <v>78</v>
      </c>
    </row>
    <row r="103" spans="1:24">
      <c r="A103">
        <v>843</v>
      </c>
      <c r="B103" s="28">
        <v>46045</v>
      </c>
      <c r="C103">
        <v>2026</v>
      </c>
      <c r="D103" t="s">
        <v>77</v>
      </c>
      <c r="E103">
        <v>1</v>
      </c>
      <c r="F103" t="s">
        <v>78</v>
      </c>
      <c r="G103" t="s">
        <v>6</v>
      </c>
      <c r="H103" t="s">
        <v>41</v>
      </c>
      <c r="I103" t="s">
        <v>2</v>
      </c>
      <c r="J103" t="s">
        <v>3</v>
      </c>
      <c r="K103" t="s">
        <v>34</v>
      </c>
      <c r="L103" t="s">
        <v>42</v>
      </c>
      <c r="M103">
        <v>2</v>
      </c>
      <c r="N103">
        <v>35.75</v>
      </c>
      <c r="O103">
        <v>0</v>
      </c>
      <c r="P103">
        <v>13.94</v>
      </c>
      <c r="Q103">
        <v>71.5</v>
      </c>
      <c r="R103">
        <v>27.88</v>
      </c>
      <c r="S103">
        <v>43.620000000000005</v>
      </c>
      <c r="T103">
        <v>0.61006993006993016</v>
      </c>
      <c r="U103">
        <v>2026</v>
      </c>
      <c r="V103" t="s">
        <v>77</v>
      </c>
      <c r="W103">
        <v>1</v>
      </c>
      <c r="X103" t="s">
        <v>78</v>
      </c>
    </row>
    <row r="104" spans="1:24">
      <c r="A104">
        <v>868</v>
      </c>
      <c r="B104" s="28">
        <v>46045</v>
      </c>
      <c r="C104">
        <v>2026</v>
      </c>
      <c r="D104" t="s">
        <v>77</v>
      </c>
      <c r="E104">
        <v>1</v>
      </c>
      <c r="F104" t="s">
        <v>78</v>
      </c>
      <c r="G104" t="s">
        <v>0</v>
      </c>
      <c r="H104" t="s">
        <v>50</v>
      </c>
      <c r="I104" t="s">
        <v>2</v>
      </c>
      <c r="J104" t="s">
        <v>3</v>
      </c>
      <c r="K104" t="s">
        <v>4</v>
      </c>
      <c r="L104" t="s">
        <v>30</v>
      </c>
      <c r="M104">
        <v>1</v>
      </c>
      <c r="N104">
        <v>103.39</v>
      </c>
      <c r="O104">
        <v>0</v>
      </c>
      <c r="P104">
        <v>51.32</v>
      </c>
      <c r="Q104">
        <v>103.39</v>
      </c>
      <c r="R104">
        <v>51.32</v>
      </c>
      <c r="S104">
        <v>52.07</v>
      </c>
      <c r="T104">
        <v>0.50362704323435536</v>
      </c>
      <c r="U104">
        <v>2026</v>
      </c>
      <c r="V104" t="s">
        <v>77</v>
      </c>
      <c r="W104">
        <v>1</v>
      </c>
      <c r="X104" t="s">
        <v>78</v>
      </c>
    </row>
    <row r="105" spans="1:24">
      <c r="A105">
        <v>890</v>
      </c>
      <c r="B105" s="28">
        <v>46045</v>
      </c>
      <c r="C105">
        <v>2026</v>
      </c>
      <c r="D105" t="s">
        <v>77</v>
      </c>
      <c r="E105">
        <v>1</v>
      </c>
      <c r="F105" t="s">
        <v>78</v>
      </c>
      <c r="G105" t="s">
        <v>0</v>
      </c>
      <c r="H105" t="s">
        <v>50</v>
      </c>
      <c r="I105" t="s">
        <v>2</v>
      </c>
      <c r="J105" t="s">
        <v>13</v>
      </c>
      <c r="K105" t="s">
        <v>23</v>
      </c>
      <c r="L105" t="s">
        <v>40</v>
      </c>
      <c r="M105">
        <v>3</v>
      </c>
      <c r="N105">
        <v>81.98</v>
      </c>
      <c r="O105">
        <v>0.1</v>
      </c>
      <c r="P105">
        <v>40.229999999999997</v>
      </c>
      <c r="Q105">
        <v>221.346</v>
      </c>
      <c r="R105">
        <v>120.69</v>
      </c>
      <c r="S105">
        <v>100.65600000000001</v>
      </c>
      <c r="T105">
        <v>0.45474505977067581</v>
      </c>
      <c r="U105">
        <v>2026</v>
      </c>
      <c r="V105" t="s">
        <v>77</v>
      </c>
      <c r="W105">
        <v>1</v>
      </c>
      <c r="X105" t="s">
        <v>78</v>
      </c>
    </row>
    <row r="106" spans="1:24">
      <c r="A106">
        <v>2185</v>
      </c>
      <c r="B106" s="28">
        <v>46045</v>
      </c>
      <c r="C106">
        <v>2026</v>
      </c>
      <c r="D106" t="s">
        <v>77</v>
      </c>
      <c r="E106">
        <v>1</v>
      </c>
      <c r="F106" t="s">
        <v>78</v>
      </c>
      <c r="G106" t="s">
        <v>11</v>
      </c>
      <c r="H106" t="s">
        <v>12</v>
      </c>
      <c r="I106" t="s">
        <v>8</v>
      </c>
      <c r="J106" t="s">
        <v>16</v>
      </c>
      <c r="K106" t="s">
        <v>23</v>
      </c>
      <c r="L106" t="s">
        <v>24</v>
      </c>
      <c r="M106">
        <v>10</v>
      </c>
      <c r="N106">
        <v>337.69</v>
      </c>
      <c r="O106">
        <v>0.1</v>
      </c>
      <c r="P106">
        <v>200.27</v>
      </c>
      <c r="Q106">
        <v>3039.21</v>
      </c>
      <c r="R106">
        <v>2002.7</v>
      </c>
      <c r="S106">
        <v>1036.51</v>
      </c>
      <c r="T106">
        <v>0.34104586389226149</v>
      </c>
      <c r="U106">
        <v>2026</v>
      </c>
      <c r="V106" t="s">
        <v>77</v>
      </c>
      <c r="W106">
        <v>1</v>
      </c>
      <c r="X106" t="s">
        <v>78</v>
      </c>
    </row>
    <row r="107" spans="1:24">
      <c r="A107">
        <v>2335</v>
      </c>
      <c r="B107" s="28">
        <v>46045</v>
      </c>
      <c r="C107">
        <v>2026</v>
      </c>
      <c r="D107" t="s">
        <v>77</v>
      </c>
      <c r="E107">
        <v>1</v>
      </c>
      <c r="F107" t="s">
        <v>78</v>
      </c>
      <c r="G107" t="s">
        <v>20</v>
      </c>
      <c r="H107" t="s">
        <v>33</v>
      </c>
      <c r="I107" t="s">
        <v>2</v>
      </c>
      <c r="J107" t="s">
        <v>13</v>
      </c>
      <c r="K107" t="s">
        <v>23</v>
      </c>
      <c r="L107" t="s">
        <v>24</v>
      </c>
      <c r="M107">
        <v>2</v>
      </c>
      <c r="N107">
        <v>333.29</v>
      </c>
      <c r="O107">
        <v>0</v>
      </c>
      <c r="P107">
        <v>197.18</v>
      </c>
      <c r="Q107">
        <v>666.58</v>
      </c>
      <c r="R107">
        <v>394.36</v>
      </c>
      <c r="S107">
        <v>272.22000000000003</v>
      </c>
      <c r="T107">
        <v>0.40838308980167426</v>
      </c>
      <c r="U107">
        <v>2026</v>
      </c>
      <c r="V107" t="s">
        <v>77</v>
      </c>
      <c r="W107">
        <v>1</v>
      </c>
      <c r="X107" t="s">
        <v>78</v>
      </c>
    </row>
    <row r="108" spans="1:24">
      <c r="A108">
        <v>2784</v>
      </c>
      <c r="B108" s="28">
        <v>46045</v>
      </c>
      <c r="C108">
        <v>2026</v>
      </c>
      <c r="D108" t="s">
        <v>77</v>
      </c>
      <c r="E108">
        <v>1</v>
      </c>
      <c r="F108" t="s">
        <v>78</v>
      </c>
      <c r="G108" t="s">
        <v>0</v>
      </c>
      <c r="H108" t="s">
        <v>50</v>
      </c>
      <c r="I108" t="s">
        <v>19</v>
      </c>
      <c r="J108" t="s">
        <v>13</v>
      </c>
      <c r="K108" t="s">
        <v>4</v>
      </c>
      <c r="L108" t="s">
        <v>5</v>
      </c>
      <c r="M108">
        <v>1</v>
      </c>
      <c r="N108">
        <v>80.11</v>
      </c>
      <c r="O108">
        <v>0.05</v>
      </c>
      <c r="P108">
        <v>43.54</v>
      </c>
      <c r="Q108">
        <v>76.104500000000002</v>
      </c>
      <c r="R108">
        <v>43.54</v>
      </c>
      <c r="S108">
        <v>32.564500000000002</v>
      </c>
      <c r="T108">
        <v>0.42789191177919839</v>
      </c>
      <c r="U108">
        <v>2026</v>
      </c>
      <c r="V108" t="s">
        <v>77</v>
      </c>
      <c r="W108">
        <v>1</v>
      </c>
      <c r="X108" t="s">
        <v>78</v>
      </c>
    </row>
    <row r="109" spans="1:24">
      <c r="A109">
        <v>3820</v>
      </c>
      <c r="B109" s="28">
        <v>46045</v>
      </c>
      <c r="C109">
        <v>2026</v>
      </c>
      <c r="D109" t="s">
        <v>77</v>
      </c>
      <c r="E109">
        <v>1</v>
      </c>
      <c r="F109" t="s">
        <v>78</v>
      </c>
      <c r="G109" t="s">
        <v>20</v>
      </c>
      <c r="H109" t="s">
        <v>47</v>
      </c>
      <c r="I109" t="s">
        <v>19</v>
      </c>
      <c r="J109" t="s">
        <v>13</v>
      </c>
      <c r="K109" t="s">
        <v>23</v>
      </c>
      <c r="L109" t="s">
        <v>40</v>
      </c>
      <c r="M109">
        <v>1</v>
      </c>
      <c r="N109">
        <v>82.6</v>
      </c>
      <c r="O109">
        <v>0.05</v>
      </c>
      <c r="P109">
        <v>38.299999999999997</v>
      </c>
      <c r="Q109">
        <v>78.469999999999985</v>
      </c>
      <c r="R109">
        <v>38.299999999999997</v>
      </c>
      <c r="S109">
        <v>40.169999999999987</v>
      </c>
      <c r="T109">
        <v>0.51191538167452522</v>
      </c>
      <c r="U109">
        <v>2026</v>
      </c>
      <c r="V109" t="s">
        <v>77</v>
      </c>
      <c r="W109">
        <v>1</v>
      </c>
      <c r="X109" t="s">
        <v>78</v>
      </c>
    </row>
    <row r="110" spans="1:24">
      <c r="A110">
        <v>994</v>
      </c>
      <c r="B110" s="28">
        <v>46046</v>
      </c>
      <c r="C110">
        <v>2026</v>
      </c>
      <c r="D110" t="s">
        <v>77</v>
      </c>
      <c r="E110">
        <v>1</v>
      </c>
      <c r="F110" t="s">
        <v>78</v>
      </c>
      <c r="G110" t="s">
        <v>0</v>
      </c>
      <c r="H110" t="s">
        <v>50</v>
      </c>
      <c r="I110" t="s">
        <v>2</v>
      </c>
      <c r="J110" t="s">
        <v>3</v>
      </c>
      <c r="K110" t="s">
        <v>9</v>
      </c>
      <c r="L110" t="s">
        <v>10</v>
      </c>
      <c r="M110">
        <v>1</v>
      </c>
      <c r="N110">
        <v>94.07</v>
      </c>
      <c r="O110">
        <v>0</v>
      </c>
      <c r="P110">
        <v>46.28</v>
      </c>
      <c r="Q110">
        <v>94.07</v>
      </c>
      <c r="R110">
        <v>46.28</v>
      </c>
      <c r="S110">
        <v>47.789999999999992</v>
      </c>
      <c r="T110">
        <v>0.50802593813117891</v>
      </c>
      <c r="U110">
        <v>2026</v>
      </c>
      <c r="V110" t="s">
        <v>77</v>
      </c>
      <c r="W110">
        <v>1</v>
      </c>
      <c r="X110" t="s">
        <v>78</v>
      </c>
    </row>
    <row r="111" spans="1:24">
      <c r="A111">
        <v>1643</v>
      </c>
      <c r="B111" s="28">
        <v>46046</v>
      </c>
      <c r="C111">
        <v>2026</v>
      </c>
      <c r="D111" t="s">
        <v>77</v>
      </c>
      <c r="E111">
        <v>1</v>
      </c>
      <c r="F111" t="s">
        <v>78</v>
      </c>
      <c r="G111" t="s">
        <v>0</v>
      </c>
      <c r="H111" t="s">
        <v>50</v>
      </c>
      <c r="I111" t="s">
        <v>2</v>
      </c>
      <c r="J111" t="s">
        <v>3</v>
      </c>
      <c r="K111" t="s">
        <v>14</v>
      </c>
      <c r="L111" t="s">
        <v>48</v>
      </c>
      <c r="M111">
        <v>1</v>
      </c>
      <c r="N111">
        <v>163.71</v>
      </c>
      <c r="O111">
        <v>0</v>
      </c>
      <c r="P111">
        <v>90.06</v>
      </c>
      <c r="Q111">
        <v>163.71</v>
      </c>
      <c r="R111">
        <v>90.06</v>
      </c>
      <c r="S111">
        <v>73.650000000000006</v>
      </c>
      <c r="T111">
        <v>0.44988088693421296</v>
      </c>
      <c r="U111">
        <v>2026</v>
      </c>
      <c r="V111" t="s">
        <v>77</v>
      </c>
      <c r="W111">
        <v>1</v>
      </c>
      <c r="X111" t="s">
        <v>78</v>
      </c>
    </row>
    <row r="112" spans="1:24">
      <c r="A112">
        <v>1971</v>
      </c>
      <c r="B112" s="28">
        <v>46046</v>
      </c>
      <c r="C112">
        <v>2026</v>
      </c>
      <c r="D112" t="s">
        <v>77</v>
      </c>
      <c r="E112">
        <v>1</v>
      </c>
      <c r="F112" t="s">
        <v>78</v>
      </c>
      <c r="G112" t="s">
        <v>20</v>
      </c>
      <c r="H112" t="s">
        <v>33</v>
      </c>
      <c r="I112" t="s">
        <v>19</v>
      </c>
      <c r="J112" t="s">
        <v>3</v>
      </c>
      <c r="K112" t="s">
        <v>23</v>
      </c>
      <c r="L112" t="s">
        <v>29</v>
      </c>
      <c r="M112">
        <v>4</v>
      </c>
      <c r="N112">
        <v>191.43</v>
      </c>
      <c r="O112">
        <v>0</v>
      </c>
      <c r="P112">
        <v>106.82</v>
      </c>
      <c r="Q112">
        <v>765.72</v>
      </c>
      <c r="R112">
        <v>427.28</v>
      </c>
      <c r="S112">
        <v>338.44000000000005</v>
      </c>
      <c r="T112">
        <v>0.441989238886277</v>
      </c>
      <c r="U112">
        <v>2026</v>
      </c>
      <c r="V112" t="s">
        <v>77</v>
      </c>
      <c r="W112">
        <v>1</v>
      </c>
      <c r="X112" t="s">
        <v>78</v>
      </c>
    </row>
    <row r="113" spans="1:24">
      <c r="A113">
        <v>2828</v>
      </c>
      <c r="B113" s="28">
        <v>46046</v>
      </c>
      <c r="C113">
        <v>2026</v>
      </c>
      <c r="D113" t="s">
        <v>77</v>
      </c>
      <c r="E113">
        <v>1</v>
      </c>
      <c r="F113" t="s">
        <v>78</v>
      </c>
      <c r="G113" t="s">
        <v>6</v>
      </c>
      <c r="H113" t="s">
        <v>41</v>
      </c>
      <c r="I113" t="s">
        <v>8</v>
      </c>
      <c r="J113" t="s">
        <v>16</v>
      </c>
      <c r="K113" t="s">
        <v>14</v>
      </c>
      <c r="L113" t="s">
        <v>32</v>
      </c>
      <c r="M113">
        <v>3</v>
      </c>
      <c r="N113">
        <v>46.94</v>
      </c>
      <c r="O113">
        <v>0.05</v>
      </c>
      <c r="P113">
        <v>18.18</v>
      </c>
      <c r="Q113">
        <v>133.779</v>
      </c>
      <c r="R113">
        <v>54.54</v>
      </c>
      <c r="S113">
        <v>79.239000000000004</v>
      </c>
      <c r="T113">
        <v>0.59231269481757232</v>
      </c>
      <c r="U113">
        <v>2026</v>
      </c>
      <c r="V113" t="s">
        <v>77</v>
      </c>
      <c r="W113">
        <v>1</v>
      </c>
      <c r="X113" t="s">
        <v>78</v>
      </c>
    </row>
    <row r="114" spans="1:24">
      <c r="A114">
        <v>5175</v>
      </c>
      <c r="B114" s="28">
        <v>46046</v>
      </c>
      <c r="C114">
        <v>2026</v>
      </c>
      <c r="D114" t="s">
        <v>77</v>
      </c>
      <c r="E114">
        <v>1</v>
      </c>
      <c r="F114" t="s">
        <v>78</v>
      </c>
      <c r="G114" t="s">
        <v>20</v>
      </c>
      <c r="H114" t="s">
        <v>31</v>
      </c>
      <c r="I114" t="s">
        <v>2</v>
      </c>
      <c r="J114" t="s">
        <v>3</v>
      </c>
      <c r="K114" t="s">
        <v>9</v>
      </c>
      <c r="L114" t="s">
        <v>17</v>
      </c>
      <c r="M114">
        <v>1</v>
      </c>
      <c r="N114">
        <v>147.21</v>
      </c>
      <c r="O114">
        <v>0</v>
      </c>
      <c r="P114">
        <v>79.510000000000005</v>
      </c>
      <c r="Q114">
        <v>147.21</v>
      </c>
      <c r="R114">
        <v>79.510000000000005</v>
      </c>
      <c r="S114">
        <v>67.7</v>
      </c>
      <c r="T114">
        <v>0.45988723592147274</v>
      </c>
      <c r="U114">
        <v>2026</v>
      </c>
      <c r="V114" t="s">
        <v>77</v>
      </c>
      <c r="W114">
        <v>1</v>
      </c>
      <c r="X114" t="s">
        <v>78</v>
      </c>
    </row>
    <row r="115" spans="1:24">
      <c r="A115">
        <v>1874</v>
      </c>
      <c r="B115" s="28">
        <v>46047</v>
      </c>
      <c r="C115">
        <v>2026</v>
      </c>
      <c r="D115" t="s">
        <v>77</v>
      </c>
      <c r="E115">
        <v>1</v>
      </c>
      <c r="F115" t="s">
        <v>78</v>
      </c>
      <c r="G115" t="s">
        <v>0</v>
      </c>
      <c r="H115" t="s">
        <v>1</v>
      </c>
      <c r="I115" t="s">
        <v>2</v>
      </c>
      <c r="J115" t="s">
        <v>16</v>
      </c>
      <c r="K115" t="s">
        <v>14</v>
      </c>
      <c r="L115" t="s">
        <v>15</v>
      </c>
      <c r="M115">
        <v>1</v>
      </c>
      <c r="N115">
        <v>35.729999999999997</v>
      </c>
      <c r="O115">
        <v>0</v>
      </c>
      <c r="P115">
        <v>13.57</v>
      </c>
      <c r="Q115">
        <v>35.729999999999997</v>
      </c>
      <c r="R115">
        <v>13.57</v>
      </c>
      <c r="S115">
        <v>22.159999999999997</v>
      </c>
      <c r="T115">
        <v>0.62020710887209629</v>
      </c>
      <c r="U115">
        <v>2026</v>
      </c>
      <c r="V115" t="s">
        <v>77</v>
      </c>
      <c r="W115">
        <v>1</v>
      </c>
      <c r="X115" t="s">
        <v>78</v>
      </c>
    </row>
    <row r="116" spans="1:24">
      <c r="A116">
        <v>2490</v>
      </c>
      <c r="B116" s="28">
        <v>46047</v>
      </c>
      <c r="C116">
        <v>2026</v>
      </c>
      <c r="D116" t="s">
        <v>77</v>
      </c>
      <c r="E116">
        <v>1</v>
      </c>
      <c r="F116" t="s">
        <v>78</v>
      </c>
      <c r="G116" t="s">
        <v>6</v>
      </c>
      <c r="H116" t="s">
        <v>49</v>
      </c>
      <c r="I116" t="s">
        <v>2</v>
      </c>
      <c r="J116" t="s">
        <v>13</v>
      </c>
      <c r="K116" t="s">
        <v>4</v>
      </c>
      <c r="L116" t="s">
        <v>30</v>
      </c>
      <c r="M116">
        <v>2</v>
      </c>
      <c r="N116">
        <v>103.99</v>
      </c>
      <c r="O116">
        <v>0.15</v>
      </c>
      <c r="P116">
        <v>51.94</v>
      </c>
      <c r="Q116">
        <v>176.78299999999999</v>
      </c>
      <c r="R116">
        <v>103.88</v>
      </c>
      <c r="S116">
        <v>72.902999999999992</v>
      </c>
      <c r="T116">
        <v>0.41238693765803269</v>
      </c>
      <c r="U116">
        <v>2026</v>
      </c>
      <c r="V116" t="s">
        <v>77</v>
      </c>
      <c r="W116">
        <v>1</v>
      </c>
      <c r="X116" t="s">
        <v>78</v>
      </c>
    </row>
    <row r="117" spans="1:24">
      <c r="A117">
        <v>5078</v>
      </c>
      <c r="B117" s="28">
        <v>46047</v>
      </c>
      <c r="C117">
        <v>2026</v>
      </c>
      <c r="D117" t="s">
        <v>77</v>
      </c>
      <c r="E117">
        <v>1</v>
      </c>
      <c r="F117" t="s">
        <v>78</v>
      </c>
      <c r="G117" t="s">
        <v>6</v>
      </c>
      <c r="H117" t="s">
        <v>43</v>
      </c>
      <c r="I117" t="s">
        <v>2</v>
      </c>
      <c r="J117" t="s">
        <v>3</v>
      </c>
      <c r="K117" t="s">
        <v>9</v>
      </c>
      <c r="L117" t="s">
        <v>46</v>
      </c>
      <c r="M117">
        <v>2</v>
      </c>
      <c r="N117">
        <v>72.739999999999995</v>
      </c>
      <c r="O117">
        <v>0</v>
      </c>
      <c r="P117">
        <v>31.96</v>
      </c>
      <c r="Q117">
        <v>145.47999999999999</v>
      </c>
      <c r="R117">
        <v>63.92</v>
      </c>
      <c r="S117">
        <v>81.559999999999988</v>
      </c>
      <c r="T117">
        <v>0.56062689029419843</v>
      </c>
      <c r="U117">
        <v>2026</v>
      </c>
      <c r="V117" t="s">
        <v>77</v>
      </c>
      <c r="W117">
        <v>1</v>
      </c>
      <c r="X117" t="s">
        <v>78</v>
      </c>
    </row>
    <row r="118" spans="1:24">
      <c r="A118">
        <v>230</v>
      </c>
      <c r="B118" s="28">
        <v>46048</v>
      </c>
      <c r="C118">
        <v>2026</v>
      </c>
      <c r="D118" t="s">
        <v>77</v>
      </c>
      <c r="E118">
        <v>1</v>
      </c>
      <c r="F118" t="s">
        <v>78</v>
      </c>
      <c r="G118" t="s">
        <v>11</v>
      </c>
      <c r="H118" t="s">
        <v>39</v>
      </c>
      <c r="I118" t="s">
        <v>19</v>
      </c>
      <c r="J118" t="s">
        <v>3</v>
      </c>
      <c r="K118" t="s">
        <v>4</v>
      </c>
      <c r="L118" t="s">
        <v>30</v>
      </c>
      <c r="M118">
        <v>1</v>
      </c>
      <c r="N118">
        <v>100.01</v>
      </c>
      <c r="O118">
        <v>0.05</v>
      </c>
      <c r="P118">
        <v>49.41</v>
      </c>
      <c r="Q118">
        <v>95.009500000000003</v>
      </c>
      <c r="R118">
        <v>49.41</v>
      </c>
      <c r="S118">
        <v>45.599500000000006</v>
      </c>
      <c r="T118">
        <v>0.47994674216788852</v>
      </c>
      <c r="U118">
        <v>2026</v>
      </c>
      <c r="V118" t="s">
        <v>77</v>
      </c>
      <c r="W118">
        <v>1</v>
      </c>
      <c r="X118" t="s">
        <v>78</v>
      </c>
    </row>
    <row r="119" spans="1:24">
      <c r="A119">
        <v>1757</v>
      </c>
      <c r="B119" s="28">
        <v>46048</v>
      </c>
      <c r="C119">
        <v>2026</v>
      </c>
      <c r="D119" t="s">
        <v>77</v>
      </c>
      <c r="E119">
        <v>1</v>
      </c>
      <c r="F119" t="s">
        <v>78</v>
      </c>
      <c r="G119" t="s">
        <v>20</v>
      </c>
      <c r="H119" t="s">
        <v>31</v>
      </c>
      <c r="I119" t="s">
        <v>2</v>
      </c>
      <c r="J119" t="s">
        <v>16</v>
      </c>
      <c r="K119" t="s">
        <v>14</v>
      </c>
      <c r="L119" t="s">
        <v>32</v>
      </c>
      <c r="M119">
        <v>2</v>
      </c>
      <c r="N119">
        <v>45.73</v>
      </c>
      <c r="O119">
        <v>0</v>
      </c>
      <c r="P119">
        <v>18.11</v>
      </c>
      <c r="Q119">
        <v>91.46</v>
      </c>
      <c r="R119">
        <v>36.22</v>
      </c>
      <c r="S119">
        <v>55.239999999999995</v>
      </c>
      <c r="T119">
        <v>0.60397988191559149</v>
      </c>
      <c r="U119">
        <v>2026</v>
      </c>
      <c r="V119" t="s">
        <v>77</v>
      </c>
      <c r="W119">
        <v>1</v>
      </c>
      <c r="X119" t="s">
        <v>78</v>
      </c>
    </row>
    <row r="120" spans="1:24">
      <c r="A120">
        <v>1944</v>
      </c>
      <c r="B120" s="28">
        <v>46048</v>
      </c>
      <c r="C120">
        <v>2026</v>
      </c>
      <c r="D120" t="s">
        <v>77</v>
      </c>
      <c r="E120">
        <v>1</v>
      </c>
      <c r="F120" t="s">
        <v>78</v>
      </c>
      <c r="G120" t="s">
        <v>11</v>
      </c>
      <c r="H120" t="s">
        <v>52</v>
      </c>
      <c r="I120" t="s">
        <v>2</v>
      </c>
      <c r="J120" t="s">
        <v>3</v>
      </c>
      <c r="K120" t="s">
        <v>9</v>
      </c>
      <c r="L120" t="s">
        <v>17</v>
      </c>
      <c r="M120">
        <v>2</v>
      </c>
      <c r="N120">
        <v>143.66</v>
      </c>
      <c r="O120">
        <v>0.15</v>
      </c>
      <c r="P120">
        <v>78.14</v>
      </c>
      <c r="Q120">
        <v>244.22199999999998</v>
      </c>
      <c r="R120">
        <v>156.28</v>
      </c>
      <c r="S120">
        <v>87.941999999999979</v>
      </c>
      <c r="T120">
        <v>0.36009040954541355</v>
      </c>
      <c r="U120">
        <v>2026</v>
      </c>
      <c r="V120" t="s">
        <v>77</v>
      </c>
      <c r="W120">
        <v>1</v>
      </c>
      <c r="X120" t="s">
        <v>78</v>
      </c>
    </row>
    <row r="121" spans="1:24">
      <c r="A121">
        <v>3485</v>
      </c>
      <c r="B121" s="28">
        <v>46048</v>
      </c>
      <c r="C121">
        <v>2026</v>
      </c>
      <c r="D121" t="s">
        <v>77</v>
      </c>
      <c r="E121">
        <v>1</v>
      </c>
      <c r="F121" t="s">
        <v>78</v>
      </c>
      <c r="G121" t="s">
        <v>11</v>
      </c>
      <c r="H121" t="s">
        <v>39</v>
      </c>
      <c r="I121" t="s">
        <v>2</v>
      </c>
      <c r="J121" t="s">
        <v>16</v>
      </c>
      <c r="K121" t="s">
        <v>23</v>
      </c>
      <c r="L121" t="s">
        <v>51</v>
      </c>
      <c r="M121">
        <v>2</v>
      </c>
      <c r="N121">
        <v>121.88</v>
      </c>
      <c r="O121">
        <v>0.05</v>
      </c>
      <c r="P121">
        <v>62.17</v>
      </c>
      <c r="Q121">
        <v>231.57199999999997</v>
      </c>
      <c r="R121">
        <v>124.34</v>
      </c>
      <c r="S121">
        <v>107.23199999999997</v>
      </c>
      <c r="T121">
        <v>0.46306116456220953</v>
      </c>
      <c r="U121">
        <v>2026</v>
      </c>
      <c r="V121" t="s">
        <v>77</v>
      </c>
      <c r="W121">
        <v>1</v>
      </c>
      <c r="X121" t="s">
        <v>78</v>
      </c>
    </row>
    <row r="122" spans="1:24">
      <c r="A122">
        <v>4002</v>
      </c>
      <c r="B122" s="28">
        <v>46048</v>
      </c>
      <c r="C122">
        <v>2026</v>
      </c>
      <c r="D122" t="s">
        <v>77</v>
      </c>
      <c r="E122">
        <v>1</v>
      </c>
      <c r="F122" t="s">
        <v>78</v>
      </c>
      <c r="G122" t="s">
        <v>0</v>
      </c>
      <c r="H122" t="s">
        <v>50</v>
      </c>
      <c r="I122" t="s">
        <v>2</v>
      </c>
      <c r="J122" t="s">
        <v>3</v>
      </c>
      <c r="K122" t="s">
        <v>34</v>
      </c>
      <c r="L122" t="s">
        <v>45</v>
      </c>
      <c r="M122">
        <v>3</v>
      </c>
      <c r="N122">
        <v>50.92</v>
      </c>
      <c r="O122">
        <v>0.05</v>
      </c>
      <c r="P122">
        <v>21.87</v>
      </c>
      <c r="Q122">
        <v>145.12199999999999</v>
      </c>
      <c r="R122">
        <v>65.61</v>
      </c>
      <c r="S122">
        <v>79.511999999999986</v>
      </c>
      <c r="T122">
        <v>0.54789763095877941</v>
      </c>
      <c r="U122">
        <v>2026</v>
      </c>
      <c r="V122" t="s">
        <v>77</v>
      </c>
      <c r="W122">
        <v>1</v>
      </c>
      <c r="X122" t="s">
        <v>78</v>
      </c>
    </row>
    <row r="123" spans="1:24">
      <c r="A123">
        <v>818</v>
      </c>
      <c r="B123" s="28">
        <v>46049</v>
      </c>
      <c r="C123">
        <v>2026</v>
      </c>
      <c r="D123" t="s">
        <v>77</v>
      </c>
      <c r="E123">
        <v>1</v>
      </c>
      <c r="F123" t="s">
        <v>78</v>
      </c>
      <c r="G123" t="s">
        <v>0</v>
      </c>
      <c r="H123" t="s">
        <v>1</v>
      </c>
      <c r="I123" t="s">
        <v>2</v>
      </c>
      <c r="J123" t="s">
        <v>3</v>
      </c>
      <c r="K123" t="s">
        <v>4</v>
      </c>
      <c r="L123" t="s">
        <v>30</v>
      </c>
      <c r="M123">
        <v>1</v>
      </c>
      <c r="N123">
        <v>103.78</v>
      </c>
      <c r="O123">
        <v>0</v>
      </c>
      <c r="P123">
        <v>49.36</v>
      </c>
      <c r="Q123">
        <v>103.78</v>
      </c>
      <c r="R123">
        <v>49.36</v>
      </c>
      <c r="S123">
        <v>54.42</v>
      </c>
      <c r="T123">
        <v>0.52437849296588934</v>
      </c>
      <c r="U123">
        <v>2026</v>
      </c>
      <c r="V123" t="s">
        <v>77</v>
      </c>
      <c r="W123">
        <v>1</v>
      </c>
      <c r="X123" t="s">
        <v>78</v>
      </c>
    </row>
    <row r="124" spans="1:24">
      <c r="A124">
        <v>1439</v>
      </c>
      <c r="B124" s="28">
        <v>46049</v>
      </c>
      <c r="C124">
        <v>2026</v>
      </c>
      <c r="D124" t="s">
        <v>77</v>
      </c>
      <c r="E124">
        <v>1</v>
      </c>
      <c r="F124" t="s">
        <v>78</v>
      </c>
      <c r="G124" t="s">
        <v>6</v>
      </c>
      <c r="H124" t="s">
        <v>27</v>
      </c>
      <c r="I124" t="s">
        <v>28</v>
      </c>
      <c r="J124" t="s">
        <v>13</v>
      </c>
      <c r="K124" t="s">
        <v>9</v>
      </c>
      <c r="L124" t="s">
        <v>37</v>
      </c>
      <c r="M124">
        <v>2</v>
      </c>
      <c r="N124">
        <v>157.16999999999999</v>
      </c>
      <c r="O124">
        <v>0</v>
      </c>
      <c r="P124">
        <v>81.260000000000005</v>
      </c>
      <c r="Q124">
        <v>314.33999999999997</v>
      </c>
      <c r="R124">
        <v>162.52000000000001</v>
      </c>
      <c r="S124">
        <v>151.81999999999996</v>
      </c>
      <c r="T124">
        <v>0.4829802125087484</v>
      </c>
      <c r="U124">
        <v>2026</v>
      </c>
      <c r="V124" t="s">
        <v>77</v>
      </c>
      <c r="W124">
        <v>1</v>
      </c>
      <c r="X124" t="s">
        <v>78</v>
      </c>
    </row>
    <row r="125" spans="1:24">
      <c r="A125">
        <v>1616</v>
      </c>
      <c r="B125" s="28">
        <v>46049</v>
      </c>
      <c r="C125">
        <v>2026</v>
      </c>
      <c r="D125" t="s">
        <v>77</v>
      </c>
      <c r="E125">
        <v>1</v>
      </c>
      <c r="F125" t="s">
        <v>78</v>
      </c>
      <c r="G125" t="s">
        <v>6</v>
      </c>
      <c r="H125" t="s">
        <v>43</v>
      </c>
      <c r="I125" t="s">
        <v>2</v>
      </c>
      <c r="J125" t="s">
        <v>16</v>
      </c>
      <c r="K125" t="s">
        <v>14</v>
      </c>
      <c r="L125" t="s">
        <v>44</v>
      </c>
      <c r="M125">
        <v>2</v>
      </c>
      <c r="N125">
        <v>132.91999999999999</v>
      </c>
      <c r="O125">
        <v>0</v>
      </c>
      <c r="P125">
        <v>69.02</v>
      </c>
      <c r="Q125">
        <v>265.83999999999997</v>
      </c>
      <c r="R125">
        <v>138.04</v>
      </c>
      <c r="S125">
        <v>127.79999999999998</v>
      </c>
      <c r="T125">
        <v>0.48074029491423409</v>
      </c>
      <c r="U125">
        <v>2026</v>
      </c>
      <c r="V125" t="s">
        <v>77</v>
      </c>
      <c r="W125">
        <v>1</v>
      </c>
      <c r="X125" t="s">
        <v>78</v>
      </c>
    </row>
    <row r="126" spans="1:24">
      <c r="A126">
        <v>1798</v>
      </c>
      <c r="B126" s="28">
        <v>46049</v>
      </c>
      <c r="C126">
        <v>2026</v>
      </c>
      <c r="D126" t="s">
        <v>77</v>
      </c>
      <c r="E126">
        <v>1</v>
      </c>
      <c r="F126" t="s">
        <v>78</v>
      </c>
      <c r="G126" t="s">
        <v>20</v>
      </c>
      <c r="H126" t="s">
        <v>33</v>
      </c>
      <c r="I126" t="s">
        <v>19</v>
      </c>
      <c r="J126" t="s">
        <v>3</v>
      </c>
      <c r="K126" t="s">
        <v>9</v>
      </c>
      <c r="L126" t="s">
        <v>46</v>
      </c>
      <c r="M126">
        <v>1</v>
      </c>
      <c r="N126">
        <v>71.41</v>
      </c>
      <c r="O126">
        <v>0.05</v>
      </c>
      <c r="P126">
        <v>32.28</v>
      </c>
      <c r="Q126">
        <v>67.839499999999987</v>
      </c>
      <c r="R126">
        <v>32.28</v>
      </c>
      <c r="S126">
        <v>35.559499999999986</v>
      </c>
      <c r="T126">
        <v>0.52417102130764515</v>
      </c>
      <c r="U126">
        <v>2026</v>
      </c>
      <c r="V126" t="s">
        <v>77</v>
      </c>
      <c r="W126">
        <v>1</v>
      </c>
      <c r="X126" t="s">
        <v>78</v>
      </c>
    </row>
    <row r="127" spans="1:24">
      <c r="A127">
        <v>4449</v>
      </c>
      <c r="B127" s="28">
        <v>46049</v>
      </c>
      <c r="C127">
        <v>2026</v>
      </c>
      <c r="D127" t="s">
        <v>77</v>
      </c>
      <c r="E127">
        <v>1</v>
      </c>
      <c r="F127" t="s">
        <v>78</v>
      </c>
      <c r="G127" t="s">
        <v>20</v>
      </c>
      <c r="H127" t="s">
        <v>33</v>
      </c>
      <c r="I127" t="s">
        <v>2</v>
      </c>
      <c r="J127" t="s">
        <v>13</v>
      </c>
      <c r="K127" t="s">
        <v>23</v>
      </c>
      <c r="L127" t="s">
        <v>29</v>
      </c>
      <c r="M127">
        <v>1</v>
      </c>
      <c r="N127">
        <v>199.67</v>
      </c>
      <c r="O127">
        <v>0</v>
      </c>
      <c r="P127">
        <v>103.81</v>
      </c>
      <c r="Q127">
        <v>199.67</v>
      </c>
      <c r="R127">
        <v>103.81</v>
      </c>
      <c r="S127">
        <v>95.859999999999985</v>
      </c>
      <c r="T127">
        <v>0.4800921520508839</v>
      </c>
      <c r="U127">
        <v>2026</v>
      </c>
      <c r="V127" t="s">
        <v>77</v>
      </c>
      <c r="W127">
        <v>1</v>
      </c>
      <c r="X127" t="s">
        <v>78</v>
      </c>
    </row>
    <row r="128" spans="1:24">
      <c r="A128">
        <v>4473</v>
      </c>
      <c r="B128" s="28">
        <v>46049</v>
      </c>
      <c r="C128">
        <v>2026</v>
      </c>
      <c r="D128" t="s">
        <v>77</v>
      </c>
      <c r="E128">
        <v>1</v>
      </c>
      <c r="F128" t="s">
        <v>78</v>
      </c>
      <c r="G128" t="s">
        <v>0</v>
      </c>
      <c r="H128" t="s">
        <v>1</v>
      </c>
      <c r="I128" t="s">
        <v>19</v>
      </c>
      <c r="J128" t="s">
        <v>3</v>
      </c>
      <c r="K128" t="s">
        <v>23</v>
      </c>
      <c r="L128" t="s">
        <v>29</v>
      </c>
      <c r="M128">
        <v>1</v>
      </c>
      <c r="N128">
        <v>196.88</v>
      </c>
      <c r="O128">
        <v>0</v>
      </c>
      <c r="P128">
        <v>102.76</v>
      </c>
      <c r="Q128">
        <v>196.88</v>
      </c>
      <c r="R128">
        <v>102.76</v>
      </c>
      <c r="S128">
        <v>94.11999999999999</v>
      </c>
      <c r="T128">
        <v>0.47805770012190163</v>
      </c>
      <c r="U128">
        <v>2026</v>
      </c>
      <c r="V128" t="s">
        <v>77</v>
      </c>
      <c r="W128">
        <v>1</v>
      </c>
      <c r="X128" t="s">
        <v>78</v>
      </c>
    </row>
    <row r="129" spans="1:24">
      <c r="A129">
        <v>203</v>
      </c>
      <c r="B129" s="28">
        <v>46050</v>
      </c>
      <c r="C129">
        <v>2026</v>
      </c>
      <c r="D129" t="s">
        <v>77</v>
      </c>
      <c r="E129">
        <v>1</v>
      </c>
      <c r="F129" t="s">
        <v>78</v>
      </c>
      <c r="G129" t="s">
        <v>20</v>
      </c>
      <c r="H129" t="s">
        <v>31</v>
      </c>
      <c r="I129" t="s">
        <v>2</v>
      </c>
      <c r="J129" t="s">
        <v>3</v>
      </c>
      <c r="K129" t="s">
        <v>4</v>
      </c>
      <c r="L129" t="s">
        <v>22</v>
      </c>
      <c r="M129">
        <v>3</v>
      </c>
      <c r="N129">
        <v>49.95</v>
      </c>
      <c r="O129">
        <v>0</v>
      </c>
      <c r="P129">
        <v>22.55</v>
      </c>
      <c r="Q129">
        <v>149.85000000000002</v>
      </c>
      <c r="R129">
        <v>67.650000000000006</v>
      </c>
      <c r="S129">
        <v>82.200000000000017</v>
      </c>
      <c r="T129">
        <v>0.54854854854854862</v>
      </c>
      <c r="U129">
        <v>2026</v>
      </c>
      <c r="V129" t="s">
        <v>77</v>
      </c>
      <c r="W129">
        <v>1</v>
      </c>
      <c r="X129" t="s">
        <v>78</v>
      </c>
    </row>
    <row r="130" spans="1:24">
      <c r="A130">
        <v>1654</v>
      </c>
      <c r="B130" s="28">
        <v>46050</v>
      </c>
      <c r="C130">
        <v>2026</v>
      </c>
      <c r="D130" t="s">
        <v>77</v>
      </c>
      <c r="E130">
        <v>1</v>
      </c>
      <c r="F130" t="s">
        <v>78</v>
      </c>
      <c r="G130" t="s">
        <v>6</v>
      </c>
      <c r="H130" t="s">
        <v>27</v>
      </c>
      <c r="I130" t="s">
        <v>28</v>
      </c>
      <c r="J130" t="s">
        <v>16</v>
      </c>
      <c r="K130" t="s">
        <v>9</v>
      </c>
      <c r="L130" t="s">
        <v>46</v>
      </c>
      <c r="M130">
        <v>1</v>
      </c>
      <c r="N130">
        <v>70.41</v>
      </c>
      <c r="O130">
        <v>0</v>
      </c>
      <c r="P130">
        <v>32.74</v>
      </c>
      <c r="Q130">
        <v>70.41</v>
      </c>
      <c r="R130">
        <v>32.74</v>
      </c>
      <c r="S130">
        <v>37.669999999999995</v>
      </c>
      <c r="T130">
        <v>0.53500923164323244</v>
      </c>
      <c r="U130">
        <v>2026</v>
      </c>
      <c r="V130" t="s">
        <v>77</v>
      </c>
      <c r="W130">
        <v>1</v>
      </c>
      <c r="X130" t="s">
        <v>78</v>
      </c>
    </row>
    <row r="131" spans="1:24">
      <c r="A131">
        <v>2203</v>
      </c>
      <c r="B131" s="28">
        <v>46050</v>
      </c>
      <c r="C131">
        <v>2026</v>
      </c>
      <c r="D131" t="s">
        <v>77</v>
      </c>
      <c r="E131">
        <v>1</v>
      </c>
      <c r="F131" t="s">
        <v>78</v>
      </c>
      <c r="G131" t="s">
        <v>11</v>
      </c>
      <c r="H131" t="s">
        <v>52</v>
      </c>
      <c r="I131" t="s">
        <v>28</v>
      </c>
      <c r="J131" t="s">
        <v>3</v>
      </c>
      <c r="K131" t="s">
        <v>9</v>
      </c>
      <c r="L131" t="s">
        <v>46</v>
      </c>
      <c r="M131">
        <v>2</v>
      </c>
      <c r="N131">
        <v>70.290000000000006</v>
      </c>
      <c r="O131">
        <v>0.15</v>
      </c>
      <c r="P131">
        <v>31.84</v>
      </c>
      <c r="Q131">
        <v>119.49300000000001</v>
      </c>
      <c r="R131">
        <v>63.68</v>
      </c>
      <c r="S131">
        <v>55.813000000000009</v>
      </c>
      <c r="T131">
        <v>0.46708175374289712</v>
      </c>
      <c r="U131">
        <v>2026</v>
      </c>
      <c r="V131" t="s">
        <v>77</v>
      </c>
      <c r="W131">
        <v>1</v>
      </c>
      <c r="X131" t="s">
        <v>78</v>
      </c>
    </row>
    <row r="132" spans="1:24">
      <c r="A132">
        <v>3352</v>
      </c>
      <c r="B132" s="28">
        <v>46050</v>
      </c>
      <c r="C132">
        <v>2026</v>
      </c>
      <c r="D132" t="s">
        <v>77</v>
      </c>
      <c r="E132">
        <v>1</v>
      </c>
      <c r="F132" t="s">
        <v>78</v>
      </c>
      <c r="G132" t="s">
        <v>11</v>
      </c>
      <c r="H132" t="s">
        <v>52</v>
      </c>
      <c r="I132" t="s">
        <v>2</v>
      </c>
      <c r="J132" t="s">
        <v>16</v>
      </c>
      <c r="K132" t="s">
        <v>9</v>
      </c>
      <c r="L132" t="s">
        <v>10</v>
      </c>
      <c r="M132">
        <v>4</v>
      </c>
      <c r="N132">
        <v>91.46</v>
      </c>
      <c r="O132">
        <v>0</v>
      </c>
      <c r="P132">
        <v>44.04</v>
      </c>
      <c r="Q132">
        <v>365.84</v>
      </c>
      <c r="R132">
        <v>176.16</v>
      </c>
      <c r="S132">
        <v>189.67999999999998</v>
      </c>
      <c r="T132">
        <v>0.51847802317953207</v>
      </c>
      <c r="U132">
        <v>2026</v>
      </c>
      <c r="V132" t="s">
        <v>77</v>
      </c>
      <c r="W132">
        <v>1</v>
      </c>
      <c r="X132" t="s">
        <v>78</v>
      </c>
    </row>
    <row r="133" spans="1:24">
      <c r="A133">
        <v>183</v>
      </c>
      <c r="B133" s="28">
        <v>46051</v>
      </c>
      <c r="C133">
        <v>2026</v>
      </c>
      <c r="D133" t="s">
        <v>77</v>
      </c>
      <c r="E133">
        <v>1</v>
      </c>
      <c r="F133" t="s">
        <v>78</v>
      </c>
      <c r="G133" t="s">
        <v>6</v>
      </c>
      <c r="H133" t="s">
        <v>43</v>
      </c>
      <c r="I133" t="s">
        <v>2</v>
      </c>
      <c r="J133" t="s">
        <v>13</v>
      </c>
      <c r="K133" t="s">
        <v>23</v>
      </c>
      <c r="L133" t="s">
        <v>51</v>
      </c>
      <c r="M133">
        <v>2</v>
      </c>
      <c r="N133">
        <v>123.27</v>
      </c>
      <c r="O133">
        <v>0</v>
      </c>
      <c r="P133">
        <v>60.26</v>
      </c>
      <c r="Q133">
        <v>246.54</v>
      </c>
      <c r="R133">
        <v>120.52</v>
      </c>
      <c r="S133">
        <v>126.02</v>
      </c>
      <c r="T133">
        <v>0.51115437657175311</v>
      </c>
      <c r="U133">
        <v>2026</v>
      </c>
      <c r="V133" t="s">
        <v>77</v>
      </c>
      <c r="W133">
        <v>1</v>
      </c>
      <c r="X133" t="s">
        <v>78</v>
      </c>
    </row>
    <row r="134" spans="1:24">
      <c r="A134">
        <v>3525</v>
      </c>
      <c r="B134" s="28">
        <v>46051</v>
      </c>
      <c r="C134">
        <v>2026</v>
      </c>
      <c r="D134" t="s">
        <v>77</v>
      </c>
      <c r="E134">
        <v>1</v>
      </c>
      <c r="F134" t="s">
        <v>78</v>
      </c>
      <c r="G134" t="s">
        <v>11</v>
      </c>
      <c r="H134" t="s">
        <v>25</v>
      </c>
      <c r="I134" t="s">
        <v>8</v>
      </c>
      <c r="J134" t="s">
        <v>16</v>
      </c>
      <c r="K134" t="s">
        <v>34</v>
      </c>
      <c r="L134" t="s">
        <v>45</v>
      </c>
      <c r="M134">
        <v>3</v>
      </c>
      <c r="N134">
        <v>49.63</v>
      </c>
      <c r="O134">
        <v>0.1</v>
      </c>
      <c r="P134">
        <v>22.06</v>
      </c>
      <c r="Q134">
        <v>134.001</v>
      </c>
      <c r="R134">
        <v>66.179999999999993</v>
      </c>
      <c r="S134">
        <v>67.821000000000012</v>
      </c>
      <c r="T134">
        <v>0.50612308863366695</v>
      </c>
      <c r="U134">
        <v>2026</v>
      </c>
      <c r="V134" t="s">
        <v>77</v>
      </c>
      <c r="W134">
        <v>1</v>
      </c>
      <c r="X134" t="s">
        <v>78</v>
      </c>
    </row>
    <row r="135" spans="1:24">
      <c r="A135">
        <v>4299</v>
      </c>
      <c r="B135" s="28">
        <v>46051</v>
      </c>
      <c r="C135">
        <v>2026</v>
      </c>
      <c r="D135" t="s">
        <v>77</v>
      </c>
      <c r="E135">
        <v>1</v>
      </c>
      <c r="F135" t="s">
        <v>78</v>
      </c>
      <c r="G135" t="s">
        <v>0</v>
      </c>
      <c r="H135" t="s">
        <v>36</v>
      </c>
      <c r="I135" t="s">
        <v>8</v>
      </c>
      <c r="J135" t="s">
        <v>16</v>
      </c>
      <c r="K135" t="s">
        <v>14</v>
      </c>
      <c r="L135" t="s">
        <v>44</v>
      </c>
      <c r="M135">
        <v>12</v>
      </c>
      <c r="N135">
        <v>132.21</v>
      </c>
      <c r="O135">
        <v>0.1</v>
      </c>
      <c r="P135">
        <v>68.95</v>
      </c>
      <c r="Q135">
        <v>1427.8679999999999</v>
      </c>
      <c r="R135">
        <v>827.40000000000009</v>
      </c>
      <c r="S135">
        <v>600.46799999999985</v>
      </c>
      <c r="T135">
        <v>0.42053467127213429</v>
      </c>
      <c r="U135">
        <v>2026</v>
      </c>
      <c r="V135" t="s">
        <v>77</v>
      </c>
      <c r="W135">
        <v>1</v>
      </c>
      <c r="X135" t="s">
        <v>78</v>
      </c>
    </row>
    <row r="136" spans="1:24">
      <c r="A136">
        <v>748</v>
      </c>
      <c r="B136" s="28">
        <v>46052</v>
      </c>
      <c r="C136">
        <v>2026</v>
      </c>
      <c r="D136" t="s">
        <v>77</v>
      </c>
      <c r="E136">
        <v>1</v>
      </c>
      <c r="F136" t="s">
        <v>78</v>
      </c>
      <c r="G136" t="s">
        <v>6</v>
      </c>
      <c r="H136" t="s">
        <v>7</v>
      </c>
      <c r="I136" t="s">
        <v>19</v>
      </c>
      <c r="J136" t="s">
        <v>16</v>
      </c>
      <c r="K136" t="s">
        <v>4</v>
      </c>
      <c r="L136" t="s">
        <v>26</v>
      </c>
      <c r="M136">
        <v>1</v>
      </c>
      <c r="N136">
        <v>39.549999999999997</v>
      </c>
      <c r="O136">
        <v>0</v>
      </c>
      <c r="P136">
        <v>17.059999999999999</v>
      </c>
      <c r="Q136">
        <v>39.549999999999997</v>
      </c>
      <c r="R136">
        <v>17.059999999999999</v>
      </c>
      <c r="S136">
        <v>22.49</v>
      </c>
      <c r="T136">
        <v>0.56864728192161818</v>
      </c>
      <c r="U136">
        <v>2026</v>
      </c>
      <c r="V136" t="s">
        <v>77</v>
      </c>
      <c r="W136">
        <v>1</v>
      </c>
      <c r="X136" t="s">
        <v>78</v>
      </c>
    </row>
    <row r="137" spans="1:24">
      <c r="A137">
        <v>3117</v>
      </c>
      <c r="B137" s="28">
        <v>46052</v>
      </c>
      <c r="C137">
        <v>2026</v>
      </c>
      <c r="D137" t="s">
        <v>77</v>
      </c>
      <c r="E137">
        <v>1</v>
      </c>
      <c r="F137" t="s">
        <v>78</v>
      </c>
      <c r="G137" t="s">
        <v>6</v>
      </c>
      <c r="H137" t="s">
        <v>43</v>
      </c>
      <c r="I137" t="s">
        <v>2</v>
      </c>
      <c r="J137" t="s">
        <v>13</v>
      </c>
      <c r="K137" t="s">
        <v>23</v>
      </c>
      <c r="L137" t="s">
        <v>40</v>
      </c>
      <c r="M137">
        <v>3</v>
      </c>
      <c r="N137">
        <v>80.08</v>
      </c>
      <c r="O137">
        <v>0</v>
      </c>
      <c r="P137">
        <v>39.450000000000003</v>
      </c>
      <c r="Q137">
        <v>240.24</v>
      </c>
      <c r="R137">
        <v>118.35000000000001</v>
      </c>
      <c r="S137">
        <v>121.89</v>
      </c>
      <c r="T137">
        <v>0.50736763236763238</v>
      </c>
      <c r="U137">
        <v>2026</v>
      </c>
      <c r="V137" t="s">
        <v>77</v>
      </c>
      <c r="W137">
        <v>1</v>
      </c>
      <c r="X137" t="s">
        <v>78</v>
      </c>
    </row>
    <row r="138" spans="1:24">
      <c r="A138">
        <v>3328</v>
      </c>
      <c r="B138" s="28">
        <v>46052</v>
      </c>
      <c r="C138">
        <v>2026</v>
      </c>
      <c r="D138" t="s">
        <v>77</v>
      </c>
      <c r="E138">
        <v>1</v>
      </c>
      <c r="F138" t="s">
        <v>78</v>
      </c>
      <c r="G138" t="s">
        <v>11</v>
      </c>
      <c r="H138" t="s">
        <v>25</v>
      </c>
      <c r="I138" t="s">
        <v>19</v>
      </c>
      <c r="J138" t="s">
        <v>3</v>
      </c>
      <c r="K138" t="s">
        <v>34</v>
      </c>
      <c r="L138" t="s">
        <v>38</v>
      </c>
      <c r="M138">
        <v>1</v>
      </c>
      <c r="N138">
        <v>120.48</v>
      </c>
      <c r="O138">
        <v>0</v>
      </c>
      <c r="P138">
        <v>69.55</v>
      </c>
      <c r="Q138">
        <v>120.48</v>
      </c>
      <c r="R138">
        <v>69.55</v>
      </c>
      <c r="S138">
        <v>50.930000000000007</v>
      </c>
      <c r="T138">
        <v>0.42272576361221786</v>
      </c>
      <c r="U138">
        <v>2026</v>
      </c>
      <c r="V138" t="s">
        <v>77</v>
      </c>
      <c r="W138">
        <v>1</v>
      </c>
      <c r="X138" t="s">
        <v>78</v>
      </c>
    </row>
    <row r="139" spans="1:24">
      <c r="A139">
        <v>3822</v>
      </c>
      <c r="B139" s="28">
        <v>46052</v>
      </c>
      <c r="C139">
        <v>2026</v>
      </c>
      <c r="D139" t="s">
        <v>77</v>
      </c>
      <c r="E139">
        <v>1</v>
      </c>
      <c r="F139" t="s">
        <v>78</v>
      </c>
      <c r="G139" t="s">
        <v>20</v>
      </c>
      <c r="H139" t="s">
        <v>31</v>
      </c>
      <c r="I139" t="s">
        <v>2</v>
      </c>
      <c r="J139" t="s">
        <v>3</v>
      </c>
      <c r="K139" t="s">
        <v>34</v>
      </c>
      <c r="L139" t="s">
        <v>35</v>
      </c>
      <c r="M139">
        <v>1</v>
      </c>
      <c r="N139">
        <v>39.369999999999997</v>
      </c>
      <c r="O139">
        <v>0.05</v>
      </c>
      <c r="P139">
        <v>14.66</v>
      </c>
      <c r="Q139">
        <v>37.401499999999999</v>
      </c>
      <c r="R139">
        <v>14.66</v>
      </c>
      <c r="S139">
        <v>22.741499999999998</v>
      </c>
      <c r="T139">
        <v>0.60803711081106371</v>
      </c>
      <c r="U139">
        <v>2026</v>
      </c>
      <c r="V139" t="s">
        <v>77</v>
      </c>
      <c r="W139">
        <v>1</v>
      </c>
      <c r="X139" t="s">
        <v>78</v>
      </c>
    </row>
    <row r="140" spans="1:24">
      <c r="A140">
        <v>4125</v>
      </c>
      <c r="B140" s="28">
        <v>46052</v>
      </c>
      <c r="C140">
        <v>2026</v>
      </c>
      <c r="D140" t="s">
        <v>77</v>
      </c>
      <c r="E140">
        <v>1</v>
      </c>
      <c r="F140" t="s">
        <v>78</v>
      </c>
      <c r="G140" t="s">
        <v>6</v>
      </c>
      <c r="H140" t="s">
        <v>43</v>
      </c>
      <c r="I140" t="s">
        <v>8</v>
      </c>
      <c r="J140" t="s">
        <v>16</v>
      </c>
      <c r="K140" t="s">
        <v>23</v>
      </c>
      <c r="L140" t="s">
        <v>40</v>
      </c>
      <c r="M140">
        <v>8</v>
      </c>
      <c r="N140">
        <v>81.06</v>
      </c>
      <c r="O140">
        <v>0.15</v>
      </c>
      <c r="P140">
        <v>39.549999999999997</v>
      </c>
      <c r="Q140">
        <v>551.20799999999997</v>
      </c>
      <c r="R140">
        <v>316.39999999999998</v>
      </c>
      <c r="S140">
        <v>234.80799999999999</v>
      </c>
      <c r="T140">
        <v>0.42598801178502488</v>
      </c>
      <c r="U140">
        <v>2026</v>
      </c>
      <c r="V140" t="s">
        <v>77</v>
      </c>
      <c r="W140">
        <v>1</v>
      </c>
      <c r="X140" t="s">
        <v>78</v>
      </c>
    </row>
    <row r="141" spans="1:24">
      <c r="A141">
        <v>4592</v>
      </c>
      <c r="B141" s="28">
        <v>46052</v>
      </c>
      <c r="C141">
        <v>2026</v>
      </c>
      <c r="D141" t="s">
        <v>77</v>
      </c>
      <c r="E141">
        <v>1</v>
      </c>
      <c r="F141" t="s">
        <v>78</v>
      </c>
      <c r="G141" t="s">
        <v>6</v>
      </c>
      <c r="H141" t="s">
        <v>43</v>
      </c>
      <c r="I141" t="s">
        <v>28</v>
      </c>
      <c r="J141" t="s">
        <v>3</v>
      </c>
      <c r="K141" t="s">
        <v>34</v>
      </c>
      <c r="L141" t="s">
        <v>38</v>
      </c>
      <c r="M141">
        <v>5</v>
      </c>
      <c r="N141">
        <v>120.4</v>
      </c>
      <c r="O141">
        <v>0</v>
      </c>
      <c r="P141">
        <v>69.510000000000005</v>
      </c>
      <c r="Q141">
        <v>602</v>
      </c>
      <c r="R141">
        <v>347.55</v>
      </c>
      <c r="S141">
        <v>254.45</v>
      </c>
      <c r="T141">
        <v>0.42267441860465116</v>
      </c>
      <c r="U141">
        <v>2026</v>
      </c>
      <c r="V141" t="s">
        <v>77</v>
      </c>
      <c r="W141">
        <v>1</v>
      </c>
      <c r="X141" t="s">
        <v>78</v>
      </c>
    </row>
    <row r="142" spans="1:24">
      <c r="A142">
        <v>373</v>
      </c>
      <c r="B142" s="28">
        <v>46053</v>
      </c>
      <c r="C142">
        <v>2026</v>
      </c>
      <c r="D142" t="s">
        <v>77</v>
      </c>
      <c r="E142">
        <v>1</v>
      </c>
      <c r="F142" t="s">
        <v>78</v>
      </c>
      <c r="G142" t="s">
        <v>11</v>
      </c>
      <c r="H142" t="s">
        <v>39</v>
      </c>
      <c r="I142" t="s">
        <v>8</v>
      </c>
      <c r="J142" t="s">
        <v>16</v>
      </c>
      <c r="K142" t="s">
        <v>14</v>
      </c>
      <c r="L142" t="s">
        <v>32</v>
      </c>
      <c r="M142">
        <v>10</v>
      </c>
      <c r="N142">
        <v>47.71</v>
      </c>
      <c r="O142">
        <v>0.1</v>
      </c>
      <c r="P142">
        <v>18.649999999999999</v>
      </c>
      <c r="Q142">
        <v>429.39000000000004</v>
      </c>
      <c r="R142">
        <v>186.5</v>
      </c>
      <c r="S142">
        <v>242.89000000000004</v>
      </c>
      <c r="T142">
        <v>0.56566291716155481</v>
      </c>
      <c r="U142">
        <v>2026</v>
      </c>
      <c r="V142" t="s">
        <v>77</v>
      </c>
      <c r="W142">
        <v>1</v>
      </c>
      <c r="X142" t="s">
        <v>78</v>
      </c>
    </row>
    <row r="143" spans="1:24">
      <c r="A143">
        <v>672</v>
      </c>
      <c r="B143" s="28">
        <v>46053</v>
      </c>
      <c r="C143">
        <v>2026</v>
      </c>
      <c r="D143" t="s">
        <v>77</v>
      </c>
      <c r="E143">
        <v>1</v>
      </c>
      <c r="F143" t="s">
        <v>78</v>
      </c>
      <c r="G143" t="s">
        <v>0</v>
      </c>
      <c r="H143" t="s">
        <v>36</v>
      </c>
      <c r="I143" t="s">
        <v>2</v>
      </c>
      <c r="J143" t="s">
        <v>16</v>
      </c>
      <c r="K143" t="s">
        <v>4</v>
      </c>
      <c r="L143" t="s">
        <v>30</v>
      </c>
      <c r="M143">
        <v>1</v>
      </c>
      <c r="N143">
        <v>102.92</v>
      </c>
      <c r="O143">
        <v>0.05</v>
      </c>
      <c r="P143">
        <v>50.92</v>
      </c>
      <c r="Q143">
        <v>97.774000000000001</v>
      </c>
      <c r="R143">
        <v>50.92</v>
      </c>
      <c r="S143">
        <v>46.853999999999999</v>
      </c>
      <c r="T143">
        <v>0.4792071511853867</v>
      </c>
      <c r="U143">
        <v>2026</v>
      </c>
      <c r="V143" t="s">
        <v>77</v>
      </c>
      <c r="W143">
        <v>1</v>
      </c>
      <c r="X143" t="s">
        <v>78</v>
      </c>
    </row>
    <row r="144" spans="1:24">
      <c r="A144">
        <v>1125</v>
      </c>
      <c r="B144" s="28">
        <v>46053</v>
      </c>
      <c r="C144">
        <v>2026</v>
      </c>
      <c r="D144" t="s">
        <v>77</v>
      </c>
      <c r="E144">
        <v>1</v>
      </c>
      <c r="F144" t="s">
        <v>78</v>
      </c>
      <c r="G144" t="s">
        <v>6</v>
      </c>
      <c r="H144" t="s">
        <v>7</v>
      </c>
      <c r="I144" t="s">
        <v>2</v>
      </c>
      <c r="J144" t="s">
        <v>3</v>
      </c>
      <c r="K144" t="s">
        <v>9</v>
      </c>
      <c r="L144" t="s">
        <v>46</v>
      </c>
      <c r="M144">
        <v>1</v>
      </c>
      <c r="N144">
        <v>72.69</v>
      </c>
      <c r="O144">
        <v>0.1</v>
      </c>
      <c r="P144">
        <v>32.67</v>
      </c>
      <c r="Q144">
        <v>65.421000000000006</v>
      </c>
      <c r="R144">
        <v>32.67</v>
      </c>
      <c r="S144">
        <v>32.751000000000005</v>
      </c>
      <c r="T144">
        <v>0.50061906727197691</v>
      </c>
      <c r="U144">
        <v>2026</v>
      </c>
      <c r="V144" t="s">
        <v>77</v>
      </c>
      <c r="W144">
        <v>1</v>
      </c>
      <c r="X144" t="s">
        <v>78</v>
      </c>
    </row>
    <row r="145" spans="1:24">
      <c r="A145">
        <v>1164</v>
      </c>
      <c r="B145" s="28">
        <v>46053</v>
      </c>
      <c r="C145">
        <v>2026</v>
      </c>
      <c r="D145" t="s">
        <v>77</v>
      </c>
      <c r="E145">
        <v>1</v>
      </c>
      <c r="F145" t="s">
        <v>78</v>
      </c>
      <c r="G145" t="s">
        <v>0</v>
      </c>
      <c r="H145" t="s">
        <v>1</v>
      </c>
      <c r="I145" t="s">
        <v>2</v>
      </c>
      <c r="J145" t="s">
        <v>13</v>
      </c>
      <c r="K145" t="s">
        <v>4</v>
      </c>
      <c r="L145" t="s">
        <v>5</v>
      </c>
      <c r="M145">
        <v>1</v>
      </c>
      <c r="N145">
        <v>79.989999999999995</v>
      </c>
      <c r="O145">
        <v>0.05</v>
      </c>
      <c r="P145">
        <v>43.02</v>
      </c>
      <c r="Q145">
        <v>75.990499999999997</v>
      </c>
      <c r="R145">
        <v>43.02</v>
      </c>
      <c r="S145">
        <v>32.970499999999994</v>
      </c>
      <c r="T145">
        <v>0.43387660299642711</v>
      </c>
      <c r="U145">
        <v>2026</v>
      </c>
      <c r="V145" t="s">
        <v>77</v>
      </c>
      <c r="W145">
        <v>1</v>
      </c>
      <c r="X145" t="s">
        <v>78</v>
      </c>
    </row>
    <row r="146" spans="1:24">
      <c r="A146">
        <v>1613</v>
      </c>
      <c r="B146" s="28">
        <v>46053</v>
      </c>
      <c r="C146">
        <v>2026</v>
      </c>
      <c r="D146" t="s">
        <v>77</v>
      </c>
      <c r="E146">
        <v>1</v>
      </c>
      <c r="F146" t="s">
        <v>78</v>
      </c>
      <c r="G146" t="s">
        <v>6</v>
      </c>
      <c r="H146" t="s">
        <v>27</v>
      </c>
      <c r="I146" t="s">
        <v>8</v>
      </c>
      <c r="J146" t="s">
        <v>16</v>
      </c>
      <c r="K146" t="s">
        <v>34</v>
      </c>
      <c r="L146" t="s">
        <v>45</v>
      </c>
      <c r="M146">
        <v>4</v>
      </c>
      <c r="N146">
        <v>51.11</v>
      </c>
      <c r="O146">
        <v>0.15</v>
      </c>
      <c r="P146">
        <v>22.25</v>
      </c>
      <c r="Q146">
        <v>173.774</v>
      </c>
      <c r="R146">
        <v>89</v>
      </c>
      <c r="S146">
        <v>84.774000000000001</v>
      </c>
      <c r="T146">
        <v>0.48784052850253778</v>
      </c>
      <c r="U146">
        <v>2026</v>
      </c>
      <c r="V146" t="s">
        <v>77</v>
      </c>
      <c r="W146">
        <v>1</v>
      </c>
      <c r="X146" t="s">
        <v>78</v>
      </c>
    </row>
    <row r="147" spans="1:24">
      <c r="A147">
        <v>2149</v>
      </c>
      <c r="B147" s="28">
        <v>46053</v>
      </c>
      <c r="C147">
        <v>2026</v>
      </c>
      <c r="D147" t="s">
        <v>77</v>
      </c>
      <c r="E147">
        <v>1</v>
      </c>
      <c r="F147" t="s">
        <v>78</v>
      </c>
      <c r="G147" t="s">
        <v>0</v>
      </c>
      <c r="H147" t="s">
        <v>50</v>
      </c>
      <c r="I147" t="s">
        <v>2</v>
      </c>
      <c r="J147" t="s">
        <v>3</v>
      </c>
      <c r="K147" t="s">
        <v>34</v>
      </c>
      <c r="L147" t="s">
        <v>38</v>
      </c>
      <c r="M147">
        <v>2</v>
      </c>
      <c r="N147">
        <v>124.83</v>
      </c>
      <c r="O147">
        <v>0</v>
      </c>
      <c r="P147">
        <v>70.91</v>
      </c>
      <c r="Q147">
        <v>249.66</v>
      </c>
      <c r="R147">
        <v>141.82</v>
      </c>
      <c r="S147">
        <v>107.84</v>
      </c>
      <c r="T147">
        <v>0.43194744853000083</v>
      </c>
      <c r="U147">
        <v>2026</v>
      </c>
      <c r="V147" t="s">
        <v>77</v>
      </c>
      <c r="W147">
        <v>1</v>
      </c>
      <c r="X147" t="s">
        <v>78</v>
      </c>
    </row>
    <row r="148" spans="1:24">
      <c r="A148">
        <v>2593</v>
      </c>
      <c r="B148" s="28">
        <v>46053</v>
      </c>
      <c r="C148">
        <v>2026</v>
      </c>
      <c r="D148" t="s">
        <v>77</v>
      </c>
      <c r="E148">
        <v>1</v>
      </c>
      <c r="F148" t="s">
        <v>78</v>
      </c>
      <c r="G148" t="s">
        <v>6</v>
      </c>
      <c r="H148" t="s">
        <v>41</v>
      </c>
      <c r="I148" t="s">
        <v>19</v>
      </c>
      <c r="J148" t="s">
        <v>13</v>
      </c>
      <c r="K148" t="s">
        <v>4</v>
      </c>
      <c r="L148" t="s">
        <v>26</v>
      </c>
      <c r="M148">
        <v>6</v>
      </c>
      <c r="N148">
        <v>41.07</v>
      </c>
      <c r="O148">
        <v>0.1</v>
      </c>
      <c r="P148">
        <v>16.29</v>
      </c>
      <c r="Q148">
        <v>221.77800000000002</v>
      </c>
      <c r="R148">
        <v>97.74</v>
      </c>
      <c r="S148">
        <v>124.03800000000003</v>
      </c>
      <c r="T148">
        <v>0.55928901874847825</v>
      </c>
      <c r="U148">
        <v>2026</v>
      </c>
      <c r="V148" t="s">
        <v>77</v>
      </c>
      <c r="W148">
        <v>1</v>
      </c>
      <c r="X148" t="s">
        <v>78</v>
      </c>
    </row>
    <row r="149" spans="1:24">
      <c r="A149">
        <v>2659</v>
      </c>
      <c r="B149" s="28">
        <v>46053</v>
      </c>
      <c r="C149">
        <v>2026</v>
      </c>
      <c r="D149" t="s">
        <v>77</v>
      </c>
      <c r="E149">
        <v>1</v>
      </c>
      <c r="F149" t="s">
        <v>78</v>
      </c>
      <c r="G149" t="s">
        <v>0</v>
      </c>
      <c r="H149" t="s">
        <v>50</v>
      </c>
      <c r="I149" t="s">
        <v>2</v>
      </c>
      <c r="J149" t="s">
        <v>13</v>
      </c>
      <c r="K149" t="s">
        <v>14</v>
      </c>
      <c r="L149" t="s">
        <v>15</v>
      </c>
      <c r="M149">
        <v>1</v>
      </c>
      <c r="N149">
        <v>36.020000000000003</v>
      </c>
      <c r="O149">
        <v>0</v>
      </c>
      <c r="P149">
        <v>13.34</v>
      </c>
      <c r="Q149">
        <v>36.020000000000003</v>
      </c>
      <c r="R149">
        <v>13.34</v>
      </c>
      <c r="S149">
        <v>22.680000000000003</v>
      </c>
      <c r="T149">
        <v>0.62965019433647973</v>
      </c>
      <c r="U149">
        <v>2026</v>
      </c>
      <c r="V149" t="s">
        <v>77</v>
      </c>
      <c r="W149">
        <v>1</v>
      </c>
      <c r="X149" t="s">
        <v>78</v>
      </c>
    </row>
    <row r="150" spans="1:24">
      <c r="A150">
        <v>3496</v>
      </c>
      <c r="B150" s="28">
        <v>46053</v>
      </c>
      <c r="C150">
        <v>2026</v>
      </c>
      <c r="D150" t="s">
        <v>77</v>
      </c>
      <c r="E150">
        <v>1</v>
      </c>
      <c r="F150" t="s">
        <v>78</v>
      </c>
      <c r="G150" t="s">
        <v>0</v>
      </c>
      <c r="H150" t="s">
        <v>1</v>
      </c>
      <c r="I150" t="s">
        <v>19</v>
      </c>
      <c r="J150" t="s">
        <v>3</v>
      </c>
      <c r="K150" t="s">
        <v>34</v>
      </c>
      <c r="L150" t="s">
        <v>42</v>
      </c>
      <c r="M150">
        <v>1</v>
      </c>
      <c r="N150">
        <v>35.82</v>
      </c>
      <c r="O150">
        <v>0.05</v>
      </c>
      <c r="P150">
        <v>14.32</v>
      </c>
      <c r="Q150">
        <v>34.028999999999996</v>
      </c>
      <c r="R150">
        <v>14.32</v>
      </c>
      <c r="S150">
        <v>19.708999999999996</v>
      </c>
      <c r="T150">
        <v>0.57918246201769075</v>
      </c>
      <c r="U150">
        <v>2026</v>
      </c>
      <c r="V150" t="s">
        <v>77</v>
      </c>
      <c r="W150">
        <v>1</v>
      </c>
      <c r="X150" t="s">
        <v>78</v>
      </c>
    </row>
    <row r="151" spans="1:24">
      <c r="A151">
        <v>3889</v>
      </c>
      <c r="B151" s="28">
        <v>46053</v>
      </c>
      <c r="C151">
        <v>2026</v>
      </c>
      <c r="D151" t="s">
        <v>77</v>
      </c>
      <c r="E151">
        <v>1</v>
      </c>
      <c r="F151" t="s">
        <v>78</v>
      </c>
      <c r="G151" t="s">
        <v>11</v>
      </c>
      <c r="H151" t="s">
        <v>18</v>
      </c>
      <c r="I151" t="s">
        <v>19</v>
      </c>
      <c r="J151" t="s">
        <v>3</v>
      </c>
      <c r="K151" t="s">
        <v>4</v>
      </c>
      <c r="L151" t="s">
        <v>30</v>
      </c>
      <c r="M151">
        <v>3</v>
      </c>
      <c r="N151">
        <v>103.94</v>
      </c>
      <c r="O151">
        <v>0.1</v>
      </c>
      <c r="P151">
        <v>50.67</v>
      </c>
      <c r="Q151">
        <v>280.63799999999998</v>
      </c>
      <c r="R151">
        <v>152.01</v>
      </c>
      <c r="S151">
        <v>128.62799999999999</v>
      </c>
      <c r="T151">
        <v>0.45834135077929572</v>
      </c>
      <c r="U151">
        <v>2026</v>
      </c>
      <c r="V151" t="s">
        <v>77</v>
      </c>
      <c r="W151">
        <v>1</v>
      </c>
      <c r="X151" t="s">
        <v>78</v>
      </c>
    </row>
    <row r="152" spans="1:24">
      <c r="A152">
        <v>1432</v>
      </c>
      <c r="B152" s="28">
        <v>46054</v>
      </c>
      <c r="C152">
        <v>2026</v>
      </c>
      <c r="D152" t="s">
        <v>77</v>
      </c>
      <c r="E152">
        <v>2</v>
      </c>
      <c r="F152" t="s">
        <v>79</v>
      </c>
      <c r="G152" t="s">
        <v>0</v>
      </c>
      <c r="H152" t="s">
        <v>1</v>
      </c>
      <c r="I152" t="s">
        <v>2</v>
      </c>
      <c r="J152" t="s">
        <v>3</v>
      </c>
      <c r="K152" t="s">
        <v>9</v>
      </c>
      <c r="L152" t="s">
        <v>17</v>
      </c>
      <c r="M152">
        <v>1</v>
      </c>
      <c r="N152">
        <v>140.53</v>
      </c>
      <c r="O152">
        <v>0</v>
      </c>
      <c r="P152">
        <v>77.36</v>
      </c>
      <c r="Q152">
        <v>140.53</v>
      </c>
      <c r="R152">
        <v>77.36</v>
      </c>
      <c r="S152">
        <v>63.17</v>
      </c>
      <c r="T152">
        <v>0.44951255959581587</v>
      </c>
      <c r="U152">
        <v>2026</v>
      </c>
      <c r="V152" t="s">
        <v>77</v>
      </c>
      <c r="W152">
        <v>2</v>
      </c>
      <c r="X152" t="s">
        <v>79</v>
      </c>
    </row>
    <row r="153" spans="1:24">
      <c r="A153">
        <v>1778</v>
      </c>
      <c r="B153" s="28">
        <v>46054</v>
      </c>
      <c r="C153">
        <v>2026</v>
      </c>
      <c r="D153" t="s">
        <v>77</v>
      </c>
      <c r="E153">
        <v>2</v>
      </c>
      <c r="F153" t="s">
        <v>79</v>
      </c>
      <c r="G153" t="s">
        <v>20</v>
      </c>
      <c r="H153" t="s">
        <v>31</v>
      </c>
      <c r="I153" t="s">
        <v>19</v>
      </c>
      <c r="J153" t="s">
        <v>3</v>
      </c>
      <c r="K153" t="s">
        <v>9</v>
      </c>
      <c r="L153" t="s">
        <v>17</v>
      </c>
      <c r="M153">
        <v>1</v>
      </c>
      <c r="N153">
        <v>142.03</v>
      </c>
      <c r="O153">
        <v>0.05</v>
      </c>
      <c r="P153">
        <v>77.069999999999993</v>
      </c>
      <c r="Q153">
        <v>134.92849999999999</v>
      </c>
      <c r="R153">
        <v>77.069999999999993</v>
      </c>
      <c r="S153">
        <v>57.858499999999992</v>
      </c>
      <c r="T153">
        <v>0.42880859121682963</v>
      </c>
      <c r="U153">
        <v>2026</v>
      </c>
      <c r="V153" t="s">
        <v>77</v>
      </c>
      <c r="W153">
        <v>2</v>
      </c>
      <c r="X153" t="s">
        <v>79</v>
      </c>
    </row>
    <row r="154" spans="1:24">
      <c r="A154">
        <v>2047</v>
      </c>
      <c r="B154" s="28">
        <v>46054</v>
      </c>
      <c r="C154">
        <v>2026</v>
      </c>
      <c r="D154" t="s">
        <v>77</v>
      </c>
      <c r="E154">
        <v>2</v>
      </c>
      <c r="F154" t="s">
        <v>79</v>
      </c>
      <c r="G154" t="s">
        <v>11</v>
      </c>
      <c r="H154" t="s">
        <v>25</v>
      </c>
      <c r="I154" t="s">
        <v>8</v>
      </c>
      <c r="J154" t="s">
        <v>16</v>
      </c>
      <c r="K154" t="s">
        <v>23</v>
      </c>
      <c r="L154" t="s">
        <v>51</v>
      </c>
      <c r="M154">
        <v>12</v>
      </c>
      <c r="N154">
        <v>124.84</v>
      </c>
      <c r="O154">
        <v>0.1</v>
      </c>
      <c r="P154">
        <v>59.47</v>
      </c>
      <c r="Q154">
        <v>1348.2719999999999</v>
      </c>
      <c r="R154">
        <v>713.64</v>
      </c>
      <c r="S154">
        <v>634.63199999999995</v>
      </c>
      <c r="T154">
        <v>0.47070027412866244</v>
      </c>
      <c r="U154">
        <v>2026</v>
      </c>
      <c r="V154" t="s">
        <v>77</v>
      </c>
      <c r="W154">
        <v>2</v>
      </c>
      <c r="X154" t="s">
        <v>79</v>
      </c>
    </row>
    <row r="155" spans="1:24">
      <c r="A155">
        <v>2668</v>
      </c>
      <c r="B155" s="28">
        <v>46054</v>
      </c>
      <c r="C155">
        <v>2026</v>
      </c>
      <c r="D155" t="s">
        <v>77</v>
      </c>
      <c r="E155">
        <v>2</v>
      </c>
      <c r="F155" t="s">
        <v>79</v>
      </c>
      <c r="G155" t="s">
        <v>6</v>
      </c>
      <c r="H155" t="s">
        <v>43</v>
      </c>
      <c r="I155" t="s">
        <v>2</v>
      </c>
      <c r="J155" t="s">
        <v>3</v>
      </c>
      <c r="K155" t="s">
        <v>34</v>
      </c>
      <c r="L155" t="s">
        <v>42</v>
      </c>
      <c r="M155">
        <v>3</v>
      </c>
      <c r="N155">
        <v>35.36</v>
      </c>
      <c r="O155">
        <v>0</v>
      </c>
      <c r="P155">
        <v>13.7</v>
      </c>
      <c r="Q155">
        <v>106.08</v>
      </c>
      <c r="R155">
        <v>41.099999999999994</v>
      </c>
      <c r="S155">
        <v>64.98</v>
      </c>
      <c r="T155">
        <v>0.61255656108597289</v>
      </c>
      <c r="U155">
        <v>2026</v>
      </c>
      <c r="V155" t="s">
        <v>77</v>
      </c>
      <c r="W155">
        <v>2</v>
      </c>
      <c r="X155" t="s">
        <v>79</v>
      </c>
    </row>
    <row r="156" spans="1:24">
      <c r="A156">
        <v>2706</v>
      </c>
      <c r="B156" s="28">
        <v>46054</v>
      </c>
      <c r="C156">
        <v>2026</v>
      </c>
      <c r="D156" t="s">
        <v>77</v>
      </c>
      <c r="E156">
        <v>2</v>
      </c>
      <c r="F156" t="s">
        <v>79</v>
      </c>
      <c r="G156" t="s">
        <v>20</v>
      </c>
      <c r="H156" t="s">
        <v>47</v>
      </c>
      <c r="I156" t="s">
        <v>28</v>
      </c>
      <c r="J156" t="s">
        <v>3</v>
      </c>
      <c r="K156" t="s">
        <v>34</v>
      </c>
      <c r="L156" t="s">
        <v>38</v>
      </c>
      <c r="M156">
        <v>2</v>
      </c>
      <c r="N156">
        <v>122.43</v>
      </c>
      <c r="O156">
        <v>0</v>
      </c>
      <c r="P156">
        <v>69.08</v>
      </c>
      <c r="Q156">
        <v>244.86</v>
      </c>
      <c r="R156">
        <v>138.16</v>
      </c>
      <c r="S156">
        <v>106.70000000000002</v>
      </c>
      <c r="T156">
        <v>0.43575920934411505</v>
      </c>
      <c r="U156">
        <v>2026</v>
      </c>
      <c r="V156" t="s">
        <v>77</v>
      </c>
      <c r="W156">
        <v>2</v>
      </c>
      <c r="X156" t="s">
        <v>79</v>
      </c>
    </row>
    <row r="157" spans="1:24">
      <c r="A157">
        <v>2940</v>
      </c>
      <c r="B157" s="28">
        <v>46054</v>
      </c>
      <c r="C157">
        <v>2026</v>
      </c>
      <c r="D157" t="s">
        <v>77</v>
      </c>
      <c r="E157">
        <v>2</v>
      </c>
      <c r="F157" t="s">
        <v>79</v>
      </c>
      <c r="G157" t="s">
        <v>0</v>
      </c>
      <c r="H157" t="s">
        <v>50</v>
      </c>
      <c r="I157" t="s">
        <v>28</v>
      </c>
      <c r="J157" t="s">
        <v>13</v>
      </c>
      <c r="K157" t="s">
        <v>9</v>
      </c>
      <c r="L157" t="s">
        <v>17</v>
      </c>
      <c r="M157">
        <v>2</v>
      </c>
      <c r="N157">
        <v>140.47</v>
      </c>
      <c r="O157">
        <v>0.05</v>
      </c>
      <c r="P157">
        <v>78.39</v>
      </c>
      <c r="Q157">
        <v>266.89299999999997</v>
      </c>
      <c r="R157">
        <v>156.78</v>
      </c>
      <c r="S157">
        <v>110.11299999999997</v>
      </c>
      <c r="T157">
        <v>0.41257357817552348</v>
      </c>
      <c r="U157">
        <v>2026</v>
      </c>
      <c r="V157" t="s">
        <v>77</v>
      </c>
      <c r="W157">
        <v>2</v>
      </c>
      <c r="X157" t="s">
        <v>79</v>
      </c>
    </row>
    <row r="158" spans="1:24">
      <c r="A158">
        <v>1263</v>
      </c>
      <c r="B158" s="28">
        <v>46055</v>
      </c>
      <c r="C158">
        <v>2026</v>
      </c>
      <c r="D158" t="s">
        <v>77</v>
      </c>
      <c r="E158">
        <v>2</v>
      </c>
      <c r="F158" t="s">
        <v>79</v>
      </c>
      <c r="G158" t="s">
        <v>6</v>
      </c>
      <c r="H158" t="s">
        <v>49</v>
      </c>
      <c r="I158" t="s">
        <v>2</v>
      </c>
      <c r="J158" t="s">
        <v>3</v>
      </c>
      <c r="K158" t="s">
        <v>14</v>
      </c>
      <c r="L158" t="s">
        <v>32</v>
      </c>
      <c r="M158">
        <v>1</v>
      </c>
      <c r="N158">
        <v>45.43</v>
      </c>
      <c r="O158">
        <v>0.05</v>
      </c>
      <c r="P158">
        <v>18.670000000000002</v>
      </c>
      <c r="Q158">
        <v>43.158499999999997</v>
      </c>
      <c r="R158">
        <v>18.670000000000002</v>
      </c>
      <c r="S158">
        <v>24.488499999999995</v>
      </c>
      <c r="T158">
        <v>0.56740850585632019</v>
      </c>
      <c r="U158">
        <v>2026</v>
      </c>
      <c r="V158" t="s">
        <v>77</v>
      </c>
      <c r="W158">
        <v>2</v>
      </c>
      <c r="X158" t="s">
        <v>79</v>
      </c>
    </row>
    <row r="159" spans="1:24">
      <c r="A159">
        <v>1641</v>
      </c>
      <c r="B159" s="28">
        <v>46055</v>
      </c>
      <c r="C159">
        <v>2026</v>
      </c>
      <c r="D159" t="s">
        <v>77</v>
      </c>
      <c r="E159">
        <v>2</v>
      </c>
      <c r="F159" t="s">
        <v>79</v>
      </c>
      <c r="G159" t="s">
        <v>20</v>
      </c>
      <c r="H159" t="s">
        <v>47</v>
      </c>
      <c r="I159" t="s">
        <v>8</v>
      </c>
      <c r="J159" t="s">
        <v>16</v>
      </c>
      <c r="K159" t="s">
        <v>4</v>
      </c>
      <c r="L159" t="s">
        <v>30</v>
      </c>
      <c r="M159">
        <v>8</v>
      </c>
      <c r="N159">
        <v>102.78</v>
      </c>
      <c r="O159">
        <v>0.15</v>
      </c>
      <c r="P159">
        <v>50.39</v>
      </c>
      <c r="Q159">
        <v>698.904</v>
      </c>
      <c r="R159">
        <v>403.12</v>
      </c>
      <c r="S159">
        <v>295.78399999999999</v>
      </c>
      <c r="T159">
        <v>0.42321119924911005</v>
      </c>
      <c r="U159">
        <v>2026</v>
      </c>
      <c r="V159" t="s">
        <v>77</v>
      </c>
      <c r="W159">
        <v>2</v>
      </c>
      <c r="X159" t="s">
        <v>79</v>
      </c>
    </row>
    <row r="160" spans="1:24">
      <c r="A160">
        <v>2014</v>
      </c>
      <c r="B160" s="28">
        <v>46055</v>
      </c>
      <c r="C160">
        <v>2026</v>
      </c>
      <c r="D160" t="s">
        <v>77</v>
      </c>
      <c r="E160">
        <v>2</v>
      </c>
      <c r="F160" t="s">
        <v>79</v>
      </c>
      <c r="G160" t="s">
        <v>6</v>
      </c>
      <c r="H160" t="s">
        <v>41</v>
      </c>
      <c r="I160" t="s">
        <v>28</v>
      </c>
      <c r="J160" t="s">
        <v>13</v>
      </c>
      <c r="K160" t="s">
        <v>23</v>
      </c>
      <c r="L160" t="s">
        <v>51</v>
      </c>
      <c r="M160">
        <v>1</v>
      </c>
      <c r="N160">
        <v>123.95</v>
      </c>
      <c r="O160">
        <v>0</v>
      </c>
      <c r="P160">
        <v>61.32</v>
      </c>
      <c r="Q160">
        <v>123.95</v>
      </c>
      <c r="R160">
        <v>61.32</v>
      </c>
      <c r="S160">
        <v>62.63</v>
      </c>
      <c r="T160">
        <v>0.50528438886647842</v>
      </c>
      <c r="U160">
        <v>2026</v>
      </c>
      <c r="V160" t="s">
        <v>77</v>
      </c>
      <c r="W160">
        <v>2</v>
      </c>
      <c r="X160" t="s">
        <v>79</v>
      </c>
    </row>
    <row r="161" spans="1:24">
      <c r="A161">
        <v>2642</v>
      </c>
      <c r="B161" s="28">
        <v>46055</v>
      </c>
      <c r="C161">
        <v>2026</v>
      </c>
      <c r="D161" t="s">
        <v>77</v>
      </c>
      <c r="E161">
        <v>2</v>
      </c>
      <c r="F161" t="s">
        <v>79</v>
      </c>
      <c r="G161" t="s">
        <v>6</v>
      </c>
      <c r="H161" t="s">
        <v>41</v>
      </c>
      <c r="I161" t="s">
        <v>28</v>
      </c>
      <c r="J161" t="s">
        <v>3</v>
      </c>
      <c r="K161" t="s">
        <v>23</v>
      </c>
      <c r="L161" t="s">
        <v>29</v>
      </c>
      <c r="M161">
        <v>3</v>
      </c>
      <c r="N161">
        <v>199.9</v>
      </c>
      <c r="O161">
        <v>0</v>
      </c>
      <c r="P161">
        <v>104.18</v>
      </c>
      <c r="Q161">
        <v>599.70000000000005</v>
      </c>
      <c r="R161">
        <v>312.54000000000002</v>
      </c>
      <c r="S161">
        <v>287.16000000000003</v>
      </c>
      <c r="T161">
        <v>0.47883941970985494</v>
      </c>
      <c r="U161">
        <v>2026</v>
      </c>
      <c r="V161" t="s">
        <v>77</v>
      </c>
      <c r="W161">
        <v>2</v>
      </c>
      <c r="X161" t="s">
        <v>79</v>
      </c>
    </row>
    <row r="162" spans="1:24">
      <c r="A162">
        <v>2929</v>
      </c>
      <c r="B162" s="28">
        <v>46055</v>
      </c>
      <c r="C162">
        <v>2026</v>
      </c>
      <c r="D162" t="s">
        <v>77</v>
      </c>
      <c r="E162">
        <v>2</v>
      </c>
      <c r="F162" t="s">
        <v>79</v>
      </c>
      <c r="G162" t="s">
        <v>6</v>
      </c>
      <c r="H162" t="s">
        <v>43</v>
      </c>
      <c r="I162" t="s">
        <v>28</v>
      </c>
      <c r="J162" t="s">
        <v>3</v>
      </c>
      <c r="K162" t="s">
        <v>9</v>
      </c>
      <c r="L162" t="s">
        <v>10</v>
      </c>
      <c r="M162">
        <v>1</v>
      </c>
      <c r="N162">
        <v>93.78</v>
      </c>
      <c r="O162">
        <v>0</v>
      </c>
      <c r="P162">
        <v>44.21</v>
      </c>
      <c r="Q162">
        <v>93.78</v>
      </c>
      <c r="R162">
        <v>44.21</v>
      </c>
      <c r="S162">
        <v>49.57</v>
      </c>
      <c r="T162">
        <v>0.52857752185967155</v>
      </c>
      <c r="U162">
        <v>2026</v>
      </c>
      <c r="V162" t="s">
        <v>77</v>
      </c>
      <c r="W162">
        <v>2</v>
      </c>
      <c r="X162" t="s">
        <v>79</v>
      </c>
    </row>
    <row r="163" spans="1:24">
      <c r="A163">
        <v>3855</v>
      </c>
      <c r="B163" s="28">
        <v>46055</v>
      </c>
      <c r="C163">
        <v>2026</v>
      </c>
      <c r="D163" t="s">
        <v>77</v>
      </c>
      <c r="E163">
        <v>2</v>
      </c>
      <c r="F163" t="s">
        <v>79</v>
      </c>
      <c r="G163" t="s">
        <v>0</v>
      </c>
      <c r="H163" t="s">
        <v>1</v>
      </c>
      <c r="I163" t="s">
        <v>2</v>
      </c>
      <c r="J163" t="s">
        <v>16</v>
      </c>
      <c r="K163" t="s">
        <v>34</v>
      </c>
      <c r="L163" t="s">
        <v>35</v>
      </c>
      <c r="M163">
        <v>1</v>
      </c>
      <c r="N163">
        <v>39.39</v>
      </c>
      <c r="O163">
        <v>0.1</v>
      </c>
      <c r="P163">
        <v>15.09</v>
      </c>
      <c r="Q163">
        <v>35.451000000000001</v>
      </c>
      <c r="R163">
        <v>15.09</v>
      </c>
      <c r="S163">
        <v>20.361000000000001</v>
      </c>
      <c r="T163">
        <v>0.57434204958957435</v>
      </c>
      <c r="U163">
        <v>2026</v>
      </c>
      <c r="V163" t="s">
        <v>77</v>
      </c>
      <c r="W163">
        <v>2</v>
      </c>
      <c r="X163" t="s">
        <v>79</v>
      </c>
    </row>
    <row r="164" spans="1:24">
      <c r="A164">
        <v>4031</v>
      </c>
      <c r="B164" s="28">
        <v>46055</v>
      </c>
      <c r="C164">
        <v>2026</v>
      </c>
      <c r="D164" t="s">
        <v>77</v>
      </c>
      <c r="E164">
        <v>2</v>
      </c>
      <c r="F164" t="s">
        <v>79</v>
      </c>
      <c r="G164" t="s">
        <v>0</v>
      </c>
      <c r="H164" t="s">
        <v>1</v>
      </c>
      <c r="I164" t="s">
        <v>2</v>
      </c>
      <c r="J164" t="s">
        <v>13</v>
      </c>
      <c r="K164" t="s">
        <v>4</v>
      </c>
      <c r="L164" t="s">
        <v>30</v>
      </c>
      <c r="M164">
        <v>6</v>
      </c>
      <c r="N164">
        <v>101.64</v>
      </c>
      <c r="O164">
        <v>0</v>
      </c>
      <c r="P164">
        <v>51.06</v>
      </c>
      <c r="Q164">
        <v>609.84</v>
      </c>
      <c r="R164">
        <v>306.36</v>
      </c>
      <c r="S164">
        <v>303.48</v>
      </c>
      <c r="T164">
        <v>0.49763872491145217</v>
      </c>
      <c r="U164">
        <v>2026</v>
      </c>
      <c r="V164" t="s">
        <v>77</v>
      </c>
      <c r="W164">
        <v>2</v>
      </c>
      <c r="X164" t="s">
        <v>79</v>
      </c>
    </row>
    <row r="165" spans="1:24">
      <c r="A165">
        <v>2</v>
      </c>
      <c r="B165" s="28">
        <v>46056</v>
      </c>
      <c r="C165">
        <v>2026</v>
      </c>
      <c r="D165" t="s">
        <v>77</v>
      </c>
      <c r="E165">
        <v>2</v>
      </c>
      <c r="F165" t="s">
        <v>79</v>
      </c>
      <c r="G165" t="s">
        <v>0</v>
      </c>
      <c r="H165" t="s">
        <v>1</v>
      </c>
      <c r="I165" t="s">
        <v>8</v>
      </c>
      <c r="J165" t="s">
        <v>16</v>
      </c>
      <c r="K165" t="s">
        <v>34</v>
      </c>
      <c r="L165" t="s">
        <v>42</v>
      </c>
      <c r="M165">
        <v>12</v>
      </c>
      <c r="N165">
        <v>36.74</v>
      </c>
      <c r="O165">
        <v>0.2</v>
      </c>
      <c r="P165">
        <v>13.53</v>
      </c>
      <c r="Q165">
        <v>352.70400000000001</v>
      </c>
      <c r="R165">
        <v>162.35999999999999</v>
      </c>
      <c r="S165">
        <v>190.34400000000002</v>
      </c>
      <c r="T165">
        <v>0.53967065868263475</v>
      </c>
      <c r="U165">
        <v>2026</v>
      </c>
      <c r="V165" t="s">
        <v>77</v>
      </c>
      <c r="W165">
        <v>2</v>
      </c>
      <c r="X165" t="s">
        <v>79</v>
      </c>
    </row>
    <row r="166" spans="1:24">
      <c r="A166">
        <v>4228</v>
      </c>
      <c r="B166" s="28">
        <v>46056</v>
      </c>
      <c r="C166">
        <v>2026</v>
      </c>
      <c r="D166" t="s">
        <v>77</v>
      </c>
      <c r="E166">
        <v>2</v>
      </c>
      <c r="F166" t="s">
        <v>79</v>
      </c>
      <c r="G166" t="s">
        <v>20</v>
      </c>
      <c r="H166" t="s">
        <v>33</v>
      </c>
      <c r="I166" t="s">
        <v>19</v>
      </c>
      <c r="J166" t="s">
        <v>13</v>
      </c>
      <c r="K166" t="s">
        <v>9</v>
      </c>
      <c r="L166" t="s">
        <v>37</v>
      </c>
      <c r="M166">
        <v>2</v>
      </c>
      <c r="N166">
        <v>154.62</v>
      </c>
      <c r="O166">
        <v>0</v>
      </c>
      <c r="P166">
        <v>78.209999999999994</v>
      </c>
      <c r="Q166">
        <v>309.24</v>
      </c>
      <c r="R166">
        <v>156.41999999999999</v>
      </c>
      <c r="S166">
        <v>152.82000000000002</v>
      </c>
      <c r="T166">
        <v>0.49417927823050062</v>
      </c>
      <c r="U166">
        <v>2026</v>
      </c>
      <c r="V166" t="s">
        <v>77</v>
      </c>
      <c r="W166">
        <v>2</v>
      </c>
      <c r="X166" t="s">
        <v>79</v>
      </c>
    </row>
    <row r="167" spans="1:24">
      <c r="A167">
        <v>928</v>
      </c>
      <c r="B167" s="28">
        <v>46057</v>
      </c>
      <c r="C167">
        <v>2026</v>
      </c>
      <c r="D167" t="s">
        <v>77</v>
      </c>
      <c r="E167">
        <v>2</v>
      </c>
      <c r="F167" t="s">
        <v>79</v>
      </c>
      <c r="G167" t="s">
        <v>0</v>
      </c>
      <c r="H167" t="s">
        <v>1</v>
      </c>
      <c r="I167" t="s">
        <v>28</v>
      </c>
      <c r="J167" t="s">
        <v>13</v>
      </c>
      <c r="K167" t="s">
        <v>23</v>
      </c>
      <c r="L167" t="s">
        <v>51</v>
      </c>
      <c r="M167">
        <v>1</v>
      </c>
      <c r="N167">
        <v>125.63</v>
      </c>
      <c r="O167">
        <v>0.1</v>
      </c>
      <c r="P167">
        <v>60.38</v>
      </c>
      <c r="Q167">
        <v>113.06699999999999</v>
      </c>
      <c r="R167">
        <v>60.38</v>
      </c>
      <c r="S167">
        <v>52.686999999999991</v>
      </c>
      <c r="T167">
        <v>0.46598034793529497</v>
      </c>
      <c r="U167">
        <v>2026</v>
      </c>
      <c r="V167" t="s">
        <v>77</v>
      </c>
      <c r="W167">
        <v>2</v>
      </c>
      <c r="X167" t="s">
        <v>79</v>
      </c>
    </row>
    <row r="168" spans="1:24">
      <c r="A168">
        <v>933</v>
      </c>
      <c r="B168" s="28">
        <v>46057</v>
      </c>
      <c r="C168">
        <v>2026</v>
      </c>
      <c r="D168" t="s">
        <v>77</v>
      </c>
      <c r="E168">
        <v>2</v>
      </c>
      <c r="F168" t="s">
        <v>79</v>
      </c>
      <c r="G168" t="s">
        <v>6</v>
      </c>
      <c r="H168" t="s">
        <v>41</v>
      </c>
      <c r="I168" t="s">
        <v>2</v>
      </c>
      <c r="J168" t="s">
        <v>13</v>
      </c>
      <c r="K168" t="s">
        <v>23</v>
      </c>
      <c r="L168" t="s">
        <v>40</v>
      </c>
      <c r="M168">
        <v>2</v>
      </c>
      <c r="N168">
        <v>81.59</v>
      </c>
      <c r="O168">
        <v>0.1</v>
      </c>
      <c r="P168">
        <v>38.64</v>
      </c>
      <c r="Q168">
        <v>146.86200000000002</v>
      </c>
      <c r="R168">
        <v>77.28</v>
      </c>
      <c r="S168">
        <v>69.582000000000022</v>
      </c>
      <c r="T168">
        <v>0.47379172284185161</v>
      </c>
      <c r="U168">
        <v>2026</v>
      </c>
      <c r="V168" t="s">
        <v>77</v>
      </c>
      <c r="W168">
        <v>2</v>
      </c>
      <c r="X168" t="s">
        <v>79</v>
      </c>
    </row>
    <row r="169" spans="1:24">
      <c r="A169">
        <v>1646</v>
      </c>
      <c r="B169" s="28">
        <v>46057</v>
      </c>
      <c r="C169">
        <v>2026</v>
      </c>
      <c r="D169" t="s">
        <v>77</v>
      </c>
      <c r="E169">
        <v>2</v>
      </c>
      <c r="F169" t="s">
        <v>79</v>
      </c>
      <c r="G169" t="s">
        <v>11</v>
      </c>
      <c r="H169" t="s">
        <v>25</v>
      </c>
      <c r="I169" t="s">
        <v>2</v>
      </c>
      <c r="J169" t="s">
        <v>13</v>
      </c>
      <c r="K169" t="s">
        <v>14</v>
      </c>
      <c r="L169" t="s">
        <v>32</v>
      </c>
      <c r="M169">
        <v>2</v>
      </c>
      <c r="N169">
        <v>45.81</v>
      </c>
      <c r="O169">
        <v>0.1</v>
      </c>
      <c r="P169">
        <v>18.420000000000002</v>
      </c>
      <c r="Q169">
        <v>82.458000000000013</v>
      </c>
      <c r="R169">
        <v>36.840000000000003</v>
      </c>
      <c r="S169">
        <v>45.618000000000009</v>
      </c>
      <c r="T169">
        <v>0.55322709743141962</v>
      </c>
      <c r="U169">
        <v>2026</v>
      </c>
      <c r="V169" t="s">
        <v>77</v>
      </c>
      <c r="W169">
        <v>2</v>
      </c>
      <c r="X169" t="s">
        <v>79</v>
      </c>
    </row>
    <row r="170" spans="1:24">
      <c r="A170">
        <v>380</v>
      </c>
      <c r="B170" s="28">
        <v>46058</v>
      </c>
      <c r="C170">
        <v>2026</v>
      </c>
      <c r="D170" t="s">
        <v>77</v>
      </c>
      <c r="E170">
        <v>2</v>
      </c>
      <c r="F170" t="s">
        <v>79</v>
      </c>
      <c r="G170" t="s">
        <v>6</v>
      </c>
      <c r="H170" t="s">
        <v>43</v>
      </c>
      <c r="I170" t="s">
        <v>2</v>
      </c>
      <c r="J170" t="s">
        <v>3</v>
      </c>
      <c r="K170" t="s">
        <v>34</v>
      </c>
      <c r="L170" t="s">
        <v>38</v>
      </c>
      <c r="M170">
        <v>3</v>
      </c>
      <c r="N170">
        <v>125.63</v>
      </c>
      <c r="O170">
        <v>0</v>
      </c>
      <c r="P170">
        <v>71.05</v>
      </c>
      <c r="Q170">
        <v>376.89</v>
      </c>
      <c r="R170">
        <v>213.14999999999998</v>
      </c>
      <c r="S170">
        <v>163.74</v>
      </c>
      <c r="T170">
        <v>0.43445037013452203</v>
      </c>
      <c r="U170">
        <v>2026</v>
      </c>
      <c r="V170" t="s">
        <v>77</v>
      </c>
      <c r="W170">
        <v>2</v>
      </c>
      <c r="X170" t="s">
        <v>79</v>
      </c>
    </row>
    <row r="171" spans="1:24">
      <c r="A171">
        <v>1723</v>
      </c>
      <c r="B171" s="28">
        <v>46058</v>
      </c>
      <c r="C171">
        <v>2026</v>
      </c>
      <c r="D171" t="s">
        <v>77</v>
      </c>
      <c r="E171">
        <v>2</v>
      </c>
      <c r="F171" t="s">
        <v>79</v>
      </c>
      <c r="G171" t="s">
        <v>20</v>
      </c>
      <c r="H171" t="s">
        <v>33</v>
      </c>
      <c r="I171" t="s">
        <v>2</v>
      </c>
      <c r="J171" t="s">
        <v>3</v>
      </c>
      <c r="K171" t="s">
        <v>4</v>
      </c>
      <c r="L171" t="s">
        <v>30</v>
      </c>
      <c r="M171">
        <v>2</v>
      </c>
      <c r="N171">
        <v>101.01</v>
      </c>
      <c r="O171">
        <v>0</v>
      </c>
      <c r="P171">
        <v>50.26</v>
      </c>
      <c r="Q171">
        <v>202.02</v>
      </c>
      <c r="R171">
        <v>100.52</v>
      </c>
      <c r="S171">
        <v>101.50000000000001</v>
      </c>
      <c r="T171">
        <v>0.50242550242550243</v>
      </c>
      <c r="U171">
        <v>2026</v>
      </c>
      <c r="V171" t="s">
        <v>77</v>
      </c>
      <c r="W171">
        <v>2</v>
      </c>
      <c r="X171" t="s">
        <v>79</v>
      </c>
    </row>
    <row r="172" spans="1:24">
      <c r="A172">
        <v>2529</v>
      </c>
      <c r="B172" s="28">
        <v>46058</v>
      </c>
      <c r="C172">
        <v>2026</v>
      </c>
      <c r="D172" t="s">
        <v>77</v>
      </c>
      <c r="E172">
        <v>2</v>
      </c>
      <c r="F172" t="s">
        <v>79</v>
      </c>
      <c r="G172" t="s">
        <v>20</v>
      </c>
      <c r="H172" t="s">
        <v>47</v>
      </c>
      <c r="I172" t="s">
        <v>2</v>
      </c>
      <c r="J172" t="s">
        <v>3</v>
      </c>
      <c r="K172" t="s">
        <v>9</v>
      </c>
      <c r="L172" t="s">
        <v>37</v>
      </c>
      <c r="M172">
        <v>6</v>
      </c>
      <c r="N172">
        <v>154.22</v>
      </c>
      <c r="O172">
        <v>0</v>
      </c>
      <c r="P172">
        <v>79.599999999999994</v>
      </c>
      <c r="Q172">
        <v>925.31999999999994</v>
      </c>
      <c r="R172">
        <v>477.59999999999997</v>
      </c>
      <c r="S172">
        <v>447.71999999999997</v>
      </c>
      <c r="T172">
        <v>0.4838542342108676</v>
      </c>
      <c r="U172">
        <v>2026</v>
      </c>
      <c r="V172" t="s">
        <v>77</v>
      </c>
      <c r="W172">
        <v>2</v>
      </c>
      <c r="X172" t="s">
        <v>79</v>
      </c>
    </row>
    <row r="173" spans="1:24">
      <c r="A173">
        <v>2685</v>
      </c>
      <c r="B173" s="28">
        <v>46058</v>
      </c>
      <c r="C173">
        <v>2026</v>
      </c>
      <c r="D173" t="s">
        <v>77</v>
      </c>
      <c r="E173">
        <v>2</v>
      </c>
      <c r="F173" t="s">
        <v>79</v>
      </c>
      <c r="G173" t="s">
        <v>6</v>
      </c>
      <c r="H173" t="s">
        <v>49</v>
      </c>
      <c r="I173" t="s">
        <v>2</v>
      </c>
      <c r="J173" t="s">
        <v>13</v>
      </c>
      <c r="K173" t="s">
        <v>9</v>
      </c>
      <c r="L173" t="s">
        <v>46</v>
      </c>
      <c r="M173">
        <v>1</v>
      </c>
      <c r="N173">
        <v>72.78</v>
      </c>
      <c r="O173">
        <v>0.05</v>
      </c>
      <c r="P173">
        <v>33.26</v>
      </c>
      <c r="Q173">
        <v>69.140999999999991</v>
      </c>
      <c r="R173">
        <v>33.26</v>
      </c>
      <c r="S173">
        <v>35.880999999999993</v>
      </c>
      <c r="T173">
        <v>0.51895402149231273</v>
      </c>
      <c r="U173">
        <v>2026</v>
      </c>
      <c r="V173" t="s">
        <v>77</v>
      </c>
      <c r="W173">
        <v>2</v>
      </c>
      <c r="X173" t="s">
        <v>79</v>
      </c>
    </row>
    <row r="174" spans="1:24">
      <c r="A174">
        <v>2793</v>
      </c>
      <c r="B174" s="28">
        <v>46058</v>
      </c>
      <c r="C174">
        <v>2026</v>
      </c>
      <c r="D174" t="s">
        <v>77</v>
      </c>
      <c r="E174">
        <v>2</v>
      </c>
      <c r="F174" t="s">
        <v>79</v>
      </c>
      <c r="G174" t="s">
        <v>6</v>
      </c>
      <c r="H174" t="s">
        <v>49</v>
      </c>
      <c r="I174" t="s">
        <v>8</v>
      </c>
      <c r="J174" t="s">
        <v>16</v>
      </c>
      <c r="K174" t="s">
        <v>23</v>
      </c>
      <c r="L174" t="s">
        <v>51</v>
      </c>
      <c r="M174">
        <v>3</v>
      </c>
      <c r="N174">
        <v>122.69</v>
      </c>
      <c r="O174">
        <v>0.05</v>
      </c>
      <c r="P174">
        <v>62.08</v>
      </c>
      <c r="Q174">
        <v>349.66649999999998</v>
      </c>
      <c r="R174">
        <v>186.24</v>
      </c>
      <c r="S174">
        <v>163.42649999999998</v>
      </c>
      <c r="T174">
        <v>0.46737820180085876</v>
      </c>
      <c r="U174">
        <v>2026</v>
      </c>
      <c r="V174" t="s">
        <v>77</v>
      </c>
      <c r="W174">
        <v>2</v>
      </c>
      <c r="X174" t="s">
        <v>79</v>
      </c>
    </row>
    <row r="175" spans="1:24">
      <c r="A175">
        <v>346</v>
      </c>
      <c r="B175" s="28">
        <v>46059</v>
      </c>
      <c r="C175">
        <v>2026</v>
      </c>
      <c r="D175" t="s">
        <v>77</v>
      </c>
      <c r="E175">
        <v>2</v>
      </c>
      <c r="F175" t="s">
        <v>79</v>
      </c>
      <c r="G175" t="s">
        <v>6</v>
      </c>
      <c r="H175" t="s">
        <v>7</v>
      </c>
      <c r="I175" t="s">
        <v>2</v>
      </c>
      <c r="J175" t="s">
        <v>16</v>
      </c>
      <c r="K175" t="s">
        <v>4</v>
      </c>
      <c r="L175" t="s">
        <v>30</v>
      </c>
      <c r="M175">
        <v>3</v>
      </c>
      <c r="N175">
        <v>103.22</v>
      </c>
      <c r="O175">
        <v>0</v>
      </c>
      <c r="P175">
        <v>50.74</v>
      </c>
      <c r="Q175">
        <v>309.65999999999997</v>
      </c>
      <c r="R175">
        <v>152.22</v>
      </c>
      <c r="S175">
        <v>157.43999999999997</v>
      </c>
      <c r="T175">
        <v>0.50842859910869986</v>
      </c>
      <c r="U175">
        <v>2026</v>
      </c>
      <c r="V175" t="s">
        <v>77</v>
      </c>
      <c r="W175">
        <v>2</v>
      </c>
      <c r="X175" t="s">
        <v>79</v>
      </c>
    </row>
    <row r="176" spans="1:24">
      <c r="A176">
        <v>539</v>
      </c>
      <c r="B176" s="28">
        <v>46059</v>
      </c>
      <c r="C176">
        <v>2026</v>
      </c>
      <c r="D176" t="s">
        <v>77</v>
      </c>
      <c r="E176">
        <v>2</v>
      </c>
      <c r="F176" t="s">
        <v>79</v>
      </c>
      <c r="G176" t="s">
        <v>0</v>
      </c>
      <c r="H176" t="s">
        <v>50</v>
      </c>
      <c r="I176" t="s">
        <v>28</v>
      </c>
      <c r="J176" t="s">
        <v>13</v>
      </c>
      <c r="K176" t="s">
        <v>9</v>
      </c>
      <c r="L176" t="s">
        <v>10</v>
      </c>
      <c r="M176">
        <v>3</v>
      </c>
      <c r="N176">
        <v>92.96</v>
      </c>
      <c r="O176">
        <v>0.15</v>
      </c>
      <c r="P176">
        <v>44.56</v>
      </c>
      <c r="Q176">
        <v>237.048</v>
      </c>
      <c r="R176">
        <v>133.68</v>
      </c>
      <c r="S176">
        <v>103.36799999999999</v>
      </c>
      <c r="T176">
        <v>0.43606358205932971</v>
      </c>
      <c r="U176">
        <v>2026</v>
      </c>
      <c r="V176" t="s">
        <v>77</v>
      </c>
      <c r="W176">
        <v>2</v>
      </c>
      <c r="X176" t="s">
        <v>79</v>
      </c>
    </row>
    <row r="177" spans="1:24">
      <c r="A177">
        <v>1368</v>
      </c>
      <c r="B177" s="28">
        <v>46059</v>
      </c>
      <c r="C177">
        <v>2026</v>
      </c>
      <c r="D177" t="s">
        <v>77</v>
      </c>
      <c r="E177">
        <v>2</v>
      </c>
      <c r="F177" t="s">
        <v>79</v>
      </c>
      <c r="G177" t="s">
        <v>6</v>
      </c>
      <c r="H177" t="s">
        <v>43</v>
      </c>
      <c r="I177" t="s">
        <v>19</v>
      </c>
      <c r="J177" t="s">
        <v>13</v>
      </c>
      <c r="K177" t="s">
        <v>14</v>
      </c>
      <c r="L177" t="s">
        <v>15</v>
      </c>
      <c r="M177">
        <v>1</v>
      </c>
      <c r="N177">
        <v>36.520000000000003</v>
      </c>
      <c r="O177">
        <v>0</v>
      </c>
      <c r="P177">
        <v>13.94</v>
      </c>
      <c r="Q177">
        <v>36.520000000000003</v>
      </c>
      <c r="R177">
        <v>13.94</v>
      </c>
      <c r="S177">
        <v>22.580000000000005</v>
      </c>
      <c r="T177">
        <v>0.61829134720700996</v>
      </c>
      <c r="U177">
        <v>2026</v>
      </c>
      <c r="V177" t="s">
        <v>77</v>
      </c>
      <c r="W177">
        <v>2</v>
      </c>
      <c r="X177" t="s">
        <v>79</v>
      </c>
    </row>
    <row r="178" spans="1:24">
      <c r="A178">
        <v>3506</v>
      </c>
      <c r="B178" s="28">
        <v>46059</v>
      </c>
      <c r="C178">
        <v>2026</v>
      </c>
      <c r="D178" t="s">
        <v>77</v>
      </c>
      <c r="E178">
        <v>2</v>
      </c>
      <c r="F178" t="s">
        <v>79</v>
      </c>
      <c r="G178" t="s">
        <v>0</v>
      </c>
      <c r="H178" t="s">
        <v>1</v>
      </c>
      <c r="I178" t="s">
        <v>19</v>
      </c>
      <c r="J178" t="s">
        <v>3</v>
      </c>
      <c r="K178" t="s">
        <v>34</v>
      </c>
      <c r="L178" t="s">
        <v>45</v>
      </c>
      <c r="M178">
        <v>3</v>
      </c>
      <c r="N178">
        <v>50.65</v>
      </c>
      <c r="O178">
        <v>0</v>
      </c>
      <c r="P178">
        <v>21.49</v>
      </c>
      <c r="Q178">
        <v>151.94999999999999</v>
      </c>
      <c r="R178">
        <v>64.47</v>
      </c>
      <c r="S178">
        <v>87.47999999999999</v>
      </c>
      <c r="T178">
        <v>0.57571569595261596</v>
      </c>
      <c r="U178">
        <v>2026</v>
      </c>
      <c r="V178" t="s">
        <v>77</v>
      </c>
      <c r="W178">
        <v>2</v>
      </c>
      <c r="X178" t="s">
        <v>79</v>
      </c>
    </row>
    <row r="179" spans="1:24">
      <c r="A179">
        <v>1314</v>
      </c>
      <c r="B179" s="28">
        <v>46060</v>
      </c>
      <c r="C179">
        <v>2026</v>
      </c>
      <c r="D179" t="s">
        <v>77</v>
      </c>
      <c r="E179">
        <v>2</v>
      </c>
      <c r="F179" t="s">
        <v>79</v>
      </c>
      <c r="G179" t="s">
        <v>20</v>
      </c>
      <c r="H179" t="s">
        <v>21</v>
      </c>
      <c r="I179" t="s">
        <v>2</v>
      </c>
      <c r="J179" t="s">
        <v>3</v>
      </c>
      <c r="K179" t="s">
        <v>14</v>
      </c>
      <c r="L179" t="s">
        <v>15</v>
      </c>
      <c r="M179">
        <v>2</v>
      </c>
      <c r="N179">
        <v>37.03</v>
      </c>
      <c r="O179">
        <v>0.15</v>
      </c>
      <c r="P179">
        <v>13.87</v>
      </c>
      <c r="Q179">
        <v>62.951000000000001</v>
      </c>
      <c r="R179">
        <v>27.74</v>
      </c>
      <c r="S179">
        <v>35.210999999999999</v>
      </c>
      <c r="T179">
        <v>0.55933980397451988</v>
      </c>
      <c r="U179">
        <v>2026</v>
      </c>
      <c r="V179" t="s">
        <v>77</v>
      </c>
      <c r="W179">
        <v>2</v>
      </c>
      <c r="X179" t="s">
        <v>79</v>
      </c>
    </row>
    <row r="180" spans="1:24">
      <c r="A180">
        <v>2092</v>
      </c>
      <c r="B180" s="28">
        <v>46060</v>
      </c>
      <c r="C180">
        <v>2026</v>
      </c>
      <c r="D180" t="s">
        <v>77</v>
      </c>
      <c r="E180">
        <v>2</v>
      </c>
      <c r="F180" t="s">
        <v>79</v>
      </c>
      <c r="G180" t="s">
        <v>11</v>
      </c>
      <c r="H180" t="s">
        <v>12</v>
      </c>
      <c r="I180" t="s">
        <v>2</v>
      </c>
      <c r="J180" t="s">
        <v>13</v>
      </c>
      <c r="K180" t="s">
        <v>34</v>
      </c>
      <c r="L180" t="s">
        <v>42</v>
      </c>
      <c r="M180">
        <v>1</v>
      </c>
      <c r="N180">
        <v>36.619999999999997</v>
      </c>
      <c r="O180">
        <v>0</v>
      </c>
      <c r="P180">
        <v>13.55</v>
      </c>
      <c r="Q180">
        <v>36.619999999999997</v>
      </c>
      <c r="R180">
        <v>13.55</v>
      </c>
      <c r="S180">
        <v>23.069999999999997</v>
      </c>
      <c r="T180">
        <v>0.62998361551064985</v>
      </c>
      <c r="U180">
        <v>2026</v>
      </c>
      <c r="V180" t="s">
        <v>77</v>
      </c>
      <c r="W180">
        <v>2</v>
      </c>
      <c r="X180" t="s">
        <v>79</v>
      </c>
    </row>
    <row r="181" spans="1:24">
      <c r="A181">
        <v>5083</v>
      </c>
      <c r="B181" s="28">
        <v>46060</v>
      </c>
      <c r="C181">
        <v>2026</v>
      </c>
      <c r="D181" t="s">
        <v>77</v>
      </c>
      <c r="E181">
        <v>2</v>
      </c>
      <c r="F181" t="s">
        <v>79</v>
      </c>
      <c r="G181" t="s">
        <v>11</v>
      </c>
      <c r="H181" t="s">
        <v>52</v>
      </c>
      <c r="I181" t="s">
        <v>19</v>
      </c>
      <c r="J181" t="s">
        <v>3</v>
      </c>
      <c r="K181" t="s">
        <v>23</v>
      </c>
      <c r="L181" t="s">
        <v>40</v>
      </c>
      <c r="M181">
        <v>1</v>
      </c>
      <c r="N181">
        <v>81.47</v>
      </c>
      <c r="O181">
        <v>0</v>
      </c>
      <c r="P181">
        <v>39.18</v>
      </c>
      <c r="Q181">
        <v>81.47</v>
      </c>
      <c r="R181">
        <v>39.18</v>
      </c>
      <c r="S181">
        <v>42.29</v>
      </c>
      <c r="T181">
        <v>0.51908678040996681</v>
      </c>
      <c r="U181">
        <v>2026</v>
      </c>
      <c r="V181" t="s">
        <v>77</v>
      </c>
      <c r="W181">
        <v>2</v>
      </c>
      <c r="X181" t="s">
        <v>79</v>
      </c>
    </row>
    <row r="182" spans="1:24">
      <c r="A182">
        <v>582</v>
      </c>
      <c r="B182" s="28">
        <v>46061</v>
      </c>
      <c r="C182">
        <v>2026</v>
      </c>
      <c r="D182" t="s">
        <v>77</v>
      </c>
      <c r="E182">
        <v>2</v>
      </c>
      <c r="F182" t="s">
        <v>79</v>
      </c>
      <c r="G182" t="s">
        <v>6</v>
      </c>
      <c r="H182" t="s">
        <v>7</v>
      </c>
      <c r="I182" t="s">
        <v>8</v>
      </c>
      <c r="J182" t="s">
        <v>3</v>
      </c>
      <c r="K182" t="s">
        <v>23</v>
      </c>
      <c r="L182" t="s">
        <v>51</v>
      </c>
      <c r="M182">
        <v>12</v>
      </c>
      <c r="N182">
        <v>122.75</v>
      </c>
      <c r="O182">
        <v>0.15</v>
      </c>
      <c r="P182">
        <v>62.51</v>
      </c>
      <c r="Q182">
        <v>1252.05</v>
      </c>
      <c r="R182">
        <v>750.12</v>
      </c>
      <c r="S182">
        <v>501.92999999999995</v>
      </c>
      <c r="T182">
        <v>0.40088654606445429</v>
      </c>
      <c r="U182">
        <v>2026</v>
      </c>
      <c r="V182" t="s">
        <v>77</v>
      </c>
      <c r="W182">
        <v>2</v>
      </c>
      <c r="X182" t="s">
        <v>79</v>
      </c>
    </row>
    <row r="183" spans="1:24">
      <c r="A183">
        <v>902</v>
      </c>
      <c r="B183" s="28">
        <v>46061</v>
      </c>
      <c r="C183">
        <v>2026</v>
      </c>
      <c r="D183" t="s">
        <v>77</v>
      </c>
      <c r="E183">
        <v>2</v>
      </c>
      <c r="F183" t="s">
        <v>79</v>
      </c>
      <c r="G183" t="s">
        <v>0</v>
      </c>
      <c r="H183" t="s">
        <v>36</v>
      </c>
      <c r="I183" t="s">
        <v>2</v>
      </c>
      <c r="J183" t="s">
        <v>16</v>
      </c>
      <c r="K183" t="s">
        <v>34</v>
      </c>
      <c r="L183" t="s">
        <v>45</v>
      </c>
      <c r="M183">
        <v>1</v>
      </c>
      <c r="N183">
        <v>50.38</v>
      </c>
      <c r="O183">
        <v>0.05</v>
      </c>
      <c r="P183">
        <v>21.95</v>
      </c>
      <c r="Q183">
        <v>47.860999999999997</v>
      </c>
      <c r="R183">
        <v>21.95</v>
      </c>
      <c r="S183">
        <v>25.910999999999998</v>
      </c>
      <c r="T183">
        <v>0.54138024696516995</v>
      </c>
      <c r="U183">
        <v>2026</v>
      </c>
      <c r="V183" t="s">
        <v>77</v>
      </c>
      <c r="W183">
        <v>2</v>
      </c>
      <c r="X183" t="s">
        <v>79</v>
      </c>
    </row>
    <row r="184" spans="1:24">
      <c r="A184">
        <v>2396</v>
      </c>
      <c r="B184" s="28">
        <v>46061</v>
      </c>
      <c r="C184">
        <v>2026</v>
      </c>
      <c r="D184" t="s">
        <v>77</v>
      </c>
      <c r="E184">
        <v>2</v>
      </c>
      <c r="F184" t="s">
        <v>79</v>
      </c>
      <c r="G184" t="s">
        <v>20</v>
      </c>
      <c r="H184" t="s">
        <v>31</v>
      </c>
      <c r="I184" t="s">
        <v>2</v>
      </c>
      <c r="J184" t="s">
        <v>16</v>
      </c>
      <c r="K184" t="s">
        <v>34</v>
      </c>
      <c r="L184" t="s">
        <v>45</v>
      </c>
      <c r="M184">
        <v>2</v>
      </c>
      <c r="N184">
        <v>50.4</v>
      </c>
      <c r="O184">
        <v>0</v>
      </c>
      <c r="P184">
        <v>21.43</v>
      </c>
      <c r="Q184">
        <v>100.8</v>
      </c>
      <c r="R184">
        <v>42.86</v>
      </c>
      <c r="S184">
        <v>57.94</v>
      </c>
      <c r="T184">
        <v>0.57480158730158726</v>
      </c>
      <c r="U184">
        <v>2026</v>
      </c>
      <c r="V184" t="s">
        <v>77</v>
      </c>
      <c r="W184">
        <v>2</v>
      </c>
      <c r="X184" t="s">
        <v>79</v>
      </c>
    </row>
    <row r="185" spans="1:24">
      <c r="A185">
        <v>2494</v>
      </c>
      <c r="B185" s="28">
        <v>46061</v>
      </c>
      <c r="C185">
        <v>2026</v>
      </c>
      <c r="D185" t="s">
        <v>77</v>
      </c>
      <c r="E185">
        <v>2</v>
      </c>
      <c r="F185" t="s">
        <v>79</v>
      </c>
      <c r="G185" t="s">
        <v>11</v>
      </c>
      <c r="H185" t="s">
        <v>25</v>
      </c>
      <c r="I185" t="s">
        <v>2</v>
      </c>
      <c r="J185" t="s">
        <v>13</v>
      </c>
      <c r="K185" t="s">
        <v>9</v>
      </c>
      <c r="L185" t="s">
        <v>46</v>
      </c>
      <c r="M185">
        <v>1</v>
      </c>
      <c r="N185">
        <v>69.98</v>
      </c>
      <c r="O185">
        <v>0</v>
      </c>
      <c r="P185">
        <v>33.21</v>
      </c>
      <c r="Q185">
        <v>69.98</v>
      </c>
      <c r="R185">
        <v>33.21</v>
      </c>
      <c r="S185">
        <v>36.770000000000003</v>
      </c>
      <c r="T185">
        <v>0.52543583881108891</v>
      </c>
      <c r="U185">
        <v>2026</v>
      </c>
      <c r="V185" t="s">
        <v>77</v>
      </c>
      <c r="W185">
        <v>2</v>
      </c>
      <c r="X185" t="s">
        <v>79</v>
      </c>
    </row>
    <row r="186" spans="1:24">
      <c r="A186">
        <v>2925</v>
      </c>
      <c r="B186" s="28">
        <v>46061</v>
      </c>
      <c r="C186">
        <v>2026</v>
      </c>
      <c r="D186" t="s">
        <v>77</v>
      </c>
      <c r="E186">
        <v>2</v>
      </c>
      <c r="F186" t="s">
        <v>79</v>
      </c>
      <c r="G186" t="s">
        <v>0</v>
      </c>
      <c r="H186" t="s">
        <v>1</v>
      </c>
      <c r="I186" t="s">
        <v>19</v>
      </c>
      <c r="J186" t="s">
        <v>13</v>
      </c>
      <c r="K186" t="s">
        <v>9</v>
      </c>
      <c r="L186" t="s">
        <v>10</v>
      </c>
      <c r="M186">
        <v>3</v>
      </c>
      <c r="N186">
        <v>90.04</v>
      </c>
      <c r="O186">
        <v>0.05</v>
      </c>
      <c r="P186">
        <v>45.25</v>
      </c>
      <c r="Q186">
        <v>256.61399999999998</v>
      </c>
      <c r="R186">
        <v>135.75</v>
      </c>
      <c r="S186">
        <v>120.86399999999998</v>
      </c>
      <c r="T186">
        <v>0.47099534709719654</v>
      </c>
      <c r="U186">
        <v>2026</v>
      </c>
      <c r="V186" t="s">
        <v>77</v>
      </c>
      <c r="W186">
        <v>2</v>
      </c>
      <c r="X186" t="s">
        <v>79</v>
      </c>
    </row>
    <row r="187" spans="1:24">
      <c r="A187">
        <v>3614</v>
      </c>
      <c r="B187" s="28">
        <v>46061</v>
      </c>
      <c r="C187">
        <v>2026</v>
      </c>
      <c r="D187" t="s">
        <v>77</v>
      </c>
      <c r="E187">
        <v>2</v>
      </c>
      <c r="F187" t="s">
        <v>79</v>
      </c>
      <c r="G187" t="s">
        <v>6</v>
      </c>
      <c r="H187" t="s">
        <v>49</v>
      </c>
      <c r="I187" t="s">
        <v>2</v>
      </c>
      <c r="J187" t="s">
        <v>13</v>
      </c>
      <c r="K187" t="s">
        <v>34</v>
      </c>
      <c r="L187" t="s">
        <v>45</v>
      </c>
      <c r="M187">
        <v>3</v>
      </c>
      <c r="N187">
        <v>51.18</v>
      </c>
      <c r="O187">
        <v>0</v>
      </c>
      <c r="P187">
        <v>21.95</v>
      </c>
      <c r="Q187">
        <v>153.54</v>
      </c>
      <c r="R187">
        <v>65.849999999999994</v>
      </c>
      <c r="S187">
        <v>87.69</v>
      </c>
      <c r="T187">
        <v>0.57112153184837833</v>
      </c>
      <c r="U187">
        <v>2026</v>
      </c>
      <c r="V187" t="s">
        <v>77</v>
      </c>
      <c r="W187">
        <v>2</v>
      </c>
      <c r="X187" t="s">
        <v>79</v>
      </c>
    </row>
    <row r="188" spans="1:24">
      <c r="A188">
        <v>4360</v>
      </c>
      <c r="B188" s="28">
        <v>46061</v>
      </c>
      <c r="C188">
        <v>2026</v>
      </c>
      <c r="D188" t="s">
        <v>77</v>
      </c>
      <c r="E188">
        <v>2</v>
      </c>
      <c r="F188" t="s">
        <v>79</v>
      </c>
      <c r="G188" t="s">
        <v>0</v>
      </c>
      <c r="H188" t="s">
        <v>50</v>
      </c>
      <c r="I188" t="s">
        <v>2</v>
      </c>
      <c r="J188" t="s">
        <v>13</v>
      </c>
      <c r="K188" t="s">
        <v>14</v>
      </c>
      <c r="L188" t="s">
        <v>15</v>
      </c>
      <c r="M188">
        <v>1</v>
      </c>
      <c r="N188">
        <v>35.69</v>
      </c>
      <c r="O188">
        <v>0</v>
      </c>
      <c r="P188">
        <v>13.38</v>
      </c>
      <c r="Q188">
        <v>35.69</v>
      </c>
      <c r="R188">
        <v>13.38</v>
      </c>
      <c r="S188">
        <v>22.309999999999995</v>
      </c>
      <c r="T188">
        <v>0.62510507144858496</v>
      </c>
      <c r="U188">
        <v>2026</v>
      </c>
      <c r="V188" t="s">
        <v>77</v>
      </c>
      <c r="W188">
        <v>2</v>
      </c>
      <c r="X188" t="s">
        <v>79</v>
      </c>
    </row>
    <row r="189" spans="1:24">
      <c r="A189">
        <v>4582</v>
      </c>
      <c r="B189" s="28">
        <v>46061</v>
      </c>
      <c r="C189">
        <v>2026</v>
      </c>
      <c r="D189" t="s">
        <v>77</v>
      </c>
      <c r="E189">
        <v>2</v>
      </c>
      <c r="F189" t="s">
        <v>79</v>
      </c>
      <c r="G189" t="s">
        <v>20</v>
      </c>
      <c r="H189" t="s">
        <v>31</v>
      </c>
      <c r="I189" t="s">
        <v>2</v>
      </c>
      <c r="J189" t="s">
        <v>13</v>
      </c>
      <c r="K189" t="s">
        <v>4</v>
      </c>
      <c r="L189" t="s">
        <v>22</v>
      </c>
      <c r="M189">
        <v>3</v>
      </c>
      <c r="N189">
        <v>50.29</v>
      </c>
      <c r="O189">
        <v>0.05</v>
      </c>
      <c r="P189">
        <v>22.87</v>
      </c>
      <c r="Q189">
        <v>143.32650000000001</v>
      </c>
      <c r="R189">
        <v>68.61</v>
      </c>
      <c r="S189">
        <v>74.716500000000011</v>
      </c>
      <c r="T189">
        <v>0.52130275978273388</v>
      </c>
      <c r="U189">
        <v>2026</v>
      </c>
      <c r="V189" t="s">
        <v>77</v>
      </c>
      <c r="W189">
        <v>2</v>
      </c>
      <c r="X189" t="s">
        <v>79</v>
      </c>
    </row>
    <row r="190" spans="1:24">
      <c r="A190">
        <v>4381</v>
      </c>
      <c r="B190" s="28">
        <v>46062</v>
      </c>
      <c r="C190">
        <v>2026</v>
      </c>
      <c r="D190" t="s">
        <v>77</v>
      </c>
      <c r="E190">
        <v>2</v>
      </c>
      <c r="F190" t="s">
        <v>79</v>
      </c>
      <c r="G190" t="s">
        <v>6</v>
      </c>
      <c r="H190" t="s">
        <v>43</v>
      </c>
      <c r="I190" t="s">
        <v>28</v>
      </c>
      <c r="J190" t="s">
        <v>3</v>
      </c>
      <c r="K190" t="s">
        <v>23</v>
      </c>
      <c r="L190" t="s">
        <v>29</v>
      </c>
      <c r="M190">
        <v>1</v>
      </c>
      <c r="N190">
        <v>194.32</v>
      </c>
      <c r="O190">
        <v>0.05</v>
      </c>
      <c r="P190">
        <v>102.52</v>
      </c>
      <c r="Q190">
        <v>184.60399999999998</v>
      </c>
      <c r="R190">
        <v>102.52</v>
      </c>
      <c r="S190">
        <v>82.083999999999989</v>
      </c>
      <c r="T190">
        <v>0.44464908669367942</v>
      </c>
      <c r="U190">
        <v>2026</v>
      </c>
      <c r="V190" t="s">
        <v>77</v>
      </c>
      <c r="W190">
        <v>2</v>
      </c>
      <c r="X190" t="s">
        <v>79</v>
      </c>
    </row>
    <row r="191" spans="1:24">
      <c r="A191">
        <v>4964</v>
      </c>
      <c r="B191" s="28">
        <v>46062</v>
      </c>
      <c r="C191">
        <v>2026</v>
      </c>
      <c r="D191" t="s">
        <v>77</v>
      </c>
      <c r="E191">
        <v>2</v>
      </c>
      <c r="F191" t="s">
        <v>79</v>
      </c>
      <c r="G191" t="s">
        <v>20</v>
      </c>
      <c r="H191" t="s">
        <v>47</v>
      </c>
      <c r="I191" t="s">
        <v>19</v>
      </c>
      <c r="J191" t="s">
        <v>13</v>
      </c>
      <c r="K191" t="s">
        <v>34</v>
      </c>
      <c r="L191" t="s">
        <v>35</v>
      </c>
      <c r="M191">
        <v>4</v>
      </c>
      <c r="N191">
        <v>40.44</v>
      </c>
      <c r="O191">
        <v>0</v>
      </c>
      <c r="P191">
        <v>14.75</v>
      </c>
      <c r="Q191">
        <v>161.76</v>
      </c>
      <c r="R191">
        <v>59</v>
      </c>
      <c r="S191">
        <v>102.75999999999999</v>
      </c>
      <c r="T191">
        <v>0.63526211671612265</v>
      </c>
      <c r="U191">
        <v>2026</v>
      </c>
      <c r="V191" t="s">
        <v>77</v>
      </c>
      <c r="W191">
        <v>2</v>
      </c>
      <c r="X191" t="s">
        <v>79</v>
      </c>
    </row>
    <row r="192" spans="1:24">
      <c r="A192">
        <v>255</v>
      </c>
      <c r="B192" s="28">
        <v>46063</v>
      </c>
      <c r="C192">
        <v>2026</v>
      </c>
      <c r="D192" t="s">
        <v>77</v>
      </c>
      <c r="E192">
        <v>2</v>
      </c>
      <c r="F192" t="s">
        <v>79</v>
      </c>
      <c r="G192" t="s">
        <v>20</v>
      </c>
      <c r="H192" t="s">
        <v>31</v>
      </c>
      <c r="I192" t="s">
        <v>2</v>
      </c>
      <c r="J192" t="s">
        <v>13</v>
      </c>
      <c r="K192" t="s">
        <v>14</v>
      </c>
      <c r="L192" t="s">
        <v>44</v>
      </c>
      <c r="M192">
        <v>3</v>
      </c>
      <c r="N192">
        <v>134.53</v>
      </c>
      <c r="O192">
        <v>0.1</v>
      </c>
      <c r="P192">
        <v>69.12</v>
      </c>
      <c r="Q192">
        <v>363.23100000000005</v>
      </c>
      <c r="R192">
        <v>207.36</v>
      </c>
      <c r="S192">
        <v>155.87100000000004</v>
      </c>
      <c r="T192">
        <v>0.42912361555043488</v>
      </c>
      <c r="U192">
        <v>2026</v>
      </c>
      <c r="V192" t="s">
        <v>77</v>
      </c>
      <c r="W192">
        <v>2</v>
      </c>
      <c r="X192" t="s">
        <v>79</v>
      </c>
    </row>
    <row r="193" spans="1:24">
      <c r="A193">
        <v>2178</v>
      </c>
      <c r="B193" s="28">
        <v>46063</v>
      </c>
      <c r="C193">
        <v>2026</v>
      </c>
      <c r="D193" t="s">
        <v>77</v>
      </c>
      <c r="E193">
        <v>2</v>
      </c>
      <c r="F193" t="s">
        <v>79</v>
      </c>
      <c r="G193" t="s">
        <v>11</v>
      </c>
      <c r="H193" t="s">
        <v>12</v>
      </c>
      <c r="I193" t="s">
        <v>28</v>
      </c>
      <c r="J193" t="s">
        <v>13</v>
      </c>
      <c r="K193" t="s">
        <v>9</v>
      </c>
      <c r="L193" t="s">
        <v>37</v>
      </c>
      <c r="M193">
        <v>6</v>
      </c>
      <c r="N193">
        <v>154.05000000000001</v>
      </c>
      <c r="O193">
        <v>0</v>
      </c>
      <c r="P193">
        <v>79.25</v>
      </c>
      <c r="Q193">
        <v>924.30000000000007</v>
      </c>
      <c r="R193">
        <v>475.5</v>
      </c>
      <c r="S193">
        <v>448.80000000000007</v>
      </c>
      <c r="T193">
        <v>0.4855566374553717</v>
      </c>
      <c r="U193">
        <v>2026</v>
      </c>
      <c r="V193" t="s">
        <v>77</v>
      </c>
      <c r="W193">
        <v>2</v>
      </c>
      <c r="X193" t="s">
        <v>79</v>
      </c>
    </row>
    <row r="194" spans="1:24">
      <c r="A194">
        <v>3416</v>
      </c>
      <c r="B194" s="28">
        <v>46063</v>
      </c>
      <c r="C194">
        <v>2026</v>
      </c>
      <c r="D194" t="s">
        <v>77</v>
      </c>
      <c r="E194">
        <v>2</v>
      </c>
      <c r="F194" t="s">
        <v>79</v>
      </c>
      <c r="G194" t="s">
        <v>11</v>
      </c>
      <c r="H194" t="s">
        <v>12</v>
      </c>
      <c r="I194" t="s">
        <v>2</v>
      </c>
      <c r="J194" t="s">
        <v>13</v>
      </c>
      <c r="K194" t="s">
        <v>14</v>
      </c>
      <c r="L194" t="s">
        <v>44</v>
      </c>
      <c r="M194">
        <v>1</v>
      </c>
      <c r="N194">
        <v>135.4</v>
      </c>
      <c r="O194">
        <v>0</v>
      </c>
      <c r="P194">
        <v>67.56</v>
      </c>
      <c r="Q194">
        <v>135.4</v>
      </c>
      <c r="R194">
        <v>67.56</v>
      </c>
      <c r="S194">
        <v>67.84</v>
      </c>
      <c r="T194">
        <v>0.50103397341211231</v>
      </c>
      <c r="U194">
        <v>2026</v>
      </c>
      <c r="V194" t="s">
        <v>77</v>
      </c>
      <c r="W194">
        <v>2</v>
      </c>
      <c r="X194" t="s">
        <v>79</v>
      </c>
    </row>
    <row r="195" spans="1:24">
      <c r="A195">
        <v>3854</v>
      </c>
      <c r="B195" s="28">
        <v>46063</v>
      </c>
      <c r="C195">
        <v>2026</v>
      </c>
      <c r="D195" t="s">
        <v>77</v>
      </c>
      <c r="E195">
        <v>2</v>
      </c>
      <c r="F195" t="s">
        <v>79</v>
      </c>
      <c r="G195" t="s">
        <v>0</v>
      </c>
      <c r="H195" t="s">
        <v>1</v>
      </c>
      <c r="I195" t="s">
        <v>2</v>
      </c>
      <c r="J195" t="s">
        <v>13</v>
      </c>
      <c r="K195" t="s">
        <v>4</v>
      </c>
      <c r="L195" t="s">
        <v>26</v>
      </c>
      <c r="M195">
        <v>2</v>
      </c>
      <c r="N195">
        <v>41.03</v>
      </c>
      <c r="O195">
        <v>0</v>
      </c>
      <c r="P195">
        <v>16.260000000000002</v>
      </c>
      <c r="Q195">
        <v>82.06</v>
      </c>
      <c r="R195">
        <v>32.520000000000003</v>
      </c>
      <c r="S195">
        <v>49.54</v>
      </c>
      <c r="T195">
        <v>0.60370460638557155</v>
      </c>
      <c r="U195">
        <v>2026</v>
      </c>
      <c r="V195" t="s">
        <v>77</v>
      </c>
      <c r="W195">
        <v>2</v>
      </c>
      <c r="X195" t="s">
        <v>79</v>
      </c>
    </row>
    <row r="196" spans="1:24">
      <c r="A196">
        <v>3952</v>
      </c>
      <c r="B196" s="28">
        <v>46063</v>
      </c>
      <c r="C196">
        <v>2026</v>
      </c>
      <c r="D196" t="s">
        <v>77</v>
      </c>
      <c r="E196">
        <v>2</v>
      </c>
      <c r="F196" t="s">
        <v>79</v>
      </c>
      <c r="G196" t="s">
        <v>20</v>
      </c>
      <c r="H196" t="s">
        <v>33</v>
      </c>
      <c r="I196" t="s">
        <v>28</v>
      </c>
      <c r="J196" t="s">
        <v>13</v>
      </c>
      <c r="K196" t="s">
        <v>4</v>
      </c>
      <c r="L196" t="s">
        <v>5</v>
      </c>
      <c r="M196">
        <v>1</v>
      </c>
      <c r="N196">
        <v>81.44</v>
      </c>
      <c r="O196">
        <v>0.05</v>
      </c>
      <c r="P196">
        <v>43.9</v>
      </c>
      <c r="Q196">
        <v>77.367999999999995</v>
      </c>
      <c r="R196">
        <v>43.9</v>
      </c>
      <c r="S196">
        <v>33.467999999999996</v>
      </c>
      <c r="T196">
        <v>0.43258194602419603</v>
      </c>
      <c r="U196">
        <v>2026</v>
      </c>
      <c r="V196" t="s">
        <v>77</v>
      </c>
      <c r="W196">
        <v>2</v>
      </c>
      <c r="X196" t="s">
        <v>79</v>
      </c>
    </row>
    <row r="197" spans="1:24">
      <c r="A197">
        <v>4076</v>
      </c>
      <c r="B197" s="28">
        <v>46063</v>
      </c>
      <c r="C197">
        <v>2026</v>
      </c>
      <c r="D197" t="s">
        <v>77</v>
      </c>
      <c r="E197">
        <v>2</v>
      </c>
      <c r="F197" t="s">
        <v>79</v>
      </c>
      <c r="G197" t="s">
        <v>0</v>
      </c>
      <c r="H197" t="s">
        <v>1</v>
      </c>
      <c r="I197" t="s">
        <v>8</v>
      </c>
      <c r="J197" t="s">
        <v>16</v>
      </c>
      <c r="K197" t="s">
        <v>23</v>
      </c>
      <c r="L197" t="s">
        <v>51</v>
      </c>
      <c r="M197">
        <v>8</v>
      </c>
      <c r="N197">
        <v>122.19</v>
      </c>
      <c r="O197">
        <v>0.1</v>
      </c>
      <c r="P197">
        <v>60</v>
      </c>
      <c r="Q197">
        <v>879.76800000000003</v>
      </c>
      <c r="R197">
        <v>480</v>
      </c>
      <c r="S197">
        <v>399.76800000000003</v>
      </c>
      <c r="T197">
        <v>0.45440161497121973</v>
      </c>
      <c r="U197">
        <v>2026</v>
      </c>
      <c r="V197" t="s">
        <v>77</v>
      </c>
      <c r="W197">
        <v>2</v>
      </c>
      <c r="X197" t="s">
        <v>79</v>
      </c>
    </row>
    <row r="198" spans="1:24">
      <c r="A198">
        <v>4156</v>
      </c>
      <c r="B198" s="28">
        <v>46063</v>
      </c>
      <c r="C198">
        <v>2026</v>
      </c>
      <c r="D198" t="s">
        <v>77</v>
      </c>
      <c r="E198">
        <v>2</v>
      </c>
      <c r="F198" t="s">
        <v>79</v>
      </c>
      <c r="G198" t="s">
        <v>11</v>
      </c>
      <c r="H198" t="s">
        <v>52</v>
      </c>
      <c r="I198" t="s">
        <v>19</v>
      </c>
      <c r="J198" t="s">
        <v>3</v>
      </c>
      <c r="K198" t="s">
        <v>9</v>
      </c>
      <c r="L198" t="s">
        <v>17</v>
      </c>
      <c r="M198">
        <v>2</v>
      </c>
      <c r="N198">
        <v>146.33000000000001</v>
      </c>
      <c r="O198">
        <v>0.1</v>
      </c>
      <c r="P198">
        <v>81.34</v>
      </c>
      <c r="Q198">
        <v>263.39400000000001</v>
      </c>
      <c r="R198">
        <v>162.68</v>
      </c>
      <c r="S198">
        <v>100.714</v>
      </c>
      <c r="T198">
        <v>0.38237013751262366</v>
      </c>
      <c r="U198">
        <v>2026</v>
      </c>
      <c r="V198" t="s">
        <v>77</v>
      </c>
      <c r="W198">
        <v>2</v>
      </c>
      <c r="X198" t="s">
        <v>79</v>
      </c>
    </row>
    <row r="199" spans="1:24">
      <c r="A199">
        <v>4260</v>
      </c>
      <c r="B199" s="28">
        <v>46063</v>
      </c>
      <c r="C199">
        <v>2026</v>
      </c>
      <c r="D199" t="s">
        <v>77</v>
      </c>
      <c r="E199">
        <v>2</v>
      </c>
      <c r="F199" t="s">
        <v>79</v>
      </c>
      <c r="G199" t="s">
        <v>11</v>
      </c>
      <c r="H199" t="s">
        <v>52</v>
      </c>
      <c r="I199" t="s">
        <v>28</v>
      </c>
      <c r="J199" t="s">
        <v>3</v>
      </c>
      <c r="K199" t="s">
        <v>14</v>
      </c>
      <c r="L199" t="s">
        <v>44</v>
      </c>
      <c r="M199">
        <v>1</v>
      </c>
      <c r="N199">
        <v>131.24</v>
      </c>
      <c r="O199">
        <v>0.05</v>
      </c>
      <c r="P199">
        <v>66.14</v>
      </c>
      <c r="Q199">
        <v>124.678</v>
      </c>
      <c r="R199">
        <v>66.14</v>
      </c>
      <c r="S199">
        <v>58.537999999999997</v>
      </c>
      <c r="T199">
        <v>0.46951346669019395</v>
      </c>
      <c r="U199">
        <v>2026</v>
      </c>
      <c r="V199" t="s">
        <v>77</v>
      </c>
      <c r="W199">
        <v>2</v>
      </c>
      <c r="X199" t="s">
        <v>79</v>
      </c>
    </row>
    <row r="200" spans="1:24">
      <c r="A200">
        <v>4294</v>
      </c>
      <c r="B200" s="28">
        <v>46063</v>
      </c>
      <c r="C200">
        <v>2026</v>
      </c>
      <c r="D200" t="s">
        <v>77</v>
      </c>
      <c r="E200">
        <v>2</v>
      </c>
      <c r="F200" t="s">
        <v>79</v>
      </c>
      <c r="G200" t="s">
        <v>6</v>
      </c>
      <c r="H200" t="s">
        <v>7</v>
      </c>
      <c r="I200" t="s">
        <v>8</v>
      </c>
      <c r="J200" t="s">
        <v>13</v>
      </c>
      <c r="K200" t="s">
        <v>34</v>
      </c>
      <c r="L200" t="s">
        <v>45</v>
      </c>
      <c r="M200">
        <v>5</v>
      </c>
      <c r="N200">
        <v>51.37</v>
      </c>
      <c r="O200">
        <v>0.05</v>
      </c>
      <c r="P200">
        <v>21.81</v>
      </c>
      <c r="Q200">
        <v>244.00749999999996</v>
      </c>
      <c r="R200">
        <v>109.05</v>
      </c>
      <c r="S200">
        <v>134.95749999999998</v>
      </c>
      <c r="T200">
        <v>0.55308750755612024</v>
      </c>
      <c r="U200">
        <v>2026</v>
      </c>
      <c r="V200" t="s">
        <v>77</v>
      </c>
      <c r="W200">
        <v>2</v>
      </c>
      <c r="X200" t="s">
        <v>79</v>
      </c>
    </row>
    <row r="201" spans="1:24">
      <c r="A201">
        <v>1019</v>
      </c>
      <c r="B201" s="28">
        <v>46064</v>
      </c>
      <c r="C201">
        <v>2026</v>
      </c>
      <c r="D201" t="s">
        <v>77</v>
      </c>
      <c r="E201">
        <v>2</v>
      </c>
      <c r="F201" t="s">
        <v>79</v>
      </c>
      <c r="G201" t="s">
        <v>6</v>
      </c>
      <c r="H201" t="s">
        <v>43</v>
      </c>
      <c r="I201" t="s">
        <v>19</v>
      </c>
      <c r="J201" t="s">
        <v>13</v>
      </c>
      <c r="K201" t="s">
        <v>23</v>
      </c>
      <c r="L201" t="s">
        <v>51</v>
      </c>
      <c r="M201">
        <v>5</v>
      </c>
      <c r="N201">
        <v>121.94</v>
      </c>
      <c r="O201">
        <v>0</v>
      </c>
      <c r="P201">
        <v>62.3</v>
      </c>
      <c r="Q201">
        <v>609.70000000000005</v>
      </c>
      <c r="R201">
        <v>311.5</v>
      </c>
      <c r="S201">
        <v>298.20000000000005</v>
      </c>
      <c r="T201">
        <v>0.48909299655568317</v>
      </c>
      <c r="U201">
        <v>2026</v>
      </c>
      <c r="V201" t="s">
        <v>77</v>
      </c>
      <c r="W201">
        <v>2</v>
      </c>
      <c r="X201" t="s">
        <v>79</v>
      </c>
    </row>
    <row r="202" spans="1:24">
      <c r="A202">
        <v>1471</v>
      </c>
      <c r="B202" s="28">
        <v>46064</v>
      </c>
      <c r="C202">
        <v>2026</v>
      </c>
      <c r="D202" t="s">
        <v>77</v>
      </c>
      <c r="E202">
        <v>2</v>
      </c>
      <c r="F202" t="s">
        <v>79</v>
      </c>
      <c r="G202" t="s">
        <v>0</v>
      </c>
      <c r="H202" t="s">
        <v>1</v>
      </c>
      <c r="I202" t="s">
        <v>2</v>
      </c>
      <c r="J202" t="s">
        <v>3</v>
      </c>
      <c r="K202" t="s">
        <v>23</v>
      </c>
      <c r="L202" t="s">
        <v>51</v>
      </c>
      <c r="M202">
        <v>4</v>
      </c>
      <c r="N202">
        <v>124.55</v>
      </c>
      <c r="O202">
        <v>0</v>
      </c>
      <c r="P202">
        <v>60.41</v>
      </c>
      <c r="Q202">
        <v>498.2</v>
      </c>
      <c r="R202">
        <v>241.64</v>
      </c>
      <c r="S202">
        <v>256.56</v>
      </c>
      <c r="T202">
        <v>0.51497390606182258</v>
      </c>
      <c r="U202">
        <v>2026</v>
      </c>
      <c r="V202" t="s">
        <v>77</v>
      </c>
      <c r="W202">
        <v>2</v>
      </c>
      <c r="X202" t="s">
        <v>79</v>
      </c>
    </row>
    <row r="203" spans="1:24">
      <c r="A203">
        <v>2520</v>
      </c>
      <c r="B203" s="28">
        <v>46064</v>
      </c>
      <c r="C203">
        <v>2026</v>
      </c>
      <c r="D203" t="s">
        <v>77</v>
      </c>
      <c r="E203">
        <v>2</v>
      </c>
      <c r="F203" t="s">
        <v>79</v>
      </c>
      <c r="G203" t="s">
        <v>6</v>
      </c>
      <c r="H203" t="s">
        <v>49</v>
      </c>
      <c r="I203" t="s">
        <v>8</v>
      </c>
      <c r="J203" t="s">
        <v>16</v>
      </c>
      <c r="K203" t="s">
        <v>23</v>
      </c>
      <c r="L203" t="s">
        <v>24</v>
      </c>
      <c r="M203">
        <v>10</v>
      </c>
      <c r="N203">
        <v>343.77</v>
      </c>
      <c r="O203">
        <v>0.15</v>
      </c>
      <c r="P203">
        <v>195.29</v>
      </c>
      <c r="Q203">
        <v>2922.0449999999996</v>
      </c>
      <c r="R203">
        <v>1952.8999999999999</v>
      </c>
      <c r="S203">
        <v>969.14499999999975</v>
      </c>
      <c r="T203">
        <v>0.33166669233362245</v>
      </c>
      <c r="U203">
        <v>2026</v>
      </c>
      <c r="V203" t="s">
        <v>77</v>
      </c>
      <c r="W203">
        <v>2</v>
      </c>
      <c r="X203" t="s">
        <v>79</v>
      </c>
    </row>
    <row r="204" spans="1:24">
      <c r="A204">
        <v>4649</v>
      </c>
      <c r="B204" s="28">
        <v>46064</v>
      </c>
      <c r="C204">
        <v>2026</v>
      </c>
      <c r="D204" t="s">
        <v>77</v>
      </c>
      <c r="E204">
        <v>2</v>
      </c>
      <c r="F204" t="s">
        <v>79</v>
      </c>
      <c r="G204" t="s">
        <v>6</v>
      </c>
      <c r="H204" t="s">
        <v>7</v>
      </c>
      <c r="I204" t="s">
        <v>28</v>
      </c>
      <c r="J204" t="s">
        <v>3</v>
      </c>
      <c r="K204" t="s">
        <v>4</v>
      </c>
      <c r="L204" t="s">
        <v>5</v>
      </c>
      <c r="M204">
        <v>1</v>
      </c>
      <c r="N204">
        <v>81.819999999999993</v>
      </c>
      <c r="O204">
        <v>0.05</v>
      </c>
      <c r="P204">
        <v>43.83</v>
      </c>
      <c r="Q204">
        <v>77.728999999999985</v>
      </c>
      <c r="R204">
        <v>43.83</v>
      </c>
      <c r="S204">
        <v>33.898999999999987</v>
      </c>
      <c r="T204">
        <v>0.43611779387358635</v>
      </c>
      <c r="U204">
        <v>2026</v>
      </c>
      <c r="V204" t="s">
        <v>77</v>
      </c>
      <c r="W204">
        <v>2</v>
      </c>
      <c r="X204" t="s">
        <v>79</v>
      </c>
    </row>
    <row r="205" spans="1:24">
      <c r="A205">
        <v>4545</v>
      </c>
      <c r="B205" s="28">
        <v>46065</v>
      </c>
      <c r="C205">
        <v>2026</v>
      </c>
      <c r="D205" t="s">
        <v>77</v>
      </c>
      <c r="E205">
        <v>2</v>
      </c>
      <c r="F205" t="s">
        <v>79</v>
      </c>
      <c r="G205" t="s">
        <v>0</v>
      </c>
      <c r="H205" t="s">
        <v>36</v>
      </c>
      <c r="I205" t="s">
        <v>19</v>
      </c>
      <c r="J205" t="s">
        <v>13</v>
      </c>
      <c r="K205" t="s">
        <v>14</v>
      </c>
      <c r="L205" t="s">
        <v>15</v>
      </c>
      <c r="M205">
        <v>1</v>
      </c>
      <c r="N205">
        <v>36.58</v>
      </c>
      <c r="O205">
        <v>0.1</v>
      </c>
      <c r="P205">
        <v>13.76</v>
      </c>
      <c r="Q205">
        <v>32.921999999999997</v>
      </c>
      <c r="R205">
        <v>13.76</v>
      </c>
      <c r="S205">
        <v>19.161999999999999</v>
      </c>
      <c r="T205">
        <v>0.58204240325618128</v>
      </c>
      <c r="U205">
        <v>2026</v>
      </c>
      <c r="V205" t="s">
        <v>77</v>
      </c>
      <c r="W205">
        <v>2</v>
      </c>
      <c r="X205" t="s">
        <v>79</v>
      </c>
    </row>
    <row r="206" spans="1:24">
      <c r="A206">
        <v>285</v>
      </c>
      <c r="B206" s="28">
        <v>46066</v>
      </c>
      <c r="C206">
        <v>2026</v>
      </c>
      <c r="D206" t="s">
        <v>77</v>
      </c>
      <c r="E206">
        <v>2</v>
      </c>
      <c r="F206" t="s">
        <v>79</v>
      </c>
      <c r="G206" t="s">
        <v>20</v>
      </c>
      <c r="H206" t="s">
        <v>33</v>
      </c>
      <c r="I206" t="s">
        <v>19</v>
      </c>
      <c r="J206" t="s">
        <v>13</v>
      </c>
      <c r="K206" t="s">
        <v>9</v>
      </c>
      <c r="L206" t="s">
        <v>10</v>
      </c>
      <c r="M206">
        <v>4</v>
      </c>
      <c r="N206">
        <v>92.87</v>
      </c>
      <c r="O206">
        <v>0</v>
      </c>
      <c r="P206">
        <v>44.95</v>
      </c>
      <c r="Q206">
        <v>371.48</v>
      </c>
      <c r="R206">
        <v>179.8</v>
      </c>
      <c r="S206">
        <v>191.68</v>
      </c>
      <c r="T206">
        <v>0.51599009367933668</v>
      </c>
      <c r="U206">
        <v>2026</v>
      </c>
      <c r="V206" t="s">
        <v>77</v>
      </c>
      <c r="W206">
        <v>2</v>
      </c>
      <c r="X206" t="s">
        <v>79</v>
      </c>
    </row>
    <row r="207" spans="1:24">
      <c r="A207">
        <v>1499</v>
      </c>
      <c r="B207" s="28">
        <v>46066</v>
      </c>
      <c r="C207">
        <v>2026</v>
      </c>
      <c r="D207" t="s">
        <v>77</v>
      </c>
      <c r="E207">
        <v>2</v>
      </c>
      <c r="F207" t="s">
        <v>79</v>
      </c>
      <c r="G207" t="s">
        <v>20</v>
      </c>
      <c r="H207" t="s">
        <v>33</v>
      </c>
      <c r="I207" t="s">
        <v>2</v>
      </c>
      <c r="J207" t="s">
        <v>13</v>
      </c>
      <c r="K207" t="s">
        <v>4</v>
      </c>
      <c r="L207" t="s">
        <v>26</v>
      </c>
      <c r="M207">
        <v>2</v>
      </c>
      <c r="N207">
        <v>41.21</v>
      </c>
      <c r="O207">
        <v>0</v>
      </c>
      <c r="P207">
        <v>16.64</v>
      </c>
      <c r="Q207">
        <v>82.42</v>
      </c>
      <c r="R207">
        <v>33.28</v>
      </c>
      <c r="S207">
        <v>49.14</v>
      </c>
      <c r="T207">
        <v>0.59621451104100942</v>
      </c>
      <c r="U207">
        <v>2026</v>
      </c>
      <c r="V207" t="s">
        <v>77</v>
      </c>
      <c r="W207">
        <v>2</v>
      </c>
      <c r="X207" t="s">
        <v>79</v>
      </c>
    </row>
    <row r="208" spans="1:24">
      <c r="A208">
        <v>2615</v>
      </c>
      <c r="B208" s="28">
        <v>46066</v>
      </c>
      <c r="C208">
        <v>2026</v>
      </c>
      <c r="D208" t="s">
        <v>77</v>
      </c>
      <c r="E208">
        <v>2</v>
      </c>
      <c r="F208" t="s">
        <v>79</v>
      </c>
      <c r="G208" t="s">
        <v>0</v>
      </c>
      <c r="H208" t="s">
        <v>50</v>
      </c>
      <c r="I208" t="s">
        <v>2</v>
      </c>
      <c r="J208" t="s">
        <v>3</v>
      </c>
      <c r="K208" t="s">
        <v>9</v>
      </c>
      <c r="L208" t="s">
        <v>37</v>
      </c>
      <c r="M208">
        <v>6</v>
      </c>
      <c r="N208">
        <v>155.79</v>
      </c>
      <c r="O208">
        <v>0</v>
      </c>
      <c r="P208">
        <v>77.48</v>
      </c>
      <c r="Q208">
        <v>934.74</v>
      </c>
      <c r="R208">
        <v>464.88</v>
      </c>
      <c r="S208">
        <v>469.86</v>
      </c>
      <c r="T208">
        <v>0.50266384235188399</v>
      </c>
      <c r="U208">
        <v>2026</v>
      </c>
      <c r="V208" t="s">
        <v>77</v>
      </c>
      <c r="W208">
        <v>2</v>
      </c>
      <c r="X208" t="s">
        <v>79</v>
      </c>
    </row>
    <row r="209" spans="1:24">
      <c r="A209">
        <v>479</v>
      </c>
      <c r="B209" s="28">
        <v>46067</v>
      </c>
      <c r="C209">
        <v>2026</v>
      </c>
      <c r="D209" t="s">
        <v>77</v>
      </c>
      <c r="E209">
        <v>2</v>
      </c>
      <c r="F209" t="s">
        <v>79</v>
      </c>
      <c r="G209" t="s">
        <v>0</v>
      </c>
      <c r="H209" t="s">
        <v>1</v>
      </c>
      <c r="I209" t="s">
        <v>2</v>
      </c>
      <c r="J209" t="s">
        <v>3</v>
      </c>
      <c r="K209" t="s">
        <v>34</v>
      </c>
      <c r="L209" t="s">
        <v>45</v>
      </c>
      <c r="M209">
        <v>2</v>
      </c>
      <c r="N209">
        <v>50.16</v>
      </c>
      <c r="O209">
        <v>0.1</v>
      </c>
      <c r="P209">
        <v>21.48</v>
      </c>
      <c r="Q209">
        <v>90.287999999999997</v>
      </c>
      <c r="R209">
        <v>42.96</v>
      </c>
      <c r="S209">
        <v>47.327999999999996</v>
      </c>
      <c r="T209">
        <v>0.52418926103136632</v>
      </c>
      <c r="U209">
        <v>2026</v>
      </c>
      <c r="V209" t="s">
        <v>77</v>
      </c>
      <c r="W209">
        <v>2</v>
      </c>
      <c r="X209" t="s">
        <v>79</v>
      </c>
    </row>
    <row r="210" spans="1:24">
      <c r="A210">
        <v>4069</v>
      </c>
      <c r="B210" s="28">
        <v>46067</v>
      </c>
      <c r="C210">
        <v>2026</v>
      </c>
      <c r="D210" t="s">
        <v>77</v>
      </c>
      <c r="E210">
        <v>2</v>
      </c>
      <c r="F210" t="s">
        <v>79</v>
      </c>
      <c r="G210" t="s">
        <v>20</v>
      </c>
      <c r="H210" t="s">
        <v>33</v>
      </c>
      <c r="I210" t="s">
        <v>2</v>
      </c>
      <c r="J210" t="s">
        <v>13</v>
      </c>
      <c r="K210" t="s">
        <v>9</v>
      </c>
      <c r="L210" t="s">
        <v>17</v>
      </c>
      <c r="M210">
        <v>4</v>
      </c>
      <c r="N210">
        <v>140.63999999999999</v>
      </c>
      <c r="O210">
        <v>0</v>
      </c>
      <c r="P210">
        <v>77.510000000000005</v>
      </c>
      <c r="Q210">
        <v>562.55999999999995</v>
      </c>
      <c r="R210">
        <v>310.04000000000002</v>
      </c>
      <c r="S210">
        <v>252.51999999999992</v>
      </c>
      <c r="T210">
        <v>0.4488765642775881</v>
      </c>
      <c r="U210">
        <v>2026</v>
      </c>
      <c r="V210" t="s">
        <v>77</v>
      </c>
      <c r="W210">
        <v>2</v>
      </c>
      <c r="X210" t="s">
        <v>79</v>
      </c>
    </row>
    <row r="211" spans="1:24">
      <c r="A211">
        <v>4588</v>
      </c>
      <c r="B211" s="28">
        <v>46067</v>
      </c>
      <c r="C211">
        <v>2026</v>
      </c>
      <c r="D211" t="s">
        <v>77</v>
      </c>
      <c r="E211">
        <v>2</v>
      </c>
      <c r="F211" t="s">
        <v>79</v>
      </c>
      <c r="G211" t="s">
        <v>0</v>
      </c>
      <c r="H211" t="s">
        <v>1</v>
      </c>
      <c r="I211" t="s">
        <v>28</v>
      </c>
      <c r="J211" t="s">
        <v>13</v>
      </c>
      <c r="K211" t="s">
        <v>23</v>
      </c>
      <c r="L211" t="s">
        <v>40</v>
      </c>
      <c r="M211">
        <v>1</v>
      </c>
      <c r="N211">
        <v>80.680000000000007</v>
      </c>
      <c r="O211">
        <v>0</v>
      </c>
      <c r="P211">
        <v>39.630000000000003</v>
      </c>
      <c r="Q211">
        <v>80.680000000000007</v>
      </c>
      <c r="R211">
        <v>39.630000000000003</v>
      </c>
      <c r="S211">
        <v>41.050000000000004</v>
      </c>
      <c r="T211">
        <v>0.50880019831432821</v>
      </c>
      <c r="U211">
        <v>2026</v>
      </c>
      <c r="V211" t="s">
        <v>77</v>
      </c>
      <c r="W211">
        <v>2</v>
      </c>
      <c r="X211" t="s">
        <v>79</v>
      </c>
    </row>
    <row r="212" spans="1:24">
      <c r="A212">
        <v>14</v>
      </c>
      <c r="B212" s="28">
        <v>46068</v>
      </c>
      <c r="C212">
        <v>2026</v>
      </c>
      <c r="D212" t="s">
        <v>77</v>
      </c>
      <c r="E212">
        <v>2</v>
      </c>
      <c r="F212" t="s">
        <v>79</v>
      </c>
      <c r="G212" t="s">
        <v>0</v>
      </c>
      <c r="H212" t="s">
        <v>1</v>
      </c>
      <c r="I212" t="s">
        <v>8</v>
      </c>
      <c r="J212" t="s">
        <v>16</v>
      </c>
      <c r="K212" t="s">
        <v>14</v>
      </c>
      <c r="L212" t="s">
        <v>48</v>
      </c>
      <c r="M212">
        <v>3</v>
      </c>
      <c r="N212">
        <v>162.44999999999999</v>
      </c>
      <c r="O212">
        <v>0.05</v>
      </c>
      <c r="P212">
        <v>86.43</v>
      </c>
      <c r="Q212">
        <v>462.98249999999996</v>
      </c>
      <c r="R212">
        <v>259.29000000000002</v>
      </c>
      <c r="S212">
        <v>203.69249999999994</v>
      </c>
      <c r="T212">
        <v>0.43995723380473334</v>
      </c>
      <c r="U212">
        <v>2026</v>
      </c>
      <c r="V212" t="s">
        <v>77</v>
      </c>
      <c r="W212">
        <v>2</v>
      </c>
      <c r="X212" t="s">
        <v>79</v>
      </c>
    </row>
    <row r="213" spans="1:24">
      <c r="A213">
        <v>303</v>
      </c>
      <c r="B213" s="28">
        <v>46068</v>
      </c>
      <c r="C213">
        <v>2026</v>
      </c>
      <c r="D213" t="s">
        <v>77</v>
      </c>
      <c r="E213">
        <v>2</v>
      </c>
      <c r="F213" t="s">
        <v>79</v>
      </c>
      <c r="G213" t="s">
        <v>6</v>
      </c>
      <c r="H213" t="s">
        <v>27</v>
      </c>
      <c r="I213" t="s">
        <v>28</v>
      </c>
      <c r="J213" t="s">
        <v>3</v>
      </c>
      <c r="K213" t="s">
        <v>4</v>
      </c>
      <c r="L213" t="s">
        <v>30</v>
      </c>
      <c r="M213">
        <v>2</v>
      </c>
      <c r="N213">
        <v>102.12</v>
      </c>
      <c r="O213">
        <v>0.15</v>
      </c>
      <c r="P213">
        <v>51.03</v>
      </c>
      <c r="Q213">
        <v>173.60400000000001</v>
      </c>
      <c r="R213">
        <v>102.06</v>
      </c>
      <c r="S213">
        <v>71.544000000000011</v>
      </c>
      <c r="T213">
        <v>0.41211032003870884</v>
      </c>
      <c r="U213">
        <v>2026</v>
      </c>
      <c r="V213" t="s">
        <v>77</v>
      </c>
      <c r="W213">
        <v>2</v>
      </c>
      <c r="X213" t="s">
        <v>79</v>
      </c>
    </row>
    <row r="214" spans="1:24">
      <c r="A214">
        <v>1197</v>
      </c>
      <c r="B214" s="28">
        <v>46069</v>
      </c>
      <c r="C214">
        <v>2026</v>
      </c>
      <c r="D214" t="s">
        <v>77</v>
      </c>
      <c r="E214">
        <v>2</v>
      </c>
      <c r="F214" t="s">
        <v>79</v>
      </c>
      <c r="G214" t="s">
        <v>11</v>
      </c>
      <c r="H214" t="s">
        <v>18</v>
      </c>
      <c r="I214" t="s">
        <v>2</v>
      </c>
      <c r="J214" t="s">
        <v>13</v>
      </c>
      <c r="K214" t="s">
        <v>4</v>
      </c>
      <c r="L214" t="s">
        <v>30</v>
      </c>
      <c r="M214">
        <v>2</v>
      </c>
      <c r="N214">
        <v>101.77</v>
      </c>
      <c r="O214">
        <v>0</v>
      </c>
      <c r="P214">
        <v>51.34</v>
      </c>
      <c r="Q214">
        <v>203.54</v>
      </c>
      <c r="R214">
        <v>102.68</v>
      </c>
      <c r="S214">
        <v>100.85999999999999</v>
      </c>
      <c r="T214">
        <v>0.49552913432249185</v>
      </c>
      <c r="U214">
        <v>2026</v>
      </c>
      <c r="V214" t="s">
        <v>77</v>
      </c>
      <c r="W214">
        <v>2</v>
      </c>
      <c r="X214" t="s">
        <v>79</v>
      </c>
    </row>
    <row r="215" spans="1:24">
      <c r="A215">
        <v>2714</v>
      </c>
      <c r="B215" s="28">
        <v>46069</v>
      </c>
      <c r="C215">
        <v>2026</v>
      </c>
      <c r="D215" t="s">
        <v>77</v>
      </c>
      <c r="E215">
        <v>2</v>
      </c>
      <c r="F215" t="s">
        <v>79</v>
      </c>
      <c r="G215" t="s">
        <v>0</v>
      </c>
      <c r="H215" t="s">
        <v>50</v>
      </c>
      <c r="I215" t="s">
        <v>2</v>
      </c>
      <c r="J215" t="s">
        <v>16</v>
      </c>
      <c r="K215" t="s">
        <v>9</v>
      </c>
      <c r="L215" t="s">
        <v>37</v>
      </c>
      <c r="M215">
        <v>3</v>
      </c>
      <c r="N215">
        <v>153.24</v>
      </c>
      <c r="O215">
        <v>0.15</v>
      </c>
      <c r="P215">
        <v>77.61</v>
      </c>
      <c r="Q215">
        <v>390.762</v>
      </c>
      <c r="R215">
        <v>232.82999999999998</v>
      </c>
      <c r="S215">
        <v>157.93200000000002</v>
      </c>
      <c r="T215">
        <v>0.40416417154175693</v>
      </c>
      <c r="U215">
        <v>2026</v>
      </c>
      <c r="V215" t="s">
        <v>77</v>
      </c>
      <c r="W215">
        <v>2</v>
      </c>
      <c r="X215" t="s">
        <v>79</v>
      </c>
    </row>
    <row r="216" spans="1:24">
      <c r="A216">
        <v>2753</v>
      </c>
      <c r="B216" s="28">
        <v>46069</v>
      </c>
      <c r="C216">
        <v>2026</v>
      </c>
      <c r="D216" t="s">
        <v>77</v>
      </c>
      <c r="E216">
        <v>2</v>
      </c>
      <c r="F216" t="s">
        <v>79</v>
      </c>
      <c r="G216" t="s">
        <v>20</v>
      </c>
      <c r="H216" t="s">
        <v>21</v>
      </c>
      <c r="I216" t="s">
        <v>28</v>
      </c>
      <c r="J216" t="s">
        <v>3</v>
      </c>
      <c r="K216" t="s">
        <v>9</v>
      </c>
      <c r="L216" t="s">
        <v>17</v>
      </c>
      <c r="M216">
        <v>1</v>
      </c>
      <c r="N216">
        <v>140.47</v>
      </c>
      <c r="O216">
        <v>0</v>
      </c>
      <c r="P216">
        <v>79.66</v>
      </c>
      <c r="Q216">
        <v>140.47</v>
      </c>
      <c r="R216">
        <v>79.66</v>
      </c>
      <c r="S216">
        <v>60.81</v>
      </c>
      <c r="T216">
        <v>0.43290382288033036</v>
      </c>
      <c r="U216">
        <v>2026</v>
      </c>
      <c r="V216" t="s">
        <v>77</v>
      </c>
      <c r="W216">
        <v>2</v>
      </c>
      <c r="X216" t="s">
        <v>79</v>
      </c>
    </row>
    <row r="217" spans="1:24">
      <c r="A217">
        <v>3901</v>
      </c>
      <c r="B217" s="28">
        <v>46069</v>
      </c>
      <c r="C217">
        <v>2026</v>
      </c>
      <c r="D217" t="s">
        <v>77</v>
      </c>
      <c r="E217">
        <v>2</v>
      </c>
      <c r="F217" t="s">
        <v>79</v>
      </c>
      <c r="G217" t="s">
        <v>20</v>
      </c>
      <c r="H217" t="s">
        <v>31</v>
      </c>
      <c r="I217" t="s">
        <v>19</v>
      </c>
      <c r="J217" t="s">
        <v>13</v>
      </c>
      <c r="K217" t="s">
        <v>9</v>
      </c>
      <c r="L217" t="s">
        <v>46</v>
      </c>
      <c r="M217">
        <v>4</v>
      </c>
      <c r="N217">
        <v>70.67</v>
      </c>
      <c r="O217">
        <v>0.05</v>
      </c>
      <c r="P217">
        <v>32.96</v>
      </c>
      <c r="Q217">
        <v>268.54599999999999</v>
      </c>
      <c r="R217">
        <v>131.84</v>
      </c>
      <c r="S217">
        <v>136.70599999999999</v>
      </c>
      <c r="T217">
        <v>0.50905990035226734</v>
      </c>
      <c r="U217">
        <v>2026</v>
      </c>
      <c r="V217" t="s">
        <v>77</v>
      </c>
      <c r="W217">
        <v>2</v>
      </c>
      <c r="X217" t="s">
        <v>79</v>
      </c>
    </row>
    <row r="218" spans="1:24">
      <c r="A218">
        <v>594</v>
      </c>
      <c r="B218" s="28">
        <v>46070</v>
      </c>
      <c r="C218">
        <v>2026</v>
      </c>
      <c r="D218" t="s">
        <v>77</v>
      </c>
      <c r="E218">
        <v>2</v>
      </c>
      <c r="F218" t="s">
        <v>79</v>
      </c>
      <c r="G218" t="s">
        <v>0</v>
      </c>
      <c r="H218" t="s">
        <v>50</v>
      </c>
      <c r="I218" t="s">
        <v>19</v>
      </c>
      <c r="J218" t="s">
        <v>16</v>
      </c>
      <c r="K218" t="s">
        <v>14</v>
      </c>
      <c r="L218" t="s">
        <v>44</v>
      </c>
      <c r="M218">
        <v>3</v>
      </c>
      <c r="N218">
        <v>134.91</v>
      </c>
      <c r="O218">
        <v>0</v>
      </c>
      <c r="P218">
        <v>67.69</v>
      </c>
      <c r="Q218">
        <v>404.73</v>
      </c>
      <c r="R218">
        <v>203.07</v>
      </c>
      <c r="S218">
        <v>201.66000000000003</v>
      </c>
      <c r="T218">
        <v>0.49825809799125348</v>
      </c>
      <c r="U218">
        <v>2026</v>
      </c>
      <c r="V218" t="s">
        <v>77</v>
      </c>
      <c r="W218">
        <v>2</v>
      </c>
      <c r="X218" t="s">
        <v>79</v>
      </c>
    </row>
    <row r="219" spans="1:24">
      <c r="A219">
        <v>624</v>
      </c>
      <c r="B219" s="28">
        <v>46070</v>
      </c>
      <c r="C219">
        <v>2026</v>
      </c>
      <c r="D219" t="s">
        <v>77</v>
      </c>
      <c r="E219">
        <v>2</v>
      </c>
      <c r="F219" t="s">
        <v>79</v>
      </c>
      <c r="G219" t="s">
        <v>11</v>
      </c>
      <c r="H219" t="s">
        <v>12</v>
      </c>
      <c r="I219" t="s">
        <v>2</v>
      </c>
      <c r="J219" t="s">
        <v>16</v>
      </c>
      <c r="K219" t="s">
        <v>9</v>
      </c>
      <c r="L219" t="s">
        <v>46</v>
      </c>
      <c r="M219">
        <v>1</v>
      </c>
      <c r="N219">
        <v>70.86</v>
      </c>
      <c r="O219">
        <v>0.1</v>
      </c>
      <c r="P219">
        <v>33.299999999999997</v>
      </c>
      <c r="Q219">
        <v>63.774000000000001</v>
      </c>
      <c r="R219">
        <v>33.299999999999997</v>
      </c>
      <c r="S219">
        <v>30.474000000000004</v>
      </c>
      <c r="T219">
        <v>0.47784363533728486</v>
      </c>
      <c r="U219">
        <v>2026</v>
      </c>
      <c r="V219" t="s">
        <v>77</v>
      </c>
      <c r="W219">
        <v>2</v>
      </c>
      <c r="X219" t="s">
        <v>79</v>
      </c>
    </row>
    <row r="220" spans="1:24">
      <c r="A220">
        <v>1013</v>
      </c>
      <c r="B220" s="28">
        <v>46070</v>
      </c>
      <c r="C220">
        <v>2026</v>
      </c>
      <c r="D220" t="s">
        <v>77</v>
      </c>
      <c r="E220">
        <v>2</v>
      </c>
      <c r="F220" t="s">
        <v>79</v>
      </c>
      <c r="G220" t="s">
        <v>6</v>
      </c>
      <c r="H220" t="s">
        <v>43</v>
      </c>
      <c r="I220" t="s">
        <v>19</v>
      </c>
      <c r="J220" t="s">
        <v>13</v>
      </c>
      <c r="K220" t="s">
        <v>4</v>
      </c>
      <c r="L220" t="s">
        <v>30</v>
      </c>
      <c r="M220">
        <v>1</v>
      </c>
      <c r="N220">
        <v>104.35</v>
      </c>
      <c r="O220">
        <v>0</v>
      </c>
      <c r="P220">
        <v>51.49</v>
      </c>
      <c r="Q220">
        <v>104.35</v>
      </c>
      <c r="R220">
        <v>51.49</v>
      </c>
      <c r="S220">
        <v>52.859999999999992</v>
      </c>
      <c r="T220">
        <v>0.50656444657402966</v>
      </c>
      <c r="U220">
        <v>2026</v>
      </c>
      <c r="V220" t="s">
        <v>77</v>
      </c>
      <c r="W220">
        <v>2</v>
      </c>
      <c r="X220" t="s">
        <v>79</v>
      </c>
    </row>
    <row r="221" spans="1:24">
      <c r="A221">
        <v>1100</v>
      </c>
      <c r="B221" s="28">
        <v>46070</v>
      </c>
      <c r="C221">
        <v>2026</v>
      </c>
      <c r="D221" t="s">
        <v>77</v>
      </c>
      <c r="E221">
        <v>2</v>
      </c>
      <c r="F221" t="s">
        <v>79</v>
      </c>
      <c r="G221" t="s">
        <v>20</v>
      </c>
      <c r="H221" t="s">
        <v>33</v>
      </c>
      <c r="I221" t="s">
        <v>2</v>
      </c>
      <c r="J221" t="s">
        <v>3</v>
      </c>
      <c r="K221" t="s">
        <v>34</v>
      </c>
      <c r="L221" t="s">
        <v>38</v>
      </c>
      <c r="M221">
        <v>2</v>
      </c>
      <c r="N221">
        <v>120.48</v>
      </c>
      <c r="O221">
        <v>0</v>
      </c>
      <c r="P221">
        <v>70.680000000000007</v>
      </c>
      <c r="Q221">
        <v>240.96</v>
      </c>
      <c r="R221">
        <v>141.36000000000001</v>
      </c>
      <c r="S221">
        <v>99.6</v>
      </c>
      <c r="T221">
        <v>0.4133466135458167</v>
      </c>
      <c r="U221">
        <v>2026</v>
      </c>
      <c r="V221" t="s">
        <v>77</v>
      </c>
      <c r="W221">
        <v>2</v>
      </c>
      <c r="X221" t="s">
        <v>79</v>
      </c>
    </row>
    <row r="222" spans="1:24">
      <c r="A222">
        <v>2353</v>
      </c>
      <c r="B222" s="28">
        <v>46070</v>
      </c>
      <c r="C222">
        <v>2026</v>
      </c>
      <c r="D222" t="s">
        <v>77</v>
      </c>
      <c r="E222">
        <v>2</v>
      </c>
      <c r="F222" t="s">
        <v>79</v>
      </c>
      <c r="G222" t="s">
        <v>6</v>
      </c>
      <c r="H222" t="s">
        <v>43</v>
      </c>
      <c r="I222" t="s">
        <v>2</v>
      </c>
      <c r="J222" t="s">
        <v>3</v>
      </c>
      <c r="K222" t="s">
        <v>23</v>
      </c>
      <c r="L222" t="s">
        <v>24</v>
      </c>
      <c r="M222">
        <v>1</v>
      </c>
      <c r="N222">
        <v>339.52</v>
      </c>
      <c r="O222">
        <v>0.1</v>
      </c>
      <c r="P222">
        <v>191.19</v>
      </c>
      <c r="Q222">
        <v>305.56799999999998</v>
      </c>
      <c r="R222">
        <v>191.19</v>
      </c>
      <c r="S222">
        <v>114.37799999999999</v>
      </c>
      <c r="T222">
        <v>0.3743127552623311</v>
      </c>
      <c r="U222">
        <v>2026</v>
      </c>
      <c r="V222" t="s">
        <v>77</v>
      </c>
      <c r="W222">
        <v>2</v>
      </c>
      <c r="X222" t="s">
        <v>79</v>
      </c>
    </row>
    <row r="223" spans="1:24">
      <c r="A223">
        <v>3020</v>
      </c>
      <c r="B223" s="28">
        <v>46070</v>
      </c>
      <c r="C223">
        <v>2026</v>
      </c>
      <c r="D223" t="s">
        <v>77</v>
      </c>
      <c r="E223">
        <v>2</v>
      </c>
      <c r="F223" t="s">
        <v>79</v>
      </c>
      <c r="G223" t="s">
        <v>6</v>
      </c>
      <c r="H223" t="s">
        <v>49</v>
      </c>
      <c r="I223" t="s">
        <v>8</v>
      </c>
      <c r="J223" t="s">
        <v>16</v>
      </c>
      <c r="K223" t="s">
        <v>9</v>
      </c>
      <c r="L223" t="s">
        <v>37</v>
      </c>
      <c r="M223">
        <v>5</v>
      </c>
      <c r="N223">
        <v>154.72999999999999</v>
      </c>
      <c r="O223">
        <v>0.1</v>
      </c>
      <c r="P223">
        <v>77.42</v>
      </c>
      <c r="Q223">
        <v>696.28499999999997</v>
      </c>
      <c r="R223">
        <v>387.1</v>
      </c>
      <c r="S223">
        <v>309.18499999999995</v>
      </c>
      <c r="T223">
        <v>0.44404949122844806</v>
      </c>
      <c r="U223">
        <v>2026</v>
      </c>
      <c r="V223" t="s">
        <v>77</v>
      </c>
      <c r="W223">
        <v>2</v>
      </c>
      <c r="X223" t="s">
        <v>79</v>
      </c>
    </row>
    <row r="224" spans="1:24">
      <c r="A224">
        <v>3227</v>
      </c>
      <c r="B224" s="28">
        <v>46070</v>
      </c>
      <c r="C224">
        <v>2026</v>
      </c>
      <c r="D224" t="s">
        <v>77</v>
      </c>
      <c r="E224">
        <v>2</v>
      </c>
      <c r="F224" t="s">
        <v>79</v>
      </c>
      <c r="G224" t="s">
        <v>11</v>
      </c>
      <c r="H224" t="s">
        <v>25</v>
      </c>
      <c r="I224" t="s">
        <v>19</v>
      </c>
      <c r="J224" t="s">
        <v>16</v>
      </c>
      <c r="K224" t="s">
        <v>9</v>
      </c>
      <c r="L224" t="s">
        <v>10</v>
      </c>
      <c r="M224">
        <v>4</v>
      </c>
      <c r="N224">
        <v>93.98</v>
      </c>
      <c r="O224">
        <v>0.05</v>
      </c>
      <c r="P224">
        <v>44.6</v>
      </c>
      <c r="Q224">
        <v>357.12400000000002</v>
      </c>
      <c r="R224">
        <v>178.4</v>
      </c>
      <c r="S224">
        <v>178.72400000000002</v>
      </c>
      <c r="T224">
        <v>0.50045362395134463</v>
      </c>
      <c r="U224">
        <v>2026</v>
      </c>
      <c r="V224" t="s">
        <v>77</v>
      </c>
      <c r="W224">
        <v>2</v>
      </c>
      <c r="X224" t="s">
        <v>79</v>
      </c>
    </row>
    <row r="225" spans="1:24">
      <c r="A225">
        <v>3530</v>
      </c>
      <c r="B225" s="28">
        <v>46070</v>
      </c>
      <c r="C225">
        <v>2026</v>
      </c>
      <c r="D225" t="s">
        <v>77</v>
      </c>
      <c r="E225">
        <v>2</v>
      </c>
      <c r="F225" t="s">
        <v>79</v>
      </c>
      <c r="G225" t="s">
        <v>0</v>
      </c>
      <c r="H225" t="s">
        <v>1</v>
      </c>
      <c r="I225" t="s">
        <v>2</v>
      </c>
      <c r="J225" t="s">
        <v>13</v>
      </c>
      <c r="K225" t="s">
        <v>23</v>
      </c>
      <c r="L225" t="s">
        <v>24</v>
      </c>
      <c r="M225">
        <v>2</v>
      </c>
      <c r="N225">
        <v>336.83</v>
      </c>
      <c r="O225">
        <v>0</v>
      </c>
      <c r="P225">
        <v>194.42</v>
      </c>
      <c r="Q225">
        <v>673.66</v>
      </c>
      <c r="R225">
        <v>388.84</v>
      </c>
      <c r="S225">
        <v>284.82</v>
      </c>
      <c r="T225">
        <v>0.42279488169106078</v>
      </c>
      <c r="U225">
        <v>2026</v>
      </c>
      <c r="V225" t="s">
        <v>77</v>
      </c>
      <c r="W225">
        <v>2</v>
      </c>
      <c r="X225" t="s">
        <v>79</v>
      </c>
    </row>
    <row r="226" spans="1:24">
      <c r="A226">
        <v>6</v>
      </c>
      <c r="B226" s="28">
        <v>46071</v>
      </c>
      <c r="C226">
        <v>2026</v>
      </c>
      <c r="D226" t="s">
        <v>77</v>
      </c>
      <c r="E226">
        <v>2</v>
      </c>
      <c r="F226" t="s">
        <v>79</v>
      </c>
      <c r="G226" t="s">
        <v>20</v>
      </c>
      <c r="H226" t="s">
        <v>33</v>
      </c>
      <c r="I226" t="s">
        <v>19</v>
      </c>
      <c r="J226" t="s">
        <v>3</v>
      </c>
      <c r="K226" t="s">
        <v>23</v>
      </c>
      <c r="L226" t="s">
        <v>24</v>
      </c>
      <c r="M226">
        <v>1</v>
      </c>
      <c r="N226">
        <v>338.93</v>
      </c>
      <c r="O226">
        <v>0</v>
      </c>
      <c r="P226">
        <v>197.92</v>
      </c>
      <c r="Q226">
        <v>338.93</v>
      </c>
      <c r="R226">
        <v>197.92</v>
      </c>
      <c r="S226">
        <v>141.01000000000002</v>
      </c>
      <c r="T226">
        <v>0.41604461098161866</v>
      </c>
      <c r="U226">
        <v>2026</v>
      </c>
      <c r="V226" t="s">
        <v>77</v>
      </c>
      <c r="W226">
        <v>2</v>
      </c>
      <c r="X226" t="s">
        <v>79</v>
      </c>
    </row>
    <row r="227" spans="1:24">
      <c r="A227">
        <v>2038</v>
      </c>
      <c r="B227" s="28">
        <v>46071</v>
      </c>
      <c r="C227">
        <v>2026</v>
      </c>
      <c r="D227" t="s">
        <v>77</v>
      </c>
      <c r="E227">
        <v>2</v>
      </c>
      <c r="F227" t="s">
        <v>79</v>
      </c>
      <c r="G227" t="s">
        <v>0</v>
      </c>
      <c r="H227" t="s">
        <v>36</v>
      </c>
      <c r="I227" t="s">
        <v>2</v>
      </c>
      <c r="J227" t="s">
        <v>13</v>
      </c>
      <c r="K227" t="s">
        <v>23</v>
      </c>
      <c r="L227" t="s">
        <v>51</v>
      </c>
      <c r="M227">
        <v>5</v>
      </c>
      <c r="N227">
        <v>122.72</v>
      </c>
      <c r="O227">
        <v>0</v>
      </c>
      <c r="P227">
        <v>62.41</v>
      </c>
      <c r="Q227">
        <v>613.6</v>
      </c>
      <c r="R227">
        <v>312.04999999999995</v>
      </c>
      <c r="S227">
        <v>301.55000000000007</v>
      </c>
      <c r="T227">
        <v>0.49144393741851378</v>
      </c>
      <c r="U227">
        <v>2026</v>
      </c>
      <c r="V227" t="s">
        <v>77</v>
      </c>
      <c r="W227">
        <v>2</v>
      </c>
      <c r="X227" t="s">
        <v>79</v>
      </c>
    </row>
    <row r="228" spans="1:24">
      <c r="A228">
        <v>4104</v>
      </c>
      <c r="B228" s="28">
        <v>46071</v>
      </c>
      <c r="C228">
        <v>2026</v>
      </c>
      <c r="D228" t="s">
        <v>77</v>
      </c>
      <c r="E228">
        <v>2</v>
      </c>
      <c r="F228" t="s">
        <v>79</v>
      </c>
      <c r="G228" t="s">
        <v>20</v>
      </c>
      <c r="H228" t="s">
        <v>21</v>
      </c>
      <c r="I228" t="s">
        <v>2</v>
      </c>
      <c r="J228" t="s">
        <v>13</v>
      </c>
      <c r="K228" t="s">
        <v>14</v>
      </c>
      <c r="L228" t="s">
        <v>44</v>
      </c>
      <c r="M228">
        <v>4</v>
      </c>
      <c r="N228">
        <v>135.63</v>
      </c>
      <c r="O228">
        <v>0.05</v>
      </c>
      <c r="P228">
        <v>65.900000000000006</v>
      </c>
      <c r="Q228">
        <v>515.39400000000001</v>
      </c>
      <c r="R228">
        <v>263.60000000000002</v>
      </c>
      <c r="S228">
        <v>251.79399999999998</v>
      </c>
      <c r="T228">
        <v>0.4885466264644136</v>
      </c>
      <c r="U228">
        <v>2026</v>
      </c>
      <c r="V228" t="s">
        <v>77</v>
      </c>
      <c r="W228">
        <v>2</v>
      </c>
      <c r="X228" t="s">
        <v>79</v>
      </c>
    </row>
    <row r="229" spans="1:24">
      <c r="A229">
        <v>1072</v>
      </c>
      <c r="B229" s="28">
        <v>46072</v>
      </c>
      <c r="C229">
        <v>2026</v>
      </c>
      <c r="D229" t="s">
        <v>77</v>
      </c>
      <c r="E229">
        <v>2</v>
      </c>
      <c r="F229" t="s">
        <v>79</v>
      </c>
      <c r="G229" t="s">
        <v>11</v>
      </c>
      <c r="H229" t="s">
        <v>52</v>
      </c>
      <c r="I229" t="s">
        <v>2</v>
      </c>
      <c r="J229" t="s">
        <v>3</v>
      </c>
      <c r="K229" t="s">
        <v>23</v>
      </c>
      <c r="L229" t="s">
        <v>40</v>
      </c>
      <c r="M229">
        <v>2</v>
      </c>
      <c r="N229">
        <v>81.34</v>
      </c>
      <c r="O229">
        <v>0.05</v>
      </c>
      <c r="P229">
        <v>40.64</v>
      </c>
      <c r="Q229">
        <v>154.54599999999999</v>
      </c>
      <c r="R229">
        <v>81.28</v>
      </c>
      <c r="S229">
        <v>73.265999999999991</v>
      </c>
      <c r="T229">
        <v>0.47407244445019603</v>
      </c>
      <c r="U229">
        <v>2026</v>
      </c>
      <c r="V229" t="s">
        <v>77</v>
      </c>
      <c r="W229">
        <v>2</v>
      </c>
      <c r="X229" t="s">
        <v>79</v>
      </c>
    </row>
    <row r="230" spans="1:24">
      <c r="A230">
        <v>2435</v>
      </c>
      <c r="B230" s="28">
        <v>46072</v>
      </c>
      <c r="C230">
        <v>2026</v>
      </c>
      <c r="D230" t="s">
        <v>77</v>
      </c>
      <c r="E230">
        <v>2</v>
      </c>
      <c r="F230" t="s">
        <v>79</v>
      </c>
      <c r="G230" t="s">
        <v>11</v>
      </c>
      <c r="H230" t="s">
        <v>18</v>
      </c>
      <c r="I230" t="s">
        <v>2</v>
      </c>
      <c r="J230" t="s">
        <v>13</v>
      </c>
      <c r="K230" t="s">
        <v>4</v>
      </c>
      <c r="L230" t="s">
        <v>26</v>
      </c>
      <c r="M230">
        <v>1</v>
      </c>
      <c r="N230">
        <v>41.01</v>
      </c>
      <c r="O230">
        <v>0.05</v>
      </c>
      <c r="P230">
        <v>16.489999999999998</v>
      </c>
      <c r="Q230">
        <v>38.959499999999998</v>
      </c>
      <c r="R230">
        <v>16.489999999999998</v>
      </c>
      <c r="S230">
        <v>22.4695</v>
      </c>
      <c r="T230">
        <v>0.57673994789460847</v>
      </c>
      <c r="U230">
        <v>2026</v>
      </c>
      <c r="V230" t="s">
        <v>77</v>
      </c>
      <c r="W230">
        <v>2</v>
      </c>
      <c r="X230" t="s">
        <v>79</v>
      </c>
    </row>
    <row r="231" spans="1:24">
      <c r="A231">
        <v>4476</v>
      </c>
      <c r="B231" s="28">
        <v>46072</v>
      </c>
      <c r="C231">
        <v>2026</v>
      </c>
      <c r="D231" t="s">
        <v>77</v>
      </c>
      <c r="E231">
        <v>2</v>
      </c>
      <c r="F231" t="s">
        <v>79</v>
      </c>
      <c r="G231" t="s">
        <v>6</v>
      </c>
      <c r="H231" t="s">
        <v>41</v>
      </c>
      <c r="I231" t="s">
        <v>28</v>
      </c>
      <c r="J231" t="s">
        <v>16</v>
      </c>
      <c r="K231" t="s">
        <v>9</v>
      </c>
      <c r="L231" t="s">
        <v>37</v>
      </c>
      <c r="M231">
        <v>2</v>
      </c>
      <c r="N231">
        <v>153.03</v>
      </c>
      <c r="O231">
        <v>0</v>
      </c>
      <c r="P231">
        <v>81.02</v>
      </c>
      <c r="Q231">
        <v>306.06</v>
      </c>
      <c r="R231">
        <v>162.04</v>
      </c>
      <c r="S231">
        <v>144.02000000000001</v>
      </c>
      <c r="T231">
        <v>0.47056132784421356</v>
      </c>
      <c r="U231">
        <v>2026</v>
      </c>
      <c r="V231" t="s">
        <v>77</v>
      </c>
      <c r="W231">
        <v>2</v>
      </c>
      <c r="X231" t="s">
        <v>79</v>
      </c>
    </row>
    <row r="232" spans="1:24">
      <c r="A232">
        <v>174</v>
      </c>
      <c r="B232" s="28">
        <v>46073</v>
      </c>
      <c r="C232">
        <v>2026</v>
      </c>
      <c r="D232" t="s">
        <v>77</v>
      </c>
      <c r="E232">
        <v>2</v>
      </c>
      <c r="F232" t="s">
        <v>79</v>
      </c>
      <c r="G232" t="s">
        <v>6</v>
      </c>
      <c r="H232" t="s">
        <v>41</v>
      </c>
      <c r="I232" t="s">
        <v>2</v>
      </c>
      <c r="J232" t="s">
        <v>13</v>
      </c>
      <c r="K232" t="s">
        <v>34</v>
      </c>
      <c r="L232" t="s">
        <v>38</v>
      </c>
      <c r="M232">
        <v>2</v>
      </c>
      <c r="N232">
        <v>124.92</v>
      </c>
      <c r="O232">
        <v>0</v>
      </c>
      <c r="P232">
        <v>69.98</v>
      </c>
      <c r="Q232">
        <v>249.84</v>
      </c>
      <c r="R232">
        <v>139.96</v>
      </c>
      <c r="S232">
        <v>109.88</v>
      </c>
      <c r="T232">
        <v>0.43980147294268329</v>
      </c>
      <c r="U232">
        <v>2026</v>
      </c>
      <c r="V232" t="s">
        <v>77</v>
      </c>
      <c r="W232">
        <v>2</v>
      </c>
      <c r="X232" t="s">
        <v>79</v>
      </c>
    </row>
    <row r="233" spans="1:24">
      <c r="A233">
        <v>304</v>
      </c>
      <c r="B233" s="28">
        <v>46073</v>
      </c>
      <c r="C233">
        <v>2026</v>
      </c>
      <c r="D233" t="s">
        <v>77</v>
      </c>
      <c r="E233">
        <v>2</v>
      </c>
      <c r="F233" t="s">
        <v>79</v>
      </c>
      <c r="G233" t="s">
        <v>6</v>
      </c>
      <c r="H233" t="s">
        <v>43</v>
      </c>
      <c r="I233" t="s">
        <v>2</v>
      </c>
      <c r="J233" t="s">
        <v>16</v>
      </c>
      <c r="K233" t="s">
        <v>14</v>
      </c>
      <c r="L233" t="s">
        <v>44</v>
      </c>
      <c r="M233">
        <v>2</v>
      </c>
      <c r="N233">
        <v>136.55000000000001</v>
      </c>
      <c r="O233">
        <v>0</v>
      </c>
      <c r="P233">
        <v>68.84</v>
      </c>
      <c r="Q233">
        <v>273.10000000000002</v>
      </c>
      <c r="R233">
        <v>137.68</v>
      </c>
      <c r="S233">
        <v>135.42000000000002</v>
      </c>
      <c r="T233">
        <v>0.49586232149395826</v>
      </c>
      <c r="U233">
        <v>2026</v>
      </c>
      <c r="V233" t="s">
        <v>77</v>
      </c>
      <c r="W233">
        <v>2</v>
      </c>
      <c r="X233" t="s">
        <v>79</v>
      </c>
    </row>
    <row r="234" spans="1:24">
      <c r="A234">
        <v>404</v>
      </c>
      <c r="B234" s="28">
        <v>46073</v>
      </c>
      <c r="C234">
        <v>2026</v>
      </c>
      <c r="D234" t="s">
        <v>77</v>
      </c>
      <c r="E234">
        <v>2</v>
      </c>
      <c r="F234" t="s">
        <v>79</v>
      </c>
      <c r="G234" t="s">
        <v>11</v>
      </c>
      <c r="H234" t="s">
        <v>25</v>
      </c>
      <c r="I234" t="s">
        <v>8</v>
      </c>
      <c r="J234" t="s">
        <v>16</v>
      </c>
      <c r="K234" t="s">
        <v>23</v>
      </c>
      <c r="L234" t="s">
        <v>51</v>
      </c>
      <c r="M234">
        <v>15</v>
      </c>
      <c r="N234">
        <v>121.98</v>
      </c>
      <c r="O234">
        <v>0.1</v>
      </c>
      <c r="P234">
        <v>59.86</v>
      </c>
      <c r="Q234">
        <v>1646.73</v>
      </c>
      <c r="R234">
        <v>897.9</v>
      </c>
      <c r="S234">
        <v>748.83</v>
      </c>
      <c r="T234">
        <v>0.45473757082217486</v>
      </c>
      <c r="U234">
        <v>2026</v>
      </c>
      <c r="V234" t="s">
        <v>77</v>
      </c>
      <c r="W234">
        <v>2</v>
      </c>
      <c r="X234" t="s">
        <v>79</v>
      </c>
    </row>
    <row r="235" spans="1:24">
      <c r="A235">
        <v>675</v>
      </c>
      <c r="B235" s="28">
        <v>46073</v>
      </c>
      <c r="C235">
        <v>2026</v>
      </c>
      <c r="D235" t="s">
        <v>77</v>
      </c>
      <c r="E235">
        <v>2</v>
      </c>
      <c r="F235" t="s">
        <v>79</v>
      </c>
      <c r="G235" t="s">
        <v>6</v>
      </c>
      <c r="H235" t="s">
        <v>43</v>
      </c>
      <c r="I235" t="s">
        <v>2</v>
      </c>
      <c r="J235" t="s">
        <v>13</v>
      </c>
      <c r="K235" t="s">
        <v>14</v>
      </c>
      <c r="L235" t="s">
        <v>32</v>
      </c>
      <c r="M235">
        <v>1</v>
      </c>
      <c r="N235">
        <v>45.54</v>
      </c>
      <c r="O235">
        <v>0</v>
      </c>
      <c r="P235">
        <v>18.29</v>
      </c>
      <c r="Q235">
        <v>45.54</v>
      </c>
      <c r="R235">
        <v>18.29</v>
      </c>
      <c r="S235">
        <v>27.25</v>
      </c>
      <c r="T235">
        <v>0.59837505489679399</v>
      </c>
      <c r="U235">
        <v>2026</v>
      </c>
      <c r="V235" t="s">
        <v>77</v>
      </c>
      <c r="W235">
        <v>2</v>
      </c>
      <c r="X235" t="s">
        <v>79</v>
      </c>
    </row>
    <row r="236" spans="1:24">
      <c r="A236">
        <v>940</v>
      </c>
      <c r="B236" s="28">
        <v>46073</v>
      </c>
      <c r="C236">
        <v>2026</v>
      </c>
      <c r="D236" t="s">
        <v>77</v>
      </c>
      <c r="E236">
        <v>2</v>
      </c>
      <c r="F236" t="s">
        <v>79</v>
      </c>
      <c r="G236" t="s">
        <v>11</v>
      </c>
      <c r="H236" t="s">
        <v>18</v>
      </c>
      <c r="I236" t="s">
        <v>28</v>
      </c>
      <c r="J236" t="s">
        <v>3</v>
      </c>
      <c r="K236" t="s">
        <v>34</v>
      </c>
      <c r="L236" t="s">
        <v>45</v>
      </c>
      <c r="M236">
        <v>1</v>
      </c>
      <c r="N236">
        <v>51.73</v>
      </c>
      <c r="O236">
        <v>0</v>
      </c>
      <c r="P236">
        <v>21.83</v>
      </c>
      <c r="Q236">
        <v>51.73</v>
      </c>
      <c r="R236">
        <v>21.83</v>
      </c>
      <c r="S236">
        <v>29.9</v>
      </c>
      <c r="T236">
        <v>0.57800115986854828</v>
      </c>
      <c r="U236">
        <v>2026</v>
      </c>
      <c r="V236" t="s">
        <v>77</v>
      </c>
      <c r="W236">
        <v>2</v>
      </c>
      <c r="X236" t="s">
        <v>79</v>
      </c>
    </row>
    <row r="237" spans="1:24">
      <c r="A237">
        <v>2375</v>
      </c>
      <c r="B237" s="28">
        <v>46073</v>
      </c>
      <c r="C237">
        <v>2026</v>
      </c>
      <c r="D237" t="s">
        <v>77</v>
      </c>
      <c r="E237">
        <v>2</v>
      </c>
      <c r="F237" t="s">
        <v>79</v>
      </c>
      <c r="G237" t="s">
        <v>6</v>
      </c>
      <c r="H237" t="s">
        <v>43</v>
      </c>
      <c r="I237" t="s">
        <v>28</v>
      </c>
      <c r="J237" t="s">
        <v>3</v>
      </c>
      <c r="K237" t="s">
        <v>23</v>
      </c>
      <c r="L237" t="s">
        <v>40</v>
      </c>
      <c r="M237">
        <v>2</v>
      </c>
      <c r="N237">
        <v>80.510000000000005</v>
      </c>
      <c r="O237">
        <v>0.05</v>
      </c>
      <c r="P237">
        <v>38.630000000000003</v>
      </c>
      <c r="Q237">
        <v>152.96899999999999</v>
      </c>
      <c r="R237">
        <v>77.260000000000005</v>
      </c>
      <c r="S237">
        <v>75.708999999999989</v>
      </c>
      <c r="T237">
        <v>0.4949303453640933</v>
      </c>
      <c r="U237">
        <v>2026</v>
      </c>
      <c r="V237" t="s">
        <v>77</v>
      </c>
      <c r="W237">
        <v>2</v>
      </c>
      <c r="X237" t="s">
        <v>79</v>
      </c>
    </row>
    <row r="238" spans="1:24">
      <c r="A238">
        <v>4184</v>
      </c>
      <c r="B238" s="28">
        <v>46073</v>
      </c>
      <c r="C238">
        <v>2026</v>
      </c>
      <c r="D238" t="s">
        <v>77</v>
      </c>
      <c r="E238">
        <v>2</v>
      </c>
      <c r="F238" t="s">
        <v>79</v>
      </c>
      <c r="G238" t="s">
        <v>20</v>
      </c>
      <c r="H238" t="s">
        <v>31</v>
      </c>
      <c r="I238" t="s">
        <v>2</v>
      </c>
      <c r="J238" t="s">
        <v>13</v>
      </c>
      <c r="K238" t="s">
        <v>34</v>
      </c>
      <c r="L238" t="s">
        <v>42</v>
      </c>
      <c r="M238">
        <v>1</v>
      </c>
      <c r="N238">
        <v>36.31</v>
      </c>
      <c r="O238">
        <v>0</v>
      </c>
      <c r="P238">
        <v>14</v>
      </c>
      <c r="Q238">
        <v>36.31</v>
      </c>
      <c r="R238">
        <v>14</v>
      </c>
      <c r="S238">
        <v>22.310000000000002</v>
      </c>
      <c r="T238">
        <v>0.61443128614706699</v>
      </c>
      <c r="U238">
        <v>2026</v>
      </c>
      <c r="V238" t="s">
        <v>77</v>
      </c>
      <c r="W238">
        <v>2</v>
      </c>
      <c r="X238" t="s">
        <v>79</v>
      </c>
    </row>
    <row r="239" spans="1:24">
      <c r="A239">
        <v>4390</v>
      </c>
      <c r="B239" s="28">
        <v>46073</v>
      </c>
      <c r="C239">
        <v>2026</v>
      </c>
      <c r="D239" t="s">
        <v>77</v>
      </c>
      <c r="E239">
        <v>2</v>
      </c>
      <c r="F239" t="s">
        <v>79</v>
      </c>
      <c r="G239" t="s">
        <v>11</v>
      </c>
      <c r="H239" t="s">
        <v>52</v>
      </c>
      <c r="I239" t="s">
        <v>2</v>
      </c>
      <c r="J239" t="s">
        <v>3</v>
      </c>
      <c r="K239" t="s">
        <v>4</v>
      </c>
      <c r="L239" t="s">
        <v>5</v>
      </c>
      <c r="M239">
        <v>1</v>
      </c>
      <c r="N239">
        <v>82.86</v>
      </c>
      <c r="O239">
        <v>0.05</v>
      </c>
      <c r="P239">
        <v>42.3</v>
      </c>
      <c r="Q239">
        <v>78.716999999999999</v>
      </c>
      <c r="R239">
        <v>42.3</v>
      </c>
      <c r="S239">
        <v>36.417000000000002</v>
      </c>
      <c r="T239">
        <v>0.46263196005945351</v>
      </c>
      <c r="U239">
        <v>2026</v>
      </c>
      <c r="V239" t="s">
        <v>77</v>
      </c>
      <c r="W239">
        <v>2</v>
      </c>
      <c r="X239" t="s">
        <v>79</v>
      </c>
    </row>
    <row r="240" spans="1:24">
      <c r="A240">
        <v>1475</v>
      </c>
      <c r="B240" s="28">
        <v>46074</v>
      </c>
      <c r="C240">
        <v>2026</v>
      </c>
      <c r="D240" t="s">
        <v>77</v>
      </c>
      <c r="E240">
        <v>2</v>
      </c>
      <c r="F240" t="s">
        <v>79</v>
      </c>
      <c r="G240" t="s">
        <v>0</v>
      </c>
      <c r="H240" t="s">
        <v>1</v>
      </c>
      <c r="I240" t="s">
        <v>19</v>
      </c>
      <c r="J240" t="s">
        <v>13</v>
      </c>
      <c r="K240" t="s">
        <v>4</v>
      </c>
      <c r="L240" t="s">
        <v>30</v>
      </c>
      <c r="M240">
        <v>2</v>
      </c>
      <c r="N240">
        <v>103.03</v>
      </c>
      <c r="O240">
        <v>0.05</v>
      </c>
      <c r="P240">
        <v>50.73</v>
      </c>
      <c r="Q240">
        <v>195.75700000000001</v>
      </c>
      <c r="R240">
        <v>101.46</v>
      </c>
      <c r="S240">
        <v>94.297000000000011</v>
      </c>
      <c r="T240">
        <v>0.48170435795399402</v>
      </c>
      <c r="U240">
        <v>2026</v>
      </c>
      <c r="V240" t="s">
        <v>77</v>
      </c>
      <c r="W240">
        <v>2</v>
      </c>
      <c r="X240" t="s">
        <v>79</v>
      </c>
    </row>
    <row r="241" spans="1:24">
      <c r="A241">
        <v>3504</v>
      </c>
      <c r="B241" s="28">
        <v>46074</v>
      </c>
      <c r="C241">
        <v>2026</v>
      </c>
      <c r="D241" t="s">
        <v>77</v>
      </c>
      <c r="E241">
        <v>2</v>
      </c>
      <c r="F241" t="s">
        <v>79</v>
      </c>
      <c r="G241" t="s">
        <v>6</v>
      </c>
      <c r="H241" t="s">
        <v>49</v>
      </c>
      <c r="I241" t="s">
        <v>2</v>
      </c>
      <c r="J241" t="s">
        <v>16</v>
      </c>
      <c r="K241" t="s">
        <v>14</v>
      </c>
      <c r="L241" t="s">
        <v>15</v>
      </c>
      <c r="M241">
        <v>1</v>
      </c>
      <c r="N241">
        <v>36.39</v>
      </c>
      <c r="O241">
        <v>0</v>
      </c>
      <c r="P241">
        <v>13.49</v>
      </c>
      <c r="Q241">
        <v>36.39</v>
      </c>
      <c r="R241">
        <v>13.49</v>
      </c>
      <c r="S241">
        <v>22.9</v>
      </c>
      <c r="T241">
        <v>0.62929376202253362</v>
      </c>
      <c r="U241">
        <v>2026</v>
      </c>
      <c r="V241" t="s">
        <v>77</v>
      </c>
      <c r="W241">
        <v>2</v>
      </c>
      <c r="X241" t="s">
        <v>79</v>
      </c>
    </row>
    <row r="242" spans="1:24">
      <c r="A242">
        <v>1649</v>
      </c>
      <c r="B242" s="28">
        <v>46075</v>
      </c>
      <c r="C242">
        <v>2026</v>
      </c>
      <c r="D242" t="s">
        <v>77</v>
      </c>
      <c r="E242">
        <v>2</v>
      </c>
      <c r="F242" t="s">
        <v>79</v>
      </c>
      <c r="G242" t="s">
        <v>11</v>
      </c>
      <c r="H242" t="s">
        <v>25</v>
      </c>
      <c r="I242" t="s">
        <v>2</v>
      </c>
      <c r="J242" t="s">
        <v>3</v>
      </c>
      <c r="K242" t="s">
        <v>23</v>
      </c>
      <c r="L242" t="s">
        <v>51</v>
      </c>
      <c r="M242">
        <v>1</v>
      </c>
      <c r="N242">
        <v>124.93</v>
      </c>
      <c r="O242">
        <v>0.1</v>
      </c>
      <c r="P242">
        <v>59.74</v>
      </c>
      <c r="Q242">
        <v>112.43700000000001</v>
      </c>
      <c r="R242">
        <v>59.74</v>
      </c>
      <c r="S242">
        <v>52.69700000000001</v>
      </c>
      <c r="T242">
        <v>0.46868023871145625</v>
      </c>
      <c r="U242">
        <v>2026</v>
      </c>
      <c r="V242" t="s">
        <v>77</v>
      </c>
      <c r="W242">
        <v>2</v>
      </c>
      <c r="X242" t="s">
        <v>79</v>
      </c>
    </row>
    <row r="243" spans="1:24">
      <c r="A243">
        <v>2170</v>
      </c>
      <c r="B243" s="28">
        <v>46075</v>
      </c>
      <c r="C243">
        <v>2026</v>
      </c>
      <c r="D243" t="s">
        <v>77</v>
      </c>
      <c r="E243">
        <v>2</v>
      </c>
      <c r="F243" t="s">
        <v>79</v>
      </c>
      <c r="G243" t="s">
        <v>6</v>
      </c>
      <c r="H243" t="s">
        <v>41</v>
      </c>
      <c r="I243" t="s">
        <v>28</v>
      </c>
      <c r="J243" t="s">
        <v>3</v>
      </c>
      <c r="K243" t="s">
        <v>4</v>
      </c>
      <c r="L243" t="s">
        <v>30</v>
      </c>
      <c r="M243">
        <v>1</v>
      </c>
      <c r="N243">
        <v>101.19</v>
      </c>
      <c r="O243">
        <v>0.05</v>
      </c>
      <c r="P243">
        <v>49.14</v>
      </c>
      <c r="Q243">
        <v>96.130499999999998</v>
      </c>
      <c r="R243">
        <v>49.14</v>
      </c>
      <c r="S243">
        <v>46.990499999999997</v>
      </c>
      <c r="T243">
        <v>0.48881988546819166</v>
      </c>
      <c r="U243">
        <v>2026</v>
      </c>
      <c r="V243" t="s">
        <v>77</v>
      </c>
      <c r="W243">
        <v>2</v>
      </c>
      <c r="X243" t="s">
        <v>79</v>
      </c>
    </row>
    <row r="244" spans="1:24">
      <c r="A244">
        <v>3402</v>
      </c>
      <c r="B244" s="28">
        <v>46075</v>
      </c>
      <c r="C244">
        <v>2026</v>
      </c>
      <c r="D244" t="s">
        <v>77</v>
      </c>
      <c r="E244">
        <v>2</v>
      </c>
      <c r="F244" t="s">
        <v>79</v>
      </c>
      <c r="G244" t="s">
        <v>20</v>
      </c>
      <c r="H244" t="s">
        <v>33</v>
      </c>
      <c r="I244" t="s">
        <v>2</v>
      </c>
      <c r="J244" t="s">
        <v>3</v>
      </c>
      <c r="K244" t="s">
        <v>34</v>
      </c>
      <c r="L244" t="s">
        <v>45</v>
      </c>
      <c r="M244">
        <v>2</v>
      </c>
      <c r="N244">
        <v>51.2</v>
      </c>
      <c r="O244">
        <v>0</v>
      </c>
      <c r="P244">
        <v>21.38</v>
      </c>
      <c r="Q244">
        <v>102.4</v>
      </c>
      <c r="R244">
        <v>42.76</v>
      </c>
      <c r="S244">
        <v>59.640000000000008</v>
      </c>
      <c r="T244">
        <v>0.58242187500000009</v>
      </c>
      <c r="U244">
        <v>2026</v>
      </c>
      <c r="V244" t="s">
        <v>77</v>
      </c>
      <c r="W244">
        <v>2</v>
      </c>
      <c r="X244" t="s">
        <v>79</v>
      </c>
    </row>
    <row r="245" spans="1:24">
      <c r="A245">
        <v>3773</v>
      </c>
      <c r="B245" s="28">
        <v>46075</v>
      </c>
      <c r="C245">
        <v>2026</v>
      </c>
      <c r="D245" t="s">
        <v>77</v>
      </c>
      <c r="E245">
        <v>2</v>
      </c>
      <c r="F245" t="s">
        <v>79</v>
      </c>
      <c r="G245" t="s">
        <v>20</v>
      </c>
      <c r="H245" t="s">
        <v>21</v>
      </c>
      <c r="I245" t="s">
        <v>2</v>
      </c>
      <c r="J245" t="s">
        <v>3</v>
      </c>
      <c r="K245" t="s">
        <v>23</v>
      </c>
      <c r="L245" t="s">
        <v>40</v>
      </c>
      <c r="M245">
        <v>1</v>
      </c>
      <c r="N245">
        <v>81.81</v>
      </c>
      <c r="O245">
        <v>0</v>
      </c>
      <c r="P245">
        <v>40.32</v>
      </c>
      <c r="Q245">
        <v>81.81</v>
      </c>
      <c r="R245">
        <v>40.32</v>
      </c>
      <c r="S245">
        <v>41.49</v>
      </c>
      <c r="T245">
        <v>0.50715071507150711</v>
      </c>
      <c r="U245">
        <v>2026</v>
      </c>
      <c r="V245" t="s">
        <v>77</v>
      </c>
      <c r="W245">
        <v>2</v>
      </c>
      <c r="X245" t="s">
        <v>79</v>
      </c>
    </row>
    <row r="246" spans="1:24">
      <c r="A246">
        <v>4670</v>
      </c>
      <c r="B246" s="28">
        <v>46075</v>
      </c>
      <c r="C246">
        <v>2026</v>
      </c>
      <c r="D246" t="s">
        <v>77</v>
      </c>
      <c r="E246">
        <v>2</v>
      </c>
      <c r="F246" t="s">
        <v>79</v>
      </c>
      <c r="G246" t="s">
        <v>0</v>
      </c>
      <c r="H246" t="s">
        <v>50</v>
      </c>
      <c r="I246" t="s">
        <v>19</v>
      </c>
      <c r="J246" t="s">
        <v>16</v>
      </c>
      <c r="K246" t="s">
        <v>9</v>
      </c>
      <c r="L246" t="s">
        <v>37</v>
      </c>
      <c r="M246">
        <v>1</v>
      </c>
      <c r="N246">
        <v>152.96</v>
      </c>
      <c r="O246">
        <v>0</v>
      </c>
      <c r="P246">
        <v>79.510000000000005</v>
      </c>
      <c r="Q246">
        <v>152.96</v>
      </c>
      <c r="R246">
        <v>79.510000000000005</v>
      </c>
      <c r="S246">
        <v>73.45</v>
      </c>
      <c r="T246">
        <v>0.48019089958158995</v>
      </c>
      <c r="U246">
        <v>2026</v>
      </c>
      <c r="V246" t="s">
        <v>77</v>
      </c>
      <c r="W246">
        <v>2</v>
      </c>
      <c r="X246" t="s">
        <v>79</v>
      </c>
    </row>
    <row r="247" spans="1:24">
      <c r="A247">
        <v>587</v>
      </c>
      <c r="B247" s="28">
        <v>46076</v>
      </c>
      <c r="C247">
        <v>2026</v>
      </c>
      <c r="D247" t="s">
        <v>77</v>
      </c>
      <c r="E247">
        <v>2</v>
      </c>
      <c r="F247" t="s">
        <v>79</v>
      </c>
      <c r="G247" t="s">
        <v>20</v>
      </c>
      <c r="H247" t="s">
        <v>31</v>
      </c>
      <c r="I247" t="s">
        <v>28</v>
      </c>
      <c r="J247" t="s">
        <v>16</v>
      </c>
      <c r="K247" t="s">
        <v>14</v>
      </c>
      <c r="L247" t="s">
        <v>48</v>
      </c>
      <c r="M247">
        <v>1</v>
      </c>
      <c r="N247">
        <v>166.13</v>
      </c>
      <c r="O247">
        <v>0.05</v>
      </c>
      <c r="P247">
        <v>85.7</v>
      </c>
      <c r="Q247">
        <v>157.8235</v>
      </c>
      <c r="R247">
        <v>85.7</v>
      </c>
      <c r="S247">
        <v>72.123499999999993</v>
      </c>
      <c r="T247">
        <v>0.45698834457479398</v>
      </c>
      <c r="U247">
        <v>2026</v>
      </c>
      <c r="V247" t="s">
        <v>77</v>
      </c>
      <c r="W247">
        <v>2</v>
      </c>
      <c r="X247" t="s">
        <v>79</v>
      </c>
    </row>
    <row r="248" spans="1:24">
      <c r="A248">
        <v>1085</v>
      </c>
      <c r="B248" s="28">
        <v>46076</v>
      </c>
      <c r="C248">
        <v>2026</v>
      </c>
      <c r="D248" t="s">
        <v>77</v>
      </c>
      <c r="E248">
        <v>2</v>
      </c>
      <c r="F248" t="s">
        <v>79</v>
      </c>
      <c r="G248" t="s">
        <v>0</v>
      </c>
      <c r="H248" t="s">
        <v>50</v>
      </c>
      <c r="I248" t="s">
        <v>2</v>
      </c>
      <c r="J248" t="s">
        <v>13</v>
      </c>
      <c r="K248" t="s">
        <v>23</v>
      </c>
      <c r="L248" t="s">
        <v>29</v>
      </c>
      <c r="M248">
        <v>3</v>
      </c>
      <c r="N248">
        <v>193.18</v>
      </c>
      <c r="O248">
        <v>0.05</v>
      </c>
      <c r="P248">
        <v>106.19</v>
      </c>
      <c r="Q248">
        <v>550.56299999999999</v>
      </c>
      <c r="R248">
        <v>318.57</v>
      </c>
      <c r="S248">
        <v>231.99299999999999</v>
      </c>
      <c r="T248">
        <v>0.42137412067283853</v>
      </c>
      <c r="U248">
        <v>2026</v>
      </c>
      <c r="V248" t="s">
        <v>77</v>
      </c>
      <c r="W248">
        <v>2</v>
      </c>
      <c r="X248" t="s">
        <v>79</v>
      </c>
    </row>
    <row r="249" spans="1:24">
      <c r="A249">
        <v>1635</v>
      </c>
      <c r="B249" s="28">
        <v>46076</v>
      </c>
      <c r="C249">
        <v>2026</v>
      </c>
      <c r="D249" t="s">
        <v>77</v>
      </c>
      <c r="E249">
        <v>2</v>
      </c>
      <c r="F249" t="s">
        <v>79</v>
      </c>
      <c r="G249" t="s">
        <v>11</v>
      </c>
      <c r="H249" t="s">
        <v>39</v>
      </c>
      <c r="I249" t="s">
        <v>2</v>
      </c>
      <c r="J249" t="s">
        <v>3</v>
      </c>
      <c r="K249" t="s">
        <v>4</v>
      </c>
      <c r="L249" t="s">
        <v>5</v>
      </c>
      <c r="M249">
        <v>1</v>
      </c>
      <c r="N249">
        <v>80.42</v>
      </c>
      <c r="O249">
        <v>0</v>
      </c>
      <c r="P249">
        <v>41.72</v>
      </c>
      <c r="Q249">
        <v>80.42</v>
      </c>
      <c r="R249">
        <v>41.72</v>
      </c>
      <c r="S249">
        <v>38.700000000000003</v>
      </c>
      <c r="T249">
        <v>0.4812235762248197</v>
      </c>
      <c r="U249">
        <v>2026</v>
      </c>
      <c r="V249" t="s">
        <v>77</v>
      </c>
      <c r="W249">
        <v>2</v>
      </c>
      <c r="X249" t="s">
        <v>79</v>
      </c>
    </row>
    <row r="250" spans="1:24">
      <c r="A250">
        <v>4067</v>
      </c>
      <c r="B250" s="28">
        <v>46076</v>
      </c>
      <c r="C250">
        <v>2026</v>
      </c>
      <c r="D250" t="s">
        <v>77</v>
      </c>
      <c r="E250">
        <v>2</v>
      </c>
      <c r="F250" t="s">
        <v>79</v>
      </c>
      <c r="G250" t="s">
        <v>20</v>
      </c>
      <c r="H250" t="s">
        <v>47</v>
      </c>
      <c r="I250" t="s">
        <v>2</v>
      </c>
      <c r="J250" t="s">
        <v>3</v>
      </c>
      <c r="K250" t="s">
        <v>23</v>
      </c>
      <c r="L250" t="s">
        <v>51</v>
      </c>
      <c r="M250">
        <v>2</v>
      </c>
      <c r="N250">
        <v>122.17</v>
      </c>
      <c r="O250">
        <v>0</v>
      </c>
      <c r="P250">
        <v>60.62</v>
      </c>
      <c r="Q250">
        <v>244.34</v>
      </c>
      <c r="R250">
        <v>121.24</v>
      </c>
      <c r="S250">
        <v>123.10000000000001</v>
      </c>
      <c r="T250">
        <v>0.50380617172792019</v>
      </c>
      <c r="U250">
        <v>2026</v>
      </c>
      <c r="V250" t="s">
        <v>77</v>
      </c>
      <c r="W250">
        <v>2</v>
      </c>
      <c r="X250" t="s">
        <v>79</v>
      </c>
    </row>
    <row r="251" spans="1:24">
      <c r="A251">
        <v>287</v>
      </c>
      <c r="B251" s="28">
        <v>46077</v>
      </c>
      <c r="C251">
        <v>2026</v>
      </c>
      <c r="D251" t="s">
        <v>77</v>
      </c>
      <c r="E251">
        <v>2</v>
      </c>
      <c r="F251" t="s">
        <v>79</v>
      </c>
      <c r="G251" t="s">
        <v>6</v>
      </c>
      <c r="H251" t="s">
        <v>27</v>
      </c>
      <c r="I251" t="s">
        <v>28</v>
      </c>
      <c r="J251" t="s">
        <v>13</v>
      </c>
      <c r="K251" t="s">
        <v>14</v>
      </c>
      <c r="L251" t="s">
        <v>48</v>
      </c>
      <c r="M251">
        <v>1</v>
      </c>
      <c r="N251">
        <v>164.6</v>
      </c>
      <c r="O251">
        <v>0</v>
      </c>
      <c r="P251">
        <v>85.07</v>
      </c>
      <c r="Q251">
        <v>164.6</v>
      </c>
      <c r="R251">
        <v>85.07</v>
      </c>
      <c r="S251">
        <v>79.53</v>
      </c>
      <c r="T251">
        <v>0.48317132442284327</v>
      </c>
      <c r="U251">
        <v>2026</v>
      </c>
      <c r="V251" t="s">
        <v>77</v>
      </c>
      <c r="W251">
        <v>2</v>
      </c>
      <c r="X251" t="s">
        <v>79</v>
      </c>
    </row>
    <row r="252" spans="1:24">
      <c r="A252">
        <v>794</v>
      </c>
      <c r="B252" s="28">
        <v>46077</v>
      </c>
      <c r="C252">
        <v>2026</v>
      </c>
      <c r="D252" t="s">
        <v>77</v>
      </c>
      <c r="E252">
        <v>2</v>
      </c>
      <c r="F252" t="s">
        <v>79</v>
      </c>
      <c r="G252" t="s">
        <v>6</v>
      </c>
      <c r="H252" t="s">
        <v>49</v>
      </c>
      <c r="I252" t="s">
        <v>2</v>
      </c>
      <c r="J252" t="s">
        <v>13</v>
      </c>
      <c r="K252" t="s">
        <v>14</v>
      </c>
      <c r="L252" t="s">
        <v>44</v>
      </c>
      <c r="M252">
        <v>1</v>
      </c>
      <c r="N252">
        <v>132.19999999999999</v>
      </c>
      <c r="O252">
        <v>0</v>
      </c>
      <c r="P252">
        <v>67.180000000000007</v>
      </c>
      <c r="Q252">
        <v>132.19999999999999</v>
      </c>
      <c r="R252">
        <v>67.180000000000007</v>
      </c>
      <c r="S252">
        <v>65.019999999999982</v>
      </c>
      <c r="T252">
        <v>0.49183055975794243</v>
      </c>
      <c r="U252">
        <v>2026</v>
      </c>
      <c r="V252" t="s">
        <v>77</v>
      </c>
      <c r="W252">
        <v>2</v>
      </c>
      <c r="X252" t="s">
        <v>79</v>
      </c>
    </row>
    <row r="253" spans="1:24">
      <c r="A253">
        <v>1609</v>
      </c>
      <c r="B253" s="28">
        <v>46077</v>
      </c>
      <c r="C253">
        <v>2026</v>
      </c>
      <c r="D253" t="s">
        <v>77</v>
      </c>
      <c r="E253">
        <v>2</v>
      </c>
      <c r="F253" t="s">
        <v>79</v>
      </c>
      <c r="G253" t="s">
        <v>20</v>
      </c>
      <c r="H253" t="s">
        <v>21</v>
      </c>
      <c r="I253" t="s">
        <v>2</v>
      </c>
      <c r="J253" t="s">
        <v>3</v>
      </c>
      <c r="K253" t="s">
        <v>4</v>
      </c>
      <c r="L253" t="s">
        <v>26</v>
      </c>
      <c r="M253">
        <v>2</v>
      </c>
      <c r="N253">
        <v>40.700000000000003</v>
      </c>
      <c r="O253">
        <v>0</v>
      </c>
      <c r="P253">
        <v>16.63</v>
      </c>
      <c r="Q253">
        <v>81.400000000000006</v>
      </c>
      <c r="R253">
        <v>33.26</v>
      </c>
      <c r="S253">
        <v>48.140000000000008</v>
      </c>
      <c r="T253">
        <v>0.59140049140049145</v>
      </c>
      <c r="U253">
        <v>2026</v>
      </c>
      <c r="V253" t="s">
        <v>77</v>
      </c>
      <c r="W253">
        <v>2</v>
      </c>
      <c r="X253" t="s">
        <v>79</v>
      </c>
    </row>
    <row r="254" spans="1:24">
      <c r="A254">
        <v>4921</v>
      </c>
      <c r="B254" s="28">
        <v>46077</v>
      </c>
      <c r="C254">
        <v>2026</v>
      </c>
      <c r="D254" t="s">
        <v>77</v>
      </c>
      <c r="E254">
        <v>2</v>
      </c>
      <c r="F254" t="s">
        <v>79</v>
      </c>
      <c r="G254" t="s">
        <v>6</v>
      </c>
      <c r="H254" t="s">
        <v>43</v>
      </c>
      <c r="I254" t="s">
        <v>2</v>
      </c>
      <c r="J254" t="s">
        <v>3</v>
      </c>
      <c r="K254" t="s">
        <v>14</v>
      </c>
      <c r="L254" t="s">
        <v>15</v>
      </c>
      <c r="M254">
        <v>1</v>
      </c>
      <c r="N254">
        <v>35.39</v>
      </c>
      <c r="O254">
        <v>0</v>
      </c>
      <c r="P254">
        <v>13.93</v>
      </c>
      <c r="Q254">
        <v>35.39</v>
      </c>
      <c r="R254">
        <v>13.93</v>
      </c>
      <c r="S254">
        <v>21.46</v>
      </c>
      <c r="T254">
        <v>0.60638598474145244</v>
      </c>
      <c r="U254">
        <v>2026</v>
      </c>
      <c r="V254" t="s">
        <v>77</v>
      </c>
      <c r="W254">
        <v>2</v>
      </c>
      <c r="X254" t="s">
        <v>79</v>
      </c>
    </row>
    <row r="255" spans="1:24">
      <c r="A255">
        <v>2209</v>
      </c>
      <c r="B255" s="28">
        <v>46078</v>
      </c>
      <c r="C255">
        <v>2026</v>
      </c>
      <c r="D255" t="s">
        <v>77</v>
      </c>
      <c r="E255">
        <v>2</v>
      </c>
      <c r="F255" t="s">
        <v>79</v>
      </c>
      <c r="G255" t="s">
        <v>0</v>
      </c>
      <c r="H255" t="s">
        <v>1</v>
      </c>
      <c r="I255" t="s">
        <v>2</v>
      </c>
      <c r="J255" t="s">
        <v>16</v>
      </c>
      <c r="K255" t="s">
        <v>4</v>
      </c>
      <c r="L255" t="s">
        <v>22</v>
      </c>
      <c r="M255">
        <v>5</v>
      </c>
      <c r="N255">
        <v>50.58</v>
      </c>
      <c r="O255">
        <v>0.1</v>
      </c>
      <c r="P255">
        <v>22.42</v>
      </c>
      <c r="Q255">
        <v>227.60999999999999</v>
      </c>
      <c r="R255">
        <v>112.10000000000001</v>
      </c>
      <c r="S255">
        <v>115.50999999999998</v>
      </c>
      <c r="T255">
        <v>0.50749088352884308</v>
      </c>
      <c r="U255">
        <v>2026</v>
      </c>
      <c r="V255" t="s">
        <v>77</v>
      </c>
      <c r="W255">
        <v>2</v>
      </c>
      <c r="X255" t="s">
        <v>79</v>
      </c>
    </row>
    <row r="256" spans="1:24">
      <c r="A256">
        <v>4757</v>
      </c>
      <c r="B256" s="28">
        <v>46078</v>
      </c>
      <c r="C256">
        <v>2026</v>
      </c>
      <c r="D256" t="s">
        <v>77</v>
      </c>
      <c r="E256">
        <v>2</v>
      </c>
      <c r="F256" t="s">
        <v>79</v>
      </c>
      <c r="G256" t="s">
        <v>6</v>
      </c>
      <c r="H256" t="s">
        <v>41</v>
      </c>
      <c r="I256" t="s">
        <v>28</v>
      </c>
      <c r="J256" t="s">
        <v>16</v>
      </c>
      <c r="K256" t="s">
        <v>34</v>
      </c>
      <c r="L256" t="s">
        <v>45</v>
      </c>
      <c r="M256">
        <v>2</v>
      </c>
      <c r="N256">
        <v>49.48</v>
      </c>
      <c r="O256">
        <v>0</v>
      </c>
      <c r="P256">
        <v>21.37</v>
      </c>
      <c r="Q256">
        <v>98.96</v>
      </c>
      <c r="R256">
        <v>42.74</v>
      </c>
      <c r="S256">
        <v>56.219999999999992</v>
      </c>
      <c r="T256">
        <v>0.5681083265966046</v>
      </c>
      <c r="U256">
        <v>2026</v>
      </c>
      <c r="V256" t="s">
        <v>77</v>
      </c>
      <c r="W256">
        <v>2</v>
      </c>
      <c r="X256" t="s">
        <v>79</v>
      </c>
    </row>
    <row r="257" spans="1:24">
      <c r="A257">
        <v>5155</v>
      </c>
      <c r="B257" s="28">
        <v>46078</v>
      </c>
      <c r="C257">
        <v>2026</v>
      </c>
      <c r="D257" t="s">
        <v>77</v>
      </c>
      <c r="E257">
        <v>2</v>
      </c>
      <c r="F257" t="s">
        <v>79</v>
      </c>
      <c r="G257" t="s">
        <v>20</v>
      </c>
      <c r="H257" t="s">
        <v>47</v>
      </c>
      <c r="I257" t="s">
        <v>19</v>
      </c>
      <c r="J257" t="s">
        <v>13</v>
      </c>
      <c r="K257" t="s">
        <v>34</v>
      </c>
      <c r="L257" t="s">
        <v>45</v>
      </c>
      <c r="M257">
        <v>1</v>
      </c>
      <c r="N257">
        <v>50.51</v>
      </c>
      <c r="O257">
        <v>0</v>
      </c>
      <c r="P257">
        <v>21.4</v>
      </c>
      <c r="Q257">
        <v>50.51</v>
      </c>
      <c r="R257">
        <v>21.4</v>
      </c>
      <c r="S257">
        <v>29.11</v>
      </c>
      <c r="T257">
        <v>0.57632152049099195</v>
      </c>
      <c r="U257">
        <v>2026</v>
      </c>
      <c r="V257" t="s">
        <v>77</v>
      </c>
      <c r="W257">
        <v>2</v>
      </c>
      <c r="X257" t="s">
        <v>79</v>
      </c>
    </row>
    <row r="258" spans="1:24">
      <c r="A258">
        <v>1737</v>
      </c>
      <c r="B258" s="28">
        <v>46079</v>
      </c>
      <c r="C258">
        <v>2026</v>
      </c>
      <c r="D258" t="s">
        <v>77</v>
      </c>
      <c r="E258">
        <v>2</v>
      </c>
      <c r="F258" t="s">
        <v>79</v>
      </c>
      <c r="G258" t="s">
        <v>0</v>
      </c>
      <c r="H258" t="s">
        <v>50</v>
      </c>
      <c r="I258" t="s">
        <v>2</v>
      </c>
      <c r="J258" t="s">
        <v>13</v>
      </c>
      <c r="K258" t="s">
        <v>23</v>
      </c>
      <c r="L258" t="s">
        <v>51</v>
      </c>
      <c r="M258">
        <v>2</v>
      </c>
      <c r="N258">
        <v>122.16</v>
      </c>
      <c r="O258">
        <v>0</v>
      </c>
      <c r="P258">
        <v>61.31</v>
      </c>
      <c r="Q258">
        <v>244.32</v>
      </c>
      <c r="R258">
        <v>122.62</v>
      </c>
      <c r="S258">
        <v>121.69999999999999</v>
      </c>
      <c r="T258">
        <v>0.49811722331368691</v>
      </c>
      <c r="U258">
        <v>2026</v>
      </c>
      <c r="V258" t="s">
        <v>77</v>
      </c>
      <c r="W258">
        <v>2</v>
      </c>
      <c r="X258" t="s">
        <v>79</v>
      </c>
    </row>
    <row r="259" spans="1:24">
      <c r="A259">
        <v>1905</v>
      </c>
      <c r="B259" s="28">
        <v>46079</v>
      </c>
      <c r="C259">
        <v>2026</v>
      </c>
      <c r="D259" t="s">
        <v>77</v>
      </c>
      <c r="E259">
        <v>2</v>
      </c>
      <c r="F259" t="s">
        <v>79</v>
      </c>
      <c r="G259" t="s">
        <v>20</v>
      </c>
      <c r="H259" t="s">
        <v>31</v>
      </c>
      <c r="I259" t="s">
        <v>19</v>
      </c>
      <c r="J259" t="s">
        <v>3</v>
      </c>
      <c r="K259" t="s">
        <v>4</v>
      </c>
      <c r="L259" t="s">
        <v>22</v>
      </c>
      <c r="M259">
        <v>3</v>
      </c>
      <c r="N259">
        <v>51.32</v>
      </c>
      <c r="O259">
        <v>0.1</v>
      </c>
      <c r="P259">
        <v>22.62</v>
      </c>
      <c r="Q259">
        <v>138.56400000000002</v>
      </c>
      <c r="R259">
        <v>67.86</v>
      </c>
      <c r="S259">
        <v>70.704000000000022</v>
      </c>
      <c r="T259">
        <v>0.51026240581969351</v>
      </c>
      <c r="U259">
        <v>2026</v>
      </c>
      <c r="V259" t="s">
        <v>77</v>
      </c>
      <c r="W259">
        <v>2</v>
      </c>
      <c r="X259" t="s">
        <v>79</v>
      </c>
    </row>
    <row r="260" spans="1:24">
      <c r="A260">
        <v>2359</v>
      </c>
      <c r="B260" s="28">
        <v>46079</v>
      </c>
      <c r="C260">
        <v>2026</v>
      </c>
      <c r="D260" t="s">
        <v>77</v>
      </c>
      <c r="E260">
        <v>2</v>
      </c>
      <c r="F260" t="s">
        <v>79</v>
      </c>
      <c r="G260" t="s">
        <v>11</v>
      </c>
      <c r="H260" t="s">
        <v>39</v>
      </c>
      <c r="I260" t="s">
        <v>2</v>
      </c>
      <c r="J260" t="s">
        <v>3</v>
      </c>
      <c r="K260" t="s">
        <v>23</v>
      </c>
      <c r="L260" t="s">
        <v>29</v>
      </c>
      <c r="M260">
        <v>2</v>
      </c>
      <c r="N260">
        <v>195.92</v>
      </c>
      <c r="O260">
        <v>0.05</v>
      </c>
      <c r="P260">
        <v>104.13</v>
      </c>
      <c r="Q260">
        <v>372.24799999999993</v>
      </c>
      <c r="R260">
        <v>208.26</v>
      </c>
      <c r="S260">
        <v>163.98799999999994</v>
      </c>
      <c r="T260">
        <v>0.4405342674775955</v>
      </c>
      <c r="U260">
        <v>2026</v>
      </c>
      <c r="V260" t="s">
        <v>77</v>
      </c>
      <c r="W260">
        <v>2</v>
      </c>
      <c r="X260" t="s">
        <v>79</v>
      </c>
    </row>
    <row r="261" spans="1:24">
      <c r="A261">
        <v>3666</v>
      </c>
      <c r="B261" s="28">
        <v>46079</v>
      </c>
      <c r="C261">
        <v>2026</v>
      </c>
      <c r="D261" t="s">
        <v>77</v>
      </c>
      <c r="E261">
        <v>2</v>
      </c>
      <c r="F261" t="s">
        <v>79</v>
      </c>
      <c r="G261" t="s">
        <v>0</v>
      </c>
      <c r="H261" t="s">
        <v>50</v>
      </c>
      <c r="I261" t="s">
        <v>2</v>
      </c>
      <c r="J261" t="s">
        <v>3</v>
      </c>
      <c r="K261" t="s">
        <v>14</v>
      </c>
      <c r="L261" t="s">
        <v>15</v>
      </c>
      <c r="M261">
        <v>1</v>
      </c>
      <c r="N261">
        <v>36.19</v>
      </c>
      <c r="O261">
        <v>0.1</v>
      </c>
      <c r="P261">
        <v>13.62</v>
      </c>
      <c r="Q261">
        <v>32.570999999999998</v>
      </c>
      <c r="R261">
        <v>13.62</v>
      </c>
      <c r="S261">
        <v>18.951000000000001</v>
      </c>
      <c r="T261">
        <v>0.58183660311319896</v>
      </c>
      <c r="U261">
        <v>2026</v>
      </c>
      <c r="V261" t="s">
        <v>77</v>
      </c>
      <c r="W261">
        <v>2</v>
      </c>
      <c r="X261" t="s">
        <v>79</v>
      </c>
    </row>
    <row r="262" spans="1:24">
      <c r="A262">
        <v>518</v>
      </c>
      <c r="B262" s="28">
        <v>46080</v>
      </c>
      <c r="C262">
        <v>2026</v>
      </c>
      <c r="D262" t="s">
        <v>77</v>
      </c>
      <c r="E262">
        <v>2</v>
      </c>
      <c r="F262" t="s">
        <v>79</v>
      </c>
      <c r="G262" t="s">
        <v>11</v>
      </c>
      <c r="H262" t="s">
        <v>12</v>
      </c>
      <c r="I262" t="s">
        <v>2</v>
      </c>
      <c r="J262" t="s">
        <v>13</v>
      </c>
      <c r="K262" t="s">
        <v>9</v>
      </c>
      <c r="L262" t="s">
        <v>46</v>
      </c>
      <c r="M262">
        <v>1</v>
      </c>
      <c r="N262">
        <v>72.97</v>
      </c>
      <c r="O262">
        <v>0</v>
      </c>
      <c r="P262">
        <v>32.43</v>
      </c>
      <c r="Q262">
        <v>72.97</v>
      </c>
      <c r="R262">
        <v>32.43</v>
      </c>
      <c r="S262">
        <v>40.54</v>
      </c>
      <c r="T262">
        <v>0.55557078251336167</v>
      </c>
      <c r="U262">
        <v>2026</v>
      </c>
      <c r="V262" t="s">
        <v>77</v>
      </c>
      <c r="W262">
        <v>2</v>
      </c>
      <c r="X262" t="s">
        <v>79</v>
      </c>
    </row>
    <row r="263" spans="1:24">
      <c r="A263">
        <v>892</v>
      </c>
      <c r="B263" s="28">
        <v>46080</v>
      </c>
      <c r="C263">
        <v>2026</v>
      </c>
      <c r="D263" t="s">
        <v>77</v>
      </c>
      <c r="E263">
        <v>2</v>
      </c>
      <c r="F263" t="s">
        <v>79</v>
      </c>
      <c r="G263" t="s">
        <v>20</v>
      </c>
      <c r="H263" t="s">
        <v>31</v>
      </c>
      <c r="I263" t="s">
        <v>8</v>
      </c>
      <c r="J263" t="s">
        <v>16</v>
      </c>
      <c r="K263" t="s">
        <v>14</v>
      </c>
      <c r="L263" t="s">
        <v>32</v>
      </c>
      <c r="M263">
        <v>12</v>
      </c>
      <c r="N263">
        <v>47.15</v>
      </c>
      <c r="O263">
        <v>0.1</v>
      </c>
      <c r="P263">
        <v>17.829999999999998</v>
      </c>
      <c r="Q263">
        <v>509.21999999999997</v>
      </c>
      <c r="R263">
        <v>213.95999999999998</v>
      </c>
      <c r="S263">
        <v>295.26</v>
      </c>
      <c r="T263">
        <v>0.57982797219276538</v>
      </c>
      <c r="U263">
        <v>2026</v>
      </c>
      <c r="V263" t="s">
        <v>77</v>
      </c>
      <c r="W263">
        <v>2</v>
      </c>
      <c r="X263" t="s">
        <v>79</v>
      </c>
    </row>
    <row r="264" spans="1:24">
      <c r="A264">
        <v>1115</v>
      </c>
      <c r="B264" s="28">
        <v>46080</v>
      </c>
      <c r="C264">
        <v>2026</v>
      </c>
      <c r="D264" t="s">
        <v>77</v>
      </c>
      <c r="E264">
        <v>2</v>
      </c>
      <c r="F264" t="s">
        <v>79</v>
      </c>
      <c r="G264" t="s">
        <v>0</v>
      </c>
      <c r="H264" t="s">
        <v>1</v>
      </c>
      <c r="I264" t="s">
        <v>19</v>
      </c>
      <c r="J264" t="s">
        <v>16</v>
      </c>
      <c r="K264" t="s">
        <v>14</v>
      </c>
      <c r="L264" t="s">
        <v>48</v>
      </c>
      <c r="M264">
        <v>3</v>
      </c>
      <c r="N264">
        <v>161.19999999999999</v>
      </c>
      <c r="O264">
        <v>0.1</v>
      </c>
      <c r="P264">
        <v>87.37</v>
      </c>
      <c r="Q264">
        <v>435.23999999999995</v>
      </c>
      <c r="R264">
        <v>262.11</v>
      </c>
      <c r="S264">
        <v>173.12999999999994</v>
      </c>
      <c r="T264">
        <v>0.39778053487730897</v>
      </c>
      <c r="U264">
        <v>2026</v>
      </c>
      <c r="V264" t="s">
        <v>77</v>
      </c>
      <c r="W264">
        <v>2</v>
      </c>
      <c r="X264" t="s">
        <v>79</v>
      </c>
    </row>
    <row r="265" spans="1:24">
      <c r="A265">
        <v>1186</v>
      </c>
      <c r="B265" s="28">
        <v>46080</v>
      </c>
      <c r="C265">
        <v>2026</v>
      </c>
      <c r="D265" t="s">
        <v>77</v>
      </c>
      <c r="E265">
        <v>2</v>
      </c>
      <c r="F265" t="s">
        <v>79</v>
      </c>
      <c r="G265" t="s">
        <v>0</v>
      </c>
      <c r="H265" t="s">
        <v>36</v>
      </c>
      <c r="I265" t="s">
        <v>19</v>
      </c>
      <c r="J265" t="s">
        <v>16</v>
      </c>
      <c r="K265" t="s">
        <v>4</v>
      </c>
      <c r="L265" t="s">
        <v>22</v>
      </c>
      <c r="M265">
        <v>1</v>
      </c>
      <c r="N265">
        <v>49.73</v>
      </c>
      <c r="O265">
        <v>0</v>
      </c>
      <c r="P265">
        <v>22</v>
      </c>
      <c r="Q265">
        <v>49.73</v>
      </c>
      <c r="R265">
        <v>22</v>
      </c>
      <c r="S265">
        <v>27.729999999999997</v>
      </c>
      <c r="T265">
        <v>0.55761109993967417</v>
      </c>
      <c r="U265">
        <v>2026</v>
      </c>
      <c r="V265" t="s">
        <v>77</v>
      </c>
      <c r="W265">
        <v>2</v>
      </c>
      <c r="X265" t="s">
        <v>79</v>
      </c>
    </row>
    <row r="266" spans="1:24">
      <c r="A266">
        <v>2093</v>
      </c>
      <c r="B266" s="28">
        <v>46080</v>
      </c>
      <c r="C266">
        <v>2026</v>
      </c>
      <c r="D266" t="s">
        <v>77</v>
      </c>
      <c r="E266">
        <v>2</v>
      </c>
      <c r="F266" t="s">
        <v>79</v>
      </c>
      <c r="G266" t="s">
        <v>11</v>
      </c>
      <c r="H266" t="s">
        <v>52</v>
      </c>
      <c r="I266" t="s">
        <v>2</v>
      </c>
      <c r="J266" t="s">
        <v>3</v>
      </c>
      <c r="K266" t="s">
        <v>23</v>
      </c>
      <c r="L266" t="s">
        <v>51</v>
      </c>
      <c r="M266">
        <v>2</v>
      </c>
      <c r="N266">
        <v>126.19</v>
      </c>
      <c r="O266">
        <v>0</v>
      </c>
      <c r="P266">
        <v>58.99</v>
      </c>
      <c r="Q266">
        <v>252.38</v>
      </c>
      <c r="R266">
        <v>117.98</v>
      </c>
      <c r="S266">
        <v>134.39999999999998</v>
      </c>
      <c r="T266">
        <v>0.5325303114351374</v>
      </c>
      <c r="U266">
        <v>2026</v>
      </c>
      <c r="V266" t="s">
        <v>77</v>
      </c>
      <c r="W266">
        <v>2</v>
      </c>
      <c r="X266" t="s">
        <v>79</v>
      </c>
    </row>
    <row r="267" spans="1:24">
      <c r="A267">
        <v>2136</v>
      </c>
      <c r="B267" s="28">
        <v>46080</v>
      </c>
      <c r="C267">
        <v>2026</v>
      </c>
      <c r="D267" t="s">
        <v>77</v>
      </c>
      <c r="E267">
        <v>2</v>
      </c>
      <c r="F267" t="s">
        <v>79</v>
      </c>
      <c r="G267" t="s">
        <v>6</v>
      </c>
      <c r="H267" t="s">
        <v>43</v>
      </c>
      <c r="I267" t="s">
        <v>2</v>
      </c>
      <c r="J267" t="s">
        <v>3</v>
      </c>
      <c r="K267" t="s">
        <v>14</v>
      </c>
      <c r="L267" t="s">
        <v>44</v>
      </c>
      <c r="M267">
        <v>2</v>
      </c>
      <c r="N267">
        <v>135.38999999999999</v>
      </c>
      <c r="O267">
        <v>0.05</v>
      </c>
      <c r="P267">
        <v>65.69</v>
      </c>
      <c r="Q267">
        <v>257.24099999999999</v>
      </c>
      <c r="R267">
        <v>131.38</v>
      </c>
      <c r="S267">
        <v>125.86099999999999</v>
      </c>
      <c r="T267">
        <v>0.48927270536189799</v>
      </c>
      <c r="U267">
        <v>2026</v>
      </c>
      <c r="V267" t="s">
        <v>77</v>
      </c>
      <c r="W267">
        <v>2</v>
      </c>
      <c r="X267" t="s">
        <v>79</v>
      </c>
    </row>
    <row r="268" spans="1:24">
      <c r="A268">
        <v>3538</v>
      </c>
      <c r="B268" s="28">
        <v>46080</v>
      </c>
      <c r="C268">
        <v>2026</v>
      </c>
      <c r="D268" t="s">
        <v>77</v>
      </c>
      <c r="E268">
        <v>2</v>
      </c>
      <c r="F268" t="s">
        <v>79</v>
      </c>
      <c r="G268" t="s">
        <v>6</v>
      </c>
      <c r="H268" t="s">
        <v>49</v>
      </c>
      <c r="I268" t="s">
        <v>8</v>
      </c>
      <c r="J268" t="s">
        <v>16</v>
      </c>
      <c r="K268" t="s">
        <v>34</v>
      </c>
      <c r="L268" t="s">
        <v>35</v>
      </c>
      <c r="M268">
        <v>12</v>
      </c>
      <c r="N268">
        <v>41.27</v>
      </c>
      <c r="O268">
        <v>0.1</v>
      </c>
      <c r="P268">
        <v>14.71</v>
      </c>
      <c r="Q268">
        <v>445.71600000000001</v>
      </c>
      <c r="R268">
        <v>176.52</v>
      </c>
      <c r="S268">
        <v>269.19600000000003</v>
      </c>
      <c r="T268">
        <v>0.60396306168053204</v>
      </c>
      <c r="U268">
        <v>2026</v>
      </c>
      <c r="V268" t="s">
        <v>77</v>
      </c>
      <c r="W268">
        <v>2</v>
      </c>
      <c r="X268" t="s">
        <v>79</v>
      </c>
    </row>
    <row r="269" spans="1:24">
      <c r="A269">
        <v>3891</v>
      </c>
      <c r="B269" s="28">
        <v>46080</v>
      </c>
      <c r="C269">
        <v>2026</v>
      </c>
      <c r="D269" t="s">
        <v>77</v>
      </c>
      <c r="E269">
        <v>2</v>
      </c>
      <c r="F269" t="s">
        <v>79</v>
      </c>
      <c r="G269" t="s">
        <v>0</v>
      </c>
      <c r="H269" t="s">
        <v>1</v>
      </c>
      <c r="I269" t="s">
        <v>19</v>
      </c>
      <c r="J269" t="s">
        <v>3</v>
      </c>
      <c r="K269" t="s">
        <v>4</v>
      </c>
      <c r="L269" t="s">
        <v>5</v>
      </c>
      <c r="M269">
        <v>1</v>
      </c>
      <c r="N269">
        <v>82.04</v>
      </c>
      <c r="O269">
        <v>0.1</v>
      </c>
      <c r="P269">
        <v>41.46</v>
      </c>
      <c r="Q269">
        <v>73.836000000000013</v>
      </c>
      <c r="R269">
        <v>41.46</v>
      </c>
      <c r="S269">
        <v>32.376000000000012</v>
      </c>
      <c r="T269">
        <v>0.43848529172761264</v>
      </c>
      <c r="U269">
        <v>2026</v>
      </c>
      <c r="V269" t="s">
        <v>77</v>
      </c>
      <c r="W269">
        <v>2</v>
      </c>
      <c r="X269" t="s">
        <v>79</v>
      </c>
    </row>
    <row r="270" spans="1:24">
      <c r="A270">
        <v>3917</v>
      </c>
      <c r="B270" s="28">
        <v>46080</v>
      </c>
      <c r="C270">
        <v>2026</v>
      </c>
      <c r="D270" t="s">
        <v>77</v>
      </c>
      <c r="E270">
        <v>2</v>
      </c>
      <c r="F270" t="s">
        <v>79</v>
      </c>
      <c r="G270" t="s">
        <v>20</v>
      </c>
      <c r="H270" t="s">
        <v>21</v>
      </c>
      <c r="I270" t="s">
        <v>2</v>
      </c>
      <c r="J270" t="s">
        <v>3</v>
      </c>
      <c r="K270" t="s">
        <v>14</v>
      </c>
      <c r="L270" t="s">
        <v>15</v>
      </c>
      <c r="M270">
        <v>3</v>
      </c>
      <c r="N270">
        <v>36.630000000000003</v>
      </c>
      <c r="O270">
        <v>0</v>
      </c>
      <c r="P270">
        <v>13.26</v>
      </c>
      <c r="Q270">
        <v>109.89000000000001</v>
      </c>
      <c r="R270">
        <v>39.78</v>
      </c>
      <c r="S270">
        <v>70.110000000000014</v>
      </c>
      <c r="T270">
        <v>0.63800163800163801</v>
      </c>
      <c r="U270">
        <v>2026</v>
      </c>
      <c r="V270" t="s">
        <v>77</v>
      </c>
      <c r="W270">
        <v>2</v>
      </c>
      <c r="X270" t="s">
        <v>79</v>
      </c>
    </row>
    <row r="271" spans="1:24">
      <c r="A271">
        <v>4594</v>
      </c>
      <c r="B271" s="28">
        <v>46080</v>
      </c>
      <c r="C271">
        <v>2026</v>
      </c>
      <c r="D271" t="s">
        <v>77</v>
      </c>
      <c r="E271">
        <v>2</v>
      </c>
      <c r="F271" t="s">
        <v>79</v>
      </c>
      <c r="G271" t="s">
        <v>20</v>
      </c>
      <c r="H271" t="s">
        <v>31</v>
      </c>
      <c r="I271" t="s">
        <v>19</v>
      </c>
      <c r="J271" t="s">
        <v>3</v>
      </c>
      <c r="K271" t="s">
        <v>9</v>
      </c>
      <c r="L271" t="s">
        <v>10</v>
      </c>
      <c r="M271">
        <v>5</v>
      </c>
      <c r="N271">
        <v>92.94</v>
      </c>
      <c r="O271">
        <v>0.05</v>
      </c>
      <c r="P271">
        <v>46.47</v>
      </c>
      <c r="Q271">
        <v>441.46499999999997</v>
      </c>
      <c r="R271">
        <v>232.35</v>
      </c>
      <c r="S271">
        <v>209.11499999999998</v>
      </c>
      <c r="T271">
        <v>0.47368421052631576</v>
      </c>
      <c r="U271">
        <v>2026</v>
      </c>
      <c r="V271" t="s">
        <v>77</v>
      </c>
      <c r="W271">
        <v>2</v>
      </c>
      <c r="X271" t="s">
        <v>79</v>
      </c>
    </row>
    <row r="272" spans="1:24">
      <c r="A272">
        <v>4750</v>
      </c>
      <c r="B272" s="28">
        <v>46080</v>
      </c>
      <c r="C272">
        <v>2026</v>
      </c>
      <c r="D272" t="s">
        <v>77</v>
      </c>
      <c r="E272">
        <v>2</v>
      </c>
      <c r="F272" t="s">
        <v>79</v>
      </c>
      <c r="G272" t="s">
        <v>6</v>
      </c>
      <c r="H272" t="s">
        <v>43</v>
      </c>
      <c r="I272" t="s">
        <v>19</v>
      </c>
      <c r="J272" t="s">
        <v>3</v>
      </c>
      <c r="K272" t="s">
        <v>34</v>
      </c>
      <c r="L272" t="s">
        <v>38</v>
      </c>
      <c r="M272">
        <v>2</v>
      </c>
      <c r="N272">
        <v>120.44</v>
      </c>
      <c r="O272">
        <v>0.05</v>
      </c>
      <c r="P272">
        <v>68.98</v>
      </c>
      <c r="Q272">
        <v>228.83599999999998</v>
      </c>
      <c r="R272">
        <v>137.96</v>
      </c>
      <c r="S272">
        <v>90.875999999999976</v>
      </c>
      <c r="T272">
        <v>0.3971228303239</v>
      </c>
      <c r="U272">
        <v>2026</v>
      </c>
      <c r="V272" t="s">
        <v>77</v>
      </c>
      <c r="W272">
        <v>2</v>
      </c>
      <c r="X272" t="s">
        <v>79</v>
      </c>
    </row>
    <row r="273" spans="1:24">
      <c r="A273">
        <v>4960</v>
      </c>
      <c r="B273" s="28">
        <v>46080</v>
      </c>
      <c r="C273">
        <v>2026</v>
      </c>
      <c r="D273" t="s">
        <v>77</v>
      </c>
      <c r="E273">
        <v>2</v>
      </c>
      <c r="F273" t="s">
        <v>79</v>
      </c>
      <c r="G273" t="s">
        <v>6</v>
      </c>
      <c r="H273" t="s">
        <v>27</v>
      </c>
      <c r="I273" t="s">
        <v>28</v>
      </c>
      <c r="J273" t="s">
        <v>13</v>
      </c>
      <c r="K273" t="s">
        <v>14</v>
      </c>
      <c r="L273" t="s">
        <v>15</v>
      </c>
      <c r="M273">
        <v>2</v>
      </c>
      <c r="N273">
        <v>36.130000000000003</v>
      </c>
      <c r="O273">
        <v>0</v>
      </c>
      <c r="P273">
        <v>13.72</v>
      </c>
      <c r="Q273">
        <v>72.260000000000005</v>
      </c>
      <c r="R273">
        <v>27.44</v>
      </c>
      <c r="S273">
        <v>44.820000000000007</v>
      </c>
      <c r="T273">
        <v>0.62026017160254643</v>
      </c>
      <c r="U273">
        <v>2026</v>
      </c>
      <c r="V273" t="s">
        <v>77</v>
      </c>
      <c r="W273">
        <v>2</v>
      </c>
      <c r="X273" t="s">
        <v>79</v>
      </c>
    </row>
    <row r="274" spans="1:24">
      <c r="A274">
        <v>4245</v>
      </c>
      <c r="B274" s="28">
        <v>46081</v>
      </c>
      <c r="C274">
        <v>2026</v>
      </c>
      <c r="D274" t="s">
        <v>77</v>
      </c>
      <c r="E274">
        <v>2</v>
      </c>
      <c r="F274" t="s">
        <v>79</v>
      </c>
      <c r="G274" t="s">
        <v>6</v>
      </c>
      <c r="H274" t="s">
        <v>7</v>
      </c>
      <c r="I274" t="s">
        <v>19</v>
      </c>
      <c r="J274" t="s">
        <v>3</v>
      </c>
      <c r="K274" t="s">
        <v>34</v>
      </c>
      <c r="L274" t="s">
        <v>38</v>
      </c>
      <c r="M274">
        <v>1</v>
      </c>
      <c r="N274">
        <v>124.97</v>
      </c>
      <c r="O274">
        <v>0.1</v>
      </c>
      <c r="P274">
        <v>69.790000000000006</v>
      </c>
      <c r="Q274">
        <v>112.473</v>
      </c>
      <c r="R274">
        <v>69.790000000000006</v>
      </c>
      <c r="S274">
        <v>42.682999999999993</v>
      </c>
      <c r="T274">
        <v>0.37949552337005321</v>
      </c>
      <c r="U274">
        <v>2026</v>
      </c>
      <c r="V274" t="s">
        <v>77</v>
      </c>
      <c r="W274">
        <v>2</v>
      </c>
      <c r="X274" t="s">
        <v>79</v>
      </c>
    </row>
    <row r="275" spans="1:24">
      <c r="A275">
        <v>4664</v>
      </c>
      <c r="B275" s="28">
        <v>46081</v>
      </c>
      <c r="C275">
        <v>2026</v>
      </c>
      <c r="D275" t="s">
        <v>77</v>
      </c>
      <c r="E275">
        <v>2</v>
      </c>
      <c r="F275" t="s">
        <v>79</v>
      </c>
      <c r="G275" t="s">
        <v>20</v>
      </c>
      <c r="H275" t="s">
        <v>47</v>
      </c>
      <c r="I275" t="s">
        <v>2</v>
      </c>
      <c r="J275" t="s">
        <v>3</v>
      </c>
      <c r="K275" t="s">
        <v>14</v>
      </c>
      <c r="L275" t="s">
        <v>48</v>
      </c>
      <c r="M275">
        <v>1</v>
      </c>
      <c r="N275">
        <v>163.31</v>
      </c>
      <c r="O275">
        <v>0.05</v>
      </c>
      <c r="P275">
        <v>87.22</v>
      </c>
      <c r="Q275">
        <v>155.14449999999999</v>
      </c>
      <c r="R275">
        <v>87.22</v>
      </c>
      <c r="S275">
        <v>67.924499999999995</v>
      </c>
      <c r="T275">
        <v>0.43781442461705056</v>
      </c>
      <c r="U275">
        <v>2026</v>
      </c>
      <c r="V275" t="s">
        <v>77</v>
      </c>
      <c r="W275">
        <v>2</v>
      </c>
      <c r="X275" t="s">
        <v>79</v>
      </c>
    </row>
    <row r="276" spans="1:24">
      <c r="A276">
        <v>383</v>
      </c>
      <c r="B276" s="28">
        <v>46082</v>
      </c>
      <c r="C276">
        <v>2026</v>
      </c>
      <c r="D276" t="s">
        <v>77</v>
      </c>
      <c r="E276">
        <v>3</v>
      </c>
      <c r="F276" t="s">
        <v>80</v>
      </c>
      <c r="G276" t="s">
        <v>11</v>
      </c>
      <c r="H276" t="s">
        <v>12</v>
      </c>
      <c r="I276" t="s">
        <v>19</v>
      </c>
      <c r="J276" t="s">
        <v>3</v>
      </c>
      <c r="K276" t="s">
        <v>9</v>
      </c>
      <c r="L276" t="s">
        <v>10</v>
      </c>
      <c r="M276">
        <v>3</v>
      </c>
      <c r="N276">
        <v>92.76</v>
      </c>
      <c r="O276">
        <v>0</v>
      </c>
      <c r="P276">
        <v>45.84</v>
      </c>
      <c r="Q276">
        <v>278.28000000000003</v>
      </c>
      <c r="R276">
        <v>137.52000000000001</v>
      </c>
      <c r="S276">
        <v>140.76000000000002</v>
      </c>
      <c r="T276">
        <v>0.50582147477360928</v>
      </c>
      <c r="U276">
        <v>2026</v>
      </c>
      <c r="V276" t="s">
        <v>77</v>
      </c>
      <c r="W276">
        <v>3</v>
      </c>
      <c r="X276" t="s">
        <v>80</v>
      </c>
    </row>
    <row r="277" spans="1:24">
      <c r="A277">
        <v>730</v>
      </c>
      <c r="B277" s="28">
        <v>46082</v>
      </c>
      <c r="C277">
        <v>2026</v>
      </c>
      <c r="D277" t="s">
        <v>77</v>
      </c>
      <c r="E277">
        <v>3</v>
      </c>
      <c r="F277" t="s">
        <v>80</v>
      </c>
      <c r="G277" t="s">
        <v>0</v>
      </c>
      <c r="H277" t="s">
        <v>50</v>
      </c>
      <c r="I277" t="s">
        <v>8</v>
      </c>
      <c r="J277" t="s">
        <v>16</v>
      </c>
      <c r="K277" t="s">
        <v>34</v>
      </c>
      <c r="L277" t="s">
        <v>35</v>
      </c>
      <c r="M277">
        <v>5</v>
      </c>
      <c r="N277">
        <v>41.31</v>
      </c>
      <c r="O277">
        <v>0.1</v>
      </c>
      <c r="P277">
        <v>15.14</v>
      </c>
      <c r="Q277">
        <v>185.89500000000001</v>
      </c>
      <c r="R277">
        <v>75.7</v>
      </c>
      <c r="S277">
        <v>110.19500000000001</v>
      </c>
      <c r="T277">
        <v>0.59278087092175691</v>
      </c>
      <c r="U277">
        <v>2026</v>
      </c>
      <c r="V277" t="s">
        <v>77</v>
      </c>
      <c r="W277">
        <v>3</v>
      </c>
      <c r="X277" t="s">
        <v>80</v>
      </c>
    </row>
    <row r="278" spans="1:24">
      <c r="A278">
        <v>985</v>
      </c>
      <c r="B278" s="28">
        <v>46082</v>
      </c>
      <c r="C278">
        <v>2026</v>
      </c>
      <c r="D278" t="s">
        <v>77</v>
      </c>
      <c r="E278">
        <v>3</v>
      </c>
      <c r="F278" t="s">
        <v>80</v>
      </c>
      <c r="G278" t="s">
        <v>6</v>
      </c>
      <c r="H278" t="s">
        <v>49</v>
      </c>
      <c r="I278" t="s">
        <v>28</v>
      </c>
      <c r="J278" t="s">
        <v>13</v>
      </c>
      <c r="K278" t="s">
        <v>34</v>
      </c>
      <c r="L278" t="s">
        <v>35</v>
      </c>
      <c r="M278">
        <v>2</v>
      </c>
      <c r="N278">
        <v>41.23</v>
      </c>
      <c r="O278">
        <v>0</v>
      </c>
      <c r="P278">
        <v>14.28</v>
      </c>
      <c r="Q278">
        <v>82.46</v>
      </c>
      <c r="R278">
        <v>28.56</v>
      </c>
      <c r="S278">
        <v>53.899999999999991</v>
      </c>
      <c r="T278">
        <v>0.65365025466893034</v>
      </c>
      <c r="U278">
        <v>2026</v>
      </c>
      <c r="V278" t="s">
        <v>77</v>
      </c>
      <c r="W278">
        <v>3</v>
      </c>
      <c r="X278" t="s">
        <v>80</v>
      </c>
    </row>
    <row r="279" spans="1:24">
      <c r="A279">
        <v>1457</v>
      </c>
      <c r="B279" s="28">
        <v>46082</v>
      </c>
      <c r="C279">
        <v>2026</v>
      </c>
      <c r="D279" t="s">
        <v>77</v>
      </c>
      <c r="E279">
        <v>3</v>
      </c>
      <c r="F279" t="s">
        <v>80</v>
      </c>
      <c r="G279" t="s">
        <v>6</v>
      </c>
      <c r="H279" t="s">
        <v>7</v>
      </c>
      <c r="I279" t="s">
        <v>2</v>
      </c>
      <c r="J279" t="s">
        <v>13</v>
      </c>
      <c r="K279" t="s">
        <v>14</v>
      </c>
      <c r="L279" t="s">
        <v>15</v>
      </c>
      <c r="M279">
        <v>1</v>
      </c>
      <c r="N279">
        <v>36.47</v>
      </c>
      <c r="O279">
        <v>0.05</v>
      </c>
      <c r="P279">
        <v>13.21</v>
      </c>
      <c r="Q279">
        <v>34.646499999999996</v>
      </c>
      <c r="R279">
        <v>13.21</v>
      </c>
      <c r="S279">
        <v>21.436499999999995</v>
      </c>
      <c r="T279">
        <v>0.61872050567878423</v>
      </c>
      <c r="U279">
        <v>2026</v>
      </c>
      <c r="V279" t="s">
        <v>77</v>
      </c>
      <c r="W279">
        <v>3</v>
      </c>
      <c r="X279" t="s">
        <v>80</v>
      </c>
    </row>
    <row r="280" spans="1:24">
      <c r="A280">
        <v>2558</v>
      </c>
      <c r="B280" s="28">
        <v>46082</v>
      </c>
      <c r="C280">
        <v>2026</v>
      </c>
      <c r="D280" t="s">
        <v>77</v>
      </c>
      <c r="E280">
        <v>3</v>
      </c>
      <c r="F280" t="s">
        <v>80</v>
      </c>
      <c r="G280" t="s">
        <v>0</v>
      </c>
      <c r="H280" t="s">
        <v>50</v>
      </c>
      <c r="I280" t="s">
        <v>28</v>
      </c>
      <c r="J280" t="s">
        <v>13</v>
      </c>
      <c r="K280" t="s">
        <v>34</v>
      </c>
      <c r="L280" t="s">
        <v>42</v>
      </c>
      <c r="M280">
        <v>1</v>
      </c>
      <c r="N280">
        <v>36.67</v>
      </c>
      <c r="O280">
        <v>0</v>
      </c>
      <c r="P280">
        <v>13.97</v>
      </c>
      <c r="Q280">
        <v>36.67</v>
      </c>
      <c r="R280">
        <v>13.97</v>
      </c>
      <c r="S280">
        <v>22.700000000000003</v>
      </c>
      <c r="T280">
        <v>0.61903463321516228</v>
      </c>
      <c r="U280">
        <v>2026</v>
      </c>
      <c r="V280" t="s">
        <v>77</v>
      </c>
      <c r="W280">
        <v>3</v>
      </c>
      <c r="X280" t="s">
        <v>80</v>
      </c>
    </row>
    <row r="281" spans="1:24">
      <c r="A281">
        <v>3024</v>
      </c>
      <c r="B281" s="28">
        <v>46082</v>
      </c>
      <c r="C281">
        <v>2026</v>
      </c>
      <c r="D281" t="s">
        <v>77</v>
      </c>
      <c r="E281">
        <v>3</v>
      </c>
      <c r="F281" t="s">
        <v>80</v>
      </c>
      <c r="G281" t="s">
        <v>6</v>
      </c>
      <c r="H281" t="s">
        <v>41</v>
      </c>
      <c r="I281" t="s">
        <v>2</v>
      </c>
      <c r="J281" t="s">
        <v>16</v>
      </c>
      <c r="K281" t="s">
        <v>4</v>
      </c>
      <c r="L281" t="s">
        <v>22</v>
      </c>
      <c r="M281">
        <v>2</v>
      </c>
      <c r="N281">
        <v>51.87</v>
      </c>
      <c r="O281">
        <v>0.1</v>
      </c>
      <c r="P281">
        <v>22.95</v>
      </c>
      <c r="Q281">
        <v>93.366</v>
      </c>
      <c r="R281">
        <v>45.9</v>
      </c>
      <c r="S281">
        <v>47.466000000000001</v>
      </c>
      <c r="T281">
        <v>0.50838635049161363</v>
      </c>
      <c r="U281">
        <v>2026</v>
      </c>
      <c r="V281" t="s">
        <v>77</v>
      </c>
      <c r="W281">
        <v>3</v>
      </c>
      <c r="X281" t="s">
        <v>80</v>
      </c>
    </row>
    <row r="282" spans="1:24">
      <c r="A282">
        <v>3225</v>
      </c>
      <c r="B282" s="28">
        <v>46082</v>
      </c>
      <c r="C282">
        <v>2026</v>
      </c>
      <c r="D282" t="s">
        <v>77</v>
      </c>
      <c r="E282">
        <v>3</v>
      </c>
      <c r="F282" t="s">
        <v>80</v>
      </c>
      <c r="G282" t="s">
        <v>11</v>
      </c>
      <c r="H282" t="s">
        <v>12</v>
      </c>
      <c r="I282" t="s">
        <v>19</v>
      </c>
      <c r="J282" t="s">
        <v>16</v>
      </c>
      <c r="K282" t="s">
        <v>23</v>
      </c>
      <c r="L282" t="s">
        <v>29</v>
      </c>
      <c r="M282">
        <v>1</v>
      </c>
      <c r="N282">
        <v>195.06</v>
      </c>
      <c r="O282">
        <v>0.1</v>
      </c>
      <c r="P282">
        <v>106.68</v>
      </c>
      <c r="Q282">
        <v>175.554</v>
      </c>
      <c r="R282">
        <v>106.68</v>
      </c>
      <c r="S282">
        <v>68.873999999999995</v>
      </c>
      <c r="T282">
        <v>0.39232372945076727</v>
      </c>
      <c r="U282">
        <v>2026</v>
      </c>
      <c r="V282" t="s">
        <v>77</v>
      </c>
      <c r="W282">
        <v>3</v>
      </c>
      <c r="X282" t="s">
        <v>80</v>
      </c>
    </row>
    <row r="283" spans="1:24">
      <c r="A283">
        <v>3551</v>
      </c>
      <c r="B283" s="28">
        <v>46082</v>
      </c>
      <c r="C283">
        <v>2026</v>
      </c>
      <c r="D283" t="s">
        <v>77</v>
      </c>
      <c r="E283">
        <v>3</v>
      </c>
      <c r="F283" t="s">
        <v>80</v>
      </c>
      <c r="G283" t="s">
        <v>6</v>
      </c>
      <c r="H283" t="s">
        <v>41</v>
      </c>
      <c r="I283" t="s">
        <v>28</v>
      </c>
      <c r="J283" t="s">
        <v>3</v>
      </c>
      <c r="K283" t="s">
        <v>4</v>
      </c>
      <c r="L283" t="s">
        <v>30</v>
      </c>
      <c r="M283">
        <v>2</v>
      </c>
      <c r="N283">
        <v>100.79</v>
      </c>
      <c r="O283">
        <v>0.05</v>
      </c>
      <c r="P283">
        <v>49</v>
      </c>
      <c r="Q283">
        <v>191.501</v>
      </c>
      <c r="R283">
        <v>98</v>
      </c>
      <c r="S283">
        <v>93.501000000000005</v>
      </c>
      <c r="T283">
        <v>0.48825332504791097</v>
      </c>
      <c r="U283">
        <v>2026</v>
      </c>
      <c r="V283" t="s">
        <v>77</v>
      </c>
      <c r="W283">
        <v>3</v>
      </c>
      <c r="X283" t="s">
        <v>80</v>
      </c>
    </row>
    <row r="284" spans="1:24">
      <c r="A284">
        <v>4157</v>
      </c>
      <c r="B284" s="28">
        <v>46082</v>
      </c>
      <c r="C284">
        <v>2026</v>
      </c>
      <c r="D284" t="s">
        <v>77</v>
      </c>
      <c r="E284">
        <v>3</v>
      </c>
      <c r="F284" t="s">
        <v>80</v>
      </c>
      <c r="G284" t="s">
        <v>20</v>
      </c>
      <c r="H284" t="s">
        <v>33</v>
      </c>
      <c r="I284" t="s">
        <v>2</v>
      </c>
      <c r="J284" t="s">
        <v>13</v>
      </c>
      <c r="K284" t="s">
        <v>4</v>
      </c>
      <c r="L284" t="s">
        <v>22</v>
      </c>
      <c r="M284">
        <v>5</v>
      </c>
      <c r="N284">
        <v>51.92</v>
      </c>
      <c r="O284">
        <v>0.15</v>
      </c>
      <c r="P284">
        <v>22.24</v>
      </c>
      <c r="Q284">
        <v>220.66000000000003</v>
      </c>
      <c r="R284">
        <v>111.19999999999999</v>
      </c>
      <c r="S284">
        <v>109.46000000000004</v>
      </c>
      <c r="T284">
        <v>0.49605728269736254</v>
      </c>
      <c r="U284">
        <v>2026</v>
      </c>
      <c r="V284" t="s">
        <v>77</v>
      </c>
      <c r="W284">
        <v>3</v>
      </c>
      <c r="X284" t="s">
        <v>80</v>
      </c>
    </row>
    <row r="285" spans="1:24">
      <c r="A285">
        <v>4398</v>
      </c>
      <c r="B285" s="28">
        <v>46082</v>
      </c>
      <c r="C285">
        <v>2026</v>
      </c>
      <c r="D285" t="s">
        <v>77</v>
      </c>
      <c r="E285">
        <v>3</v>
      </c>
      <c r="F285" t="s">
        <v>80</v>
      </c>
      <c r="G285" t="s">
        <v>20</v>
      </c>
      <c r="H285" t="s">
        <v>31</v>
      </c>
      <c r="I285" t="s">
        <v>2</v>
      </c>
      <c r="J285" t="s">
        <v>13</v>
      </c>
      <c r="K285" t="s">
        <v>23</v>
      </c>
      <c r="L285" t="s">
        <v>51</v>
      </c>
      <c r="M285">
        <v>1</v>
      </c>
      <c r="N285">
        <v>123.99</v>
      </c>
      <c r="O285">
        <v>0.05</v>
      </c>
      <c r="P285">
        <v>61.67</v>
      </c>
      <c r="Q285">
        <v>117.79049999999999</v>
      </c>
      <c r="R285">
        <v>61.67</v>
      </c>
      <c r="S285">
        <v>56.120499999999993</v>
      </c>
      <c r="T285">
        <v>0.47644334644984099</v>
      </c>
      <c r="U285">
        <v>2026</v>
      </c>
      <c r="V285" t="s">
        <v>77</v>
      </c>
      <c r="W285">
        <v>3</v>
      </c>
      <c r="X285" t="s">
        <v>80</v>
      </c>
    </row>
    <row r="286" spans="1:24">
      <c r="A286">
        <v>4951</v>
      </c>
      <c r="B286" s="28">
        <v>46082</v>
      </c>
      <c r="C286">
        <v>2026</v>
      </c>
      <c r="D286" t="s">
        <v>77</v>
      </c>
      <c r="E286">
        <v>3</v>
      </c>
      <c r="F286" t="s">
        <v>80</v>
      </c>
      <c r="G286" t="s">
        <v>6</v>
      </c>
      <c r="H286" t="s">
        <v>49</v>
      </c>
      <c r="I286" t="s">
        <v>2</v>
      </c>
      <c r="J286" t="s">
        <v>13</v>
      </c>
      <c r="K286" t="s">
        <v>23</v>
      </c>
      <c r="L286" t="s">
        <v>24</v>
      </c>
      <c r="M286">
        <v>1</v>
      </c>
      <c r="N286">
        <v>344.8</v>
      </c>
      <c r="O286">
        <v>0.05</v>
      </c>
      <c r="P286">
        <v>196.14</v>
      </c>
      <c r="Q286">
        <v>327.56</v>
      </c>
      <c r="R286">
        <v>196.14</v>
      </c>
      <c r="S286">
        <v>131.42000000000002</v>
      </c>
      <c r="T286">
        <v>0.40120893882036884</v>
      </c>
      <c r="U286">
        <v>2026</v>
      </c>
      <c r="V286" t="s">
        <v>77</v>
      </c>
      <c r="W286">
        <v>3</v>
      </c>
      <c r="X286" t="s">
        <v>80</v>
      </c>
    </row>
    <row r="287" spans="1:24">
      <c r="A287">
        <v>1354</v>
      </c>
      <c r="B287" s="28">
        <v>46083</v>
      </c>
      <c r="C287">
        <v>2026</v>
      </c>
      <c r="D287" t="s">
        <v>77</v>
      </c>
      <c r="E287">
        <v>3</v>
      </c>
      <c r="F287" t="s">
        <v>80</v>
      </c>
      <c r="G287" t="s">
        <v>20</v>
      </c>
      <c r="H287" t="s">
        <v>33</v>
      </c>
      <c r="I287" t="s">
        <v>28</v>
      </c>
      <c r="J287" t="s">
        <v>3</v>
      </c>
      <c r="K287" t="s">
        <v>14</v>
      </c>
      <c r="L287" t="s">
        <v>44</v>
      </c>
      <c r="M287">
        <v>3</v>
      </c>
      <c r="N287">
        <v>131.91999999999999</v>
      </c>
      <c r="O287">
        <v>0.05</v>
      </c>
      <c r="P287">
        <v>67.47</v>
      </c>
      <c r="Q287">
        <v>375.97199999999998</v>
      </c>
      <c r="R287">
        <v>202.41</v>
      </c>
      <c r="S287">
        <v>173.56199999999998</v>
      </c>
      <c r="T287">
        <v>0.46163544093709102</v>
      </c>
      <c r="U287">
        <v>2026</v>
      </c>
      <c r="V287" t="s">
        <v>77</v>
      </c>
      <c r="W287">
        <v>3</v>
      </c>
      <c r="X287" t="s">
        <v>80</v>
      </c>
    </row>
    <row r="288" spans="1:24">
      <c r="A288">
        <v>2042</v>
      </c>
      <c r="B288" s="28">
        <v>46083</v>
      </c>
      <c r="C288">
        <v>2026</v>
      </c>
      <c r="D288" t="s">
        <v>77</v>
      </c>
      <c r="E288">
        <v>3</v>
      </c>
      <c r="F288" t="s">
        <v>80</v>
      </c>
      <c r="G288" t="s">
        <v>11</v>
      </c>
      <c r="H288" t="s">
        <v>52</v>
      </c>
      <c r="I288" t="s">
        <v>2</v>
      </c>
      <c r="J288" t="s">
        <v>16</v>
      </c>
      <c r="K288" t="s">
        <v>9</v>
      </c>
      <c r="L288" t="s">
        <v>17</v>
      </c>
      <c r="M288">
        <v>3</v>
      </c>
      <c r="N288">
        <v>146.99</v>
      </c>
      <c r="O288">
        <v>0</v>
      </c>
      <c r="P288">
        <v>80.069999999999993</v>
      </c>
      <c r="Q288">
        <v>440.97</v>
      </c>
      <c r="R288">
        <v>240.20999999999998</v>
      </c>
      <c r="S288">
        <v>200.76000000000005</v>
      </c>
      <c r="T288">
        <v>0.45526906592285199</v>
      </c>
      <c r="U288">
        <v>2026</v>
      </c>
      <c r="V288" t="s">
        <v>77</v>
      </c>
      <c r="W288">
        <v>3</v>
      </c>
      <c r="X288" t="s">
        <v>80</v>
      </c>
    </row>
    <row r="289" spans="1:24">
      <c r="A289">
        <v>3895</v>
      </c>
      <c r="B289" s="28">
        <v>46083</v>
      </c>
      <c r="C289">
        <v>2026</v>
      </c>
      <c r="D289" t="s">
        <v>77</v>
      </c>
      <c r="E289">
        <v>3</v>
      </c>
      <c r="F289" t="s">
        <v>80</v>
      </c>
      <c r="G289" t="s">
        <v>20</v>
      </c>
      <c r="H289" t="s">
        <v>31</v>
      </c>
      <c r="I289" t="s">
        <v>2</v>
      </c>
      <c r="J289" t="s">
        <v>16</v>
      </c>
      <c r="K289" t="s">
        <v>14</v>
      </c>
      <c r="L289" t="s">
        <v>48</v>
      </c>
      <c r="M289">
        <v>2</v>
      </c>
      <c r="N289">
        <v>164.74</v>
      </c>
      <c r="O289">
        <v>0.05</v>
      </c>
      <c r="P289">
        <v>89.9</v>
      </c>
      <c r="Q289">
        <v>313.00600000000003</v>
      </c>
      <c r="R289">
        <v>179.8</v>
      </c>
      <c r="S289">
        <v>133.20600000000002</v>
      </c>
      <c r="T289">
        <v>0.42557011686676932</v>
      </c>
      <c r="U289">
        <v>2026</v>
      </c>
      <c r="V289" t="s">
        <v>77</v>
      </c>
      <c r="W289">
        <v>3</v>
      </c>
      <c r="X289" t="s">
        <v>80</v>
      </c>
    </row>
    <row r="290" spans="1:24">
      <c r="A290">
        <v>5074</v>
      </c>
      <c r="B290" s="28">
        <v>46083</v>
      </c>
      <c r="C290">
        <v>2026</v>
      </c>
      <c r="D290" t="s">
        <v>77</v>
      </c>
      <c r="E290">
        <v>3</v>
      </c>
      <c r="F290" t="s">
        <v>80</v>
      </c>
      <c r="G290" t="s">
        <v>20</v>
      </c>
      <c r="H290" t="s">
        <v>31</v>
      </c>
      <c r="I290" t="s">
        <v>2</v>
      </c>
      <c r="J290" t="s">
        <v>3</v>
      </c>
      <c r="K290" t="s">
        <v>9</v>
      </c>
      <c r="L290" t="s">
        <v>10</v>
      </c>
      <c r="M290">
        <v>2</v>
      </c>
      <c r="N290">
        <v>89.81</v>
      </c>
      <c r="O290">
        <v>0</v>
      </c>
      <c r="P290">
        <v>46.44</v>
      </c>
      <c r="Q290">
        <v>179.62</v>
      </c>
      <c r="R290">
        <v>92.88</v>
      </c>
      <c r="S290">
        <v>86.740000000000009</v>
      </c>
      <c r="T290">
        <v>0.482908362097762</v>
      </c>
      <c r="U290">
        <v>2026</v>
      </c>
      <c r="V290" t="s">
        <v>77</v>
      </c>
      <c r="W290">
        <v>3</v>
      </c>
      <c r="X290" t="s">
        <v>80</v>
      </c>
    </row>
    <row r="291" spans="1:24">
      <c r="A291">
        <v>179</v>
      </c>
      <c r="B291" s="28">
        <v>46084</v>
      </c>
      <c r="C291">
        <v>2026</v>
      </c>
      <c r="D291" t="s">
        <v>77</v>
      </c>
      <c r="E291">
        <v>3</v>
      </c>
      <c r="F291" t="s">
        <v>80</v>
      </c>
      <c r="G291" t="s">
        <v>11</v>
      </c>
      <c r="H291" t="s">
        <v>52</v>
      </c>
      <c r="I291" t="s">
        <v>19</v>
      </c>
      <c r="J291" t="s">
        <v>3</v>
      </c>
      <c r="K291" t="s">
        <v>34</v>
      </c>
      <c r="L291" t="s">
        <v>42</v>
      </c>
      <c r="M291">
        <v>1</v>
      </c>
      <c r="N291">
        <v>35.369999999999997</v>
      </c>
      <c r="O291">
        <v>0</v>
      </c>
      <c r="P291">
        <v>13.88</v>
      </c>
      <c r="Q291">
        <v>35.369999999999997</v>
      </c>
      <c r="R291">
        <v>13.88</v>
      </c>
      <c r="S291">
        <v>21.489999999999995</v>
      </c>
      <c r="T291">
        <v>0.60757704269154644</v>
      </c>
      <c r="U291">
        <v>2026</v>
      </c>
      <c r="V291" t="s">
        <v>77</v>
      </c>
      <c r="W291">
        <v>3</v>
      </c>
      <c r="X291" t="s">
        <v>80</v>
      </c>
    </row>
    <row r="292" spans="1:24">
      <c r="A292">
        <v>459</v>
      </c>
      <c r="B292" s="28">
        <v>46084</v>
      </c>
      <c r="C292">
        <v>2026</v>
      </c>
      <c r="D292" t="s">
        <v>77</v>
      </c>
      <c r="E292">
        <v>3</v>
      </c>
      <c r="F292" t="s">
        <v>80</v>
      </c>
      <c r="G292" t="s">
        <v>6</v>
      </c>
      <c r="H292" t="s">
        <v>43</v>
      </c>
      <c r="I292" t="s">
        <v>28</v>
      </c>
      <c r="J292" t="s">
        <v>13</v>
      </c>
      <c r="K292" t="s">
        <v>4</v>
      </c>
      <c r="L292" t="s">
        <v>22</v>
      </c>
      <c r="M292">
        <v>4</v>
      </c>
      <c r="N292">
        <v>50.64</v>
      </c>
      <c r="O292">
        <v>0</v>
      </c>
      <c r="P292">
        <v>23.09</v>
      </c>
      <c r="Q292">
        <v>202.56</v>
      </c>
      <c r="R292">
        <v>92.36</v>
      </c>
      <c r="S292">
        <v>110.2</v>
      </c>
      <c r="T292">
        <v>0.54403633491311221</v>
      </c>
      <c r="U292">
        <v>2026</v>
      </c>
      <c r="V292" t="s">
        <v>77</v>
      </c>
      <c r="W292">
        <v>3</v>
      </c>
      <c r="X292" t="s">
        <v>80</v>
      </c>
    </row>
    <row r="293" spans="1:24">
      <c r="A293">
        <v>525</v>
      </c>
      <c r="B293" s="28">
        <v>46084</v>
      </c>
      <c r="C293">
        <v>2026</v>
      </c>
      <c r="D293" t="s">
        <v>77</v>
      </c>
      <c r="E293">
        <v>3</v>
      </c>
      <c r="F293" t="s">
        <v>80</v>
      </c>
      <c r="G293" t="s">
        <v>20</v>
      </c>
      <c r="H293" t="s">
        <v>31</v>
      </c>
      <c r="I293" t="s">
        <v>19</v>
      </c>
      <c r="J293" t="s">
        <v>3</v>
      </c>
      <c r="K293" t="s">
        <v>9</v>
      </c>
      <c r="L293" t="s">
        <v>17</v>
      </c>
      <c r="M293">
        <v>1</v>
      </c>
      <c r="N293">
        <v>146.37</v>
      </c>
      <c r="O293">
        <v>0</v>
      </c>
      <c r="P293">
        <v>78.3</v>
      </c>
      <c r="Q293">
        <v>146.37</v>
      </c>
      <c r="R293">
        <v>78.3</v>
      </c>
      <c r="S293">
        <v>68.070000000000007</v>
      </c>
      <c r="T293">
        <v>0.46505431440869033</v>
      </c>
      <c r="U293">
        <v>2026</v>
      </c>
      <c r="V293" t="s">
        <v>77</v>
      </c>
      <c r="W293">
        <v>3</v>
      </c>
      <c r="X293" t="s">
        <v>80</v>
      </c>
    </row>
    <row r="294" spans="1:24">
      <c r="A294">
        <v>3374</v>
      </c>
      <c r="B294" s="28">
        <v>46084</v>
      </c>
      <c r="C294">
        <v>2026</v>
      </c>
      <c r="D294" t="s">
        <v>77</v>
      </c>
      <c r="E294">
        <v>3</v>
      </c>
      <c r="F294" t="s">
        <v>80</v>
      </c>
      <c r="G294" t="s">
        <v>11</v>
      </c>
      <c r="H294" t="s">
        <v>12</v>
      </c>
      <c r="I294" t="s">
        <v>2</v>
      </c>
      <c r="J294" t="s">
        <v>3</v>
      </c>
      <c r="K294" t="s">
        <v>9</v>
      </c>
      <c r="L294" t="s">
        <v>17</v>
      </c>
      <c r="M294">
        <v>3</v>
      </c>
      <c r="N294">
        <v>143.74</v>
      </c>
      <c r="O294">
        <v>0</v>
      </c>
      <c r="P294">
        <v>81.58</v>
      </c>
      <c r="Q294">
        <v>431.22</v>
      </c>
      <c r="R294">
        <v>244.74</v>
      </c>
      <c r="S294">
        <v>186.48000000000002</v>
      </c>
      <c r="T294">
        <v>0.43244747460692917</v>
      </c>
      <c r="U294">
        <v>2026</v>
      </c>
      <c r="V294" t="s">
        <v>77</v>
      </c>
      <c r="W294">
        <v>3</v>
      </c>
      <c r="X294" t="s">
        <v>80</v>
      </c>
    </row>
    <row r="295" spans="1:24">
      <c r="A295">
        <v>3850</v>
      </c>
      <c r="B295" s="28">
        <v>46084</v>
      </c>
      <c r="C295">
        <v>2026</v>
      </c>
      <c r="D295" t="s">
        <v>77</v>
      </c>
      <c r="E295">
        <v>3</v>
      </c>
      <c r="F295" t="s">
        <v>80</v>
      </c>
      <c r="G295" t="s">
        <v>20</v>
      </c>
      <c r="H295" t="s">
        <v>31</v>
      </c>
      <c r="I295" t="s">
        <v>28</v>
      </c>
      <c r="J295" t="s">
        <v>13</v>
      </c>
      <c r="K295" t="s">
        <v>23</v>
      </c>
      <c r="L295" t="s">
        <v>40</v>
      </c>
      <c r="M295">
        <v>2</v>
      </c>
      <c r="N295">
        <v>81.94</v>
      </c>
      <c r="O295">
        <v>0.1</v>
      </c>
      <c r="P295">
        <v>39.9</v>
      </c>
      <c r="Q295">
        <v>147.49199999999999</v>
      </c>
      <c r="R295">
        <v>79.8</v>
      </c>
      <c r="S295">
        <v>67.691999999999993</v>
      </c>
      <c r="T295">
        <v>0.45895370596371327</v>
      </c>
      <c r="U295">
        <v>2026</v>
      </c>
      <c r="V295" t="s">
        <v>77</v>
      </c>
      <c r="W295">
        <v>3</v>
      </c>
      <c r="X295" t="s">
        <v>80</v>
      </c>
    </row>
    <row r="296" spans="1:24">
      <c r="A296">
        <v>4004</v>
      </c>
      <c r="B296" s="28">
        <v>46084</v>
      </c>
      <c r="C296">
        <v>2026</v>
      </c>
      <c r="D296" t="s">
        <v>77</v>
      </c>
      <c r="E296">
        <v>3</v>
      </c>
      <c r="F296" t="s">
        <v>80</v>
      </c>
      <c r="G296" t="s">
        <v>11</v>
      </c>
      <c r="H296" t="s">
        <v>25</v>
      </c>
      <c r="I296" t="s">
        <v>2</v>
      </c>
      <c r="J296" t="s">
        <v>13</v>
      </c>
      <c r="K296" t="s">
        <v>14</v>
      </c>
      <c r="L296" t="s">
        <v>32</v>
      </c>
      <c r="M296">
        <v>1</v>
      </c>
      <c r="N296">
        <v>46.46</v>
      </c>
      <c r="O296">
        <v>0.1</v>
      </c>
      <c r="P296">
        <v>17.989999999999998</v>
      </c>
      <c r="Q296">
        <v>41.814</v>
      </c>
      <c r="R296">
        <v>17.989999999999998</v>
      </c>
      <c r="S296">
        <v>23.824000000000002</v>
      </c>
      <c r="T296">
        <v>0.56976132395848289</v>
      </c>
      <c r="U296">
        <v>2026</v>
      </c>
      <c r="V296" t="s">
        <v>77</v>
      </c>
      <c r="W296">
        <v>3</v>
      </c>
      <c r="X296" t="s">
        <v>80</v>
      </c>
    </row>
    <row r="297" spans="1:24">
      <c r="A297">
        <v>788</v>
      </c>
      <c r="B297" s="28">
        <v>46085</v>
      </c>
      <c r="C297">
        <v>2026</v>
      </c>
      <c r="D297" t="s">
        <v>77</v>
      </c>
      <c r="E297">
        <v>3</v>
      </c>
      <c r="F297" t="s">
        <v>80</v>
      </c>
      <c r="G297" t="s">
        <v>6</v>
      </c>
      <c r="H297" t="s">
        <v>41</v>
      </c>
      <c r="I297" t="s">
        <v>2</v>
      </c>
      <c r="J297" t="s">
        <v>13</v>
      </c>
      <c r="K297" t="s">
        <v>4</v>
      </c>
      <c r="L297" t="s">
        <v>26</v>
      </c>
      <c r="M297">
        <v>3</v>
      </c>
      <c r="N297">
        <v>39.49</v>
      </c>
      <c r="O297">
        <v>0</v>
      </c>
      <c r="P297">
        <v>16.420000000000002</v>
      </c>
      <c r="Q297">
        <v>118.47</v>
      </c>
      <c r="R297">
        <v>49.260000000000005</v>
      </c>
      <c r="S297">
        <v>69.209999999999994</v>
      </c>
      <c r="T297">
        <v>0.58419853127374011</v>
      </c>
      <c r="U297">
        <v>2026</v>
      </c>
      <c r="V297" t="s">
        <v>77</v>
      </c>
      <c r="W297">
        <v>3</v>
      </c>
      <c r="X297" t="s">
        <v>80</v>
      </c>
    </row>
    <row r="298" spans="1:24">
      <c r="A298">
        <v>1717</v>
      </c>
      <c r="B298" s="28">
        <v>46085</v>
      </c>
      <c r="C298">
        <v>2026</v>
      </c>
      <c r="D298" t="s">
        <v>77</v>
      </c>
      <c r="E298">
        <v>3</v>
      </c>
      <c r="F298" t="s">
        <v>80</v>
      </c>
      <c r="G298" t="s">
        <v>20</v>
      </c>
      <c r="H298" t="s">
        <v>47</v>
      </c>
      <c r="I298" t="s">
        <v>2</v>
      </c>
      <c r="J298" t="s">
        <v>3</v>
      </c>
      <c r="K298" t="s">
        <v>34</v>
      </c>
      <c r="L298" t="s">
        <v>35</v>
      </c>
      <c r="M298">
        <v>1</v>
      </c>
      <c r="N298">
        <v>40.909999999999997</v>
      </c>
      <c r="O298">
        <v>0</v>
      </c>
      <c r="P298">
        <v>14.89</v>
      </c>
      <c r="Q298">
        <v>40.909999999999997</v>
      </c>
      <c r="R298">
        <v>14.89</v>
      </c>
      <c r="S298">
        <v>26.019999999999996</v>
      </c>
      <c r="T298">
        <v>0.63603031043754577</v>
      </c>
      <c r="U298">
        <v>2026</v>
      </c>
      <c r="V298" t="s">
        <v>77</v>
      </c>
      <c r="W298">
        <v>3</v>
      </c>
      <c r="X298" t="s">
        <v>80</v>
      </c>
    </row>
    <row r="299" spans="1:24">
      <c r="A299">
        <v>1819</v>
      </c>
      <c r="B299" s="28">
        <v>46085</v>
      </c>
      <c r="C299">
        <v>2026</v>
      </c>
      <c r="D299" t="s">
        <v>77</v>
      </c>
      <c r="E299">
        <v>3</v>
      </c>
      <c r="F299" t="s">
        <v>80</v>
      </c>
      <c r="G299" t="s">
        <v>20</v>
      </c>
      <c r="H299" t="s">
        <v>33</v>
      </c>
      <c r="I299" t="s">
        <v>28</v>
      </c>
      <c r="J299" t="s">
        <v>13</v>
      </c>
      <c r="K299" t="s">
        <v>4</v>
      </c>
      <c r="L299" t="s">
        <v>22</v>
      </c>
      <c r="M299">
        <v>1</v>
      </c>
      <c r="N299">
        <v>49.94</v>
      </c>
      <c r="O299">
        <v>0.1</v>
      </c>
      <c r="P299">
        <v>21.84</v>
      </c>
      <c r="Q299">
        <v>44.945999999999998</v>
      </c>
      <c r="R299">
        <v>21.84</v>
      </c>
      <c r="S299">
        <v>23.105999999999998</v>
      </c>
      <c r="T299">
        <v>0.51408356694700308</v>
      </c>
      <c r="U299">
        <v>2026</v>
      </c>
      <c r="V299" t="s">
        <v>77</v>
      </c>
      <c r="W299">
        <v>3</v>
      </c>
      <c r="X299" t="s">
        <v>80</v>
      </c>
    </row>
    <row r="300" spans="1:24">
      <c r="A300">
        <v>1992</v>
      </c>
      <c r="B300" s="28">
        <v>46085</v>
      </c>
      <c r="C300">
        <v>2026</v>
      </c>
      <c r="D300" t="s">
        <v>77</v>
      </c>
      <c r="E300">
        <v>3</v>
      </c>
      <c r="F300" t="s">
        <v>80</v>
      </c>
      <c r="G300" t="s">
        <v>11</v>
      </c>
      <c r="H300" t="s">
        <v>25</v>
      </c>
      <c r="I300" t="s">
        <v>2</v>
      </c>
      <c r="J300" t="s">
        <v>16</v>
      </c>
      <c r="K300" t="s">
        <v>14</v>
      </c>
      <c r="L300" t="s">
        <v>15</v>
      </c>
      <c r="M300">
        <v>1</v>
      </c>
      <c r="N300">
        <v>35.520000000000003</v>
      </c>
      <c r="O300">
        <v>0</v>
      </c>
      <c r="P300">
        <v>13.21</v>
      </c>
      <c r="Q300">
        <v>35.520000000000003</v>
      </c>
      <c r="R300">
        <v>13.21</v>
      </c>
      <c r="S300">
        <v>22.310000000000002</v>
      </c>
      <c r="T300">
        <v>0.62809684684684686</v>
      </c>
      <c r="U300">
        <v>2026</v>
      </c>
      <c r="V300" t="s">
        <v>77</v>
      </c>
      <c r="W300">
        <v>3</v>
      </c>
      <c r="X300" t="s">
        <v>80</v>
      </c>
    </row>
    <row r="301" spans="1:24">
      <c r="A301">
        <v>2499</v>
      </c>
      <c r="B301" s="28">
        <v>46085</v>
      </c>
      <c r="C301">
        <v>2026</v>
      </c>
      <c r="D301" t="s">
        <v>77</v>
      </c>
      <c r="E301">
        <v>3</v>
      </c>
      <c r="F301" t="s">
        <v>80</v>
      </c>
      <c r="G301" t="s">
        <v>20</v>
      </c>
      <c r="H301" t="s">
        <v>31</v>
      </c>
      <c r="I301" t="s">
        <v>19</v>
      </c>
      <c r="J301" t="s">
        <v>13</v>
      </c>
      <c r="K301" t="s">
        <v>23</v>
      </c>
      <c r="L301" t="s">
        <v>24</v>
      </c>
      <c r="M301">
        <v>2</v>
      </c>
      <c r="N301">
        <v>341.1</v>
      </c>
      <c r="O301">
        <v>0</v>
      </c>
      <c r="P301">
        <v>200.19</v>
      </c>
      <c r="Q301">
        <v>682.2</v>
      </c>
      <c r="R301">
        <v>400.38</v>
      </c>
      <c r="S301">
        <v>281.82000000000005</v>
      </c>
      <c r="T301">
        <v>0.41310466138962187</v>
      </c>
      <c r="U301">
        <v>2026</v>
      </c>
      <c r="V301" t="s">
        <v>77</v>
      </c>
      <c r="W301">
        <v>3</v>
      </c>
      <c r="X301" t="s">
        <v>80</v>
      </c>
    </row>
    <row r="302" spans="1:24">
      <c r="A302">
        <v>2698</v>
      </c>
      <c r="B302" s="28">
        <v>46085</v>
      </c>
      <c r="C302">
        <v>2026</v>
      </c>
      <c r="D302" t="s">
        <v>77</v>
      </c>
      <c r="E302">
        <v>3</v>
      </c>
      <c r="F302" t="s">
        <v>80</v>
      </c>
      <c r="G302" t="s">
        <v>11</v>
      </c>
      <c r="H302" t="s">
        <v>52</v>
      </c>
      <c r="I302" t="s">
        <v>28</v>
      </c>
      <c r="J302" t="s">
        <v>13</v>
      </c>
      <c r="K302" t="s">
        <v>34</v>
      </c>
      <c r="L302" t="s">
        <v>42</v>
      </c>
      <c r="M302">
        <v>4</v>
      </c>
      <c r="N302">
        <v>36.08</v>
      </c>
      <c r="O302">
        <v>0</v>
      </c>
      <c r="P302">
        <v>13.89</v>
      </c>
      <c r="Q302">
        <v>144.32</v>
      </c>
      <c r="R302">
        <v>55.56</v>
      </c>
      <c r="S302">
        <v>88.759999999999991</v>
      </c>
      <c r="T302">
        <v>0.61502217294900219</v>
      </c>
      <c r="U302">
        <v>2026</v>
      </c>
      <c r="V302" t="s">
        <v>77</v>
      </c>
      <c r="W302">
        <v>3</v>
      </c>
      <c r="X302" t="s">
        <v>80</v>
      </c>
    </row>
    <row r="303" spans="1:24">
      <c r="A303">
        <v>4416</v>
      </c>
      <c r="B303" s="28">
        <v>46085</v>
      </c>
      <c r="C303">
        <v>2026</v>
      </c>
      <c r="D303" t="s">
        <v>77</v>
      </c>
      <c r="E303">
        <v>3</v>
      </c>
      <c r="F303" t="s">
        <v>80</v>
      </c>
      <c r="G303" t="s">
        <v>20</v>
      </c>
      <c r="H303" t="s">
        <v>21</v>
      </c>
      <c r="I303" t="s">
        <v>2</v>
      </c>
      <c r="J303" t="s">
        <v>16</v>
      </c>
      <c r="K303" t="s">
        <v>9</v>
      </c>
      <c r="L303" t="s">
        <v>37</v>
      </c>
      <c r="M303">
        <v>2</v>
      </c>
      <c r="N303">
        <v>151.69999999999999</v>
      </c>
      <c r="O303">
        <v>0</v>
      </c>
      <c r="P303">
        <v>80.44</v>
      </c>
      <c r="Q303">
        <v>303.39999999999998</v>
      </c>
      <c r="R303">
        <v>160.88</v>
      </c>
      <c r="S303">
        <v>142.51999999999998</v>
      </c>
      <c r="T303">
        <v>0.46974291364535264</v>
      </c>
      <c r="U303">
        <v>2026</v>
      </c>
      <c r="V303" t="s">
        <v>77</v>
      </c>
      <c r="W303">
        <v>3</v>
      </c>
      <c r="X303" t="s">
        <v>80</v>
      </c>
    </row>
    <row r="304" spans="1:24">
      <c r="A304">
        <v>4434</v>
      </c>
      <c r="B304" s="28">
        <v>46085</v>
      </c>
      <c r="C304">
        <v>2026</v>
      </c>
      <c r="D304" t="s">
        <v>77</v>
      </c>
      <c r="E304">
        <v>3</v>
      </c>
      <c r="F304" t="s">
        <v>80</v>
      </c>
      <c r="G304" t="s">
        <v>6</v>
      </c>
      <c r="H304" t="s">
        <v>27</v>
      </c>
      <c r="I304" t="s">
        <v>28</v>
      </c>
      <c r="J304" t="s">
        <v>13</v>
      </c>
      <c r="K304" t="s">
        <v>9</v>
      </c>
      <c r="L304" t="s">
        <v>37</v>
      </c>
      <c r="M304">
        <v>2</v>
      </c>
      <c r="N304">
        <v>151.55000000000001</v>
      </c>
      <c r="O304">
        <v>0.1</v>
      </c>
      <c r="P304">
        <v>80.680000000000007</v>
      </c>
      <c r="Q304">
        <v>272.79000000000002</v>
      </c>
      <c r="R304">
        <v>161.36000000000001</v>
      </c>
      <c r="S304">
        <v>111.43</v>
      </c>
      <c r="T304">
        <v>0.40848271564206901</v>
      </c>
      <c r="U304">
        <v>2026</v>
      </c>
      <c r="V304" t="s">
        <v>77</v>
      </c>
      <c r="W304">
        <v>3</v>
      </c>
      <c r="X304" t="s">
        <v>80</v>
      </c>
    </row>
    <row r="305" spans="1:24">
      <c r="A305">
        <v>4992</v>
      </c>
      <c r="B305" s="28">
        <v>46085</v>
      </c>
      <c r="C305">
        <v>2026</v>
      </c>
      <c r="D305" t="s">
        <v>77</v>
      </c>
      <c r="E305">
        <v>3</v>
      </c>
      <c r="F305" t="s">
        <v>80</v>
      </c>
      <c r="G305" t="s">
        <v>11</v>
      </c>
      <c r="H305" t="s">
        <v>12</v>
      </c>
      <c r="I305" t="s">
        <v>8</v>
      </c>
      <c r="J305" t="s">
        <v>16</v>
      </c>
      <c r="K305" t="s">
        <v>4</v>
      </c>
      <c r="L305" t="s">
        <v>5</v>
      </c>
      <c r="M305">
        <v>5</v>
      </c>
      <c r="N305">
        <v>82.44</v>
      </c>
      <c r="O305">
        <v>0.1</v>
      </c>
      <c r="P305">
        <v>41.57</v>
      </c>
      <c r="Q305">
        <v>370.98</v>
      </c>
      <c r="R305">
        <v>207.85</v>
      </c>
      <c r="S305">
        <v>163.13000000000002</v>
      </c>
      <c r="T305">
        <v>0.43972720901396306</v>
      </c>
      <c r="U305">
        <v>2026</v>
      </c>
      <c r="V305" t="s">
        <v>77</v>
      </c>
      <c r="W305">
        <v>3</v>
      </c>
      <c r="X305" t="s">
        <v>80</v>
      </c>
    </row>
    <row r="306" spans="1:24">
      <c r="A306">
        <v>388</v>
      </c>
      <c r="B306" s="28">
        <v>46086</v>
      </c>
      <c r="C306">
        <v>2026</v>
      </c>
      <c r="D306" t="s">
        <v>77</v>
      </c>
      <c r="E306">
        <v>3</v>
      </c>
      <c r="F306" t="s">
        <v>80</v>
      </c>
      <c r="G306" t="s">
        <v>20</v>
      </c>
      <c r="H306" t="s">
        <v>33</v>
      </c>
      <c r="I306" t="s">
        <v>2</v>
      </c>
      <c r="J306" t="s">
        <v>3</v>
      </c>
      <c r="K306" t="s">
        <v>34</v>
      </c>
      <c r="L306" t="s">
        <v>42</v>
      </c>
      <c r="M306">
        <v>1</v>
      </c>
      <c r="N306">
        <v>35.61</v>
      </c>
      <c r="O306">
        <v>0.05</v>
      </c>
      <c r="P306">
        <v>13.8</v>
      </c>
      <c r="Q306">
        <v>33.829499999999996</v>
      </c>
      <c r="R306">
        <v>13.8</v>
      </c>
      <c r="S306">
        <v>20.029499999999995</v>
      </c>
      <c r="T306">
        <v>0.59207200815855976</v>
      </c>
      <c r="U306">
        <v>2026</v>
      </c>
      <c r="V306" t="s">
        <v>77</v>
      </c>
      <c r="W306">
        <v>3</v>
      </c>
      <c r="X306" t="s">
        <v>80</v>
      </c>
    </row>
    <row r="307" spans="1:24">
      <c r="A307">
        <v>977</v>
      </c>
      <c r="B307" s="28">
        <v>46086</v>
      </c>
      <c r="C307">
        <v>2026</v>
      </c>
      <c r="D307" t="s">
        <v>77</v>
      </c>
      <c r="E307">
        <v>3</v>
      </c>
      <c r="F307" t="s">
        <v>80</v>
      </c>
      <c r="G307" t="s">
        <v>0</v>
      </c>
      <c r="H307" t="s">
        <v>1</v>
      </c>
      <c r="I307" t="s">
        <v>28</v>
      </c>
      <c r="J307" t="s">
        <v>13</v>
      </c>
      <c r="K307" t="s">
        <v>9</v>
      </c>
      <c r="L307" t="s">
        <v>37</v>
      </c>
      <c r="M307">
        <v>5</v>
      </c>
      <c r="N307">
        <v>156.13</v>
      </c>
      <c r="O307">
        <v>0</v>
      </c>
      <c r="P307">
        <v>77.03</v>
      </c>
      <c r="Q307">
        <v>780.65</v>
      </c>
      <c r="R307">
        <v>385.15</v>
      </c>
      <c r="S307">
        <v>395.5</v>
      </c>
      <c r="T307">
        <v>0.50662909114199706</v>
      </c>
      <c r="U307">
        <v>2026</v>
      </c>
      <c r="V307" t="s">
        <v>77</v>
      </c>
      <c r="W307">
        <v>3</v>
      </c>
      <c r="X307" t="s">
        <v>80</v>
      </c>
    </row>
    <row r="308" spans="1:24">
      <c r="A308">
        <v>996</v>
      </c>
      <c r="B308" s="28">
        <v>46086</v>
      </c>
      <c r="C308">
        <v>2026</v>
      </c>
      <c r="D308" t="s">
        <v>77</v>
      </c>
      <c r="E308">
        <v>3</v>
      </c>
      <c r="F308" t="s">
        <v>80</v>
      </c>
      <c r="G308" t="s">
        <v>0</v>
      </c>
      <c r="H308" t="s">
        <v>50</v>
      </c>
      <c r="I308" t="s">
        <v>2</v>
      </c>
      <c r="J308" t="s">
        <v>3</v>
      </c>
      <c r="K308" t="s">
        <v>23</v>
      </c>
      <c r="L308" t="s">
        <v>51</v>
      </c>
      <c r="M308">
        <v>1</v>
      </c>
      <c r="N308">
        <v>124.31</v>
      </c>
      <c r="O308">
        <v>0</v>
      </c>
      <c r="P308">
        <v>61.16</v>
      </c>
      <c r="Q308">
        <v>124.31</v>
      </c>
      <c r="R308">
        <v>61.16</v>
      </c>
      <c r="S308">
        <v>63.150000000000006</v>
      </c>
      <c r="T308">
        <v>0.50800418309066053</v>
      </c>
      <c r="U308">
        <v>2026</v>
      </c>
      <c r="V308" t="s">
        <v>77</v>
      </c>
      <c r="W308">
        <v>3</v>
      </c>
      <c r="X308" t="s">
        <v>80</v>
      </c>
    </row>
    <row r="309" spans="1:24">
      <c r="A309">
        <v>1923</v>
      </c>
      <c r="B309" s="28">
        <v>46086</v>
      </c>
      <c r="C309">
        <v>2026</v>
      </c>
      <c r="D309" t="s">
        <v>77</v>
      </c>
      <c r="E309">
        <v>3</v>
      </c>
      <c r="F309" t="s">
        <v>80</v>
      </c>
      <c r="G309" t="s">
        <v>6</v>
      </c>
      <c r="H309" t="s">
        <v>49</v>
      </c>
      <c r="I309" t="s">
        <v>19</v>
      </c>
      <c r="J309" t="s">
        <v>16</v>
      </c>
      <c r="K309" t="s">
        <v>23</v>
      </c>
      <c r="L309" t="s">
        <v>40</v>
      </c>
      <c r="M309">
        <v>3</v>
      </c>
      <c r="N309">
        <v>82.9</v>
      </c>
      <c r="O309">
        <v>0.1</v>
      </c>
      <c r="P309">
        <v>38.31</v>
      </c>
      <c r="Q309">
        <v>223.83</v>
      </c>
      <c r="R309">
        <v>114.93</v>
      </c>
      <c r="S309">
        <v>108.9</v>
      </c>
      <c r="T309">
        <v>0.48652995577000402</v>
      </c>
      <c r="U309">
        <v>2026</v>
      </c>
      <c r="V309" t="s">
        <v>77</v>
      </c>
      <c r="W309">
        <v>3</v>
      </c>
      <c r="X309" t="s">
        <v>80</v>
      </c>
    </row>
    <row r="310" spans="1:24">
      <c r="A310">
        <v>4904</v>
      </c>
      <c r="B310" s="28">
        <v>46086</v>
      </c>
      <c r="C310">
        <v>2026</v>
      </c>
      <c r="D310" t="s">
        <v>77</v>
      </c>
      <c r="E310">
        <v>3</v>
      </c>
      <c r="F310" t="s">
        <v>80</v>
      </c>
      <c r="G310" t="s">
        <v>6</v>
      </c>
      <c r="H310" t="s">
        <v>41</v>
      </c>
      <c r="I310" t="s">
        <v>19</v>
      </c>
      <c r="J310" t="s">
        <v>16</v>
      </c>
      <c r="K310" t="s">
        <v>4</v>
      </c>
      <c r="L310" t="s">
        <v>26</v>
      </c>
      <c r="M310">
        <v>1</v>
      </c>
      <c r="N310">
        <v>41.1</v>
      </c>
      <c r="O310">
        <v>0</v>
      </c>
      <c r="P310">
        <v>16.34</v>
      </c>
      <c r="Q310">
        <v>41.1</v>
      </c>
      <c r="R310">
        <v>16.34</v>
      </c>
      <c r="S310">
        <v>24.76</v>
      </c>
      <c r="T310">
        <v>0.60243309002433088</v>
      </c>
      <c r="U310">
        <v>2026</v>
      </c>
      <c r="V310" t="s">
        <v>77</v>
      </c>
      <c r="W310">
        <v>3</v>
      </c>
      <c r="X310" t="s">
        <v>80</v>
      </c>
    </row>
    <row r="311" spans="1:24">
      <c r="A311">
        <v>1036</v>
      </c>
      <c r="B311" s="28">
        <v>46087</v>
      </c>
      <c r="C311">
        <v>2026</v>
      </c>
      <c r="D311" t="s">
        <v>77</v>
      </c>
      <c r="E311">
        <v>3</v>
      </c>
      <c r="F311" t="s">
        <v>80</v>
      </c>
      <c r="G311" t="s">
        <v>0</v>
      </c>
      <c r="H311" t="s">
        <v>1</v>
      </c>
      <c r="I311" t="s">
        <v>2</v>
      </c>
      <c r="J311" t="s">
        <v>16</v>
      </c>
      <c r="K311" t="s">
        <v>4</v>
      </c>
      <c r="L311" t="s">
        <v>26</v>
      </c>
      <c r="M311">
        <v>1</v>
      </c>
      <c r="N311">
        <v>40.380000000000003</v>
      </c>
      <c r="O311">
        <v>0</v>
      </c>
      <c r="P311">
        <v>16.41</v>
      </c>
      <c r="Q311">
        <v>40.380000000000003</v>
      </c>
      <c r="R311">
        <v>16.41</v>
      </c>
      <c r="S311">
        <v>23.970000000000002</v>
      </c>
      <c r="T311">
        <v>0.59361069836552749</v>
      </c>
      <c r="U311">
        <v>2026</v>
      </c>
      <c r="V311" t="s">
        <v>77</v>
      </c>
      <c r="W311">
        <v>3</v>
      </c>
      <c r="X311" t="s">
        <v>80</v>
      </c>
    </row>
    <row r="312" spans="1:24">
      <c r="A312">
        <v>1470</v>
      </c>
      <c r="B312" s="28">
        <v>46087</v>
      </c>
      <c r="C312">
        <v>2026</v>
      </c>
      <c r="D312" t="s">
        <v>77</v>
      </c>
      <c r="E312">
        <v>3</v>
      </c>
      <c r="F312" t="s">
        <v>80</v>
      </c>
      <c r="G312" t="s">
        <v>11</v>
      </c>
      <c r="H312" t="s">
        <v>12</v>
      </c>
      <c r="I312" t="s">
        <v>2</v>
      </c>
      <c r="J312" t="s">
        <v>3</v>
      </c>
      <c r="K312" t="s">
        <v>4</v>
      </c>
      <c r="L312" t="s">
        <v>5</v>
      </c>
      <c r="M312">
        <v>1</v>
      </c>
      <c r="N312">
        <v>80.349999999999994</v>
      </c>
      <c r="O312">
        <v>0.1</v>
      </c>
      <c r="P312">
        <v>42.43</v>
      </c>
      <c r="Q312">
        <v>72.314999999999998</v>
      </c>
      <c r="R312">
        <v>42.43</v>
      </c>
      <c r="S312">
        <v>29.884999999999998</v>
      </c>
      <c r="T312">
        <v>0.41326142570697638</v>
      </c>
      <c r="U312">
        <v>2026</v>
      </c>
      <c r="V312" t="s">
        <v>77</v>
      </c>
      <c r="W312">
        <v>3</v>
      </c>
      <c r="X312" t="s">
        <v>80</v>
      </c>
    </row>
    <row r="313" spans="1:24">
      <c r="A313">
        <v>2907</v>
      </c>
      <c r="B313" s="28">
        <v>46087</v>
      </c>
      <c r="C313">
        <v>2026</v>
      </c>
      <c r="D313" t="s">
        <v>77</v>
      </c>
      <c r="E313">
        <v>3</v>
      </c>
      <c r="F313" t="s">
        <v>80</v>
      </c>
      <c r="G313" t="s">
        <v>20</v>
      </c>
      <c r="H313" t="s">
        <v>47</v>
      </c>
      <c r="I313" t="s">
        <v>2</v>
      </c>
      <c r="J313" t="s">
        <v>3</v>
      </c>
      <c r="K313" t="s">
        <v>4</v>
      </c>
      <c r="L313" t="s">
        <v>26</v>
      </c>
      <c r="M313">
        <v>1</v>
      </c>
      <c r="N313">
        <v>40.44</v>
      </c>
      <c r="O313">
        <v>0.05</v>
      </c>
      <c r="P313">
        <v>16.829999999999998</v>
      </c>
      <c r="Q313">
        <v>38.417999999999999</v>
      </c>
      <c r="R313">
        <v>16.829999999999998</v>
      </c>
      <c r="S313">
        <v>21.588000000000001</v>
      </c>
      <c r="T313">
        <v>0.56192409807902555</v>
      </c>
      <c r="U313">
        <v>2026</v>
      </c>
      <c r="V313" t="s">
        <v>77</v>
      </c>
      <c r="W313">
        <v>3</v>
      </c>
      <c r="X313" t="s">
        <v>80</v>
      </c>
    </row>
    <row r="314" spans="1:24">
      <c r="A314">
        <v>2997</v>
      </c>
      <c r="B314" s="28">
        <v>46087</v>
      </c>
      <c r="C314">
        <v>2026</v>
      </c>
      <c r="D314" t="s">
        <v>77</v>
      </c>
      <c r="E314">
        <v>3</v>
      </c>
      <c r="F314" t="s">
        <v>80</v>
      </c>
      <c r="G314" t="s">
        <v>11</v>
      </c>
      <c r="H314" t="s">
        <v>52</v>
      </c>
      <c r="I314" t="s">
        <v>2</v>
      </c>
      <c r="J314" t="s">
        <v>3</v>
      </c>
      <c r="K314" t="s">
        <v>14</v>
      </c>
      <c r="L314" t="s">
        <v>15</v>
      </c>
      <c r="M314">
        <v>3</v>
      </c>
      <c r="N314">
        <v>35.89</v>
      </c>
      <c r="O314">
        <v>0</v>
      </c>
      <c r="P314">
        <v>13.25</v>
      </c>
      <c r="Q314">
        <v>107.67</v>
      </c>
      <c r="R314">
        <v>39.75</v>
      </c>
      <c r="S314">
        <v>67.92</v>
      </c>
      <c r="T314">
        <v>0.63081638339370294</v>
      </c>
      <c r="U314">
        <v>2026</v>
      </c>
      <c r="V314" t="s">
        <v>77</v>
      </c>
      <c r="W314">
        <v>3</v>
      </c>
      <c r="X314" t="s">
        <v>80</v>
      </c>
    </row>
    <row r="315" spans="1:24">
      <c r="A315">
        <v>3056</v>
      </c>
      <c r="B315" s="28">
        <v>46087</v>
      </c>
      <c r="C315">
        <v>2026</v>
      </c>
      <c r="D315" t="s">
        <v>77</v>
      </c>
      <c r="E315">
        <v>3</v>
      </c>
      <c r="F315" t="s">
        <v>80</v>
      </c>
      <c r="G315" t="s">
        <v>6</v>
      </c>
      <c r="H315" t="s">
        <v>43</v>
      </c>
      <c r="I315" t="s">
        <v>28</v>
      </c>
      <c r="J315" t="s">
        <v>3</v>
      </c>
      <c r="K315" t="s">
        <v>14</v>
      </c>
      <c r="L315" t="s">
        <v>48</v>
      </c>
      <c r="M315">
        <v>3</v>
      </c>
      <c r="N315">
        <v>163.44999999999999</v>
      </c>
      <c r="O315">
        <v>0</v>
      </c>
      <c r="P315">
        <v>86.88</v>
      </c>
      <c r="Q315">
        <v>490.34999999999997</v>
      </c>
      <c r="R315">
        <v>260.64</v>
      </c>
      <c r="S315">
        <v>229.70999999999998</v>
      </c>
      <c r="T315">
        <v>0.46846130315081064</v>
      </c>
      <c r="U315">
        <v>2026</v>
      </c>
      <c r="V315" t="s">
        <v>77</v>
      </c>
      <c r="W315">
        <v>3</v>
      </c>
      <c r="X315" t="s">
        <v>80</v>
      </c>
    </row>
    <row r="316" spans="1:24">
      <c r="A316">
        <v>471</v>
      </c>
      <c r="B316" s="28">
        <v>46088</v>
      </c>
      <c r="C316">
        <v>2026</v>
      </c>
      <c r="D316" t="s">
        <v>77</v>
      </c>
      <c r="E316">
        <v>3</v>
      </c>
      <c r="F316" t="s">
        <v>80</v>
      </c>
      <c r="G316" t="s">
        <v>6</v>
      </c>
      <c r="H316" t="s">
        <v>7</v>
      </c>
      <c r="I316" t="s">
        <v>19</v>
      </c>
      <c r="J316" t="s">
        <v>3</v>
      </c>
      <c r="K316" t="s">
        <v>34</v>
      </c>
      <c r="L316" t="s">
        <v>35</v>
      </c>
      <c r="M316">
        <v>2</v>
      </c>
      <c r="N316">
        <v>40.020000000000003</v>
      </c>
      <c r="O316">
        <v>0</v>
      </c>
      <c r="P316">
        <v>14.38</v>
      </c>
      <c r="Q316">
        <v>80.040000000000006</v>
      </c>
      <c r="R316">
        <v>28.76</v>
      </c>
      <c r="S316">
        <v>51.28</v>
      </c>
      <c r="T316">
        <v>0.64067966016991496</v>
      </c>
      <c r="U316">
        <v>2026</v>
      </c>
      <c r="V316" t="s">
        <v>77</v>
      </c>
      <c r="W316">
        <v>3</v>
      </c>
      <c r="X316" t="s">
        <v>80</v>
      </c>
    </row>
    <row r="317" spans="1:24">
      <c r="A317">
        <v>842</v>
      </c>
      <c r="B317" s="28">
        <v>46088</v>
      </c>
      <c r="C317">
        <v>2026</v>
      </c>
      <c r="D317" t="s">
        <v>77</v>
      </c>
      <c r="E317">
        <v>3</v>
      </c>
      <c r="F317" t="s">
        <v>80</v>
      </c>
      <c r="G317" t="s">
        <v>0</v>
      </c>
      <c r="H317" t="s">
        <v>50</v>
      </c>
      <c r="I317" t="s">
        <v>2</v>
      </c>
      <c r="J317" t="s">
        <v>13</v>
      </c>
      <c r="K317" t="s">
        <v>34</v>
      </c>
      <c r="L317" t="s">
        <v>35</v>
      </c>
      <c r="M317">
        <v>1</v>
      </c>
      <c r="N317">
        <v>40.01</v>
      </c>
      <c r="O317">
        <v>0.05</v>
      </c>
      <c r="P317">
        <v>14.35</v>
      </c>
      <c r="Q317">
        <v>38.009499999999996</v>
      </c>
      <c r="R317">
        <v>14.35</v>
      </c>
      <c r="S317">
        <v>23.659499999999994</v>
      </c>
      <c r="T317">
        <v>0.62246280535129372</v>
      </c>
      <c r="U317">
        <v>2026</v>
      </c>
      <c r="V317" t="s">
        <v>77</v>
      </c>
      <c r="W317">
        <v>3</v>
      </c>
      <c r="X317" t="s">
        <v>80</v>
      </c>
    </row>
    <row r="318" spans="1:24">
      <c r="A318">
        <v>3386</v>
      </c>
      <c r="B318" s="28">
        <v>46088</v>
      </c>
      <c r="C318">
        <v>2026</v>
      </c>
      <c r="D318" t="s">
        <v>77</v>
      </c>
      <c r="E318">
        <v>3</v>
      </c>
      <c r="F318" t="s">
        <v>80</v>
      </c>
      <c r="G318" t="s">
        <v>6</v>
      </c>
      <c r="H318" t="s">
        <v>43</v>
      </c>
      <c r="I318" t="s">
        <v>2</v>
      </c>
      <c r="J318" t="s">
        <v>3</v>
      </c>
      <c r="K318" t="s">
        <v>9</v>
      </c>
      <c r="L318" t="s">
        <v>37</v>
      </c>
      <c r="M318">
        <v>3</v>
      </c>
      <c r="N318">
        <v>155.16</v>
      </c>
      <c r="O318">
        <v>0</v>
      </c>
      <c r="P318">
        <v>76.849999999999994</v>
      </c>
      <c r="Q318">
        <v>465.48</v>
      </c>
      <c r="R318">
        <v>230.54999999999998</v>
      </c>
      <c r="S318">
        <v>234.93000000000004</v>
      </c>
      <c r="T318">
        <v>0.50470482083011092</v>
      </c>
      <c r="U318">
        <v>2026</v>
      </c>
      <c r="V318" t="s">
        <v>77</v>
      </c>
      <c r="W318">
        <v>3</v>
      </c>
      <c r="X318" t="s">
        <v>80</v>
      </c>
    </row>
    <row r="319" spans="1:24">
      <c r="A319">
        <v>4505</v>
      </c>
      <c r="B319" s="28">
        <v>46088</v>
      </c>
      <c r="C319">
        <v>2026</v>
      </c>
      <c r="D319" t="s">
        <v>77</v>
      </c>
      <c r="E319">
        <v>3</v>
      </c>
      <c r="F319" t="s">
        <v>80</v>
      </c>
      <c r="G319" t="s">
        <v>6</v>
      </c>
      <c r="H319" t="s">
        <v>49</v>
      </c>
      <c r="I319" t="s">
        <v>28</v>
      </c>
      <c r="J319" t="s">
        <v>13</v>
      </c>
      <c r="K319" t="s">
        <v>34</v>
      </c>
      <c r="L319" t="s">
        <v>35</v>
      </c>
      <c r="M319">
        <v>1</v>
      </c>
      <c r="N319">
        <v>39.96</v>
      </c>
      <c r="O319">
        <v>0</v>
      </c>
      <c r="P319">
        <v>14.5</v>
      </c>
      <c r="Q319">
        <v>39.96</v>
      </c>
      <c r="R319">
        <v>14.5</v>
      </c>
      <c r="S319">
        <v>25.46</v>
      </c>
      <c r="T319">
        <v>0.63713713713713716</v>
      </c>
      <c r="U319">
        <v>2026</v>
      </c>
      <c r="V319" t="s">
        <v>77</v>
      </c>
      <c r="W319">
        <v>3</v>
      </c>
      <c r="X319" t="s">
        <v>80</v>
      </c>
    </row>
    <row r="320" spans="1:24">
      <c r="A320">
        <v>1286</v>
      </c>
      <c r="B320" s="28">
        <v>46089</v>
      </c>
      <c r="C320">
        <v>2026</v>
      </c>
      <c r="D320" t="s">
        <v>77</v>
      </c>
      <c r="E320">
        <v>3</v>
      </c>
      <c r="F320" t="s">
        <v>80</v>
      </c>
      <c r="G320" t="s">
        <v>6</v>
      </c>
      <c r="H320" t="s">
        <v>7</v>
      </c>
      <c r="I320" t="s">
        <v>2</v>
      </c>
      <c r="J320" t="s">
        <v>13</v>
      </c>
      <c r="K320" t="s">
        <v>9</v>
      </c>
      <c r="L320" t="s">
        <v>17</v>
      </c>
      <c r="M320">
        <v>1</v>
      </c>
      <c r="N320">
        <v>146.6</v>
      </c>
      <c r="O320">
        <v>0</v>
      </c>
      <c r="P320">
        <v>78.92</v>
      </c>
      <c r="Q320">
        <v>146.6</v>
      </c>
      <c r="R320">
        <v>78.92</v>
      </c>
      <c r="S320">
        <v>67.679999999999993</v>
      </c>
      <c r="T320">
        <v>0.46166439290586625</v>
      </c>
      <c r="U320">
        <v>2026</v>
      </c>
      <c r="V320" t="s">
        <v>77</v>
      </c>
      <c r="W320">
        <v>3</v>
      </c>
      <c r="X320" t="s">
        <v>80</v>
      </c>
    </row>
    <row r="321" spans="1:24">
      <c r="A321">
        <v>2653</v>
      </c>
      <c r="B321" s="28">
        <v>46089</v>
      </c>
      <c r="C321">
        <v>2026</v>
      </c>
      <c r="D321" t="s">
        <v>77</v>
      </c>
      <c r="E321">
        <v>3</v>
      </c>
      <c r="F321" t="s">
        <v>80</v>
      </c>
      <c r="G321" t="s">
        <v>6</v>
      </c>
      <c r="H321" t="s">
        <v>49</v>
      </c>
      <c r="I321" t="s">
        <v>19</v>
      </c>
      <c r="J321" t="s">
        <v>3</v>
      </c>
      <c r="K321" t="s">
        <v>9</v>
      </c>
      <c r="L321" t="s">
        <v>10</v>
      </c>
      <c r="M321">
        <v>1</v>
      </c>
      <c r="N321">
        <v>94.38</v>
      </c>
      <c r="O321">
        <v>0</v>
      </c>
      <c r="P321">
        <v>44.78</v>
      </c>
      <c r="Q321">
        <v>94.38</v>
      </c>
      <c r="R321">
        <v>44.78</v>
      </c>
      <c r="S321">
        <v>49.599999999999994</v>
      </c>
      <c r="T321">
        <v>0.52553507098961638</v>
      </c>
      <c r="U321">
        <v>2026</v>
      </c>
      <c r="V321" t="s">
        <v>77</v>
      </c>
      <c r="W321">
        <v>3</v>
      </c>
      <c r="X321" t="s">
        <v>80</v>
      </c>
    </row>
    <row r="322" spans="1:24">
      <c r="A322">
        <v>4465</v>
      </c>
      <c r="B322" s="28">
        <v>46089</v>
      </c>
      <c r="C322">
        <v>2026</v>
      </c>
      <c r="D322" t="s">
        <v>77</v>
      </c>
      <c r="E322">
        <v>3</v>
      </c>
      <c r="F322" t="s">
        <v>80</v>
      </c>
      <c r="G322" t="s">
        <v>6</v>
      </c>
      <c r="H322" t="s">
        <v>43</v>
      </c>
      <c r="I322" t="s">
        <v>19</v>
      </c>
      <c r="J322" t="s">
        <v>3</v>
      </c>
      <c r="K322" t="s">
        <v>34</v>
      </c>
      <c r="L322" t="s">
        <v>38</v>
      </c>
      <c r="M322">
        <v>1</v>
      </c>
      <c r="N322">
        <v>121.77</v>
      </c>
      <c r="O322">
        <v>0</v>
      </c>
      <c r="P322">
        <v>67.52</v>
      </c>
      <c r="Q322">
        <v>121.77</v>
      </c>
      <c r="R322">
        <v>67.52</v>
      </c>
      <c r="S322">
        <v>54.25</v>
      </c>
      <c r="T322">
        <v>0.44551203087788455</v>
      </c>
      <c r="U322">
        <v>2026</v>
      </c>
      <c r="V322" t="s">
        <v>77</v>
      </c>
      <c r="W322">
        <v>3</v>
      </c>
      <c r="X322" t="s">
        <v>80</v>
      </c>
    </row>
    <row r="323" spans="1:24">
      <c r="A323">
        <v>4576</v>
      </c>
      <c r="B323" s="28">
        <v>46089</v>
      </c>
      <c r="C323">
        <v>2026</v>
      </c>
      <c r="D323" t="s">
        <v>77</v>
      </c>
      <c r="E323">
        <v>3</v>
      </c>
      <c r="F323" t="s">
        <v>80</v>
      </c>
      <c r="G323" t="s">
        <v>20</v>
      </c>
      <c r="H323" t="s">
        <v>33</v>
      </c>
      <c r="I323" t="s">
        <v>28</v>
      </c>
      <c r="J323" t="s">
        <v>3</v>
      </c>
      <c r="K323" t="s">
        <v>23</v>
      </c>
      <c r="L323" t="s">
        <v>51</v>
      </c>
      <c r="M323">
        <v>5</v>
      </c>
      <c r="N323">
        <v>123.29</v>
      </c>
      <c r="O323">
        <v>0</v>
      </c>
      <c r="P323">
        <v>61.34</v>
      </c>
      <c r="Q323">
        <v>616.45000000000005</v>
      </c>
      <c r="R323">
        <v>306.70000000000005</v>
      </c>
      <c r="S323">
        <v>309.75</v>
      </c>
      <c r="T323">
        <v>0.50247384216075919</v>
      </c>
      <c r="U323">
        <v>2026</v>
      </c>
      <c r="V323" t="s">
        <v>77</v>
      </c>
      <c r="W323">
        <v>3</v>
      </c>
      <c r="X323" t="s">
        <v>80</v>
      </c>
    </row>
    <row r="324" spans="1:24">
      <c r="A324">
        <v>718</v>
      </c>
      <c r="B324" s="28">
        <v>46090</v>
      </c>
      <c r="C324">
        <v>2026</v>
      </c>
      <c r="D324" t="s">
        <v>77</v>
      </c>
      <c r="E324">
        <v>3</v>
      </c>
      <c r="F324" t="s">
        <v>80</v>
      </c>
      <c r="G324" t="s">
        <v>6</v>
      </c>
      <c r="H324" t="s">
        <v>43</v>
      </c>
      <c r="I324" t="s">
        <v>2</v>
      </c>
      <c r="J324" t="s">
        <v>13</v>
      </c>
      <c r="K324" t="s">
        <v>34</v>
      </c>
      <c r="L324" t="s">
        <v>35</v>
      </c>
      <c r="M324">
        <v>1</v>
      </c>
      <c r="N324">
        <v>41.15</v>
      </c>
      <c r="O324">
        <v>0.05</v>
      </c>
      <c r="P324">
        <v>14.4</v>
      </c>
      <c r="Q324">
        <v>39.092499999999994</v>
      </c>
      <c r="R324">
        <v>14.4</v>
      </c>
      <c r="S324">
        <v>24.692499999999995</v>
      </c>
      <c r="T324">
        <v>0.63164289825414077</v>
      </c>
      <c r="U324">
        <v>2026</v>
      </c>
      <c r="V324" t="s">
        <v>77</v>
      </c>
      <c r="W324">
        <v>3</v>
      </c>
      <c r="X324" t="s">
        <v>80</v>
      </c>
    </row>
    <row r="325" spans="1:24">
      <c r="A325">
        <v>1527</v>
      </c>
      <c r="B325" s="28">
        <v>46090</v>
      </c>
      <c r="C325">
        <v>2026</v>
      </c>
      <c r="D325" t="s">
        <v>77</v>
      </c>
      <c r="E325">
        <v>3</v>
      </c>
      <c r="F325" t="s">
        <v>80</v>
      </c>
      <c r="G325" t="s">
        <v>20</v>
      </c>
      <c r="H325" t="s">
        <v>21</v>
      </c>
      <c r="I325" t="s">
        <v>28</v>
      </c>
      <c r="J325" t="s">
        <v>13</v>
      </c>
      <c r="K325" t="s">
        <v>14</v>
      </c>
      <c r="L325" t="s">
        <v>15</v>
      </c>
      <c r="M325">
        <v>4</v>
      </c>
      <c r="N325">
        <v>35.42</v>
      </c>
      <c r="O325">
        <v>0</v>
      </c>
      <c r="P325">
        <v>13.31</v>
      </c>
      <c r="Q325">
        <v>141.68</v>
      </c>
      <c r="R325">
        <v>53.24</v>
      </c>
      <c r="S325">
        <v>88.44</v>
      </c>
      <c r="T325">
        <v>0.62422360248447195</v>
      </c>
      <c r="U325">
        <v>2026</v>
      </c>
      <c r="V325" t="s">
        <v>77</v>
      </c>
      <c r="W325">
        <v>3</v>
      </c>
      <c r="X325" t="s">
        <v>80</v>
      </c>
    </row>
    <row r="326" spans="1:24">
      <c r="A326">
        <v>1797</v>
      </c>
      <c r="B326" s="28">
        <v>46090</v>
      </c>
      <c r="C326">
        <v>2026</v>
      </c>
      <c r="D326" t="s">
        <v>77</v>
      </c>
      <c r="E326">
        <v>3</v>
      </c>
      <c r="F326" t="s">
        <v>80</v>
      </c>
      <c r="G326" t="s">
        <v>6</v>
      </c>
      <c r="H326" t="s">
        <v>43</v>
      </c>
      <c r="I326" t="s">
        <v>2</v>
      </c>
      <c r="J326" t="s">
        <v>16</v>
      </c>
      <c r="K326" t="s">
        <v>4</v>
      </c>
      <c r="L326" t="s">
        <v>30</v>
      </c>
      <c r="M326">
        <v>1</v>
      </c>
      <c r="N326">
        <v>103.74</v>
      </c>
      <c r="O326">
        <v>0.1</v>
      </c>
      <c r="P326">
        <v>51.32</v>
      </c>
      <c r="Q326">
        <v>93.366</v>
      </c>
      <c r="R326">
        <v>51.32</v>
      </c>
      <c r="S326">
        <v>42.045999999999999</v>
      </c>
      <c r="T326">
        <v>0.45033523980892404</v>
      </c>
      <c r="U326">
        <v>2026</v>
      </c>
      <c r="V326" t="s">
        <v>77</v>
      </c>
      <c r="W326">
        <v>3</v>
      </c>
      <c r="X326" t="s">
        <v>80</v>
      </c>
    </row>
    <row r="327" spans="1:24">
      <c r="A327">
        <v>2917</v>
      </c>
      <c r="B327" s="28">
        <v>46090</v>
      </c>
      <c r="C327">
        <v>2026</v>
      </c>
      <c r="D327" t="s">
        <v>77</v>
      </c>
      <c r="E327">
        <v>3</v>
      </c>
      <c r="F327" t="s">
        <v>80</v>
      </c>
      <c r="G327" t="s">
        <v>11</v>
      </c>
      <c r="H327" t="s">
        <v>52</v>
      </c>
      <c r="I327" t="s">
        <v>28</v>
      </c>
      <c r="J327" t="s">
        <v>16</v>
      </c>
      <c r="K327" t="s">
        <v>14</v>
      </c>
      <c r="L327" t="s">
        <v>48</v>
      </c>
      <c r="M327">
        <v>2</v>
      </c>
      <c r="N327">
        <v>165.49</v>
      </c>
      <c r="O327">
        <v>0.05</v>
      </c>
      <c r="P327">
        <v>89.82</v>
      </c>
      <c r="Q327">
        <v>314.43099999999998</v>
      </c>
      <c r="R327">
        <v>179.64</v>
      </c>
      <c r="S327">
        <v>134.791</v>
      </c>
      <c r="T327">
        <v>0.4286822864157796</v>
      </c>
      <c r="U327">
        <v>2026</v>
      </c>
      <c r="V327" t="s">
        <v>77</v>
      </c>
      <c r="W327">
        <v>3</v>
      </c>
      <c r="X327" t="s">
        <v>80</v>
      </c>
    </row>
    <row r="328" spans="1:24">
      <c r="A328">
        <v>4095</v>
      </c>
      <c r="B328" s="28">
        <v>46090</v>
      </c>
      <c r="C328">
        <v>2026</v>
      </c>
      <c r="D328" t="s">
        <v>77</v>
      </c>
      <c r="E328">
        <v>3</v>
      </c>
      <c r="F328" t="s">
        <v>80</v>
      </c>
      <c r="G328" t="s">
        <v>6</v>
      </c>
      <c r="H328" t="s">
        <v>27</v>
      </c>
      <c r="I328" t="s">
        <v>28</v>
      </c>
      <c r="J328" t="s">
        <v>13</v>
      </c>
      <c r="K328" t="s">
        <v>9</v>
      </c>
      <c r="L328" t="s">
        <v>46</v>
      </c>
      <c r="M328">
        <v>1</v>
      </c>
      <c r="N328">
        <v>72.87</v>
      </c>
      <c r="O328">
        <v>0.05</v>
      </c>
      <c r="P328">
        <v>32</v>
      </c>
      <c r="Q328">
        <v>69.226500000000001</v>
      </c>
      <c r="R328">
        <v>32</v>
      </c>
      <c r="S328">
        <v>37.226500000000001</v>
      </c>
      <c r="T328">
        <v>0.53774927231623726</v>
      </c>
      <c r="U328">
        <v>2026</v>
      </c>
      <c r="V328" t="s">
        <v>77</v>
      </c>
      <c r="W328">
        <v>3</v>
      </c>
      <c r="X328" t="s">
        <v>80</v>
      </c>
    </row>
    <row r="329" spans="1:24">
      <c r="A329">
        <v>5050</v>
      </c>
      <c r="B329" s="28">
        <v>46090</v>
      </c>
      <c r="C329">
        <v>2026</v>
      </c>
      <c r="D329" t="s">
        <v>77</v>
      </c>
      <c r="E329">
        <v>3</v>
      </c>
      <c r="F329" t="s">
        <v>80</v>
      </c>
      <c r="G329" t="s">
        <v>20</v>
      </c>
      <c r="H329" t="s">
        <v>47</v>
      </c>
      <c r="I329" t="s">
        <v>19</v>
      </c>
      <c r="J329" t="s">
        <v>3</v>
      </c>
      <c r="K329" t="s">
        <v>14</v>
      </c>
      <c r="L329" t="s">
        <v>48</v>
      </c>
      <c r="M329">
        <v>1</v>
      </c>
      <c r="N329">
        <v>161.04</v>
      </c>
      <c r="O329">
        <v>0</v>
      </c>
      <c r="P329">
        <v>85.83</v>
      </c>
      <c r="Q329">
        <v>161.04</v>
      </c>
      <c r="R329">
        <v>85.83</v>
      </c>
      <c r="S329">
        <v>75.209999999999994</v>
      </c>
      <c r="T329">
        <v>0.46702682563338299</v>
      </c>
      <c r="U329">
        <v>2026</v>
      </c>
      <c r="V329" t="s">
        <v>77</v>
      </c>
      <c r="W329">
        <v>3</v>
      </c>
      <c r="X329" t="s">
        <v>80</v>
      </c>
    </row>
    <row r="330" spans="1:24">
      <c r="A330">
        <v>709</v>
      </c>
      <c r="B330" s="28">
        <v>46091</v>
      </c>
      <c r="C330">
        <v>2026</v>
      </c>
      <c r="D330" t="s">
        <v>77</v>
      </c>
      <c r="E330">
        <v>3</v>
      </c>
      <c r="F330" t="s">
        <v>80</v>
      </c>
      <c r="G330" t="s">
        <v>0</v>
      </c>
      <c r="H330" t="s">
        <v>1</v>
      </c>
      <c r="I330" t="s">
        <v>2</v>
      </c>
      <c r="J330" t="s">
        <v>13</v>
      </c>
      <c r="K330" t="s">
        <v>14</v>
      </c>
      <c r="L330" t="s">
        <v>44</v>
      </c>
      <c r="M330">
        <v>3</v>
      </c>
      <c r="N330">
        <v>130.6</v>
      </c>
      <c r="O330">
        <v>0.05</v>
      </c>
      <c r="P330">
        <v>65.62</v>
      </c>
      <c r="Q330">
        <v>372.20999999999992</v>
      </c>
      <c r="R330">
        <v>196.86</v>
      </c>
      <c r="S330">
        <v>175.34999999999991</v>
      </c>
      <c r="T330">
        <v>0.47110502135891014</v>
      </c>
      <c r="U330">
        <v>2026</v>
      </c>
      <c r="V330" t="s">
        <v>77</v>
      </c>
      <c r="W330">
        <v>3</v>
      </c>
      <c r="X330" t="s">
        <v>80</v>
      </c>
    </row>
    <row r="331" spans="1:24">
      <c r="A331">
        <v>1073</v>
      </c>
      <c r="B331" s="28">
        <v>46091</v>
      </c>
      <c r="C331">
        <v>2026</v>
      </c>
      <c r="D331" t="s">
        <v>77</v>
      </c>
      <c r="E331">
        <v>3</v>
      </c>
      <c r="F331" t="s">
        <v>80</v>
      </c>
      <c r="G331" t="s">
        <v>11</v>
      </c>
      <c r="H331" t="s">
        <v>39</v>
      </c>
      <c r="I331" t="s">
        <v>28</v>
      </c>
      <c r="J331" t="s">
        <v>3</v>
      </c>
      <c r="K331" t="s">
        <v>4</v>
      </c>
      <c r="L331" t="s">
        <v>5</v>
      </c>
      <c r="M331">
        <v>2</v>
      </c>
      <c r="N331">
        <v>81.290000000000006</v>
      </c>
      <c r="O331">
        <v>0</v>
      </c>
      <c r="P331">
        <v>43.9</v>
      </c>
      <c r="Q331">
        <v>162.58000000000001</v>
      </c>
      <c r="R331">
        <v>87.8</v>
      </c>
      <c r="S331">
        <v>74.780000000000015</v>
      </c>
      <c r="T331">
        <v>0.45995817443720022</v>
      </c>
      <c r="U331">
        <v>2026</v>
      </c>
      <c r="V331" t="s">
        <v>77</v>
      </c>
      <c r="W331">
        <v>3</v>
      </c>
      <c r="X331" t="s">
        <v>80</v>
      </c>
    </row>
    <row r="332" spans="1:24">
      <c r="A332">
        <v>2623</v>
      </c>
      <c r="B332" s="28">
        <v>46091</v>
      </c>
      <c r="C332">
        <v>2026</v>
      </c>
      <c r="D332" t="s">
        <v>77</v>
      </c>
      <c r="E332">
        <v>3</v>
      </c>
      <c r="F332" t="s">
        <v>80</v>
      </c>
      <c r="G332" t="s">
        <v>6</v>
      </c>
      <c r="H332" t="s">
        <v>43</v>
      </c>
      <c r="I332" t="s">
        <v>28</v>
      </c>
      <c r="J332" t="s">
        <v>13</v>
      </c>
      <c r="K332" t="s">
        <v>4</v>
      </c>
      <c r="L332" t="s">
        <v>30</v>
      </c>
      <c r="M332">
        <v>2</v>
      </c>
      <c r="N332">
        <v>103.33</v>
      </c>
      <c r="O332">
        <v>0.05</v>
      </c>
      <c r="P332">
        <v>51.58</v>
      </c>
      <c r="Q332">
        <v>196.327</v>
      </c>
      <c r="R332">
        <v>103.16</v>
      </c>
      <c r="S332">
        <v>93.167000000000002</v>
      </c>
      <c r="T332">
        <v>0.47455011282197557</v>
      </c>
      <c r="U332">
        <v>2026</v>
      </c>
      <c r="V332" t="s">
        <v>77</v>
      </c>
      <c r="W332">
        <v>3</v>
      </c>
      <c r="X332" t="s">
        <v>80</v>
      </c>
    </row>
    <row r="333" spans="1:24">
      <c r="A333">
        <v>2625</v>
      </c>
      <c r="B333" s="28">
        <v>46091</v>
      </c>
      <c r="C333">
        <v>2026</v>
      </c>
      <c r="D333" t="s">
        <v>77</v>
      </c>
      <c r="E333">
        <v>3</v>
      </c>
      <c r="F333" t="s">
        <v>80</v>
      </c>
      <c r="G333" t="s">
        <v>20</v>
      </c>
      <c r="H333" t="s">
        <v>31</v>
      </c>
      <c r="I333" t="s">
        <v>19</v>
      </c>
      <c r="J333" t="s">
        <v>16</v>
      </c>
      <c r="K333" t="s">
        <v>34</v>
      </c>
      <c r="L333" t="s">
        <v>45</v>
      </c>
      <c r="M333">
        <v>2</v>
      </c>
      <c r="N333">
        <v>51.14</v>
      </c>
      <c r="O333">
        <v>0</v>
      </c>
      <c r="P333">
        <v>21.58</v>
      </c>
      <c r="Q333">
        <v>102.28</v>
      </c>
      <c r="R333">
        <v>43.16</v>
      </c>
      <c r="S333">
        <v>59.120000000000005</v>
      </c>
      <c r="T333">
        <v>0.57802111849824012</v>
      </c>
      <c r="U333">
        <v>2026</v>
      </c>
      <c r="V333" t="s">
        <v>77</v>
      </c>
      <c r="W333">
        <v>3</v>
      </c>
      <c r="X333" t="s">
        <v>80</v>
      </c>
    </row>
    <row r="334" spans="1:24">
      <c r="A334">
        <v>3304</v>
      </c>
      <c r="B334" s="28">
        <v>46091</v>
      </c>
      <c r="C334">
        <v>2026</v>
      </c>
      <c r="D334" t="s">
        <v>77</v>
      </c>
      <c r="E334">
        <v>3</v>
      </c>
      <c r="F334" t="s">
        <v>80</v>
      </c>
      <c r="G334" t="s">
        <v>6</v>
      </c>
      <c r="H334" t="s">
        <v>43</v>
      </c>
      <c r="I334" t="s">
        <v>28</v>
      </c>
      <c r="J334" t="s">
        <v>3</v>
      </c>
      <c r="K334" t="s">
        <v>4</v>
      </c>
      <c r="L334" t="s">
        <v>22</v>
      </c>
      <c r="M334">
        <v>2</v>
      </c>
      <c r="N334">
        <v>49.7</v>
      </c>
      <c r="O334">
        <v>0</v>
      </c>
      <c r="P334">
        <v>23.14</v>
      </c>
      <c r="Q334">
        <v>99.4</v>
      </c>
      <c r="R334">
        <v>46.28</v>
      </c>
      <c r="S334">
        <v>53.120000000000005</v>
      </c>
      <c r="T334">
        <v>0.53440643863179071</v>
      </c>
      <c r="U334">
        <v>2026</v>
      </c>
      <c r="V334" t="s">
        <v>77</v>
      </c>
      <c r="W334">
        <v>3</v>
      </c>
      <c r="X334" t="s">
        <v>80</v>
      </c>
    </row>
    <row r="335" spans="1:24">
      <c r="A335">
        <v>4876</v>
      </c>
      <c r="B335" s="28">
        <v>46091</v>
      </c>
      <c r="C335">
        <v>2026</v>
      </c>
      <c r="D335" t="s">
        <v>77</v>
      </c>
      <c r="E335">
        <v>3</v>
      </c>
      <c r="F335" t="s">
        <v>80</v>
      </c>
      <c r="G335" t="s">
        <v>20</v>
      </c>
      <c r="H335" t="s">
        <v>21</v>
      </c>
      <c r="I335" t="s">
        <v>2</v>
      </c>
      <c r="J335" t="s">
        <v>3</v>
      </c>
      <c r="K335" t="s">
        <v>4</v>
      </c>
      <c r="L335" t="s">
        <v>26</v>
      </c>
      <c r="M335">
        <v>1</v>
      </c>
      <c r="N335">
        <v>39.659999999999997</v>
      </c>
      <c r="O335">
        <v>0.05</v>
      </c>
      <c r="P335">
        <v>16.93</v>
      </c>
      <c r="Q335">
        <v>37.676999999999992</v>
      </c>
      <c r="R335">
        <v>16.93</v>
      </c>
      <c r="S335">
        <v>20.746999999999993</v>
      </c>
      <c r="T335">
        <v>0.5506542452955383</v>
      </c>
      <c r="U335">
        <v>2026</v>
      </c>
      <c r="V335" t="s">
        <v>77</v>
      </c>
      <c r="W335">
        <v>3</v>
      </c>
      <c r="X335" t="s">
        <v>80</v>
      </c>
    </row>
    <row r="336" spans="1:24">
      <c r="A336">
        <v>83</v>
      </c>
      <c r="B336" s="28">
        <v>46092</v>
      </c>
      <c r="C336">
        <v>2026</v>
      </c>
      <c r="D336" t="s">
        <v>77</v>
      </c>
      <c r="E336">
        <v>3</v>
      </c>
      <c r="F336" t="s">
        <v>80</v>
      </c>
      <c r="G336" t="s">
        <v>6</v>
      </c>
      <c r="H336" t="s">
        <v>43</v>
      </c>
      <c r="I336" t="s">
        <v>8</v>
      </c>
      <c r="J336" t="s">
        <v>16</v>
      </c>
      <c r="K336" t="s">
        <v>34</v>
      </c>
      <c r="L336" t="s">
        <v>45</v>
      </c>
      <c r="M336">
        <v>4</v>
      </c>
      <c r="N336">
        <v>50.65</v>
      </c>
      <c r="O336">
        <v>0.15</v>
      </c>
      <c r="P336">
        <v>22</v>
      </c>
      <c r="Q336">
        <v>172.20999999999998</v>
      </c>
      <c r="R336">
        <v>88</v>
      </c>
      <c r="S336">
        <v>84.20999999999998</v>
      </c>
      <c r="T336">
        <v>0.48899599326403803</v>
      </c>
      <c r="U336">
        <v>2026</v>
      </c>
      <c r="V336" t="s">
        <v>77</v>
      </c>
      <c r="W336">
        <v>3</v>
      </c>
      <c r="X336" t="s">
        <v>80</v>
      </c>
    </row>
    <row r="337" spans="1:24">
      <c r="A337">
        <v>863</v>
      </c>
      <c r="B337" s="28">
        <v>46092</v>
      </c>
      <c r="C337">
        <v>2026</v>
      </c>
      <c r="D337" t="s">
        <v>77</v>
      </c>
      <c r="E337">
        <v>3</v>
      </c>
      <c r="F337" t="s">
        <v>80</v>
      </c>
      <c r="G337" t="s">
        <v>11</v>
      </c>
      <c r="H337" t="s">
        <v>12</v>
      </c>
      <c r="I337" t="s">
        <v>28</v>
      </c>
      <c r="J337" t="s">
        <v>3</v>
      </c>
      <c r="K337" t="s">
        <v>34</v>
      </c>
      <c r="L337" t="s">
        <v>45</v>
      </c>
      <c r="M337">
        <v>2</v>
      </c>
      <c r="N337">
        <v>50.72</v>
      </c>
      <c r="O337">
        <v>0</v>
      </c>
      <c r="P337">
        <v>21.88</v>
      </c>
      <c r="Q337">
        <v>101.44</v>
      </c>
      <c r="R337">
        <v>43.76</v>
      </c>
      <c r="S337">
        <v>57.68</v>
      </c>
      <c r="T337">
        <v>0.56861198738170349</v>
      </c>
      <c r="U337">
        <v>2026</v>
      </c>
      <c r="V337" t="s">
        <v>77</v>
      </c>
      <c r="W337">
        <v>3</v>
      </c>
      <c r="X337" t="s">
        <v>80</v>
      </c>
    </row>
    <row r="338" spans="1:24">
      <c r="A338">
        <v>2323</v>
      </c>
      <c r="B338" s="28">
        <v>46092</v>
      </c>
      <c r="C338">
        <v>2026</v>
      </c>
      <c r="D338" t="s">
        <v>77</v>
      </c>
      <c r="E338">
        <v>3</v>
      </c>
      <c r="F338" t="s">
        <v>80</v>
      </c>
      <c r="G338" t="s">
        <v>6</v>
      </c>
      <c r="H338" t="s">
        <v>43</v>
      </c>
      <c r="I338" t="s">
        <v>19</v>
      </c>
      <c r="J338" t="s">
        <v>13</v>
      </c>
      <c r="K338" t="s">
        <v>14</v>
      </c>
      <c r="L338" t="s">
        <v>15</v>
      </c>
      <c r="M338">
        <v>2</v>
      </c>
      <c r="N338">
        <v>36.08</v>
      </c>
      <c r="O338">
        <v>0.05</v>
      </c>
      <c r="P338">
        <v>13.19</v>
      </c>
      <c r="Q338">
        <v>68.551999999999992</v>
      </c>
      <c r="R338">
        <v>26.38</v>
      </c>
      <c r="S338">
        <v>42.171999999999997</v>
      </c>
      <c r="T338">
        <v>0.61518263507993931</v>
      </c>
      <c r="U338">
        <v>2026</v>
      </c>
      <c r="V338" t="s">
        <v>77</v>
      </c>
      <c r="W338">
        <v>3</v>
      </c>
      <c r="X338" t="s">
        <v>80</v>
      </c>
    </row>
    <row r="339" spans="1:24">
      <c r="A339">
        <v>3064</v>
      </c>
      <c r="B339" s="28">
        <v>46092</v>
      </c>
      <c r="C339">
        <v>2026</v>
      </c>
      <c r="D339" t="s">
        <v>77</v>
      </c>
      <c r="E339">
        <v>3</v>
      </c>
      <c r="F339" t="s">
        <v>80</v>
      </c>
      <c r="G339" t="s">
        <v>20</v>
      </c>
      <c r="H339" t="s">
        <v>33</v>
      </c>
      <c r="I339" t="s">
        <v>2</v>
      </c>
      <c r="J339" t="s">
        <v>3</v>
      </c>
      <c r="K339" t="s">
        <v>23</v>
      </c>
      <c r="L339" t="s">
        <v>51</v>
      </c>
      <c r="M339">
        <v>6</v>
      </c>
      <c r="N339">
        <v>124.04</v>
      </c>
      <c r="O339">
        <v>0.05</v>
      </c>
      <c r="P339">
        <v>61.17</v>
      </c>
      <c r="Q339">
        <v>707.02800000000002</v>
      </c>
      <c r="R339">
        <v>367.02</v>
      </c>
      <c r="S339">
        <v>340.00800000000004</v>
      </c>
      <c r="T339">
        <v>0.48089750335205966</v>
      </c>
      <c r="U339">
        <v>2026</v>
      </c>
      <c r="V339" t="s">
        <v>77</v>
      </c>
      <c r="W339">
        <v>3</v>
      </c>
      <c r="X339" t="s">
        <v>80</v>
      </c>
    </row>
    <row r="340" spans="1:24">
      <c r="A340">
        <v>4995</v>
      </c>
      <c r="B340" s="28">
        <v>46092</v>
      </c>
      <c r="C340">
        <v>2026</v>
      </c>
      <c r="D340" t="s">
        <v>77</v>
      </c>
      <c r="E340">
        <v>3</v>
      </c>
      <c r="F340" t="s">
        <v>80</v>
      </c>
      <c r="G340" t="s">
        <v>6</v>
      </c>
      <c r="H340" t="s">
        <v>43</v>
      </c>
      <c r="I340" t="s">
        <v>28</v>
      </c>
      <c r="J340" t="s">
        <v>13</v>
      </c>
      <c r="K340" t="s">
        <v>9</v>
      </c>
      <c r="L340" t="s">
        <v>10</v>
      </c>
      <c r="M340">
        <v>3</v>
      </c>
      <c r="N340">
        <v>90.31</v>
      </c>
      <c r="O340">
        <v>0</v>
      </c>
      <c r="P340">
        <v>44.58</v>
      </c>
      <c r="Q340">
        <v>270.93</v>
      </c>
      <c r="R340">
        <v>133.74</v>
      </c>
      <c r="S340">
        <v>137.19</v>
      </c>
      <c r="T340">
        <v>0.50636695825489975</v>
      </c>
      <c r="U340">
        <v>2026</v>
      </c>
      <c r="V340" t="s">
        <v>77</v>
      </c>
      <c r="W340">
        <v>3</v>
      </c>
      <c r="X340" t="s">
        <v>80</v>
      </c>
    </row>
    <row r="341" spans="1:24">
      <c r="A341">
        <v>46</v>
      </c>
      <c r="B341" s="28">
        <v>46093</v>
      </c>
      <c r="C341">
        <v>2026</v>
      </c>
      <c r="D341" t="s">
        <v>77</v>
      </c>
      <c r="E341">
        <v>3</v>
      </c>
      <c r="F341" t="s">
        <v>80</v>
      </c>
      <c r="G341" t="s">
        <v>20</v>
      </c>
      <c r="H341" t="s">
        <v>31</v>
      </c>
      <c r="I341" t="s">
        <v>2</v>
      </c>
      <c r="J341" t="s">
        <v>3</v>
      </c>
      <c r="K341" t="s">
        <v>9</v>
      </c>
      <c r="L341" t="s">
        <v>46</v>
      </c>
      <c r="M341">
        <v>4</v>
      </c>
      <c r="N341">
        <v>72.63</v>
      </c>
      <c r="O341">
        <v>0.1</v>
      </c>
      <c r="P341">
        <v>31.45</v>
      </c>
      <c r="Q341">
        <v>261.46800000000002</v>
      </c>
      <c r="R341">
        <v>125.8</v>
      </c>
      <c r="S341">
        <v>135.66800000000001</v>
      </c>
      <c r="T341">
        <v>0.51887037801948999</v>
      </c>
      <c r="U341">
        <v>2026</v>
      </c>
      <c r="V341" t="s">
        <v>77</v>
      </c>
      <c r="W341">
        <v>3</v>
      </c>
      <c r="X341" t="s">
        <v>80</v>
      </c>
    </row>
    <row r="342" spans="1:24">
      <c r="A342">
        <v>443</v>
      </c>
      <c r="B342" s="28">
        <v>46093</v>
      </c>
      <c r="C342">
        <v>2026</v>
      </c>
      <c r="D342" t="s">
        <v>77</v>
      </c>
      <c r="E342">
        <v>3</v>
      </c>
      <c r="F342" t="s">
        <v>80</v>
      </c>
      <c r="G342" t="s">
        <v>6</v>
      </c>
      <c r="H342" t="s">
        <v>49</v>
      </c>
      <c r="I342" t="s">
        <v>2</v>
      </c>
      <c r="J342" t="s">
        <v>3</v>
      </c>
      <c r="K342" t="s">
        <v>34</v>
      </c>
      <c r="L342" t="s">
        <v>35</v>
      </c>
      <c r="M342">
        <v>3</v>
      </c>
      <c r="N342">
        <v>39.9</v>
      </c>
      <c r="O342">
        <v>0</v>
      </c>
      <c r="P342">
        <v>14.49</v>
      </c>
      <c r="Q342">
        <v>119.69999999999999</v>
      </c>
      <c r="R342">
        <v>43.47</v>
      </c>
      <c r="S342">
        <v>76.22999999999999</v>
      </c>
      <c r="T342">
        <v>0.63684210526315788</v>
      </c>
      <c r="U342">
        <v>2026</v>
      </c>
      <c r="V342" t="s">
        <v>77</v>
      </c>
      <c r="W342">
        <v>3</v>
      </c>
      <c r="X342" t="s">
        <v>80</v>
      </c>
    </row>
    <row r="343" spans="1:24">
      <c r="A343">
        <v>759</v>
      </c>
      <c r="B343" s="28">
        <v>46093</v>
      </c>
      <c r="C343">
        <v>2026</v>
      </c>
      <c r="D343" t="s">
        <v>77</v>
      </c>
      <c r="E343">
        <v>3</v>
      </c>
      <c r="F343" t="s">
        <v>80</v>
      </c>
      <c r="G343" t="s">
        <v>6</v>
      </c>
      <c r="H343" t="s">
        <v>43</v>
      </c>
      <c r="I343" t="s">
        <v>2</v>
      </c>
      <c r="J343" t="s">
        <v>13</v>
      </c>
      <c r="K343" t="s">
        <v>34</v>
      </c>
      <c r="L343" t="s">
        <v>45</v>
      </c>
      <c r="M343">
        <v>1</v>
      </c>
      <c r="N343">
        <v>49.79</v>
      </c>
      <c r="O343">
        <v>0.1</v>
      </c>
      <c r="P343">
        <v>22.29</v>
      </c>
      <c r="Q343">
        <v>44.811</v>
      </c>
      <c r="R343">
        <v>22.29</v>
      </c>
      <c r="S343">
        <v>22.521000000000001</v>
      </c>
      <c r="T343">
        <v>0.5025774921336279</v>
      </c>
      <c r="U343">
        <v>2026</v>
      </c>
      <c r="V343" t="s">
        <v>77</v>
      </c>
      <c r="W343">
        <v>3</v>
      </c>
      <c r="X343" t="s">
        <v>80</v>
      </c>
    </row>
    <row r="344" spans="1:24">
      <c r="A344">
        <v>1097</v>
      </c>
      <c r="B344" s="28">
        <v>46093</v>
      </c>
      <c r="C344">
        <v>2026</v>
      </c>
      <c r="D344" t="s">
        <v>77</v>
      </c>
      <c r="E344">
        <v>3</v>
      </c>
      <c r="F344" t="s">
        <v>80</v>
      </c>
      <c r="G344" t="s">
        <v>11</v>
      </c>
      <c r="H344" t="s">
        <v>12</v>
      </c>
      <c r="I344" t="s">
        <v>28</v>
      </c>
      <c r="J344" t="s">
        <v>13</v>
      </c>
      <c r="K344" t="s">
        <v>4</v>
      </c>
      <c r="L344" t="s">
        <v>26</v>
      </c>
      <c r="M344">
        <v>1</v>
      </c>
      <c r="N344">
        <v>41.24</v>
      </c>
      <c r="O344">
        <v>0.05</v>
      </c>
      <c r="P344">
        <v>16.64</v>
      </c>
      <c r="Q344">
        <v>39.177999999999997</v>
      </c>
      <c r="R344">
        <v>16.64</v>
      </c>
      <c r="S344">
        <v>22.537999999999997</v>
      </c>
      <c r="T344">
        <v>0.57527183623462141</v>
      </c>
      <c r="U344">
        <v>2026</v>
      </c>
      <c r="V344" t="s">
        <v>77</v>
      </c>
      <c r="W344">
        <v>3</v>
      </c>
      <c r="X344" t="s">
        <v>80</v>
      </c>
    </row>
    <row r="345" spans="1:24">
      <c r="A345">
        <v>2152</v>
      </c>
      <c r="B345" s="28">
        <v>46093</v>
      </c>
      <c r="C345">
        <v>2026</v>
      </c>
      <c r="D345" t="s">
        <v>77</v>
      </c>
      <c r="E345">
        <v>3</v>
      </c>
      <c r="F345" t="s">
        <v>80</v>
      </c>
      <c r="G345" t="s">
        <v>0</v>
      </c>
      <c r="H345" t="s">
        <v>36</v>
      </c>
      <c r="I345" t="s">
        <v>2</v>
      </c>
      <c r="J345" t="s">
        <v>13</v>
      </c>
      <c r="K345" t="s">
        <v>9</v>
      </c>
      <c r="L345" t="s">
        <v>17</v>
      </c>
      <c r="M345">
        <v>1</v>
      </c>
      <c r="N345">
        <v>142.88999999999999</v>
      </c>
      <c r="O345">
        <v>0</v>
      </c>
      <c r="P345">
        <v>81.099999999999994</v>
      </c>
      <c r="Q345">
        <v>142.88999999999999</v>
      </c>
      <c r="R345">
        <v>81.099999999999994</v>
      </c>
      <c r="S345">
        <v>61.789999999999992</v>
      </c>
      <c r="T345">
        <v>0.43243054097557559</v>
      </c>
      <c r="U345">
        <v>2026</v>
      </c>
      <c r="V345" t="s">
        <v>77</v>
      </c>
      <c r="W345">
        <v>3</v>
      </c>
      <c r="X345" t="s">
        <v>80</v>
      </c>
    </row>
    <row r="346" spans="1:24">
      <c r="A346">
        <v>2512</v>
      </c>
      <c r="B346" s="28">
        <v>46093</v>
      </c>
      <c r="C346">
        <v>2026</v>
      </c>
      <c r="D346" t="s">
        <v>77</v>
      </c>
      <c r="E346">
        <v>3</v>
      </c>
      <c r="F346" t="s">
        <v>80</v>
      </c>
      <c r="G346" t="s">
        <v>6</v>
      </c>
      <c r="H346" t="s">
        <v>7</v>
      </c>
      <c r="I346" t="s">
        <v>2</v>
      </c>
      <c r="J346" t="s">
        <v>13</v>
      </c>
      <c r="K346" t="s">
        <v>23</v>
      </c>
      <c r="L346" t="s">
        <v>29</v>
      </c>
      <c r="M346">
        <v>2</v>
      </c>
      <c r="N346">
        <v>192.76</v>
      </c>
      <c r="O346">
        <v>0</v>
      </c>
      <c r="P346">
        <v>103.08</v>
      </c>
      <c r="Q346">
        <v>385.52</v>
      </c>
      <c r="R346">
        <v>206.16</v>
      </c>
      <c r="S346">
        <v>179.35999999999999</v>
      </c>
      <c r="T346">
        <v>0.46524175140070551</v>
      </c>
      <c r="U346">
        <v>2026</v>
      </c>
      <c r="V346" t="s">
        <v>77</v>
      </c>
      <c r="W346">
        <v>3</v>
      </c>
      <c r="X346" t="s">
        <v>80</v>
      </c>
    </row>
    <row r="347" spans="1:24">
      <c r="A347">
        <v>2578</v>
      </c>
      <c r="B347" s="28">
        <v>46093</v>
      </c>
      <c r="C347">
        <v>2026</v>
      </c>
      <c r="D347" t="s">
        <v>77</v>
      </c>
      <c r="E347">
        <v>3</v>
      </c>
      <c r="F347" t="s">
        <v>80</v>
      </c>
      <c r="G347" t="s">
        <v>11</v>
      </c>
      <c r="H347" t="s">
        <v>25</v>
      </c>
      <c r="I347" t="s">
        <v>2</v>
      </c>
      <c r="J347" t="s">
        <v>13</v>
      </c>
      <c r="K347" t="s">
        <v>14</v>
      </c>
      <c r="L347" t="s">
        <v>48</v>
      </c>
      <c r="M347">
        <v>1</v>
      </c>
      <c r="N347">
        <v>165.72</v>
      </c>
      <c r="O347">
        <v>0</v>
      </c>
      <c r="P347">
        <v>89.31</v>
      </c>
      <c r="Q347">
        <v>165.72</v>
      </c>
      <c r="R347">
        <v>89.31</v>
      </c>
      <c r="S347">
        <v>76.41</v>
      </c>
      <c r="T347">
        <v>0.46107892831281677</v>
      </c>
      <c r="U347">
        <v>2026</v>
      </c>
      <c r="V347" t="s">
        <v>77</v>
      </c>
      <c r="W347">
        <v>3</v>
      </c>
      <c r="X347" t="s">
        <v>80</v>
      </c>
    </row>
    <row r="348" spans="1:24">
      <c r="A348">
        <v>3302</v>
      </c>
      <c r="B348" s="28">
        <v>46093</v>
      </c>
      <c r="C348">
        <v>2026</v>
      </c>
      <c r="D348" t="s">
        <v>77</v>
      </c>
      <c r="E348">
        <v>3</v>
      </c>
      <c r="F348" t="s">
        <v>80</v>
      </c>
      <c r="G348" t="s">
        <v>20</v>
      </c>
      <c r="H348" t="s">
        <v>31</v>
      </c>
      <c r="I348" t="s">
        <v>19</v>
      </c>
      <c r="J348" t="s">
        <v>16</v>
      </c>
      <c r="K348" t="s">
        <v>14</v>
      </c>
      <c r="L348" t="s">
        <v>48</v>
      </c>
      <c r="M348">
        <v>2</v>
      </c>
      <c r="N348">
        <v>164.33</v>
      </c>
      <c r="O348">
        <v>0</v>
      </c>
      <c r="P348">
        <v>86.07</v>
      </c>
      <c r="Q348">
        <v>328.66</v>
      </c>
      <c r="R348">
        <v>172.14</v>
      </c>
      <c r="S348">
        <v>156.52000000000004</v>
      </c>
      <c r="T348">
        <v>0.47623684050386428</v>
      </c>
      <c r="U348">
        <v>2026</v>
      </c>
      <c r="V348" t="s">
        <v>77</v>
      </c>
      <c r="W348">
        <v>3</v>
      </c>
      <c r="X348" t="s">
        <v>80</v>
      </c>
    </row>
    <row r="349" spans="1:24">
      <c r="A349">
        <v>3752</v>
      </c>
      <c r="B349" s="28">
        <v>46093</v>
      </c>
      <c r="C349">
        <v>2026</v>
      </c>
      <c r="D349" t="s">
        <v>77</v>
      </c>
      <c r="E349">
        <v>3</v>
      </c>
      <c r="F349" t="s">
        <v>80</v>
      </c>
      <c r="G349" t="s">
        <v>20</v>
      </c>
      <c r="H349" t="s">
        <v>33</v>
      </c>
      <c r="I349" t="s">
        <v>8</v>
      </c>
      <c r="J349" t="s">
        <v>16</v>
      </c>
      <c r="K349" t="s">
        <v>14</v>
      </c>
      <c r="L349" t="s">
        <v>32</v>
      </c>
      <c r="M349">
        <v>3</v>
      </c>
      <c r="N349">
        <v>45.8</v>
      </c>
      <c r="O349">
        <v>0.15</v>
      </c>
      <c r="P349">
        <v>18.47</v>
      </c>
      <c r="Q349">
        <v>116.78999999999998</v>
      </c>
      <c r="R349">
        <v>55.41</v>
      </c>
      <c r="S349">
        <v>61.379999999999981</v>
      </c>
      <c r="T349">
        <v>0.52555869509375797</v>
      </c>
      <c r="U349">
        <v>2026</v>
      </c>
      <c r="V349" t="s">
        <v>77</v>
      </c>
      <c r="W349">
        <v>3</v>
      </c>
      <c r="X349" t="s">
        <v>80</v>
      </c>
    </row>
    <row r="350" spans="1:24">
      <c r="A350">
        <v>4839</v>
      </c>
      <c r="B350" s="28">
        <v>46093</v>
      </c>
      <c r="C350">
        <v>2026</v>
      </c>
      <c r="D350" t="s">
        <v>77</v>
      </c>
      <c r="E350">
        <v>3</v>
      </c>
      <c r="F350" t="s">
        <v>80</v>
      </c>
      <c r="G350" t="s">
        <v>6</v>
      </c>
      <c r="H350" t="s">
        <v>7</v>
      </c>
      <c r="I350" t="s">
        <v>2</v>
      </c>
      <c r="J350" t="s">
        <v>13</v>
      </c>
      <c r="K350" t="s">
        <v>4</v>
      </c>
      <c r="L350" t="s">
        <v>30</v>
      </c>
      <c r="M350">
        <v>2</v>
      </c>
      <c r="N350">
        <v>103.08</v>
      </c>
      <c r="O350">
        <v>0.05</v>
      </c>
      <c r="P350">
        <v>49.27</v>
      </c>
      <c r="Q350">
        <v>195.85199999999998</v>
      </c>
      <c r="R350">
        <v>98.54</v>
      </c>
      <c r="S350">
        <v>97.311999999999969</v>
      </c>
      <c r="T350">
        <v>0.49686497967853266</v>
      </c>
      <c r="U350">
        <v>2026</v>
      </c>
      <c r="V350" t="s">
        <v>77</v>
      </c>
      <c r="W350">
        <v>3</v>
      </c>
      <c r="X350" t="s">
        <v>80</v>
      </c>
    </row>
    <row r="351" spans="1:24">
      <c r="A351">
        <v>264</v>
      </c>
      <c r="B351" s="28">
        <v>46094</v>
      </c>
      <c r="C351">
        <v>2026</v>
      </c>
      <c r="D351" t="s">
        <v>77</v>
      </c>
      <c r="E351">
        <v>3</v>
      </c>
      <c r="F351" t="s">
        <v>80</v>
      </c>
      <c r="G351" t="s">
        <v>0</v>
      </c>
      <c r="H351" t="s">
        <v>1</v>
      </c>
      <c r="I351" t="s">
        <v>2</v>
      </c>
      <c r="J351" t="s">
        <v>16</v>
      </c>
      <c r="K351" t="s">
        <v>14</v>
      </c>
      <c r="L351" t="s">
        <v>32</v>
      </c>
      <c r="M351">
        <v>4</v>
      </c>
      <c r="N351">
        <v>47.33</v>
      </c>
      <c r="O351">
        <v>0</v>
      </c>
      <c r="P351">
        <v>18.739999999999998</v>
      </c>
      <c r="Q351">
        <v>189.32</v>
      </c>
      <c r="R351">
        <v>74.959999999999994</v>
      </c>
      <c r="S351">
        <v>114.36</v>
      </c>
      <c r="T351">
        <v>0.60405662370589475</v>
      </c>
      <c r="U351">
        <v>2026</v>
      </c>
      <c r="V351" t="s">
        <v>77</v>
      </c>
      <c r="W351">
        <v>3</v>
      </c>
      <c r="X351" t="s">
        <v>80</v>
      </c>
    </row>
    <row r="352" spans="1:24">
      <c r="A352">
        <v>2498</v>
      </c>
      <c r="B352" s="28">
        <v>46094</v>
      </c>
      <c r="C352">
        <v>2026</v>
      </c>
      <c r="D352" t="s">
        <v>77</v>
      </c>
      <c r="E352">
        <v>3</v>
      </c>
      <c r="F352" t="s">
        <v>80</v>
      </c>
      <c r="G352" t="s">
        <v>11</v>
      </c>
      <c r="H352" t="s">
        <v>18</v>
      </c>
      <c r="I352" t="s">
        <v>19</v>
      </c>
      <c r="J352" t="s">
        <v>13</v>
      </c>
      <c r="K352" t="s">
        <v>4</v>
      </c>
      <c r="L352" t="s">
        <v>22</v>
      </c>
      <c r="M352">
        <v>1</v>
      </c>
      <c r="N352">
        <v>50.04</v>
      </c>
      <c r="O352">
        <v>0</v>
      </c>
      <c r="P352">
        <v>22.64</v>
      </c>
      <c r="Q352">
        <v>50.04</v>
      </c>
      <c r="R352">
        <v>22.64</v>
      </c>
      <c r="S352">
        <v>27.4</v>
      </c>
      <c r="T352">
        <v>0.54756195043964828</v>
      </c>
      <c r="U352">
        <v>2026</v>
      </c>
      <c r="V352" t="s">
        <v>77</v>
      </c>
      <c r="W352">
        <v>3</v>
      </c>
      <c r="X352" t="s">
        <v>80</v>
      </c>
    </row>
    <row r="353" spans="1:24">
      <c r="A353">
        <v>3929</v>
      </c>
      <c r="B353" s="28">
        <v>46094</v>
      </c>
      <c r="C353">
        <v>2026</v>
      </c>
      <c r="D353" t="s">
        <v>77</v>
      </c>
      <c r="E353">
        <v>3</v>
      </c>
      <c r="F353" t="s">
        <v>80</v>
      </c>
      <c r="G353" t="s">
        <v>20</v>
      </c>
      <c r="H353" t="s">
        <v>47</v>
      </c>
      <c r="I353" t="s">
        <v>2</v>
      </c>
      <c r="J353" t="s">
        <v>13</v>
      </c>
      <c r="K353" t="s">
        <v>34</v>
      </c>
      <c r="L353" t="s">
        <v>38</v>
      </c>
      <c r="M353">
        <v>1</v>
      </c>
      <c r="N353">
        <v>125.69</v>
      </c>
      <c r="O353">
        <v>0</v>
      </c>
      <c r="P353">
        <v>67.150000000000006</v>
      </c>
      <c r="Q353">
        <v>125.69</v>
      </c>
      <c r="R353">
        <v>67.150000000000006</v>
      </c>
      <c r="S353">
        <v>58.539999999999992</v>
      </c>
      <c r="T353">
        <v>0.465749065160315</v>
      </c>
      <c r="U353">
        <v>2026</v>
      </c>
      <c r="V353" t="s">
        <v>77</v>
      </c>
      <c r="W353">
        <v>3</v>
      </c>
      <c r="X353" t="s">
        <v>80</v>
      </c>
    </row>
    <row r="354" spans="1:24">
      <c r="A354">
        <v>4195</v>
      </c>
      <c r="B354" s="28">
        <v>46094</v>
      </c>
      <c r="C354">
        <v>2026</v>
      </c>
      <c r="D354" t="s">
        <v>77</v>
      </c>
      <c r="E354">
        <v>3</v>
      </c>
      <c r="F354" t="s">
        <v>80</v>
      </c>
      <c r="G354" t="s">
        <v>20</v>
      </c>
      <c r="H354" t="s">
        <v>47</v>
      </c>
      <c r="I354" t="s">
        <v>28</v>
      </c>
      <c r="J354" t="s">
        <v>13</v>
      </c>
      <c r="K354" t="s">
        <v>9</v>
      </c>
      <c r="L354" t="s">
        <v>17</v>
      </c>
      <c r="M354">
        <v>2</v>
      </c>
      <c r="N354">
        <v>142.72999999999999</v>
      </c>
      <c r="O354">
        <v>0.1</v>
      </c>
      <c r="P354">
        <v>77.28</v>
      </c>
      <c r="Q354">
        <v>256.91399999999999</v>
      </c>
      <c r="R354">
        <v>154.56</v>
      </c>
      <c r="S354">
        <v>102.35399999999998</v>
      </c>
      <c r="T354">
        <v>0.39839790747098247</v>
      </c>
      <c r="U354">
        <v>2026</v>
      </c>
      <c r="V354" t="s">
        <v>77</v>
      </c>
      <c r="W354">
        <v>3</v>
      </c>
      <c r="X354" t="s">
        <v>80</v>
      </c>
    </row>
    <row r="355" spans="1:24">
      <c r="A355">
        <v>4684</v>
      </c>
      <c r="B355" s="28">
        <v>46094</v>
      </c>
      <c r="C355">
        <v>2026</v>
      </c>
      <c r="D355" t="s">
        <v>77</v>
      </c>
      <c r="E355">
        <v>3</v>
      </c>
      <c r="F355" t="s">
        <v>80</v>
      </c>
      <c r="G355" t="s">
        <v>6</v>
      </c>
      <c r="H355" t="s">
        <v>43</v>
      </c>
      <c r="I355" t="s">
        <v>2</v>
      </c>
      <c r="J355" t="s">
        <v>3</v>
      </c>
      <c r="K355" t="s">
        <v>34</v>
      </c>
      <c r="L355" t="s">
        <v>38</v>
      </c>
      <c r="M355">
        <v>4</v>
      </c>
      <c r="N355">
        <v>124.36</v>
      </c>
      <c r="O355">
        <v>0</v>
      </c>
      <c r="P355">
        <v>68.790000000000006</v>
      </c>
      <c r="Q355">
        <v>497.44</v>
      </c>
      <c r="R355">
        <v>275.16000000000003</v>
      </c>
      <c r="S355">
        <v>222.27999999999997</v>
      </c>
      <c r="T355">
        <v>0.44684786104856861</v>
      </c>
      <c r="U355">
        <v>2026</v>
      </c>
      <c r="V355" t="s">
        <v>77</v>
      </c>
      <c r="W355">
        <v>3</v>
      </c>
      <c r="X355" t="s">
        <v>80</v>
      </c>
    </row>
    <row r="356" spans="1:24">
      <c r="A356">
        <v>313</v>
      </c>
      <c r="B356" s="28">
        <v>46095</v>
      </c>
      <c r="C356">
        <v>2026</v>
      </c>
      <c r="D356" t="s">
        <v>77</v>
      </c>
      <c r="E356">
        <v>3</v>
      </c>
      <c r="F356" t="s">
        <v>80</v>
      </c>
      <c r="G356" t="s">
        <v>20</v>
      </c>
      <c r="H356" t="s">
        <v>33</v>
      </c>
      <c r="I356" t="s">
        <v>2</v>
      </c>
      <c r="J356" t="s">
        <v>13</v>
      </c>
      <c r="K356" t="s">
        <v>4</v>
      </c>
      <c r="L356" t="s">
        <v>26</v>
      </c>
      <c r="M356">
        <v>4</v>
      </c>
      <c r="N356">
        <v>40.42</v>
      </c>
      <c r="O356">
        <v>0.1</v>
      </c>
      <c r="P356">
        <v>16.25</v>
      </c>
      <c r="Q356">
        <v>145.512</v>
      </c>
      <c r="R356">
        <v>65</v>
      </c>
      <c r="S356">
        <v>80.512</v>
      </c>
      <c r="T356">
        <v>0.5533014459288581</v>
      </c>
      <c r="U356">
        <v>2026</v>
      </c>
      <c r="V356" t="s">
        <v>77</v>
      </c>
      <c r="W356">
        <v>3</v>
      </c>
      <c r="X356" t="s">
        <v>80</v>
      </c>
    </row>
    <row r="357" spans="1:24">
      <c r="A357">
        <v>1056</v>
      </c>
      <c r="B357" s="28">
        <v>46095</v>
      </c>
      <c r="C357">
        <v>2026</v>
      </c>
      <c r="D357" t="s">
        <v>77</v>
      </c>
      <c r="E357">
        <v>3</v>
      </c>
      <c r="F357" t="s">
        <v>80</v>
      </c>
      <c r="G357" t="s">
        <v>0</v>
      </c>
      <c r="H357" t="s">
        <v>50</v>
      </c>
      <c r="I357" t="s">
        <v>2</v>
      </c>
      <c r="J357" t="s">
        <v>3</v>
      </c>
      <c r="K357" t="s">
        <v>23</v>
      </c>
      <c r="L357" t="s">
        <v>29</v>
      </c>
      <c r="M357">
        <v>1</v>
      </c>
      <c r="N357">
        <v>192.86</v>
      </c>
      <c r="O357">
        <v>0</v>
      </c>
      <c r="P357">
        <v>101.13</v>
      </c>
      <c r="Q357">
        <v>192.86</v>
      </c>
      <c r="R357">
        <v>101.13</v>
      </c>
      <c r="S357">
        <v>91.730000000000018</v>
      </c>
      <c r="T357">
        <v>0.475629990666805</v>
      </c>
      <c r="U357">
        <v>2026</v>
      </c>
      <c r="V357" t="s">
        <v>77</v>
      </c>
      <c r="W357">
        <v>3</v>
      </c>
      <c r="X357" t="s">
        <v>80</v>
      </c>
    </row>
    <row r="358" spans="1:24">
      <c r="A358">
        <v>2189</v>
      </c>
      <c r="B358" s="28">
        <v>46095</v>
      </c>
      <c r="C358">
        <v>2026</v>
      </c>
      <c r="D358" t="s">
        <v>77</v>
      </c>
      <c r="E358">
        <v>3</v>
      </c>
      <c r="F358" t="s">
        <v>80</v>
      </c>
      <c r="G358" t="s">
        <v>20</v>
      </c>
      <c r="H358" t="s">
        <v>21</v>
      </c>
      <c r="I358" t="s">
        <v>28</v>
      </c>
      <c r="J358" t="s">
        <v>13</v>
      </c>
      <c r="K358" t="s">
        <v>9</v>
      </c>
      <c r="L358" t="s">
        <v>46</v>
      </c>
      <c r="M358">
        <v>2</v>
      </c>
      <c r="N358">
        <v>72.34</v>
      </c>
      <c r="O358">
        <v>0</v>
      </c>
      <c r="P358">
        <v>33.29</v>
      </c>
      <c r="Q358">
        <v>144.68</v>
      </c>
      <c r="R358">
        <v>66.58</v>
      </c>
      <c r="S358">
        <v>78.100000000000009</v>
      </c>
      <c r="T358">
        <v>0.53981199889411113</v>
      </c>
      <c r="U358">
        <v>2026</v>
      </c>
      <c r="V358" t="s">
        <v>77</v>
      </c>
      <c r="W358">
        <v>3</v>
      </c>
      <c r="X358" t="s">
        <v>80</v>
      </c>
    </row>
    <row r="359" spans="1:24">
      <c r="A359">
        <v>2617</v>
      </c>
      <c r="B359" s="28">
        <v>46095</v>
      </c>
      <c r="C359">
        <v>2026</v>
      </c>
      <c r="D359" t="s">
        <v>77</v>
      </c>
      <c r="E359">
        <v>3</v>
      </c>
      <c r="F359" t="s">
        <v>80</v>
      </c>
      <c r="G359" t="s">
        <v>20</v>
      </c>
      <c r="H359" t="s">
        <v>47</v>
      </c>
      <c r="I359" t="s">
        <v>2</v>
      </c>
      <c r="J359" t="s">
        <v>13</v>
      </c>
      <c r="K359" t="s">
        <v>14</v>
      </c>
      <c r="L359" t="s">
        <v>15</v>
      </c>
      <c r="M359">
        <v>2</v>
      </c>
      <c r="N359">
        <v>35.409999999999997</v>
      </c>
      <c r="O359">
        <v>0</v>
      </c>
      <c r="P359">
        <v>13.89</v>
      </c>
      <c r="Q359">
        <v>70.819999999999993</v>
      </c>
      <c r="R359">
        <v>27.78</v>
      </c>
      <c r="S359">
        <v>43.039999999999992</v>
      </c>
      <c r="T359">
        <v>0.60773792713922614</v>
      </c>
      <c r="U359">
        <v>2026</v>
      </c>
      <c r="V359" t="s">
        <v>77</v>
      </c>
      <c r="W359">
        <v>3</v>
      </c>
      <c r="X359" t="s">
        <v>80</v>
      </c>
    </row>
    <row r="360" spans="1:24">
      <c r="A360">
        <v>2901</v>
      </c>
      <c r="B360" s="28">
        <v>46095</v>
      </c>
      <c r="C360">
        <v>2026</v>
      </c>
      <c r="D360" t="s">
        <v>77</v>
      </c>
      <c r="E360">
        <v>3</v>
      </c>
      <c r="F360" t="s">
        <v>80</v>
      </c>
      <c r="G360" t="s">
        <v>20</v>
      </c>
      <c r="H360" t="s">
        <v>33</v>
      </c>
      <c r="I360" t="s">
        <v>8</v>
      </c>
      <c r="J360" t="s">
        <v>16</v>
      </c>
      <c r="K360" t="s">
        <v>4</v>
      </c>
      <c r="L360" t="s">
        <v>30</v>
      </c>
      <c r="M360">
        <v>12</v>
      </c>
      <c r="N360">
        <v>102.25</v>
      </c>
      <c r="O360">
        <v>0.1</v>
      </c>
      <c r="P360">
        <v>51.07</v>
      </c>
      <c r="Q360">
        <v>1104.3</v>
      </c>
      <c r="R360">
        <v>612.84</v>
      </c>
      <c r="S360">
        <v>491.45999999999992</v>
      </c>
      <c r="T360">
        <v>0.44504210812279266</v>
      </c>
      <c r="U360">
        <v>2026</v>
      </c>
      <c r="V360" t="s">
        <v>77</v>
      </c>
      <c r="W360">
        <v>3</v>
      </c>
      <c r="X360" t="s">
        <v>80</v>
      </c>
    </row>
    <row r="361" spans="1:24">
      <c r="A361">
        <v>2952</v>
      </c>
      <c r="B361" s="28">
        <v>46095</v>
      </c>
      <c r="C361">
        <v>2026</v>
      </c>
      <c r="D361" t="s">
        <v>77</v>
      </c>
      <c r="E361">
        <v>3</v>
      </c>
      <c r="F361" t="s">
        <v>80</v>
      </c>
      <c r="G361" t="s">
        <v>6</v>
      </c>
      <c r="H361" t="s">
        <v>7</v>
      </c>
      <c r="I361" t="s">
        <v>2</v>
      </c>
      <c r="J361" t="s">
        <v>13</v>
      </c>
      <c r="K361" t="s">
        <v>4</v>
      </c>
      <c r="L361" t="s">
        <v>22</v>
      </c>
      <c r="M361">
        <v>1</v>
      </c>
      <c r="N361">
        <v>51.86</v>
      </c>
      <c r="O361">
        <v>0.1</v>
      </c>
      <c r="P361">
        <v>22.34</v>
      </c>
      <c r="Q361">
        <v>46.673999999999999</v>
      </c>
      <c r="R361">
        <v>22.34</v>
      </c>
      <c r="S361">
        <v>24.334</v>
      </c>
      <c r="T361">
        <v>0.52136092899687192</v>
      </c>
      <c r="U361">
        <v>2026</v>
      </c>
      <c r="V361" t="s">
        <v>77</v>
      </c>
      <c r="W361">
        <v>3</v>
      </c>
      <c r="X361" t="s">
        <v>80</v>
      </c>
    </row>
    <row r="362" spans="1:24">
      <c r="A362">
        <v>3421</v>
      </c>
      <c r="B362" s="28">
        <v>46095</v>
      </c>
      <c r="C362">
        <v>2026</v>
      </c>
      <c r="D362" t="s">
        <v>77</v>
      </c>
      <c r="E362">
        <v>3</v>
      </c>
      <c r="F362" t="s">
        <v>80</v>
      </c>
      <c r="G362" t="s">
        <v>20</v>
      </c>
      <c r="H362" t="s">
        <v>33</v>
      </c>
      <c r="I362" t="s">
        <v>2</v>
      </c>
      <c r="J362" t="s">
        <v>3</v>
      </c>
      <c r="K362" t="s">
        <v>14</v>
      </c>
      <c r="L362" t="s">
        <v>15</v>
      </c>
      <c r="M362">
        <v>1</v>
      </c>
      <c r="N362">
        <v>36.520000000000003</v>
      </c>
      <c r="O362">
        <v>0.05</v>
      </c>
      <c r="P362">
        <v>13.23</v>
      </c>
      <c r="Q362">
        <v>34.694000000000003</v>
      </c>
      <c r="R362">
        <v>13.23</v>
      </c>
      <c r="S362">
        <v>21.464000000000002</v>
      </c>
      <c r="T362">
        <v>0.61866605176687617</v>
      </c>
      <c r="U362">
        <v>2026</v>
      </c>
      <c r="V362" t="s">
        <v>77</v>
      </c>
      <c r="W362">
        <v>3</v>
      </c>
      <c r="X362" t="s">
        <v>80</v>
      </c>
    </row>
    <row r="363" spans="1:24">
      <c r="A363">
        <v>3536</v>
      </c>
      <c r="B363" s="28">
        <v>46095</v>
      </c>
      <c r="C363">
        <v>2026</v>
      </c>
      <c r="D363" t="s">
        <v>77</v>
      </c>
      <c r="E363">
        <v>3</v>
      </c>
      <c r="F363" t="s">
        <v>80</v>
      </c>
      <c r="G363" t="s">
        <v>11</v>
      </c>
      <c r="H363" t="s">
        <v>39</v>
      </c>
      <c r="I363" t="s">
        <v>2</v>
      </c>
      <c r="J363" t="s">
        <v>13</v>
      </c>
      <c r="K363" t="s">
        <v>9</v>
      </c>
      <c r="L363" t="s">
        <v>37</v>
      </c>
      <c r="M363">
        <v>2</v>
      </c>
      <c r="N363">
        <v>153.66</v>
      </c>
      <c r="O363">
        <v>0.1</v>
      </c>
      <c r="P363">
        <v>78.430000000000007</v>
      </c>
      <c r="Q363">
        <v>276.58800000000002</v>
      </c>
      <c r="R363">
        <v>156.86000000000001</v>
      </c>
      <c r="S363">
        <v>119.72800000000001</v>
      </c>
      <c r="T363">
        <v>0.43287488972768162</v>
      </c>
      <c r="U363">
        <v>2026</v>
      </c>
      <c r="V363" t="s">
        <v>77</v>
      </c>
      <c r="W363">
        <v>3</v>
      </c>
      <c r="X363" t="s">
        <v>80</v>
      </c>
    </row>
    <row r="364" spans="1:24">
      <c r="A364">
        <v>3878</v>
      </c>
      <c r="B364" s="28">
        <v>46095</v>
      </c>
      <c r="C364">
        <v>2026</v>
      </c>
      <c r="D364" t="s">
        <v>77</v>
      </c>
      <c r="E364">
        <v>3</v>
      </c>
      <c r="F364" t="s">
        <v>80</v>
      </c>
      <c r="G364" t="s">
        <v>6</v>
      </c>
      <c r="H364" t="s">
        <v>49</v>
      </c>
      <c r="I364" t="s">
        <v>28</v>
      </c>
      <c r="J364" t="s">
        <v>3</v>
      </c>
      <c r="K364" t="s">
        <v>34</v>
      </c>
      <c r="L364" t="s">
        <v>35</v>
      </c>
      <c r="M364">
        <v>1</v>
      </c>
      <c r="N364">
        <v>41.05</v>
      </c>
      <c r="O364">
        <v>0.1</v>
      </c>
      <c r="P364">
        <v>14.94</v>
      </c>
      <c r="Q364">
        <v>36.945</v>
      </c>
      <c r="R364">
        <v>14.94</v>
      </c>
      <c r="S364">
        <v>22.005000000000003</v>
      </c>
      <c r="T364">
        <v>0.59561510353227776</v>
      </c>
      <c r="U364">
        <v>2026</v>
      </c>
      <c r="V364" t="s">
        <v>77</v>
      </c>
      <c r="W364">
        <v>3</v>
      </c>
      <c r="X364" t="s">
        <v>80</v>
      </c>
    </row>
    <row r="365" spans="1:24">
      <c r="A365">
        <v>2027</v>
      </c>
      <c r="B365" s="28">
        <v>46096</v>
      </c>
      <c r="C365">
        <v>2026</v>
      </c>
      <c r="D365" t="s">
        <v>77</v>
      </c>
      <c r="E365">
        <v>3</v>
      </c>
      <c r="F365" t="s">
        <v>80</v>
      </c>
      <c r="G365" t="s">
        <v>11</v>
      </c>
      <c r="H365" t="s">
        <v>12</v>
      </c>
      <c r="I365" t="s">
        <v>2</v>
      </c>
      <c r="J365" t="s">
        <v>3</v>
      </c>
      <c r="K365" t="s">
        <v>14</v>
      </c>
      <c r="L365" t="s">
        <v>44</v>
      </c>
      <c r="M365">
        <v>4</v>
      </c>
      <c r="N365">
        <v>136.21</v>
      </c>
      <c r="O365">
        <v>0.05</v>
      </c>
      <c r="P365">
        <v>68.55</v>
      </c>
      <c r="Q365">
        <v>517.59799999999996</v>
      </c>
      <c r="R365">
        <v>274.2</v>
      </c>
      <c r="S365">
        <v>243.39799999999997</v>
      </c>
      <c r="T365">
        <v>0.4702452482428448</v>
      </c>
      <c r="U365">
        <v>2026</v>
      </c>
      <c r="V365" t="s">
        <v>77</v>
      </c>
      <c r="W365">
        <v>3</v>
      </c>
      <c r="X365" t="s">
        <v>80</v>
      </c>
    </row>
    <row r="366" spans="1:24">
      <c r="A366">
        <v>3280</v>
      </c>
      <c r="B366" s="28">
        <v>46096</v>
      </c>
      <c r="C366">
        <v>2026</v>
      </c>
      <c r="D366" t="s">
        <v>77</v>
      </c>
      <c r="E366">
        <v>3</v>
      </c>
      <c r="F366" t="s">
        <v>80</v>
      </c>
      <c r="G366" t="s">
        <v>20</v>
      </c>
      <c r="H366" t="s">
        <v>21</v>
      </c>
      <c r="I366" t="s">
        <v>2</v>
      </c>
      <c r="J366" t="s">
        <v>3</v>
      </c>
      <c r="K366" t="s">
        <v>14</v>
      </c>
      <c r="L366" t="s">
        <v>32</v>
      </c>
      <c r="M366">
        <v>3</v>
      </c>
      <c r="N366">
        <v>46.68</v>
      </c>
      <c r="O366">
        <v>0</v>
      </c>
      <c r="P366">
        <v>18.760000000000002</v>
      </c>
      <c r="Q366">
        <v>140.04</v>
      </c>
      <c r="R366">
        <v>56.28</v>
      </c>
      <c r="S366">
        <v>83.759999999999991</v>
      </c>
      <c r="T366">
        <v>0.59811482433590402</v>
      </c>
      <c r="U366">
        <v>2026</v>
      </c>
      <c r="V366" t="s">
        <v>77</v>
      </c>
      <c r="W366">
        <v>3</v>
      </c>
      <c r="X366" t="s">
        <v>80</v>
      </c>
    </row>
    <row r="367" spans="1:24">
      <c r="A367">
        <v>5149</v>
      </c>
      <c r="B367" s="28">
        <v>46096</v>
      </c>
      <c r="C367">
        <v>2026</v>
      </c>
      <c r="D367" t="s">
        <v>77</v>
      </c>
      <c r="E367">
        <v>3</v>
      </c>
      <c r="F367" t="s">
        <v>80</v>
      </c>
      <c r="G367" t="s">
        <v>6</v>
      </c>
      <c r="H367" t="s">
        <v>43</v>
      </c>
      <c r="I367" t="s">
        <v>19</v>
      </c>
      <c r="J367" t="s">
        <v>13</v>
      </c>
      <c r="K367" t="s">
        <v>14</v>
      </c>
      <c r="L367" t="s">
        <v>15</v>
      </c>
      <c r="M367">
        <v>1</v>
      </c>
      <c r="N367">
        <v>35.340000000000003</v>
      </c>
      <c r="O367">
        <v>0.05</v>
      </c>
      <c r="P367">
        <v>13.37</v>
      </c>
      <c r="Q367">
        <v>33.573</v>
      </c>
      <c r="R367">
        <v>13.37</v>
      </c>
      <c r="S367">
        <v>20.203000000000003</v>
      </c>
      <c r="T367">
        <v>0.60176332171685587</v>
      </c>
      <c r="U367">
        <v>2026</v>
      </c>
      <c r="V367" t="s">
        <v>77</v>
      </c>
      <c r="W367">
        <v>3</v>
      </c>
      <c r="X367" t="s">
        <v>80</v>
      </c>
    </row>
    <row r="368" spans="1:24">
      <c r="A368">
        <v>412</v>
      </c>
      <c r="B368" s="28">
        <v>46097</v>
      </c>
      <c r="C368">
        <v>2026</v>
      </c>
      <c r="D368" t="s">
        <v>77</v>
      </c>
      <c r="E368">
        <v>3</v>
      </c>
      <c r="F368" t="s">
        <v>80</v>
      </c>
      <c r="G368" t="s">
        <v>20</v>
      </c>
      <c r="H368" t="s">
        <v>31</v>
      </c>
      <c r="I368" t="s">
        <v>19</v>
      </c>
      <c r="J368" t="s">
        <v>3</v>
      </c>
      <c r="K368" t="s">
        <v>34</v>
      </c>
      <c r="L368" t="s">
        <v>35</v>
      </c>
      <c r="M368">
        <v>2</v>
      </c>
      <c r="N368">
        <v>40.19</v>
      </c>
      <c r="O368">
        <v>0</v>
      </c>
      <c r="P368">
        <v>14.92</v>
      </c>
      <c r="Q368">
        <v>80.38</v>
      </c>
      <c r="R368">
        <v>29.84</v>
      </c>
      <c r="S368">
        <v>50.539999999999992</v>
      </c>
      <c r="T368">
        <v>0.62876337397362525</v>
      </c>
      <c r="U368">
        <v>2026</v>
      </c>
      <c r="V368" t="s">
        <v>77</v>
      </c>
      <c r="W368">
        <v>3</v>
      </c>
      <c r="X368" t="s">
        <v>80</v>
      </c>
    </row>
    <row r="369" spans="1:24">
      <c r="A369">
        <v>1161</v>
      </c>
      <c r="B369" s="28">
        <v>46097</v>
      </c>
      <c r="C369">
        <v>2026</v>
      </c>
      <c r="D369" t="s">
        <v>77</v>
      </c>
      <c r="E369">
        <v>3</v>
      </c>
      <c r="F369" t="s">
        <v>80</v>
      </c>
      <c r="G369" t="s">
        <v>6</v>
      </c>
      <c r="H369" t="s">
        <v>43</v>
      </c>
      <c r="I369" t="s">
        <v>2</v>
      </c>
      <c r="J369" t="s">
        <v>13</v>
      </c>
      <c r="K369" t="s">
        <v>4</v>
      </c>
      <c r="L369" t="s">
        <v>30</v>
      </c>
      <c r="M369">
        <v>2</v>
      </c>
      <c r="N369">
        <v>101.73</v>
      </c>
      <c r="O369">
        <v>0.05</v>
      </c>
      <c r="P369">
        <v>51.56</v>
      </c>
      <c r="Q369">
        <v>193.28700000000001</v>
      </c>
      <c r="R369">
        <v>103.12</v>
      </c>
      <c r="S369">
        <v>90.167000000000002</v>
      </c>
      <c r="T369">
        <v>0.46649283190281809</v>
      </c>
      <c r="U369">
        <v>2026</v>
      </c>
      <c r="V369" t="s">
        <v>77</v>
      </c>
      <c r="W369">
        <v>3</v>
      </c>
      <c r="X369" t="s">
        <v>80</v>
      </c>
    </row>
    <row r="370" spans="1:24">
      <c r="A370">
        <v>1320</v>
      </c>
      <c r="B370" s="28">
        <v>46097</v>
      </c>
      <c r="C370">
        <v>2026</v>
      </c>
      <c r="D370" t="s">
        <v>77</v>
      </c>
      <c r="E370">
        <v>3</v>
      </c>
      <c r="F370" t="s">
        <v>80</v>
      </c>
      <c r="G370" t="s">
        <v>11</v>
      </c>
      <c r="H370" t="s">
        <v>18</v>
      </c>
      <c r="I370" t="s">
        <v>19</v>
      </c>
      <c r="J370" t="s">
        <v>16</v>
      </c>
      <c r="K370" t="s">
        <v>23</v>
      </c>
      <c r="L370" t="s">
        <v>29</v>
      </c>
      <c r="M370">
        <v>1</v>
      </c>
      <c r="N370">
        <v>200.05</v>
      </c>
      <c r="O370">
        <v>0</v>
      </c>
      <c r="P370">
        <v>102.69</v>
      </c>
      <c r="Q370">
        <v>200.05</v>
      </c>
      <c r="R370">
        <v>102.69</v>
      </c>
      <c r="S370">
        <v>97.360000000000014</v>
      </c>
      <c r="T370">
        <v>0.48667833041739567</v>
      </c>
      <c r="U370">
        <v>2026</v>
      </c>
      <c r="V370" t="s">
        <v>77</v>
      </c>
      <c r="W370">
        <v>3</v>
      </c>
      <c r="X370" t="s">
        <v>80</v>
      </c>
    </row>
    <row r="371" spans="1:24">
      <c r="A371">
        <v>2528</v>
      </c>
      <c r="B371" s="28">
        <v>46097</v>
      </c>
      <c r="C371">
        <v>2026</v>
      </c>
      <c r="D371" t="s">
        <v>77</v>
      </c>
      <c r="E371">
        <v>3</v>
      </c>
      <c r="F371" t="s">
        <v>80</v>
      </c>
      <c r="G371" t="s">
        <v>20</v>
      </c>
      <c r="H371" t="s">
        <v>31</v>
      </c>
      <c r="I371" t="s">
        <v>2</v>
      </c>
      <c r="J371" t="s">
        <v>13</v>
      </c>
      <c r="K371" t="s">
        <v>9</v>
      </c>
      <c r="L371" t="s">
        <v>10</v>
      </c>
      <c r="M371">
        <v>1</v>
      </c>
      <c r="N371">
        <v>90.06</v>
      </c>
      <c r="O371">
        <v>0</v>
      </c>
      <c r="P371">
        <v>44.49</v>
      </c>
      <c r="Q371">
        <v>90.06</v>
      </c>
      <c r="R371">
        <v>44.49</v>
      </c>
      <c r="S371">
        <v>45.57</v>
      </c>
      <c r="T371">
        <v>0.50599600266489009</v>
      </c>
      <c r="U371">
        <v>2026</v>
      </c>
      <c r="V371" t="s">
        <v>77</v>
      </c>
      <c r="W371">
        <v>3</v>
      </c>
      <c r="X371" t="s">
        <v>80</v>
      </c>
    </row>
    <row r="372" spans="1:24">
      <c r="A372">
        <v>2956</v>
      </c>
      <c r="B372" s="28">
        <v>46097</v>
      </c>
      <c r="C372">
        <v>2026</v>
      </c>
      <c r="D372" t="s">
        <v>77</v>
      </c>
      <c r="E372">
        <v>3</v>
      </c>
      <c r="F372" t="s">
        <v>80</v>
      </c>
      <c r="G372" t="s">
        <v>6</v>
      </c>
      <c r="H372" t="s">
        <v>41</v>
      </c>
      <c r="I372" t="s">
        <v>2</v>
      </c>
      <c r="J372" t="s">
        <v>13</v>
      </c>
      <c r="K372" t="s">
        <v>14</v>
      </c>
      <c r="L372" t="s">
        <v>15</v>
      </c>
      <c r="M372">
        <v>1</v>
      </c>
      <c r="N372">
        <v>37.119999999999997</v>
      </c>
      <c r="O372">
        <v>0.1</v>
      </c>
      <c r="P372">
        <v>13.39</v>
      </c>
      <c r="Q372">
        <v>33.408000000000001</v>
      </c>
      <c r="R372">
        <v>13.39</v>
      </c>
      <c r="S372">
        <v>20.018000000000001</v>
      </c>
      <c r="T372">
        <v>0.59919779693486586</v>
      </c>
      <c r="U372">
        <v>2026</v>
      </c>
      <c r="V372" t="s">
        <v>77</v>
      </c>
      <c r="W372">
        <v>3</v>
      </c>
      <c r="X372" t="s">
        <v>80</v>
      </c>
    </row>
    <row r="373" spans="1:24">
      <c r="A373">
        <v>2973</v>
      </c>
      <c r="B373" s="28">
        <v>46097</v>
      </c>
      <c r="C373">
        <v>2026</v>
      </c>
      <c r="D373" t="s">
        <v>77</v>
      </c>
      <c r="E373">
        <v>3</v>
      </c>
      <c r="F373" t="s">
        <v>80</v>
      </c>
      <c r="G373" t="s">
        <v>0</v>
      </c>
      <c r="H373" t="s">
        <v>1</v>
      </c>
      <c r="I373" t="s">
        <v>19</v>
      </c>
      <c r="J373" t="s">
        <v>3</v>
      </c>
      <c r="K373" t="s">
        <v>9</v>
      </c>
      <c r="L373" t="s">
        <v>37</v>
      </c>
      <c r="M373">
        <v>2</v>
      </c>
      <c r="N373">
        <v>156.09</v>
      </c>
      <c r="O373">
        <v>0.1</v>
      </c>
      <c r="P373">
        <v>79.72</v>
      </c>
      <c r="Q373">
        <v>280.96199999999999</v>
      </c>
      <c r="R373">
        <v>159.44</v>
      </c>
      <c r="S373">
        <v>121.52199999999999</v>
      </c>
      <c r="T373">
        <v>0.43252112385304775</v>
      </c>
      <c r="U373">
        <v>2026</v>
      </c>
      <c r="V373" t="s">
        <v>77</v>
      </c>
      <c r="W373">
        <v>3</v>
      </c>
      <c r="X373" t="s">
        <v>80</v>
      </c>
    </row>
    <row r="374" spans="1:24">
      <c r="A374">
        <v>3358</v>
      </c>
      <c r="B374" s="28">
        <v>46097</v>
      </c>
      <c r="C374">
        <v>2026</v>
      </c>
      <c r="D374" t="s">
        <v>77</v>
      </c>
      <c r="E374">
        <v>3</v>
      </c>
      <c r="F374" t="s">
        <v>80</v>
      </c>
      <c r="G374" t="s">
        <v>0</v>
      </c>
      <c r="H374" t="s">
        <v>1</v>
      </c>
      <c r="I374" t="s">
        <v>8</v>
      </c>
      <c r="J374" t="s">
        <v>16</v>
      </c>
      <c r="K374" t="s">
        <v>34</v>
      </c>
      <c r="L374" t="s">
        <v>42</v>
      </c>
      <c r="M374">
        <v>12</v>
      </c>
      <c r="N374">
        <v>36.44</v>
      </c>
      <c r="O374">
        <v>0.05</v>
      </c>
      <c r="P374">
        <v>13.65</v>
      </c>
      <c r="Q374">
        <v>415.41599999999994</v>
      </c>
      <c r="R374">
        <v>163.80000000000001</v>
      </c>
      <c r="S374">
        <v>251.61599999999993</v>
      </c>
      <c r="T374">
        <v>0.60569645848980291</v>
      </c>
      <c r="U374">
        <v>2026</v>
      </c>
      <c r="V374" t="s">
        <v>77</v>
      </c>
      <c r="W374">
        <v>3</v>
      </c>
      <c r="X374" t="s">
        <v>80</v>
      </c>
    </row>
    <row r="375" spans="1:24">
      <c r="A375">
        <v>164</v>
      </c>
      <c r="B375" s="28">
        <v>46098</v>
      </c>
      <c r="C375">
        <v>2026</v>
      </c>
      <c r="D375" t="s">
        <v>77</v>
      </c>
      <c r="E375">
        <v>3</v>
      </c>
      <c r="F375" t="s">
        <v>80</v>
      </c>
      <c r="G375" t="s">
        <v>0</v>
      </c>
      <c r="H375" t="s">
        <v>50</v>
      </c>
      <c r="I375" t="s">
        <v>28</v>
      </c>
      <c r="J375" t="s">
        <v>16</v>
      </c>
      <c r="K375" t="s">
        <v>23</v>
      </c>
      <c r="L375" t="s">
        <v>51</v>
      </c>
      <c r="M375">
        <v>5</v>
      </c>
      <c r="N375">
        <v>123.95</v>
      </c>
      <c r="O375">
        <v>0.05</v>
      </c>
      <c r="P375">
        <v>59.23</v>
      </c>
      <c r="Q375">
        <v>588.76249999999993</v>
      </c>
      <c r="R375">
        <v>296.14999999999998</v>
      </c>
      <c r="S375">
        <v>292.61249999999995</v>
      </c>
      <c r="T375">
        <v>0.49699581749856692</v>
      </c>
      <c r="U375">
        <v>2026</v>
      </c>
      <c r="V375" t="s">
        <v>77</v>
      </c>
      <c r="W375">
        <v>3</v>
      </c>
      <c r="X375" t="s">
        <v>80</v>
      </c>
    </row>
    <row r="376" spans="1:24">
      <c r="A376">
        <v>995</v>
      </c>
      <c r="B376" s="28">
        <v>46098</v>
      </c>
      <c r="C376">
        <v>2026</v>
      </c>
      <c r="D376" t="s">
        <v>77</v>
      </c>
      <c r="E376">
        <v>3</v>
      </c>
      <c r="F376" t="s">
        <v>80</v>
      </c>
      <c r="G376" t="s">
        <v>11</v>
      </c>
      <c r="H376" t="s">
        <v>52</v>
      </c>
      <c r="I376" t="s">
        <v>28</v>
      </c>
      <c r="J376" t="s">
        <v>16</v>
      </c>
      <c r="K376" t="s">
        <v>23</v>
      </c>
      <c r="L376" t="s">
        <v>29</v>
      </c>
      <c r="M376">
        <v>1</v>
      </c>
      <c r="N376">
        <v>192.84</v>
      </c>
      <c r="O376">
        <v>0.15</v>
      </c>
      <c r="P376">
        <v>101.42</v>
      </c>
      <c r="Q376">
        <v>163.91399999999999</v>
      </c>
      <c r="R376">
        <v>101.42</v>
      </c>
      <c r="S376">
        <v>62.493999999999986</v>
      </c>
      <c r="T376">
        <v>0.38126090510877647</v>
      </c>
      <c r="U376">
        <v>2026</v>
      </c>
      <c r="V376" t="s">
        <v>77</v>
      </c>
      <c r="W376">
        <v>3</v>
      </c>
      <c r="X376" t="s">
        <v>80</v>
      </c>
    </row>
    <row r="377" spans="1:24">
      <c r="A377">
        <v>4912</v>
      </c>
      <c r="B377" s="28">
        <v>46098</v>
      </c>
      <c r="C377">
        <v>2026</v>
      </c>
      <c r="D377" t="s">
        <v>77</v>
      </c>
      <c r="E377">
        <v>3</v>
      </c>
      <c r="F377" t="s">
        <v>80</v>
      </c>
      <c r="G377" t="s">
        <v>6</v>
      </c>
      <c r="H377" t="s">
        <v>41</v>
      </c>
      <c r="I377" t="s">
        <v>2</v>
      </c>
      <c r="J377" t="s">
        <v>13</v>
      </c>
      <c r="K377" t="s">
        <v>9</v>
      </c>
      <c r="L377" t="s">
        <v>37</v>
      </c>
      <c r="M377">
        <v>1</v>
      </c>
      <c r="N377">
        <v>152.57</v>
      </c>
      <c r="O377">
        <v>0.1</v>
      </c>
      <c r="P377">
        <v>80.319999999999993</v>
      </c>
      <c r="Q377">
        <v>137.31299999999999</v>
      </c>
      <c r="R377">
        <v>80.319999999999993</v>
      </c>
      <c r="S377">
        <v>56.992999999999995</v>
      </c>
      <c r="T377">
        <v>0.41505902572953762</v>
      </c>
      <c r="U377">
        <v>2026</v>
      </c>
      <c r="V377" t="s">
        <v>77</v>
      </c>
      <c r="W377">
        <v>3</v>
      </c>
      <c r="X377" t="s">
        <v>80</v>
      </c>
    </row>
    <row r="378" spans="1:24">
      <c r="A378">
        <v>29</v>
      </c>
      <c r="B378" s="28">
        <v>46099</v>
      </c>
      <c r="C378">
        <v>2026</v>
      </c>
      <c r="D378" t="s">
        <v>77</v>
      </c>
      <c r="E378">
        <v>3</v>
      </c>
      <c r="F378" t="s">
        <v>80</v>
      </c>
      <c r="G378" t="s">
        <v>20</v>
      </c>
      <c r="H378" t="s">
        <v>21</v>
      </c>
      <c r="I378" t="s">
        <v>2</v>
      </c>
      <c r="J378" t="s">
        <v>16</v>
      </c>
      <c r="K378" t="s">
        <v>14</v>
      </c>
      <c r="L378" t="s">
        <v>44</v>
      </c>
      <c r="M378">
        <v>2</v>
      </c>
      <c r="N378">
        <v>130.4</v>
      </c>
      <c r="O378">
        <v>0</v>
      </c>
      <c r="P378">
        <v>67.599999999999994</v>
      </c>
      <c r="Q378">
        <v>260.8</v>
      </c>
      <c r="R378">
        <v>135.19999999999999</v>
      </c>
      <c r="S378">
        <v>125.60000000000002</v>
      </c>
      <c r="T378">
        <v>0.48159509202453993</v>
      </c>
      <c r="U378">
        <v>2026</v>
      </c>
      <c r="V378" t="s">
        <v>77</v>
      </c>
      <c r="W378">
        <v>3</v>
      </c>
      <c r="X378" t="s">
        <v>80</v>
      </c>
    </row>
    <row r="379" spans="1:24">
      <c r="A379">
        <v>891</v>
      </c>
      <c r="B379" s="28">
        <v>46099</v>
      </c>
      <c r="C379">
        <v>2026</v>
      </c>
      <c r="D379" t="s">
        <v>77</v>
      </c>
      <c r="E379">
        <v>3</v>
      </c>
      <c r="F379" t="s">
        <v>80</v>
      </c>
      <c r="G379" t="s">
        <v>11</v>
      </c>
      <c r="H379" t="s">
        <v>18</v>
      </c>
      <c r="I379" t="s">
        <v>2</v>
      </c>
      <c r="J379" t="s">
        <v>13</v>
      </c>
      <c r="K379" t="s">
        <v>9</v>
      </c>
      <c r="L379" t="s">
        <v>10</v>
      </c>
      <c r="M379">
        <v>2</v>
      </c>
      <c r="N379">
        <v>94.25</v>
      </c>
      <c r="O379">
        <v>0.1</v>
      </c>
      <c r="P379">
        <v>44.99</v>
      </c>
      <c r="Q379">
        <v>169.65</v>
      </c>
      <c r="R379">
        <v>89.98</v>
      </c>
      <c r="S379">
        <v>79.67</v>
      </c>
      <c r="T379">
        <v>0.46961391099322131</v>
      </c>
      <c r="U379">
        <v>2026</v>
      </c>
      <c r="V379" t="s">
        <v>77</v>
      </c>
      <c r="W379">
        <v>3</v>
      </c>
      <c r="X379" t="s">
        <v>80</v>
      </c>
    </row>
    <row r="380" spans="1:24">
      <c r="A380">
        <v>1143</v>
      </c>
      <c r="B380" s="28">
        <v>46099</v>
      </c>
      <c r="C380">
        <v>2026</v>
      </c>
      <c r="D380" t="s">
        <v>77</v>
      </c>
      <c r="E380">
        <v>3</v>
      </c>
      <c r="F380" t="s">
        <v>80</v>
      </c>
      <c r="G380" t="s">
        <v>6</v>
      </c>
      <c r="H380" t="s">
        <v>43</v>
      </c>
      <c r="I380" t="s">
        <v>2</v>
      </c>
      <c r="J380" t="s">
        <v>16</v>
      </c>
      <c r="K380" t="s">
        <v>23</v>
      </c>
      <c r="L380" t="s">
        <v>51</v>
      </c>
      <c r="M380">
        <v>5</v>
      </c>
      <c r="N380">
        <v>125.91</v>
      </c>
      <c r="O380">
        <v>0</v>
      </c>
      <c r="P380">
        <v>59.36</v>
      </c>
      <c r="Q380">
        <v>629.54999999999995</v>
      </c>
      <c r="R380">
        <v>296.8</v>
      </c>
      <c r="S380">
        <v>332.74999999999994</v>
      </c>
      <c r="T380">
        <v>0.52855214041775866</v>
      </c>
      <c r="U380">
        <v>2026</v>
      </c>
      <c r="V380" t="s">
        <v>77</v>
      </c>
      <c r="W380">
        <v>3</v>
      </c>
      <c r="X380" t="s">
        <v>80</v>
      </c>
    </row>
    <row r="381" spans="1:24">
      <c r="A381">
        <v>2478</v>
      </c>
      <c r="B381" s="28">
        <v>46099</v>
      </c>
      <c r="C381">
        <v>2026</v>
      </c>
      <c r="D381" t="s">
        <v>77</v>
      </c>
      <c r="E381">
        <v>3</v>
      </c>
      <c r="F381" t="s">
        <v>80</v>
      </c>
      <c r="G381" t="s">
        <v>20</v>
      </c>
      <c r="H381" t="s">
        <v>31</v>
      </c>
      <c r="I381" t="s">
        <v>19</v>
      </c>
      <c r="J381" t="s">
        <v>3</v>
      </c>
      <c r="K381" t="s">
        <v>34</v>
      </c>
      <c r="L381" t="s">
        <v>35</v>
      </c>
      <c r="M381">
        <v>2</v>
      </c>
      <c r="N381">
        <v>39.619999999999997</v>
      </c>
      <c r="O381">
        <v>0</v>
      </c>
      <c r="P381">
        <v>14.78</v>
      </c>
      <c r="Q381">
        <v>79.239999999999995</v>
      </c>
      <c r="R381">
        <v>29.56</v>
      </c>
      <c r="S381">
        <v>49.679999999999993</v>
      </c>
      <c r="T381">
        <v>0.62695608278647141</v>
      </c>
      <c r="U381">
        <v>2026</v>
      </c>
      <c r="V381" t="s">
        <v>77</v>
      </c>
      <c r="W381">
        <v>3</v>
      </c>
      <c r="X381" t="s">
        <v>80</v>
      </c>
    </row>
    <row r="382" spans="1:24">
      <c r="A382">
        <v>3961</v>
      </c>
      <c r="B382" s="28">
        <v>46099</v>
      </c>
      <c r="C382">
        <v>2026</v>
      </c>
      <c r="D382" t="s">
        <v>77</v>
      </c>
      <c r="E382">
        <v>3</v>
      </c>
      <c r="F382" t="s">
        <v>80</v>
      </c>
      <c r="G382" t="s">
        <v>0</v>
      </c>
      <c r="H382" t="s">
        <v>36</v>
      </c>
      <c r="I382" t="s">
        <v>2</v>
      </c>
      <c r="J382" t="s">
        <v>16</v>
      </c>
      <c r="K382" t="s">
        <v>34</v>
      </c>
      <c r="L382" t="s">
        <v>42</v>
      </c>
      <c r="M382">
        <v>3</v>
      </c>
      <c r="N382">
        <v>36.32</v>
      </c>
      <c r="O382">
        <v>0</v>
      </c>
      <c r="P382">
        <v>14.18</v>
      </c>
      <c r="Q382">
        <v>108.96000000000001</v>
      </c>
      <c r="R382">
        <v>42.54</v>
      </c>
      <c r="S382">
        <v>66.420000000000016</v>
      </c>
      <c r="T382">
        <v>0.60958149779735693</v>
      </c>
      <c r="U382">
        <v>2026</v>
      </c>
      <c r="V382" t="s">
        <v>77</v>
      </c>
      <c r="W382">
        <v>3</v>
      </c>
      <c r="X382" t="s">
        <v>80</v>
      </c>
    </row>
    <row r="383" spans="1:24">
      <c r="A383">
        <v>4724</v>
      </c>
      <c r="B383" s="28">
        <v>46099</v>
      </c>
      <c r="C383">
        <v>2026</v>
      </c>
      <c r="D383" t="s">
        <v>77</v>
      </c>
      <c r="E383">
        <v>3</v>
      </c>
      <c r="F383" t="s">
        <v>80</v>
      </c>
      <c r="G383" t="s">
        <v>0</v>
      </c>
      <c r="H383" t="s">
        <v>50</v>
      </c>
      <c r="I383" t="s">
        <v>19</v>
      </c>
      <c r="J383" t="s">
        <v>13</v>
      </c>
      <c r="K383" t="s">
        <v>34</v>
      </c>
      <c r="L383" t="s">
        <v>45</v>
      </c>
      <c r="M383">
        <v>1</v>
      </c>
      <c r="N383">
        <v>51.16</v>
      </c>
      <c r="O383">
        <v>0</v>
      </c>
      <c r="P383">
        <v>22.39</v>
      </c>
      <c r="Q383">
        <v>51.16</v>
      </c>
      <c r="R383">
        <v>22.39</v>
      </c>
      <c r="S383">
        <v>28.769999999999996</v>
      </c>
      <c r="T383">
        <v>0.56235340109460508</v>
      </c>
      <c r="U383">
        <v>2026</v>
      </c>
      <c r="V383" t="s">
        <v>77</v>
      </c>
      <c r="W383">
        <v>3</v>
      </c>
      <c r="X383" t="s">
        <v>80</v>
      </c>
    </row>
    <row r="384" spans="1:24">
      <c r="A384">
        <v>2171</v>
      </c>
      <c r="B384" s="28">
        <v>46100</v>
      </c>
      <c r="C384">
        <v>2026</v>
      </c>
      <c r="D384" t="s">
        <v>77</v>
      </c>
      <c r="E384">
        <v>3</v>
      </c>
      <c r="F384" t="s">
        <v>80</v>
      </c>
      <c r="G384" t="s">
        <v>20</v>
      </c>
      <c r="H384" t="s">
        <v>47</v>
      </c>
      <c r="I384" t="s">
        <v>8</v>
      </c>
      <c r="J384" t="s">
        <v>16</v>
      </c>
      <c r="K384" t="s">
        <v>34</v>
      </c>
      <c r="L384" t="s">
        <v>42</v>
      </c>
      <c r="M384">
        <v>5</v>
      </c>
      <c r="N384">
        <v>35.65</v>
      </c>
      <c r="O384">
        <v>0.1</v>
      </c>
      <c r="P384">
        <v>13.64</v>
      </c>
      <c r="Q384">
        <v>160.42500000000001</v>
      </c>
      <c r="R384">
        <v>68.2</v>
      </c>
      <c r="S384">
        <v>92.225000000000009</v>
      </c>
      <c r="T384">
        <v>0.5748792270531401</v>
      </c>
      <c r="U384">
        <v>2026</v>
      </c>
      <c r="V384" t="s">
        <v>77</v>
      </c>
      <c r="W384">
        <v>3</v>
      </c>
      <c r="X384" t="s">
        <v>80</v>
      </c>
    </row>
    <row r="385" spans="1:24">
      <c r="A385">
        <v>2311</v>
      </c>
      <c r="B385" s="28">
        <v>46100</v>
      </c>
      <c r="C385">
        <v>2026</v>
      </c>
      <c r="D385" t="s">
        <v>77</v>
      </c>
      <c r="E385">
        <v>3</v>
      </c>
      <c r="F385" t="s">
        <v>80</v>
      </c>
      <c r="G385" t="s">
        <v>20</v>
      </c>
      <c r="H385" t="s">
        <v>33</v>
      </c>
      <c r="I385" t="s">
        <v>2</v>
      </c>
      <c r="J385" t="s">
        <v>13</v>
      </c>
      <c r="K385" t="s">
        <v>9</v>
      </c>
      <c r="L385" t="s">
        <v>17</v>
      </c>
      <c r="M385">
        <v>1</v>
      </c>
      <c r="N385">
        <v>145.19</v>
      </c>
      <c r="O385">
        <v>0</v>
      </c>
      <c r="P385">
        <v>80.67</v>
      </c>
      <c r="Q385">
        <v>145.19</v>
      </c>
      <c r="R385">
        <v>80.67</v>
      </c>
      <c r="S385">
        <v>64.52</v>
      </c>
      <c r="T385">
        <v>0.44438322198498514</v>
      </c>
      <c r="U385">
        <v>2026</v>
      </c>
      <c r="V385" t="s">
        <v>77</v>
      </c>
      <c r="W385">
        <v>3</v>
      </c>
      <c r="X385" t="s">
        <v>80</v>
      </c>
    </row>
    <row r="386" spans="1:24">
      <c r="A386">
        <v>3563</v>
      </c>
      <c r="B386" s="28">
        <v>46100</v>
      </c>
      <c r="C386">
        <v>2026</v>
      </c>
      <c r="D386" t="s">
        <v>77</v>
      </c>
      <c r="E386">
        <v>3</v>
      </c>
      <c r="F386" t="s">
        <v>80</v>
      </c>
      <c r="G386" t="s">
        <v>20</v>
      </c>
      <c r="H386" t="s">
        <v>33</v>
      </c>
      <c r="I386" t="s">
        <v>2</v>
      </c>
      <c r="J386" t="s">
        <v>3</v>
      </c>
      <c r="K386" t="s">
        <v>4</v>
      </c>
      <c r="L386" t="s">
        <v>26</v>
      </c>
      <c r="M386">
        <v>2</v>
      </c>
      <c r="N386">
        <v>40.090000000000003</v>
      </c>
      <c r="O386">
        <v>0</v>
      </c>
      <c r="P386">
        <v>17.2</v>
      </c>
      <c r="Q386">
        <v>80.180000000000007</v>
      </c>
      <c r="R386">
        <v>34.4</v>
      </c>
      <c r="S386">
        <v>45.780000000000008</v>
      </c>
      <c r="T386">
        <v>0.57096532801197308</v>
      </c>
      <c r="U386">
        <v>2026</v>
      </c>
      <c r="V386" t="s">
        <v>77</v>
      </c>
      <c r="W386">
        <v>3</v>
      </c>
      <c r="X386" t="s">
        <v>80</v>
      </c>
    </row>
    <row r="387" spans="1:24">
      <c r="A387">
        <v>3587</v>
      </c>
      <c r="B387" s="28">
        <v>46100</v>
      </c>
      <c r="C387">
        <v>2026</v>
      </c>
      <c r="D387" t="s">
        <v>77</v>
      </c>
      <c r="E387">
        <v>3</v>
      </c>
      <c r="F387" t="s">
        <v>80</v>
      </c>
      <c r="G387" t="s">
        <v>20</v>
      </c>
      <c r="H387" t="s">
        <v>31</v>
      </c>
      <c r="I387" t="s">
        <v>2</v>
      </c>
      <c r="J387" t="s">
        <v>3</v>
      </c>
      <c r="K387" t="s">
        <v>34</v>
      </c>
      <c r="L387" t="s">
        <v>35</v>
      </c>
      <c r="M387">
        <v>1</v>
      </c>
      <c r="N387">
        <v>39.47</v>
      </c>
      <c r="O387">
        <v>0</v>
      </c>
      <c r="P387">
        <v>15.02</v>
      </c>
      <c r="Q387">
        <v>39.47</v>
      </c>
      <c r="R387">
        <v>15.02</v>
      </c>
      <c r="S387">
        <v>24.45</v>
      </c>
      <c r="T387">
        <v>0.61945781606283257</v>
      </c>
      <c r="U387">
        <v>2026</v>
      </c>
      <c r="V387" t="s">
        <v>77</v>
      </c>
      <c r="W387">
        <v>3</v>
      </c>
      <c r="X387" t="s">
        <v>80</v>
      </c>
    </row>
    <row r="388" spans="1:24">
      <c r="A388">
        <v>3706</v>
      </c>
      <c r="B388" s="28">
        <v>46100</v>
      </c>
      <c r="C388">
        <v>2026</v>
      </c>
      <c r="D388" t="s">
        <v>77</v>
      </c>
      <c r="E388">
        <v>3</v>
      </c>
      <c r="F388" t="s">
        <v>80</v>
      </c>
      <c r="G388" t="s">
        <v>0</v>
      </c>
      <c r="H388" t="s">
        <v>1</v>
      </c>
      <c r="I388" t="s">
        <v>2</v>
      </c>
      <c r="J388" t="s">
        <v>3</v>
      </c>
      <c r="K388" t="s">
        <v>4</v>
      </c>
      <c r="L388" t="s">
        <v>30</v>
      </c>
      <c r="M388">
        <v>2</v>
      </c>
      <c r="N388">
        <v>103.42</v>
      </c>
      <c r="O388">
        <v>0</v>
      </c>
      <c r="P388">
        <v>49.51</v>
      </c>
      <c r="Q388">
        <v>206.84</v>
      </c>
      <c r="R388">
        <v>99.02</v>
      </c>
      <c r="S388">
        <v>107.82000000000001</v>
      </c>
      <c r="T388">
        <v>0.52127248114484626</v>
      </c>
      <c r="U388">
        <v>2026</v>
      </c>
      <c r="V388" t="s">
        <v>77</v>
      </c>
      <c r="W388">
        <v>3</v>
      </c>
      <c r="X388" t="s">
        <v>80</v>
      </c>
    </row>
    <row r="389" spans="1:24">
      <c r="A389">
        <v>4121</v>
      </c>
      <c r="B389" s="28">
        <v>46100</v>
      </c>
      <c r="C389">
        <v>2026</v>
      </c>
      <c r="D389" t="s">
        <v>77</v>
      </c>
      <c r="E389">
        <v>3</v>
      </c>
      <c r="F389" t="s">
        <v>80</v>
      </c>
      <c r="G389" t="s">
        <v>0</v>
      </c>
      <c r="H389" t="s">
        <v>1</v>
      </c>
      <c r="I389" t="s">
        <v>2</v>
      </c>
      <c r="J389" t="s">
        <v>3</v>
      </c>
      <c r="K389" t="s">
        <v>14</v>
      </c>
      <c r="L389" t="s">
        <v>48</v>
      </c>
      <c r="M389">
        <v>4</v>
      </c>
      <c r="N389">
        <v>161.93</v>
      </c>
      <c r="O389">
        <v>0.15</v>
      </c>
      <c r="P389">
        <v>88</v>
      </c>
      <c r="Q389">
        <v>550.56200000000001</v>
      </c>
      <c r="R389">
        <v>352</v>
      </c>
      <c r="S389">
        <v>198.56200000000001</v>
      </c>
      <c r="T389">
        <v>0.36065329608654428</v>
      </c>
      <c r="U389">
        <v>2026</v>
      </c>
      <c r="V389" t="s">
        <v>77</v>
      </c>
      <c r="W389">
        <v>3</v>
      </c>
      <c r="X389" t="s">
        <v>80</v>
      </c>
    </row>
    <row r="390" spans="1:24">
      <c r="A390">
        <v>1047</v>
      </c>
      <c r="B390" s="28">
        <v>46101</v>
      </c>
      <c r="C390">
        <v>2026</v>
      </c>
      <c r="D390" t="s">
        <v>77</v>
      </c>
      <c r="E390">
        <v>3</v>
      </c>
      <c r="F390" t="s">
        <v>80</v>
      </c>
      <c r="G390" t="s">
        <v>0</v>
      </c>
      <c r="H390" t="s">
        <v>1</v>
      </c>
      <c r="I390" t="s">
        <v>2</v>
      </c>
      <c r="J390" t="s">
        <v>3</v>
      </c>
      <c r="K390" t="s">
        <v>14</v>
      </c>
      <c r="L390" t="s">
        <v>32</v>
      </c>
      <c r="M390">
        <v>2</v>
      </c>
      <c r="N390">
        <v>46.21</v>
      </c>
      <c r="O390">
        <v>0.05</v>
      </c>
      <c r="P390">
        <v>18.37</v>
      </c>
      <c r="Q390">
        <v>87.798999999999992</v>
      </c>
      <c r="R390">
        <v>36.74</v>
      </c>
      <c r="S390">
        <v>51.05899999999999</v>
      </c>
      <c r="T390">
        <v>0.58154420893176451</v>
      </c>
      <c r="U390">
        <v>2026</v>
      </c>
      <c r="V390" t="s">
        <v>77</v>
      </c>
      <c r="W390">
        <v>3</v>
      </c>
      <c r="X390" t="s">
        <v>80</v>
      </c>
    </row>
    <row r="391" spans="1:24">
      <c r="A391">
        <v>1142</v>
      </c>
      <c r="B391" s="28">
        <v>46101</v>
      </c>
      <c r="C391">
        <v>2026</v>
      </c>
      <c r="D391" t="s">
        <v>77</v>
      </c>
      <c r="E391">
        <v>3</v>
      </c>
      <c r="F391" t="s">
        <v>80</v>
      </c>
      <c r="G391" t="s">
        <v>6</v>
      </c>
      <c r="H391" t="s">
        <v>41</v>
      </c>
      <c r="I391" t="s">
        <v>2</v>
      </c>
      <c r="J391" t="s">
        <v>13</v>
      </c>
      <c r="K391" t="s">
        <v>23</v>
      </c>
      <c r="L391" t="s">
        <v>51</v>
      </c>
      <c r="M391">
        <v>3</v>
      </c>
      <c r="N391">
        <v>125.85</v>
      </c>
      <c r="O391">
        <v>0</v>
      </c>
      <c r="P391">
        <v>59.19</v>
      </c>
      <c r="Q391">
        <v>377.54999999999995</v>
      </c>
      <c r="R391">
        <v>177.57</v>
      </c>
      <c r="S391">
        <v>199.97999999999996</v>
      </c>
      <c r="T391">
        <v>0.52967818831942781</v>
      </c>
      <c r="U391">
        <v>2026</v>
      </c>
      <c r="V391" t="s">
        <v>77</v>
      </c>
      <c r="W391">
        <v>3</v>
      </c>
      <c r="X391" t="s">
        <v>80</v>
      </c>
    </row>
    <row r="392" spans="1:24">
      <c r="A392">
        <v>2232</v>
      </c>
      <c r="B392" s="28">
        <v>46101</v>
      </c>
      <c r="C392">
        <v>2026</v>
      </c>
      <c r="D392" t="s">
        <v>77</v>
      </c>
      <c r="E392">
        <v>3</v>
      </c>
      <c r="F392" t="s">
        <v>80</v>
      </c>
      <c r="G392" t="s">
        <v>20</v>
      </c>
      <c r="H392" t="s">
        <v>47</v>
      </c>
      <c r="I392" t="s">
        <v>19</v>
      </c>
      <c r="J392" t="s">
        <v>13</v>
      </c>
      <c r="K392" t="s">
        <v>14</v>
      </c>
      <c r="L392" t="s">
        <v>15</v>
      </c>
      <c r="M392">
        <v>2</v>
      </c>
      <c r="N392">
        <v>36.340000000000003</v>
      </c>
      <c r="O392">
        <v>0</v>
      </c>
      <c r="P392">
        <v>13.8</v>
      </c>
      <c r="Q392">
        <v>72.680000000000007</v>
      </c>
      <c r="R392">
        <v>27.6</v>
      </c>
      <c r="S392">
        <v>45.080000000000005</v>
      </c>
      <c r="T392">
        <v>0.620253164556962</v>
      </c>
      <c r="U392">
        <v>2026</v>
      </c>
      <c r="V392" t="s">
        <v>77</v>
      </c>
      <c r="W392">
        <v>3</v>
      </c>
      <c r="X392" t="s">
        <v>80</v>
      </c>
    </row>
    <row r="393" spans="1:24">
      <c r="A393">
        <v>2339</v>
      </c>
      <c r="B393" s="28">
        <v>46101</v>
      </c>
      <c r="C393">
        <v>2026</v>
      </c>
      <c r="D393" t="s">
        <v>77</v>
      </c>
      <c r="E393">
        <v>3</v>
      </c>
      <c r="F393" t="s">
        <v>80</v>
      </c>
      <c r="G393" t="s">
        <v>6</v>
      </c>
      <c r="H393" t="s">
        <v>43</v>
      </c>
      <c r="I393" t="s">
        <v>28</v>
      </c>
      <c r="J393" t="s">
        <v>13</v>
      </c>
      <c r="K393" t="s">
        <v>4</v>
      </c>
      <c r="L393" t="s">
        <v>22</v>
      </c>
      <c r="M393">
        <v>2</v>
      </c>
      <c r="N393">
        <v>51.29</v>
      </c>
      <c r="O393">
        <v>0</v>
      </c>
      <c r="P393">
        <v>23.15</v>
      </c>
      <c r="Q393">
        <v>102.58</v>
      </c>
      <c r="R393">
        <v>46.3</v>
      </c>
      <c r="S393">
        <v>56.28</v>
      </c>
      <c r="T393">
        <v>0.54864496003119523</v>
      </c>
      <c r="U393">
        <v>2026</v>
      </c>
      <c r="V393" t="s">
        <v>77</v>
      </c>
      <c r="W393">
        <v>3</v>
      </c>
      <c r="X393" t="s">
        <v>80</v>
      </c>
    </row>
    <row r="394" spans="1:24">
      <c r="A394">
        <v>3611</v>
      </c>
      <c r="B394" s="28">
        <v>46101</v>
      </c>
      <c r="C394">
        <v>2026</v>
      </c>
      <c r="D394" t="s">
        <v>77</v>
      </c>
      <c r="E394">
        <v>3</v>
      </c>
      <c r="F394" t="s">
        <v>80</v>
      </c>
      <c r="G394" t="s">
        <v>6</v>
      </c>
      <c r="H394" t="s">
        <v>7</v>
      </c>
      <c r="I394" t="s">
        <v>8</v>
      </c>
      <c r="J394" t="s">
        <v>16</v>
      </c>
      <c r="K394" t="s">
        <v>4</v>
      </c>
      <c r="L394" t="s">
        <v>26</v>
      </c>
      <c r="M394">
        <v>6</v>
      </c>
      <c r="N394">
        <v>40.89</v>
      </c>
      <c r="O394">
        <v>0.1</v>
      </c>
      <c r="P394">
        <v>16.84</v>
      </c>
      <c r="Q394">
        <v>220.80600000000001</v>
      </c>
      <c r="R394">
        <v>101.03999999999999</v>
      </c>
      <c r="S394">
        <v>119.76600000000002</v>
      </c>
      <c r="T394">
        <v>0.54240373902883077</v>
      </c>
      <c r="U394">
        <v>2026</v>
      </c>
      <c r="V394" t="s">
        <v>77</v>
      </c>
      <c r="W394">
        <v>3</v>
      </c>
      <c r="X394" t="s">
        <v>80</v>
      </c>
    </row>
    <row r="395" spans="1:24">
      <c r="A395">
        <v>3953</v>
      </c>
      <c r="B395" s="28">
        <v>46101</v>
      </c>
      <c r="C395">
        <v>2026</v>
      </c>
      <c r="D395" t="s">
        <v>77</v>
      </c>
      <c r="E395">
        <v>3</v>
      </c>
      <c r="F395" t="s">
        <v>80</v>
      </c>
      <c r="G395" t="s">
        <v>6</v>
      </c>
      <c r="H395" t="s">
        <v>49</v>
      </c>
      <c r="I395" t="s">
        <v>2</v>
      </c>
      <c r="J395" t="s">
        <v>13</v>
      </c>
      <c r="K395" t="s">
        <v>34</v>
      </c>
      <c r="L395" t="s">
        <v>38</v>
      </c>
      <c r="M395">
        <v>1</v>
      </c>
      <c r="N395">
        <v>120.63</v>
      </c>
      <c r="O395">
        <v>0</v>
      </c>
      <c r="P395">
        <v>70.28</v>
      </c>
      <c r="Q395">
        <v>120.63</v>
      </c>
      <c r="R395">
        <v>70.28</v>
      </c>
      <c r="S395">
        <v>50.349999999999994</v>
      </c>
      <c r="T395">
        <v>0.41739202520102792</v>
      </c>
      <c r="U395">
        <v>2026</v>
      </c>
      <c r="V395" t="s">
        <v>77</v>
      </c>
      <c r="W395">
        <v>3</v>
      </c>
      <c r="X395" t="s">
        <v>80</v>
      </c>
    </row>
    <row r="396" spans="1:24">
      <c r="A396">
        <v>4253</v>
      </c>
      <c r="B396" s="28">
        <v>46101</v>
      </c>
      <c r="C396">
        <v>2026</v>
      </c>
      <c r="D396" t="s">
        <v>77</v>
      </c>
      <c r="E396">
        <v>3</v>
      </c>
      <c r="F396" t="s">
        <v>80</v>
      </c>
      <c r="G396" t="s">
        <v>20</v>
      </c>
      <c r="H396" t="s">
        <v>47</v>
      </c>
      <c r="I396" t="s">
        <v>8</v>
      </c>
      <c r="J396" t="s">
        <v>13</v>
      </c>
      <c r="K396" t="s">
        <v>4</v>
      </c>
      <c r="L396" t="s">
        <v>5</v>
      </c>
      <c r="M396">
        <v>5</v>
      </c>
      <c r="N396">
        <v>82.64</v>
      </c>
      <c r="O396">
        <v>0.1</v>
      </c>
      <c r="P396">
        <v>43.52</v>
      </c>
      <c r="Q396">
        <v>371.88</v>
      </c>
      <c r="R396">
        <v>217.60000000000002</v>
      </c>
      <c r="S396">
        <v>154.27999999999997</v>
      </c>
      <c r="T396">
        <v>0.41486501021834993</v>
      </c>
      <c r="U396">
        <v>2026</v>
      </c>
      <c r="V396" t="s">
        <v>77</v>
      </c>
      <c r="W396">
        <v>3</v>
      </c>
      <c r="X396" t="s">
        <v>80</v>
      </c>
    </row>
    <row r="397" spans="1:24">
      <c r="A397">
        <v>4952</v>
      </c>
      <c r="B397" s="28">
        <v>46101</v>
      </c>
      <c r="C397">
        <v>2026</v>
      </c>
      <c r="D397" t="s">
        <v>77</v>
      </c>
      <c r="E397">
        <v>3</v>
      </c>
      <c r="F397" t="s">
        <v>80</v>
      </c>
      <c r="G397" t="s">
        <v>6</v>
      </c>
      <c r="H397" t="s">
        <v>27</v>
      </c>
      <c r="I397" t="s">
        <v>2</v>
      </c>
      <c r="J397" t="s">
        <v>16</v>
      </c>
      <c r="K397" t="s">
        <v>9</v>
      </c>
      <c r="L397" t="s">
        <v>46</v>
      </c>
      <c r="M397">
        <v>2</v>
      </c>
      <c r="N397">
        <v>72.459999999999994</v>
      </c>
      <c r="O397">
        <v>0</v>
      </c>
      <c r="P397">
        <v>33.31</v>
      </c>
      <c r="Q397">
        <v>144.91999999999999</v>
      </c>
      <c r="R397">
        <v>66.62</v>
      </c>
      <c r="S397">
        <v>78.299999999999983</v>
      </c>
      <c r="T397">
        <v>0.54029809550096597</v>
      </c>
      <c r="U397">
        <v>2026</v>
      </c>
      <c r="V397" t="s">
        <v>77</v>
      </c>
      <c r="W397">
        <v>3</v>
      </c>
      <c r="X397" t="s">
        <v>80</v>
      </c>
    </row>
    <row r="398" spans="1:24">
      <c r="A398">
        <v>5016</v>
      </c>
      <c r="B398" s="28">
        <v>46101</v>
      </c>
      <c r="C398">
        <v>2026</v>
      </c>
      <c r="D398" t="s">
        <v>77</v>
      </c>
      <c r="E398">
        <v>3</v>
      </c>
      <c r="F398" t="s">
        <v>80</v>
      </c>
      <c r="G398" t="s">
        <v>6</v>
      </c>
      <c r="H398" t="s">
        <v>43</v>
      </c>
      <c r="I398" t="s">
        <v>28</v>
      </c>
      <c r="J398" t="s">
        <v>13</v>
      </c>
      <c r="K398" t="s">
        <v>34</v>
      </c>
      <c r="L398" t="s">
        <v>35</v>
      </c>
      <c r="M398">
        <v>2</v>
      </c>
      <c r="N398">
        <v>40.659999999999997</v>
      </c>
      <c r="O398">
        <v>0.1</v>
      </c>
      <c r="P398">
        <v>14.63</v>
      </c>
      <c r="Q398">
        <v>73.188000000000002</v>
      </c>
      <c r="R398">
        <v>29.26</v>
      </c>
      <c r="S398">
        <v>43.927999999999997</v>
      </c>
      <c r="T398">
        <v>0.60020768431983385</v>
      </c>
      <c r="U398">
        <v>2026</v>
      </c>
      <c r="V398" t="s">
        <v>77</v>
      </c>
      <c r="W398">
        <v>3</v>
      </c>
      <c r="X398" t="s">
        <v>80</v>
      </c>
    </row>
    <row r="399" spans="1:24">
      <c r="A399">
        <v>839</v>
      </c>
      <c r="B399" s="28">
        <v>46102</v>
      </c>
      <c r="C399">
        <v>2026</v>
      </c>
      <c r="D399" t="s">
        <v>77</v>
      </c>
      <c r="E399">
        <v>3</v>
      </c>
      <c r="F399" t="s">
        <v>80</v>
      </c>
      <c r="G399" t="s">
        <v>6</v>
      </c>
      <c r="H399" t="s">
        <v>43</v>
      </c>
      <c r="I399" t="s">
        <v>28</v>
      </c>
      <c r="J399" t="s">
        <v>13</v>
      </c>
      <c r="K399" t="s">
        <v>4</v>
      </c>
      <c r="L399" t="s">
        <v>26</v>
      </c>
      <c r="M399">
        <v>1</v>
      </c>
      <c r="N399">
        <v>40.5</v>
      </c>
      <c r="O399">
        <v>0.05</v>
      </c>
      <c r="P399">
        <v>17.16</v>
      </c>
      <c r="Q399">
        <v>38.475000000000001</v>
      </c>
      <c r="R399">
        <v>17.16</v>
      </c>
      <c r="S399">
        <v>21.315000000000001</v>
      </c>
      <c r="T399">
        <v>0.55399610136452238</v>
      </c>
      <c r="U399">
        <v>2026</v>
      </c>
      <c r="V399" t="s">
        <v>77</v>
      </c>
      <c r="W399">
        <v>3</v>
      </c>
      <c r="X399" t="s">
        <v>80</v>
      </c>
    </row>
    <row r="400" spans="1:24">
      <c r="A400">
        <v>1382</v>
      </c>
      <c r="B400" s="28">
        <v>46102</v>
      </c>
      <c r="C400">
        <v>2026</v>
      </c>
      <c r="D400" t="s">
        <v>77</v>
      </c>
      <c r="E400">
        <v>3</v>
      </c>
      <c r="F400" t="s">
        <v>80</v>
      </c>
      <c r="G400" t="s">
        <v>11</v>
      </c>
      <c r="H400" t="s">
        <v>12</v>
      </c>
      <c r="I400" t="s">
        <v>2</v>
      </c>
      <c r="J400" t="s">
        <v>16</v>
      </c>
      <c r="K400" t="s">
        <v>9</v>
      </c>
      <c r="L400" t="s">
        <v>46</v>
      </c>
      <c r="M400">
        <v>1</v>
      </c>
      <c r="N400">
        <v>72.16</v>
      </c>
      <c r="O400">
        <v>0</v>
      </c>
      <c r="P400">
        <v>33.11</v>
      </c>
      <c r="Q400">
        <v>72.16</v>
      </c>
      <c r="R400">
        <v>33.11</v>
      </c>
      <c r="S400">
        <v>39.049999999999997</v>
      </c>
      <c r="T400">
        <v>0.54115853658536583</v>
      </c>
      <c r="U400">
        <v>2026</v>
      </c>
      <c r="V400" t="s">
        <v>77</v>
      </c>
      <c r="W400">
        <v>3</v>
      </c>
      <c r="X400" t="s">
        <v>80</v>
      </c>
    </row>
    <row r="401" spans="1:24">
      <c r="A401">
        <v>1452</v>
      </c>
      <c r="B401" s="28">
        <v>46102</v>
      </c>
      <c r="C401">
        <v>2026</v>
      </c>
      <c r="D401" t="s">
        <v>77</v>
      </c>
      <c r="E401">
        <v>3</v>
      </c>
      <c r="F401" t="s">
        <v>80</v>
      </c>
      <c r="G401" t="s">
        <v>11</v>
      </c>
      <c r="H401" t="s">
        <v>25</v>
      </c>
      <c r="I401" t="s">
        <v>28</v>
      </c>
      <c r="J401" t="s">
        <v>16</v>
      </c>
      <c r="K401" t="s">
        <v>14</v>
      </c>
      <c r="L401" t="s">
        <v>48</v>
      </c>
      <c r="M401">
        <v>1</v>
      </c>
      <c r="N401">
        <v>161.93</v>
      </c>
      <c r="O401">
        <v>0.15</v>
      </c>
      <c r="P401">
        <v>87.5</v>
      </c>
      <c r="Q401">
        <v>137.6405</v>
      </c>
      <c r="R401">
        <v>87.5</v>
      </c>
      <c r="S401">
        <v>50.140500000000003</v>
      </c>
      <c r="T401">
        <v>0.36428594781332529</v>
      </c>
      <c r="U401">
        <v>2026</v>
      </c>
      <c r="V401" t="s">
        <v>77</v>
      </c>
      <c r="W401">
        <v>3</v>
      </c>
      <c r="X401" t="s">
        <v>80</v>
      </c>
    </row>
    <row r="402" spans="1:24">
      <c r="A402">
        <v>1845</v>
      </c>
      <c r="B402" s="28">
        <v>46102</v>
      </c>
      <c r="C402">
        <v>2026</v>
      </c>
      <c r="D402" t="s">
        <v>77</v>
      </c>
      <c r="E402">
        <v>3</v>
      </c>
      <c r="F402" t="s">
        <v>80</v>
      </c>
      <c r="G402" t="s">
        <v>0</v>
      </c>
      <c r="H402" t="s">
        <v>36</v>
      </c>
      <c r="I402" t="s">
        <v>2</v>
      </c>
      <c r="J402" t="s">
        <v>3</v>
      </c>
      <c r="K402" t="s">
        <v>23</v>
      </c>
      <c r="L402" t="s">
        <v>24</v>
      </c>
      <c r="M402">
        <v>3</v>
      </c>
      <c r="N402">
        <v>348.54</v>
      </c>
      <c r="O402">
        <v>0.1</v>
      </c>
      <c r="P402">
        <v>200.3</v>
      </c>
      <c r="Q402">
        <v>941.05800000000011</v>
      </c>
      <c r="R402">
        <v>600.90000000000009</v>
      </c>
      <c r="S402">
        <v>340.15800000000002</v>
      </c>
      <c r="T402">
        <v>0.36146337420222768</v>
      </c>
      <c r="U402">
        <v>2026</v>
      </c>
      <c r="V402" t="s">
        <v>77</v>
      </c>
      <c r="W402">
        <v>3</v>
      </c>
      <c r="X402" t="s">
        <v>80</v>
      </c>
    </row>
    <row r="403" spans="1:24">
      <c r="A403">
        <v>3560</v>
      </c>
      <c r="B403" s="28">
        <v>46102</v>
      </c>
      <c r="C403">
        <v>2026</v>
      </c>
      <c r="D403" t="s">
        <v>77</v>
      </c>
      <c r="E403">
        <v>3</v>
      </c>
      <c r="F403" t="s">
        <v>80</v>
      </c>
      <c r="G403" t="s">
        <v>11</v>
      </c>
      <c r="H403" t="s">
        <v>52</v>
      </c>
      <c r="I403" t="s">
        <v>2</v>
      </c>
      <c r="J403" t="s">
        <v>3</v>
      </c>
      <c r="K403" t="s">
        <v>34</v>
      </c>
      <c r="L403" t="s">
        <v>45</v>
      </c>
      <c r="M403">
        <v>3</v>
      </c>
      <c r="N403">
        <v>50.46</v>
      </c>
      <c r="O403">
        <v>0.1</v>
      </c>
      <c r="P403">
        <v>21.9</v>
      </c>
      <c r="Q403">
        <v>136.24199999999999</v>
      </c>
      <c r="R403">
        <v>65.699999999999989</v>
      </c>
      <c r="S403">
        <v>70.542000000000002</v>
      </c>
      <c r="T403">
        <v>0.51776985070683057</v>
      </c>
      <c r="U403">
        <v>2026</v>
      </c>
      <c r="V403" t="s">
        <v>77</v>
      </c>
      <c r="W403">
        <v>3</v>
      </c>
      <c r="X403" t="s">
        <v>80</v>
      </c>
    </row>
    <row r="404" spans="1:24">
      <c r="A404">
        <v>4059</v>
      </c>
      <c r="B404" s="28">
        <v>46102</v>
      </c>
      <c r="C404">
        <v>2026</v>
      </c>
      <c r="D404" t="s">
        <v>77</v>
      </c>
      <c r="E404">
        <v>3</v>
      </c>
      <c r="F404" t="s">
        <v>80</v>
      </c>
      <c r="G404" t="s">
        <v>20</v>
      </c>
      <c r="H404" t="s">
        <v>47</v>
      </c>
      <c r="I404" t="s">
        <v>28</v>
      </c>
      <c r="J404" t="s">
        <v>13</v>
      </c>
      <c r="K404" t="s">
        <v>23</v>
      </c>
      <c r="L404" t="s">
        <v>40</v>
      </c>
      <c r="M404">
        <v>1</v>
      </c>
      <c r="N404">
        <v>83.62</v>
      </c>
      <c r="O404">
        <v>0</v>
      </c>
      <c r="P404">
        <v>39.15</v>
      </c>
      <c r="Q404">
        <v>83.62</v>
      </c>
      <c r="R404">
        <v>39.15</v>
      </c>
      <c r="S404">
        <v>44.470000000000006</v>
      </c>
      <c r="T404">
        <v>0.53181057163358048</v>
      </c>
      <c r="U404">
        <v>2026</v>
      </c>
      <c r="V404" t="s">
        <v>77</v>
      </c>
      <c r="W404">
        <v>3</v>
      </c>
      <c r="X404" t="s">
        <v>80</v>
      </c>
    </row>
    <row r="405" spans="1:24">
      <c r="A405">
        <v>4731</v>
      </c>
      <c r="B405" s="28">
        <v>46102</v>
      </c>
      <c r="C405">
        <v>2026</v>
      </c>
      <c r="D405" t="s">
        <v>77</v>
      </c>
      <c r="E405">
        <v>3</v>
      </c>
      <c r="F405" t="s">
        <v>80</v>
      </c>
      <c r="G405" t="s">
        <v>6</v>
      </c>
      <c r="H405" t="s">
        <v>43</v>
      </c>
      <c r="I405" t="s">
        <v>8</v>
      </c>
      <c r="J405" t="s">
        <v>16</v>
      </c>
      <c r="K405" t="s">
        <v>4</v>
      </c>
      <c r="L405" t="s">
        <v>22</v>
      </c>
      <c r="M405">
        <v>6</v>
      </c>
      <c r="N405">
        <v>51.07</v>
      </c>
      <c r="O405">
        <v>0.1</v>
      </c>
      <c r="P405">
        <v>22.68</v>
      </c>
      <c r="Q405">
        <v>275.77800000000002</v>
      </c>
      <c r="R405">
        <v>136.07999999999998</v>
      </c>
      <c r="S405">
        <v>139.69800000000004</v>
      </c>
      <c r="T405">
        <v>0.50655962404542798</v>
      </c>
      <c r="U405">
        <v>2026</v>
      </c>
      <c r="V405" t="s">
        <v>77</v>
      </c>
      <c r="W405">
        <v>3</v>
      </c>
      <c r="X405" t="s">
        <v>80</v>
      </c>
    </row>
    <row r="406" spans="1:24">
      <c r="A406">
        <v>693</v>
      </c>
      <c r="B406" s="28">
        <v>46103</v>
      </c>
      <c r="C406">
        <v>2026</v>
      </c>
      <c r="D406" t="s">
        <v>77</v>
      </c>
      <c r="E406">
        <v>3</v>
      </c>
      <c r="F406" t="s">
        <v>80</v>
      </c>
      <c r="G406" t="s">
        <v>6</v>
      </c>
      <c r="H406" t="s">
        <v>41</v>
      </c>
      <c r="I406" t="s">
        <v>2</v>
      </c>
      <c r="J406" t="s">
        <v>13</v>
      </c>
      <c r="K406" t="s">
        <v>14</v>
      </c>
      <c r="L406" t="s">
        <v>32</v>
      </c>
      <c r="M406">
        <v>3</v>
      </c>
      <c r="N406">
        <v>47.02</v>
      </c>
      <c r="O406">
        <v>0.1</v>
      </c>
      <c r="P406">
        <v>17.989999999999998</v>
      </c>
      <c r="Q406">
        <v>126.95400000000001</v>
      </c>
      <c r="R406">
        <v>53.97</v>
      </c>
      <c r="S406">
        <v>72.984000000000009</v>
      </c>
      <c r="T406">
        <v>0.57488539155914742</v>
      </c>
      <c r="U406">
        <v>2026</v>
      </c>
      <c r="V406" t="s">
        <v>77</v>
      </c>
      <c r="W406">
        <v>3</v>
      </c>
      <c r="X406" t="s">
        <v>80</v>
      </c>
    </row>
    <row r="407" spans="1:24">
      <c r="A407">
        <v>1672</v>
      </c>
      <c r="B407" s="28">
        <v>46103</v>
      </c>
      <c r="C407">
        <v>2026</v>
      </c>
      <c r="D407" t="s">
        <v>77</v>
      </c>
      <c r="E407">
        <v>3</v>
      </c>
      <c r="F407" t="s">
        <v>80</v>
      </c>
      <c r="G407" t="s">
        <v>11</v>
      </c>
      <c r="H407" t="s">
        <v>25</v>
      </c>
      <c r="I407" t="s">
        <v>28</v>
      </c>
      <c r="J407" t="s">
        <v>3</v>
      </c>
      <c r="K407" t="s">
        <v>14</v>
      </c>
      <c r="L407" t="s">
        <v>32</v>
      </c>
      <c r="M407">
        <v>1</v>
      </c>
      <c r="N407">
        <v>47.1</v>
      </c>
      <c r="O407">
        <v>0.05</v>
      </c>
      <c r="P407">
        <v>18.48</v>
      </c>
      <c r="Q407">
        <v>44.744999999999997</v>
      </c>
      <c r="R407">
        <v>18.48</v>
      </c>
      <c r="S407">
        <v>26.264999999999997</v>
      </c>
      <c r="T407">
        <v>0.58699296010727453</v>
      </c>
      <c r="U407">
        <v>2026</v>
      </c>
      <c r="V407" t="s">
        <v>77</v>
      </c>
      <c r="W407">
        <v>3</v>
      </c>
      <c r="X407" t="s">
        <v>80</v>
      </c>
    </row>
    <row r="408" spans="1:24">
      <c r="A408">
        <v>2347</v>
      </c>
      <c r="B408" s="28">
        <v>46103</v>
      </c>
      <c r="C408">
        <v>2026</v>
      </c>
      <c r="D408" t="s">
        <v>77</v>
      </c>
      <c r="E408">
        <v>3</v>
      </c>
      <c r="F408" t="s">
        <v>80</v>
      </c>
      <c r="G408" t="s">
        <v>20</v>
      </c>
      <c r="H408" t="s">
        <v>47</v>
      </c>
      <c r="I408" t="s">
        <v>2</v>
      </c>
      <c r="J408" t="s">
        <v>3</v>
      </c>
      <c r="K408" t="s">
        <v>14</v>
      </c>
      <c r="L408" t="s">
        <v>44</v>
      </c>
      <c r="M408">
        <v>2</v>
      </c>
      <c r="N408">
        <v>131.38999999999999</v>
      </c>
      <c r="O408">
        <v>0</v>
      </c>
      <c r="P408">
        <v>66.91</v>
      </c>
      <c r="Q408">
        <v>262.77999999999997</v>
      </c>
      <c r="R408">
        <v>133.82</v>
      </c>
      <c r="S408">
        <v>128.95999999999998</v>
      </c>
      <c r="T408">
        <v>0.49075272090722277</v>
      </c>
      <c r="U408">
        <v>2026</v>
      </c>
      <c r="V408" t="s">
        <v>77</v>
      </c>
      <c r="W408">
        <v>3</v>
      </c>
      <c r="X408" t="s">
        <v>80</v>
      </c>
    </row>
    <row r="409" spans="1:24">
      <c r="A409">
        <v>2582</v>
      </c>
      <c r="B409" s="28">
        <v>46103</v>
      </c>
      <c r="C409">
        <v>2026</v>
      </c>
      <c r="D409" t="s">
        <v>77</v>
      </c>
      <c r="E409">
        <v>3</v>
      </c>
      <c r="F409" t="s">
        <v>80</v>
      </c>
      <c r="G409" t="s">
        <v>6</v>
      </c>
      <c r="H409" t="s">
        <v>7</v>
      </c>
      <c r="I409" t="s">
        <v>28</v>
      </c>
      <c r="J409" t="s">
        <v>13</v>
      </c>
      <c r="K409" t="s">
        <v>34</v>
      </c>
      <c r="L409" t="s">
        <v>38</v>
      </c>
      <c r="M409">
        <v>1</v>
      </c>
      <c r="N409">
        <v>120.16</v>
      </c>
      <c r="O409">
        <v>0.15</v>
      </c>
      <c r="P409">
        <v>68.33</v>
      </c>
      <c r="Q409">
        <v>102.136</v>
      </c>
      <c r="R409">
        <v>68.33</v>
      </c>
      <c r="S409">
        <v>33.805999999999997</v>
      </c>
      <c r="T409">
        <v>0.33099005247904756</v>
      </c>
      <c r="U409">
        <v>2026</v>
      </c>
      <c r="V409" t="s">
        <v>77</v>
      </c>
      <c r="W409">
        <v>3</v>
      </c>
      <c r="X409" t="s">
        <v>80</v>
      </c>
    </row>
    <row r="410" spans="1:24">
      <c r="A410">
        <v>2762</v>
      </c>
      <c r="B410" s="28">
        <v>46103</v>
      </c>
      <c r="C410">
        <v>2026</v>
      </c>
      <c r="D410" t="s">
        <v>77</v>
      </c>
      <c r="E410">
        <v>3</v>
      </c>
      <c r="F410" t="s">
        <v>80</v>
      </c>
      <c r="G410" t="s">
        <v>20</v>
      </c>
      <c r="H410" t="s">
        <v>33</v>
      </c>
      <c r="I410" t="s">
        <v>19</v>
      </c>
      <c r="J410" t="s">
        <v>3</v>
      </c>
      <c r="K410" t="s">
        <v>23</v>
      </c>
      <c r="L410" t="s">
        <v>29</v>
      </c>
      <c r="M410">
        <v>1</v>
      </c>
      <c r="N410">
        <v>196.48</v>
      </c>
      <c r="O410">
        <v>0</v>
      </c>
      <c r="P410">
        <v>101.29</v>
      </c>
      <c r="Q410">
        <v>196.48</v>
      </c>
      <c r="R410">
        <v>101.29</v>
      </c>
      <c r="S410">
        <v>95.189999999999984</v>
      </c>
      <c r="T410">
        <v>0.48447679153094458</v>
      </c>
      <c r="U410">
        <v>2026</v>
      </c>
      <c r="V410" t="s">
        <v>77</v>
      </c>
      <c r="W410">
        <v>3</v>
      </c>
      <c r="X410" t="s">
        <v>80</v>
      </c>
    </row>
    <row r="411" spans="1:24">
      <c r="A411">
        <v>4090</v>
      </c>
      <c r="B411" s="28">
        <v>46103</v>
      </c>
      <c r="C411">
        <v>2026</v>
      </c>
      <c r="D411" t="s">
        <v>77</v>
      </c>
      <c r="E411">
        <v>3</v>
      </c>
      <c r="F411" t="s">
        <v>80</v>
      </c>
      <c r="G411" t="s">
        <v>6</v>
      </c>
      <c r="H411" t="s">
        <v>41</v>
      </c>
      <c r="I411" t="s">
        <v>28</v>
      </c>
      <c r="J411" t="s">
        <v>16</v>
      </c>
      <c r="K411" t="s">
        <v>14</v>
      </c>
      <c r="L411" t="s">
        <v>15</v>
      </c>
      <c r="M411">
        <v>1</v>
      </c>
      <c r="N411">
        <v>36.520000000000003</v>
      </c>
      <c r="O411">
        <v>0</v>
      </c>
      <c r="P411">
        <v>13.96</v>
      </c>
      <c r="Q411">
        <v>36.520000000000003</v>
      </c>
      <c r="R411">
        <v>13.96</v>
      </c>
      <c r="S411">
        <v>22.560000000000002</v>
      </c>
      <c r="T411">
        <v>0.61774370208105145</v>
      </c>
      <c r="U411">
        <v>2026</v>
      </c>
      <c r="V411" t="s">
        <v>77</v>
      </c>
      <c r="W411">
        <v>3</v>
      </c>
      <c r="X411" t="s">
        <v>80</v>
      </c>
    </row>
    <row r="412" spans="1:24">
      <c r="A412">
        <v>4491</v>
      </c>
      <c r="B412" s="28">
        <v>46103</v>
      </c>
      <c r="C412">
        <v>2026</v>
      </c>
      <c r="D412" t="s">
        <v>77</v>
      </c>
      <c r="E412">
        <v>3</v>
      </c>
      <c r="F412" t="s">
        <v>80</v>
      </c>
      <c r="G412" t="s">
        <v>6</v>
      </c>
      <c r="H412" t="s">
        <v>43</v>
      </c>
      <c r="I412" t="s">
        <v>19</v>
      </c>
      <c r="J412" t="s">
        <v>16</v>
      </c>
      <c r="K412" t="s">
        <v>34</v>
      </c>
      <c r="L412" t="s">
        <v>45</v>
      </c>
      <c r="M412">
        <v>4</v>
      </c>
      <c r="N412">
        <v>49.71</v>
      </c>
      <c r="O412">
        <v>0.1</v>
      </c>
      <c r="P412">
        <v>22.46</v>
      </c>
      <c r="Q412">
        <v>178.95600000000002</v>
      </c>
      <c r="R412">
        <v>89.84</v>
      </c>
      <c r="S412">
        <v>89.116000000000014</v>
      </c>
      <c r="T412">
        <v>0.49797715639598561</v>
      </c>
      <c r="U412">
        <v>2026</v>
      </c>
      <c r="V412" t="s">
        <v>77</v>
      </c>
      <c r="W412">
        <v>3</v>
      </c>
      <c r="X412" t="s">
        <v>80</v>
      </c>
    </row>
    <row r="413" spans="1:24">
      <c r="A413">
        <v>4678</v>
      </c>
      <c r="B413" s="28">
        <v>46103</v>
      </c>
      <c r="C413">
        <v>2026</v>
      </c>
      <c r="D413" t="s">
        <v>77</v>
      </c>
      <c r="E413">
        <v>3</v>
      </c>
      <c r="F413" t="s">
        <v>80</v>
      </c>
      <c r="G413" t="s">
        <v>0</v>
      </c>
      <c r="H413" t="s">
        <v>1</v>
      </c>
      <c r="I413" t="s">
        <v>2</v>
      </c>
      <c r="J413" t="s">
        <v>3</v>
      </c>
      <c r="K413" t="s">
        <v>23</v>
      </c>
      <c r="L413" t="s">
        <v>40</v>
      </c>
      <c r="M413">
        <v>1</v>
      </c>
      <c r="N413">
        <v>81.209999999999994</v>
      </c>
      <c r="O413">
        <v>0.05</v>
      </c>
      <c r="P413">
        <v>40.44</v>
      </c>
      <c r="Q413">
        <v>77.149499999999989</v>
      </c>
      <c r="R413">
        <v>40.44</v>
      </c>
      <c r="S413">
        <v>36.709499999999991</v>
      </c>
      <c r="T413">
        <v>0.47582291524896464</v>
      </c>
      <c r="U413">
        <v>2026</v>
      </c>
      <c r="V413" t="s">
        <v>77</v>
      </c>
      <c r="W413">
        <v>3</v>
      </c>
      <c r="X413" t="s">
        <v>80</v>
      </c>
    </row>
    <row r="414" spans="1:24">
      <c r="A414">
        <v>1189</v>
      </c>
      <c r="B414" s="28">
        <v>46104</v>
      </c>
      <c r="C414">
        <v>2026</v>
      </c>
      <c r="D414" t="s">
        <v>77</v>
      </c>
      <c r="E414">
        <v>3</v>
      </c>
      <c r="F414" t="s">
        <v>80</v>
      </c>
      <c r="G414" t="s">
        <v>20</v>
      </c>
      <c r="H414" t="s">
        <v>47</v>
      </c>
      <c r="I414" t="s">
        <v>2</v>
      </c>
      <c r="J414" t="s">
        <v>13</v>
      </c>
      <c r="K414" t="s">
        <v>4</v>
      </c>
      <c r="L414" t="s">
        <v>30</v>
      </c>
      <c r="M414">
        <v>2</v>
      </c>
      <c r="N414">
        <v>103.22</v>
      </c>
      <c r="O414">
        <v>0</v>
      </c>
      <c r="P414">
        <v>51.33</v>
      </c>
      <c r="Q414">
        <v>206.44</v>
      </c>
      <c r="R414">
        <v>102.66</v>
      </c>
      <c r="S414">
        <v>103.78</v>
      </c>
      <c r="T414">
        <v>0.50271265258670805</v>
      </c>
      <c r="U414">
        <v>2026</v>
      </c>
      <c r="V414" t="s">
        <v>77</v>
      </c>
      <c r="W414">
        <v>3</v>
      </c>
      <c r="X414" t="s">
        <v>80</v>
      </c>
    </row>
    <row r="415" spans="1:24">
      <c r="A415">
        <v>1590</v>
      </c>
      <c r="B415" s="28">
        <v>46104</v>
      </c>
      <c r="C415">
        <v>2026</v>
      </c>
      <c r="D415" t="s">
        <v>77</v>
      </c>
      <c r="E415">
        <v>3</v>
      </c>
      <c r="F415" t="s">
        <v>80</v>
      </c>
      <c r="G415" t="s">
        <v>0</v>
      </c>
      <c r="H415" t="s">
        <v>50</v>
      </c>
      <c r="I415" t="s">
        <v>28</v>
      </c>
      <c r="J415" t="s">
        <v>13</v>
      </c>
      <c r="K415" t="s">
        <v>9</v>
      </c>
      <c r="L415" t="s">
        <v>37</v>
      </c>
      <c r="M415">
        <v>1</v>
      </c>
      <c r="N415">
        <v>153.47</v>
      </c>
      <c r="O415">
        <v>0</v>
      </c>
      <c r="P415">
        <v>78.19</v>
      </c>
      <c r="Q415">
        <v>153.47</v>
      </c>
      <c r="R415">
        <v>78.19</v>
      </c>
      <c r="S415">
        <v>75.28</v>
      </c>
      <c r="T415">
        <v>0.49051931973675639</v>
      </c>
      <c r="U415">
        <v>2026</v>
      </c>
      <c r="V415" t="s">
        <v>77</v>
      </c>
      <c r="W415">
        <v>3</v>
      </c>
      <c r="X415" t="s">
        <v>80</v>
      </c>
    </row>
    <row r="416" spans="1:24">
      <c r="A416">
        <v>2309</v>
      </c>
      <c r="B416" s="28">
        <v>46104</v>
      </c>
      <c r="C416">
        <v>2026</v>
      </c>
      <c r="D416" t="s">
        <v>77</v>
      </c>
      <c r="E416">
        <v>3</v>
      </c>
      <c r="F416" t="s">
        <v>80</v>
      </c>
      <c r="G416" t="s">
        <v>20</v>
      </c>
      <c r="H416" t="s">
        <v>31</v>
      </c>
      <c r="I416" t="s">
        <v>2</v>
      </c>
      <c r="J416" t="s">
        <v>3</v>
      </c>
      <c r="K416" t="s">
        <v>23</v>
      </c>
      <c r="L416" t="s">
        <v>29</v>
      </c>
      <c r="M416">
        <v>6</v>
      </c>
      <c r="N416">
        <v>199.75</v>
      </c>
      <c r="O416">
        <v>0</v>
      </c>
      <c r="P416">
        <v>105.84</v>
      </c>
      <c r="Q416">
        <v>1198.5</v>
      </c>
      <c r="R416">
        <v>635.04</v>
      </c>
      <c r="S416">
        <v>563.46</v>
      </c>
      <c r="T416">
        <v>0.47013767209011265</v>
      </c>
      <c r="U416">
        <v>2026</v>
      </c>
      <c r="V416" t="s">
        <v>77</v>
      </c>
      <c r="W416">
        <v>3</v>
      </c>
      <c r="X416" t="s">
        <v>80</v>
      </c>
    </row>
    <row r="417" spans="1:24">
      <c r="A417">
        <v>3628</v>
      </c>
      <c r="B417" s="28">
        <v>46104</v>
      </c>
      <c r="C417">
        <v>2026</v>
      </c>
      <c r="D417" t="s">
        <v>77</v>
      </c>
      <c r="E417">
        <v>3</v>
      </c>
      <c r="F417" t="s">
        <v>80</v>
      </c>
      <c r="G417" t="s">
        <v>6</v>
      </c>
      <c r="H417" t="s">
        <v>43</v>
      </c>
      <c r="I417" t="s">
        <v>28</v>
      </c>
      <c r="J417" t="s">
        <v>13</v>
      </c>
      <c r="K417" t="s">
        <v>14</v>
      </c>
      <c r="L417" t="s">
        <v>32</v>
      </c>
      <c r="M417">
        <v>1</v>
      </c>
      <c r="N417">
        <v>45.84</v>
      </c>
      <c r="O417">
        <v>0</v>
      </c>
      <c r="P417">
        <v>18.079999999999998</v>
      </c>
      <c r="Q417">
        <v>45.84</v>
      </c>
      <c r="R417">
        <v>18.079999999999998</v>
      </c>
      <c r="S417">
        <v>27.760000000000005</v>
      </c>
      <c r="T417">
        <v>0.605584642233857</v>
      </c>
      <c r="U417">
        <v>2026</v>
      </c>
      <c r="V417" t="s">
        <v>77</v>
      </c>
      <c r="W417">
        <v>3</v>
      </c>
      <c r="X417" t="s">
        <v>80</v>
      </c>
    </row>
    <row r="418" spans="1:24">
      <c r="A418">
        <v>3718</v>
      </c>
      <c r="B418" s="28">
        <v>46104</v>
      </c>
      <c r="C418">
        <v>2026</v>
      </c>
      <c r="D418" t="s">
        <v>77</v>
      </c>
      <c r="E418">
        <v>3</v>
      </c>
      <c r="F418" t="s">
        <v>80</v>
      </c>
      <c r="G418" t="s">
        <v>6</v>
      </c>
      <c r="H418" t="s">
        <v>43</v>
      </c>
      <c r="I418" t="s">
        <v>28</v>
      </c>
      <c r="J418" t="s">
        <v>13</v>
      </c>
      <c r="K418" t="s">
        <v>23</v>
      </c>
      <c r="L418" t="s">
        <v>51</v>
      </c>
      <c r="M418">
        <v>2</v>
      </c>
      <c r="N418">
        <v>122.07</v>
      </c>
      <c r="O418">
        <v>0.05</v>
      </c>
      <c r="P418">
        <v>59.16</v>
      </c>
      <c r="Q418">
        <v>231.93299999999996</v>
      </c>
      <c r="R418">
        <v>118.32</v>
      </c>
      <c r="S418">
        <v>113.61299999999997</v>
      </c>
      <c r="T418">
        <v>0.48985267297021118</v>
      </c>
      <c r="U418">
        <v>2026</v>
      </c>
      <c r="V418" t="s">
        <v>77</v>
      </c>
      <c r="W418">
        <v>3</v>
      </c>
      <c r="X418" t="s">
        <v>80</v>
      </c>
    </row>
    <row r="419" spans="1:24">
      <c r="A419">
        <v>4198</v>
      </c>
      <c r="B419" s="28">
        <v>46104</v>
      </c>
      <c r="C419">
        <v>2026</v>
      </c>
      <c r="D419" t="s">
        <v>77</v>
      </c>
      <c r="E419">
        <v>3</v>
      </c>
      <c r="F419" t="s">
        <v>80</v>
      </c>
      <c r="G419" t="s">
        <v>6</v>
      </c>
      <c r="H419" t="s">
        <v>49</v>
      </c>
      <c r="I419" t="s">
        <v>28</v>
      </c>
      <c r="J419" t="s">
        <v>13</v>
      </c>
      <c r="K419" t="s">
        <v>34</v>
      </c>
      <c r="L419" t="s">
        <v>38</v>
      </c>
      <c r="M419">
        <v>3</v>
      </c>
      <c r="N419">
        <v>122.4</v>
      </c>
      <c r="O419">
        <v>0.15</v>
      </c>
      <c r="P419">
        <v>71.150000000000006</v>
      </c>
      <c r="Q419">
        <v>312.12</v>
      </c>
      <c r="R419">
        <v>213.45000000000002</v>
      </c>
      <c r="S419">
        <v>98.669999999999987</v>
      </c>
      <c r="T419">
        <v>0.31612841214917337</v>
      </c>
      <c r="U419">
        <v>2026</v>
      </c>
      <c r="V419" t="s">
        <v>77</v>
      </c>
      <c r="W419">
        <v>3</v>
      </c>
      <c r="X419" t="s">
        <v>80</v>
      </c>
    </row>
    <row r="420" spans="1:24">
      <c r="A420">
        <v>4784</v>
      </c>
      <c r="B420" s="28">
        <v>46104</v>
      </c>
      <c r="C420">
        <v>2026</v>
      </c>
      <c r="D420" t="s">
        <v>77</v>
      </c>
      <c r="E420">
        <v>3</v>
      </c>
      <c r="F420" t="s">
        <v>80</v>
      </c>
      <c r="G420" t="s">
        <v>0</v>
      </c>
      <c r="H420" t="s">
        <v>50</v>
      </c>
      <c r="I420" t="s">
        <v>2</v>
      </c>
      <c r="J420" t="s">
        <v>13</v>
      </c>
      <c r="K420" t="s">
        <v>4</v>
      </c>
      <c r="L420" t="s">
        <v>30</v>
      </c>
      <c r="M420">
        <v>1</v>
      </c>
      <c r="N420">
        <v>101.43</v>
      </c>
      <c r="O420">
        <v>0</v>
      </c>
      <c r="P420">
        <v>51.78</v>
      </c>
      <c r="Q420">
        <v>101.43</v>
      </c>
      <c r="R420">
        <v>51.78</v>
      </c>
      <c r="S420">
        <v>49.650000000000006</v>
      </c>
      <c r="T420">
        <v>0.4895001478852411</v>
      </c>
      <c r="U420">
        <v>2026</v>
      </c>
      <c r="V420" t="s">
        <v>77</v>
      </c>
      <c r="W420">
        <v>3</v>
      </c>
      <c r="X420" t="s">
        <v>80</v>
      </c>
    </row>
    <row r="421" spans="1:24">
      <c r="A421">
        <v>86</v>
      </c>
      <c r="B421" s="28">
        <v>46105</v>
      </c>
      <c r="C421">
        <v>2026</v>
      </c>
      <c r="D421" t="s">
        <v>77</v>
      </c>
      <c r="E421">
        <v>3</v>
      </c>
      <c r="F421" t="s">
        <v>80</v>
      </c>
      <c r="G421" t="s">
        <v>6</v>
      </c>
      <c r="H421" t="s">
        <v>43</v>
      </c>
      <c r="I421" t="s">
        <v>8</v>
      </c>
      <c r="J421" t="s">
        <v>16</v>
      </c>
      <c r="K421" t="s">
        <v>4</v>
      </c>
      <c r="L421" t="s">
        <v>30</v>
      </c>
      <c r="M421">
        <v>8</v>
      </c>
      <c r="N421">
        <v>104.7</v>
      </c>
      <c r="O421">
        <v>0.05</v>
      </c>
      <c r="P421">
        <v>49.91</v>
      </c>
      <c r="Q421">
        <v>795.72</v>
      </c>
      <c r="R421">
        <v>399.28</v>
      </c>
      <c r="S421">
        <v>396.44000000000005</v>
      </c>
      <c r="T421">
        <v>0.49821545267179412</v>
      </c>
      <c r="U421">
        <v>2026</v>
      </c>
      <c r="V421" t="s">
        <v>77</v>
      </c>
      <c r="W421">
        <v>3</v>
      </c>
      <c r="X421" t="s">
        <v>80</v>
      </c>
    </row>
    <row r="422" spans="1:24">
      <c r="A422">
        <v>1813</v>
      </c>
      <c r="B422" s="28">
        <v>46105</v>
      </c>
      <c r="C422">
        <v>2026</v>
      </c>
      <c r="D422" t="s">
        <v>77</v>
      </c>
      <c r="E422">
        <v>3</v>
      </c>
      <c r="F422" t="s">
        <v>80</v>
      </c>
      <c r="G422" t="s">
        <v>0</v>
      </c>
      <c r="H422" t="s">
        <v>1</v>
      </c>
      <c r="I422" t="s">
        <v>19</v>
      </c>
      <c r="J422" t="s">
        <v>3</v>
      </c>
      <c r="K422" t="s">
        <v>9</v>
      </c>
      <c r="L422" t="s">
        <v>17</v>
      </c>
      <c r="M422">
        <v>4</v>
      </c>
      <c r="N422">
        <v>146.34</v>
      </c>
      <c r="O422">
        <v>0</v>
      </c>
      <c r="P422">
        <v>79.37</v>
      </c>
      <c r="Q422">
        <v>585.36</v>
      </c>
      <c r="R422">
        <v>317.48</v>
      </c>
      <c r="S422">
        <v>267.88</v>
      </c>
      <c r="T422">
        <v>0.45763290966242992</v>
      </c>
      <c r="U422">
        <v>2026</v>
      </c>
      <c r="V422" t="s">
        <v>77</v>
      </c>
      <c r="W422">
        <v>3</v>
      </c>
      <c r="X422" t="s">
        <v>80</v>
      </c>
    </row>
    <row r="423" spans="1:24">
      <c r="A423">
        <v>2212</v>
      </c>
      <c r="B423" s="28">
        <v>46105</v>
      </c>
      <c r="C423">
        <v>2026</v>
      </c>
      <c r="D423" t="s">
        <v>77</v>
      </c>
      <c r="E423">
        <v>3</v>
      </c>
      <c r="F423" t="s">
        <v>80</v>
      </c>
      <c r="G423" t="s">
        <v>6</v>
      </c>
      <c r="H423" t="s">
        <v>27</v>
      </c>
      <c r="I423" t="s">
        <v>2</v>
      </c>
      <c r="J423" t="s">
        <v>3</v>
      </c>
      <c r="K423" t="s">
        <v>34</v>
      </c>
      <c r="L423" t="s">
        <v>38</v>
      </c>
      <c r="M423">
        <v>2</v>
      </c>
      <c r="N423">
        <v>122.92</v>
      </c>
      <c r="O423">
        <v>0.05</v>
      </c>
      <c r="P423">
        <v>70.31</v>
      </c>
      <c r="Q423">
        <v>233.548</v>
      </c>
      <c r="R423">
        <v>140.62</v>
      </c>
      <c r="S423">
        <v>92.927999999999997</v>
      </c>
      <c r="T423">
        <v>0.39789679209413054</v>
      </c>
      <c r="U423">
        <v>2026</v>
      </c>
      <c r="V423" t="s">
        <v>77</v>
      </c>
      <c r="W423">
        <v>3</v>
      </c>
      <c r="X423" t="s">
        <v>80</v>
      </c>
    </row>
    <row r="424" spans="1:24">
      <c r="A424">
        <v>4466</v>
      </c>
      <c r="B424" s="28">
        <v>46105</v>
      </c>
      <c r="C424">
        <v>2026</v>
      </c>
      <c r="D424" t="s">
        <v>77</v>
      </c>
      <c r="E424">
        <v>3</v>
      </c>
      <c r="F424" t="s">
        <v>80</v>
      </c>
      <c r="G424" t="s">
        <v>11</v>
      </c>
      <c r="H424" t="s">
        <v>12</v>
      </c>
      <c r="I424" t="s">
        <v>2</v>
      </c>
      <c r="J424" t="s">
        <v>13</v>
      </c>
      <c r="K424" t="s">
        <v>9</v>
      </c>
      <c r="L424" t="s">
        <v>10</v>
      </c>
      <c r="M424">
        <v>1</v>
      </c>
      <c r="N424">
        <v>91.35</v>
      </c>
      <c r="O424">
        <v>0.05</v>
      </c>
      <c r="P424">
        <v>45.24</v>
      </c>
      <c r="Q424">
        <v>86.782499999999985</v>
      </c>
      <c r="R424">
        <v>45.24</v>
      </c>
      <c r="S424">
        <v>41.542499999999983</v>
      </c>
      <c r="T424">
        <v>0.47869674185463645</v>
      </c>
      <c r="U424">
        <v>2026</v>
      </c>
      <c r="V424" t="s">
        <v>77</v>
      </c>
      <c r="W424">
        <v>3</v>
      </c>
      <c r="X424" t="s">
        <v>80</v>
      </c>
    </row>
    <row r="425" spans="1:24">
      <c r="A425">
        <v>4483</v>
      </c>
      <c r="B425" s="28">
        <v>46105</v>
      </c>
      <c r="C425">
        <v>2026</v>
      </c>
      <c r="D425" t="s">
        <v>77</v>
      </c>
      <c r="E425">
        <v>3</v>
      </c>
      <c r="F425" t="s">
        <v>80</v>
      </c>
      <c r="G425" t="s">
        <v>6</v>
      </c>
      <c r="H425" t="s">
        <v>43</v>
      </c>
      <c r="I425" t="s">
        <v>2</v>
      </c>
      <c r="J425" t="s">
        <v>13</v>
      </c>
      <c r="K425" t="s">
        <v>4</v>
      </c>
      <c r="L425" t="s">
        <v>22</v>
      </c>
      <c r="M425">
        <v>3</v>
      </c>
      <c r="N425">
        <v>51.01</v>
      </c>
      <c r="O425">
        <v>0.15</v>
      </c>
      <c r="P425">
        <v>22.84</v>
      </c>
      <c r="Q425">
        <v>130.07550000000001</v>
      </c>
      <c r="R425">
        <v>68.52</v>
      </c>
      <c r="S425">
        <v>61.555500000000009</v>
      </c>
      <c r="T425">
        <v>0.47322900930613382</v>
      </c>
      <c r="U425">
        <v>2026</v>
      </c>
      <c r="V425" t="s">
        <v>77</v>
      </c>
      <c r="W425">
        <v>3</v>
      </c>
      <c r="X425" t="s">
        <v>80</v>
      </c>
    </row>
    <row r="426" spans="1:24">
      <c r="A426">
        <v>273</v>
      </c>
      <c r="B426" s="28">
        <v>46106</v>
      </c>
      <c r="C426">
        <v>2026</v>
      </c>
      <c r="D426" t="s">
        <v>77</v>
      </c>
      <c r="E426">
        <v>3</v>
      </c>
      <c r="F426" t="s">
        <v>80</v>
      </c>
      <c r="G426" t="s">
        <v>20</v>
      </c>
      <c r="H426" t="s">
        <v>33</v>
      </c>
      <c r="I426" t="s">
        <v>2</v>
      </c>
      <c r="J426" t="s">
        <v>13</v>
      </c>
      <c r="K426" t="s">
        <v>34</v>
      </c>
      <c r="L426" t="s">
        <v>38</v>
      </c>
      <c r="M426">
        <v>2</v>
      </c>
      <c r="N426">
        <v>125.04</v>
      </c>
      <c r="O426">
        <v>0.05</v>
      </c>
      <c r="P426">
        <v>67.680000000000007</v>
      </c>
      <c r="Q426">
        <v>237.57599999999999</v>
      </c>
      <c r="R426">
        <v>135.36000000000001</v>
      </c>
      <c r="S426">
        <v>102.21599999999998</v>
      </c>
      <c r="T426">
        <v>0.43024547934134755</v>
      </c>
      <c r="U426">
        <v>2026</v>
      </c>
      <c r="V426" t="s">
        <v>77</v>
      </c>
      <c r="W426">
        <v>3</v>
      </c>
      <c r="X426" t="s">
        <v>80</v>
      </c>
    </row>
    <row r="427" spans="1:24">
      <c r="A427">
        <v>578</v>
      </c>
      <c r="B427" s="28">
        <v>46106</v>
      </c>
      <c r="C427">
        <v>2026</v>
      </c>
      <c r="D427" t="s">
        <v>77</v>
      </c>
      <c r="E427">
        <v>3</v>
      </c>
      <c r="F427" t="s">
        <v>80</v>
      </c>
      <c r="G427" t="s">
        <v>11</v>
      </c>
      <c r="H427" t="s">
        <v>25</v>
      </c>
      <c r="I427" t="s">
        <v>28</v>
      </c>
      <c r="J427" t="s">
        <v>3</v>
      </c>
      <c r="K427" t="s">
        <v>4</v>
      </c>
      <c r="L427" t="s">
        <v>22</v>
      </c>
      <c r="M427">
        <v>2</v>
      </c>
      <c r="N427">
        <v>50.22</v>
      </c>
      <c r="O427">
        <v>0.05</v>
      </c>
      <c r="P427">
        <v>23.16</v>
      </c>
      <c r="Q427">
        <v>95.417999999999992</v>
      </c>
      <c r="R427">
        <v>46.32</v>
      </c>
      <c r="S427">
        <v>49.097999999999992</v>
      </c>
      <c r="T427">
        <v>0.51455700182355524</v>
      </c>
      <c r="U427">
        <v>2026</v>
      </c>
      <c r="V427" t="s">
        <v>77</v>
      </c>
      <c r="W427">
        <v>3</v>
      </c>
      <c r="X427" t="s">
        <v>80</v>
      </c>
    </row>
    <row r="428" spans="1:24">
      <c r="A428">
        <v>1290</v>
      </c>
      <c r="B428" s="28">
        <v>46106</v>
      </c>
      <c r="C428">
        <v>2026</v>
      </c>
      <c r="D428" t="s">
        <v>77</v>
      </c>
      <c r="E428">
        <v>3</v>
      </c>
      <c r="F428" t="s">
        <v>80</v>
      </c>
      <c r="G428" t="s">
        <v>6</v>
      </c>
      <c r="H428" t="s">
        <v>7</v>
      </c>
      <c r="I428" t="s">
        <v>2</v>
      </c>
      <c r="J428" t="s">
        <v>16</v>
      </c>
      <c r="K428" t="s">
        <v>34</v>
      </c>
      <c r="L428" t="s">
        <v>42</v>
      </c>
      <c r="M428">
        <v>5</v>
      </c>
      <c r="N428">
        <v>36.369999999999997</v>
      </c>
      <c r="O428">
        <v>0.05</v>
      </c>
      <c r="P428">
        <v>13.81</v>
      </c>
      <c r="Q428">
        <v>172.75749999999999</v>
      </c>
      <c r="R428">
        <v>69.05</v>
      </c>
      <c r="S428">
        <v>103.7075</v>
      </c>
      <c r="T428">
        <v>0.60030678841729013</v>
      </c>
      <c r="U428">
        <v>2026</v>
      </c>
      <c r="V428" t="s">
        <v>77</v>
      </c>
      <c r="W428">
        <v>3</v>
      </c>
      <c r="X428" t="s">
        <v>80</v>
      </c>
    </row>
    <row r="429" spans="1:24">
      <c r="A429">
        <v>1501</v>
      </c>
      <c r="B429" s="28">
        <v>46106</v>
      </c>
      <c r="C429">
        <v>2026</v>
      </c>
      <c r="D429" t="s">
        <v>77</v>
      </c>
      <c r="E429">
        <v>3</v>
      </c>
      <c r="F429" t="s">
        <v>80</v>
      </c>
      <c r="G429" t="s">
        <v>20</v>
      </c>
      <c r="H429" t="s">
        <v>31</v>
      </c>
      <c r="I429" t="s">
        <v>8</v>
      </c>
      <c r="J429" t="s">
        <v>13</v>
      </c>
      <c r="K429" t="s">
        <v>14</v>
      </c>
      <c r="L429" t="s">
        <v>15</v>
      </c>
      <c r="M429">
        <v>3</v>
      </c>
      <c r="N429">
        <v>36.43</v>
      </c>
      <c r="O429">
        <v>0.1</v>
      </c>
      <c r="P429">
        <v>13.23</v>
      </c>
      <c r="Q429">
        <v>98.36099999999999</v>
      </c>
      <c r="R429">
        <v>39.69</v>
      </c>
      <c r="S429">
        <v>58.670999999999992</v>
      </c>
      <c r="T429">
        <v>0.59648641229755694</v>
      </c>
      <c r="U429">
        <v>2026</v>
      </c>
      <c r="V429" t="s">
        <v>77</v>
      </c>
      <c r="W429">
        <v>3</v>
      </c>
      <c r="X429" t="s">
        <v>80</v>
      </c>
    </row>
    <row r="430" spans="1:24">
      <c r="A430">
        <v>1540</v>
      </c>
      <c r="B430" s="28">
        <v>46106</v>
      </c>
      <c r="C430">
        <v>2026</v>
      </c>
      <c r="D430" t="s">
        <v>77</v>
      </c>
      <c r="E430">
        <v>3</v>
      </c>
      <c r="F430" t="s">
        <v>80</v>
      </c>
      <c r="G430" t="s">
        <v>6</v>
      </c>
      <c r="H430" t="s">
        <v>43</v>
      </c>
      <c r="I430" t="s">
        <v>8</v>
      </c>
      <c r="J430" t="s">
        <v>16</v>
      </c>
      <c r="K430" t="s">
        <v>4</v>
      </c>
      <c r="L430" t="s">
        <v>22</v>
      </c>
      <c r="M430">
        <v>10</v>
      </c>
      <c r="N430">
        <v>49.7</v>
      </c>
      <c r="O430">
        <v>0.1</v>
      </c>
      <c r="P430">
        <v>21.96</v>
      </c>
      <c r="Q430">
        <v>447.3</v>
      </c>
      <c r="R430">
        <v>219.60000000000002</v>
      </c>
      <c r="S430">
        <v>227.7</v>
      </c>
      <c r="T430">
        <v>0.50905432595573441</v>
      </c>
      <c r="U430">
        <v>2026</v>
      </c>
      <c r="V430" t="s">
        <v>77</v>
      </c>
      <c r="W430">
        <v>3</v>
      </c>
      <c r="X430" t="s">
        <v>80</v>
      </c>
    </row>
    <row r="431" spans="1:24">
      <c r="A431">
        <v>2541</v>
      </c>
      <c r="B431" s="28">
        <v>46106</v>
      </c>
      <c r="C431">
        <v>2026</v>
      </c>
      <c r="D431" t="s">
        <v>77</v>
      </c>
      <c r="E431">
        <v>3</v>
      </c>
      <c r="F431" t="s">
        <v>80</v>
      </c>
      <c r="G431" t="s">
        <v>6</v>
      </c>
      <c r="H431" t="s">
        <v>43</v>
      </c>
      <c r="I431" t="s">
        <v>2</v>
      </c>
      <c r="J431" t="s">
        <v>3</v>
      </c>
      <c r="K431" t="s">
        <v>14</v>
      </c>
      <c r="L431" t="s">
        <v>32</v>
      </c>
      <c r="M431">
        <v>2</v>
      </c>
      <c r="N431">
        <v>46.61</v>
      </c>
      <c r="O431">
        <v>0</v>
      </c>
      <c r="P431">
        <v>17.97</v>
      </c>
      <c r="Q431">
        <v>93.22</v>
      </c>
      <c r="R431">
        <v>35.94</v>
      </c>
      <c r="S431">
        <v>57.28</v>
      </c>
      <c r="T431">
        <v>0.61446041621969538</v>
      </c>
      <c r="U431">
        <v>2026</v>
      </c>
      <c r="V431" t="s">
        <v>77</v>
      </c>
      <c r="W431">
        <v>3</v>
      </c>
      <c r="X431" t="s">
        <v>80</v>
      </c>
    </row>
    <row r="432" spans="1:24">
      <c r="A432">
        <v>4264</v>
      </c>
      <c r="B432" s="28">
        <v>46106</v>
      </c>
      <c r="C432">
        <v>2026</v>
      </c>
      <c r="D432" t="s">
        <v>77</v>
      </c>
      <c r="E432">
        <v>3</v>
      </c>
      <c r="F432" t="s">
        <v>80</v>
      </c>
      <c r="G432" t="s">
        <v>11</v>
      </c>
      <c r="H432" t="s">
        <v>25</v>
      </c>
      <c r="I432" t="s">
        <v>2</v>
      </c>
      <c r="J432" t="s">
        <v>13</v>
      </c>
      <c r="K432" t="s">
        <v>14</v>
      </c>
      <c r="L432" t="s">
        <v>32</v>
      </c>
      <c r="M432">
        <v>1</v>
      </c>
      <c r="N432">
        <v>47.61</v>
      </c>
      <c r="O432">
        <v>0</v>
      </c>
      <c r="P432">
        <v>18.89</v>
      </c>
      <c r="Q432">
        <v>47.61</v>
      </c>
      <c r="R432">
        <v>18.89</v>
      </c>
      <c r="S432">
        <v>28.72</v>
      </c>
      <c r="T432">
        <v>0.60323461457676952</v>
      </c>
      <c r="U432">
        <v>2026</v>
      </c>
      <c r="V432" t="s">
        <v>77</v>
      </c>
      <c r="W432">
        <v>3</v>
      </c>
      <c r="X432" t="s">
        <v>80</v>
      </c>
    </row>
    <row r="433" spans="1:24">
      <c r="A433">
        <v>4311</v>
      </c>
      <c r="B433" s="28">
        <v>46106</v>
      </c>
      <c r="C433">
        <v>2026</v>
      </c>
      <c r="D433" t="s">
        <v>77</v>
      </c>
      <c r="E433">
        <v>3</v>
      </c>
      <c r="F433" t="s">
        <v>80</v>
      </c>
      <c r="G433" t="s">
        <v>11</v>
      </c>
      <c r="H433" t="s">
        <v>12</v>
      </c>
      <c r="I433" t="s">
        <v>2</v>
      </c>
      <c r="J433" t="s">
        <v>13</v>
      </c>
      <c r="K433" t="s">
        <v>4</v>
      </c>
      <c r="L433" t="s">
        <v>26</v>
      </c>
      <c r="M433">
        <v>2</v>
      </c>
      <c r="N433">
        <v>40.880000000000003</v>
      </c>
      <c r="O433">
        <v>0.05</v>
      </c>
      <c r="P433">
        <v>16.39</v>
      </c>
      <c r="Q433">
        <v>77.671999999999997</v>
      </c>
      <c r="R433">
        <v>32.78</v>
      </c>
      <c r="S433">
        <v>44.891999999999996</v>
      </c>
      <c r="T433">
        <v>0.57796889483983926</v>
      </c>
      <c r="U433">
        <v>2026</v>
      </c>
      <c r="V433" t="s">
        <v>77</v>
      </c>
      <c r="W433">
        <v>3</v>
      </c>
      <c r="X433" t="s">
        <v>80</v>
      </c>
    </row>
    <row r="434" spans="1:24">
      <c r="A434">
        <v>4796</v>
      </c>
      <c r="B434" s="28">
        <v>46106</v>
      </c>
      <c r="C434">
        <v>2026</v>
      </c>
      <c r="D434" t="s">
        <v>77</v>
      </c>
      <c r="E434">
        <v>3</v>
      </c>
      <c r="F434" t="s">
        <v>80</v>
      </c>
      <c r="G434" t="s">
        <v>6</v>
      </c>
      <c r="H434" t="s">
        <v>43</v>
      </c>
      <c r="I434" t="s">
        <v>2</v>
      </c>
      <c r="J434" t="s">
        <v>13</v>
      </c>
      <c r="K434" t="s">
        <v>34</v>
      </c>
      <c r="L434" t="s">
        <v>35</v>
      </c>
      <c r="M434">
        <v>2</v>
      </c>
      <c r="N434">
        <v>39.409999999999997</v>
      </c>
      <c r="O434">
        <v>0.15</v>
      </c>
      <c r="P434">
        <v>14.91</v>
      </c>
      <c r="Q434">
        <v>66.996999999999986</v>
      </c>
      <c r="R434">
        <v>29.82</v>
      </c>
      <c r="S434">
        <v>37.176999999999985</v>
      </c>
      <c r="T434">
        <v>0.55490544352732207</v>
      </c>
      <c r="U434">
        <v>2026</v>
      </c>
      <c r="V434" t="s">
        <v>77</v>
      </c>
      <c r="W434">
        <v>3</v>
      </c>
      <c r="X434" t="s">
        <v>80</v>
      </c>
    </row>
    <row r="435" spans="1:24">
      <c r="A435">
        <v>89</v>
      </c>
      <c r="B435" s="28">
        <v>46107</v>
      </c>
      <c r="C435">
        <v>2026</v>
      </c>
      <c r="D435" t="s">
        <v>77</v>
      </c>
      <c r="E435">
        <v>3</v>
      </c>
      <c r="F435" t="s">
        <v>80</v>
      </c>
      <c r="G435" t="s">
        <v>11</v>
      </c>
      <c r="H435" t="s">
        <v>39</v>
      </c>
      <c r="I435" t="s">
        <v>2</v>
      </c>
      <c r="J435" t="s">
        <v>3</v>
      </c>
      <c r="K435" t="s">
        <v>4</v>
      </c>
      <c r="L435" t="s">
        <v>26</v>
      </c>
      <c r="M435">
        <v>1</v>
      </c>
      <c r="N435">
        <v>40.82</v>
      </c>
      <c r="O435">
        <v>0.05</v>
      </c>
      <c r="P435">
        <v>16.940000000000001</v>
      </c>
      <c r="Q435">
        <v>38.778999999999996</v>
      </c>
      <c r="R435">
        <v>16.940000000000001</v>
      </c>
      <c r="S435">
        <v>21.838999999999995</v>
      </c>
      <c r="T435">
        <v>0.56316563088269411</v>
      </c>
      <c r="U435">
        <v>2026</v>
      </c>
      <c r="V435" t="s">
        <v>77</v>
      </c>
      <c r="W435">
        <v>3</v>
      </c>
      <c r="X435" t="s">
        <v>80</v>
      </c>
    </row>
    <row r="436" spans="1:24">
      <c r="A436">
        <v>487</v>
      </c>
      <c r="B436" s="28">
        <v>46107</v>
      </c>
      <c r="C436">
        <v>2026</v>
      </c>
      <c r="D436" t="s">
        <v>77</v>
      </c>
      <c r="E436">
        <v>3</v>
      </c>
      <c r="F436" t="s">
        <v>80</v>
      </c>
      <c r="G436" t="s">
        <v>20</v>
      </c>
      <c r="H436" t="s">
        <v>33</v>
      </c>
      <c r="I436" t="s">
        <v>19</v>
      </c>
      <c r="J436" t="s">
        <v>16</v>
      </c>
      <c r="K436" t="s">
        <v>14</v>
      </c>
      <c r="L436" t="s">
        <v>15</v>
      </c>
      <c r="M436">
        <v>3</v>
      </c>
      <c r="N436">
        <v>36.979999999999997</v>
      </c>
      <c r="O436">
        <v>0.1</v>
      </c>
      <c r="P436">
        <v>13.65</v>
      </c>
      <c r="Q436">
        <v>99.846000000000004</v>
      </c>
      <c r="R436">
        <v>40.950000000000003</v>
      </c>
      <c r="S436">
        <v>58.896000000000001</v>
      </c>
      <c r="T436">
        <v>0.58986839733189111</v>
      </c>
      <c r="U436">
        <v>2026</v>
      </c>
      <c r="V436" t="s">
        <v>77</v>
      </c>
      <c r="W436">
        <v>3</v>
      </c>
      <c r="X436" t="s">
        <v>80</v>
      </c>
    </row>
    <row r="437" spans="1:24">
      <c r="A437">
        <v>1476</v>
      </c>
      <c r="B437" s="28">
        <v>46107</v>
      </c>
      <c r="C437">
        <v>2026</v>
      </c>
      <c r="D437" t="s">
        <v>77</v>
      </c>
      <c r="E437">
        <v>3</v>
      </c>
      <c r="F437" t="s">
        <v>80</v>
      </c>
      <c r="G437" t="s">
        <v>6</v>
      </c>
      <c r="H437" t="s">
        <v>43</v>
      </c>
      <c r="I437" t="s">
        <v>28</v>
      </c>
      <c r="J437" t="s">
        <v>13</v>
      </c>
      <c r="K437" t="s">
        <v>14</v>
      </c>
      <c r="L437" t="s">
        <v>15</v>
      </c>
      <c r="M437">
        <v>1</v>
      </c>
      <c r="N437">
        <v>35.700000000000003</v>
      </c>
      <c r="O437">
        <v>0.05</v>
      </c>
      <c r="P437">
        <v>13.91</v>
      </c>
      <c r="Q437">
        <v>33.914999999999999</v>
      </c>
      <c r="R437">
        <v>13.91</v>
      </c>
      <c r="S437">
        <v>20.004999999999999</v>
      </c>
      <c r="T437">
        <v>0.58985699542975079</v>
      </c>
      <c r="U437">
        <v>2026</v>
      </c>
      <c r="V437" t="s">
        <v>77</v>
      </c>
      <c r="W437">
        <v>3</v>
      </c>
      <c r="X437" t="s">
        <v>80</v>
      </c>
    </row>
    <row r="438" spans="1:24">
      <c r="A438">
        <v>2145</v>
      </c>
      <c r="B438" s="28">
        <v>46107</v>
      </c>
      <c r="C438">
        <v>2026</v>
      </c>
      <c r="D438" t="s">
        <v>77</v>
      </c>
      <c r="E438">
        <v>3</v>
      </c>
      <c r="F438" t="s">
        <v>80</v>
      </c>
      <c r="G438" t="s">
        <v>20</v>
      </c>
      <c r="H438" t="s">
        <v>33</v>
      </c>
      <c r="I438" t="s">
        <v>19</v>
      </c>
      <c r="J438" t="s">
        <v>3</v>
      </c>
      <c r="K438" t="s">
        <v>4</v>
      </c>
      <c r="L438" t="s">
        <v>26</v>
      </c>
      <c r="M438">
        <v>1</v>
      </c>
      <c r="N438">
        <v>39.53</v>
      </c>
      <c r="O438">
        <v>0.05</v>
      </c>
      <c r="P438">
        <v>17.170000000000002</v>
      </c>
      <c r="Q438">
        <v>37.5535</v>
      </c>
      <c r="R438">
        <v>17.170000000000002</v>
      </c>
      <c r="S438">
        <v>20.383499999999998</v>
      </c>
      <c r="T438">
        <v>0.54278562584046752</v>
      </c>
      <c r="U438">
        <v>2026</v>
      </c>
      <c r="V438" t="s">
        <v>77</v>
      </c>
      <c r="W438">
        <v>3</v>
      </c>
      <c r="X438" t="s">
        <v>80</v>
      </c>
    </row>
    <row r="439" spans="1:24">
      <c r="A439">
        <v>2999</v>
      </c>
      <c r="B439" s="28">
        <v>46107</v>
      </c>
      <c r="C439">
        <v>2026</v>
      </c>
      <c r="D439" t="s">
        <v>77</v>
      </c>
      <c r="E439">
        <v>3</v>
      </c>
      <c r="F439" t="s">
        <v>80</v>
      </c>
      <c r="G439" t="s">
        <v>11</v>
      </c>
      <c r="H439" t="s">
        <v>18</v>
      </c>
      <c r="I439" t="s">
        <v>19</v>
      </c>
      <c r="J439" t="s">
        <v>3</v>
      </c>
      <c r="K439" t="s">
        <v>14</v>
      </c>
      <c r="L439" t="s">
        <v>15</v>
      </c>
      <c r="M439">
        <v>2</v>
      </c>
      <c r="N439">
        <v>35.75</v>
      </c>
      <c r="O439">
        <v>0</v>
      </c>
      <c r="P439">
        <v>13.28</v>
      </c>
      <c r="Q439">
        <v>71.5</v>
      </c>
      <c r="R439">
        <v>26.56</v>
      </c>
      <c r="S439">
        <v>44.94</v>
      </c>
      <c r="T439">
        <v>0.62853146853146846</v>
      </c>
      <c r="U439">
        <v>2026</v>
      </c>
      <c r="V439" t="s">
        <v>77</v>
      </c>
      <c r="W439">
        <v>3</v>
      </c>
      <c r="X439" t="s">
        <v>80</v>
      </c>
    </row>
    <row r="440" spans="1:24">
      <c r="A440">
        <v>4464</v>
      </c>
      <c r="B440" s="28">
        <v>46107</v>
      </c>
      <c r="C440">
        <v>2026</v>
      </c>
      <c r="D440" t="s">
        <v>77</v>
      </c>
      <c r="E440">
        <v>3</v>
      </c>
      <c r="F440" t="s">
        <v>80</v>
      </c>
      <c r="G440" t="s">
        <v>11</v>
      </c>
      <c r="H440" t="s">
        <v>12</v>
      </c>
      <c r="I440" t="s">
        <v>2</v>
      </c>
      <c r="J440" t="s">
        <v>16</v>
      </c>
      <c r="K440" t="s">
        <v>34</v>
      </c>
      <c r="L440" t="s">
        <v>45</v>
      </c>
      <c r="M440">
        <v>2</v>
      </c>
      <c r="N440">
        <v>50.17</v>
      </c>
      <c r="O440">
        <v>0</v>
      </c>
      <c r="P440">
        <v>22.37</v>
      </c>
      <c r="Q440">
        <v>100.34</v>
      </c>
      <c r="R440">
        <v>44.74</v>
      </c>
      <c r="S440">
        <v>55.6</v>
      </c>
      <c r="T440">
        <v>0.55411600558102447</v>
      </c>
      <c r="U440">
        <v>2026</v>
      </c>
      <c r="V440" t="s">
        <v>77</v>
      </c>
      <c r="W440">
        <v>3</v>
      </c>
      <c r="X440" t="s">
        <v>80</v>
      </c>
    </row>
    <row r="441" spans="1:24">
      <c r="A441">
        <v>4978</v>
      </c>
      <c r="B441" s="28">
        <v>46107</v>
      </c>
      <c r="C441">
        <v>2026</v>
      </c>
      <c r="D441" t="s">
        <v>77</v>
      </c>
      <c r="E441">
        <v>3</v>
      </c>
      <c r="F441" t="s">
        <v>80</v>
      </c>
      <c r="G441" t="s">
        <v>0</v>
      </c>
      <c r="H441" t="s">
        <v>36</v>
      </c>
      <c r="I441" t="s">
        <v>2</v>
      </c>
      <c r="J441" t="s">
        <v>13</v>
      </c>
      <c r="K441" t="s">
        <v>34</v>
      </c>
      <c r="L441" t="s">
        <v>35</v>
      </c>
      <c r="M441">
        <v>5</v>
      </c>
      <c r="N441">
        <v>41.32</v>
      </c>
      <c r="O441">
        <v>0</v>
      </c>
      <c r="P441">
        <v>15.09</v>
      </c>
      <c r="Q441">
        <v>206.6</v>
      </c>
      <c r="R441">
        <v>75.45</v>
      </c>
      <c r="S441">
        <v>131.14999999999998</v>
      </c>
      <c r="T441">
        <v>0.63480154888673757</v>
      </c>
      <c r="U441">
        <v>2026</v>
      </c>
      <c r="V441" t="s">
        <v>77</v>
      </c>
      <c r="W441">
        <v>3</v>
      </c>
      <c r="X441" t="s">
        <v>80</v>
      </c>
    </row>
    <row r="442" spans="1:24">
      <c r="A442">
        <v>130</v>
      </c>
      <c r="B442" s="28">
        <v>46108</v>
      </c>
      <c r="C442">
        <v>2026</v>
      </c>
      <c r="D442" t="s">
        <v>77</v>
      </c>
      <c r="E442">
        <v>3</v>
      </c>
      <c r="F442" t="s">
        <v>80</v>
      </c>
      <c r="G442" t="s">
        <v>20</v>
      </c>
      <c r="H442" t="s">
        <v>31</v>
      </c>
      <c r="I442" t="s">
        <v>28</v>
      </c>
      <c r="J442" t="s">
        <v>13</v>
      </c>
      <c r="K442" t="s">
        <v>9</v>
      </c>
      <c r="L442" t="s">
        <v>37</v>
      </c>
      <c r="M442">
        <v>3</v>
      </c>
      <c r="N442">
        <v>152.4</v>
      </c>
      <c r="O442">
        <v>0.05</v>
      </c>
      <c r="P442">
        <v>79.97</v>
      </c>
      <c r="Q442">
        <v>434.34000000000003</v>
      </c>
      <c r="R442">
        <v>239.91</v>
      </c>
      <c r="S442">
        <v>194.43000000000004</v>
      </c>
      <c r="T442">
        <v>0.44764470230694853</v>
      </c>
      <c r="U442">
        <v>2026</v>
      </c>
      <c r="V442" t="s">
        <v>77</v>
      </c>
      <c r="W442">
        <v>3</v>
      </c>
      <c r="X442" t="s">
        <v>80</v>
      </c>
    </row>
    <row r="443" spans="1:24">
      <c r="A443">
        <v>848</v>
      </c>
      <c r="B443" s="28">
        <v>46108</v>
      </c>
      <c r="C443">
        <v>2026</v>
      </c>
      <c r="D443" t="s">
        <v>77</v>
      </c>
      <c r="E443">
        <v>3</v>
      </c>
      <c r="F443" t="s">
        <v>80</v>
      </c>
      <c r="G443" t="s">
        <v>0</v>
      </c>
      <c r="H443" t="s">
        <v>1</v>
      </c>
      <c r="I443" t="s">
        <v>2</v>
      </c>
      <c r="J443" t="s">
        <v>13</v>
      </c>
      <c r="K443" t="s">
        <v>34</v>
      </c>
      <c r="L443" t="s">
        <v>42</v>
      </c>
      <c r="M443">
        <v>1</v>
      </c>
      <c r="N443">
        <v>36.299999999999997</v>
      </c>
      <c r="O443">
        <v>0</v>
      </c>
      <c r="P443">
        <v>14.1</v>
      </c>
      <c r="Q443">
        <v>36.299999999999997</v>
      </c>
      <c r="R443">
        <v>14.1</v>
      </c>
      <c r="S443">
        <v>22.199999999999996</v>
      </c>
      <c r="T443">
        <v>0.61157024793388426</v>
      </c>
      <c r="U443">
        <v>2026</v>
      </c>
      <c r="V443" t="s">
        <v>77</v>
      </c>
      <c r="W443">
        <v>3</v>
      </c>
      <c r="X443" t="s">
        <v>80</v>
      </c>
    </row>
    <row r="444" spans="1:24">
      <c r="A444">
        <v>1359</v>
      </c>
      <c r="B444" s="28">
        <v>46108</v>
      </c>
      <c r="C444">
        <v>2026</v>
      </c>
      <c r="D444" t="s">
        <v>77</v>
      </c>
      <c r="E444">
        <v>3</v>
      </c>
      <c r="F444" t="s">
        <v>80</v>
      </c>
      <c r="G444" t="s">
        <v>11</v>
      </c>
      <c r="H444" t="s">
        <v>25</v>
      </c>
      <c r="I444" t="s">
        <v>2</v>
      </c>
      <c r="J444" t="s">
        <v>3</v>
      </c>
      <c r="K444" t="s">
        <v>14</v>
      </c>
      <c r="L444" t="s">
        <v>32</v>
      </c>
      <c r="M444">
        <v>3</v>
      </c>
      <c r="N444">
        <v>46.24</v>
      </c>
      <c r="O444">
        <v>0.1</v>
      </c>
      <c r="P444">
        <v>18.2</v>
      </c>
      <c r="Q444">
        <v>124.848</v>
      </c>
      <c r="R444">
        <v>54.599999999999994</v>
      </c>
      <c r="S444">
        <v>70.248000000000005</v>
      </c>
      <c r="T444">
        <v>0.56266820453671673</v>
      </c>
      <c r="U444">
        <v>2026</v>
      </c>
      <c r="V444" t="s">
        <v>77</v>
      </c>
      <c r="W444">
        <v>3</v>
      </c>
      <c r="X444" t="s">
        <v>80</v>
      </c>
    </row>
    <row r="445" spans="1:24">
      <c r="A445">
        <v>2379</v>
      </c>
      <c r="B445" s="28">
        <v>46108</v>
      </c>
      <c r="C445">
        <v>2026</v>
      </c>
      <c r="D445" t="s">
        <v>77</v>
      </c>
      <c r="E445">
        <v>3</v>
      </c>
      <c r="F445" t="s">
        <v>80</v>
      </c>
      <c r="G445" t="s">
        <v>0</v>
      </c>
      <c r="H445" t="s">
        <v>1</v>
      </c>
      <c r="I445" t="s">
        <v>19</v>
      </c>
      <c r="J445" t="s">
        <v>3</v>
      </c>
      <c r="K445" t="s">
        <v>14</v>
      </c>
      <c r="L445" t="s">
        <v>48</v>
      </c>
      <c r="M445">
        <v>2</v>
      </c>
      <c r="N445">
        <v>165.58</v>
      </c>
      <c r="O445">
        <v>0</v>
      </c>
      <c r="P445">
        <v>86.16</v>
      </c>
      <c r="Q445">
        <v>331.16</v>
      </c>
      <c r="R445">
        <v>172.32</v>
      </c>
      <c r="S445">
        <v>158.84000000000003</v>
      </c>
      <c r="T445">
        <v>0.47964730039859893</v>
      </c>
      <c r="U445">
        <v>2026</v>
      </c>
      <c r="V445" t="s">
        <v>77</v>
      </c>
      <c r="W445">
        <v>3</v>
      </c>
      <c r="X445" t="s">
        <v>80</v>
      </c>
    </row>
    <row r="446" spans="1:24">
      <c r="A446">
        <v>2987</v>
      </c>
      <c r="B446" s="28">
        <v>46108</v>
      </c>
      <c r="C446">
        <v>2026</v>
      </c>
      <c r="D446" t="s">
        <v>77</v>
      </c>
      <c r="E446">
        <v>3</v>
      </c>
      <c r="F446" t="s">
        <v>80</v>
      </c>
      <c r="G446" t="s">
        <v>0</v>
      </c>
      <c r="H446" t="s">
        <v>36</v>
      </c>
      <c r="I446" t="s">
        <v>2</v>
      </c>
      <c r="J446" t="s">
        <v>3</v>
      </c>
      <c r="K446" t="s">
        <v>23</v>
      </c>
      <c r="L446" t="s">
        <v>51</v>
      </c>
      <c r="M446">
        <v>4</v>
      </c>
      <c r="N446">
        <v>121.49</v>
      </c>
      <c r="O446">
        <v>0</v>
      </c>
      <c r="P446">
        <v>62.01</v>
      </c>
      <c r="Q446">
        <v>485.96</v>
      </c>
      <c r="R446">
        <v>248.04</v>
      </c>
      <c r="S446">
        <v>237.92</v>
      </c>
      <c r="T446">
        <v>0.4895876203802782</v>
      </c>
      <c r="U446">
        <v>2026</v>
      </c>
      <c r="V446" t="s">
        <v>77</v>
      </c>
      <c r="W446">
        <v>3</v>
      </c>
      <c r="X446" t="s">
        <v>80</v>
      </c>
    </row>
    <row r="447" spans="1:24">
      <c r="A447">
        <v>3121</v>
      </c>
      <c r="B447" s="28">
        <v>46108</v>
      </c>
      <c r="C447">
        <v>2026</v>
      </c>
      <c r="D447" t="s">
        <v>77</v>
      </c>
      <c r="E447">
        <v>3</v>
      </c>
      <c r="F447" t="s">
        <v>80</v>
      </c>
      <c r="G447" t="s">
        <v>6</v>
      </c>
      <c r="H447" t="s">
        <v>43</v>
      </c>
      <c r="I447" t="s">
        <v>19</v>
      </c>
      <c r="J447" t="s">
        <v>13</v>
      </c>
      <c r="K447" t="s">
        <v>4</v>
      </c>
      <c r="L447" t="s">
        <v>5</v>
      </c>
      <c r="M447">
        <v>5</v>
      </c>
      <c r="N447">
        <v>81.84</v>
      </c>
      <c r="O447">
        <v>0.1</v>
      </c>
      <c r="P447">
        <v>42.7</v>
      </c>
      <c r="Q447">
        <v>368.28000000000003</v>
      </c>
      <c r="R447">
        <v>213.5</v>
      </c>
      <c r="S447">
        <v>154.78000000000003</v>
      </c>
      <c r="T447">
        <v>0.42027804931030743</v>
      </c>
      <c r="U447">
        <v>2026</v>
      </c>
      <c r="V447" t="s">
        <v>77</v>
      </c>
      <c r="W447">
        <v>3</v>
      </c>
      <c r="X447" t="s">
        <v>80</v>
      </c>
    </row>
    <row r="448" spans="1:24">
      <c r="A448">
        <v>4445</v>
      </c>
      <c r="B448" s="28">
        <v>46108</v>
      </c>
      <c r="C448">
        <v>2026</v>
      </c>
      <c r="D448" t="s">
        <v>77</v>
      </c>
      <c r="E448">
        <v>3</v>
      </c>
      <c r="F448" t="s">
        <v>80</v>
      </c>
      <c r="G448" t="s">
        <v>6</v>
      </c>
      <c r="H448" t="s">
        <v>41</v>
      </c>
      <c r="I448" t="s">
        <v>2</v>
      </c>
      <c r="J448" t="s">
        <v>13</v>
      </c>
      <c r="K448" t="s">
        <v>9</v>
      </c>
      <c r="L448" t="s">
        <v>37</v>
      </c>
      <c r="M448">
        <v>1</v>
      </c>
      <c r="N448">
        <v>151.47999999999999</v>
      </c>
      <c r="O448">
        <v>0</v>
      </c>
      <c r="P448">
        <v>79.41</v>
      </c>
      <c r="Q448">
        <v>151.47999999999999</v>
      </c>
      <c r="R448">
        <v>79.41</v>
      </c>
      <c r="S448">
        <v>72.069999999999993</v>
      </c>
      <c r="T448">
        <v>0.47577237919197252</v>
      </c>
      <c r="U448">
        <v>2026</v>
      </c>
      <c r="V448" t="s">
        <v>77</v>
      </c>
      <c r="W448">
        <v>3</v>
      </c>
      <c r="X448" t="s">
        <v>80</v>
      </c>
    </row>
    <row r="449" spans="1:24">
      <c r="A449">
        <v>441</v>
      </c>
      <c r="B449" s="28">
        <v>46109</v>
      </c>
      <c r="C449">
        <v>2026</v>
      </c>
      <c r="D449" t="s">
        <v>77</v>
      </c>
      <c r="E449">
        <v>3</v>
      </c>
      <c r="F449" t="s">
        <v>80</v>
      </c>
      <c r="G449" t="s">
        <v>0</v>
      </c>
      <c r="H449" t="s">
        <v>50</v>
      </c>
      <c r="I449" t="s">
        <v>19</v>
      </c>
      <c r="J449" t="s">
        <v>13</v>
      </c>
      <c r="K449" t="s">
        <v>34</v>
      </c>
      <c r="L449" t="s">
        <v>45</v>
      </c>
      <c r="M449">
        <v>1</v>
      </c>
      <c r="N449">
        <v>51.02</v>
      </c>
      <c r="O449">
        <v>0.05</v>
      </c>
      <c r="P449">
        <v>21.94</v>
      </c>
      <c r="Q449">
        <v>48.469000000000001</v>
      </c>
      <c r="R449">
        <v>21.94</v>
      </c>
      <c r="S449">
        <v>26.529</v>
      </c>
      <c r="T449">
        <v>0.54733953661102974</v>
      </c>
      <c r="U449">
        <v>2026</v>
      </c>
      <c r="V449" t="s">
        <v>77</v>
      </c>
      <c r="W449">
        <v>3</v>
      </c>
      <c r="X449" t="s">
        <v>80</v>
      </c>
    </row>
    <row r="450" spans="1:24">
      <c r="A450">
        <v>4608</v>
      </c>
      <c r="B450" s="28">
        <v>46109</v>
      </c>
      <c r="C450">
        <v>2026</v>
      </c>
      <c r="D450" t="s">
        <v>77</v>
      </c>
      <c r="E450">
        <v>3</v>
      </c>
      <c r="F450" t="s">
        <v>80</v>
      </c>
      <c r="G450" t="s">
        <v>11</v>
      </c>
      <c r="H450" t="s">
        <v>12</v>
      </c>
      <c r="I450" t="s">
        <v>8</v>
      </c>
      <c r="J450" t="s">
        <v>16</v>
      </c>
      <c r="K450" t="s">
        <v>4</v>
      </c>
      <c r="L450" t="s">
        <v>26</v>
      </c>
      <c r="M450">
        <v>8</v>
      </c>
      <c r="N450">
        <v>40.86</v>
      </c>
      <c r="O450">
        <v>0.1</v>
      </c>
      <c r="P450">
        <v>16.34</v>
      </c>
      <c r="Q450">
        <v>294.19200000000001</v>
      </c>
      <c r="R450">
        <v>130.72</v>
      </c>
      <c r="S450">
        <v>163.47200000000001</v>
      </c>
      <c r="T450">
        <v>0.55566432805786703</v>
      </c>
      <c r="U450">
        <v>2026</v>
      </c>
      <c r="V450" t="s">
        <v>77</v>
      </c>
      <c r="W450">
        <v>3</v>
      </c>
      <c r="X450" t="s">
        <v>80</v>
      </c>
    </row>
    <row r="451" spans="1:24">
      <c r="A451">
        <v>4914</v>
      </c>
      <c r="B451" s="28">
        <v>46109</v>
      </c>
      <c r="C451">
        <v>2026</v>
      </c>
      <c r="D451" t="s">
        <v>77</v>
      </c>
      <c r="E451">
        <v>3</v>
      </c>
      <c r="F451" t="s">
        <v>80</v>
      </c>
      <c r="G451" t="s">
        <v>0</v>
      </c>
      <c r="H451" t="s">
        <v>36</v>
      </c>
      <c r="I451" t="s">
        <v>2</v>
      </c>
      <c r="J451" t="s">
        <v>13</v>
      </c>
      <c r="K451" t="s">
        <v>14</v>
      </c>
      <c r="L451" t="s">
        <v>48</v>
      </c>
      <c r="M451">
        <v>5</v>
      </c>
      <c r="N451">
        <v>163.33000000000001</v>
      </c>
      <c r="O451">
        <v>0</v>
      </c>
      <c r="P451">
        <v>87.05</v>
      </c>
      <c r="Q451">
        <v>816.65000000000009</v>
      </c>
      <c r="R451">
        <v>435.25</v>
      </c>
      <c r="S451">
        <v>381.40000000000009</v>
      </c>
      <c r="T451">
        <v>0.46702993938651816</v>
      </c>
      <c r="U451">
        <v>2026</v>
      </c>
      <c r="V451" t="s">
        <v>77</v>
      </c>
      <c r="W451">
        <v>3</v>
      </c>
      <c r="X451" t="s">
        <v>80</v>
      </c>
    </row>
    <row r="452" spans="1:24">
      <c r="A452">
        <v>860</v>
      </c>
      <c r="B452" s="28">
        <v>46110</v>
      </c>
      <c r="C452">
        <v>2026</v>
      </c>
      <c r="D452" t="s">
        <v>77</v>
      </c>
      <c r="E452">
        <v>3</v>
      </c>
      <c r="F452" t="s">
        <v>80</v>
      </c>
      <c r="G452" t="s">
        <v>6</v>
      </c>
      <c r="H452" t="s">
        <v>49</v>
      </c>
      <c r="I452" t="s">
        <v>28</v>
      </c>
      <c r="J452" t="s">
        <v>13</v>
      </c>
      <c r="K452" t="s">
        <v>9</v>
      </c>
      <c r="L452" t="s">
        <v>10</v>
      </c>
      <c r="M452">
        <v>1</v>
      </c>
      <c r="N452">
        <v>90.27</v>
      </c>
      <c r="O452">
        <v>0</v>
      </c>
      <c r="P452">
        <v>46.38</v>
      </c>
      <c r="Q452">
        <v>90.27</v>
      </c>
      <c r="R452">
        <v>46.38</v>
      </c>
      <c r="S452">
        <v>43.889999999999993</v>
      </c>
      <c r="T452">
        <v>0.48620804253904948</v>
      </c>
      <c r="U452">
        <v>2026</v>
      </c>
      <c r="V452" t="s">
        <v>77</v>
      </c>
      <c r="W452">
        <v>3</v>
      </c>
      <c r="X452" t="s">
        <v>80</v>
      </c>
    </row>
    <row r="453" spans="1:24">
      <c r="A453">
        <v>920</v>
      </c>
      <c r="B453" s="28">
        <v>46110</v>
      </c>
      <c r="C453">
        <v>2026</v>
      </c>
      <c r="D453" t="s">
        <v>77</v>
      </c>
      <c r="E453">
        <v>3</v>
      </c>
      <c r="F453" t="s">
        <v>80</v>
      </c>
      <c r="G453" t="s">
        <v>0</v>
      </c>
      <c r="H453" t="s">
        <v>36</v>
      </c>
      <c r="I453" t="s">
        <v>8</v>
      </c>
      <c r="J453" t="s">
        <v>16</v>
      </c>
      <c r="K453" t="s">
        <v>14</v>
      </c>
      <c r="L453" t="s">
        <v>44</v>
      </c>
      <c r="M453">
        <v>12</v>
      </c>
      <c r="N453">
        <v>131.31</v>
      </c>
      <c r="O453">
        <v>0.05</v>
      </c>
      <c r="P453">
        <v>68.459999999999994</v>
      </c>
      <c r="Q453">
        <v>1496.934</v>
      </c>
      <c r="R453">
        <v>821.52</v>
      </c>
      <c r="S453">
        <v>675.41399999999999</v>
      </c>
      <c r="T453">
        <v>0.45119824922140855</v>
      </c>
      <c r="U453">
        <v>2026</v>
      </c>
      <c r="V453" t="s">
        <v>77</v>
      </c>
      <c r="W453">
        <v>3</v>
      </c>
      <c r="X453" t="s">
        <v>80</v>
      </c>
    </row>
    <row r="454" spans="1:24">
      <c r="A454">
        <v>1700</v>
      </c>
      <c r="B454" s="28">
        <v>46110</v>
      </c>
      <c r="C454">
        <v>2026</v>
      </c>
      <c r="D454" t="s">
        <v>77</v>
      </c>
      <c r="E454">
        <v>3</v>
      </c>
      <c r="F454" t="s">
        <v>80</v>
      </c>
      <c r="G454" t="s">
        <v>6</v>
      </c>
      <c r="H454" t="s">
        <v>43</v>
      </c>
      <c r="I454" t="s">
        <v>28</v>
      </c>
      <c r="J454" t="s">
        <v>13</v>
      </c>
      <c r="K454" t="s">
        <v>14</v>
      </c>
      <c r="L454" t="s">
        <v>48</v>
      </c>
      <c r="M454">
        <v>1</v>
      </c>
      <c r="N454">
        <v>167.27</v>
      </c>
      <c r="O454">
        <v>0.05</v>
      </c>
      <c r="P454">
        <v>88.19</v>
      </c>
      <c r="Q454">
        <v>158.90649999999999</v>
      </c>
      <c r="R454">
        <v>88.19</v>
      </c>
      <c r="S454">
        <v>70.716499999999996</v>
      </c>
      <c r="T454">
        <v>0.44501955552478972</v>
      </c>
      <c r="U454">
        <v>2026</v>
      </c>
      <c r="V454" t="s">
        <v>77</v>
      </c>
      <c r="W454">
        <v>3</v>
      </c>
      <c r="X454" t="s">
        <v>80</v>
      </c>
    </row>
    <row r="455" spans="1:24">
      <c r="A455">
        <v>1768</v>
      </c>
      <c r="B455" s="28">
        <v>46110</v>
      </c>
      <c r="C455">
        <v>2026</v>
      </c>
      <c r="D455" t="s">
        <v>77</v>
      </c>
      <c r="E455">
        <v>3</v>
      </c>
      <c r="F455" t="s">
        <v>80</v>
      </c>
      <c r="G455" t="s">
        <v>6</v>
      </c>
      <c r="H455" t="s">
        <v>43</v>
      </c>
      <c r="I455" t="s">
        <v>28</v>
      </c>
      <c r="J455" t="s">
        <v>3</v>
      </c>
      <c r="K455" t="s">
        <v>9</v>
      </c>
      <c r="L455" t="s">
        <v>46</v>
      </c>
      <c r="M455">
        <v>4</v>
      </c>
      <c r="N455">
        <v>70.510000000000005</v>
      </c>
      <c r="O455">
        <v>0</v>
      </c>
      <c r="P455">
        <v>31.93</v>
      </c>
      <c r="Q455">
        <v>282.04000000000002</v>
      </c>
      <c r="R455">
        <v>127.72</v>
      </c>
      <c r="S455">
        <v>154.32000000000002</v>
      </c>
      <c r="T455">
        <v>0.54715643171181394</v>
      </c>
      <c r="U455">
        <v>2026</v>
      </c>
      <c r="V455" t="s">
        <v>77</v>
      </c>
      <c r="W455">
        <v>3</v>
      </c>
      <c r="X455" t="s">
        <v>80</v>
      </c>
    </row>
    <row r="456" spans="1:24">
      <c r="A456">
        <v>1876</v>
      </c>
      <c r="B456" s="28">
        <v>46110</v>
      </c>
      <c r="C456">
        <v>2026</v>
      </c>
      <c r="D456" t="s">
        <v>77</v>
      </c>
      <c r="E456">
        <v>3</v>
      </c>
      <c r="F456" t="s">
        <v>80</v>
      </c>
      <c r="G456" t="s">
        <v>6</v>
      </c>
      <c r="H456" t="s">
        <v>27</v>
      </c>
      <c r="I456" t="s">
        <v>8</v>
      </c>
      <c r="J456" t="s">
        <v>13</v>
      </c>
      <c r="K456" t="s">
        <v>4</v>
      </c>
      <c r="L456" t="s">
        <v>30</v>
      </c>
      <c r="M456">
        <v>12</v>
      </c>
      <c r="N456">
        <v>101.06</v>
      </c>
      <c r="O456">
        <v>0.1</v>
      </c>
      <c r="P456">
        <v>50.59</v>
      </c>
      <c r="Q456">
        <v>1091.4480000000001</v>
      </c>
      <c r="R456">
        <v>607.08000000000004</v>
      </c>
      <c r="S456">
        <v>484.36800000000005</v>
      </c>
      <c r="T456">
        <v>0.4437847703234602</v>
      </c>
      <c r="U456">
        <v>2026</v>
      </c>
      <c r="V456" t="s">
        <v>77</v>
      </c>
      <c r="W456">
        <v>3</v>
      </c>
      <c r="X456" t="s">
        <v>80</v>
      </c>
    </row>
    <row r="457" spans="1:24">
      <c r="A457">
        <v>2453</v>
      </c>
      <c r="B457" s="28">
        <v>46110</v>
      </c>
      <c r="C457">
        <v>2026</v>
      </c>
      <c r="D457" t="s">
        <v>77</v>
      </c>
      <c r="E457">
        <v>3</v>
      </c>
      <c r="F457" t="s">
        <v>80</v>
      </c>
      <c r="G457" t="s">
        <v>20</v>
      </c>
      <c r="H457" t="s">
        <v>33</v>
      </c>
      <c r="I457" t="s">
        <v>2</v>
      </c>
      <c r="J457" t="s">
        <v>16</v>
      </c>
      <c r="K457" t="s">
        <v>4</v>
      </c>
      <c r="L457" t="s">
        <v>5</v>
      </c>
      <c r="M457">
        <v>2</v>
      </c>
      <c r="N457">
        <v>79.849999999999994</v>
      </c>
      <c r="O457">
        <v>0.05</v>
      </c>
      <c r="P457">
        <v>43.78</v>
      </c>
      <c r="Q457">
        <v>151.71499999999997</v>
      </c>
      <c r="R457">
        <v>87.56</v>
      </c>
      <c r="S457">
        <v>64.154999999999973</v>
      </c>
      <c r="T457">
        <v>0.42286524074745402</v>
      </c>
      <c r="U457">
        <v>2026</v>
      </c>
      <c r="V457" t="s">
        <v>77</v>
      </c>
      <c r="W457">
        <v>3</v>
      </c>
      <c r="X457" t="s">
        <v>80</v>
      </c>
    </row>
    <row r="458" spans="1:24">
      <c r="A458">
        <v>2676</v>
      </c>
      <c r="B458" s="28">
        <v>46110</v>
      </c>
      <c r="C458">
        <v>2026</v>
      </c>
      <c r="D458" t="s">
        <v>77</v>
      </c>
      <c r="E458">
        <v>3</v>
      </c>
      <c r="F458" t="s">
        <v>80</v>
      </c>
      <c r="G458" t="s">
        <v>11</v>
      </c>
      <c r="H458" t="s">
        <v>25</v>
      </c>
      <c r="I458" t="s">
        <v>19</v>
      </c>
      <c r="J458" t="s">
        <v>13</v>
      </c>
      <c r="K458" t="s">
        <v>23</v>
      </c>
      <c r="L458" t="s">
        <v>29</v>
      </c>
      <c r="M458">
        <v>4</v>
      </c>
      <c r="N458">
        <v>191.99</v>
      </c>
      <c r="O458">
        <v>0</v>
      </c>
      <c r="P458">
        <v>104.44</v>
      </c>
      <c r="Q458">
        <v>767.96</v>
      </c>
      <c r="R458">
        <v>417.76</v>
      </c>
      <c r="S458">
        <v>350.20000000000005</v>
      </c>
      <c r="T458">
        <v>0.45601333402781397</v>
      </c>
      <c r="U458">
        <v>2026</v>
      </c>
      <c r="V458" t="s">
        <v>77</v>
      </c>
      <c r="W458">
        <v>3</v>
      </c>
      <c r="X458" t="s">
        <v>80</v>
      </c>
    </row>
    <row r="459" spans="1:24">
      <c r="A459">
        <v>2800</v>
      </c>
      <c r="B459" s="28">
        <v>46110</v>
      </c>
      <c r="C459">
        <v>2026</v>
      </c>
      <c r="D459" t="s">
        <v>77</v>
      </c>
      <c r="E459">
        <v>3</v>
      </c>
      <c r="F459" t="s">
        <v>80</v>
      </c>
      <c r="G459" t="s">
        <v>6</v>
      </c>
      <c r="H459" t="s">
        <v>41</v>
      </c>
      <c r="I459" t="s">
        <v>2</v>
      </c>
      <c r="J459" t="s">
        <v>13</v>
      </c>
      <c r="K459" t="s">
        <v>4</v>
      </c>
      <c r="L459" t="s">
        <v>22</v>
      </c>
      <c r="M459">
        <v>1</v>
      </c>
      <c r="N459">
        <v>49.81</v>
      </c>
      <c r="O459">
        <v>0.05</v>
      </c>
      <c r="P459">
        <v>23.12</v>
      </c>
      <c r="Q459">
        <v>47.319499999999998</v>
      </c>
      <c r="R459">
        <v>23.12</v>
      </c>
      <c r="S459">
        <v>24.199499999999997</v>
      </c>
      <c r="T459">
        <v>0.51140650260463438</v>
      </c>
      <c r="U459">
        <v>2026</v>
      </c>
      <c r="V459" t="s">
        <v>77</v>
      </c>
      <c r="W459">
        <v>3</v>
      </c>
      <c r="X459" t="s">
        <v>80</v>
      </c>
    </row>
    <row r="460" spans="1:24">
      <c r="A460">
        <v>2857</v>
      </c>
      <c r="B460" s="28">
        <v>46110</v>
      </c>
      <c r="C460">
        <v>2026</v>
      </c>
      <c r="D460" t="s">
        <v>77</v>
      </c>
      <c r="E460">
        <v>3</v>
      </c>
      <c r="F460" t="s">
        <v>80</v>
      </c>
      <c r="G460" t="s">
        <v>0</v>
      </c>
      <c r="H460" t="s">
        <v>50</v>
      </c>
      <c r="I460" t="s">
        <v>19</v>
      </c>
      <c r="J460" t="s">
        <v>13</v>
      </c>
      <c r="K460" t="s">
        <v>34</v>
      </c>
      <c r="L460" t="s">
        <v>35</v>
      </c>
      <c r="M460">
        <v>1</v>
      </c>
      <c r="N460">
        <v>40.39</v>
      </c>
      <c r="O460">
        <v>0.1</v>
      </c>
      <c r="P460">
        <v>14.97</v>
      </c>
      <c r="Q460">
        <v>36.350999999999999</v>
      </c>
      <c r="R460">
        <v>14.97</v>
      </c>
      <c r="S460">
        <v>21.381</v>
      </c>
      <c r="T460">
        <v>0.58818189320788972</v>
      </c>
      <c r="U460">
        <v>2026</v>
      </c>
      <c r="V460" t="s">
        <v>77</v>
      </c>
      <c r="W460">
        <v>3</v>
      </c>
      <c r="X460" t="s">
        <v>80</v>
      </c>
    </row>
    <row r="461" spans="1:24">
      <c r="A461">
        <v>3584</v>
      </c>
      <c r="B461" s="28">
        <v>46110</v>
      </c>
      <c r="C461">
        <v>2026</v>
      </c>
      <c r="D461" t="s">
        <v>77</v>
      </c>
      <c r="E461">
        <v>3</v>
      </c>
      <c r="F461" t="s">
        <v>80</v>
      </c>
      <c r="G461" t="s">
        <v>0</v>
      </c>
      <c r="H461" t="s">
        <v>1</v>
      </c>
      <c r="I461" t="s">
        <v>2</v>
      </c>
      <c r="J461" t="s">
        <v>3</v>
      </c>
      <c r="K461" t="s">
        <v>14</v>
      </c>
      <c r="L461" t="s">
        <v>15</v>
      </c>
      <c r="M461">
        <v>1</v>
      </c>
      <c r="N461">
        <v>35.700000000000003</v>
      </c>
      <c r="O461">
        <v>0.05</v>
      </c>
      <c r="P461">
        <v>13.85</v>
      </c>
      <c r="Q461">
        <v>33.914999999999999</v>
      </c>
      <c r="R461">
        <v>13.85</v>
      </c>
      <c r="S461">
        <v>20.064999999999998</v>
      </c>
      <c r="T461">
        <v>0.59162612413386406</v>
      </c>
      <c r="U461">
        <v>2026</v>
      </c>
      <c r="V461" t="s">
        <v>77</v>
      </c>
      <c r="W461">
        <v>3</v>
      </c>
      <c r="X461" t="s">
        <v>80</v>
      </c>
    </row>
    <row r="462" spans="1:24">
      <c r="A462">
        <v>3669</v>
      </c>
      <c r="B462" s="28">
        <v>46110</v>
      </c>
      <c r="C462">
        <v>2026</v>
      </c>
      <c r="D462" t="s">
        <v>77</v>
      </c>
      <c r="E462">
        <v>3</v>
      </c>
      <c r="F462" t="s">
        <v>80</v>
      </c>
      <c r="G462" t="s">
        <v>11</v>
      </c>
      <c r="H462" t="s">
        <v>39</v>
      </c>
      <c r="I462" t="s">
        <v>28</v>
      </c>
      <c r="J462" t="s">
        <v>3</v>
      </c>
      <c r="K462" t="s">
        <v>23</v>
      </c>
      <c r="L462" t="s">
        <v>40</v>
      </c>
      <c r="M462">
        <v>1</v>
      </c>
      <c r="N462">
        <v>80.09</v>
      </c>
      <c r="O462">
        <v>0</v>
      </c>
      <c r="P462">
        <v>40.61</v>
      </c>
      <c r="Q462">
        <v>80.09</v>
      </c>
      <c r="R462">
        <v>40.61</v>
      </c>
      <c r="S462">
        <v>39.480000000000004</v>
      </c>
      <c r="T462">
        <v>0.49294543638406796</v>
      </c>
      <c r="U462">
        <v>2026</v>
      </c>
      <c r="V462" t="s">
        <v>77</v>
      </c>
      <c r="W462">
        <v>3</v>
      </c>
      <c r="X462" t="s">
        <v>80</v>
      </c>
    </row>
    <row r="463" spans="1:24">
      <c r="A463">
        <v>4787</v>
      </c>
      <c r="B463" s="28">
        <v>46110</v>
      </c>
      <c r="C463">
        <v>2026</v>
      </c>
      <c r="D463" t="s">
        <v>77</v>
      </c>
      <c r="E463">
        <v>3</v>
      </c>
      <c r="F463" t="s">
        <v>80</v>
      </c>
      <c r="G463" t="s">
        <v>20</v>
      </c>
      <c r="H463" t="s">
        <v>47</v>
      </c>
      <c r="I463" t="s">
        <v>28</v>
      </c>
      <c r="J463" t="s">
        <v>13</v>
      </c>
      <c r="K463" t="s">
        <v>9</v>
      </c>
      <c r="L463" t="s">
        <v>17</v>
      </c>
      <c r="M463">
        <v>1</v>
      </c>
      <c r="N463">
        <v>142.87</v>
      </c>
      <c r="O463">
        <v>0.1</v>
      </c>
      <c r="P463">
        <v>77.33</v>
      </c>
      <c r="Q463">
        <v>128.583</v>
      </c>
      <c r="R463">
        <v>77.33</v>
      </c>
      <c r="S463">
        <v>51.253</v>
      </c>
      <c r="T463">
        <v>0.39859857057309289</v>
      </c>
      <c r="U463">
        <v>2026</v>
      </c>
      <c r="V463" t="s">
        <v>77</v>
      </c>
      <c r="W463">
        <v>3</v>
      </c>
      <c r="X463" t="s">
        <v>80</v>
      </c>
    </row>
    <row r="464" spans="1:24">
      <c r="A464">
        <v>769</v>
      </c>
      <c r="B464" s="28">
        <v>46111</v>
      </c>
      <c r="C464">
        <v>2026</v>
      </c>
      <c r="D464" t="s">
        <v>77</v>
      </c>
      <c r="E464">
        <v>3</v>
      </c>
      <c r="F464" t="s">
        <v>80</v>
      </c>
      <c r="G464" t="s">
        <v>20</v>
      </c>
      <c r="H464" t="s">
        <v>33</v>
      </c>
      <c r="I464" t="s">
        <v>2</v>
      </c>
      <c r="J464" t="s">
        <v>3</v>
      </c>
      <c r="K464" t="s">
        <v>34</v>
      </c>
      <c r="L464" t="s">
        <v>35</v>
      </c>
      <c r="M464">
        <v>1</v>
      </c>
      <c r="N464">
        <v>40.53</v>
      </c>
      <c r="O464">
        <v>0</v>
      </c>
      <c r="P464">
        <v>14.32</v>
      </c>
      <c r="Q464">
        <v>40.53</v>
      </c>
      <c r="R464">
        <v>14.32</v>
      </c>
      <c r="S464">
        <v>26.21</v>
      </c>
      <c r="T464">
        <v>0.64668147051566738</v>
      </c>
      <c r="U464">
        <v>2026</v>
      </c>
      <c r="V464" t="s">
        <v>77</v>
      </c>
      <c r="W464">
        <v>3</v>
      </c>
      <c r="X464" t="s">
        <v>80</v>
      </c>
    </row>
    <row r="465" spans="1:24">
      <c r="A465">
        <v>1184</v>
      </c>
      <c r="B465" s="28">
        <v>46111</v>
      </c>
      <c r="C465">
        <v>2026</v>
      </c>
      <c r="D465" t="s">
        <v>77</v>
      </c>
      <c r="E465">
        <v>3</v>
      </c>
      <c r="F465" t="s">
        <v>80</v>
      </c>
      <c r="G465" t="s">
        <v>20</v>
      </c>
      <c r="H465" t="s">
        <v>33</v>
      </c>
      <c r="I465" t="s">
        <v>2</v>
      </c>
      <c r="J465" t="s">
        <v>3</v>
      </c>
      <c r="K465" t="s">
        <v>4</v>
      </c>
      <c r="L465" t="s">
        <v>22</v>
      </c>
      <c r="M465">
        <v>1</v>
      </c>
      <c r="N465">
        <v>49.46</v>
      </c>
      <c r="O465">
        <v>0</v>
      </c>
      <c r="P465">
        <v>23.04</v>
      </c>
      <c r="Q465">
        <v>49.46</v>
      </c>
      <c r="R465">
        <v>23.04</v>
      </c>
      <c r="S465">
        <v>26.42</v>
      </c>
      <c r="T465">
        <v>0.53416902547513145</v>
      </c>
      <c r="U465">
        <v>2026</v>
      </c>
      <c r="V465" t="s">
        <v>77</v>
      </c>
      <c r="W465">
        <v>3</v>
      </c>
      <c r="X465" t="s">
        <v>80</v>
      </c>
    </row>
    <row r="466" spans="1:24">
      <c r="A466">
        <v>1498</v>
      </c>
      <c r="B466" s="28">
        <v>46111</v>
      </c>
      <c r="C466">
        <v>2026</v>
      </c>
      <c r="D466" t="s">
        <v>77</v>
      </c>
      <c r="E466">
        <v>3</v>
      </c>
      <c r="F466" t="s">
        <v>80</v>
      </c>
      <c r="G466" t="s">
        <v>6</v>
      </c>
      <c r="H466" t="s">
        <v>49</v>
      </c>
      <c r="I466" t="s">
        <v>28</v>
      </c>
      <c r="J466" t="s">
        <v>16</v>
      </c>
      <c r="K466" t="s">
        <v>9</v>
      </c>
      <c r="L466" t="s">
        <v>17</v>
      </c>
      <c r="M466">
        <v>3</v>
      </c>
      <c r="N466">
        <v>142.46</v>
      </c>
      <c r="O466">
        <v>0</v>
      </c>
      <c r="P466">
        <v>79.650000000000006</v>
      </c>
      <c r="Q466">
        <v>427.38</v>
      </c>
      <c r="R466">
        <v>238.95000000000002</v>
      </c>
      <c r="S466">
        <v>188.42999999999998</v>
      </c>
      <c r="T466">
        <v>0.44089569001825069</v>
      </c>
      <c r="U466">
        <v>2026</v>
      </c>
      <c r="V466" t="s">
        <v>77</v>
      </c>
      <c r="W466">
        <v>3</v>
      </c>
      <c r="X466" t="s">
        <v>80</v>
      </c>
    </row>
    <row r="467" spans="1:24">
      <c r="A467">
        <v>2054</v>
      </c>
      <c r="B467" s="28">
        <v>46111</v>
      </c>
      <c r="C467">
        <v>2026</v>
      </c>
      <c r="D467" t="s">
        <v>77</v>
      </c>
      <c r="E467">
        <v>3</v>
      </c>
      <c r="F467" t="s">
        <v>80</v>
      </c>
      <c r="G467" t="s">
        <v>20</v>
      </c>
      <c r="H467" t="s">
        <v>47</v>
      </c>
      <c r="I467" t="s">
        <v>8</v>
      </c>
      <c r="J467" t="s">
        <v>16</v>
      </c>
      <c r="K467" t="s">
        <v>9</v>
      </c>
      <c r="L467" t="s">
        <v>17</v>
      </c>
      <c r="M467">
        <v>6</v>
      </c>
      <c r="N467">
        <v>142.18</v>
      </c>
      <c r="O467">
        <v>0.05</v>
      </c>
      <c r="P467">
        <v>80.94</v>
      </c>
      <c r="Q467">
        <v>810.42600000000004</v>
      </c>
      <c r="R467">
        <v>485.64</v>
      </c>
      <c r="S467">
        <v>324.78600000000006</v>
      </c>
      <c r="T467">
        <v>0.40075960050640036</v>
      </c>
      <c r="U467">
        <v>2026</v>
      </c>
      <c r="V467" t="s">
        <v>77</v>
      </c>
      <c r="W467">
        <v>3</v>
      </c>
      <c r="X467" t="s">
        <v>80</v>
      </c>
    </row>
    <row r="468" spans="1:24">
      <c r="A468">
        <v>2294</v>
      </c>
      <c r="B468" s="28">
        <v>46111</v>
      </c>
      <c r="C468">
        <v>2026</v>
      </c>
      <c r="D468" t="s">
        <v>77</v>
      </c>
      <c r="E468">
        <v>3</v>
      </c>
      <c r="F468" t="s">
        <v>80</v>
      </c>
      <c r="G468" t="s">
        <v>6</v>
      </c>
      <c r="H468" t="s">
        <v>49</v>
      </c>
      <c r="I468" t="s">
        <v>2</v>
      </c>
      <c r="J468" t="s">
        <v>13</v>
      </c>
      <c r="K468" t="s">
        <v>34</v>
      </c>
      <c r="L468" t="s">
        <v>35</v>
      </c>
      <c r="M468">
        <v>2</v>
      </c>
      <c r="N468">
        <v>41.04</v>
      </c>
      <c r="O468">
        <v>0</v>
      </c>
      <c r="P468">
        <v>15.03</v>
      </c>
      <c r="Q468">
        <v>82.08</v>
      </c>
      <c r="R468">
        <v>30.06</v>
      </c>
      <c r="S468">
        <v>52.019999999999996</v>
      </c>
      <c r="T468">
        <v>0.63377192982456132</v>
      </c>
      <c r="U468">
        <v>2026</v>
      </c>
      <c r="V468" t="s">
        <v>77</v>
      </c>
      <c r="W468">
        <v>3</v>
      </c>
      <c r="X468" t="s">
        <v>80</v>
      </c>
    </row>
    <row r="469" spans="1:24">
      <c r="A469">
        <v>2892</v>
      </c>
      <c r="B469" s="28">
        <v>46111</v>
      </c>
      <c r="C469">
        <v>2026</v>
      </c>
      <c r="D469" t="s">
        <v>77</v>
      </c>
      <c r="E469">
        <v>3</v>
      </c>
      <c r="F469" t="s">
        <v>80</v>
      </c>
      <c r="G469" t="s">
        <v>6</v>
      </c>
      <c r="H469" t="s">
        <v>43</v>
      </c>
      <c r="I469" t="s">
        <v>2</v>
      </c>
      <c r="J469" t="s">
        <v>3</v>
      </c>
      <c r="K469" t="s">
        <v>9</v>
      </c>
      <c r="L469" t="s">
        <v>17</v>
      </c>
      <c r="M469">
        <v>2</v>
      </c>
      <c r="N469">
        <v>145.06</v>
      </c>
      <c r="O469">
        <v>0.15</v>
      </c>
      <c r="P469">
        <v>77.08</v>
      </c>
      <c r="Q469">
        <v>246.602</v>
      </c>
      <c r="R469">
        <v>154.16</v>
      </c>
      <c r="S469">
        <v>92.442000000000007</v>
      </c>
      <c r="T469">
        <v>0.37486313979610875</v>
      </c>
      <c r="U469">
        <v>2026</v>
      </c>
      <c r="V469" t="s">
        <v>77</v>
      </c>
      <c r="W469">
        <v>3</v>
      </c>
      <c r="X469" t="s">
        <v>80</v>
      </c>
    </row>
    <row r="470" spans="1:24">
      <c r="A470">
        <v>3145</v>
      </c>
      <c r="B470" s="28">
        <v>46111</v>
      </c>
      <c r="C470">
        <v>2026</v>
      </c>
      <c r="D470" t="s">
        <v>77</v>
      </c>
      <c r="E470">
        <v>3</v>
      </c>
      <c r="F470" t="s">
        <v>80</v>
      </c>
      <c r="G470" t="s">
        <v>6</v>
      </c>
      <c r="H470" t="s">
        <v>41</v>
      </c>
      <c r="I470" t="s">
        <v>2</v>
      </c>
      <c r="J470" t="s">
        <v>3</v>
      </c>
      <c r="K470" t="s">
        <v>14</v>
      </c>
      <c r="L470" t="s">
        <v>44</v>
      </c>
      <c r="M470">
        <v>1</v>
      </c>
      <c r="N470">
        <v>130.72999999999999</v>
      </c>
      <c r="O470">
        <v>0</v>
      </c>
      <c r="P470">
        <v>66.17</v>
      </c>
      <c r="Q470">
        <v>130.72999999999999</v>
      </c>
      <c r="R470">
        <v>66.17</v>
      </c>
      <c r="S470">
        <v>64.559999999999988</v>
      </c>
      <c r="T470">
        <v>0.4938422703281572</v>
      </c>
      <c r="U470">
        <v>2026</v>
      </c>
      <c r="V470" t="s">
        <v>77</v>
      </c>
      <c r="W470">
        <v>3</v>
      </c>
      <c r="X470" t="s">
        <v>80</v>
      </c>
    </row>
    <row r="471" spans="1:24">
      <c r="A471">
        <v>3925</v>
      </c>
      <c r="B471" s="28">
        <v>46111</v>
      </c>
      <c r="C471">
        <v>2026</v>
      </c>
      <c r="D471" t="s">
        <v>77</v>
      </c>
      <c r="E471">
        <v>3</v>
      </c>
      <c r="F471" t="s">
        <v>80</v>
      </c>
      <c r="G471" t="s">
        <v>20</v>
      </c>
      <c r="H471" t="s">
        <v>47</v>
      </c>
      <c r="I471" t="s">
        <v>2</v>
      </c>
      <c r="J471" t="s">
        <v>16</v>
      </c>
      <c r="K471" t="s">
        <v>34</v>
      </c>
      <c r="L471" t="s">
        <v>42</v>
      </c>
      <c r="M471">
        <v>2</v>
      </c>
      <c r="N471">
        <v>36.630000000000003</v>
      </c>
      <c r="O471">
        <v>0</v>
      </c>
      <c r="P471">
        <v>14.31</v>
      </c>
      <c r="Q471">
        <v>73.260000000000005</v>
      </c>
      <c r="R471">
        <v>28.62</v>
      </c>
      <c r="S471">
        <v>44.64</v>
      </c>
      <c r="T471">
        <v>0.60933660933660927</v>
      </c>
      <c r="U471">
        <v>2026</v>
      </c>
      <c r="V471" t="s">
        <v>77</v>
      </c>
      <c r="W471">
        <v>3</v>
      </c>
      <c r="X471" t="s">
        <v>80</v>
      </c>
    </row>
    <row r="472" spans="1:24">
      <c r="A472">
        <v>2722</v>
      </c>
      <c r="B472" s="28">
        <v>46112</v>
      </c>
      <c r="C472">
        <v>2026</v>
      </c>
      <c r="D472" t="s">
        <v>77</v>
      </c>
      <c r="E472">
        <v>3</v>
      </c>
      <c r="F472" t="s">
        <v>80</v>
      </c>
      <c r="G472" t="s">
        <v>20</v>
      </c>
      <c r="H472" t="s">
        <v>47</v>
      </c>
      <c r="I472" t="s">
        <v>28</v>
      </c>
      <c r="J472" t="s">
        <v>13</v>
      </c>
      <c r="K472" t="s">
        <v>4</v>
      </c>
      <c r="L472" t="s">
        <v>22</v>
      </c>
      <c r="M472">
        <v>1</v>
      </c>
      <c r="N472">
        <v>50.99</v>
      </c>
      <c r="O472">
        <v>0.1</v>
      </c>
      <c r="P472">
        <v>21.86</v>
      </c>
      <c r="Q472">
        <v>45.891000000000005</v>
      </c>
      <c r="R472">
        <v>21.86</v>
      </c>
      <c r="S472">
        <v>24.031000000000006</v>
      </c>
      <c r="T472">
        <v>0.52365387548756848</v>
      </c>
      <c r="U472">
        <v>2026</v>
      </c>
      <c r="V472" t="s">
        <v>77</v>
      </c>
      <c r="W472">
        <v>3</v>
      </c>
      <c r="X472" t="s">
        <v>80</v>
      </c>
    </row>
    <row r="473" spans="1:24">
      <c r="A473">
        <v>2767</v>
      </c>
      <c r="B473" s="28">
        <v>46112</v>
      </c>
      <c r="C473">
        <v>2026</v>
      </c>
      <c r="D473" t="s">
        <v>77</v>
      </c>
      <c r="E473">
        <v>3</v>
      </c>
      <c r="F473" t="s">
        <v>80</v>
      </c>
      <c r="G473" t="s">
        <v>6</v>
      </c>
      <c r="H473" t="s">
        <v>27</v>
      </c>
      <c r="I473" t="s">
        <v>2</v>
      </c>
      <c r="J473" t="s">
        <v>3</v>
      </c>
      <c r="K473" t="s">
        <v>14</v>
      </c>
      <c r="L473" t="s">
        <v>44</v>
      </c>
      <c r="M473">
        <v>4</v>
      </c>
      <c r="N473">
        <v>134.18</v>
      </c>
      <c r="O473">
        <v>0</v>
      </c>
      <c r="P473">
        <v>66.430000000000007</v>
      </c>
      <c r="Q473">
        <v>536.72</v>
      </c>
      <c r="R473">
        <v>265.72000000000003</v>
      </c>
      <c r="S473">
        <v>271</v>
      </c>
      <c r="T473">
        <v>0.5049187658369354</v>
      </c>
      <c r="U473">
        <v>2026</v>
      </c>
      <c r="V473" t="s">
        <v>77</v>
      </c>
      <c r="W473">
        <v>3</v>
      </c>
      <c r="X473" t="s">
        <v>80</v>
      </c>
    </row>
    <row r="474" spans="1:24">
      <c r="A474">
        <v>3794</v>
      </c>
      <c r="B474" s="28">
        <v>46112</v>
      </c>
      <c r="C474">
        <v>2026</v>
      </c>
      <c r="D474" t="s">
        <v>77</v>
      </c>
      <c r="E474">
        <v>3</v>
      </c>
      <c r="F474" t="s">
        <v>80</v>
      </c>
      <c r="G474" t="s">
        <v>6</v>
      </c>
      <c r="H474" t="s">
        <v>43</v>
      </c>
      <c r="I474" t="s">
        <v>19</v>
      </c>
      <c r="J474" t="s">
        <v>16</v>
      </c>
      <c r="K474" t="s">
        <v>34</v>
      </c>
      <c r="L474" t="s">
        <v>45</v>
      </c>
      <c r="M474">
        <v>2</v>
      </c>
      <c r="N474">
        <v>50.86</v>
      </c>
      <c r="O474">
        <v>0.1</v>
      </c>
      <c r="P474">
        <v>21.76</v>
      </c>
      <c r="Q474">
        <v>91.548000000000002</v>
      </c>
      <c r="R474">
        <v>43.52</v>
      </c>
      <c r="S474">
        <v>48.027999999999999</v>
      </c>
      <c r="T474">
        <v>0.52462096386595003</v>
      </c>
      <c r="U474">
        <v>2026</v>
      </c>
      <c r="V474" t="s">
        <v>77</v>
      </c>
      <c r="W474">
        <v>3</v>
      </c>
      <c r="X474" t="s">
        <v>80</v>
      </c>
    </row>
    <row r="475" spans="1:24">
      <c r="A475">
        <v>3880</v>
      </c>
      <c r="B475" s="28">
        <v>46112</v>
      </c>
      <c r="C475">
        <v>2026</v>
      </c>
      <c r="D475" t="s">
        <v>77</v>
      </c>
      <c r="E475">
        <v>3</v>
      </c>
      <c r="F475" t="s">
        <v>80</v>
      </c>
      <c r="G475" t="s">
        <v>6</v>
      </c>
      <c r="H475" t="s">
        <v>43</v>
      </c>
      <c r="I475" t="s">
        <v>8</v>
      </c>
      <c r="J475" t="s">
        <v>16</v>
      </c>
      <c r="K475" t="s">
        <v>23</v>
      </c>
      <c r="L475" t="s">
        <v>51</v>
      </c>
      <c r="M475">
        <v>12</v>
      </c>
      <c r="N475">
        <v>124.86</v>
      </c>
      <c r="O475">
        <v>0.1</v>
      </c>
      <c r="P475">
        <v>60.82</v>
      </c>
      <c r="Q475">
        <v>1348.4880000000001</v>
      </c>
      <c r="R475">
        <v>729.84</v>
      </c>
      <c r="S475">
        <v>618.64800000000002</v>
      </c>
      <c r="T475">
        <v>0.45877160197198641</v>
      </c>
      <c r="U475">
        <v>2026</v>
      </c>
      <c r="V475" t="s">
        <v>77</v>
      </c>
      <c r="W475">
        <v>3</v>
      </c>
      <c r="X475" t="s">
        <v>80</v>
      </c>
    </row>
    <row r="476" spans="1:24">
      <c r="A476">
        <v>422</v>
      </c>
      <c r="B476" s="28">
        <v>46113</v>
      </c>
      <c r="C476">
        <v>2026</v>
      </c>
      <c r="D476" t="s">
        <v>81</v>
      </c>
      <c r="E476">
        <v>4</v>
      </c>
      <c r="F476" t="s">
        <v>82</v>
      </c>
      <c r="G476" t="s">
        <v>20</v>
      </c>
      <c r="H476" t="s">
        <v>21</v>
      </c>
      <c r="I476" t="s">
        <v>2</v>
      </c>
      <c r="J476" t="s">
        <v>16</v>
      </c>
      <c r="K476" t="s">
        <v>4</v>
      </c>
      <c r="L476" t="s">
        <v>5</v>
      </c>
      <c r="M476">
        <v>1</v>
      </c>
      <c r="N476">
        <v>81.760000000000005</v>
      </c>
      <c r="O476">
        <v>0.1</v>
      </c>
      <c r="P476">
        <v>42.78</v>
      </c>
      <c r="Q476">
        <v>73.584000000000003</v>
      </c>
      <c r="R476">
        <v>42.78</v>
      </c>
      <c r="S476">
        <v>30.804000000000002</v>
      </c>
      <c r="T476">
        <v>0.4186236138290933</v>
      </c>
      <c r="U476">
        <v>2026</v>
      </c>
      <c r="V476" t="s">
        <v>81</v>
      </c>
      <c r="W476">
        <v>4</v>
      </c>
      <c r="X476" t="s">
        <v>82</v>
      </c>
    </row>
    <row r="477" spans="1:24">
      <c r="A477">
        <v>495</v>
      </c>
      <c r="B477" s="28">
        <v>46113</v>
      </c>
      <c r="C477">
        <v>2026</v>
      </c>
      <c r="D477" t="s">
        <v>81</v>
      </c>
      <c r="E477">
        <v>4</v>
      </c>
      <c r="F477" t="s">
        <v>82</v>
      </c>
      <c r="G477" t="s">
        <v>6</v>
      </c>
      <c r="H477" t="s">
        <v>49</v>
      </c>
      <c r="I477" t="s">
        <v>19</v>
      </c>
      <c r="J477" t="s">
        <v>16</v>
      </c>
      <c r="K477" t="s">
        <v>14</v>
      </c>
      <c r="L477" t="s">
        <v>44</v>
      </c>
      <c r="M477">
        <v>1</v>
      </c>
      <c r="N477">
        <v>134.65</v>
      </c>
      <c r="O477">
        <v>0</v>
      </c>
      <c r="P477">
        <v>68.19</v>
      </c>
      <c r="Q477">
        <v>134.65</v>
      </c>
      <c r="R477">
        <v>68.19</v>
      </c>
      <c r="S477">
        <v>66.460000000000008</v>
      </c>
      <c r="T477">
        <v>0.49357593761604163</v>
      </c>
      <c r="U477">
        <v>2026</v>
      </c>
      <c r="V477" t="s">
        <v>81</v>
      </c>
      <c r="W477">
        <v>4</v>
      </c>
      <c r="X477" t="s">
        <v>82</v>
      </c>
    </row>
    <row r="478" spans="1:24">
      <c r="A478">
        <v>1517</v>
      </c>
      <c r="B478" s="28">
        <v>46113</v>
      </c>
      <c r="C478">
        <v>2026</v>
      </c>
      <c r="D478" t="s">
        <v>81</v>
      </c>
      <c r="E478">
        <v>4</v>
      </c>
      <c r="F478" t="s">
        <v>82</v>
      </c>
      <c r="G478" t="s">
        <v>11</v>
      </c>
      <c r="H478" t="s">
        <v>52</v>
      </c>
      <c r="I478" t="s">
        <v>2</v>
      </c>
      <c r="J478" t="s">
        <v>16</v>
      </c>
      <c r="K478" t="s">
        <v>4</v>
      </c>
      <c r="L478" t="s">
        <v>26</v>
      </c>
      <c r="M478">
        <v>1</v>
      </c>
      <c r="N478">
        <v>41.21</v>
      </c>
      <c r="O478">
        <v>0</v>
      </c>
      <c r="P478">
        <v>16.34</v>
      </c>
      <c r="Q478">
        <v>41.21</v>
      </c>
      <c r="R478">
        <v>16.34</v>
      </c>
      <c r="S478">
        <v>24.87</v>
      </c>
      <c r="T478">
        <v>0.60349429750060668</v>
      </c>
      <c r="U478">
        <v>2026</v>
      </c>
      <c r="V478" t="s">
        <v>81</v>
      </c>
      <c r="W478">
        <v>4</v>
      </c>
      <c r="X478" t="s">
        <v>82</v>
      </c>
    </row>
    <row r="479" spans="1:24">
      <c r="A479">
        <v>2391</v>
      </c>
      <c r="B479" s="28">
        <v>46113</v>
      </c>
      <c r="C479">
        <v>2026</v>
      </c>
      <c r="D479" t="s">
        <v>81</v>
      </c>
      <c r="E479">
        <v>4</v>
      </c>
      <c r="F479" t="s">
        <v>82</v>
      </c>
      <c r="G479" t="s">
        <v>6</v>
      </c>
      <c r="H479" t="s">
        <v>43</v>
      </c>
      <c r="I479" t="s">
        <v>2</v>
      </c>
      <c r="J479" t="s">
        <v>3</v>
      </c>
      <c r="K479" t="s">
        <v>34</v>
      </c>
      <c r="L479" t="s">
        <v>35</v>
      </c>
      <c r="M479">
        <v>2</v>
      </c>
      <c r="N479">
        <v>40.590000000000003</v>
      </c>
      <c r="O479">
        <v>0</v>
      </c>
      <c r="P479">
        <v>15.01</v>
      </c>
      <c r="Q479">
        <v>81.180000000000007</v>
      </c>
      <c r="R479">
        <v>30.02</v>
      </c>
      <c r="S479">
        <v>51.160000000000011</v>
      </c>
      <c r="T479">
        <v>0.63020448386302053</v>
      </c>
      <c r="U479">
        <v>2026</v>
      </c>
      <c r="V479" t="s">
        <v>81</v>
      </c>
      <c r="W479">
        <v>4</v>
      </c>
      <c r="X479" t="s">
        <v>82</v>
      </c>
    </row>
    <row r="480" spans="1:24">
      <c r="A480">
        <v>3809</v>
      </c>
      <c r="B480" s="28">
        <v>46113</v>
      </c>
      <c r="C480">
        <v>2026</v>
      </c>
      <c r="D480" t="s">
        <v>81</v>
      </c>
      <c r="E480">
        <v>4</v>
      </c>
      <c r="F480" t="s">
        <v>82</v>
      </c>
      <c r="G480" t="s">
        <v>0</v>
      </c>
      <c r="H480" t="s">
        <v>50</v>
      </c>
      <c r="I480" t="s">
        <v>2</v>
      </c>
      <c r="J480" t="s">
        <v>13</v>
      </c>
      <c r="K480" t="s">
        <v>23</v>
      </c>
      <c r="L480" t="s">
        <v>51</v>
      </c>
      <c r="M480">
        <v>3</v>
      </c>
      <c r="N480">
        <v>124.08</v>
      </c>
      <c r="O480">
        <v>0.05</v>
      </c>
      <c r="P480">
        <v>62.41</v>
      </c>
      <c r="Q480">
        <v>353.62799999999999</v>
      </c>
      <c r="R480">
        <v>187.23</v>
      </c>
      <c r="S480">
        <v>166.398</v>
      </c>
      <c r="T480">
        <v>0.47054531880959655</v>
      </c>
      <c r="U480">
        <v>2026</v>
      </c>
      <c r="V480" t="s">
        <v>81</v>
      </c>
      <c r="W480">
        <v>4</v>
      </c>
      <c r="X480" t="s">
        <v>82</v>
      </c>
    </row>
    <row r="481" spans="1:24">
      <c r="A481">
        <v>3958</v>
      </c>
      <c r="B481" s="28">
        <v>46113</v>
      </c>
      <c r="C481">
        <v>2026</v>
      </c>
      <c r="D481" t="s">
        <v>81</v>
      </c>
      <c r="E481">
        <v>4</v>
      </c>
      <c r="F481" t="s">
        <v>82</v>
      </c>
      <c r="G481" t="s">
        <v>6</v>
      </c>
      <c r="H481" t="s">
        <v>7</v>
      </c>
      <c r="I481" t="s">
        <v>2</v>
      </c>
      <c r="J481" t="s">
        <v>3</v>
      </c>
      <c r="K481" t="s">
        <v>23</v>
      </c>
      <c r="L481" t="s">
        <v>51</v>
      </c>
      <c r="M481">
        <v>2</v>
      </c>
      <c r="N481">
        <v>125.35</v>
      </c>
      <c r="O481">
        <v>0.15</v>
      </c>
      <c r="P481">
        <v>60.73</v>
      </c>
      <c r="Q481">
        <v>213.095</v>
      </c>
      <c r="R481">
        <v>121.46</v>
      </c>
      <c r="S481">
        <v>91.635000000000005</v>
      </c>
      <c r="T481">
        <v>0.43001947488209485</v>
      </c>
      <c r="U481">
        <v>2026</v>
      </c>
      <c r="V481" t="s">
        <v>81</v>
      </c>
      <c r="W481">
        <v>4</v>
      </c>
      <c r="X481" t="s">
        <v>82</v>
      </c>
    </row>
    <row r="482" spans="1:24">
      <c r="A482">
        <v>4418</v>
      </c>
      <c r="B482" s="28">
        <v>46113</v>
      </c>
      <c r="C482">
        <v>2026</v>
      </c>
      <c r="D482" t="s">
        <v>81</v>
      </c>
      <c r="E482">
        <v>4</v>
      </c>
      <c r="F482" t="s">
        <v>82</v>
      </c>
      <c r="G482" t="s">
        <v>6</v>
      </c>
      <c r="H482" t="s">
        <v>49</v>
      </c>
      <c r="I482" t="s">
        <v>28</v>
      </c>
      <c r="J482" t="s">
        <v>13</v>
      </c>
      <c r="K482" t="s">
        <v>34</v>
      </c>
      <c r="L482" t="s">
        <v>42</v>
      </c>
      <c r="M482">
        <v>3</v>
      </c>
      <c r="N482">
        <v>36.090000000000003</v>
      </c>
      <c r="O482">
        <v>0</v>
      </c>
      <c r="P482">
        <v>14.03</v>
      </c>
      <c r="Q482">
        <v>108.27000000000001</v>
      </c>
      <c r="R482">
        <v>42.089999999999996</v>
      </c>
      <c r="S482">
        <v>66.180000000000007</v>
      </c>
      <c r="T482">
        <v>0.61124965364366857</v>
      </c>
      <c r="U482">
        <v>2026</v>
      </c>
      <c r="V482" t="s">
        <v>81</v>
      </c>
      <c r="W482">
        <v>4</v>
      </c>
      <c r="X482" t="s">
        <v>82</v>
      </c>
    </row>
    <row r="483" spans="1:24">
      <c r="A483">
        <v>4693</v>
      </c>
      <c r="B483" s="28">
        <v>46113</v>
      </c>
      <c r="C483">
        <v>2026</v>
      </c>
      <c r="D483" t="s">
        <v>81</v>
      </c>
      <c r="E483">
        <v>4</v>
      </c>
      <c r="F483" t="s">
        <v>82</v>
      </c>
      <c r="G483" t="s">
        <v>6</v>
      </c>
      <c r="H483" t="s">
        <v>43</v>
      </c>
      <c r="I483" t="s">
        <v>8</v>
      </c>
      <c r="J483" t="s">
        <v>16</v>
      </c>
      <c r="K483" t="s">
        <v>9</v>
      </c>
      <c r="L483" t="s">
        <v>10</v>
      </c>
      <c r="M483">
        <v>15</v>
      </c>
      <c r="N483">
        <v>94.33</v>
      </c>
      <c r="O483">
        <v>0.1</v>
      </c>
      <c r="P483">
        <v>44.38</v>
      </c>
      <c r="Q483">
        <v>1273.4550000000002</v>
      </c>
      <c r="R483">
        <v>665.7</v>
      </c>
      <c r="S483">
        <v>607.75500000000011</v>
      </c>
      <c r="T483">
        <v>0.47724890161018652</v>
      </c>
      <c r="U483">
        <v>2026</v>
      </c>
      <c r="V483" t="s">
        <v>81</v>
      </c>
      <c r="W483">
        <v>4</v>
      </c>
      <c r="X483" t="s">
        <v>82</v>
      </c>
    </row>
    <row r="484" spans="1:24">
      <c r="A484">
        <v>193</v>
      </c>
      <c r="B484" s="28">
        <v>46114</v>
      </c>
      <c r="C484">
        <v>2026</v>
      </c>
      <c r="D484" t="s">
        <v>81</v>
      </c>
      <c r="E484">
        <v>4</v>
      </c>
      <c r="F484" t="s">
        <v>82</v>
      </c>
      <c r="G484" t="s">
        <v>20</v>
      </c>
      <c r="H484" t="s">
        <v>21</v>
      </c>
      <c r="I484" t="s">
        <v>19</v>
      </c>
      <c r="J484" t="s">
        <v>3</v>
      </c>
      <c r="K484" t="s">
        <v>14</v>
      </c>
      <c r="L484" t="s">
        <v>15</v>
      </c>
      <c r="M484">
        <v>1</v>
      </c>
      <c r="N484">
        <v>35.6</v>
      </c>
      <c r="O484">
        <v>0.1</v>
      </c>
      <c r="P484">
        <v>13.39</v>
      </c>
      <c r="Q484">
        <v>32.04</v>
      </c>
      <c r="R484">
        <v>13.39</v>
      </c>
      <c r="S484">
        <v>18.649999999999999</v>
      </c>
      <c r="T484">
        <v>0.58208489388264661</v>
      </c>
      <c r="U484">
        <v>2026</v>
      </c>
      <c r="V484" t="s">
        <v>81</v>
      </c>
      <c r="W484">
        <v>4</v>
      </c>
      <c r="X484" t="s">
        <v>82</v>
      </c>
    </row>
    <row r="485" spans="1:24">
      <c r="A485">
        <v>2246</v>
      </c>
      <c r="B485" s="28">
        <v>46114</v>
      </c>
      <c r="C485">
        <v>2026</v>
      </c>
      <c r="D485" t="s">
        <v>81</v>
      </c>
      <c r="E485">
        <v>4</v>
      </c>
      <c r="F485" t="s">
        <v>82</v>
      </c>
      <c r="G485" t="s">
        <v>6</v>
      </c>
      <c r="H485" t="s">
        <v>43</v>
      </c>
      <c r="I485" t="s">
        <v>28</v>
      </c>
      <c r="J485" t="s">
        <v>3</v>
      </c>
      <c r="K485" t="s">
        <v>4</v>
      </c>
      <c r="L485" t="s">
        <v>22</v>
      </c>
      <c r="M485">
        <v>1</v>
      </c>
      <c r="N485">
        <v>50.17</v>
      </c>
      <c r="O485">
        <v>0</v>
      </c>
      <c r="P485">
        <v>21.95</v>
      </c>
      <c r="Q485">
        <v>50.17</v>
      </c>
      <c r="R485">
        <v>21.95</v>
      </c>
      <c r="S485">
        <v>28.220000000000002</v>
      </c>
      <c r="T485">
        <v>0.56248754235598963</v>
      </c>
      <c r="U485">
        <v>2026</v>
      </c>
      <c r="V485" t="s">
        <v>81</v>
      </c>
      <c r="W485">
        <v>4</v>
      </c>
      <c r="X485" t="s">
        <v>82</v>
      </c>
    </row>
    <row r="486" spans="1:24">
      <c r="A486">
        <v>2556</v>
      </c>
      <c r="B486" s="28">
        <v>46114</v>
      </c>
      <c r="C486">
        <v>2026</v>
      </c>
      <c r="D486" t="s">
        <v>81</v>
      </c>
      <c r="E486">
        <v>4</v>
      </c>
      <c r="F486" t="s">
        <v>82</v>
      </c>
      <c r="G486" t="s">
        <v>20</v>
      </c>
      <c r="H486" t="s">
        <v>33</v>
      </c>
      <c r="I486" t="s">
        <v>2</v>
      </c>
      <c r="J486" t="s">
        <v>3</v>
      </c>
      <c r="K486" t="s">
        <v>9</v>
      </c>
      <c r="L486" t="s">
        <v>46</v>
      </c>
      <c r="M486">
        <v>2</v>
      </c>
      <c r="N486">
        <v>72.900000000000006</v>
      </c>
      <c r="O486">
        <v>0</v>
      </c>
      <c r="P486">
        <v>31.52</v>
      </c>
      <c r="Q486">
        <v>145.80000000000001</v>
      </c>
      <c r="R486">
        <v>63.04</v>
      </c>
      <c r="S486">
        <v>82.760000000000019</v>
      </c>
      <c r="T486">
        <v>0.5676268861454048</v>
      </c>
      <c r="U486">
        <v>2026</v>
      </c>
      <c r="V486" t="s">
        <v>81</v>
      </c>
      <c r="W486">
        <v>4</v>
      </c>
      <c r="X486" t="s">
        <v>82</v>
      </c>
    </row>
    <row r="487" spans="1:24">
      <c r="A487">
        <v>169</v>
      </c>
      <c r="B487" s="28">
        <v>46115</v>
      </c>
      <c r="C487">
        <v>2026</v>
      </c>
      <c r="D487" t="s">
        <v>81</v>
      </c>
      <c r="E487">
        <v>4</v>
      </c>
      <c r="F487" t="s">
        <v>82</v>
      </c>
      <c r="G487" t="s">
        <v>11</v>
      </c>
      <c r="H487" t="s">
        <v>52</v>
      </c>
      <c r="I487" t="s">
        <v>2</v>
      </c>
      <c r="J487" t="s">
        <v>13</v>
      </c>
      <c r="K487" t="s">
        <v>9</v>
      </c>
      <c r="L487" t="s">
        <v>10</v>
      </c>
      <c r="M487">
        <v>2</v>
      </c>
      <c r="N487">
        <v>93.48</v>
      </c>
      <c r="O487">
        <v>0</v>
      </c>
      <c r="P487">
        <v>45.15</v>
      </c>
      <c r="Q487">
        <v>186.96</v>
      </c>
      <c r="R487">
        <v>90.3</v>
      </c>
      <c r="S487">
        <v>96.660000000000011</v>
      </c>
      <c r="T487">
        <v>0.51700898587933253</v>
      </c>
      <c r="U487">
        <v>2026</v>
      </c>
      <c r="V487" t="s">
        <v>81</v>
      </c>
      <c r="W487">
        <v>4</v>
      </c>
      <c r="X487" t="s">
        <v>82</v>
      </c>
    </row>
    <row r="488" spans="1:24">
      <c r="A488">
        <v>877</v>
      </c>
      <c r="B488" s="28">
        <v>46115</v>
      </c>
      <c r="C488">
        <v>2026</v>
      </c>
      <c r="D488" t="s">
        <v>81</v>
      </c>
      <c r="E488">
        <v>4</v>
      </c>
      <c r="F488" t="s">
        <v>82</v>
      </c>
      <c r="G488" t="s">
        <v>6</v>
      </c>
      <c r="H488" t="s">
        <v>43</v>
      </c>
      <c r="I488" t="s">
        <v>2</v>
      </c>
      <c r="J488" t="s">
        <v>13</v>
      </c>
      <c r="K488" t="s">
        <v>23</v>
      </c>
      <c r="L488" t="s">
        <v>51</v>
      </c>
      <c r="M488">
        <v>1</v>
      </c>
      <c r="N488">
        <v>123.63</v>
      </c>
      <c r="O488">
        <v>0</v>
      </c>
      <c r="P488">
        <v>58.88</v>
      </c>
      <c r="Q488">
        <v>123.63</v>
      </c>
      <c r="R488">
        <v>58.88</v>
      </c>
      <c r="S488">
        <v>64.75</v>
      </c>
      <c r="T488">
        <v>0.52374019250990866</v>
      </c>
      <c r="U488">
        <v>2026</v>
      </c>
      <c r="V488" t="s">
        <v>81</v>
      </c>
      <c r="W488">
        <v>4</v>
      </c>
      <c r="X488" t="s">
        <v>82</v>
      </c>
    </row>
    <row r="489" spans="1:24">
      <c r="A489">
        <v>2023</v>
      </c>
      <c r="B489" s="28">
        <v>46115</v>
      </c>
      <c r="C489">
        <v>2026</v>
      </c>
      <c r="D489" t="s">
        <v>81</v>
      </c>
      <c r="E489">
        <v>4</v>
      </c>
      <c r="F489" t="s">
        <v>82</v>
      </c>
      <c r="G489" t="s">
        <v>6</v>
      </c>
      <c r="H489" t="s">
        <v>43</v>
      </c>
      <c r="I489" t="s">
        <v>2</v>
      </c>
      <c r="J489" t="s">
        <v>13</v>
      </c>
      <c r="K489" t="s">
        <v>14</v>
      </c>
      <c r="L489" t="s">
        <v>48</v>
      </c>
      <c r="M489">
        <v>3</v>
      </c>
      <c r="N489">
        <v>168.37</v>
      </c>
      <c r="O489">
        <v>0</v>
      </c>
      <c r="P489">
        <v>87.15</v>
      </c>
      <c r="Q489">
        <v>505.11</v>
      </c>
      <c r="R489">
        <v>261.45000000000005</v>
      </c>
      <c r="S489">
        <v>243.65999999999997</v>
      </c>
      <c r="T489">
        <v>0.4823899744610084</v>
      </c>
      <c r="U489">
        <v>2026</v>
      </c>
      <c r="V489" t="s">
        <v>81</v>
      </c>
      <c r="W489">
        <v>4</v>
      </c>
      <c r="X489" t="s">
        <v>82</v>
      </c>
    </row>
    <row r="490" spans="1:24">
      <c r="A490">
        <v>2548</v>
      </c>
      <c r="B490" s="28">
        <v>46115</v>
      </c>
      <c r="C490">
        <v>2026</v>
      </c>
      <c r="D490" t="s">
        <v>81</v>
      </c>
      <c r="E490">
        <v>4</v>
      </c>
      <c r="F490" t="s">
        <v>82</v>
      </c>
      <c r="G490" t="s">
        <v>0</v>
      </c>
      <c r="H490" t="s">
        <v>36</v>
      </c>
      <c r="I490" t="s">
        <v>28</v>
      </c>
      <c r="J490" t="s">
        <v>13</v>
      </c>
      <c r="K490" t="s">
        <v>4</v>
      </c>
      <c r="L490" t="s">
        <v>22</v>
      </c>
      <c r="M490">
        <v>4</v>
      </c>
      <c r="N490">
        <v>51.68</v>
      </c>
      <c r="O490">
        <v>0.05</v>
      </c>
      <c r="P490">
        <v>23.09</v>
      </c>
      <c r="Q490">
        <v>196.38399999999999</v>
      </c>
      <c r="R490">
        <v>92.36</v>
      </c>
      <c r="S490">
        <v>104.02399999999999</v>
      </c>
      <c r="T490">
        <v>0.52969692031937421</v>
      </c>
      <c r="U490">
        <v>2026</v>
      </c>
      <c r="V490" t="s">
        <v>81</v>
      </c>
      <c r="W490">
        <v>4</v>
      </c>
      <c r="X490" t="s">
        <v>82</v>
      </c>
    </row>
    <row r="491" spans="1:24">
      <c r="A491">
        <v>2602</v>
      </c>
      <c r="B491" s="28">
        <v>46115</v>
      </c>
      <c r="C491">
        <v>2026</v>
      </c>
      <c r="D491" t="s">
        <v>81</v>
      </c>
      <c r="E491">
        <v>4</v>
      </c>
      <c r="F491" t="s">
        <v>82</v>
      </c>
      <c r="G491" t="s">
        <v>6</v>
      </c>
      <c r="H491" t="s">
        <v>43</v>
      </c>
      <c r="I491" t="s">
        <v>28</v>
      </c>
      <c r="J491" t="s">
        <v>13</v>
      </c>
      <c r="K491" t="s">
        <v>4</v>
      </c>
      <c r="L491" t="s">
        <v>26</v>
      </c>
      <c r="M491">
        <v>1</v>
      </c>
      <c r="N491">
        <v>40.159999999999997</v>
      </c>
      <c r="O491">
        <v>0</v>
      </c>
      <c r="P491">
        <v>16.77</v>
      </c>
      <c r="Q491">
        <v>40.159999999999997</v>
      </c>
      <c r="R491">
        <v>16.77</v>
      </c>
      <c r="S491">
        <v>23.389999999999997</v>
      </c>
      <c r="T491">
        <v>0.58242031872509958</v>
      </c>
      <c r="U491">
        <v>2026</v>
      </c>
      <c r="V491" t="s">
        <v>81</v>
      </c>
      <c r="W491">
        <v>4</v>
      </c>
      <c r="X491" t="s">
        <v>82</v>
      </c>
    </row>
    <row r="492" spans="1:24">
      <c r="A492">
        <v>3229</v>
      </c>
      <c r="B492" s="28">
        <v>46115</v>
      </c>
      <c r="C492">
        <v>2026</v>
      </c>
      <c r="D492" t="s">
        <v>81</v>
      </c>
      <c r="E492">
        <v>4</v>
      </c>
      <c r="F492" t="s">
        <v>82</v>
      </c>
      <c r="G492" t="s">
        <v>20</v>
      </c>
      <c r="H492" t="s">
        <v>47</v>
      </c>
      <c r="I492" t="s">
        <v>19</v>
      </c>
      <c r="J492" t="s">
        <v>3</v>
      </c>
      <c r="K492" t="s">
        <v>14</v>
      </c>
      <c r="L492" t="s">
        <v>15</v>
      </c>
      <c r="M492">
        <v>3</v>
      </c>
      <c r="N492">
        <v>36.17</v>
      </c>
      <c r="O492">
        <v>0.1</v>
      </c>
      <c r="P492">
        <v>13.65</v>
      </c>
      <c r="Q492">
        <v>97.659000000000006</v>
      </c>
      <c r="R492">
        <v>40.950000000000003</v>
      </c>
      <c r="S492">
        <v>56.709000000000003</v>
      </c>
      <c r="T492">
        <v>0.58068380794396834</v>
      </c>
      <c r="U492">
        <v>2026</v>
      </c>
      <c r="V492" t="s">
        <v>81</v>
      </c>
      <c r="W492">
        <v>4</v>
      </c>
      <c r="X492" t="s">
        <v>82</v>
      </c>
    </row>
    <row r="493" spans="1:24">
      <c r="A493">
        <v>3261</v>
      </c>
      <c r="B493" s="28">
        <v>46115</v>
      </c>
      <c r="C493">
        <v>2026</v>
      </c>
      <c r="D493" t="s">
        <v>81</v>
      </c>
      <c r="E493">
        <v>4</v>
      </c>
      <c r="F493" t="s">
        <v>82</v>
      </c>
      <c r="G493" t="s">
        <v>11</v>
      </c>
      <c r="H493" t="s">
        <v>39</v>
      </c>
      <c r="I493" t="s">
        <v>2</v>
      </c>
      <c r="J493" t="s">
        <v>13</v>
      </c>
      <c r="K493" t="s">
        <v>14</v>
      </c>
      <c r="L493" t="s">
        <v>44</v>
      </c>
      <c r="M493">
        <v>4</v>
      </c>
      <c r="N493">
        <v>130.55000000000001</v>
      </c>
      <c r="O493">
        <v>0</v>
      </c>
      <c r="P493">
        <v>67.66</v>
      </c>
      <c r="Q493">
        <v>522.20000000000005</v>
      </c>
      <c r="R493">
        <v>270.64</v>
      </c>
      <c r="S493">
        <v>251.56000000000006</v>
      </c>
      <c r="T493">
        <v>0.48173113749521262</v>
      </c>
      <c r="U493">
        <v>2026</v>
      </c>
      <c r="V493" t="s">
        <v>81</v>
      </c>
      <c r="W493">
        <v>4</v>
      </c>
      <c r="X493" t="s">
        <v>82</v>
      </c>
    </row>
    <row r="494" spans="1:24">
      <c r="A494">
        <v>3621</v>
      </c>
      <c r="B494" s="28">
        <v>46115</v>
      </c>
      <c r="C494">
        <v>2026</v>
      </c>
      <c r="D494" t="s">
        <v>81</v>
      </c>
      <c r="E494">
        <v>4</v>
      </c>
      <c r="F494" t="s">
        <v>82</v>
      </c>
      <c r="G494" t="s">
        <v>20</v>
      </c>
      <c r="H494" t="s">
        <v>33</v>
      </c>
      <c r="I494" t="s">
        <v>2</v>
      </c>
      <c r="J494" t="s">
        <v>13</v>
      </c>
      <c r="K494" t="s">
        <v>4</v>
      </c>
      <c r="L494" t="s">
        <v>30</v>
      </c>
      <c r="M494">
        <v>2</v>
      </c>
      <c r="N494">
        <v>102.63</v>
      </c>
      <c r="O494">
        <v>0</v>
      </c>
      <c r="P494">
        <v>50.19</v>
      </c>
      <c r="Q494">
        <v>205.26</v>
      </c>
      <c r="R494">
        <v>100.38</v>
      </c>
      <c r="S494">
        <v>104.88</v>
      </c>
      <c r="T494">
        <v>0.51096170710318622</v>
      </c>
      <c r="U494">
        <v>2026</v>
      </c>
      <c r="V494" t="s">
        <v>81</v>
      </c>
      <c r="W494">
        <v>4</v>
      </c>
      <c r="X494" t="s">
        <v>82</v>
      </c>
    </row>
    <row r="495" spans="1:24">
      <c r="A495">
        <v>4681</v>
      </c>
      <c r="B495" s="28">
        <v>46115</v>
      </c>
      <c r="C495">
        <v>2026</v>
      </c>
      <c r="D495" t="s">
        <v>81</v>
      </c>
      <c r="E495">
        <v>4</v>
      </c>
      <c r="F495" t="s">
        <v>82</v>
      </c>
      <c r="G495" t="s">
        <v>20</v>
      </c>
      <c r="H495" t="s">
        <v>47</v>
      </c>
      <c r="I495" t="s">
        <v>28</v>
      </c>
      <c r="J495" t="s">
        <v>3</v>
      </c>
      <c r="K495" t="s">
        <v>4</v>
      </c>
      <c r="L495" t="s">
        <v>5</v>
      </c>
      <c r="M495">
        <v>6</v>
      </c>
      <c r="N495">
        <v>81.239999999999995</v>
      </c>
      <c r="O495">
        <v>0</v>
      </c>
      <c r="P495">
        <v>43.28</v>
      </c>
      <c r="Q495">
        <v>487.43999999999994</v>
      </c>
      <c r="R495">
        <v>259.68</v>
      </c>
      <c r="S495">
        <v>227.75999999999993</v>
      </c>
      <c r="T495">
        <v>0.46725750861644505</v>
      </c>
      <c r="U495">
        <v>2026</v>
      </c>
      <c r="V495" t="s">
        <v>81</v>
      </c>
      <c r="W495">
        <v>4</v>
      </c>
      <c r="X495" t="s">
        <v>82</v>
      </c>
    </row>
    <row r="496" spans="1:24">
      <c r="A496">
        <v>4954</v>
      </c>
      <c r="B496" s="28">
        <v>46115</v>
      </c>
      <c r="C496">
        <v>2026</v>
      </c>
      <c r="D496" t="s">
        <v>81</v>
      </c>
      <c r="E496">
        <v>4</v>
      </c>
      <c r="F496" t="s">
        <v>82</v>
      </c>
      <c r="G496" t="s">
        <v>20</v>
      </c>
      <c r="H496" t="s">
        <v>33</v>
      </c>
      <c r="I496" t="s">
        <v>2</v>
      </c>
      <c r="J496" t="s">
        <v>13</v>
      </c>
      <c r="K496" t="s">
        <v>9</v>
      </c>
      <c r="L496" t="s">
        <v>46</v>
      </c>
      <c r="M496">
        <v>3</v>
      </c>
      <c r="N496">
        <v>72.11</v>
      </c>
      <c r="O496">
        <v>0.05</v>
      </c>
      <c r="P496">
        <v>31.63</v>
      </c>
      <c r="Q496">
        <v>205.51349999999996</v>
      </c>
      <c r="R496">
        <v>94.89</v>
      </c>
      <c r="S496">
        <v>110.62349999999996</v>
      </c>
      <c r="T496">
        <v>0.5382785072513484</v>
      </c>
      <c r="U496">
        <v>2026</v>
      </c>
      <c r="V496" t="s">
        <v>81</v>
      </c>
      <c r="W496">
        <v>4</v>
      </c>
      <c r="X496" t="s">
        <v>82</v>
      </c>
    </row>
    <row r="497" spans="1:24">
      <c r="A497">
        <v>1153</v>
      </c>
      <c r="B497" s="28">
        <v>46116</v>
      </c>
      <c r="C497">
        <v>2026</v>
      </c>
      <c r="D497" t="s">
        <v>81</v>
      </c>
      <c r="E497">
        <v>4</v>
      </c>
      <c r="F497" t="s">
        <v>82</v>
      </c>
      <c r="G497" t="s">
        <v>11</v>
      </c>
      <c r="H497" t="s">
        <v>52</v>
      </c>
      <c r="I497" t="s">
        <v>19</v>
      </c>
      <c r="J497" t="s">
        <v>13</v>
      </c>
      <c r="K497" t="s">
        <v>9</v>
      </c>
      <c r="L497" t="s">
        <v>10</v>
      </c>
      <c r="M497">
        <v>4</v>
      </c>
      <c r="N497">
        <v>90.15</v>
      </c>
      <c r="O497">
        <v>0</v>
      </c>
      <c r="P497">
        <v>44.9</v>
      </c>
      <c r="Q497">
        <v>360.6</v>
      </c>
      <c r="R497">
        <v>179.6</v>
      </c>
      <c r="S497">
        <v>181.00000000000003</v>
      </c>
      <c r="T497">
        <v>0.50194120909595119</v>
      </c>
      <c r="U497">
        <v>2026</v>
      </c>
      <c r="V497" t="s">
        <v>81</v>
      </c>
      <c r="W497">
        <v>4</v>
      </c>
      <c r="X497" t="s">
        <v>82</v>
      </c>
    </row>
    <row r="498" spans="1:24">
      <c r="A498">
        <v>1383</v>
      </c>
      <c r="B498" s="28">
        <v>46116</v>
      </c>
      <c r="C498">
        <v>2026</v>
      </c>
      <c r="D498" t="s">
        <v>81</v>
      </c>
      <c r="E498">
        <v>4</v>
      </c>
      <c r="F498" t="s">
        <v>82</v>
      </c>
      <c r="G498" t="s">
        <v>20</v>
      </c>
      <c r="H498" t="s">
        <v>21</v>
      </c>
      <c r="I498" t="s">
        <v>19</v>
      </c>
      <c r="J498" t="s">
        <v>3</v>
      </c>
      <c r="K498" t="s">
        <v>4</v>
      </c>
      <c r="L498" t="s">
        <v>22</v>
      </c>
      <c r="M498">
        <v>1</v>
      </c>
      <c r="N498">
        <v>50.7</v>
      </c>
      <c r="O498">
        <v>0.05</v>
      </c>
      <c r="P498">
        <v>21.85</v>
      </c>
      <c r="Q498">
        <v>48.164999999999999</v>
      </c>
      <c r="R498">
        <v>21.85</v>
      </c>
      <c r="S498">
        <v>26.314999999999998</v>
      </c>
      <c r="T498">
        <v>0.54635108481262329</v>
      </c>
      <c r="U498">
        <v>2026</v>
      </c>
      <c r="V498" t="s">
        <v>81</v>
      </c>
      <c r="W498">
        <v>4</v>
      </c>
      <c r="X498" t="s">
        <v>82</v>
      </c>
    </row>
    <row r="499" spans="1:24">
      <c r="A499">
        <v>2583</v>
      </c>
      <c r="B499" s="28">
        <v>46116</v>
      </c>
      <c r="C499">
        <v>2026</v>
      </c>
      <c r="D499" t="s">
        <v>81</v>
      </c>
      <c r="E499">
        <v>4</v>
      </c>
      <c r="F499" t="s">
        <v>82</v>
      </c>
      <c r="G499" t="s">
        <v>0</v>
      </c>
      <c r="H499" t="s">
        <v>1</v>
      </c>
      <c r="I499" t="s">
        <v>2</v>
      </c>
      <c r="J499" t="s">
        <v>3</v>
      </c>
      <c r="K499" t="s">
        <v>34</v>
      </c>
      <c r="L499" t="s">
        <v>35</v>
      </c>
      <c r="M499">
        <v>1</v>
      </c>
      <c r="N499">
        <v>41.13</v>
      </c>
      <c r="O499">
        <v>0</v>
      </c>
      <c r="P499">
        <v>15.04</v>
      </c>
      <c r="Q499">
        <v>41.13</v>
      </c>
      <c r="R499">
        <v>15.04</v>
      </c>
      <c r="S499">
        <v>26.090000000000003</v>
      </c>
      <c r="T499">
        <v>0.63433017262338931</v>
      </c>
      <c r="U499">
        <v>2026</v>
      </c>
      <c r="V499" t="s">
        <v>81</v>
      </c>
      <c r="W499">
        <v>4</v>
      </c>
      <c r="X499" t="s">
        <v>82</v>
      </c>
    </row>
    <row r="500" spans="1:24">
      <c r="A500">
        <v>4074</v>
      </c>
      <c r="B500" s="28">
        <v>46116</v>
      </c>
      <c r="C500">
        <v>2026</v>
      </c>
      <c r="D500" t="s">
        <v>81</v>
      </c>
      <c r="E500">
        <v>4</v>
      </c>
      <c r="F500" t="s">
        <v>82</v>
      </c>
      <c r="G500" t="s">
        <v>6</v>
      </c>
      <c r="H500" t="s">
        <v>7</v>
      </c>
      <c r="I500" t="s">
        <v>19</v>
      </c>
      <c r="J500" t="s">
        <v>3</v>
      </c>
      <c r="K500" t="s">
        <v>23</v>
      </c>
      <c r="L500" t="s">
        <v>51</v>
      </c>
      <c r="M500">
        <v>1</v>
      </c>
      <c r="N500">
        <v>121.66</v>
      </c>
      <c r="O500">
        <v>0</v>
      </c>
      <c r="P500">
        <v>61.37</v>
      </c>
      <c r="Q500">
        <v>121.66</v>
      </c>
      <c r="R500">
        <v>61.37</v>
      </c>
      <c r="S500">
        <v>60.29</v>
      </c>
      <c r="T500">
        <v>0.49556140062469178</v>
      </c>
      <c r="U500">
        <v>2026</v>
      </c>
      <c r="V500" t="s">
        <v>81</v>
      </c>
      <c r="W500">
        <v>4</v>
      </c>
      <c r="X500" t="s">
        <v>82</v>
      </c>
    </row>
    <row r="501" spans="1:24">
      <c r="A501">
        <v>4301</v>
      </c>
      <c r="B501" s="28">
        <v>46116</v>
      </c>
      <c r="C501">
        <v>2026</v>
      </c>
      <c r="D501" t="s">
        <v>81</v>
      </c>
      <c r="E501">
        <v>4</v>
      </c>
      <c r="F501" t="s">
        <v>82</v>
      </c>
      <c r="G501" t="s">
        <v>11</v>
      </c>
      <c r="H501" t="s">
        <v>52</v>
      </c>
      <c r="I501" t="s">
        <v>19</v>
      </c>
      <c r="J501" t="s">
        <v>13</v>
      </c>
      <c r="K501" t="s">
        <v>34</v>
      </c>
      <c r="L501" t="s">
        <v>38</v>
      </c>
      <c r="M501">
        <v>1</v>
      </c>
      <c r="N501">
        <v>122.77</v>
      </c>
      <c r="O501">
        <v>0.1</v>
      </c>
      <c r="P501">
        <v>70.59</v>
      </c>
      <c r="Q501">
        <v>110.49299999999999</v>
      </c>
      <c r="R501">
        <v>70.59</v>
      </c>
      <c r="S501">
        <v>39.902999999999992</v>
      </c>
      <c r="T501">
        <v>0.36113599956558329</v>
      </c>
      <c r="U501">
        <v>2026</v>
      </c>
      <c r="V501" t="s">
        <v>81</v>
      </c>
      <c r="W501">
        <v>4</v>
      </c>
      <c r="X501" t="s">
        <v>82</v>
      </c>
    </row>
    <row r="502" spans="1:24">
      <c r="A502">
        <v>4692</v>
      </c>
      <c r="B502" s="28">
        <v>46116</v>
      </c>
      <c r="C502">
        <v>2026</v>
      </c>
      <c r="D502" t="s">
        <v>81</v>
      </c>
      <c r="E502">
        <v>4</v>
      </c>
      <c r="F502" t="s">
        <v>82</v>
      </c>
      <c r="G502" t="s">
        <v>20</v>
      </c>
      <c r="H502" t="s">
        <v>47</v>
      </c>
      <c r="I502" t="s">
        <v>2</v>
      </c>
      <c r="J502" t="s">
        <v>3</v>
      </c>
      <c r="K502" t="s">
        <v>4</v>
      </c>
      <c r="L502" t="s">
        <v>22</v>
      </c>
      <c r="M502">
        <v>1</v>
      </c>
      <c r="N502">
        <v>49.96</v>
      </c>
      <c r="O502">
        <v>0</v>
      </c>
      <c r="P502">
        <v>22.13</v>
      </c>
      <c r="Q502">
        <v>49.96</v>
      </c>
      <c r="R502">
        <v>22.13</v>
      </c>
      <c r="S502">
        <v>27.830000000000002</v>
      </c>
      <c r="T502">
        <v>0.55704563650920735</v>
      </c>
      <c r="U502">
        <v>2026</v>
      </c>
      <c r="V502" t="s">
        <v>81</v>
      </c>
      <c r="W502">
        <v>4</v>
      </c>
      <c r="X502" t="s">
        <v>82</v>
      </c>
    </row>
    <row r="503" spans="1:24">
      <c r="A503">
        <v>1951</v>
      </c>
      <c r="B503" s="28">
        <v>46117</v>
      </c>
      <c r="C503">
        <v>2026</v>
      </c>
      <c r="D503" t="s">
        <v>81</v>
      </c>
      <c r="E503">
        <v>4</v>
      </c>
      <c r="F503" t="s">
        <v>82</v>
      </c>
      <c r="G503" t="s">
        <v>20</v>
      </c>
      <c r="H503" t="s">
        <v>33</v>
      </c>
      <c r="I503" t="s">
        <v>28</v>
      </c>
      <c r="J503" t="s">
        <v>3</v>
      </c>
      <c r="K503" t="s">
        <v>9</v>
      </c>
      <c r="L503" t="s">
        <v>37</v>
      </c>
      <c r="M503">
        <v>2</v>
      </c>
      <c r="N503">
        <v>155.13</v>
      </c>
      <c r="O503">
        <v>0.15</v>
      </c>
      <c r="P503">
        <v>80.959999999999994</v>
      </c>
      <c r="Q503">
        <v>263.721</v>
      </c>
      <c r="R503">
        <v>161.91999999999999</v>
      </c>
      <c r="S503">
        <v>101.80100000000002</v>
      </c>
      <c r="T503">
        <v>0.38601779911345707</v>
      </c>
      <c r="U503">
        <v>2026</v>
      </c>
      <c r="V503" t="s">
        <v>81</v>
      </c>
      <c r="W503">
        <v>4</v>
      </c>
      <c r="X503" t="s">
        <v>82</v>
      </c>
    </row>
    <row r="504" spans="1:24">
      <c r="A504">
        <v>2111</v>
      </c>
      <c r="B504" s="28">
        <v>46117</v>
      </c>
      <c r="C504">
        <v>2026</v>
      </c>
      <c r="D504" t="s">
        <v>81</v>
      </c>
      <c r="E504">
        <v>4</v>
      </c>
      <c r="F504" t="s">
        <v>82</v>
      </c>
      <c r="G504" t="s">
        <v>20</v>
      </c>
      <c r="H504" t="s">
        <v>47</v>
      </c>
      <c r="I504" t="s">
        <v>2</v>
      </c>
      <c r="J504" t="s">
        <v>13</v>
      </c>
      <c r="K504" t="s">
        <v>9</v>
      </c>
      <c r="L504" t="s">
        <v>46</v>
      </c>
      <c r="M504">
        <v>3</v>
      </c>
      <c r="N504">
        <v>69.83</v>
      </c>
      <c r="O504">
        <v>0.05</v>
      </c>
      <c r="P504">
        <v>31.53</v>
      </c>
      <c r="Q504">
        <v>199.0155</v>
      </c>
      <c r="R504">
        <v>94.59</v>
      </c>
      <c r="S504">
        <v>104.4255</v>
      </c>
      <c r="T504">
        <v>0.52471038687941396</v>
      </c>
      <c r="U504">
        <v>2026</v>
      </c>
      <c r="V504" t="s">
        <v>81</v>
      </c>
      <c r="W504">
        <v>4</v>
      </c>
      <c r="X504" t="s">
        <v>82</v>
      </c>
    </row>
    <row r="505" spans="1:24">
      <c r="A505">
        <v>2933</v>
      </c>
      <c r="B505" s="28">
        <v>46117</v>
      </c>
      <c r="C505">
        <v>2026</v>
      </c>
      <c r="D505" t="s">
        <v>81</v>
      </c>
      <c r="E505">
        <v>4</v>
      </c>
      <c r="F505" t="s">
        <v>82</v>
      </c>
      <c r="G505" t="s">
        <v>6</v>
      </c>
      <c r="H505" t="s">
        <v>27</v>
      </c>
      <c r="I505" t="s">
        <v>19</v>
      </c>
      <c r="J505" t="s">
        <v>3</v>
      </c>
      <c r="K505" t="s">
        <v>14</v>
      </c>
      <c r="L505" t="s">
        <v>15</v>
      </c>
      <c r="M505">
        <v>1</v>
      </c>
      <c r="N505">
        <v>35.4</v>
      </c>
      <c r="O505">
        <v>0</v>
      </c>
      <c r="P505">
        <v>13.37</v>
      </c>
      <c r="Q505">
        <v>35.4</v>
      </c>
      <c r="R505">
        <v>13.37</v>
      </c>
      <c r="S505">
        <v>22.03</v>
      </c>
      <c r="T505">
        <v>0.62231638418079105</v>
      </c>
      <c r="U505">
        <v>2026</v>
      </c>
      <c r="V505" t="s">
        <v>81</v>
      </c>
      <c r="W505">
        <v>4</v>
      </c>
      <c r="X505" t="s">
        <v>82</v>
      </c>
    </row>
    <row r="506" spans="1:24">
      <c r="A506">
        <v>3263</v>
      </c>
      <c r="B506" s="28">
        <v>46117</v>
      </c>
      <c r="C506">
        <v>2026</v>
      </c>
      <c r="D506" t="s">
        <v>81</v>
      </c>
      <c r="E506">
        <v>4</v>
      </c>
      <c r="F506" t="s">
        <v>82</v>
      </c>
      <c r="G506" t="s">
        <v>20</v>
      </c>
      <c r="H506" t="s">
        <v>31</v>
      </c>
      <c r="I506" t="s">
        <v>2</v>
      </c>
      <c r="J506" t="s">
        <v>13</v>
      </c>
      <c r="K506" t="s">
        <v>34</v>
      </c>
      <c r="L506" t="s">
        <v>45</v>
      </c>
      <c r="M506">
        <v>1</v>
      </c>
      <c r="N506">
        <v>51.75</v>
      </c>
      <c r="O506">
        <v>0.1</v>
      </c>
      <c r="P506">
        <v>22.1</v>
      </c>
      <c r="Q506">
        <v>46.575000000000003</v>
      </c>
      <c r="R506">
        <v>22.1</v>
      </c>
      <c r="S506">
        <v>24.475000000000001</v>
      </c>
      <c r="T506">
        <v>0.52549651100375738</v>
      </c>
      <c r="U506">
        <v>2026</v>
      </c>
      <c r="V506" t="s">
        <v>81</v>
      </c>
      <c r="W506">
        <v>4</v>
      </c>
      <c r="X506" t="s">
        <v>82</v>
      </c>
    </row>
    <row r="507" spans="1:24">
      <c r="A507">
        <v>4764</v>
      </c>
      <c r="B507" s="28">
        <v>46117</v>
      </c>
      <c r="C507">
        <v>2026</v>
      </c>
      <c r="D507" t="s">
        <v>81</v>
      </c>
      <c r="E507">
        <v>4</v>
      </c>
      <c r="F507" t="s">
        <v>82</v>
      </c>
      <c r="G507" t="s">
        <v>20</v>
      </c>
      <c r="H507" t="s">
        <v>47</v>
      </c>
      <c r="I507" t="s">
        <v>28</v>
      </c>
      <c r="J507" t="s">
        <v>13</v>
      </c>
      <c r="K507" t="s">
        <v>4</v>
      </c>
      <c r="L507" t="s">
        <v>26</v>
      </c>
      <c r="M507">
        <v>6</v>
      </c>
      <c r="N507">
        <v>39.6</v>
      </c>
      <c r="O507">
        <v>0.15</v>
      </c>
      <c r="P507">
        <v>17.010000000000002</v>
      </c>
      <c r="Q507">
        <v>201.96</v>
      </c>
      <c r="R507">
        <v>102.06</v>
      </c>
      <c r="S507">
        <v>99.9</v>
      </c>
      <c r="T507">
        <v>0.49465240641711233</v>
      </c>
      <c r="U507">
        <v>2026</v>
      </c>
      <c r="V507" t="s">
        <v>81</v>
      </c>
      <c r="W507">
        <v>4</v>
      </c>
      <c r="X507" t="s">
        <v>82</v>
      </c>
    </row>
    <row r="508" spans="1:24">
      <c r="A508">
        <v>28</v>
      </c>
      <c r="B508" s="28">
        <v>46118</v>
      </c>
      <c r="C508">
        <v>2026</v>
      </c>
      <c r="D508" t="s">
        <v>81</v>
      </c>
      <c r="E508">
        <v>4</v>
      </c>
      <c r="F508" t="s">
        <v>82</v>
      </c>
      <c r="G508" t="s">
        <v>6</v>
      </c>
      <c r="H508" t="s">
        <v>27</v>
      </c>
      <c r="I508" t="s">
        <v>19</v>
      </c>
      <c r="J508" t="s">
        <v>13</v>
      </c>
      <c r="K508" t="s">
        <v>34</v>
      </c>
      <c r="L508" t="s">
        <v>38</v>
      </c>
      <c r="M508">
        <v>2</v>
      </c>
      <c r="N508">
        <v>125.94</v>
      </c>
      <c r="O508">
        <v>0.05</v>
      </c>
      <c r="P508">
        <v>70.94</v>
      </c>
      <c r="Q508">
        <v>239.28599999999997</v>
      </c>
      <c r="R508">
        <v>141.88</v>
      </c>
      <c r="S508">
        <v>97.405999999999977</v>
      </c>
      <c r="T508">
        <v>0.40706936469329585</v>
      </c>
      <c r="U508">
        <v>2026</v>
      </c>
      <c r="V508" t="s">
        <v>81</v>
      </c>
      <c r="W508">
        <v>4</v>
      </c>
      <c r="X508" t="s">
        <v>82</v>
      </c>
    </row>
    <row r="509" spans="1:24">
      <c r="A509">
        <v>581</v>
      </c>
      <c r="B509" s="28">
        <v>46118</v>
      </c>
      <c r="C509">
        <v>2026</v>
      </c>
      <c r="D509" t="s">
        <v>81</v>
      </c>
      <c r="E509">
        <v>4</v>
      </c>
      <c r="F509" t="s">
        <v>82</v>
      </c>
      <c r="G509" t="s">
        <v>6</v>
      </c>
      <c r="H509" t="s">
        <v>7</v>
      </c>
      <c r="I509" t="s">
        <v>2</v>
      </c>
      <c r="J509" t="s">
        <v>3</v>
      </c>
      <c r="K509" t="s">
        <v>23</v>
      </c>
      <c r="L509" t="s">
        <v>51</v>
      </c>
      <c r="M509">
        <v>3</v>
      </c>
      <c r="N509">
        <v>124.67</v>
      </c>
      <c r="O509">
        <v>0</v>
      </c>
      <c r="P509">
        <v>61.46</v>
      </c>
      <c r="Q509">
        <v>374.01</v>
      </c>
      <c r="R509">
        <v>184.38</v>
      </c>
      <c r="S509">
        <v>189.63</v>
      </c>
      <c r="T509">
        <v>0.50701852891633914</v>
      </c>
      <c r="U509">
        <v>2026</v>
      </c>
      <c r="V509" t="s">
        <v>81</v>
      </c>
      <c r="W509">
        <v>4</v>
      </c>
      <c r="X509" t="s">
        <v>82</v>
      </c>
    </row>
    <row r="510" spans="1:24">
      <c r="A510">
        <v>643</v>
      </c>
      <c r="B510" s="28">
        <v>46118</v>
      </c>
      <c r="C510">
        <v>2026</v>
      </c>
      <c r="D510" t="s">
        <v>81</v>
      </c>
      <c r="E510">
        <v>4</v>
      </c>
      <c r="F510" t="s">
        <v>82</v>
      </c>
      <c r="G510" t="s">
        <v>20</v>
      </c>
      <c r="H510" t="s">
        <v>33</v>
      </c>
      <c r="I510" t="s">
        <v>2</v>
      </c>
      <c r="J510" t="s">
        <v>3</v>
      </c>
      <c r="K510" t="s">
        <v>9</v>
      </c>
      <c r="L510" t="s">
        <v>46</v>
      </c>
      <c r="M510">
        <v>2</v>
      </c>
      <c r="N510">
        <v>72.260000000000005</v>
      </c>
      <c r="O510">
        <v>0</v>
      </c>
      <c r="P510">
        <v>33.21</v>
      </c>
      <c r="Q510">
        <v>144.52000000000001</v>
      </c>
      <c r="R510">
        <v>66.42</v>
      </c>
      <c r="S510">
        <v>78.100000000000009</v>
      </c>
      <c r="T510">
        <v>0.54040963188486024</v>
      </c>
      <c r="U510">
        <v>2026</v>
      </c>
      <c r="V510" t="s">
        <v>81</v>
      </c>
      <c r="W510">
        <v>4</v>
      </c>
      <c r="X510" t="s">
        <v>82</v>
      </c>
    </row>
    <row r="511" spans="1:24">
      <c r="A511">
        <v>1907</v>
      </c>
      <c r="B511" s="28">
        <v>46118</v>
      </c>
      <c r="C511">
        <v>2026</v>
      </c>
      <c r="D511" t="s">
        <v>81</v>
      </c>
      <c r="E511">
        <v>4</v>
      </c>
      <c r="F511" t="s">
        <v>82</v>
      </c>
      <c r="G511" t="s">
        <v>6</v>
      </c>
      <c r="H511" t="s">
        <v>43</v>
      </c>
      <c r="I511" t="s">
        <v>8</v>
      </c>
      <c r="J511" t="s">
        <v>16</v>
      </c>
      <c r="K511" t="s">
        <v>4</v>
      </c>
      <c r="L511" t="s">
        <v>22</v>
      </c>
      <c r="M511">
        <v>10</v>
      </c>
      <c r="N511">
        <v>50.64</v>
      </c>
      <c r="O511">
        <v>0.2</v>
      </c>
      <c r="P511">
        <v>22.99</v>
      </c>
      <c r="Q511">
        <v>405.12</v>
      </c>
      <c r="R511">
        <v>229.89999999999998</v>
      </c>
      <c r="S511">
        <v>175.22000000000003</v>
      </c>
      <c r="T511">
        <v>0.43251382306477099</v>
      </c>
      <c r="U511">
        <v>2026</v>
      </c>
      <c r="V511" t="s">
        <v>81</v>
      </c>
      <c r="W511">
        <v>4</v>
      </c>
      <c r="X511" t="s">
        <v>82</v>
      </c>
    </row>
    <row r="512" spans="1:24">
      <c r="A512">
        <v>1950</v>
      </c>
      <c r="B512" s="28">
        <v>46118</v>
      </c>
      <c r="C512">
        <v>2026</v>
      </c>
      <c r="D512" t="s">
        <v>81</v>
      </c>
      <c r="E512">
        <v>4</v>
      </c>
      <c r="F512" t="s">
        <v>82</v>
      </c>
      <c r="G512" t="s">
        <v>0</v>
      </c>
      <c r="H512" t="s">
        <v>36</v>
      </c>
      <c r="I512" t="s">
        <v>2</v>
      </c>
      <c r="J512" t="s">
        <v>13</v>
      </c>
      <c r="K512" t="s">
        <v>9</v>
      </c>
      <c r="L512" t="s">
        <v>46</v>
      </c>
      <c r="M512">
        <v>1</v>
      </c>
      <c r="N512">
        <v>73</v>
      </c>
      <c r="O512">
        <v>0</v>
      </c>
      <c r="P512">
        <v>32.4</v>
      </c>
      <c r="Q512">
        <v>73</v>
      </c>
      <c r="R512">
        <v>32.4</v>
      </c>
      <c r="S512">
        <v>40.6</v>
      </c>
      <c r="T512">
        <v>0.55616438356164388</v>
      </c>
      <c r="U512">
        <v>2026</v>
      </c>
      <c r="V512" t="s">
        <v>81</v>
      </c>
      <c r="W512">
        <v>4</v>
      </c>
      <c r="X512" t="s">
        <v>82</v>
      </c>
    </row>
    <row r="513" spans="1:24">
      <c r="A513">
        <v>2443</v>
      </c>
      <c r="B513" s="28">
        <v>46118</v>
      </c>
      <c r="C513">
        <v>2026</v>
      </c>
      <c r="D513" t="s">
        <v>81</v>
      </c>
      <c r="E513">
        <v>4</v>
      </c>
      <c r="F513" t="s">
        <v>82</v>
      </c>
      <c r="G513" t="s">
        <v>0</v>
      </c>
      <c r="H513" t="s">
        <v>50</v>
      </c>
      <c r="I513" t="s">
        <v>2</v>
      </c>
      <c r="J513" t="s">
        <v>3</v>
      </c>
      <c r="K513" t="s">
        <v>14</v>
      </c>
      <c r="L513" t="s">
        <v>15</v>
      </c>
      <c r="M513">
        <v>1</v>
      </c>
      <c r="N513">
        <v>35.700000000000003</v>
      </c>
      <c r="O513">
        <v>0</v>
      </c>
      <c r="P513">
        <v>13.8</v>
      </c>
      <c r="Q513">
        <v>35.700000000000003</v>
      </c>
      <c r="R513">
        <v>13.8</v>
      </c>
      <c r="S513">
        <v>21.900000000000002</v>
      </c>
      <c r="T513">
        <v>0.61344537815126055</v>
      </c>
      <c r="U513">
        <v>2026</v>
      </c>
      <c r="V513" t="s">
        <v>81</v>
      </c>
      <c r="W513">
        <v>4</v>
      </c>
      <c r="X513" t="s">
        <v>82</v>
      </c>
    </row>
    <row r="514" spans="1:24">
      <c r="A514">
        <v>2480</v>
      </c>
      <c r="B514" s="28">
        <v>46118</v>
      </c>
      <c r="C514">
        <v>2026</v>
      </c>
      <c r="D514" t="s">
        <v>81</v>
      </c>
      <c r="E514">
        <v>4</v>
      </c>
      <c r="F514" t="s">
        <v>82</v>
      </c>
      <c r="G514" t="s">
        <v>11</v>
      </c>
      <c r="H514" t="s">
        <v>52</v>
      </c>
      <c r="I514" t="s">
        <v>8</v>
      </c>
      <c r="J514" t="s">
        <v>13</v>
      </c>
      <c r="K514" t="s">
        <v>9</v>
      </c>
      <c r="L514" t="s">
        <v>37</v>
      </c>
      <c r="M514">
        <v>8</v>
      </c>
      <c r="N514">
        <v>152.41999999999999</v>
      </c>
      <c r="O514">
        <v>0.05</v>
      </c>
      <c r="P514">
        <v>80.11</v>
      </c>
      <c r="Q514">
        <v>1158.3919999999998</v>
      </c>
      <c r="R514">
        <v>640.88</v>
      </c>
      <c r="S514">
        <v>517.51199999999983</v>
      </c>
      <c r="T514">
        <v>0.44675032286134564</v>
      </c>
      <c r="U514">
        <v>2026</v>
      </c>
      <c r="V514" t="s">
        <v>81</v>
      </c>
      <c r="W514">
        <v>4</v>
      </c>
      <c r="X514" t="s">
        <v>82</v>
      </c>
    </row>
    <row r="515" spans="1:24">
      <c r="A515">
        <v>2515</v>
      </c>
      <c r="B515" s="28">
        <v>46118</v>
      </c>
      <c r="C515">
        <v>2026</v>
      </c>
      <c r="D515" t="s">
        <v>81</v>
      </c>
      <c r="E515">
        <v>4</v>
      </c>
      <c r="F515" t="s">
        <v>82</v>
      </c>
      <c r="G515" t="s">
        <v>20</v>
      </c>
      <c r="H515" t="s">
        <v>33</v>
      </c>
      <c r="I515" t="s">
        <v>2</v>
      </c>
      <c r="J515" t="s">
        <v>3</v>
      </c>
      <c r="K515" t="s">
        <v>4</v>
      </c>
      <c r="L515" t="s">
        <v>5</v>
      </c>
      <c r="M515">
        <v>1</v>
      </c>
      <c r="N515">
        <v>81.78</v>
      </c>
      <c r="O515">
        <v>0</v>
      </c>
      <c r="P515">
        <v>42.82</v>
      </c>
      <c r="Q515">
        <v>81.78</v>
      </c>
      <c r="R515">
        <v>42.82</v>
      </c>
      <c r="S515">
        <v>38.96</v>
      </c>
      <c r="T515">
        <v>0.47640009782342874</v>
      </c>
      <c r="U515">
        <v>2026</v>
      </c>
      <c r="V515" t="s">
        <v>81</v>
      </c>
      <c r="W515">
        <v>4</v>
      </c>
      <c r="X515" t="s">
        <v>82</v>
      </c>
    </row>
    <row r="516" spans="1:24">
      <c r="A516">
        <v>2829</v>
      </c>
      <c r="B516" s="28">
        <v>46118</v>
      </c>
      <c r="C516">
        <v>2026</v>
      </c>
      <c r="D516" t="s">
        <v>81</v>
      </c>
      <c r="E516">
        <v>4</v>
      </c>
      <c r="F516" t="s">
        <v>82</v>
      </c>
      <c r="G516" t="s">
        <v>6</v>
      </c>
      <c r="H516" t="s">
        <v>27</v>
      </c>
      <c r="I516" t="s">
        <v>2</v>
      </c>
      <c r="J516" t="s">
        <v>16</v>
      </c>
      <c r="K516" t="s">
        <v>4</v>
      </c>
      <c r="L516" t="s">
        <v>30</v>
      </c>
      <c r="M516">
        <v>6</v>
      </c>
      <c r="N516">
        <v>102.59</v>
      </c>
      <c r="O516">
        <v>0.1</v>
      </c>
      <c r="P516">
        <v>49.6</v>
      </c>
      <c r="Q516">
        <v>553.98599999999999</v>
      </c>
      <c r="R516">
        <v>297.60000000000002</v>
      </c>
      <c r="S516">
        <v>256.38599999999997</v>
      </c>
      <c r="T516">
        <v>0.46280230908362302</v>
      </c>
      <c r="U516">
        <v>2026</v>
      </c>
      <c r="V516" t="s">
        <v>81</v>
      </c>
      <c r="W516">
        <v>4</v>
      </c>
      <c r="X516" t="s">
        <v>82</v>
      </c>
    </row>
    <row r="517" spans="1:24">
      <c r="A517">
        <v>4086</v>
      </c>
      <c r="B517" s="28">
        <v>46118</v>
      </c>
      <c r="C517">
        <v>2026</v>
      </c>
      <c r="D517" t="s">
        <v>81</v>
      </c>
      <c r="E517">
        <v>4</v>
      </c>
      <c r="F517" t="s">
        <v>82</v>
      </c>
      <c r="G517" t="s">
        <v>20</v>
      </c>
      <c r="H517" t="s">
        <v>33</v>
      </c>
      <c r="I517" t="s">
        <v>19</v>
      </c>
      <c r="J517" t="s">
        <v>3</v>
      </c>
      <c r="K517" t="s">
        <v>9</v>
      </c>
      <c r="L517" t="s">
        <v>37</v>
      </c>
      <c r="M517">
        <v>2</v>
      </c>
      <c r="N517">
        <v>152.44</v>
      </c>
      <c r="O517">
        <v>0.15</v>
      </c>
      <c r="P517">
        <v>76.680000000000007</v>
      </c>
      <c r="Q517">
        <v>259.14799999999997</v>
      </c>
      <c r="R517">
        <v>153.36000000000001</v>
      </c>
      <c r="S517">
        <v>105.78799999999995</v>
      </c>
      <c r="T517">
        <v>0.4082146109559015</v>
      </c>
      <c r="U517">
        <v>2026</v>
      </c>
      <c r="V517" t="s">
        <v>81</v>
      </c>
      <c r="W517">
        <v>4</v>
      </c>
      <c r="X517" t="s">
        <v>82</v>
      </c>
    </row>
    <row r="518" spans="1:24">
      <c r="A518">
        <v>4512</v>
      </c>
      <c r="B518" s="28">
        <v>46118</v>
      </c>
      <c r="C518">
        <v>2026</v>
      </c>
      <c r="D518" t="s">
        <v>81</v>
      </c>
      <c r="E518">
        <v>4</v>
      </c>
      <c r="F518" t="s">
        <v>82</v>
      </c>
      <c r="G518" t="s">
        <v>6</v>
      </c>
      <c r="H518" t="s">
        <v>7</v>
      </c>
      <c r="I518" t="s">
        <v>2</v>
      </c>
      <c r="J518" t="s">
        <v>13</v>
      </c>
      <c r="K518" t="s">
        <v>14</v>
      </c>
      <c r="L518" t="s">
        <v>44</v>
      </c>
      <c r="M518">
        <v>6</v>
      </c>
      <c r="N518">
        <v>136.29</v>
      </c>
      <c r="O518">
        <v>0</v>
      </c>
      <c r="P518">
        <v>68.209999999999994</v>
      </c>
      <c r="Q518">
        <v>817.74</v>
      </c>
      <c r="R518">
        <v>409.26</v>
      </c>
      <c r="S518">
        <v>408.48</v>
      </c>
      <c r="T518">
        <v>0.49952307579426225</v>
      </c>
      <c r="U518">
        <v>2026</v>
      </c>
      <c r="V518" t="s">
        <v>81</v>
      </c>
      <c r="W518">
        <v>4</v>
      </c>
      <c r="X518" t="s">
        <v>82</v>
      </c>
    </row>
    <row r="519" spans="1:24">
      <c r="A519">
        <v>4837</v>
      </c>
      <c r="B519" s="28">
        <v>46118</v>
      </c>
      <c r="C519">
        <v>2026</v>
      </c>
      <c r="D519" t="s">
        <v>81</v>
      </c>
      <c r="E519">
        <v>4</v>
      </c>
      <c r="F519" t="s">
        <v>82</v>
      </c>
      <c r="G519" t="s">
        <v>0</v>
      </c>
      <c r="H519" t="s">
        <v>36</v>
      </c>
      <c r="I519" t="s">
        <v>8</v>
      </c>
      <c r="J519" t="s">
        <v>16</v>
      </c>
      <c r="K519" t="s">
        <v>9</v>
      </c>
      <c r="L519" t="s">
        <v>37</v>
      </c>
      <c r="M519">
        <v>4</v>
      </c>
      <c r="N519">
        <v>157.51</v>
      </c>
      <c r="O519">
        <v>0.2</v>
      </c>
      <c r="P519">
        <v>79.209999999999994</v>
      </c>
      <c r="Q519">
        <v>504.03199999999998</v>
      </c>
      <c r="R519">
        <v>316.83999999999997</v>
      </c>
      <c r="S519">
        <v>187.19200000000001</v>
      </c>
      <c r="T519">
        <v>0.37138911815122855</v>
      </c>
      <c r="U519">
        <v>2026</v>
      </c>
      <c r="V519" t="s">
        <v>81</v>
      </c>
      <c r="W519">
        <v>4</v>
      </c>
      <c r="X519" t="s">
        <v>82</v>
      </c>
    </row>
    <row r="520" spans="1:24">
      <c r="A520">
        <v>1580</v>
      </c>
      <c r="B520" s="28">
        <v>46119</v>
      </c>
      <c r="C520">
        <v>2026</v>
      </c>
      <c r="D520" t="s">
        <v>81</v>
      </c>
      <c r="E520">
        <v>4</v>
      </c>
      <c r="F520" t="s">
        <v>82</v>
      </c>
      <c r="G520" t="s">
        <v>11</v>
      </c>
      <c r="H520" t="s">
        <v>18</v>
      </c>
      <c r="I520" t="s">
        <v>2</v>
      </c>
      <c r="J520" t="s">
        <v>13</v>
      </c>
      <c r="K520" t="s">
        <v>23</v>
      </c>
      <c r="L520" t="s">
        <v>51</v>
      </c>
      <c r="M520">
        <v>2</v>
      </c>
      <c r="N520">
        <v>120.5</v>
      </c>
      <c r="O520">
        <v>0</v>
      </c>
      <c r="P520">
        <v>61.42</v>
      </c>
      <c r="Q520">
        <v>241</v>
      </c>
      <c r="R520">
        <v>122.84</v>
      </c>
      <c r="S520">
        <v>118.16</v>
      </c>
      <c r="T520">
        <v>0.49029045643153524</v>
      </c>
      <c r="U520">
        <v>2026</v>
      </c>
      <c r="V520" t="s">
        <v>81</v>
      </c>
      <c r="W520">
        <v>4</v>
      </c>
      <c r="X520" t="s">
        <v>82</v>
      </c>
    </row>
    <row r="521" spans="1:24">
      <c r="A521">
        <v>1962</v>
      </c>
      <c r="B521" s="28">
        <v>46119</v>
      </c>
      <c r="C521">
        <v>2026</v>
      </c>
      <c r="D521" t="s">
        <v>81</v>
      </c>
      <c r="E521">
        <v>4</v>
      </c>
      <c r="F521" t="s">
        <v>82</v>
      </c>
      <c r="G521" t="s">
        <v>0</v>
      </c>
      <c r="H521" t="s">
        <v>1</v>
      </c>
      <c r="I521" t="s">
        <v>2</v>
      </c>
      <c r="J521" t="s">
        <v>3</v>
      </c>
      <c r="K521" t="s">
        <v>9</v>
      </c>
      <c r="L521" t="s">
        <v>37</v>
      </c>
      <c r="M521">
        <v>3</v>
      </c>
      <c r="N521">
        <v>152.62</v>
      </c>
      <c r="O521">
        <v>0.05</v>
      </c>
      <c r="P521">
        <v>77.75</v>
      </c>
      <c r="Q521">
        <v>434.96699999999998</v>
      </c>
      <c r="R521">
        <v>233.25</v>
      </c>
      <c r="S521">
        <v>201.71699999999998</v>
      </c>
      <c r="T521">
        <v>0.46375242259757637</v>
      </c>
      <c r="U521">
        <v>2026</v>
      </c>
      <c r="V521" t="s">
        <v>81</v>
      </c>
      <c r="W521">
        <v>4</v>
      </c>
      <c r="X521" t="s">
        <v>82</v>
      </c>
    </row>
    <row r="522" spans="1:24">
      <c r="A522">
        <v>2381</v>
      </c>
      <c r="B522" s="28">
        <v>46119</v>
      </c>
      <c r="C522">
        <v>2026</v>
      </c>
      <c r="D522" t="s">
        <v>81</v>
      </c>
      <c r="E522">
        <v>4</v>
      </c>
      <c r="F522" t="s">
        <v>82</v>
      </c>
      <c r="G522" t="s">
        <v>6</v>
      </c>
      <c r="H522" t="s">
        <v>41</v>
      </c>
      <c r="I522" t="s">
        <v>2</v>
      </c>
      <c r="J522" t="s">
        <v>3</v>
      </c>
      <c r="K522" t="s">
        <v>14</v>
      </c>
      <c r="L522" t="s">
        <v>44</v>
      </c>
      <c r="M522">
        <v>2</v>
      </c>
      <c r="N522">
        <v>134.16</v>
      </c>
      <c r="O522">
        <v>0.05</v>
      </c>
      <c r="P522">
        <v>67.08</v>
      </c>
      <c r="Q522">
        <v>254.90399999999997</v>
      </c>
      <c r="R522">
        <v>134.16</v>
      </c>
      <c r="S522">
        <v>120.74399999999997</v>
      </c>
      <c r="T522">
        <v>0.47368421052631576</v>
      </c>
      <c r="U522">
        <v>2026</v>
      </c>
      <c r="V522" t="s">
        <v>81</v>
      </c>
      <c r="W522">
        <v>4</v>
      </c>
      <c r="X522" t="s">
        <v>82</v>
      </c>
    </row>
    <row r="523" spans="1:24">
      <c r="A523">
        <v>2655</v>
      </c>
      <c r="B523" s="28">
        <v>46119</v>
      </c>
      <c r="C523">
        <v>2026</v>
      </c>
      <c r="D523" t="s">
        <v>81</v>
      </c>
      <c r="E523">
        <v>4</v>
      </c>
      <c r="F523" t="s">
        <v>82</v>
      </c>
      <c r="G523" t="s">
        <v>20</v>
      </c>
      <c r="H523" t="s">
        <v>47</v>
      </c>
      <c r="I523" t="s">
        <v>19</v>
      </c>
      <c r="J523" t="s">
        <v>16</v>
      </c>
      <c r="K523" t="s">
        <v>4</v>
      </c>
      <c r="L523" t="s">
        <v>30</v>
      </c>
      <c r="M523">
        <v>1</v>
      </c>
      <c r="N523">
        <v>101.13</v>
      </c>
      <c r="O523">
        <v>0</v>
      </c>
      <c r="P523">
        <v>50.8</v>
      </c>
      <c r="Q523">
        <v>101.13</v>
      </c>
      <c r="R523">
        <v>50.8</v>
      </c>
      <c r="S523">
        <v>50.33</v>
      </c>
      <c r="T523">
        <v>0.49767625828141998</v>
      </c>
      <c r="U523">
        <v>2026</v>
      </c>
      <c r="V523" t="s">
        <v>81</v>
      </c>
      <c r="W523">
        <v>4</v>
      </c>
      <c r="X523" t="s">
        <v>82</v>
      </c>
    </row>
    <row r="524" spans="1:24">
      <c r="A524">
        <v>2944</v>
      </c>
      <c r="B524" s="28">
        <v>46119</v>
      </c>
      <c r="C524">
        <v>2026</v>
      </c>
      <c r="D524" t="s">
        <v>81</v>
      </c>
      <c r="E524">
        <v>4</v>
      </c>
      <c r="F524" t="s">
        <v>82</v>
      </c>
      <c r="G524" t="s">
        <v>6</v>
      </c>
      <c r="H524" t="s">
        <v>49</v>
      </c>
      <c r="I524" t="s">
        <v>19</v>
      </c>
      <c r="J524" t="s">
        <v>13</v>
      </c>
      <c r="K524" t="s">
        <v>34</v>
      </c>
      <c r="L524" t="s">
        <v>45</v>
      </c>
      <c r="M524">
        <v>1</v>
      </c>
      <c r="N524">
        <v>51.36</v>
      </c>
      <c r="O524">
        <v>0</v>
      </c>
      <c r="P524">
        <v>22.21</v>
      </c>
      <c r="Q524">
        <v>51.36</v>
      </c>
      <c r="R524">
        <v>22.21</v>
      </c>
      <c r="S524">
        <v>29.15</v>
      </c>
      <c r="T524">
        <v>0.56756230529595009</v>
      </c>
      <c r="U524">
        <v>2026</v>
      </c>
      <c r="V524" t="s">
        <v>81</v>
      </c>
      <c r="W524">
        <v>4</v>
      </c>
      <c r="X524" t="s">
        <v>82</v>
      </c>
    </row>
    <row r="525" spans="1:24">
      <c r="A525">
        <v>4756</v>
      </c>
      <c r="B525" s="28">
        <v>46119</v>
      </c>
      <c r="C525">
        <v>2026</v>
      </c>
      <c r="D525" t="s">
        <v>81</v>
      </c>
      <c r="E525">
        <v>4</v>
      </c>
      <c r="F525" t="s">
        <v>82</v>
      </c>
      <c r="G525" t="s">
        <v>11</v>
      </c>
      <c r="H525" t="s">
        <v>52</v>
      </c>
      <c r="I525" t="s">
        <v>2</v>
      </c>
      <c r="J525" t="s">
        <v>16</v>
      </c>
      <c r="K525" t="s">
        <v>9</v>
      </c>
      <c r="L525" t="s">
        <v>37</v>
      </c>
      <c r="M525">
        <v>5</v>
      </c>
      <c r="N525">
        <v>151.88</v>
      </c>
      <c r="O525">
        <v>0</v>
      </c>
      <c r="P525">
        <v>80.56</v>
      </c>
      <c r="Q525">
        <v>759.4</v>
      </c>
      <c r="R525">
        <v>402.8</v>
      </c>
      <c r="S525">
        <v>356.59999999999997</v>
      </c>
      <c r="T525">
        <v>0.46958124835396364</v>
      </c>
      <c r="U525">
        <v>2026</v>
      </c>
      <c r="V525" t="s">
        <v>81</v>
      </c>
      <c r="W525">
        <v>4</v>
      </c>
      <c r="X525" t="s">
        <v>82</v>
      </c>
    </row>
    <row r="526" spans="1:24">
      <c r="A526">
        <v>52</v>
      </c>
      <c r="B526" s="28">
        <v>46120</v>
      </c>
      <c r="C526">
        <v>2026</v>
      </c>
      <c r="D526" t="s">
        <v>81</v>
      </c>
      <c r="E526">
        <v>4</v>
      </c>
      <c r="F526" t="s">
        <v>82</v>
      </c>
      <c r="G526" t="s">
        <v>6</v>
      </c>
      <c r="H526" t="s">
        <v>43</v>
      </c>
      <c r="I526" t="s">
        <v>2</v>
      </c>
      <c r="J526" t="s">
        <v>13</v>
      </c>
      <c r="K526" t="s">
        <v>14</v>
      </c>
      <c r="L526" t="s">
        <v>44</v>
      </c>
      <c r="M526">
        <v>2</v>
      </c>
      <c r="N526">
        <v>133.59</v>
      </c>
      <c r="O526">
        <v>0</v>
      </c>
      <c r="P526">
        <v>66.83</v>
      </c>
      <c r="Q526">
        <v>267.18</v>
      </c>
      <c r="R526">
        <v>133.66</v>
      </c>
      <c r="S526">
        <v>133.52000000000001</v>
      </c>
      <c r="T526">
        <v>0.49973800434164234</v>
      </c>
      <c r="U526">
        <v>2026</v>
      </c>
      <c r="V526" t="s">
        <v>81</v>
      </c>
      <c r="W526">
        <v>4</v>
      </c>
      <c r="X526" t="s">
        <v>82</v>
      </c>
    </row>
    <row r="527" spans="1:24">
      <c r="A527">
        <v>556</v>
      </c>
      <c r="B527" s="28">
        <v>46120</v>
      </c>
      <c r="C527">
        <v>2026</v>
      </c>
      <c r="D527" t="s">
        <v>81</v>
      </c>
      <c r="E527">
        <v>4</v>
      </c>
      <c r="F527" t="s">
        <v>82</v>
      </c>
      <c r="G527" t="s">
        <v>20</v>
      </c>
      <c r="H527" t="s">
        <v>33</v>
      </c>
      <c r="I527" t="s">
        <v>2</v>
      </c>
      <c r="J527" t="s">
        <v>13</v>
      </c>
      <c r="K527" t="s">
        <v>23</v>
      </c>
      <c r="L527" t="s">
        <v>51</v>
      </c>
      <c r="M527">
        <v>2</v>
      </c>
      <c r="N527">
        <v>124.39</v>
      </c>
      <c r="O527">
        <v>0</v>
      </c>
      <c r="P527">
        <v>61.27</v>
      </c>
      <c r="Q527">
        <v>248.78</v>
      </c>
      <c r="R527">
        <v>122.54</v>
      </c>
      <c r="S527">
        <v>126.24</v>
      </c>
      <c r="T527">
        <v>0.50743628909076288</v>
      </c>
      <c r="U527">
        <v>2026</v>
      </c>
      <c r="V527" t="s">
        <v>81</v>
      </c>
      <c r="W527">
        <v>4</v>
      </c>
      <c r="X527" t="s">
        <v>82</v>
      </c>
    </row>
    <row r="528" spans="1:24">
      <c r="A528">
        <v>1233</v>
      </c>
      <c r="B528" s="28">
        <v>46120</v>
      </c>
      <c r="C528">
        <v>2026</v>
      </c>
      <c r="D528" t="s">
        <v>81</v>
      </c>
      <c r="E528">
        <v>4</v>
      </c>
      <c r="F528" t="s">
        <v>82</v>
      </c>
      <c r="G528" t="s">
        <v>0</v>
      </c>
      <c r="H528" t="s">
        <v>50</v>
      </c>
      <c r="I528" t="s">
        <v>2</v>
      </c>
      <c r="J528" t="s">
        <v>13</v>
      </c>
      <c r="K528" t="s">
        <v>4</v>
      </c>
      <c r="L528" t="s">
        <v>22</v>
      </c>
      <c r="M528">
        <v>5</v>
      </c>
      <c r="N528">
        <v>50.22</v>
      </c>
      <c r="O528">
        <v>0.1</v>
      </c>
      <c r="P528">
        <v>22.31</v>
      </c>
      <c r="Q528">
        <v>225.99</v>
      </c>
      <c r="R528">
        <v>111.55</v>
      </c>
      <c r="S528">
        <v>114.44000000000001</v>
      </c>
      <c r="T528">
        <v>0.50639408823399268</v>
      </c>
      <c r="U528">
        <v>2026</v>
      </c>
      <c r="V528" t="s">
        <v>81</v>
      </c>
      <c r="W528">
        <v>4</v>
      </c>
      <c r="X528" t="s">
        <v>82</v>
      </c>
    </row>
    <row r="529" spans="1:24">
      <c r="A529">
        <v>1492</v>
      </c>
      <c r="B529" s="28">
        <v>46120</v>
      </c>
      <c r="C529">
        <v>2026</v>
      </c>
      <c r="D529" t="s">
        <v>81</v>
      </c>
      <c r="E529">
        <v>4</v>
      </c>
      <c r="F529" t="s">
        <v>82</v>
      </c>
      <c r="G529" t="s">
        <v>6</v>
      </c>
      <c r="H529" t="s">
        <v>49</v>
      </c>
      <c r="I529" t="s">
        <v>2</v>
      </c>
      <c r="J529" t="s">
        <v>3</v>
      </c>
      <c r="K529" t="s">
        <v>4</v>
      </c>
      <c r="L529" t="s">
        <v>26</v>
      </c>
      <c r="M529">
        <v>2</v>
      </c>
      <c r="N529">
        <v>41.08</v>
      </c>
      <c r="O529">
        <v>0</v>
      </c>
      <c r="P529">
        <v>16.79</v>
      </c>
      <c r="Q529">
        <v>82.16</v>
      </c>
      <c r="R529">
        <v>33.58</v>
      </c>
      <c r="S529">
        <v>48.58</v>
      </c>
      <c r="T529">
        <v>0.59128529698149956</v>
      </c>
      <c r="U529">
        <v>2026</v>
      </c>
      <c r="V529" t="s">
        <v>81</v>
      </c>
      <c r="W529">
        <v>4</v>
      </c>
      <c r="X529" t="s">
        <v>82</v>
      </c>
    </row>
    <row r="530" spans="1:24">
      <c r="A530">
        <v>1619</v>
      </c>
      <c r="B530" s="28">
        <v>46120</v>
      </c>
      <c r="C530">
        <v>2026</v>
      </c>
      <c r="D530" t="s">
        <v>81</v>
      </c>
      <c r="E530">
        <v>4</v>
      </c>
      <c r="F530" t="s">
        <v>82</v>
      </c>
      <c r="G530" t="s">
        <v>20</v>
      </c>
      <c r="H530" t="s">
        <v>33</v>
      </c>
      <c r="I530" t="s">
        <v>19</v>
      </c>
      <c r="J530" t="s">
        <v>13</v>
      </c>
      <c r="K530" t="s">
        <v>14</v>
      </c>
      <c r="L530" t="s">
        <v>32</v>
      </c>
      <c r="M530">
        <v>5</v>
      </c>
      <c r="N530">
        <v>46.11</v>
      </c>
      <c r="O530">
        <v>0</v>
      </c>
      <c r="P530">
        <v>18.88</v>
      </c>
      <c r="Q530">
        <v>230.55</v>
      </c>
      <c r="R530">
        <v>94.399999999999991</v>
      </c>
      <c r="S530">
        <v>136.15000000000003</v>
      </c>
      <c r="T530">
        <v>0.5905443504662764</v>
      </c>
      <c r="U530">
        <v>2026</v>
      </c>
      <c r="V530" t="s">
        <v>81</v>
      </c>
      <c r="W530">
        <v>4</v>
      </c>
      <c r="X530" t="s">
        <v>82</v>
      </c>
    </row>
    <row r="531" spans="1:24">
      <c r="A531">
        <v>1631</v>
      </c>
      <c r="B531" s="28">
        <v>46120</v>
      </c>
      <c r="C531">
        <v>2026</v>
      </c>
      <c r="D531" t="s">
        <v>81</v>
      </c>
      <c r="E531">
        <v>4</v>
      </c>
      <c r="F531" t="s">
        <v>82</v>
      </c>
      <c r="G531" t="s">
        <v>20</v>
      </c>
      <c r="H531" t="s">
        <v>33</v>
      </c>
      <c r="I531" t="s">
        <v>2</v>
      </c>
      <c r="J531" t="s">
        <v>3</v>
      </c>
      <c r="K531" t="s">
        <v>14</v>
      </c>
      <c r="L531" t="s">
        <v>32</v>
      </c>
      <c r="M531">
        <v>1</v>
      </c>
      <c r="N531">
        <v>45.54</v>
      </c>
      <c r="O531">
        <v>0</v>
      </c>
      <c r="P531">
        <v>18.36</v>
      </c>
      <c r="Q531">
        <v>45.54</v>
      </c>
      <c r="R531">
        <v>18.36</v>
      </c>
      <c r="S531">
        <v>27.18</v>
      </c>
      <c r="T531">
        <v>0.59683794466403162</v>
      </c>
      <c r="U531">
        <v>2026</v>
      </c>
      <c r="V531" t="s">
        <v>81</v>
      </c>
      <c r="W531">
        <v>4</v>
      </c>
      <c r="X531" t="s">
        <v>82</v>
      </c>
    </row>
    <row r="532" spans="1:24">
      <c r="A532">
        <v>1844</v>
      </c>
      <c r="B532" s="28">
        <v>46120</v>
      </c>
      <c r="C532">
        <v>2026</v>
      </c>
      <c r="D532" t="s">
        <v>81</v>
      </c>
      <c r="E532">
        <v>4</v>
      </c>
      <c r="F532" t="s">
        <v>82</v>
      </c>
      <c r="G532" t="s">
        <v>6</v>
      </c>
      <c r="H532" t="s">
        <v>49</v>
      </c>
      <c r="I532" t="s">
        <v>19</v>
      </c>
      <c r="J532" t="s">
        <v>13</v>
      </c>
      <c r="K532" t="s">
        <v>34</v>
      </c>
      <c r="L532" t="s">
        <v>42</v>
      </c>
      <c r="M532">
        <v>2</v>
      </c>
      <c r="N532">
        <v>37.1</v>
      </c>
      <c r="O532">
        <v>0.1</v>
      </c>
      <c r="P532">
        <v>14.17</v>
      </c>
      <c r="Q532">
        <v>66.78</v>
      </c>
      <c r="R532">
        <v>28.34</v>
      </c>
      <c r="S532">
        <v>38.44</v>
      </c>
      <c r="T532">
        <v>0.57562144354597178</v>
      </c>
      <c r="U532">
        <v>2026</v>
      </c>
      <c r="V532" t="s">
        <v>81</v>
      </c>
      <c r="W532">
        <v>4</v>
      </c>
      <c r="X532" t="s">
        <v>82</v>
      </c>
    </row>
    <row r="533" spans="1:24">
      <c r="A533">
        <v>4246</v>
      </c>
      <c r="B533" s="28">
        <v>46120</v>
      </c>
      <c r="C533">
        <v>2026</v>
      </c>
      <c r="D533" t="s">
        <v>81</v>
      </c>
      <c r="E533">
        <v>4</v>
      </c>
      <c r="F533" t="s">
        <v>82</v>
      </c>
      <c r="G533" t="s">
        <v>20</v>
      </c>
      <c r="H533" t="s">
        <v>33</v>
      </c>
      <c r="I533" t="s">
        <v>8</v>
      </c>
      <c r="J533" t="s">
        <v>16</v>
      </c>
      <c r="K533" t="s">
        <v>9</v>
      </c>
      <c r="L533" t="s">
        <v>37</v>
      </c>
      <c r="M533">
        <v>5</v>
      </c>
      <c r="N533">
        <v>156.57</v>
      </c>
      <c r="O533">
        <v>0.15</v>
      </c>
      <c r="P533">
        <v>80.849999999999994</v>
      </c>
      <c r="Q533">
        <v>665.4224999999999</v>
      </c>
      <c r="R533">
        <v>404.25</v>
      </c>
      <c r="S533">
        <v>261.1724999999999</v>
      </c>
      <c r="T533">
        <v>0.39249123677062309</v>
      </c>
      <c r="U533">
        <v>2026</v>
      </c>
      <c r="V533" t="s">
        <v>81</v>
      </c>
      <c r="W533">
        <v>4</v>
      </c>
      <c r="X533" t="s">
        <v>82</v>
      </c>
    </row>
    <row r="534" spans="1:24">
      <c r="A534">
        <v>5139</v>
      </c>
      <c r="B534" s="28">
        <v>46120</v>
      </c>
      <c r="C534">
        <v>2026</v>
      </c>
      <c r="D534" t="s">
        <v>81</v>
      </c>
      <c r="E534">
        <v>4</v>
      </c>
      <c r="F534" t="s">
        <v>82</v>
      </c>
      <c r="G534" t="s">
        <v>0</v>
      </c>
      <c r="H534" t="s">
        <v>50</v>
      </c>
      <c r="I534" t="s">
        <v>2</v>
      </c>
      <c r="J534" t="s">
        <v>3</v>
      </c>
      <c r="K534" t="s">
        <v>34</v>
      </c>
      <c r="L534" t="s">
        <v>45</v>
      </c>
      <c r="M534">
        <v>2</v>
      </c>
      <c r="N534">
        <v>51.4</v>
      </c>
      <c r="O534">
        <v>0</v>
      </c>
      <c r="P534">
        <v>21.99</v>
      </c>
      <c r="Q534">
        <v>102.8</v>
      </c>
      <c r="R534">
        <v>43.98</v>
      </c>
      <c r="S534">
        <v>58.82</v>
      </c>
      <c r="T534">
        <v>0.57217898832684821</v>
      </c>
      <c r="U534">
        <v>2026</v>
      </c>
      <c r="V534" t="s">
        <v>81</v>
      </c>
      <c r="W534">
        <v>4</v>
      </c>
      <c r="X534" t="s">
        <v>82</v>
      </c>
    </row>
    <row r="535" spans="1:24">
      <c r="A535">
        <v>186</v>
      </c>
      <c r="B535" s="28">
        <v>46121</v>
      </c>
      <c r="C535">
        <v>2026</v>
      </c>
      <c r="D535" t="s">
        <v>81</v>
      </c>
      <c r="E535">
        <v>4</v>
      </c>
      <c r="F535" t="s">
        <v>82</v>
      </c>
      <c r="G535" t="s">
        <v>0</v>
      </c>
      <c r="H535" t="s">
        <v>1</v>
      </c>
      <c r="I535" t="s">
        <v>2</v>
      </c>
      <c r="J535" t="s">
        <v>13</v>
      </c>
      <c r="K535" t="s">
        <v>14</v>
      </c>
      <c r="L535" t="s">
        <v>32</v>
      </c>
      <c r="M535">
        <v>2</v>
      </c>
      <c r="N535">
        <v>46.42</v>
      </c>
      <c r="O535">
        <v>0.1</v>
      </c>
      <c r="P535">
        <v>18.73</v>
      </c>
      <c r="Q535">
        <v>83.556000000000012</v>
      </c>
      <c r="R535">
        <v>37.46</v>
      </c>
      <c r="S535">
        <v>46.096000000000011</v>
      </c>
      <c r="T535">
        <v>0.55167791660682663</v>
      </c>
      <c r="U535">
        <v>2026</v>
      </c>
      <c r="V535" t="s">
        <v>81</v>
      </c>
      <c r="W535">
        <v>4</v>
      </c>
      <c r="X535" t="s">
        <v>82</v>
      </c>
    </row>
    <row r="536" spans="1:24">
      <c r="A536">
        <v>1742</v>
      </c>
      <c r="B536" s="28">
        <v>46121</v>
      </c>
      <c r="C536">
        <v>2026</v>
      </c>
      <c r="D536" t="s">
        <v>81</v>
      </c>
      <c r="E536">
        <v>4</v>
      </c>
      <c r="F536" t="s">
        <v>82</v>
      </c>
      <c r="G536" t="s">
        <v>20</v>
      </c>
      <c r="H536" t="s">
        <v>21</v>
      </c>
      <c r="I536" t="s">
        <v>28</v>
      </c>
      <c r="J536" t="s">
        <v>3</v>
      </c>
      <c r="K536" t="s">
        <v>23</v>
      </c>
      <c r="L536" t="s">
        <v>51</v>
      </c>
      <c r="M536">
        <v>2</v>
      </c>
      <c r="N536">
        <v>120.75</v>
      </c>
      <c r="O536">
        <v>0.05</v>
      </c>
      <c r="P536">
        <v>60.31</v>
      </c>
      <c r="Q536">
        <v>229.42499999999998</v>
      </c>
      <c r="R536">
        <v>120.62</v>
      </c>
      <c r="S536">
        <v>108.80499999999998</v>
      </c>
      <c r="T536">
        <v>0.47425084450256066</v>
      </c>
      <c r="U536">
        <v>2026</v>
      </c>
      <c r="V536" t="s">
        <v>81</v>
      </c>
      <c r="W536">
        <v>4</v>
      </c>
      <c r="X536" t="s">
        <v>82</v>
      </c>
    </row>
    <row r="537" spans="1:24">
      <c r="A537">
        <v>3189</v>
      </c>
      <c r="B537" s="28">
        <v>46121</v>
      </c>
      <c r="C537">
        <v>2026</v>
      </c>
      <c r="D537" t="s">
        <v>81</v>
      </c>
      <c r="E537">
        <v>4</v>
      </c>
      <c r="F537" t="s">
        <v>82</v>
      </c>
      <c r="G537" t="s">
        <v>6</v>
      </c>
      <c r="H537" t="s">
        <v>41</v>
      </c>
      <c r="I537" t="s">
        <v>8</v>
      </c>
      <c r="J537" t="s">
        <v>16</v>
      </c>
      <c r="K537" t="s">
        <v>9</v>
      </c>
      <c r="L537" t="s">
        <v>37</v>
      </c>
      <c r="M537">
        <v>6</v>
      </c>
      <c r="N537">
        <v>157.38999999999999</v>
      </c>
      <c r="O537">
        <v>0.05</v>
      </c>
      <c r="P537">
        <v>79.239999999999995</v>
      </c>
      <c r="Q537">
        <v>897.12299999999993</v>
      </c>
      <c r="R537">
        <v>475.43999999999994</v>
      </c>
      <c r="S537">
        <v>421.68299999999999</v>
      </c>
      <c r="T537">
        <v>0.47003922539049831</v>
      </c>
      <c r="U537">
        <v>2026</v>
      </c>
      <c r="V537" t="s">
        <v>81</v>
      </c>
      <c r="W537">
        <v>4</v>
      </c>
      <c r="X537" t="s">
        <v>82</v>
      </c>
    </row>
    <row r="538" spans="1:24">
      <c r="A538">
        <v>3747</v>
      </c>
      <c r="B538" s="28">
        <v>46121</v>
      </c>
      <c r="C538">
        <v>2026</v>
      </c>
      <c r="D538" t="s">
        <v>81</v>
      </c>
      <c r="E538">
        <v>4</v>
      </c>
      <c r="F538" t="s">
        <v>82</v>
      </c>
      <c r="G538" t="s">
        <v>20</v>
      </c>
      <c r="H538" t="s">
        <v>31</v>
      </c>
      <c r="I538" t="s">
        <v>19</v>
      </c>
      <c r="J538" t="s">
        <v>3</v>
      </c>
      <c r="K538" t="s">
        <v>23</v>
      </c>
      <c r="L538" t="s">
        <v>51</v>
      </c>
      <c r="M538">
        <v>2</v>
      </c>
      <c r="N538">
        <v>122.36</v>
      </c>
      <c r="O538">
        <v>0.05</v>
      </c>
      <c r="P538">
        <v>59.06</v>
      </c>
      <c r="Q538">
        <v>232.48399999999998</v>
      </c>
      <c r="R538">
        <v>118.12</v>
      </c>
      <c r="S538">
        <v>114.36399999999998</v>
      </c>
      <c r="T538">
        <v>0.49192202474148755</v>
      </c>
      <c r="U538">
        <v>2026</v>
      </c>
      <c r="V538" t="s">
        <v>81</v>
      </c>
      <c r="W538">
        <v>4</v>
      </c>
      <c r="X538" t="s">
        <v>82</v>
      </c>
    </row>
    <row r="539" spans="1:24">
      <c r="A539">
        <v>3782</v>
      </c>
      <c r="B539" s="28">
        <v>46121</v>
      </c>
      <c r="C539">
        <v>2026</v>
      </c>
      <c r="D539" t="s">
        <v>81</v>
      </c>
      <c r="E539">
        <v>4</v>
      </c>
      <c r="F539" t="s">
        <v>82</v>
      </c>
      <c r="G539" t="s">
        <v>0</v>
      </c>
      <c r="H539" t="s">
        <v>1</v>
      </c>
      <c r="I539" t="s">
        <v>19</v>
      </c>
      <c r="J539" t="s">
        <v>3</v>
      </c>
      <c r="K539" t="s">
        <v>34</v>
      </c>
      <c r="L539" t="s">
        <v>35</v>
      </c>
      <c r="M539">
        <v>2</v>
      </c>
      <c r="N539">
        <v>39.68</v>
      </c>
      <c r="O539">
        <v>0.05</v>
      </c>
      <c r="P539">
        <v>14.98</v>
      </c>
      <c r="Q539">
        <v>75.391999999999996</v>
      </c>
      <c r="R539">
        <v>29.96</v>
      </c>
      <c r="S539">
        <v>45.431999999999995</v>
      </c>
      <c r="T539">
        <v>0.60261035653650252</v>
      </c>
      <c r="U539">
        <v>2026</v>
      </c>
      <c r="V539" t="s">
        <v>81</v>
      </c>
      <c r="W539">
        <v>4</v>
      </c>
      <c r="X539" t="s">
        <v>82</v>
      </c>
    </row>
    <row r="540" spans="1:24">
      <c r="A540">
        <v>4344</v>
      </c>
      <c r="B540" s="28">
        <v>46121</v>
      </c>
      <c r="C540">
        <v>2026</v>
      </c>
      <c r="D540" t="s">
        <v>81</v>
      </c>
      <c r="E540">
        <v>4</v>
      </c>
      <c r="F540" t="s">
        <v>82</v>
      </c>
      <c r="G540" t="s">
        <v>11</v>
      </c>
      <c r="H540" t="s">
        <v>25</v>
      </c>
      <c r="I540" t="s">
        <v>19</v>
      </c>
      <c r="J540" t="s">
        <v>16</v>
      </c>
      <c r="K540" t="s">
        <v>23</v>
      </c>
      <c r="L540" t="s">
        <v>51</v>
      </c>
      <c r="M540">
        <v>3</v>
      </c>
      <c r="N540">
        <v>121.56</v>
      </c>
      <c r="O540">
        <v>0.15</v>
      </c>
      <c r="P540">
        <v>61.31</v>
      </c>
      <c r="Q540">
        <v>309.97800000000001</v>
      </c>
      <c r="R540">
        <v>183.93</v>
      </c>
      <c r="S540">
        <v>126.048</v>
      </c>
      <c r="T540">
        <v>0.40663530960261696</v>
      </c>
      <c r="U540">
        <v>2026</v>
      </c>
      <c r="V540" t="s">
        <v>81</v>
      </c>
      <c r="W540">
        <v>4</v>
      </c>
      <c r="X540" t="s">
        <v>82</v>
      </c>
    </row>
    <row r="541" spans="1:24">
      <c r="A541">
        <v>4901</v>
      </c>
      <c r="B541" s="28">
        <v>46121</v>
      </c>
      <c r="C541">
        <v>2026</v>
      </c>
      <c r="D541" t="s">
        <v>81</v>
      </c>
      <c r="E541">
        <v>4</v>
      </c>
      <c r="F541" t="s">
        <v>82</v>
      </c>
      <c r="G541" t="s">
        <v>0</v>
      </c>
      <c r="H541" t="s">
        <v>1</v>
      </c>
      <c r="I541" t="s">
        <v>28</v>
      </c>
      <c r="J541" t="s">
        <v>13</v>
      </c>
      <c r="K541" t="s">
        <v>4</v>
      </c>
      <c r="L541" t="s">
        <v>5</v>
      </c>
      <c r="M541">
        <v>1</v>
      </c>
      <c r="N541">
        <v>80.19</v>
      </c>
      <c r="O541">
        <v>0.1</v>
      </c>
      <c r="P541">
        <v>42.15</v>
      </c>
      <c r="Q541">
        <v>72.171000000000006</v>
      </c>
      <c r="R541">
        <v>42.15</v>
      </c>
      <c r="S541">
        <v>30.021000000000008</v>
      </c>
      <c r="T541">
        <v>0.4159704036247247</v>
      </c>
      <c r="U541">
        <v>2026</v>
      </c>
      <c r="V541" t="s">
        <v>81</v>
      </c>
      <c r="W541">
        <v>4</v>
      </c>
      <c r="X541" t="s">
        <v>82</v>
      </c>
    </row>
    <row r="542" spans="1:24">
      <c r="A542">
        <v>4969</v>
      </c>
      <c r="B542" s="28">
        <v>46121</v>
      </c>
      <c r="C542">
        <v>2026</v>
      </c>
      <c r="D542" t="s">
        <v>81</v>
      </c>
      <c r="E542">
        <v>4</v>
      </c>
      <c r="F542" t="s">
        <v>82</v>
      </c>
      <c r="G542" t="s">
        <v>20</v>
      </c>
      <c r="H542" t="s">
        <v>31</v>
      </c>
      <c r="I542" t="s">
        <v>28</v>
      </c>
      <c r="J542" t="s">
        <v>16</v>
      </c>
      <c r="K542" t="s">
        <v>4</v>
      </c>
      <c r="L542" t="s">
        <v>5</v>
      </c>
      <c r="M542">
        <v>2</v>
      </c>
      <c r="N542">
        <v>81.14</v>
      </c>
      <c r="O542">
        <v>0</v>
      </c>
      <c r="P542">
        <v>43.43</v>
      </c>
      <c r="Q542">
        <v>162.28</v>
      </c>
      <c r="R542">
        <v>86.86</v>
      </c>
      <c r="S542">
        <v>75.42</v>
      </c>
      <c r="T542">
        <v>0.46475228000985952</v>
      </c>
      <c r="U542">
        <v>2026</v>
      </c>
      <c r="V542" t="s">
        <v>81</v>
      </c>
      <c r="W542">
        <v>4</v>
      </c>
      <c r="X542" t="s">
        <v>82</v>
      </c>
    </row>
    <row r="543" spans="1:24">
      <c r="A543">
        <v>673</v>
      </c>
      <c r="B543" s="28">
        <v>46122</v>
      </c>
      <c r="C543">
        <v>2026</v>
      </c>
      <c r="D543" t="s">
        <v>81</v>
      </c>
      <c r="E543">
        <v>4</v>
      </c>
      <c r="F543" t="s">
        <v>82</v>
      </c>
      <c r="G543" t="s">
        <v>20</v>
      </c>
      <c r="H543" t="s">
        <v>33</v>
      </c>
      <c r="I543" t="s">
        <v>19</v>
      </c>
      <c r="J543" t="s">
        <v>13</v>
      </c>
      <c r="K543" t="s">
        <v>23</v>
      </c>
      <c r="L543" t="s">
        <v>29</v>
      </c>
      <c r="M543">
        <v>2</v>
      </c>
      <c r="N543">
        <v>191.11</v>
      </c>
      <c r="O543">
        <v>0</v>
      </c>
      <c r="P543">
        <v>103.58</v>
      </c>
      <c r="Q543">
        <v>382.22</v>
      </c>
      <c r="R543">
        <v>207.16</v>
      </c>
      <c r="S543">
        <v>175.06000000000003</v>
      </c>
      <c r="T543">
        <v>0.45800847679346979</v>
      </c>
      <c r="U543">
        <v>2026</v>
      </c>
      <c r="V543" t="s">
        <v>81</v>
      </c>
      <c r="W543">
        <v>4</v>
      </c>
      <c r="X543" t="s">
        <v>82</v>
      </c>
    </row>
    <row r="544" spans="1:24">
      <c r="A544">
        <v>888</v>
      </c>
      <c r="B544" s="28">
        <v>46122</v>
      </c>
      <c r="C544">
        <v>2026</v>
      </c>
      <c r="D544" t="s">
        <v>81</v>
      </c>
      <c r="E544">
        <v>4</v>
      </c>
      <c r="F544" t="s">
        <v>82</v>
      </c>
      <c r="G544" t="s">
        <v>20</v>
      </c>
      <c r="H544" t="s">
        <v>31</v>
      </c>
      <c r="I544" t="s">
        <v>19</v>
      </c>
      <c r="J544" t="s">
        <v>13</v>
      </c>
      <c r="K544" t="s">
        <v>4</v>
      </c>
      <c r="L544" t="s">
        <v>26</v>
      </c>
      <c r="M544">
        <v>2</v>
      </c>
      <c r="N544">
        <v>40.58</v>
      </c>
      <c r="O544">
        <v>0.05</v>
      </c>
      <c r="P544">
        <v>17.149999999999999</v>
      </c>
      <c r="Q544">
        <v>77.10199999999999</v>
      </c>
      <c r="R544">
        <v>34.299999999999997</v>
      </c>
      <c r="S544">
        <v>42.801999999999992</v>
      </c>
      <c r="T544">
        <v>0.55513475655625011</v>
      </c>
      <c r="U544">
        <v>2026</v>
      </c>
      <c r="V544" t="s">
        <v>81</v>
      </c>
      <c r="W544">
        <v>4</v>
      </c>
      <c r="X544" t="s">
        <v>82</v>
      </c>
    </row>
    <row r="545" spans="1:24">
      <c r="A545">
        <v>1541</v>
      </c>
      <c r="B545" s="28">
        <v>46122</v>
      </c>
      <c r="C545">
        <v>2026</v>
      </c>
      <c r="D545" t="s">
        <v>81</v>
      </c>
      <c r="E545">
        <v>4</v>
      </c>
      <c r="F545" t="s">
        <v>82</v>
      </c>
      <c r="G545" t="s">
        <v>0</v>
      </c>
      <c r="H545" t="s">
        <v>50</v>
      </c>
      <c r="I545" t="s">
        <v>28</v>
      </c>
      <c r="J545" t="s">
        <v>3</v>
      </c>
      <c r="K545" t="s">
        <v>23</v>
      </c>
      <c r="L545" t="s">
        <v>40</v>
      </c>
      <c r="M545">
        <v>1</v>
      </c>
      <c r="N545">
        <v>83.44</v>
      </c>
      <c r="O545">
        <v>0</v>
      </c>
      <c r="P545">
        <v>40.299999999999997</v>
      </c>
      <c r="Q545">
        <v>83.44</v>
      </c>
      <c r="R545">
        <v>40.299999999999997</v>
      </c>
      <c r="S545">
        <v>43.14</v>
      </c>
      <c r="T545">
        <v>0.51701821668264625</v>
      </c>
      <c r="U545">
        <v>2026</v>
      </c>
      <c r="V545" t="s">
        <v>81</v>
      </c>
      <c r="W545">
        <v>4</v>
      </c>
      <c r="X545" t="s">
        <v>82</v>
      </c>
    </row>
    <row r="546" spans="1:24">
      <c r="A546">
        <v>1881</v>
      </c>
      <c r="B546" s="28">
        <v>46122</v>
      </c>
      <c r="C546">
        <v>2026</v>
      </c>
      <c r="D546" t="s">
        <v>81</v>
      </c>
      <c r="E546">
        <v>4</v>
      </c>
      <c r="F546" t="s">
        <v>82</v>
      </c>
      <c r="G546" t="s">
        <v>20</v>
      </c>
      <c r="H546" t="s">
        <v>31</v>
      </c>
      <c r="I546" t="s">
        <v>28</v>
      </c>
      <c r="J546" t="s">
        <v>13</v>
      </c>
      <c r="K546" t="s">
        <v>34</v>
      </c>
      <c r="L546" t="s">
        <v>45</v>
      </c>
      <c r="M546">
        <v>1</v>
      </c>
      <c r="N546">
        <v>49.61</v>
      </c>
      <c r="O546">
        <v>0</v>
      </c>
      <c r="P546">
        <v>21.92</v>
      </c>
      <c r="Q546">
        <v>49.61</v>
      </c>
      <c r="R546">
        <v>21.92</v>
      </c>
      <c r="S546">
        <v>27.689999999999998</v>
      </c>
      <c r="T546">
        <v>0.55815359806490628</v>
      </c>
      <c r="U546">
        <v>2026</v>
      </c>
      <c r="V546" t="s">
        <v>81</v>
      </c>
      <c r="W546">
        <v>4</v>
      </c>
      <c r="X546" t="s">
        <v>82</v>
      </c>
    </row>
    <row r="547" spans="1:24">
      <c r="A547">
        <v>2007</v>
      </c>
      <c r="B547" s="28">
        <v>46122</v>
      </c>
      <c r="C547">
        <v>2026</v>
      </c>
      <c r="D547" t="s">
        <v>81</v>
      </c>
      <c r="E547">
        <v>4</v>
      </c>
      <c r="F547" t="s">
        <v>82</v>
      </c>
      <c r="G547" t="s">
        <v>20</v>
      </c>
      <c r="H547" t="s">
        <v>33</v>
      </c>
      <c r="I547" t="s">
        <v>2</v>
      </c>
      <c r="J547" t="s">
        <v>3</v>
      </c>
      <c r="K547" t="s">
        <v>34</v>
      </c>
      <c r="L547" t="s">
        <v>38</v>
      </c>
      <c r="M547">
        <v>2</v>
      </c>
      <c r="N547">
        <v>123.31</v>
      </c>
      <c r="O547">
        <v>0</v>
      </c>
      <c r="P547">
        <v>69.239999999999995</v>
      </c>
      <c r="Q547">
        <v>246.62</v>
      </c>
      <c r="R547">
        <v>138.47999999999999</v>
      </c>
      <c r="S547">
        <v>108.14000000000001</v>
      </c>
      <c r="T547">
        <v>0.43848836266320662</v>
      </c>
      <c r="U547">
        <v>2026</v>
      </c>
      <c r="V547" t="s">
        <v>81</v>
      </c>
      <c r="W547">
        <v>4</v>
      </c>
      <c r="X547" t="s">
        <v>82</v>
      </c>
    </row>
    <row r="548" spans="1:24">
      <c r="A548">
        <v>2312</v>
      </c>
      <c r="B548" s="28">
        <v>46122</v>
      </c>
      <c r="C548">
        <v>2026</v>
      </c>
      <c r="D548" t="s">
        <v>81</v>
      </c>
      <c r="E548">
        <v>4</v>
      </c>
      <c r="F548" t="s">
        <v>82</v>
      </c>
      <c r="G548" t="s">
        <v>0</v>
      </c>
      <c r="H548" t="s">
        <v>50</v>
      </c>
      <c r="I548" t="s">
        <v>19</v>
      </c>
      <c r="J548" t="s">
        <v>13</v>
      </c>
      <c r="K548" t="s">
        <v>9</v>
      </c>
      <c r="L548" t="s">
        <v>10</v>
      </c>
      <c r="M548">
        <v>1</v>
      </c>
      <c r="N548">
        <v>93.35</v>
      </c>
      <c r="O548">
        <v>0.1</v>
      </c>
      <c r="P548">
        <v>45.54</v>
      </c>
      <c r="Q548">
        <v>84.015000000000001</v>
      </c>
      <c r="R548">
        <v>45.54</v>
      </c>
      <c r="S548">
        <v>38.475000000000001</v>
      </c>
      <c r="T548">
        <v>0.45795393679700053</v>
      </c>
      <c r="U548">
        <v>2026</v>
      </c>
      <c r="V548" t="s">
        <v>81</v>
      </c>
      <c r="W548">
        <v>4</v>
      </c>
      <c r="X548" t="s">
        <v>82</v>
      </c>
    </row>
    <row r="549" spans="1:24">
      <c r="A549">
        <v>4493</v>
      </c>
      <c r="B549" s="28">
        <v>46122</v>
      </c>
      <c r="C549">
        <v>2026</v>
      </c>
      <c r="D549" t="s">
        <v>81</v>
      </c>
      <c r="E549">
        <v>4</v>
      </c>
      <c r="F549" t="s">
        <v>82</v>
      </c>
      <c r="G549" t="s">
        <v>0</v>
      </c>
      <c r="H549" t="s">
        <v>1</v>
      </c>
      <c r="I549" t="s">
        <v>8</v>
      </c>
      <c r="J549" t="s">
        <v>16</v>
      </c>
      <c r="K549" t="s">
        <v>9</v>
      </c>
      <c r="L549" t="s">
        <v>10</v>
      </c>
      <c r="M549">
        <v>5</v>
      </c>
      <c r="N549">
        <v>92.63</v>
      </c>
      <c r="O549">
        <v>0.15</v>
      </c>
      <c r="P549">
        <v>46.33</v>
      </c>
      <c r="Q549">
        <v>393.67749999999995</v>
      </c>
      <c r="R549">
        <v>231.64999999999998</v>
      </c>
      <c r="S549">
        <v>162.02749999999997</v>
      </c>
      <c r="T549">
        <v>0.41157419461361139</v>
      </c>
      <c r="U549">
        <v>2026</v>
      </c>
      <c r="V549" t="s">
        <v>81</v>
      </c>
      <c r="W549">
        <v>4</v>
      </c>
      <c r="X549" t="s">
        <v>82</v>
      </c>
    </row>
    <row r="550" spans="1:24">
      <c r="A550">
        <v>2072</v>
      </c>
      <c r="B550" s="28">
        <v>46123</v>
      </c>
      <c r="C550">
        <v>2026</v>
      </c>
      <c r="D550" t="s">
        <v>81</v>
      </c>
      <c r="E550">
        <v>4</v>
      </c>
      <c r="F550" t="s">
        <v>82</v>
      </c>
      <c r="G550" t="s">
        <v>0</v>
      </c>
      <c r="H550" t="s">
        <v>36</v>
      </c>
      <c r="I550" t="s">
        <v>2</v>
      </c>
      <c r="J550" t="s">
        <v>13</v>
      </c>
      <c r="K550" t="s">
        <v>23</v>
      </c>
      <c r="L550" t="s">
        <v>51</v>
      </c>
      <c r="M550">
        <v>4</v>
      </c>
      <c r="N550">
        <v>124.87</v>
      </c>
      <c r="O550">
        <v>0.1</v>
      </c>
      <c r="P550">
        <v>62.03</v>
      </c>
      <c r="Q550">
        <v>449.53200000000004</v>
      </c>
      <c r="R550">
        <v>248.12</v>
      </c>
      <c r="S550">
        <v>201.41200000000003</v>
      </c>
      <c r="T550">
        <v>0.44804819234225823</v>
      </c>
      <c r="U550">
        <v>2026</v>
      </c>
      <c r="V550" t="s">
        <v>81</v>
      </c>
      <c r="W550">
        <v>4</v>
      </c>
      <c r="X550" t="s">
        <v>82</v>
      </c>
    </row>
    <row r="551" spans="1:24">
      <c r="A551">
        <v>2142</v>
      </c>
      <c r="B551" s="28">
        <v>46123</v>
      </c>
      <c r="C551">
        <v>2026</v>
      </c>
      <c r="D551" t="s">
        <v>81</v>
      </c>
      <c r="E551">
        <v>4</v>
      </c>
      <c r="F551" t="s">
        <v>82</v>
      </c>
      <c r="G551" t="s">
        <v>20</v>
      </c>
      <c r="H551" t="s">
        <v>21</v>
      </c>
      <c r="I551" t="s">
        <v>28</v>
      </c>
      <c r="J551" t="s">
        <v>13</v>
      </c>
      <c r="K551" t="s">
        <v>23</v>
      </c>
      <c r="L551" t="s">
        <v>24</v>
      </c>
      <c r="M551">
        <v>1</v>
      </c>
      <c r="N551">
        <v>339.64</v>
      </c>
      <c r="O551">
        <v>0.1</v>
      </c>
      <c r="P551">
        <v>195.81</v>
      </c>
      <c r="Q551">
        <v>305.67599999999999</v>
      </c>
      <c r="R551">
        <v>195.81</v>
      </c>
      <c r="S551">
        <v>109.86599999999999</v>
      </c>
      <c r="T551">
        <v>0.35941977780394924</v>
      </c>
      <c r="U551">
        <v>2026</v>
      </c>
      <c r="V551" t="s">
        <v>81</v>
      </c>
      <c r="W551">
        <v>4</v>
      </c>
      <c r="X551" t="s">
        <v>82</v>
      </c>
    </row>
    <row r="552" spans="1:24">
      <c r="A552">
        <v>2911</v>
      </c>
      <c r="B552" s="28">
        <v>46123</v>
      </c>
      <c r="C552">
        <v>2026</v>
      </c>
      <c r="D552" t="s">
        <v>81</v>
      </c>
      <c r="E552">
        <v>4</v>
      </c>
      <c r="F552" t="s">
        <v>82</v>
      </c>
      <c r="G552" t="s">
        <v>11</v>
      </c>
      <c r="H552" t="s">
        <v>12</v>
      </c>
      <c r="I552" t="s">
        <v>19</v>
      </c>
      <c r="J552" t="s">
        <v>13</v>
      </c>
      <c r="K552" t="s">
        <v>4</v>
      </c>
      <c r="L552" t="s">
        <v>22</v>
      </c>
      <c r="M552">
        <v>1</v>
      </c>
      <c r="N552">
        <v>50.86</v>
      </c>
      <c r="O552">
        <v>0.05</v>
      </c>
      <c r="P552">
        <v>22.1</v>
      </c>
      <c r="Q552">
        <v>48.317</v>
      </c>
      <c r="R552">
        <v>22.1</v>
      </c>
      <c r="S552">
        <v>26.216999999999999</v>
      </c>
      <c r="T552">
        <v>0.54260405240391574</v>
      </c>
      <c r="U552">
        <v>2026</v>
      </c>
      <c r="V552" t="s">
        <v>81</v>
      </c>
      <c r="W552">
        <v>4</v>
      </c>
      <c r="X552" t="s">
        <v>82</v>
      </c>
    </row>
    <row r="553" spans="1:24">
      <c r="A553">
        <v>4276</v>
      </c>
      <c r="B553" s="28">
        <v>46123</v>
      </c>
      <c r="C553">
        <v>2026</v>
      </c>
      <c r="D553" t="s">
        <v>81</v>
      </c>
      <c r="E553">
        <v>4</v>
      </c>
      <c r="F553" t="s">
        <v>82</v>
      </c>
      <c r="G553" t="s">
        <v>20</v>
      </c>
      <c r="H553" t="s">
        <v>33</v>
      </c>
      <c r="I553" t="s">
        <v>2</v>
      </c>
      <c r="J553" t="s">
        <v>13</v>
      </c>
      <c r="K553" t="s">
        <v>14</v>
      </c>
      <c r="L553" t="s">
        <v>48</v>
      </c>
      <c r="M553">
        <v>2</v>
      </c>
      <c r="N553">
        <v>167.01</v>
      </c>
      <c r="O553">
        <v>0</v>
      </c>
      <c r="P553">
        <v>89.8</v>
      </c>
      <c r="Q553">
        <v>334.02</v>
      </c>
      <c r="R553">
        <v>179.6</v>
      </c>
      <c r="S553">
        <v>154.41999999999999</v>
      </c>
      <c r="T553">
        <v>0.46230764624872761</v>
      </c>
      <c r="U553">
        <v>2026</v>
      </c>
      <c r="V553" t="s">
        <v>81</v>
      </c>
      <c r="W553">
        <v>4</v>
      </c>
      <c r="X553" t="s">
        <v>82</v>
      </c>
    </row>
    <row r="554" spans="1:24">
      <c r="A554">
        <v>5077</v>
      </c>
      <c r="B554" s="28">
        <v>46123</v>
      </c>
      <c r="C554">
        <v>2026</v>
      </c>
      <c r="D554" t="s">
        <v>81</v>
      </c>
      <c r="E554">
        <v>4</v>
      </c>
      <c r="F554" t="s">
        <v>82</v>
      </c>
      <c r="G554" t="s">
        <v>20</v>
      </c>
      <c r="H554" t="s">
        <v>33</v>
      </c>
      <c r="I554" t="s">
        <v>28</v>
      </c>
      <c r="J554" t="s">
        <v>3</v>
      </c>
      <c r="K554" t="s">
        <v>9</v>
      </c>
      <c r="L554" t="s">
        <v>10</v>
      </c>
      <c r="M554">
        <v>2</v>
      </c>
      <c r="N554">
        <v>92.63</v>
      </c>
      <c r="O554">
        <v>0.15</v>
      </c>
      <c r="P554">
        <v>44.96</v>
      </c>
      <c r="Q554">
        <v>157.47099999999998</v>
      </c>
      <c r="R554">
        <v>89.92</v>
      </c>
      <c r="S554">
        <v>67.550999999999974</v>
      </c>
      <c r="T554">
        <v>0.42897422382533917</v>
      </c>
      <c r="U554">
        <v>2026</v>
      </c>
      <c r="V554" t="s">
        <v>81</v>
      </c>
      <c r="W554">
        <v>4</v>
      </c>
      <c r="X554" t="s">
        <v>82</v>
      </c>
    </row>
    <row r="555" spans="1:24">
      <c r="A555">
        <v>1259</v>
      </c>
      <c r="B555" s="28">
        <v>46124</v>
      </c>
      <c r="C555">
        <v>2026</v>
      </c>
      <c r="D555" t="s">
        <v>81</v>
      </c>
      <c r="E555">
        <v>4</v>
      </c>
      <c r="F555" t="s">
        <v>82</v>
      </c>
      <c r="G555" t="s">
        <v>6</v>
      </c>
      <c r="H555" t="s">
        <v>43</v>
      </c>
      <c r="I555" t="s">
        <v>28</v>
      </c>
      <c r="J555" t="s">
        <v>13</v>
      </c>
      <c r="K555" t="s">
        <v>9</v>
      </c>
      <c r="L555" t="s">
        <v>37</v>
      </c>
      <c r="M555">
        <v>2</v>
      </c>
      <c r="N555">
        <v>151.01</v>
      </c>
      <c r="O555">
        <v>0</v>
      </c>
      <c r="P555">
        <v>80.209999999999994</v>
      </c>
      <c r="Q555">
        <v>302.02</v>
      </c>
      <c r="R555">
        <v>160.41999999999999</v>
      </c>
      <c r="S555">
        <v>141.6</v>
      </c>
      <c r="T555">
        <v>0.4688431229719886</v>
      </c>
      <c r="U555">
        <v>2026</v>
      </c>
      <c r="V555" t="s">
        <v>81</v>
      </c>
      <c r="W555">
        <v>4</v>
      </c>
      <c r="X555" t="s">
        <v>82</v>
      </c>
    </row>
    <row r="556" spans="1:24">
      <c r="A556">
        <v>1720</v>
      </c>
      <c r="B556" s="28">
        <v>46124</v>
      </c>
      <c r="C556">
        <v>2026</v>
      </c>
      <c r="D556" t="s">
        <v>81</v>
      </c>
      <c r="E556">
        <v>4</v>
      </c>
      <c r="F556" t="s">
        <v>82</v>
      </c>
      <c r="G556" t="s">
        <v>0</v>
      </c>
      <c r="H556" t="s">
        <v>50</v>
      </c>
      <c r="I556" t="s">
        <v>2</v>
      </c>
      <c r="J556" t="s">
        <v>13</v>
      </c>
      <c r="K556" t="s">
        <v>9</v>
      </c>
      <c r="L556" t="s">
        <v>10</v>
      </c>
      <c r="M556">
        <v>2</v>
      </c>
      <c r="N556">
        <v>92.07</v>
      </c>
      <c r="O556">
        <v>0</v>
      </c>
      <c r="P556">
        <v>44.1</v>
      </c>
      <c r="Q556">
        <v>184.14</v>
      </c>
      <c r="R556">
        <v>88.2</v>
      </c>
      <c r="S556">
        <v>95.939999999999984</v>
      </c>
      <c r="T556">
        <v>0.52101661779081132</v>
      </c>
      <c r="U556">
        <v>2026</v>
      </c>
      <c r="V556" t="s">
        <v>81</v>
      </c>
      <c r="W556">
        <v>4</v>
      </c>
      <c r="X556" t="s">
        <v>82</v>
      </c>
    </row>
    <row r="557" spans="1:24">
      <c r="A557">
        <v>1975</v>
      </c>
      <c r="B557" s="28">
        <v>46124</v>
      </c>
      <c r="C557">
        <v>2026</v>
      </c>
      <c r="D557" t="s">
        <v>81</v>
      </c>
      <c r="E557">
        <v>4</v>
      </c>
      <c r="F557" t="s">
        <v>82</v>
      </c>
      <c r="G557" t="s">
        <v>0</v>
      </c>
      <c r="H557" t="s">
        <v>50</v>
      </c>
      <c r="I557" t="s">
        <v>2</v>
      </c>
      <c r="J557" t="s">
        <v>3</v>
      </c>
      <c r="K557" t="s">
        <v>34</v>
      </c>
      <c r="L557" t="s">
        <v>42</v>
      </c>
      <c r="M557">
        <v>1</v>
      </c>
      <c r="N557">
        <v>36.840000000000003</v>
      </c>
      <c r="O557">
        <v>0.1</v>
      </c>
      <c r="P557">
        <v>13.86</v>
      </c>
      <c r="Q557">
        <v>33.156000000000006</v>
      </c>
      <c r="R557">
        <v>13.86</v>
      </c>
      <c r="S557">
        <v>19.296000000000006</v>
      </c>
      <c r="T557">
        <v>0.58197611292073836</v>
      </c>
      <c r="U557">
        <v>2026</v>
      </c>
      <c r="V557" t="s">
        <v>81</v>
      </c>
      <c r="W557">
        <v>4</v>
      </c>
      <c r="X557" t="s">
        <v>82</v>
      </c>
    </row>
    <row r="558" spans="1:24">
      <c r="A558">
        <v>2848</v>
      </c>
      <c r="B558" s="28">
        <v>46124</v>
      </c>
      <c r="C558">
        <v>2026</v>
      </c>
      <c r="D558" t="s">
        <v>81</v>
      </c>
      <c r="E558">
        <v>4</v>
      </c>
      <c r="F558" t="s">
        <v>82</v>
      </c>
      <c r="G558" t="s">
        <v>6</v>
      </c>
      <c r="H558" t="s">
        <v>27</v>
      </c>
      <c r="I558" t="s">
        <v>2</v>
      </c>
      <c r="J558" t="s">
        <v>13</v>
      </c>
      <c r="K558" t="s">
        <v>9</v>
      </c>
      <c r="L558" t="s">
        <v>46</v>
      </c>
      <c r="M558">
        <v>1</v>
      </c>
      <c r="N558">
        <v>71.64</v>
      </c>
      <c r="O558">
        <v>0.05</v>
      </c>
      <c r="P558">
        <v>32.729999999999997</v>
      </c>
      <c r="Q558">
        <v>68.057999999999993</v>
      </c>
      <c r="R558">
        <v>32.729999999999997</v>
      </c>
      <c r="S558">
        <v>35.327999999999996</v>
      </c>
      <c r="T558">
        <v>0.51908666137706072</v>
      </c>
      <c r="U558">
        <v>2026</v>
      </c>
      <c r="V558" t="s">
        <v>81</v>
      </c>
      <c r="W558">
        <v>4</v>
      </c>
      <c r="X558" t="s">
        <v>82</v>
      </c>
    </row>
    <row r="559" spans="1:24">
      <c r="A559">
        <v>2979</v>
      </c>
      <c r="B559" s="28">
        <v>46124</v>
      </c>
      <c r="C559">
        <v>2026</v>
      </c>
      <c r="D559" t="s">
        <v>81</v>
      </c>
      <c r="E559">
        <v>4</v>
      </c>
      <c r="F559" t="s">
        <v>82</v>
      </c>
      <c r="G559" t="s">
        <v>6</v>
      </c>
      <c r="H559" t="s">
        <v>49</v>
      </c>
      <c r="I559" t="s">
        <v>2</v>
      </c>
      <c r="J559" t="s">
        <v>13</v>
      </c>
      <c r="K559" t="s">
        <v>34</v>
      </c>
      <c r="L559" t="s">
        <v>38</v>
      </c>
      <c r="M559">
        <v>1</v>
      </c>
      <c r="N559">
        <v>124.18</v>
      </c>
      <c r="O559">
        <v>0</v>
      </c>
      <c r="P559">
        <v>67.42</v>
      </c>
      <c r="Q559">
        <v>124.18</v>
      </c>
      <c r="R559">
        <v>67.42</v>
      </c>
      <c r="S559">
        <v>56.760000000000005</v>
      </c>
      <c r="T559">
        <v>0.45707843453052022</v>
      </c>
      <c r="U559">
        <v>2026</v>
      </c>
      <c r="V559" t="s">
        <v>81</v>
      </c>
      <c r="W559">
        <v>4</v>
      </c>
      <c r="X559" t="s">
        <v>82</v>
      </c>
    </row>
    <row r="560" spans="1:24">
      <c r="A560">
        <v>2996</v>
      </c>
      <c r="B560" s="28">
        <v>46124</v>
      </c>
      <c r="C560">
        <v>2026</v>
      </c>
      <c r="D560" t="s">
        <v>81</v>
      </c>
      <c r="E560">
        <v>4</v>
      </c>
      <c r="F560" t="s">
        <v>82</v>
      </c>
      <c r="G560" t="s">
        <v>6</v>
      </c>
      <c r="H560" t="s">
        <v>43</v>
      </c>
      <c r="I560" t="s">
        <v>19</v>
      </c>
      <c r="J560" t="s">
        <v>13</v>
      </c>
      <c r="K560" t="s">
        <v>14</v>
      </c>
      <c r="L560" t="s">
        <v>44</v>
      </c>
      <c r="M560">
        <v>1</v>
      </c>
      <c r="N560">
        <v>134.94999999999999</v>
      </c>
      <c r="O560">
        <v>0</v>
      </c>
      <c r="P560">
        <v>67.849999999999994</v>
      </c>
      <c r="Q560">
        <v>134.94999999999999</v>
      </c>
      <c r="R560">
        <v>67.849999999999994</v>
      </c>
      <c r="S560">
        <v>67.099999999999994</v>
      </c>
      <c r="T560">
        <v>0.49722119303445722</v>
      </c>
      <c r="U560">
        <v>2026</v>
      </c>
      <c r="V560" t="s">
        <v>81</v>
      </c>
      <c r="W560">
        <v>4</v>
      </c>
      <c r="X560" t="s">
        <v>82</v>
      </c>
    </row>
    <row r="561" spans="1:24">
      <c r="A561">
        <v>749</v>
      </c>
      <c r="B561" s="28">
        <v>46125</v>
      </c>
      <c r="C561">
        <v>2026</v>
      </c>
      <c r="D561" t="s">
        <v>81</v>
      </c>
      <c r="E561">
        <v>4</v>
      </c>
      <c r="F561" t="s">
        <v>82</v>
      </c>
      <c r="G561" t="s">
        <v>0</v>
      </c>
      <c r="H561" t="s">
        <v>50</v>
      </c>
      <c r="I561" t="s">
        <v>2</v>
      </c>
      <c r="J561" t="s">
        <v>13</v>
      </c>
      <c r="K561" t="s">
        <v>23</v>
      </c>
      <c r="L561" t="s">
        <v>51</v>
      </c>
      <c r="M561">
        <v>2</v>
      </c>
      <c r="N561">
        <v>124</v>
      </c>
      <c r="O561">
        <v>0</v>
      </c>
      <c r="P561">
        <v>60.14</v>
      </c>
      <c r="Q561">
        <v>248</v>
      </c>
      <c r="R561">
        <v>120.28</v>
      </c>
      <c r="S561">
        <v>127.72</v>
      </c>
      <c r="T561">
        <v>0.51500000000000001</v>
      </c>
      <c r="U561">
        <v>2026</v>
      </c>
      <c r="V561" t="s">
        <v>81</v>
      </c>
      <c r="W561">
        <v>4</v>
      </c>
      <c r="X561" t="s">
        <v>82</v>
      </c>
    </row>
    <row r="562" spans="1:24">
      <c r="A562">
        <v>1928</v>
      </c>
      <c r="B562" s="28">
        <v>46125</v>
      </c>
      <c r="C562">
        <v>2026</v>
      </c>
      <c r="D562" t="s">
        <v>81</v>
      </c>
      <c r="E562">
        <v>4</v>
      </c>
      <c r="F562" t="s">
        <v>82</v>
      </c>
      <c r="G562" t="s">
        <v>20</v>
      </c>
      <c r="H562" t="s">
        <v>47</v>
      </c>
      <c r="I562" t="s">
        <v>28</v>
      </c>
      <c r="J562" t="s">
        <v>3</v>
      </c>
      <c r="K562" t="s">
        <v>34</v>
      </c>
      <c r="L562" t="s">
        <v>45</v>
      </c>
      <c r="M562">
        <v>2</v>
      </c>
      <c r="N562">
        <v>50.2</v>
      </c>
      <c r="O562">
        <v>0.1</v>
      </c>
      <c r="P562">
        <v>21.48</v>
      </c>
      <c r="Q562">
        <v>90.360000000000014</v>
      </c>
      <c r="R562">
        <v>42.96</v>
      </c>
      <c r="S562">
        <v>47.400000000000013</v>
      </c>
      <c r="T562">
        <v>0.5245683930942896</v>
      </c>
      <c r="U562">
        <v>2026</v>
      </c>
      <c r="V562" t="s">
        <v>81</v>
      </c>
      <c r="W562">
        <v>4</v>
      </c>
      <c r="X562" t="s">
        <v>82</v>
      </c>
    </row>
    <row r="563" spans="1:24">
      <c r="A563">
        <v>2486</v>
      </c>
      <c r="B563" s="28">
        <v>46125</v>
      </c>
      <c r="C563">
        <v>2026</v>
      </c>
      <c r="D563" t="s">
        <v>81</v>
      </c>
      <c r="E563">
        <v>4</v>
      </c>
      <c r="F563" t="s">
        <v>82</v>
      </c>
      <c r="G563" t="s">
        <v>6</v>
      </c>
      <c r="H563" t="s">
        <v>41</v>
      </c>
      <c r="I563" t="s">
        <v>2</v>
      </c>
      <c r="J563" t="s">
        <v>16</v>
      </c>
      <c r="K563" t="s">
        <v>9</v>
      </c>
      <c r="L563" t="s">
        <v>10</v>
      </c>
      <c r="M563">
        <v>1</v>
      </c>
      <c r="N563">
        <v>93.65</v>
      </c>
      <c r="O563">
        <v>0</v>
      </c>
      <c r="P563">
        <v>44.15</v>
      </c>
      <c r="Q563">
        <v>93.65</v>
      </c>
      <c r="R563">
        <v>44.15</v>
      </c>
      <c r="S563">
        <v>49.500000000000007</v>
      </c>
      <c r="T563">
        <v>0.5285638013881474</v>
      </c>
      <c r="U563">
        <v>2026</v>
      </c>
      <c r="V563" t="s">
        <v>81</v>
      </c>
      <c r="W563">
        <v>4</v>
      </c>
      <c r="X563" t="s">
        <v>82</v>
      </c>
    </row>
    <row r="564" spans="1:24">
      <c r="A564">
        <v>2688</v>
      </c>
      <c r="B564" s="28">
        <v>46125</v>
      </c>
      <c r="C564">
        <v>2026</v>
      </c>
      <c r="D564" t="s">
        <v>81</v>
      </c>
      <c r="E564">
        <v>4</v>
      </c>
      <c r="F564" t="s">
        <v>82</v>
      </c>
      <c r="G564" t="s">
        <v>11</v>
      </c>
      <c r="H564" t="s">
        <v>52</v>
      </c>
      <c r="I564" t="s">
        <v>28</v>
      </c>
      <c r="J564" t="s">
        <v>13</v>
      </c>
      <c r="K564" t="s">
        <v>14</v>
      </c>
      <c r="L564" t="s">
        <v>32</v>
      </c>
      <c r="M564">
        <v>5</v>
      </c>
      <c r="N564">
        <v>47.25</v>
      </c>
      <c r="O564">
        <v>0.1</v>
      </c>
      <c r="P564">
        <v>17.93</v>
      </c>
      <c r="Q564">
        <v>212.625</v>
      </c>
      <c r="R564">
        <v>89.65</v>
      </c>
      <c r="S564">
        <v>122.97499999999999</v>
      </c>
      <c r="T564">
        <v>0.57836566725455607</v>
      </c>
      <c r="U564">
        <v>2026</v>
      </c>
      <c r="V564" t="s">
        <v>81</v>
      </c>
      <c r="W564">
        <v>4</v>
      </c>
      <c r="X564" t="s">
        <v>82</v>
      </c>
    </row>
    <row r="565" spans="1:24">
      <c r="A565">
        <v>2712</v>
      </c>
      <c r="B565" s="28">
        <v>46125</v>
      </c>
      <c r="C565">
        <v>2026</v>
      </c>
      <c r="D565" t="s">
        <v>81</v>
      </c>
      <c r="E565">
        <v>4</v>
      </c>
      <c r="F565" t="s">
        <v>82</v>
      </c>
      <c r="G565" t="s">
        <v>11</v>
      </c>
      <c r="H565" t="s">
        <v>25</v>
      </c>
      <c r="I565" t="s">
        <v>2</v>
      </c>
      <c r="J565" t="s">
        <v>3</v>
      </c>
      <c r="K565" t="s">
        <v>34</v>
      </c>
      <c r="L565" t="s">
        <v>42</v>
      </c>
      <c r="M565">
        <v>1</v>
      </c>
      <c r="N565">
        <v>35.69</v>
      </c>
      <c r="O565">
        <v>0.05</v>
      </c>
      <c r="P565">
        <v>13.53</v>
      </c>
      <c r="Q565">
        <v>33.905499999999996</v>
      </c>
      <c r="R565">
        <v>13.53</v>
      </c>
      <c r="S565">
        <v>20.375499999999995</v>
      </c>
      <c r="T565">
        <v>0.60094969842650892</v>
      </c>
      <c r="U565">
        <v>2026</v>
      </c>
      <c r="V565" t="s">
        <v>81</v>
      </c>
      <c r="W565">
        <v>4</v>
      </c>
      <c r="X565" t="s">
        <v>82</v>
      </c>
    </row>
    <row r="566" spans="1:24">
      <c r="A566">
        <v>3853</v>
      </c>
      <c r="B566" s="28">
        <v>46125</v>
      </c>
      <c r="C566">
        <v>2026</v>
      </c>
      <c r="D566" t="s">
        <v>81</v>
      </c>
      <c r="E566">
        <v>4</v>
      </c>
      <c r="F566" t="s">
        <v>82</v>
      </c>
      <c r="G566" t="s">
        <v>20</v>
      </c>
      <c r="H566" t="s">
        <v>47</v>
      </c>
      <c r="I566" t="s">
        <v>2</v>
      </c>
      <c r="J566" t="s">
        <v>3</v>
      </c>
      <c r="K566" t="s">
        <v>14</v>
      </c>
      <c r="L566" t="s">
        <v>44</v>
      </c>
      <c r="M566">
        <v>3</v>
      </c>
      <c r="N566">
        <v>136.12</v>
      </c>
      <c r="O566">
        <v>0</v>
      </c>
      <c r="P566">
        <v>66.58</v>
      </c>
      <c r="Q566">
        <v>408.36</v>
      </c>
      <c r="R566">
        <v>199.74</v>
      </c>
      <c r="S566">
        <v>208.62</v>
      </c>
      <c r="T566">
        <v>0.51087275933000298</v>
      </c>
      <c r="U566">
        <v>2026</v>
      </c>
      <c r="V566" t="s">
        <v>81</v>
      </c>
      <c r="W566">
        <v>4</v>
      </c>
      <c r="X566" t="s">
        <v>82</v>
      </c>
    </row>
    <row r="567" spans="1:24">
      <c r="A567">
        <v>4043</v>
      </c>
      <c r="B567" s="28">
        <v>46125</v>
      </c>
      <c r="C567">
        <v>2026</v>
      </c>
      <c r="D567" t="s">
        <v>81</v>
      </c>
      <c r="E567">
        <v>4</v>
      </c>
      <c r="F567" t="s">
        <v>82</v>
      </c>
      <c r="G567" t="s">
        <v>20</v>
      </c>
      <c r="H567" t="s">
        <v>31</v>
      </c>
      <c r="I567" t="s">
        <v>28</v>
      </c>
      <c r="J567" t="s">
        <v>13</v>
      </c>
      <c r="K567" t="s">
        <v>9</v>
      </c>
      <c r="L567" t="s">
        <v>37</v>
      </c>
      <c r="M567">
        <v>1</v>
      </c>
      <c r="N567">
        <v>155.88999999999999</v>
      </c>
      <c r="O567">
        <v>0</v>
      </c>
      <c r="P567">
        <v>77.260000000000005</v>
      </c>
      <c r="Q567">
        <v>155.88999999999999</v>
      </c>
      <c r="R567">
        <v>77.260000000000005</v>
      </c>
      <c r="S567">
        <v>78.629999999999981</v>
      </c>
      <c r="T567">
        <v>0.50439412406183837</v>
      </c>
      <c r="U567">
        <v>2026</v>
      </c>
      <c r="V567" t="s">
        <v>81</v>
      </c>
      <c r="W567">
        <v>4</v>
      </c>
      <c r="X567" t="s">
        <v>82</v>
      </c>
    </row>
    <row r="568" spans="1:24">
      <c r="A568">
        <v>290</v>
      </c>
      <c r="B568" s="28">
        <v>46126</v>
      </c>
      <c r="C568">
        <v>2026</v>
      </c>
      <c r="D568" t="s">
        <v>81</v>
      </c>
      <c r="E568">
        <v>4</v>
      </c>
      <c r="F568" t="s">
        <v>82</v>
      </c>
      <c r="G568" t="s">
        <v>0</v>
      </c>
      <c r="H568" t="s">
        <v>50</v>
      </c>
      <c r="I568" t="s">
        <v>2</v>
      </c>
      <c r="J568" t="s">
        <v>16</v>
      </c>
      <c r="K568" t="s">
        <v>14</v>
      </c>
      <c r="L568" t="s">
        <v>44</v>
      </c>
      <c r="M568">
        <v>1</v>
      </c>
      <c r="N568">
        <v>130.81</v>
      </c>
      <c r="O568">
        <v>0</v>
      </c>
      <c r="P568">
        <v>67.86</v>
      </c>
      <c r="Q568">
        <v>130.81</v>
      </c>
      <c r="R568">
        <v>67.86</v>
      </c>
      <c r="S568">
        <v>62.95</v>
      </c>
      <c r="T568">
        <v>0.48123232168794439</v>
      </c>
      <c r="U568">
        <v>2026</v>
      </c>
      <c r="V568" t="s">
        <v>81</v>
      </c>
      <c r="W568">
        <v>4</v>
      </c>
      <c r="X568" t="s">
        <v>82</v>
      </c>
    </row>
    <row r="569" spans="1:24">
      <c r="A569">
        <v>2953</v>
      </c>
      <c r="B569" s="28">
        <v>46126</v>
      </c>
      <c r="C569">
        <v>2026</v>
      </c>
      <c r="D569" t="s">
        <v>81</v>
      </c>
      <c r="E569">
        <v>4</v>
      </c>
      <c r="F569" t="s">
        <v>82</v>
      </c>
      <c r="G569" t="s">
        <v>0</v>
      </c>
      <c r="H569" t="s">
        <v>1</v>
      </c>
      <c r="I569" t="s">
        <v>2</v>
      </c>
      <c r="J569" t="s">
        <v>3</v>
      </c>
      <c r="K569" t="s">
        <v>14</v>
      </c>
      <c r="L569" t="s">
        <v>32</v>
      </c>
      <c r="M569">
        <v>2</v>
      </c>
      <c r="N569">
        <v>47.56</v>
      </c>
      <c r="O569">
        <v>0.05</v>
      </c>
      <c r="P569">
        <v>18.649999999999999</v>
      </c>
      <c r="Q569">
        <v>90.364000000000004</v>
      </c>
      <c r="R569">
        <v>37.299999999999997</v>
      </c>
      <c r="S569">
        <v>53.064000000000007</v>
      </c>
      <c r="T569">
        <v>0.58722500110663545</v>
      </c>
      <c r="U569">
        <v>2026</v>
      </c>
      <c r="V569" t="s">
        <v>81</v>
      </c>
      <c r="W569">
        <v>4</v>
      </c>
      <c r="X569" t="s">
        <v>82</v>
      </c>
    </row>
    <row r="570" spans="1:24">
      <c r="A570">
        <v>3179</v>
      </c>
      <c r="B570" s="28">
        <v>46126</v>
      </c>
      <c r="C570">
        <v>2026</v>
      </c>
      <c r="D570" t="s">
        <v>81</v>
      </c>
      <c r="E570">
        <v>4</v>
      </c>
      <c r="F570" t="s">
        <v>82</v>
      </c>
      <c r="G570" t="s">
        <v>6</v>
      </c>
      <c r="H570" t="s">
        <v>49</v>
      </c>
      <c r="I570" t="s">
        <v>2</v>
      </c>
      <c r="J570" t="s">
        <v>13</v>
      </c>
      <c r="K570" t="s">
        <v>9</v>
      </c>
      <c r="L570" t="s">
        <v>17</v>
      </c>
      <c r="M570">
        <v>2</v>
      </c>
      <c r="N570">
        <v>140.65</v>
      </c>
      <c r="O570">
        <v>0.05</v>
      </c>
      <c r="P570">
        <v>78.900000000000006</v>
      </c>
      <c r="Q570">
        <v>267.23500000000001</v>
      </c>
      <c r="R570">
        <v>157.80000000000001</v>
      </c>
      <c r="S570">
        <v>109.435</v>
      </c>
      <c r="T570">
        <v>0.40950848504125581</v>
      </c>
      <c r="U570">
        <v>2026</v>
      </c>
      <c r="V570" t="s">
        <v>81</v>
      </c>
      <c r="W570">
        <v>4</v>
      </c>
      <c r="X570" t="s">
        <v>82</v>
      </c>
    </row>
    <row r="571" spans="1:24">
      <c r="A571">
        <v>3301</v>
      </c>
      <c r="B571" s="28">
        <v>46126</v>
      </c>
      <c r="C571">
        <v>2026</v>
      </c>
      <c r="D571" t="s">
        <v>81</v>
      </c>
      <c r="E571">
        <v>4</v>
      </c>
      <c r="F571" t="s">
        <v>82</v>
      </c>
      <c r="G571" t="s">
        <v>20</v>
      </c>
      <c r="H571" t="s">
        <v>21</v>
      </c>
      <c r="I571" t="s">
        <v>19</v>
      </c>
      <c r="J571" t="s">
        <v>13</v>
      </c>
      <c r="K571" t="s">
        <v>4</v>
      </c>
      <c r="L571" t="s">
        <v>5</v>
      </c>
      <c r="M571">
        <v>1</v>
      </c>
      <c r="N571">
        <v>82.75</v>
      </c>
      <c r="O571">
        <v>0</v>
      </c>
      <c r="P571">
        <v>43.18</v>
      </c>
      <c r="Q571">
        <v>82.75</v>
      </c>
      <c r="R571">
        <v>43.18</v>
      </c>
      <c r="S571">
        <v>39.57</v>
      </c>
      <c r="T571">
        <v>0.47818731117824775</v>
      </c>
      <c r="U571">
        <v>2026</v>
      </c>
      <c r="V571" t="s">
        <v>81</v>
      </c>
      <c r="W571">
        <v>4</v>
      </c>
      <c r="X571" t="s">
        <v>82</v>
      </c>
    </row>
    <row r="572" spans="1:24">
      <c r="A572">
        <v>3349</v>
      </c>
      <c r="B572" s="28">
        <v>46126</v>
      </c>
      <c r="C572">
        <v>2026</v>
      </c>
      <c r="D572" t="s">
        <v>81</v>
      </c>
      <c r="E572">
        <v>4</v>
      </c>
      <c r="F572" t="s">
        <v>82</v>
      </c>
      <c r="G572" t="s">
        <v>20</v>
      </c>
      <c r="H572" t="s">
        <v>33</v>
      </c>
      <c r="I572" t="s">
        <v>2</v>
      </c>
      <c r="J572" t="s">
        <v>3</v>
      </c>
      <c r="K572" t="s">
        <v>34</v>
      </c>
      <c r="L572" t="s">
        <v>35</v>
      </c>
      <c r="M572">
        <v>2</v>
      </c>
      <c r="N572">
        <v>40.909999999999997</v>
      </c>
      <c r="O572">
        <v>0.1</v>
      </c>
      <c r="P572">
        <v>14.95</v>
      </c>
      <c r="Q572">
        <v>73.637999999999991</v>
      </c>
      <c r="R572">
        <v>29.9</v>
      </c>
      <c r="S572">
        <v>43.737999999999992</v>
      </c>
      <c r="T572">
        <v>0.59395964040305271</v>
      </c>
      <c r="U572">
        <v>2026</v>
      </c>
      <c r="V572" t="s">
        <v>81</v>
      </c>
      <c r="W572">
        <v>4</v>
      </c>
      <c r="X572" t="s">
        <v>82</v>
      </c>
    </row>
    <row r="573" spans="1:24">
      <c r="A573">
        <v>4874</v>
      </c>
      <c r="B573" s="28">
        <v>46126</v>
      </c>
      <c r="C573">
        <v>2026</v>
      </c>
      <c r="D573" t="s">
        <v>81</v>
      </c>
      <c r="E573">
        <v>4</v>
      </c>
      <c r="F573" t="s">
        <v>82</v>
      </c>
      <c r="G573" t="s">
        <v>0</v>
      </c>
      <c r="H573" t="s">
        <v>1</v>
      </c>
      <c r="I573" t="s">
        <v>19</v>
      </c>
      <c r="J573" t="s">
        <v>3</v>
      </c>
      <c r="K573" t="s">
        <v>14</v>
      </c>
      <c r="L573" t="s">
        <v>32</v>
      </c>
      <c r="M573">
        <v>1</v>
      </c>
      <c r="N573">
        <v>46.62</v>
      </c>
      <c r="O573">
        <v>0</v>
      </c>
      <c r="P573">
        <v>18.86</v>
      </c>
      <c r="Q573">
        <v>46.62</v>
      </c>
      <c r="R573">
        <v>18.86</v>
      </c>
      <c r="S573">
        <v>27.759999999999998</v>
      </c>
      <c r="T573">
        <v>0.59545259545259543</v>
      </c>
      <c r="U573">
        <v>2026</v>
      </c>
      <c r="V573" t="s">
        <v>81</v>
      </c>
      <c r="W573">
        <v>4</v>
      </c>
      <c r="X573" t="s">
        <v>82</v>
      </c>
    </row>
    <row r="574" spans="1:24">
      <c r="A574">
        <v>1045</v>
      </c>
      <c r="B574" s="28">
        <v>46127</v>
      </c>
      <c r="C574">
        <v>2026</v>
      </c>
      <c r="D574" t="s">
        <v>81</v>
      </c>
      <c r="E574">
        <v>4</v>
      </c>
      <c r="F574" t="s">
        <v>82</v>
      </c>
      <c r="G574" t="s">
        <v>0</v>
      </c>
      <c r="H574" t="s">
        <v>50</v>
      </c>
      <c r="I574" t="s">
        <v>2</v>
      </c>
      <c r="J574" t="s">
        <v>3</v>
      </c>
      <c r="K574" t="s">
        <v>23</v>
      </c>
      <c r="L574" t="s">
        <v>29</v>
      </c>
      <c r="M574">
        <v>2</v>
      </c>
      <c r="N574">
        <v>196.57</v>
      </c>
      <c r="O574">
        <v>0.05</v>
      </c>
      <c r="P574">
        <v>106.2</v>
      </c>
      <c r="Q574">
        <v>373.48299999999995</v>
      </c>
      <c r="R574">
        <v>212.4</v>
      </c>
      <c r="S574">
        <v>161.08299999999994</v>
      </c>
      <c r="T574">
        <v>0.43129941657317727</v>
      </c>
      <c r="U574">
        <v>2026</v>
      </c>
      <c r="V574" t="s">
        <v>81</v>
      </c>
      <c r="W574">
        <v>4</v>
      </c>
      <c r="X574" t="s">
        <v>82</v>
      </c>
    </row>
    <row r="575" spans="1:24">
      <c r="A575">
        <v>1703</v>
      </c>
      <c r="B575" s="28">
        <v>46127</v>
      </c>
      <c r="C575">
        <v>2026</v>
      </c>
      <c r="D575" t="s">
        <v>81</v>
      </c>
      <c r="E575">
        <v>4</v>
      </c>
      <c r="F575" t="s">
        <v>82</v>
      </c>
      <c r="G575" t="s">
        <v>6</v>
      </c>
      <c r="H575" t="s">
        <v>7</v>
      </c>
      <c r="I575" t="s">
        <v>2</v>
      </c>
      <c r="J575" t="s">
        <v>3</v>
      </c>
      <c r="K575" t="s">
        <v>9</v>
      </c>
      <c r="L575" t="s">
        <v>10</v>
      </c>
      <c r="M575">
        <v>1</v>
      </c>
      <c r="N575">
        <v>90.52</v>
      </c>
      <c r="O575">
        <v>0</v>
      </c>
      <c r="P575">
        <v>46.5</v>
      </c>
      <c r="Q575">
        <v>90.52</v>
      </c>
      <c r="R575">
        <v>46.5</v>
      </c>
      <c r="S575">
        <v>44.019999999999996</v>
      </c>
      <c r="T575">
        <v>0.4863013698630137</v>
      </c>
      <c r="U575">
        <v>2026</v>
      </c>
      <c r="V575" t="s">
        <v>81</v>
      </c>
      <c r="W575">
        <v>4</v>
      </c>
      <c r="X575" t="s">
        <v>82</v>
      </c>
    </row>
    <row r="576" spans="1:24">
      <c r="A576">
        <v>2107</v>
      </c>
      <c r="B576" s="28">
        <v>46127</v>
      </c>
      <c r="C576">
        <v>2026</v>
      </c>
      <c r="D576" t="s">
        <v>81</v>
      </c>
      <c r="E576">
        <v>4</v>
      </c>
      <c r="F576" t="s">
        <v>82</v>
      </c>
      <c r="G576" t="s">
        <v>0</v>
      </c>
      <c r="H576" t="s">
        <v>50</v>
      </c>
      <c r="I576" t="s">
        <v>2</v>
      </c>
      <c r="J576" t="s">
        <v>3</v>
      </c>
      <c r="K576" t="s">
        <v>14</v>
      </c>
      <c r="L576" t="s">
        <v>48</v>
      </c>
      <c r="M576">
        <v>5</v>
      </c>
      <c r="N576">
        <v>165.35</v>
      </c>
      <c r="O576">
        <v>0.05</v>
      </c>
      <c r="P576">
        <v>89.38</v>
      </c>
      <c r="Q576">
        <v>785.41249999999991</v>
      </c>
      <c r="R576">
        <v>446.9</v>
      </c>
      <c r="S576">
        <v>338.51249999999993</v>
      </c>
      <c r="T576">
        <v>0.43099963395031271</v>
      </c>
      <c r="U576">
        <v>2026</v>
      </c>
      <c r="V576" t="s">
        <v>81</v>
      </c>
      <c r="W576">
        <v>4</v>
      </c>
      <c r="X576" t="s">
        <v>82</v>
      </c>
    </row>
    <row r="577" spans="1:24">
      <c r="A577">
        <v>2265</v>
      </c>
      <c r="B577" s="28">
        <v>46127</v>
      </c>
      <c r="C577">
        <v>2026</v>
      </c>
      <c r="D577" t="s">
        <v>81</v>
      </c>
      <c r="E577">
        <v>4</v>
      </c>
      <c r="F577" t="s">
        <v>82</v>
      </c>
      <c r="G577" t="s">
        <v>6</v>
      </c>
      <c r="H577" t="s">
        <v>41</v>
      </c>
      <c r="I577" t="s">
        <v>19</v>
      </c>
      <c r="J577" t="s">
        <v>3</v>
      </c>
      <c r="K577" t="s">
        <v>14</v>
      </c>
      <c r="L577" t="s">
        <v>15</v>
      </c>
      <c r="M577">
        <v>2</v>
      </c>
      <c r="N577">
        <v>36.35</v>
      </c>
      <c r="O577">
        <v>0</v>
      </c>
      <c r="P577">
        <v>13.55</v>
      </c>
      <c r="Q577">
        <v>72.7</v>
      </c>
      <c r="R577">
        <v>27.1</v>
      </c>
      <c r="S577">
        <v>45.6</v>
      </c>
      <c r="T577">
        <v>0.6272352132049519</v>
      </c>
      <c r="U577">
        <v>2026</v>
      </c>
      <c r="V577" t="s">
        <v>81</v>
      </c>
      <c r="W577">
        <v>4</v>
      </c>
      <c r="X577" t="s">
        <v>82</v>
      </c>
    </row>
    <row r="578" spans="1:24">
      <c r="A578">
        <v>2839</v>
      </c>
      <c r="B578" s="28">
        <v>46127</v>
      </c>
      <c r="C578">
        <v>2026</v>
      </c>
      <c r="D578" t="s">
        <v>81</v>
      </c>
      <c r="E578">
        <v>4</v>
      </c>
      <c r="F578" t="s">
        <v>82</v>
      </c>
      <c r="G578" t="s">
        <v>6</v>
      </c>
      <c r="H578" t="s">
        <v>49</v>
      </c>
      <c r="I578" t="s">
        <v>19</v>
      </c>
      <c r="J578" t="s">
        <v>13</v>
      </c>
      <c r="K578" t="s">
        <v>14</v>
      </c>
      <c r="L578" t="s">
        <v>32</v>
      </c>
      <c r="M578">
        <v>1</v>
      </c>
      <c r="N578">
        <v>47</v>
      </c>
      <c r="O578">
        <v>0</v>
      </c>
      <c r="P578">
        <v>18.64</v>
      </c>
      <c r="Q578">
        <v>47</v>
      </c>
      <c r="R578">
        <v>18.64</v>
      </c>
      <c r="S578">
        <v>28.36</v>
      </c>
      <c r="T578">
        <v>0.60340425531914887</v>
      </c>
      <c r="U578">
        <v>2026</v>
      </c>
      <c r="V578" t="s">
        <v>81</v>
      </c>
      <c r="W578">
        <v>4</v>
      </c>
      <c r="X578" t="s">
        <v>82</v>
      </c>
    </row>
    <row r="579" spans="1:24">
      <c r="A579">
        <v>4742</v>
      </c>
      <c r="B579" s="28">
        <v>46127</v>
      </c>
      <c r="C579">
        <v>2026</v>
      </c>
      <c r="D579" t="s">
        <v>81</v>
      </c>
      <c r="E579">
        <v>4</v>
      </c>
      <c r="F579" t="s">
        <v>82</v>
      </c>
      <c r="G579" t="s">
        <v>20</v>
      </c>
      <c r="H579" t="s">
        <v>47</v>
      </c>
      <c r="I579" t="s">
        <v>28</v>
      </c>
      <c r="J579" t="s">
        <v>3</v>
      </c>
      <c r="K579" t="s">
        <v>14</v>
      </c>
      <c r="L579" t="s">
        <v>32</v>
      </c>
      <c r="M579">
        <v>1</v>
      </c>
      <c r="N579">
        <v>46.86</v>
      </c>
      <c r="O579">
        <v>0</v>
      </c>
      <c r="P579">
        <v>18.190000000000001</v>
      </c>
      <c r="Q579">
        <v>46.86</v>
      </c>
      <c r="R579">
        <v>18.190000000000001</v>
      </c>
      <c r="S579">
        <v>28.669999999999998</v>
      </c>
      <c r="T579">
        <v>0.61182244985061884</v>
      </c>
      <c r="U579">
        <v>2026</v>
      </c>
      <c r="V579" t="s">
        <v>81</v>
      </c>
      <c r="W579">
        <v>4</v>
      </c>
      <c r="X579" t="s">
        <v>82</v>
      </c>
    </row>
    <row r="580" spans="1:24">
      <c r="A580">
        <v>4899</v>
      </c>
      <c r="B580" s="28">
        <v>46127</v>
      </c>
      <c r="C580">
        <v>2026</v>
      </c>
      <c r="D580" t="s">
        <v>81</v>
      </c>
      <c r="E580">
        <v>4</v>
      </c>
      <c r="F580" t="s">
        <v>82</v>
      </c>
      <c r="G580" t="s">
        <v>0</v>
      </c>
      <c r="H580" t="s">
        <v>36</v>
      </c>
      <c r="I580" t="s">
        <v>2</v>
      </c>
      <c r="J580" t="s">
        <v>13</v>
      </c>
      <c r="K580" t="s">
        <v>23</v>
      </c>
      <c r="L580" t="s">
        <v>40</v>
      </c>
      <c r="M580">
        <v>2</v>
      </c>
      <c r="N580">
        <v>82.13</v>
      </c>
      <c r="O580">
        <v>0.05</v>
      </c>
      <c r="P580">
        <v>39.909999999999997</v>
      </c>
      <c r="Q580">
        <v>156.047</v>
      </c>
      <c r="R580">
        <v>79.819999999999993</v>
      </c>
      <c r="S580">
        <v>76.227000000000004</v>
      </c>
      <c r="T580">
        <v>0.48848744288579726</v>
      </c>
      <c r="U580">
        <v>2026</v>
      </c>
      <c r="V580" t="s">
        <v>81</v>
      </c>
      <c r="W580">
        <v>4</v>
      </c>
      <c r="X580" t="s">
        <v>82</v>
      </c>
    </row>
    <row r="581" spans="1:24">
      <c r="A581">
        <v>5042</v>
      </c>
      <c r="B581" s="28">
        <v>46127</v>
      </c>
      <c r="C581">
        <v>2026</v>
      </c>
      <c r="D581" t="s">
        <v>81</v>
      </c>
      <c r="E581">
        <v>4</v>
      </c>
      <c r="F581" t="s">
        <v>82</v>
      </c>
      <c r="G581" t="s">
        <v>6</v>
      </c>
      <c r="H581" t="s">
        <v>27</v>
      </c>
      <c r="I581" t="s">
        <v>19</v>
      </c>
      <c r="J581" t="s">
        <v>16</v>
      </c>
      <c r="K581" t="s">
        <v>14</v>
      </c>
      <c r="L581" t="s">
        <v>48</v>
      </c>
      <c r="M581">
        <v>1</v>
      </c>
      <c r="N581">
        <v>163.16</v>
      </c>
      <c r="O581">
        <v>0</v>
      </c>
      <c r="P581">
        <v>88.78</v>
      </c>
      <c r="Q581">
        <v>163.16</v>
      </c>
      <c r="R581">
        <v>88.78</v>
      </c>
      <c r="S581">
        <v>74.38</v>
      </c>
      <c r="T581">
        <v>0.45587153714145623</v>
      </c>
      <c r="U581">
        <v>2026</v>
      </c>
      <c r="V581" t="s">
        <v>81</v>
      </c>
      <c r="W581">
        <v>4</v>
      </c>
      <c r="X581" t="s">
        <v>82</v>
      </c>
    </row>
    <row r="582" spans="1:24">
      <c r="A582">
        <v>2248</v>
      </c>
      <c r="B582" s="28">
        <v>46128</v>
      </c>
      <c r="C582">
        <v>2026</v>
      </c>
      <c r="D582" t="s">
        <v>81</v>
      </c>
      <c r="E582">
        <v>4</v>
      </c>
      <c r="F582" t="s">
        <v>82</v>
      </c>
      <c r="G582" t="s">
        <v>0</v>
      </c>
      <c r="H582" t="s">
        <v>50</v>
      </c>
      <c r="I582" t="s">
        <v>19</v>
      </c>
      <c r="J582" t="s">
        <v>13</v>
      </c>
      <c r="K582" t="s">
        <v>14</v>
      </c>
      <c r="L582" t="s">
        <v>15</v>
      </c>
      <c r="M582">
        <v>2</v>
      </c>
      <c r="N582">
        <v>36.68</v>
      </c>
      <c r="O582">
        <v>0.1</v>
      </c>
      <c r="P582">
        <v>13.92</v>
      </c>
      <c r="Q582">
        <v>66.024000000000001</v>
      </c>
      <c r="R582">
        <v>27.84</v>
      </c>
      <c r="S582">
        <v>38.183999999999997</v>
      </c>
      <c r="T582">
        <v>0.57833515085423481</v>
      </c>
      <c r="U582">
        <v>2026</v>
      </c>
      <c r="V582" t="s">
        <v>81</v>
      </c>
      <c r="W582">
        <v>4</v>
      </c>
      <c r="X582" t="s">
        <v>82</v>
      </c>
    </row>
    <row r="583" spans="1:24">
      <c r="A583">
        <v>2427</v>
      </c>
      <c r="B583" s="28">
        <v>46128</v>
      </c>
      <c r="C583">
        <v>2026</v>
      </c>
      <c r="D583" t="s">
        <v>81</v>
      </c>
      <c r="E583">
        <v>4</v>
      </c>
      <c r="F583" t="s">
        <v>82</v>
      </c>
      <c r="G583" t="s">
        <v>20</v>
      </c>
      <c r="H583" t="s">
        <v>47</v>
      </c>
      <c r="I583" t="s">
        <v>2</v>
      </c>
      <c r="J583" t="s">
        <v>13</v>
      </c>
      <c r="K583" t="s">
        <v>14</v>
      </c>
      <c r="L583" t="s">
        <v>32</v>
      </c>
      <c r="M583">
        <v>1</v>
      </c>
      <c r="N583">
        <v>45.82</v>
      </c>
      <c r="O583">
        <v>0.1</v>
      </c>
      <c r="P583">
        <v>18.48</v>
      </c>
      <c r="Q583">
        <v>41.238</v>
      </c>
      <c r="R583">
        <v>18.48</v>
      </c>
      <c r="S583">
        <v>22.757999999999999</v>
      </c>
      <c r="T583">
        <v>0.55186963480285167</v>
      </c>
      <c r="U583">
        <v>2026</v>
      </c>
      <c r="V583" t="s">
        <v>81</v>
      </c>
      <c r="W583">
        <v>4</v>
      </c>
      <c r="X583" t="s">
        <v>82</v>
      </c>
    </row>
    <row r="584" spans="1:24">
      <c r="A584">
        <v>2445</v>
      </c>
      <c r="B584" s="28">
        <v>46128</v>
      </c>
      <c r="C584">
        <v>2026</v>
      </c>
      <c r="D584" t="s">
        <v>81</v>
      </c>
      <c r="E584">
        <v>4</v>
      </c>
      <c r="F584" t="s">
        <v>82</v>
      </c>
      <c r="G584" t="s">
        <v>0</v>
      </c>
      <c r="H584" t="s">
        <v>50</v>
      </c>
      <c r="I584" t="s">
        <v>2</v>
      </c>
      <c r="J584" t="s">
        <v>3</v>
      </c>
      <c r="K584" t="s">
        <v>9</v>
      </c>
      <c r="L584" t="s">
        <v>46</v>
      </c>
      <c r="M584">
        <v>1</v>
      </c>
      <c r="N584">
        <v>70.95</v>
      </c>
      <c r="O584">
        <v>0</v>
      </c>
      <c r="P584">
        <v>31.43</v>
      </c>
      <c r="Q584">
        <v>70.95</v>
      </c>
      <c r="R584">
        <v>31.43</v>
      </c>
      <c r="S584">
        <v>39.520000000000003</v>
      </c>
      <c r="T584">
        <v>0.55701198026779419</v>
      </c>
      <c r="U584">
        <v>2026</v>
      </c>
      <c r="V584" t="s">
        <v>81</v>
      </c>
      <c r="W584">
        <v>4</v>
      </c>
      <c r="X584" t="s">
        <v>82</v>
      </c>
    </row>
    <row r="585" spans="1:24">
      <c r="A585">
        <v>3311</v>
      </c>
      <c r="B585" s="28">
        <v>46128</v>
      </c>
      <c r="C585">
        <v>2026</v>
      </c>
      <c r="D585" t="s">
        <v>81</v>
      </c>
      <c r="E585">
        <v>4</v>
      </c>
      <c r="F585" t="s">
        <v>82</v>
      </c>
      <c r="G585" t="s">
        <v>6</v>
      </c>
      <c r="H585" t="s">
        <v>41</v>
      </c>
      <c r="I585" t="s">
        <v>2</v>
      </c>
      <c r="J585" t="s">
        <v>13</v>
      </c>
      <c r="K585" t="s">
        <v>14</v>
      </c>
      <c r="L585" t="s">
        <v>32</v>
      </c>
      <c r="M585">
        <v>1</v>
      </c>
      <c r="N585">
        <v>46.68</v>
      </c>
      <c r="O585">
        <v>0.05</v>
      </c>
      <c r="P585">
        <v>18.350000000000001</v>
      </c>
      <c r="Q585">
        <v>44.345999999999997</v>
      </c>
      <c r="R585">
        <v>18.350000000000001</v>
      </c>
      <c r="S585">
        <v>25.995999999999995</v>
      </c>
      <c r="T585">
        <v>0.58620845172056102</v>
      </c>
      <c r="U585">
        <v>2026</v>
      </c>
      <c r="V585" t="s">
        <v>81</v>
      </c>
      <c r="W585">
        <v>4</v>
      </c>
      <c r="X585" t="s">
        <v>82</v>
      </c>
    </row>
    <row r="586" spans="1:24">
      <c r="A586">
        <v>3320</v>
      </c>
      <c r="B586" s="28">
        <v>46128</v>
      </c>
      <c r="C586">
        <v>2026</v>
      </c>
      <c r="D586" t="s">
        <v>81</v>
      </c>
      <c r="E586">
        <v>4</v>
      </c>
      <c r="F586" t="s">
        <v>82</v>
      </c>
      <c r="G586" t="s">
        <v>11</v>
      </c>
      <c r="H586" t="s">
        <v>52</v>
      </c>
      <c r="I586" t="s">
        <v>2</v>
      </c>
      <c r="J586" t="s">
        <v>16</v>
      </c>
      <c r="K586" t="s">
        <v>14</v>
      </c>
      <c r="L586" t="s">
        <v>48</v>
      </c>
      <c r="M586">
        <v>5</v>
      </c>
      <c r="N586">
        <v>164.31</v>
      </c>
      <c r="O586">
        <v>0.05</v>
      </c>
      <c r="P586">
        <v>85.41</v>
      </c>
      <c r="Q586">
        <v>780.47249999999997</v>
      </c>
      <c r="R586">
        <v>427.04999999999995</v>
      </c>
      <c r="S586">
        <v>353.42250000000001</v>
      </c>
      <c r="T586">
        <v>0.45283145786686912</v>
      </c>
      <c r="U586">
        <v>2026</v>
      </c>
      <c r="V586" t="s">
        <v>81</v>
      </c>
      <c r="W586">
        <v>4</v>
      </c>
      <c r="X586" t="s">
        <v>82</v>
      </c>
    </row>
    <row r="587" spans="1:24">
      <c r="A587">
        <v>3321</v>
      </c>
      <c r="B587" s="28">
        <v>46128</v>
      </c>
      <c r="C587">
        <v>2026</v>
      </c>
      <c r="D587" t="s">
        <v>81</v>
      </c>
      <c r="E587">
        <v>4</v>
      </c>
      <c r="F587" t="s">
        <v>82</v>
      </c>
      <c r="G587" t="s">
        <v>6</v>
      </c>
      <c r="H587" t="s">
        <v>27</v>
      </c>
      <c r="I587" t="s">
        <v>2</v>
      </c>
      <c r="J587" t="s">
        <v>16</v>
      </c>
      <c r="K587" t="s">
        <v>14</v>
      </c>
      <c r="L587" t="s">
        <v>15</v>
      </c>
      <c r="M587">
        <v>3</v>
      </c>
      <c r="N587">
        <v>35.57</v>
      </c>
      <c r="O587">
        <v>0</v>
      </c>
      <c r="P587">
        <v>13.67</v>
      </c>
      <c r="Q587">
        <v>106.71000000000001</v>
      </c>
      <c r="R587">
        <v>41.01</v>
      </c>
      <c r="S587">
        <v>65.700000000000017</v>
      </c>
      <c r="T587">
        <v>0.61568737700309262</v>
      </c>
      <c r="U587">
        <v>2026</v>
      </c>
      <c r="V587" t="s">
        <v>81</v>
      </c>
      <c r="W587">
        <v>4</v>
      </c>
      <c r="X587" t="s">
        <v>82</v>
      </c>
    </row>
    <row r="588" spans="1:24">
      <c r="A588">
        <v>5181</v>
      </c>
      <c r="B588" s="28">
        <v>46128</v>
      </c>
      <c r="C588">
        <v>2026</v>
      </c>
      <c r="D588" t="s">
        <v>81</v>
      </c>
      <c r="E588">
        <v>4</v>
      </c>
      <c r="F588" t="s">
        <v>82</v>
      </c>
      <c r="G588" t="s">
        <v>0</v>
      </c>
      <c r="H588" t="s">
        <v>1</v>
      </c>
      <c r="I588" t="s">
        <v>28</v>
      </c>
      <c r="J588" t="s">
        <v>13</v>
      </c>
      <c r="K588" t="s">
        <v>14</v>
      </c>
      <c r="L588" t="s">
        <v>32</v>
      </c>
      <c r="M588">
        <v>2</v>
      </c>
      <c r="N588">
        <v>45.51</v>
      </c>
      <c r="O588">
        <v>0.1</v>
      </c>
      <c r="P588">
        <v>18.809999999999999</v>
      </c>
      <c r="Q588">
        <v>81.917999999999992</v>
      </c>
      <c r="R588">
        <v>37.619999999999997</v>
      </c>
      <c r="S588">
        <v>44.297999999999995</v>
      </c>
      <c r="T588">
        <v>0.54076027246758951</v>
      </c>
      <c r="U588">
        <v>2026</v>
      </c>
      <c r="V588" t="s">
        <v>81</v>
      </c>
      <c r="W588">
        <v>4</v>
      </c>
      <c r="X588" t="s">
        <v>82</v>
      </c>
    </row>
    <row r="589" spans="1:24">
      <c r="A589">
        <v>5187</v>
      </c>
      <c r="B589" s="28">
        <v>46128</v>
      </c>
      <c r="C589">
        <v>2026</v>
      </c>
      <c r="D589" t="s">
        <v>81</v>
      </c>
      <c r="E589">
        <v>4</v>
      </c>
      <c r="F589" t="s">
        <v>82</v>
      </c>
      <c r="G589" t="s">
        <v>20</v>
      </c>
      <c r="H589" t="s">
        <v>33</v>
      </c>
      <c r="I589" t="s">
        <v>2</v>
      </c>
      <c r="J589" t="s">
        <v>3</v>
      </c>
      <c r="K589" t="s">
        <v>23</v>
      </c>
      <c r="L589" t="s">
        <v>29</v>
      </c>
      <c r="M589">
        <v>2</v>
      </c>
      <c r="N589">
        <v>198.32</v>
      </c>
      <c r="O589">
        <v>0</v>
      </c>
      <c r="P589">
        <v>106.8</v>
      </c>
      <c r="Q589">
        <v>396.64</v>
      </c>
      <c r="R589">
        <v>213.6</v>
      </c>
      <c r="S589">
        <v>183.04</v>
      </c>
      <c r="T589">
        <v>0.46147640177490923</v>
      </c>
      <c r="U589">
        <v>2026</v>
      </c>
      <c r="V589" t="s">
        <v>81</v>
      </c>
      <c r="W589">
        <v>4</v>
      </c>
      <c r="X589" t="s">
        <v>82</v>
      </c>
    </row>
    <row r="590" spans="1:24">
      <c r="A590">
        <v>605</v>
      </c>
      <c r="B590" s="28">
        <v>46129</v>
      </c>
      <c r="C590">
        <v>2026</v>
      </c>
      <c r="D590" t="s">
        <v>81</v>
      </c>
      <c r="E590">
        <v>4</v>
      </c>
      <c r="F590" t="s">
        <v>82</v>
      </c>
      <c r="G590" t="s">
        <v>20</v>
      </c>
      <c r="H590" t="s">
        <v>33</v>
      </c>
      <c r="I590" t="s">
        <v>28</v>
      </c>
      <c r="J590" t="s">
        <v>16</v>
      </c>
      <c r="K590" t="s">
        <v>14</v>
      </c>
      <c r="L590" t="s">
        <v>44</v>
      </c>
      <c r="M590">
        <v>2</v>
      </c>
      <c r="N590">
        <v>130.94</v>
      </c>
      <c r="O590">
        <v>0</v>
      </c>
      <c r="P590">
        <v>67.459999999999994</v>
      </c>
      <c r="Q590">
        <v>261.88</v>
      </c>
      <c r="R590">
        <v>134.91999999999999</v>
      </c>
      <c r="S590">
        <v>126.96000000000001</v>
      </c>
      <c r="T590">
        <v>0.48480219948067821</v>
      </c>
      <c r="U590">
        <v>2026</v>
      </c>
      <c r="V590" t="s">
        <v>81</v>
      </c>
      <c r="W590">
        <v>4</v>
      </c>
      <c r="X590" t="s">
        <v>82</v>
      </c>
    </row>
    <row r="591" spans="1:24">
      <c r="A591">
        <v>3244</v>
      </c>
      <c r="B591" s="28">
        <v>46129</v>
      </c>
      <c r="C591">
        <v>2026</v>
      </c>
      <c r="D591" t="s">
        <v>81</v>
      </c>
      <c r="E591">
        <v>4</v>
      </c>
      <c r="F591" t="s">
        <v>82</v>
      </c>
      <c r="G591" t="s">
        <v>6</v>
      </c>
      <c r="H591" t="s">
        <v>41</v>
      </c>
      <c r="I591" t="s">
        <v>28</v>
      </c>
      <c r="J591" t="s">
        <v>3</v>
      </c>
      <c r="K591" t="s">
        <v>14</v>
      </c>
      <c r="L591" t="s">
        <v>44</v>
      </c>
      <c r="M591">
        <v>1</v>
      </c>
      <c r="N591">
        <v>131.62</v>
      </c>
      <c r="O591">
        <v>0</v>
      </c>
      <c r="P591">
        <v>66.95</v>
      </c>
      <c r="Q591">
        <v>131.62</v>
      </c>
      <c r="R591">
        <v>66.95</v>
      </c>
      <c r="S591">
        <v>64.67</v>
      </c>
      <c r="T591">
        <v>0.49133870232487464</v>
      </c>
      <c r="U591">
        <v>2026</v>
      </c>
      <c r="V591" t="s">
        <v>81</v>
      </c>
      <c r="W591">
        <v>4</v>
      </c>
      <c r="X591" t="s">
        <v>82</v>
      </c>
    </row>
    <row r="592" spans="1:24">
      <c r="A592">
        <v>4047</v>
      </c>
      <c r="B592" s="28">
        <v>46129</v>
      </c>
      <c r="C592">
        <v>2026</v>
      </c>
      <c r="D592" t="s">
        <v>81</v>
      </c>
      <c r="E592">
        <v>4</v>
      </c>
      <c r="F592" t="s">
        <v>82</v>
      </c>
      <c r="G592" t="s">
        <v>0</v>
      </c>
      <c r="H592" t="s">
        <v>1</v>
      </c>
      <c r="I592" t="s">
        <v>8</v>
      </c>
      <c r="J592" t="s">
        <v>16</v>
      </c>
      <c r="K592" t="s">
        <v>14</v>
      </c>
      <c r="L592" t="s">
        <v>48</v>
      </c>
      <c r="M592">
        <v>8</v>
      </c>
      <c r="N592">
        <v>168.34</v>
      </c>
      <c r="O592">
        <v>0.15</v>
      </c>
      <c r="P592">
        <v>88.7</v>
      </c>
      <c r="Q592">
        <v>1144.712</v>
      </c>
      <c r="R592">
        <v>709.6</v>
      </c>
      <c r="S592">
        <v>435.11199999999997</v>
      </c>
      <c r="T592">
        <v>0.38010608781946897</v>
      </c>
      <c r="U592">
        <v>2026</v>
      </c>
      <c r="V592" t="s">
        <v>81</v>
      </c>
      <c r="W592">
        <v>4</v>
      </c>
      <c r="X592" t="s">
        <v>82</v>
      </c>
    </row>
    <row r="593" spans="1:24">
      <c r="A593">
        <v>4101</v>
      </c>
      <c r="B593" s="28">
        <v>46129</v>
      </c>
      <c r="C593">
        <v>2026</v>
      </c>
      <c r="D593" t="s">
        <v>81</v>
      </c>
      <c r="E593">
        <v>4</v>
      </c>
      <c r="F593" t="s">
        <v>82</v>
      </c>
      <c r="G593" t="s">
        <v>6</v>
      </c>
      <c r="H593" t="s">
        <v>27</v>
      </c>
      <c r="I593" t="s">
        <v>2</v>
      </c>
      <c r="J593" t="s">
        <v>3</v>
      </c>
      <c r="K593" t="s">
        <v>23</v>
      </c>
      <c r="L593" t="s">
        <v>40</v>
      </c>
      <c r="M593">
        <v>1</v>
      </c>
      <c r="N593">
        <v>81.040000000000006</v>
      </c>
      <c r="O593">
        <v>0</v>
      </c>
      <c r="P593">
        <v>39.97</v>
      </c>
      <c r="Q593">
        <v>81.040000000000006</v>
      </c>
      <c r="R593">
        <v>39.97</v>
      </c>
      <c r="S593">
        <v>41.070000000000007</v>
      </c>
      <c r="T593">
        <v>0.50678677196446209</v>
      </c>
      <c r="U593">
        <v>2026</v>
      </c>
      <c r="V593" t="s">
        <v>81</v>
      </c>
      <c r="W593">
        <v>4</v>
      </c>
      <c r="X593" t="s">
        <v>82</v>
      </c>
    </row>
    <row r="594" spans="1:24">
      <c r="A594">
        <v>4537</v>
      </c>
      <c r="B594" s="28">
        <v>46129</v>
      </c>
      <c r="C594">
        <v>2026</v>
      </c>
      <c r="D594" t="s">
        <v>81</v>
      </c>
      <c r="E594">
        <v>4</v>
      </c>
      <c r="F594" t="s">
        <v>82</v>
      </c>
      <c r="G594" t="s">
        <v>20</v>
      </c>
      <c r="H594" t="s">
        <v>33</v>
      </c>
      <c r="I594" t="s">
        <v>2</v>
      </c>
      <c r="J594" t="s">
        <v>16</v>
      </c>
      <c r="K594" t="s">
        <v>23</v>
      </c>
      <c r="L594" t="s">
        <v>40</v>
      </c>
      <c r="M594">
        <v>3</v>
      </c>
      <c r="N594">
        <v>81.53</v>
      </c>
      <c r="O594">
        <v>0.05</v>
      </c>
      <c r="P594">
        <v>38.630000000000003</v>
      </c>
      <c r="Q594">
        <v>232.3605</v>
      </c>
      <c r="R594">
        <v>115.89000000000001</v>
      </c>
      <c r="S594">
        <v>116.47049999999999</v>
      </c>
      <c r="T594">
        <v>0.50124913657872139</v>
      </c>
      <c r="U594">
        <v>2026</v>
      </c>
      <c r="V594" t="s">
        <v>81</v>
      </c>
      <c r="W594">
        <v>4</v>
      </c>
      <c r="X594" t="s">
        <v>82</v>
      </c>
    </row>
    <row r="595" spans="1:24">
      <c r="A595">
        <v>754</v>
      </c>
      <c r="B595" s="28">
        <v>46130</v>
      </c>
      <c r="C595">
        <v>2026</v>
      </c>
      <c r="D595" t="s">
        <v>81</v>
      </c>
      <c r="E595">
        <v>4</v>
      </c>
      <c r="F595" t="s">
        <v>82</v>
      </c>
      <c r="G595" t="s">
        <v>11</v>
      </c>
      <c r="H595" t="s">
        <v>39</v>
      </c>
      <c r="I595" t="s">
        <v>28</v>
      </c>
      <c r="J595" t="s">
        <v>3</v>
      </c>
      <c r="K595" t="s">
        <v>4</v>
      </c>
      <c r="L595" t="s">
        <v>30</v>
      </c>
      <c r="M595">
        <v>3</v>
      </c>
      <c r="N595">
        <v>104.8</v>
      </c>
      <c r="O595">
        <v>0.1</v>
      </c>
      <c r="P595">
        <v>50.59</v>
      </c>
      <c r="Q595">
        <v>282.95999999999998</v>
      </c>
      <c r="R595">
        <v>151.77000000000001</v>
      </c>
      <c r="S595">
        <v>131.18999999999997</v>
      </c>
      <c r="T595">
        <v>0.46363443596268017</v>
      </c>
      <c r="U595">
        <v>2026</v>
      </c>
      <c r="V595" t="s">
        <v>81</v>
      </c>
      <c r="W595">
        <v>4</v>
      </c>
      <c r="X595" t="s">
        <v>82</v>
      </c>
    </row>
    <row r="596" spans="1:24">
      <c r="A596">
        <v>1340</v>
      </c>
      <c r="B596" s="28">
        <v>46130</v>
      </c>
      <c r="C596">
        <v>2026</v>
      </c>
      <c r="D596" t="s">
        <v>81</v>
      </c>
      <c r="E596">
        <v>4</v>
      </c>
      <c r="F596" t="s">
        <v>82</v>
      </c>
      <c r="G596" t="s">
        <v>20</v>
      </c>
      <c r="H596" t="s">
        <v>33</v>
      </c>
      <c r="I596" t="s">
        <v>2</v>
      </c>
      <c r="J596" t="s">
        <v>13</v>
      </c>
      <c r="K596" t="s">
        <v>34</v>
      </c>
      <c r="L596" t="s">
        <v>45</v>
      </c>
      <c r="M596">
        <v>2</v>
      </c>
      <c r="N596">
        <v>51.24</v>
      </c>
      <c r="O596">
        <v>0</v>
      </c>
      <c r="P596">
        <v>22.52</v>
      </c>
      <c r="Q596">
        <v>102.48</v>
      </c>
      <c r="R596">
        <v>45.04</v>
      </c>
      <c r="S596">
        <v>57.440000000000005</v>
      </c>
      <c r="T596">
        <v>0.56049960967993762</v>
      </c>
      <c r="U596">
        <v>2026</v>
      </c>
      <c r="V596" t="s">
        <v>81</v>
      </c>
      <c r="W596">
        <v>4</v>
      </c>
      <c r="X596" t="s">
        <v>82</v>
      </c>
    </row>
    <row r="597" spans="1:24">
      <c r="A597">
        <v>1444</v>
      </c>
      <c r="B597" s="28">
        <v>46130</v>
      </c>
      <c r="C597">
        <v>2026</v>
      </c>
      <c r="D597" t="s">
        <v>81</v>
      </c>
      <c r="E597">
        <v>4</v>
      </c>
      <c r="F597" t="s">
        <v>82</v>
      </c>
      <c r="G597" t="s">
        <v>11</v>
      </c>
      <c r="H597" t="s">
        <v>39</v>
      </c>
      <c r="I597" t="s">
        <v>19</v>
      </c>
      <c r="J597" t="s">
        <v>3</v>
      </c>
      <c r="K597" t="s">
        <v>23</v>
      </c>
      <c r="L597" t="s">
        <v>51</v>
      </c>
      <c r="M597">
        <v>1</v>
      </c>
      <c r="N597">
        <v>120.52</v>
      </c>
      <c r="O597">
        <v>0.1</v>
      </c>
      <c r="P597">
        <v>59.01</v>
      </c>
      <c r="Q597">
        <v>108.468</v>
      </c>
      <c r="R597">
        <v>59.01</v>
      </c>
      <c r="S597">
        <v>49.458000000000006</v>
      </c>
      <c r="T597">
        <v>0.45596858059519862</v>
      </c>
      <c r="U597">
        <v>2026</v>
      </c>
      <c r="V597" t="s">
        <v>81</v>
      </c>
      <c r="W597">
        <v>4</v>
      </c>
      <c r="X597" t="s">
        <v>82</v>
      </c>
    </row>
    <row r="598" spans="1:24">
      <c r="A598">
        <v>2390</v>
      </c>
      <c r="B598" s="28">
        <v>46130</v>
      </c>
      <c r="C598">
        <v>2026</v>
      </c>
      <c r="D598" t="s">
        <v>81</v>
      </c>
      <c r="E598">
        <v>4</v>
      </c>
      <c r="F598" t="s">
        <v>82</v>
      </c>
      <c r="G598" t="s">
        <v>20</v>
      </c>
      <c r="H598" t="s">
        <v>33</v>
      </c>
      <c r="I598" t="s">
        <v>19</v>
      </c>
      <c r="J598" t="s">
        <v>3</v>
      </c>
      <c r="K598" t="s">
        <v>23</v>
      </c>
      <c r="L598" t="s">
        <v>40</v>
      </c>
      <c r="M598">
        <v>1</v>
      </c>
      <c r="N598">
        <v>80.98</v>
      </c>
      <c r="O598">
        <v>0</v>
      </c>
      <c r="P598">
        <v>40.19</v>
      </c>
      <c r="Q598">
        <v>80.98</v>
      </c>
      <c r="R598">
        <v>40.19</v>
      </c>
      <c r="S598">
        <v>40.790000000000006</v>
      </c>
      <c r="T598">
        <v>0.50370461842430236</v>
      </c>
      <c r="U598">
        <v>2026</v>
      </c>
      <c r="V598" t="s">
        <v>81</v>
      </c>
      <c r="W598">
        <v>4</v>
      </c>
      <c r="X598" t="s">
        <v>82</v>
      </c>
    </row>
    <row r="599" spans="1:24">
      <c r="A599">
        <v>3076</v>
      </c>
      <c r="B599" s="28">
        <v>46130</v>
      </c>
      <c r="C599">
        <v>2026</v>
      </c>
      <c r="D599" t="s">
        <v>81</v>
      </c>
      <c r="E599">
        <v>4</v>
      </c>
      <c r="F599" t="s">
        <v>82</v>
      </c>
      <c r="G599" t="s">
        <v>11</v>
      </c>
      <c r="H599" t="s">
        <v>12</v>
      </c>
      <c r="I599" t="s">
        <v>2</v>
      </c>
      <c r="J599" t="s">
        <v>16</v>
      </c>
      <c r="K599" t="s">
        <v>23</v>
      </c>
      <c r="L599" t="s">
        <v>40</v>
      </c>
      <c r="M599">
        <v>2</v>
      </c>
      <c r="N599">
        <v>82.58</v>
      </c>
      <c r="O599">
        <v>0.1</v>
      </c>
      <c r="P599">
        <v>39.93</v>
      </c>
      <c r="Q599">
        <v>148.64400000000001</v>
      </c>
      <c r="R599">
        <v>79.86</v>
      </c>
      <c r="S599">
        <v>68.784000000000006</v>
      </c>
      <c r="T599">
        <v>0.46274319851457174</v>
      </c>
      <c r="U599">
        <v>2026</v>
      </c>
      <c r="V599" t="s">
        <v>81</v>
      </c>
      <c r="W599">
        <v>4</v>
      </c>
      <c r="X599" t="s">
        <v>82</v>
      </c>
    </row>
    <row r="600" spans="1:24">
      <c r="A600">
        <v>3157</v>
      </c>
      <c r="B600" s="28">
        <v>46130</v>
      </c>
      <c r="C600">
        <v>2026</v>
      </c>
      <c r="D600" t="s">
        <v>81</v>
      </c>
      <c r="E600">
        <v>4</v>
      </c>
      <c r="F600" t="s">
        <v>82</v>
      </c>
      <c r="G600" t="s">
        <v>20</v>
      </c>
      <c r="H600" t="s">
        <v>33</v>
      </c>
      <c r="I600" t="s">
        <v>2</v>
      </c>
      <c r="J600" t="s">
        <v>13</v>
      </c>
      <c r="K600" t="s">
        <v>23</v>
      </c>
      <c r="L600" t="s">
        <v>29</v>
      </c>
      <c r="M600">
        <v>2</v>
      </c>
      <c r="N600">
        <v>200.36</v>
      </c>
      <c r="O600">
        <v>0</v>
      </c>
      <c r="P600">
        <v>105.12</v>
      </c>
      <c r="Q600">
        <v>400.72</v>
      </c>
      <c r="R600">
        <v>210.24</v>
      </c>
      <c r="S600">
        <v>190.48000000000002</v>
      </c>
      <c r="T600">
        <v>0.47534438011579161</v>
      </c>
      <c r="U600">
        <v>2026</v>
      </c>
      <c r="V600" t="s">
        <v>81</v>
      </c>
      <c r="W600">
        <v>4</v>
      </c>
      <c r="X600" t="s">
        <v>82</v>
      </c>
    </row>
    <row r="601" spans="1:24">
      <c r="A601">
        <v>4516</v>
      </c>
      <c r="B601" s="28">
        <v>46130</v>
      </c>
      <c r="C601">
        <v>2026</v>
      </c>
      <c r="D601" t="s">
        <v>81</v>
      </c>
      <c r="E601">
        <v>4</v>
      </c>
      <c r="F601" t="s">
        <v>82</v>
      </c>
      <c r="G601" t="s">
        <v>11</v>
      </c>
      <c r="H601" t="s">
        <v>25</v>
      </c>
      <c r="I601" t="s">
        <v>2</v>
      </c>
      <c r="J601" t="s">
        <v>3</v>
      </c>
      <c r="K601" t="s">
        <v>23</v>
      </c>
      <c r="L601" t="s">
        <v>29</v>
      </c>
      <c r="M601">
        <v>1</v>
      </c>
      <c r="N601">
        <v>196.24</v>
      </c>
      <c r="O601">
        <v>0</v>
      </c>
      <c r="P601">
        <v>106.34</v>
      </c>
      <c r="Q601">
        <v>196.24</v>
      </c>
      <c r="R601">
        <v>106.34</v>
      </c>
      <c r="S601">
        <v>89.9</v>
      </c>
      <c r="T601">
        <v>0.45811251528740321</v>
      </c>
      <c r="U601">
        <v>2026</v>
      </c>
      <c r="V601" t="s">
        <v>81</v>
      </c>
      <c r="W601">
        <v>4</v>
      </c>
      <c r="X601" t="s">
        <v>82</v>
      </c>
    </row>
    <row r="602" spans="1:24">
      <c r="A602">
        <v>5119</v>
      </c>
      <c r="B602" s="28">
        <v>46130</v>
      </c>
      <c r="C602">
        <v>2026</v>
      </c>
      <c r="D602" t="s">
        <v>81</v>
      </c>
      <c r="E602">
        <v>4</v>
      </c>
      <c r="F602" t="s">
        <v>82</v>
      </c>
      <c r="G602" t="s">
        <v>0</v>
      </c>
      <c r="H602" t="s">
        <v>50</v>
      </c>
      <c r="I602" t="s">
        <v>2</v>
      </c>
      <c r="J602" t="s">
        <v>16</v>
      </c>
      <c r="K602" t="s">
        <v>9</v>
      </c>
      <c r="L602" t="s">
        <v>10</v>
      </c>
      <c r="M602">
        <v>1</v>
      </c>
      <c r="N602">
        <v>93.32</v>
      </c>
      <c r="O602">
        <v>0</v>
      </c>
      <c r="P602">
        <v>44.82</v>
      </c>
      <c r="Q602">
        <v>93.32</v>
      </c>
      <c r="R602">
        <v>44.82</v>
      </c>
      <c r="S602">
        <v>48.499999999999993</v>
      </c>
      <c r="T602">
        <v>0.51971710244320612</v>
      </c>
      <c r="U602">
        <v>2026</v>
      </c>
      <c r="V602" t="s">
        <v>81</v>
      </c>
      <c r="W602">
        <v>4</v>
      </c>
      <c r="X602" t="s">
        <v>82</v>
      </c>
    </row>
    <row r="603" spans="1:24">
      <c r="A603">
        <v>125</v>
      </c>
      <c r="B603" s="28">
        <v>46131</v>
      </c>
      <c r="C603">
        <v>2026</v>
      </c>
      <c r="D603" t="s">
        <v>81</v>
      </c>
      <c r="E603">
        <v>4</v>
      </c>
      <c r="F603" t="s">
        <v>82</v>
      </c>
      <c r="G603" t="s">
        <v>20</v>
      </c>
      <c r="H603" t="s">
        <v>31</v>
      </c>
      <c r="I603" t="s">
        <v>2</v>
      </c>
      <c r="J603" t="s">
        <v>3</v>
      </c>
      <c r="K603" t="s">
        <v>4</v>
      </c>
      <c r="L603" t="s">
        <v>30</v>
      </c>
      <c r="M603">
        <v>2</v>
      </c>
      <c r="N603">
        <v>101.61</v>
      </c>
      <c r="O603">
        <v>0</v>
      </c>
      <c r="P603">
        <v>49.9</v>
      </c>
      <c r="Q603">
        <v>203.22</v>
      </c>
      <c r="R603">
        <v>99.8</v>
      </c>
      <c r="S603">
        <v>103.42</v>
      </c>
      <c r="T603">
        <v>0.50890660368074014</v>
      </c>
      <c r="U603">
        <v>2026</v>
      </c>
      <c r="V603" t="s">
        <v>81</v>
      </c>
      <c r="W603">
        <v>4</v>
      </c>
      <c r="X603" t="s">
        <v>82</v>
      </c>
    </row>
    <row r="604" spans="1:24">
      <c r="A604">
        <v>728</v>
      </c>
      <c r="B604" s="28">
        <v>46131</v>
      </c>
      <c r="C604">
        <v>2026</v>
      </c>
      <c r="D604" t="s">
        <v>81</v>
      </c>
      <c r="E604">
        <v>4</v>
      </c>
      <c r="F604" t="s">
        <v>82</v>
      </c>
      <c r="G604" t="s">
        <v>6</v>
      </c>
      <c r="H604" t="s">
        <v>49</v>
      </c>
      <c r="I604" t="s">
        <v>2</v>
      </c>
      <c r="J604" t="s">
        <v>3</v>
      </c>
      <c r="K604" t="s">
        <v>4</v>
      </c>
      <c r="L604" t="s">
        <v>30</v>
      </c>
      <c r="M604">
        <v>1</v>
      </c>
      <c r="N604">
        <v>104.91</v>
      </c>
      <c r="O604">
        <v>0</v>
      </c>
      <c r="P604">
        <v>51.68</v>
      </c>
      <c r="Q604">
        <v>104.91</v>
      </c>
      <c r="R604">
        <v>51.68</v>
      </c>
      <c r="S604">
        <v>53.23</v>
      </c>
      <c r="T604">
        <v>0.50738728433895719</v>
      </c>
      <c r="U604">
        <v>2026</v>
      </c>
      <c r="V604" t="s">
        <v>81</v>
      </c>
      <c r="W604">
        <v>4</v>
      </c>
      <c r="X604" t="s">
        <v>82</v>
      </c>
    </row>
    <row r="605" spans="1:24">
      <c r="A605">
        <v>1271</v>
      </c>
      <c r="B605" s="28">
        <v>46131</v>
      </c>
      <c r="C605">
        <v>2026</v>
      </c>
      <c r="D605" t="s">
        <v>81</v>
      </c>
      <c r="E605">
        <v>4</v>
      </c>
      <c r="F605" t="s">
        <v>82</v>
      </c>
      <c r="G605" t="s">
        <v>11</v>
      </c>
      <c r="H605" t="s">
        <v>12</v>
      </c>
      <c r="I605" t="s">
        <v>8</v>
      </c>
      <c r="J605" t="s">
        <v>16</v>
      </c>
      <c r="K605" t="s">
        <v>34</v>
      </c>
      <c r="L605" t="s">
        <v>35</v>
      </c>
      <c r="M605">
        <v>8</v>
      </c>
      <c r="N605">
        <v>39.99</v>
      </c>
      <c r="O605">
        <v>0.15</v>
      </c>
      <c r="P605">
        <v>14.92</v>
      </c>
      <c r="Q605">
        <v>271.93200000000002</v>
      </c>
      <c r="R605">
        <v>119.36</v>
      </c>
      <c r="S605">
        <v>152.572</v>
      </c>
      <c r="T605">
        <v>0.56106673727255341</v>
      </c>
      <c r="U605">
        <v>2026</v>
      </c>
      <c r="V605" t="s">
        <v>81</v>
      </c>
      <c r="W605">
        <v>4</v>
      </c>
      <c r="X605" t="s">
        <v>82</v>
      </c>
    </row>
    <row r="606" spans="1:24">
      <c r="A606">
        <v>1284</v>
      </c>
      <c r="B606" s="28">
        <v>46131</v>
      </c>
      <c r="C606">
        <v>2026</v>
      </c>
      <c r="D606" t="s">
        <v>81</v>
      </c>
      <c r="E606">
        <v>4</v>
      </c>
      <c r="F606" t="s">
        <v>82</v>
      </c>
      <c r="G606" t="s">
        <v>6</v>
      </c>
      <c r="H606" t="s">
        <v>43</v>
      </c>
      <c r="I606" t="s">
        <v>19</v>
      </c>
      <c r="J606" t="s">
        <v>13</v>
      </c>
      <c r="K606" t="s">
        <v>14</v>
      </c>
      <c r="L606" t="s">
        <v>44</v>
      </c>
      <c r="M606">
        <v>1</v>
      </c>
      <c r="N606">
        <v>136.01</v>
      </c>
      <c r="O606">
        <v>0</v>
      </c>
      <c r="P606">
        <v>66.59</v>
      </c>
      <c r="Q606">
        <v>136.01</v>
      </c>
      <c r="R606">
        <v>66.59</v>
      </c>
      <c r="S606">
        <v>69.419999999999987</v>
      </c>
      <c r="T606">
        <v>0.51040364679067707</v>
      </c>
      <c r="U606">
        <v>2026</v>
      </c>
      <c r="V606" t="s">
        <v>81</v>
      </c>
      <c r="W606">
        <v>4</v>
      </c>
      <c r="X606" t="s">
        <v>82</v>
      </c>
    </row>
    <row r="607" spans="1:24">
      <c r="A607">
        <v>1657</v>
      </c>
      <c r="B607" s="28">
        <v>46131</v>
      </c>
      <c r="C607">
        <v>2026</v>
      </c>
      <c r="D607" t="s">
        <v>81</v>
      </c>
      <c r="E607">
        <v>4</v>
      </c>
      <c r="F607" t="s">
        <v>82</v>
      </c>
      <c r="G607" t="s">
        <v>0</v>
      </c>
      <c r="H607" t="s">
        <v>1</v>
      </c>
      <c r="I607" t="s">
        <v>8</v>
      </c>
      <c r="J607" t="s">
        <v>16</v>
      </c>
      <c r="K607" t="s">
        <v>23</v>
      </c>
      <c r="L607" t="s">
        <v>51</v>
      </c>
      <c r="M607">
        <v>15</v>
      </c>
      <c r="N607">
        <v>122.1</v>
      </c>
      <c r="O607">
        <v>0.15</v>
      </c>
      <c r="P607">
        <v>62.33</v>
      </c>
      <c r="Q607">
        <v>1556.7749999999999</v>
      </c>
      <c r="R607">
        <v>934.94999999999993</v>
      </c>
      <c r="S607">
        <v>621.82499999999993</v>
      </c>
      <c r="T607">
        <v>0.39943151707857588</v>
      </c>
      <c r="U607">
        <v>2026</v>
      </c>
      <c r="V607" t="s">
        <v>81</v>
      </c>
      <c r="W607">
        <v>4</v>
      </c>
      <c r="X607" t="s">
        <v>82</v>
      </c>
    </row>
    <row r="608" spans="1:24">
      <c r="A608">
        <v>2240</v>
      </c>
      <c r="B608" s="28">
        <v>46131</v>
      </c>
      <c r="C608">
        <v>2026</v>
      </c>
      <c r="D608" t="s">
        <v>81</v>
      </c>
      <c r="E608">
        <v>4</v>
      </c>
      <c r="F608" t="s">
        <v>82</v>
      </c>
      <c r="G608" t="s">
        <v>0</v>
      </c>
      <c r="H608" t="s">
        <v>50</v>
      </c>
      <c r="I608" t="s">
        <v>28</v>
      </c>
      <c r="J608" t="s">
        <v>3</v>
      </c>
      <c r="K608" t="s">
        <v>23</v>
      </c>
      <c r="L608" t="s">
        <v>24</v>
      </c>
      <c r="M608">
        <v>4</v>
      </c>
      <c r="N608">
        <v>341.75</v>
      </c>
      <c r="O608">
        <v>0.1</v>
      </c>
      <c r="P608">
        <v>191.91</v>
      </c>
      <c r="Q608">
        <v>1230.3</v>
      </c>
      <c r="R608">
        <v>767.64</v>
      </c>
      <c r="S608">
        <v>462.65999999999997</v>
      </c>
      <c r="T608">
        <v>0.37605462082418922</v>
      </c>
      <c r="U608">
        <v>2026</v>
      </c>
      <c r="V608" t="s">
        <v>81</v>
      </c>
      <c r="W608">
        <v>4</v>
      </c>
      <c r="X608" t="s">
        <v>82</v>
      </c>
    </row>
    <row r="609" spans="1:24">
      <c r="A609">
        <v>3050</v>
      </c>
      <c r="B609" s="28">
        <v>46131</v>
      </c>
      <c r="C609">
        <v>2026</v>
      </c>
      <c r="D609" t="s">
        <v>81</v>
      </c>
      <c r="E609">
        <v>4</v>
      </c>
      <c r="F609" t="s">
        <v>82</v>
      </c>
      <c r="G609" t="s">
        <v>20</v>
      </c>
      <c r="H609" t="s">
        <v>47</v>
      </c>
      <c r="I609" t="s">
        <v>19</v>
      </c>
      <c r="J609" t="s">
        <v>3</v>
      </c>
      <c r="K609" t="s">
        <v>9</v>
      </c>
      <c r="L609" t="s">
        <v>37</v>
      </c>
      <c r="M609">
        <v>3</v>
      </c>
      <c r="N609">
        <v>156.16</v>
      </c>
      <c r="O609">
        <v>0.05</v>
      </c>
      <c r="P609">
        <v>77.81</v>
      </c>
      <c r="Q609">
        <v>445.05599999999998</v>
      </c>
      <c r="R609">
        <v>233.43</v>
      </c>
      <c r="S609">
        <v>211.62599999999998</v>
      </c>
      <c r="T609">
        <v>0.47550420621225192</v>
      </c>
      <c r="U609">
        <v>2026</v>
      </c>
      <c r="V609" t="s">
        <v>81</v>
      </c>
      <c r="W609">
        <v>4</v>
      </c>
      <c r="X609" t="s">
        <v>82</v>
      </c>
    </row>
    <row r="610" spans="1:24">
      <c r="A610">
        <v>3213</v>
      </c>
      <c r="B610" s="28">
        <v>46131</v>
      </c>
      <c r="C610">
        <v>2026</v>
      </c>
      <c r="D610" t="s">
        <v>81</v>
      </c>
      <c r="E610">
        <v>4</v>
      </c>
      <c r="F610" t="s">
        <v>82</v>
      </c>
      <c r="G610" t="s">
        <v>0</v>
      </c>
      <c r="H610" t="s">
        <v>50</v>
      </c>
      <c r="I610" t="s">
        <v>2</v>
      </c>
      <c r="J610" t="s">
        <v>3</v>
      </c>
      <c r="K610" t="s">
        <v>14</v>
      </c>
      <c r="L610" t="s">
        <v>44</v>
      </c>
      <c r="M610">
        <v>2</v>
      </c>
      <c r="N610">
        <v>132.53</v>
      </c>
      <c r="O610">
        <v>0.05</v>
      </c>
      <c r="P610">
        <v>66.39</v>
      </c>
      <c r="Q610">
        <v>251.80699999999999</v>
      </c>
      <c r="R610">
        <v>132.78</v>
      </c>
      <c r="S610">
        <v>119.02699999999999</v>
      </c>
      <c r="T610">
        <v>0.47269138665724142</v>
      </c>
      <c r="U610">
        <v>2026</v>
      </c>
      <c r="V610" t="s">
        <v>81</v>
      </c>
      <c r="W610">
        <v>4</v>
      </c>
      <c r="X610" t="s">
        <v>82</v>
      </c>
    </row>
    <row r="611" spans="1:24">
      <c r="A611">
        <v>3367</v>
      </c>
      <c r="B611" s="28">
        <v>46131</v>
      </c>
      <c r="C611">
        <v>2026</v>
      </c>
      <c r="D611" t="s">
        <v>81</v>
      </c>
      <c r="E611">
        <v>4</v>
      </c>
      <c r="F611" t="s">
        <v>82</v>
      </c>
      <c r="G611" t="s">
        <v>11</v>
      </c>
      <c r="H611" t="s">
        <v>18</v>
      </c>
      <c r="I611" t="s">
        <v>2</v>
      </c>
      <c r="J611" t="s">
        <v>3</v>
      </c>
      <c r="K611" t="s">
        <v>14</v>
      </c>
      <c r="L611" t="s">
        <v>32</v>
      </c>
      <c r="M611">
        <v>3</v>
      </c>
      <c r="N611">
        <v>45.79</v>
      </c>
      <c r="O611">
        <v>0</v>
      </c>
      <c r="P611">
        <v>17.98</v>
      </c>
      <c r="Q611">
        <v>137.37</v>
      </c>
      <c r="R611">
        <v>53.94</v>
      </c>
      <c r="S611">
        <v>83.43</v>
      </c>
      <c r="T611">
        <v>0.60733784669141733</v>
      </c>
      <c r="U611">
        <v>2026</v>
      </c>
      <c r="V611" t="s">
        <v>81</v>
      </c>
      <c r="W611">
        <v>4</v>
      </c>
      <c r="X611" t="s">
        <v>82</v>
      </c>
    </row>
    <row r="612" spans="1:24">
      <c r="A612">
        <v>3885</v>
      </c>
      <c r="B612" s="28">
        <v>46131</v>
      </c>
      <c r="C612">
        <v>2026</v>
      </c>
      <c r="D612" t="s">
        <v>81</v>
      </c>
      <c r="E612">
        <v>4</v>
      </c>
      <c r="F612" t="s">
        <v>82</v>
      </c>
      <c r="G612" t="s">
        <v>0</v>
      </c>
      <c r="H612" t="s">
        <v>50</v>
      </c>
      <c r="I612" t="s">
        <v>2</v>
      </c>
      <c r="J612" t="s">
        <v>13</v>
      </c>
      <c r="K612" t="s">
        <v>14</v>
      </c>
      <c r="L612" t="s">
        <v>44</v>
      </c>
      <c r="M612">
        <v>2</v>
      </c>
      <c r="N612">
        <v>133.97</v>
      </c>
      <c r="O612">
        <v>0.15</v>
      </c>
      <c r="P612">
        <v>67.36</v>
      </c>
      <c r="Q612">
        <v>227.749</v>
      </c>
      <c r="R612">
        <v>134.72</v>
      </c>
      <c r="S612">
        <v>93.028999999999996</v>
      </c>
      <c r="T612">
        <v>0.40847160690057915</v>
      </c>
      <c r="U612">
        <v>2026</v>
      </c>
      <c r="V612" t="s">
        <v>81</v>
      </c>
      <c r="W612">
        <v>4</v>
      </c>
      <c r="X612" t="s">
        <v>82</v>
      </c>
    </row>
    <row r="613" spans="1:24">
      <c r="A613">
        <v>4372</v>
      </c>
      <c r="B613" s="28">
        <v>46131</v>
      </c>
      <c r="C613">
        <v>2026</v>
      </c>
      <c r="D613" t="s">
        <v>81</v>
      </c>
      <c r="E613">
        <v>4</v>
      </c>
      <c r="F613" t="s">
        <v>82</v>
      </c>
      <c r="G613" t="s">
        <v>0</v>
      </c>
      <c r="H613" t="s">
        <v>50</v>
      </c>
      <c r="I613" t="s">
        <v>2</v>
      </c>
      <c r="J613" t="s">
        <v>13</v>
      </c>
      <c r="K613" t="s">
        <v>34</v>
      </c>
      <c r="L613" t="s">
        <v>42</v>
      </c>
      <c r="M613">
        <v>1</v>
      </c>
      <c r="N613">
        <v>37.11</v>
      </c>
      <c r="O613">
        <v>0.1</v>
      </c>
      <c r="P613">
        <v>14.27</v>
      </c>
      <c r="Q613">
        <v>33.399000000000001</v>
      </c>
      <c r="R613">
        <v>14.27</v>
      </c>
      <c r="S613">
        <v>19.129000000000001</v>
      </c>
      <c r="T613">
        <v>0.5727416988532591</v>
      </c>
      <c r="U613">
        <v>2026</v>
      </c>
      <c r="V613" t="s">
        <v>81</v>
      </c>
      <c r="W613">
        <v>4</v>
      </c>
      <c r="X613" t="s">
        <v>82</v>
      </c>
    </row>
    <row r="614" spans="1:24">
      <c r="A614">
        <v>4417</v>
      </c>
      <c r="B614" s="28">
        <v>46131</v>
      </c>
      <c r="C614">
        <v>2026</v>
      </c>
      <c r="D614" t="s">
        <v>81</v>
      </c>
      <c r="E614">
        <v>4</v>
      </c>
      <c r="F614" t="s">
        <v>82</v>
      </c>
      <c r="G614" t="s">
        <v>20</v>
      </c>
      <c r="H614" t="s">
        <v>33</v>
      </c>
      <c r="I614" t="s">
        <v>19</v>
      </c>
      <c r="J614" t="s">
        <v>13</v>
      </c>
      <c r="K614" t="s">
        <v>23</v>
      </c>
      <c r="L614" t="s">
        <v>24</v>
      </c>
      <c r="M614">
        <v>3</v>
      </c>
      <c r="N614">
        <v>334.01</v>
      </c>
      <c r="O614">
        <v>0.15</v>
      </c>
      <c r="P614">
        <v>192.17</v>
      </c>
      <c r="Q614">
        <v>851.72550000000001</v>
      </c>
      <c r="R614">
        <v>576.51</v>
      </c>
      <c r="S614">
        <v>275.21550000000002</v>
      </c>
      <c r="T614">
        <v>0.32312699337990941</v>
      </c>
      <c r="U614">
        <v>2026</v>
      </c>
      <c r="V614" t="s">
        <v>81</v>
      </c>
      <c r="W614">
        <v>4</v>
      </c>
      <c r="X614" t="s">
        <v>82</v>
      </c>
    </row>
    <row r="615" spans="1:24">
      <c r="A615">
        <v>1147</v>
      </c>
      <c r="B615" s="28">
        <v>46132</v>
      </c>
      <c r="C615">
        <v>2026</v>
      </c>
      <c r="D615" t="s">
        <v>81</v>
      </c>
      <c r="E615">
        <v>4</v>
      </c>
      <c r="F615" t="s">
        <v>82</v>
      </c>
      <c r="G615" t="s">
        <v>20</v>
      </c>
      <c r="H615" t="s">
        <v>31</v>
      </c>
      <c r="I615" t="s">
        <v>2</v>
      </c>
      <c r="J615" t="s">
        <v>13</v>
      </c>
      <c r="K615" t="s">
        <v>14</v>
      </c>
      <c r="L615" t="s">
        <v>44</v>
      </c>
      <c r="M615">
        <v>1</v>
      </c>
      <c r="N615">
        <v>131.46</v>
      </c>
      <c r="O615">
        <v>0</v>
      </c>
      <c r="P615">
        <v>67.77</v>
      </c>
      <c r="Q615">
        <v>131.46</v>
      </c>
      <c r="R615">
        <v>67.77</v>
      </c>
      <c r="S615">
        <v>63.690000000000012</v>
      </c>
      <c r="T615">
        <v>0.48448197170241902</v>
      </c>
      <c r="U615">
        <v>2026</v>
      </c>
      <c r="V615" t="s">
        <v>81</v>
      </c>
      <c r="W615">
        <v>4</v>
      </c>
      <c r="X615" t="s">
        <v>82</v>
      </c>
    </row>
    <row r="616" spans="1:24">
      <c r="A616">
        <v>1514</v>
      </c>
      <c r="B616" s="28">
        <v>46132</v>
      </c>
      <c r="C616">
        <v>2026</v>
      </c>
      <c r="D616" t="s">
        <v>81</v>
      </c>
      <c r="E616">
        <v>4</v>
      </c>
      <c r="F616" t="s">
        <v>82</v>
      </c>
      <c r="G616" t="s">
        <v>11</v>
      </c>
      <c r="H616" t="s">
        <v>18</v>
      </c>
      <c r="I616" t="s">
        <v>19</v>
      </c>
      <c r="J616" t="s">
        <v>3</v>
      </c>
      <c r="K616" t="s">
        <v>9</v>
      </c>
      <c r="L616" t="s">
        <v>46</v>
      </c>
      <c r="M616">
        <v>3</v>
      </c>
      <c r="N616">
        <v>72.48</v>
      </c>
      <c r="O616">
        <v>0</v>
      </c>
      <c r="P616">
        <v>32.36</v>
      </c>
      <c r="Q616">
        <v>217.44</v>
      </c>
      <c r="R616">
        <v>97.08</v>
      </c>
      <c r="S616">
        <v>120.36</v>
      </c>
      <c r="T616">
        <v>0.55353200883002207</v>
      </c>
      <c r="U616">
        <v>2026</v>
      </c>
      <c r="V616" t="s">
        <v>81</v>
      </c>
      <c r="W616">
        <v>4</v>
      </c>
      <c r="X616" t="s">
        <v>82</v>
      </c>
    </row>
    <row r="617" spans="1:24">
      <c r="A617">
        <v>1538</v>
      </c>
      <c r="B617" s="28">
        <v>46132</v>
      </c>
      <c r="C617">
        <v>2026</v>
      </c>
      <c r="D617" t="s">
        <v>81</v>
      </c>
      <c r="E617">
        <v>4</v>
      </c>
      <c r="F617" t="s">
        <v>82</v>
      </c>
      <c r="G617" t="s">
        <v>11</v>
      </c>
      <c r="H617" t="s">
        <v>12</v>
      </c>
      <c r="I617" t="s">
        <v>28</v>
      </c>
      <c r="J617" t="s">
        <v>13</v>
      </c>
      <c r="K617" t="s">
        <v>4</v>
      </c>
      <c r="L617" t="s">
        <v>5</v>
      </c>
      <c r="M617">
        <v>1</v>
      </c>
      <c r="N617">
        <v>81.98</v>
      </c>
      <c r="O617">
        <v>0</v>
      </c>
      <c r="P617">
        <v>43.15</v>
      </c>
      <c r="Q617">
        <v>81.98</v>
      </c>
      <c r="R617">
        <v>43.15</v>
      </c>
      <c r="S617">
        <v>38.830000000000005</v>
      </c>
      <c r="T617">
        <v>0.47365211027079779</v>
      </c>
      <c r="U617">
        <v>2026</v>
      </c>
      <c r="V617" t="s">
        <v>81</v>
      </c>
      <c r="W617">
        <v>4</v>
      </c>
      <c r="X617" t="s">
        <v>82</v>
      </c>
    </row>
    <row r="618" spans="1:24">
      <c r="A618">
        <v>1679</v>
      </c>
      <c r="B618" s="28">
        <v>46132</v>
      </c>
      <c r="C618">
        <v>2026</v>
      </c>
      <c r="D618" t="s">
        <v>81</v>
      </c>
      <c r="E618">
        <v>4</v>
      </c>
      <c r="F618" t="s">
        <v>82</v>
      </c>
      <c r="G618" t="s">
        <v>20</v>
      </c>
      <c r="H618" t="s">
        <v>47</v>
      </c>
      <c r="I618" t="s">
        <v>28</v>
      </c>
      <c r="J618" t="s">
        <v>3</v>
      </c>
      <c r="K618" t="s">
        <v>14</v>
      </c>
      <c r="L618" t="s">
        <v>32</v>
      </c>
      <c r="M618">
        <v>1</v>
      </c>
      <c r="N618">
        <v>46.71</v>
      </c>
      <c r="O618">
        <v>0</v>
      </c>
      <c r="P618">
        <v>18.18</v>
      </c>
      <c r="Q618">
        <v>46.71</v>
      </c>
      <c r="R618">
        <v>18.18</v>
      </c>
      <c r="S618">
        <v>28.53</v>
      </c>
      <c r="T618">
        <v>0.61078998073217727</v>
      </c>
      <c r="U618">
        <v>2026</v>
      </c>
      <c r="V618" t="s">
        <v>81</v>
      </c>
      <c r="W618">
        <v>4</v>
      </c>
      <c r="X618" t="s">
        <v>82</v>
      </c>
    </row>
    <row r="619" spans="1:24">
      <c r="A619">
        <v>1708</v>
      </c>
      <c r="B619" s="28">
        <v>46132</v>
      </c>
      <c r="C619">
        <v>2026</v>
      </c>
      <c r="D619" t="s">
        <v>81</v>
      </c>
      <c r="E619">
        <v>4</v>
      </c>
      <c r="F619" t="s">
        <v>82</v>
      </c>
      <c r="G619" t="s">
        <v>11</v>
      </c>
      <c r="H619" t="s">
        <v>25</v>
      </c>
      <c r="I619" t="s">
        <v>28</v>
      </c>
      <c r="J619" t="s">
        <v>13</v>
      </c>
      <c r="K619" t="s">
        <v>34</v>
      </c>
      <c r="L619" t="s">
        <v>35</v>
      </c>
      <c r="M619">
        <v>1</v>
      </c>
      <c r="N619">
        <v>41.01</v>
      </c>
      <c r="O619">
        <v>0</v>
      </c>
      <c r="P619">
        <v>14.5</v>
      </c>
      <c r="Q619">
        <v>41.01</v>
      </c>
      <c r="R619">
        <v>14.5</v>
      </c>
      <c r="S619">
        <v>26.509999999999998</v>
      </c>
      <c r="T619">
        <v>0.64642770056083876</v>
      </c>
      <c r="U619">
        <v>2026</v>
      </c>
      <c r="V619" t="s">
        <v>81</v>
      </c>
      <c r="W619">
        <v>4</v>
      </c>
      <c r="X619" t="s">
        <v>82</v>
      </c>
    </row>
    <row r="620" spans="1:24">
      <c r="A620">
        <v>2686</v>
      </c>
      <c r="B620" s="28">
        <v>46132</v>
      </c>
      <c r="C620">
        <v>2026</v>
      </c>
      <c r="D620" t="s">
        <v>81</v>
      </c>
      <c r="E620">
        <v>4</v>
      </c>
      <c r="F620" t="s">
        <v>82</v>
      </c>
      <c r="G620" t="s">
        <v>6</v>
      </c>
      <c r="H620" t="s">
        <v>43</v>
      </c>
      <c r="I620" t="s">
        <v>2</v>
      </c>
      <c r="J620" t="s">
        <v>3</v>
      </c>
      <c r="K620" t="s">
        <v>9</v>
      </c>
      <c r="L620" t="s">
        <v>46</v>
      </c>
      <c r="M620">
        <v>1</v>
      </c>
      <c r="N620">
        <v>70.45</v>
      </c>
      <c r="O620">
        <v>0.05</v>
      </c>
      <c r="P620">
        <v>31.98</v>
      </c>
      <c r="Q620">
        <v>66.927499999999995</v>
      </c>
      <c r="R620">
        <v>31.98</v>
      </c>
      <c r="S620">
        <v>34.947499999999991</v>
      </c>
      <c r="T620">
        <v>0.52216951178514059</v>
      </c>
      <c r="U620">
        <v>2026</v>
      </c>
      <c r="V620" t="s">
        <v>81</v>
      </c>
      <c r="W620">
        <v>4</v>
      </c>
      <c r="X620" t="s">
        <v>82</v>
      </c>
    </row>
    <row r="621" spans="1:24">
      <c r="A621">
        <v>3307</v>
      </c>
      <c r="B621" s="28">
        <v>46132</v>
      </c>
      <c r="C621">
        <v>2026</v>
      </c>
      <c r="D621" t="s">
        <v>81</v>
      </c>
      <c r="E621">
        <v>4</v>
      </c>
      <c r="F621" t="s">
        <v>82</v>
      </c>
      <c r="G621" t="s">
        <v>20</v>
      </c>
      <c r="H621" t="s">
        <v>47</v>
      </c>
      <c r="I621" t="s">
        <v>19</v>
      </c>
      <c r="J621" t="s">
        <v>16</v>
      </c>
      <c r="K621" t="s">
        <v>4</v>
      </c>
      <c r="L621" t="s">
        <v>22</v>
      </c>
      <c r="M621">
        <v>2</v>
      </c>
      <c r="N621">
        <v>51.39</v>
      </c>
      <c r="O621">
        <v>0.05</v>
      </c>
      <c r="P621">
        <v>22.28</v>
      </c>
      <c r="Q621">
        <v>97.640999999999991</v>
      </c>
      <c r="R621">
        <v>44.56</v>
      </c>
      <c r="S621">
        <v>53.080999999999989</v>
      </c>
      <c r="T621">
        <v>0.54363433393758764</v>
      </c>
      <c r="U621">
        <v>2026</v>
      </c>
      <c r="V621" t="s">
        <v>81</v>
      </c>
      <c r="W621">
        <v>4</v>
      </c>
      <c r="X621" t="s">
        <v>82</v>
      </c>
    </row>
    <row r="622" spans="1:24">
      <c r="A622">
        <v>3772</v>
      </c>
      <c r="B622" s="28">
        <v>46132</v>
      </c>
      <c r="C622">
        <v>2026</v>
      </c>
      <c r="D622" t="s">
        <v>81</v>
      </c>
      <c r="E622">
        <v>4</v>
      </c>
      <c r="F622" t="s">
        <v>82</v>
      </c>
      <c r="G622" t="s">
        <v>0</v>
      </c>
      <c r="H622" t="s">
        <v>50</v>
      </c>
      <c r="I622" t="s">
        <v>19</v>
      </c>
      <c r="J622" t="s">
        <v>3</v>
      </c>
      <c r="K622" t="s">
        <v>23</v>
      </c>
      <c r="L622" t="s">
        <v>51</v>
      </c>
      <c r="M622">
        <v>2</v>
      </c>
      <c r="N622">
        <v>122.03</v>
      </c>
      <c r="O622">
        <v>0</v>
      </c>
      <c r="P622">
        <v>59.43</v>
      </c>
      <c r="Q622">
        <v>244.06</v>
      </c>
      <c r="R622">
        <v>118.86</v>
      </c>
      <c r="S622">
        <v>125.2</v>
      </c>
      <c r="T622">
        <v>0.51298860935835455</v>
      </c>
      <c r="U622">
        <v>2026</v>
      </c>
      <c r="V622" t="s">
        <v>81</v>
      </c>
      <c r="W622">
        <v>4</v>
      </c>
      <c r="X622" t="s">
        <v>82</v>
      </c>
    </row>
    <row r="623" spans="1:24">
      <c r="A623">
        <v>3877</v>
      </c>
      <c r="B623" s="28">
        <v>46132</v>
      </c>
      <c r="C623">
        <v>2026</v>
      </c>
      <c r="D623" t="s">
        <v>81</v>
      </c>
      <c r="E623">
        <v>4</v>
      </c>
      <c r="F623" t="s">
        <v>82</v>
      </c>
      <c r="G623" t="s">
        <v>20</v>
      </c>
      <c r="H623" t="s">
        <v>21</v>
      </c>
      <c r="I623" t="s">
        <v>2</v>
      </c>
      <c r="J623" t="s">
        <v>13</v>
      </c>
      <c r="K623" t="s">
        <v>14</v>
      </c>
      <c r="L623" t="s">
        <v>44</v>
      </c>
      <c r="M623">
        <v>3</v>
      </c>
      <c r="N623">
        <v>132.07</v>
      </c>
      <c r="O623">
        <v>0.05</v>
      </c>
      <c r="P623">
        <v>66.41</v>
      </c>
      <c r="Q623">
        <v>376.39949999999999</v>
      </c>
      <c r="R623">
        <v>199.23</v>
      </c>
      <c r="S623">
        <v>177.1695</v>
      </c>
      <c r="T623">
        <v>0.47069536489819991</v>
      </c>
      <c r="U623">
        <v>2026</v>
      </c>
      <c r="V623" t="s">
        <v>81</v>
      </c>
      <c r="W623">
        <v>4</v>
      </c>
      <c r="X623" t="s">
        <v>82</v>
      </c>
    </row>
    <row r="624" spans="1:24">
      <c r="A624">
        <v>4117</v>
      </c>
      <c r="B624" s="28">
        <v>46132</v>
      </c>
      <c r="C624">
        <v>2026</v>
      </c>
      <c r="D624" t="s">
        <v>81</v>
      </c>
      <c r="E624">
        <v>4</v>
      </c>
      <c r="F624" t="s">
        <v>82</v>
      </c>
      <c r="G624" t="s">
        <v>20</v>
      </c>
      <c r="H624" t="s">
        <v>31</v>
      </c>
      <c r="I624" t="s">
        <v>28</v>
      </c>
      <c r="J624" t="s">
        <v>3</v>
      </c>
      <c r="K624" t="s">
        <v>4</v>
      </c>
      <c r="L624" t="s">
        <v>26</v>
      </c>
      <c r="M624">
        <v>1</v>
      </c>
      <c r="N624">
        <v>41.04</v>
      </c>
      <c r="O624">
        <v>0.1</v>
      </c>
      <c r="P624">
        <v>17.02</v>
      </c>
      <c r="Q624">
        <v>36.936</v>
      </c>
      <c r="R624">
        <v>17.02</v>
      </c>
      <c r="S624">
        <v>19.916</v>
      </c>
      <c r="T624">
        <v>0.53920294563569415</v>
      </c>
      <c r="U624">
        <v>2026</v>
      </c>
      <c r="V624" t="s">
        <v>81</v>
      </c>
      <c r="W624">
        <v>4</v>
      </c>
      <c r="X624" t="s">
        <v>82</v>
      </c>
    </row>
    <row r="625" spans="1:24">
      <c r="A625">
        <v>4562</v>
      </c>
      <c r="B625" s="28">
        <v>46132</v>
      </c>
      <c r="C625">
        <v>2026</v>
      </c>
      <c r="D625" t="s">
        <v>81</v>
      </c>
      <c r="E625">
        <v>4</v>
      </c>
      <c r="F625" t="s">
        <v>82</v>
      </c>
      <c r="G625" t="s">
        <v>6</v>
      </c>
      <c r="H625" t="s">
        <v>7</v>
      </c>
      <c r="I625" t="s">
        <v>19</v>
      </c>
      <c r="J625" t="s">
        <v>13</v>
      </c>
      <c r="K625" t="s">
        <v>34</v>
      </c>
      <c r="L625" t="s">
        <v>35</v>
      </c>
      <c r="M625">
        <v>2</v>
      </c>
      <c r="N625">
        <v>40.56</v>
      </c>
      <c r="O625">
        <v>0</v>
      </c>
      <c r="P625">
        <v>15.09</v>
      </c>
      <c r="Q625">
        <v>81.12</v>
      </c>
      <c r="R625">
        <v>30.18</v>
      </c>
      <c r="S625">
        <v>50.940000000000005</v>
      </c>
      <c r="T625">
        <v>0.62795857988165682</v>
      </c>
      <c r="U625">
        <v>2026</v>
      </c>
      <c r="V625" t="s">
        <v>81</v>
      </c>
      <c r="W625">
        <v>4</v>
      </c>
      <c r="X625" t="s">
        <v>82</v>
      </c>
    </row>
    <row r="626" spans="1:24">
      <c r="A626">
        <v>4683</v>
      </c>
      <c r="B626" s="28">
        <v>46132</v>
      </c>
      <c r="C626">
        <v>2026</v>
      </c>
      <c r="D626" t="s">
        <v>81</v>
      </c>
      <c r="E626">
        <v>4</v>
      </c>
      <c r="F626" t="s">
        <v>82</v>
      </c>
      <c r="G626" t="s">
        <v>11</v>
      </c>
      <c r="H626" t="s">
        <v>52</v>
      </c>
      <c r="I626" t="s">
        <v>2</v>
      </c>
      <c r="J626" t="s">
        <v>16</v>
      </c>
      <c r="K626" t="s">
        <v>34</v>
      </c>
      <c r="L626" t="s">
        <v>45</v>
      </c>
      <c r="M626">
        <v>3</v>
      </c>
      <c r="N626">
        <v>51.36</v>
      </c>
      <c r="O626">
        <v>0</v>
      </c>
      <c r="P626">
        <v>22.05</v>
      </c>
      <c r="Q626">
        <v>154.07999999999998</v>
      </c>
      <c r="R626">
        <v>66.150000000000006</v>
      </c>
      <c r="S626">
        <v>87.929999999999978</v>
      </c>
      <c r="T626">
        <v>0.57067757009345788</v>
      </c>
      <c r="U626">
        <v>2026</v>
      </c>
      <c r="V626" t="s">
        <v>81</v>
      </c>
      <c r="W626">
        <v>4</v>
      </c>
      <c r="X626" t="s">
        <v>82</v>
      </c>
    </row>
    <row r="627" spans="1:24">
      <c r="A627">
        <v>308</v>
      </c>
      <c r="B627" s="28">
        <v>46133</v>
      </c>
      <c r="C627">
        <v>2026</v>
      </c>
      <c r="D627" t="s">
        <v>81</v>
      </c>
      <c r="E627">
        <v>4</v>
      </c>
      <c r="F627" t="s">
        <v>82</v>
      </c>
      <c r="G627" t="s">
        <v>20</v>
      </c>
      <c r="H627" t="s">
        <v>31</v>
      </c>
      <c r="I627" t="s">
        <v>2</v>
      </c>
      <c r="J627" t="s">
        <v>3</v>
      </c>
      <c r="K627" t="s">
        <v>9</v>
      </c>
      <c r="L627" t="s">
        <v>10</v>
      </c>
      <c r="M627">
        <v>6</v>
      </c>
      <c r="N627">
        <v>93.58</v>
      </c>
      <c r="O627">
        <v>0</v>
      </c>
      <c r="P627">
        <v>46.68</v>
      </c>
      <c r="Q627">
        <v>561.48</v>
      </c>
      <c r="R627">
        <v>280.08</v>
      </c>
      <c r="S627">
        <v>281.40000000000003</v>
      </c>
      <c r="T627">
        <v>0.5011754648429152</v>
      </c>
      <c r="U627">
        <v>2026</v>
      </c>
      <c r="V627" t="s">
        <v>81</v>
      </c>
      <c r="W627">
        <v>4</v>
      </c>
      <c r="X627" t="s">
        <v>82</v>
      </c>
    </row>
    <row r="628" spans="1:24">
      <c r="A628">
        <v>773</v>
      </c>
      <c r="B628" s="28">
        <v>46133</v>
      </c>
      <c r="C628">
        <v>2026</v>
      </c>
      <c r="D628" t="s">
        <v>81</v>
      </c>
      <c r="E628">
        <v>4</v>
      </c>
      <c r="F628" t="s">
        <v>82</v>
      </c>
      <c r="G628" t="s">
        <v>20</v>
      </c>
      <c r="H628" t="s">
        <v>31</v>
      </c>
      <c r="I628" t="s">
        <v>2</v>
      </c>
      <c r="J628" t="s">
        <v>16</v>
      </c>
      <c r="K628" t="s">
        <v>4</v>
      </c>
      <c r="L628" t="s">
        <v>5</v>
      </c>
      <c r="M628">
        <v>5</v>
      </c>
      <c r="N628">
        <v>80.16</v>
      </c>
      <c r="O628">
        <v>0.1</v>
      </c>
      <c r="P628">
        <v>42.5</v>
      </c>
      <c r="Q628">
        <v>360.71999999999997</v>
      </c>
      <c r="R628">
        <v>212.5</v>
      </c>
      <c r="S628">
        <v>148.21999999999997</v>
      </c>
      <c r="T628">
        <v>0.41090042137946325</v>
      </c>
      <c r="U628">
        <v>2026</v>
      </c>
      <c r="V628" t="s">
        <v>81</v>
      </c>
      <c r="W628">
        <v>4</v>
      </c>
      <c r="X628" t="s">
        <v>82</v>
      </c>
    </row>
    <row r="629" spans="1:24">
      <c r="A629">
        <v>1303</v>
      </c>
      <c r="B629" s="28">
        <v>46133</v>
      </c>
      <c r="C629">
        <v>2026</v>
      </c>
      <c r="D629" t="s">
        <v>81</v>
      </c>
      <c r="E629">
        <v>4</v>
      </c>
      <c r="F629" t="s">
        <v>82</v>
      </c>
      <c r="G629" t="s">
        <v>6</v>
      </c>
      <c r="H629" t="s">
        <v>43</v>
      </c>
      <c r="I629" t="s">
        <v>2</v>
      </c>
      <c r="J629" t="s">
        <v>13</v>
      </c>
      <c r="K629" t="s">
        <v>9</v>
      </c>
      <c r="L629" t="s">
        <v>17</v>
      </c>
      <c r="M629">
        <v>1</v>
      </c>
      <c r="N629">
        <v>142.22999999999999</v>
      </c>
      <c r="O629">
        <v>0.05</v>
      </c>
      <c r="P629">
        <v>77.66</v>
      </c>
      <c r="Q629">
        <v>135.11849999999998</v>
      </c>
      <c r="R629">
        <v>77.66</v>
      </c>
      <c r="S629">
        <v>57.458499999999987</v>
      </c>
      <c r="T629">
        <v>0.42524524768999061</v>
      </c>
      <c r="U629">
        <v>2026</v>
      </c>
      <c r="V629" t="s">
        <v>81</v>
      </c>
      <c r="W629">
        <v>4</v>
      </c>
      <c r="X629" t="s">
        <v>82</v>
      </c>
    </row>
    <row r="630" spans="1:24">
      <c r="A630">
        <v>1348</v>
      </c>
      <c r="B630" s="28">
        <v>46133</v>
      </c>
      <c r="C630">
        <v>2026</v>
      </c>
      <c r="D630" t="s">
        <v>81</v>
      </c>
      <c r="E630">
        <v>4</v>
      </c>
      <c r="F630" t="s">
        <v>82</v>
      </c>
      <c r="G630" t="s">
        <v>6</v>
      </c>
      <c r="H630" t="s">
        <v>49</v>
      </c>
      <c r="I630" t="s">
        <v>2</v>
      </c>
      <c r="J630" t="s">
        <v>3</v>
      </c>
      <c r="K630" t="s">
        <v>9</v>
      </c>
      <c r="L630" t="s">
        <v>46</v>
      </c>
      <c r="M630">
        <v>2</v>
      </c>
      <c r="N630">
        <v>71.77</v>
      </c>
      <c r="O630">
        <v>0</v>
      </c>
      <c r="P630">
        <v>32.450000000000003</v>
      </c>
      <c r="Q630">
        <v>143.54</v>
      </c>
      <c r="R630">
        <v>64.900000000000006</v>
      </c>
      <c r="S630">
        <v>78.639999999999986</v>
      </c>
      <c r="T630">
        <v>0.54786122335237553</v>
      </c>
      <c r="U630">
        <v>2026</v>
      </c>
      <c r="V630" t="s">
        <v>81</v>
      </c>
      <c r="W630">
        <v>4</v>
      </c>
      <c r="X630" t="s">
        <v>82</v>
      </c>
    </row>
    <row r="631" spans="1:24">
      <c r="A631">
        <v>1496</v>
      </c>
      <c r="B631" s="28">
        <v>46133</v>
      </c>
      <c r="C631">
        <v>2026</v>
      </c>
      <c r="D631" t="s">
        <v>81</v>
      </c>
      <c r="E631">
        <v>4</v>
      </c>
      <c r="F631" t="s">
        <v>82</v>
      </c>
      <c r="G631" t="s">
        <v>0</v>
      </c>
      <c r="H631" t="s">
        <v>1</v>
      </c>
      <c r="I631" t="s">
        <v>28</v>
      </c>
      <c r="J631" t="s">
        <v>3</v>
      </c>
      <c r="K631" t="s">
        <v>9</v>
      </c>
      <c r="L631" t="s">
        <v>46</v>
      </c>
      <c r="M631">
        <v>1</v>
      </c>
      <c r="N631">
        <v>71.23</v>
      </c>
      <c r="O631">
        <v>0.05</v>
      </c>
      <c r="P631">
        <v>33.28</v>
      </c>
      <c r="Q631">
        <v>67.668499999999995</v>
      </c>
      <c r="R631">
        <v>33.28</v>
      </c>
      <c r="S631">
        <v>34.388499999999993</v>
      </c>
      <c r="T631">
        <v>0.50819066478494423</v>
      </c>
      <c r="U631">
        <v>2026</v>
      </c>
      <c r="V631" t="s">
        <v>81</v>
      </c>
      <c r="W631">
        <v>4</v>
      </c>
      <c r="X631" t="s">
        <v>82</v>
      </c>
    </row>
    <row r="632" spans="1:24">
      <c r="A632">
        <v>1695</v>
      </c>
      <c r="B632" s="28">
        <v>46133</v>
      </c>
      <c r="C632">
        <v>2026</v>
      </c>
      <c r="D632" t="s">
        <v>81</v>
      </c>
      <c r="E632">
        <v>4</v>
      </c>
      <c r="F632" t="s">
        <v>82</v>
      </c>
      <c r="G632" t="s">
        <v>0</v>
      </c>
      <c r="H632" t="s">
        <v>1</v>
      </c>
      <c r="I632" t="s">
        <v>19</v>
      </c>
      <c r="J632" t="s">
        <v>3</v>
      </c>
      <c r="K632" t="s">
        <v>9</v>
      </c>
      <c r="L632" t="s">
        <v>46</v>
      </c>
      <c r="M632">
        <v>1</v>
      </c>
      <c r="N632">
        <v>71.239999999999995</v>
      </c>
      <c r="O632">
        <v>0.1</v>
      </c>
      <c r="P632">
        <v>33.07</v>
      </c>
      <c r="Q632">
        <v>64.116</v>
      </c>
      <c r="R632">
        <v>33.07</v>
      </c>
      <c r="S632">
        <v>31.045999999999999</v>
      </c>
      <c r="T632">
        <v>0.48421610830369954</v>
      </c>
      <c r="U632">
        <v>2026</v>
      </c>
      <c r="V632" t="s">
        <v>81</v>
      </c>
      <c r="W632">
        <v>4</v>
      </c>
      <c r="X632" t="s">
        <v>82</v>
      </c>
    </row>
    <row r="633" spans="1:24">
      <c r="A633">
        <v>2812</v>
      </c>
      <c r="B633" s="28">
        <v>46133</v>
      </c>
      <c r="C633">
        <v>2026</v>
      </c>
      <c r="D633" t="s">
        <v>81</v>
      </c>
      <c r="E633">
        <v>4</v>
      </c>
      <c r="F633" t="s">
        <v>82</v>
      </c>
      <c r="G633" t="s">
        <v>6</v>
      </c>
      <c r="H633" t="s">
        <v>27</v>
      </c>
      <c r="I633" t="s">
        <v>2</v>
      </c>
      <c r="J633" t="s">
        <v>13</v>
      </c>
      <c r="K633" t="s">
        <v>4</v>
      </c>
      <c r="L633" t="s">
        <v>22</v>
      </c>
      <c r="M633">
        <v>1</v>
      </c>
      <c r="N633">
        <v>51.39</v>
      </c>
      <c r="O633">
        <v>0</v>
      </c>
      <c r="P633">
        <v>22.08</v>
      </c>
      <c r="Q633">
        <v>51.39</v>
      </c>
      <c r="R633">
        <v>22.08</v>
      </c>
      <c r="S633">
        <v>29.310000000000002</v>
      </c>
      <c r="T633">
        <v>0.57034442498540572</v>
      </c>
      <c r="U633">
        <v>2026</v>
      </c>
      <c r="V633" t="s">
        <v>81</v>
      </c>
      <c r="W633">
        <v>4</v>
      </c>
      <c r="X633" t="s">
        <v>82</v>
      </c>
    </row>
    <row r="634" spans="1:24">
      <c r="A634">
        <v>3017</v>
      </c>
      <c r="B634" s="28">
        <v>46133</v>
      </c>
      <c r="C634">
        <v>2026</v>
      </c>
      <c r="D634" t="s">
        <v>81</v>
      </c>
      <c r="E634">
        <v>4</v>
      </c>
      <c r="F634" t="s">
        <v>82</v>
      </c>
      <c r="G634" t="s">
        <v>6</v>
      </c>
      <c r="H634" t="s">
        <v>43</v>
      </c>
      <c r="I634" t="s">
        <v>2</v>
      </c>
      <c r="J634" t="s">
        <v>3</v>
      </c>
      <c r="K634" t="s">
        <v>4</v>
      </c>
      <c r="L634" t="s">
        <v>30</v>
      </c>
      <c r="M634">
        <v>1</v>
      </c>
      <c r="N634">
        <v>102.64</v>
      </c>
      <c r="O634">
        <v>0</v>
      </c>
      <c r="P634">
        <v>51.86</v>
      </c>
      <c r="Q634">
        <v>102.64</v>
      </c>
      <c r="R634">
        <v>51.86</v>
      </c>
      <c r="S634">
        <v>50.78</v>
      </c>
      <c r="T634">
        <v>0.49473889321901793</v>
      </c>
      <c r="U634">
        <v>2026</v>
      </c>
      <c r="V634" t="s">
        <v>81</v>
      </c>
      <c r="W634">
        <v>4</v>
      </c>
      <c r="X634" t="s">
        <v>82</v>
      </c>
    </row>
    <row r="635" spans="1:24">
      <c r="A635">
        <v>3719</v>
      </c>
      <c r="B635" s="28">
        <v>46133</v>
      </c>
      <c r="C635">
        <v>2026</v>
      </c>
      <c r="D635" t="s">
        <v>81</v>
      </c>
      <c r="E635">
        <v>4</v>
      </c>
      <c r="F635" t="s">
        <v>82</v>
      </c>
      <c r="G635" t="s">
        <v>11</v>
      </c>
      <c r="H635" t="s">
        <v>12</v>
      </c>
      <c r="I635" t="s">
        <v>2</v>
      </c>
      <c r="J635" t="s">
        <v>13</v>
      </c>
      <c r="K635" t="s">
        <v>34</v>
      </c>
      <c r="L635" t="s">
        <v>42</v>
      </c>
      <c r="M635">
        <v>2</v>
      </c>
      <c r="N635">
        <v>35.56</v>
      </c>
      <c r="O635">
        <v>0.1</v>
      </c>
      <c r="P635">
        <v>13.85</v>
      </c>
      <c r="Q635">
        <v>64.00800000000001</v>
      </c>
      <c r="R635">
        <v>27.7</v>
      </c>
      <c r="S635">
        <v>36.308000000000007</v>
      </c>
      <c r="T635">
        <v>0.56724159480064995</v>
      </c>
      <c r="U635">
        <v>2026</v>
      </c>
      <c r="V635" t="s">
        <v>81</v>
      </c>
      <c r="W635">
        <v>4</v>
      </c>
      <c r="X635" t="s">
        <v>82</v>
      </c>
    </row>
    <row r="636" spans="1:24">
      <c r="A636">
        <v>3920</v>
      </c>
      <c r="B636" s="28">
        <v>46133</v>
      </c>
      <c r="C636">
        <v>2026</v>
      </c>
      <c r="D636" t="s">
        <v>81</v>
      </c>
      <c r="E636">
        <v>4</v>
      </c>
      <c r="F636" t="s">
        <v>82</v>
      </c>
      <c r="G636" t="s">
        <v>6</v>
      </c>
      <c r="H636" t="s">
        <v>41</v>
      </c>
      <c r="I636" t="s">
        <v>2</v>
      </c>
      <c r="J636" t="s">
        <v>3</v>
      </c>
      <c r="K636" t="s">
        <v>4</v>
      </c>
      <c r="L636" t="s">
        <v>30</v>
      </c>
      <c r="M636">
        <v>2</v>
      </c>
      <c r="N636">
        <v>100.39</v>
      </c>
      <c r="O636">
        <v>0</v>
      </c>
      <c r="P636">
        <v>49.05</v>
      </c>
      <c r="Q636">
        <v>200.78</v>
      </c>
      <c r="R636">
        <v>98.1</v>
      </c>
      <c r="S636">
        <v>102.68</v>
      </c>
      <c r="T636">
        <v>0.51140551847793603</v>
      </c>
      <c r="U636">
        <v>2026</v>
      </c>
      <c r="V636" t="s">
        <v>81</v>
      </c>
      <c r="W636">
        <v>4</v>
      </c>
      <c r="X636" t="s">
        <v>82</v>
      </c>
    </row>
    <row r="637" spans="1:24">
      <c r="A637">
        <v>4654</v>
      </c>
      <c r="B637" s="28">
        <v>46133</v>
      </c>
      <c r="C637">
        <v>2026</v>
      </c>
      <c r="D637" t="s">
        <v>81</v>
      </c>
      <c r="E637">
        <v>4</v>
      </c>
      <c r="F637" t="s">
        <v>82</v>
      </c>
      <c r="G637" t="s">
        <v>0</v>
      </c>
      <c r="H637" t="s">
        <v>50</v>
      </c>
      <c r="I637" t="s">
        <v>19</v>
      </c>
      <c r="J637" t="s">
        <v>3</v>
      </c>
      <c r="K637" t="s">
        <v>23</v>
      </c>
      <c r="L637" t="s">
        <v>29</v>
      </c>
      <c r="M637">
        <v>2</v>
      </c>
      <c r="N637">
        <v>191.51</v>
      </c>
      <c r="O637">
        <v>0.1</v>
      </c>
      <c r="P637">
        <v>101.25</v>
      </c>
      <c r="Q637">
        <v>344.71800000000002</v>
      </c>
      <c r="R637">
        <v>202.5</v>
      </c>
      <c r="S637">
        <v>142.21800000000002</v>
      </c>
      <c r="T637">
        <v>0.41256331262075091</v>
      </c>
      <c r="U637">
        <v>2026</v>
      </c>
      <c r="V637" t="s">
        <v>81</v>
      </c>
      <c r="W637">
        <v>4</v>
      </c>
      <c r="X637" t="s">
        <v>82</v>
      </c>
    </row>
    <row r="638" spans="1:24">
      <c r="A638">
        <v>4920</v>
      </c>
      <c r="B638" s="28">
        <v>46133</v>
      </c>
      <c r="C638">
        <v>2026</v>
      </c>
      <c r="D638" t="s">
        <v>81</v>
      </c>
      <c r="E638">
        <v>4</v>
      </c>
      <c r="F638" t="s">
        <v>82</v>
      </c>
      <c r="G638" t="s">
        <v>6</v>
      </c>
      <c r="H638" t="s">
        <v>43</v>
      </c>
      <c r="I638" t="s">
        <v>19</v>
      </c>
      <c r="J638" t="s">
        <v>13</v>
      </c>
      <c r="K638" t="s">
        <v>9</v>
      </c>
      <c r="L638" t="s">
        <v>17</v>
      </c>
      <c r="M638">
        <v>2</v>
      </c>
      <c r="N638">
        <v>147.30000000000001</v>
      </c>
      <c r="O638">
        <v>0</v>
      </c>
      <c r="P638">
        <v>81.2</v>
      </c>
      <c r="Q638">
        <v>294.60000000000002</v>
      </c>
      <c r="R638">
        <v>162.4</v>
      </c>
      <c r="S638">
        <v>132.20000000000002</v>
      </c>
      <c r="T638">
        <v>0.44874405974202308</v>
      </c>
      <c r="U638">
        <v>2026</v>
      </c>
      <c r="V638" t="s">
        <v>81</v>
      </c>
      <c r="W638">
        <v>4</v>
      </c>
      <c r="X638" t="s">
        <v>82</v>
      </c>
    </row>
    <row r="639" spans="1:24">
      <c r="A639">
        <v>5191</v>
      </c>
      <c r="B639" s="28">
        <v>46133</v>
      </c>
      <c r="C639">
        <v>2026</v>
      </c>
      <c r="D639" t="s">
        <v>81</v>
      </c>
      <c r="E639">
        <v>4</v>
      </c>
      <c r="F639" t="s">
        <v>82</v>
      </c>
      <c r="G639" t="s">
        <v>6</v>
      </c>
      <c r="H639" t="s">
        <v>41</v>
      </c>
      <c r="I639" t="s">
        <v>19</v>
      </c>
      <c r="J639" t="s">
        <v>3</v>
      </c>
      <c r="K639" t="s">
        <v>4</v>
      </c>
      <c r="L639" t="s">
        <v>5</v>
      </c>
      <c r="M639">
        <v>1</v>
      </c>
      <c r="N639">
        <v>79.92</v>
      </c>
      <c r="O639">
        <v>0.1</v>
      </c>
      <c r="P639">
        <v>43.13</v>
      </c>
      <c r="Q639">
        <v>71.927999999999997</v>
      </c>
      <c r="R639">
        <v>43.13</v>
      </c>
      <c r="S639">
        <v>28.797999999999995</v>
      </c>
      <c r="T639">
        <v>0.40037259481703918</v>
      </c>
      <c r="U639">
        <v>2026</v>
      </c>
      <c r="V639" t="s">
        <v>81</v>
      </c>
      <c r="W639">
        <v>4</v>
      </c>
      <c r="X639" t="s">
        <v>82</v>
      </c>
    </row>
    <row r="640" spans="1:24">
      <c r="A640">
        <v>413</v>
      </c>
      <c r="B640" s="28">
        <v>46134</v>
      </c>
      <c r="C640">
        <v>2026</v>
      </c>
      <c r="D640" t="s">
        <v>81</v>
      </c>
      <c r="E640">
        <v>4</v>
      </c>
      <c r="F640" t="s">
        <v>82</v>
      </c>
      <c r="G640" t="s">
        <v>6</v>
      </c>
      <c r="H640" t="s">
        <v>7</v>
      </c>
      <c r="I640" t="s">
        <v>2</v>
      </c>
      <c r="J640" t="s">
        <v>3</v>
      </c>
      <c r="K640" t="s">
        <v>23</v>
      </c>
      <c r="L640" t="s">
        <v>24</v>
      </c>
      <c r="M640">
        <v>2</v>
      </c>
      <c r="N640">
        <v>344.29</v>
      </c>
      <c r="O640">
        <v>0.1</v>
      </c>
      <c r="P640">
        <v>192.66</v>
      </c>
      <c r="Q640">
        <v>619.72200000000009</v>
      </c>
      <c r="R640">
        <v>385.32</v>
      </c>
      <c r="S640">
        <v>234.4020000000001</v>
      </c>
      <c r="T640">
        <v>0.37823733867766524</v>
      </c>
      <c r="U640">
        <v>2026</v>
      </c>
      <c r="V640" t="s">
        <v>81</v>
      </c>
      <c r="W640">
        <v>4</v>
      </c>
      <c r="X640" t="s">
        <v>82</v>
      </c>
    </row>
    <row r="641" spans="1:24">
      <c r="A641">
        <v>1658</v>
      </c>
      <c r="B641" s="28">
        <v>46134</v>
      </c>
      <c r="C641">
        <v>2026</v>
      </c>
      <c r="D641" t="s">
        <v>81</v>
      </c>
      <c r="E641">
        <v>4</v>
      </c>
      <c r="F641" t="s">
        <v>82</v>
      </c>
      <c r="G641" t="s">
        <v>11</v>
      </c>
      <c r="H641" t="s">
        <v>25</v>
      </c>
      <c r="I641" t="s">
        <v>2</v>
      </c>
      <c r="J641" t="s">
        <v>3</v>
      </c>
      <c r="K641" t="s">
        <v>9</v>
      </c>
      <c r="L641" t="s">
        <v>37</v>
      </c>
      <c r="M641">
        <v>1</v>
      </c>
      <c r="N641">
        <v>151.15</v>
      </c>
      <c r="O641">
        <v>0</v>
      </c>
      <c r="P641">
        <v>77.680000000000007</v>
      </c>
      <c r="Q641">
        <v>151.15</v>
      </c>
      <c r="R641">
        <v>77.680000000000007</v>
      </c>
      <c r="S641">
        <v>73.47</v>
      </c>
      <c r="T641">
        <v>0.48607343698312933</v>
      </c>
      <c r="U641">
        <v>2026</v>
      </c>
      <c r="V641" t="s">
        <v>81</v>
      </c>
      <c r="W641">
        <v>4</v>
      </c>
      <c r="X641" t="s">
        <v>82</v>
      </c>
    </row>
    <row r="642" spans="1:24">
      <c r="A642">
        <v>2024</v>
      </c>
      <c r="B642" s="28">
        <v>46134</v>
      </c>
      <c r="C642">
        <v>2026</v>
      </c>
      <c r="D642" t="s">
        <v>81</v>
      </c>
      <c r="E642">
        <v>4</v>
      </c>
      <c r="F642" t="s">
        <v>82</v>
      </c>
      <c r="G642" t="s">
        <v>6</v>
      </c>
      <c r="H642" t="s">
        <v>27</v>
      </c>
      <c r="I642" t="s">
        <v>19</v>
      </c>
      <c r="J642" t="s">
        <v>13</v>
      </c>
      <c r="K642" t="s">
        <v>23</v>
      </c>
      <c r="L642" t="s">
        <v>40</v>
      </c>
      <c r="M642">
        <v>1</v>
      </c>
      <c r="N642">
        <v>81.73</v>
      </c>
      <c r="O642">
        <v>0.05</v>
      </c>
      <c r="P642">
        <v>39.979999999999997</v>
      </c>
      <c r="Q642">
        <v>77.643500000000003</v>
      </c>
      <c r="R642">
        <v>39.979999999999997</v>
      </c>
      <c r="S642">
        <v>37.663500000000006</v>
      </c>
      <c r="T642">
        <v>0.48508246021882068</v>
      </c>
      <c r="U642">
        <v>2026</v>
      </c>
      <c r="V642" t="s">
        <v>81</v>
      </c>
      <c r="W642">
        <v>4</v>
      </c>
      <c r="X642" t="s">
        <v>82</v>
      </c>
    </row>
    <row r="643" spans="1:24">
      <c r="A643">
        <v>3980</v>
      </c>
      <c r="B643" s="28">
        <v>46134</v>
      </c>
      <c r="C643">
        <v>2026</v>
      </c>
      <c r="D643" t="s">
        <v>81</v>
      </c>
      <c r="E643">
        <v>4</v>
      </c>
      <c r="F643" t="s">
        <v>82</v>
      </c>
      <c r="G643" t="s">
        <v>20</v>
      </c>
      <c r="H643" t="s">
        <v>21</v>
      </c>
      <c r="I643" t="s">
        <v>19</v>
      </c>
      <c r="J643" t="s">
        <v>13</v>
      </c>
      <c r="K643" t="s">
        <v>9</v>
      </c>
      <c r="L643" t="s">
        <v>17</v>
      </c>
      <c r="M643">
        <v>1</v>
      </c>
      <c r="N643">
        <v>142.53</v>
      </c>
      <c r="O643">
        <v>0.05</v>
      </c>
      <c r="P643">
        <v>77.77</v>
      </c>
      <c r="Q643">
        <v>135.40350000000001</v>
      </c>
      <c r="R643">
        <v>77.77</v>
      </c>
      <c r="S643">
        <v>57.633500000000012</v>
      </c>
      <c r="T643">
        <v>0.4256426163282338</v>
      </c>
      <c r="U643">
        <v>2026</v>
      </c>
      <c r="V643" t="s">
        <v>81</v>
      </c>
      <c r="W643">
        <v>4</v>
      </c>
      <c r="X643" t="s">
        <v>82</v>
      </c>
    </row>
    <row r="644" spans="1:24">
      <c r="A644">
        <v>4239</v>
      </c>
      <c r="B644" s="28">
        <v>46134</v>
      </c>
      <c r="C644">
        <v>2026</v>
      </c>
      <c r="D644" t="s">
        <v>81</v>
      </c>
      <c r="E644">
        <v>4</v>
      </c>
      <c r="F644" t="s">
        <v>82</v>
      </c>
      <c r="G644" t="s">
        <v>6</v>
      </c>
      <c r="H644" t="s">
        <v>7</v>
      </c>
      <c r="I644" t="s">
        <v>2</v>
      </c>
      <c r="J644" t="s">
        <v>13</v>
      </c>
      <c r="K644" t="s">
        <v>23</v>
      </c>
      <c r="L644" t="s">
        <v>40</v>
      </c>
      <c r="M644">
        <v>2</v>
      </c>
      <c r="N644">
        <v>83.24</v>
      </c>
      <c r="O644">
        <v>0</v>
      </c>
      <c r="P644">
        <v>40.03</v>
      </c>
      <c r="Q644">
        <v>166.48</v>
      </c>
      <c r="R644">
        <v>80.06</v>
      </c>
      <c r="S644">
        <v>86.419999999999987</v>
      </c>
      <c r="T644">
        <v>0.51910139356078799</v>
      </c>
      <c r="U644">
        <v>2026</v>
      </c>
      <c r="V644" t="s">
        <v>81</v>
      </c>
      <c r="W644">
        <v>4</v>
      </c>
      <c r="X644" t="s">
        <v>82</v>
      </c>
    </row>
    <row r="645" spans="1:24">
      <c r="A645">
        <v>4761</v>
      </c>
      <c r="B645" s="28">
        <v>46134</v>
      </c>
      <c r="C645">
        <v>2026</v>
      </c>
      <c r="D645" t="s">
        <v>81</v>
      </c>
      <c r="E645">
        <v>4</v>
      </c>
      <c r="F645" t="s">
        <v>82</v>
      </c>
      <c r="G645" t="s">
        <v>0</v>
      </c>
      <c r="H645" t="s">
        <v>1</v>
      </c>
      <c r="I645" t="s">
        <v>28</v>
      </c>
      <c r="J645" t="s">
        <v>13</v>
      </c>
      <c r="K645" t="s">
        <v>9</v>
      </c>
      <c r="L645" t="s">
        <v>17</v>
      </c>
      <c r="M645">
        <v>1</v>
      </c>
      <c r="N645">
        <v>141.99</v>
      </c>
      <c r="O645">
        <v>0.05</v>
      </c>
      <c r="P645">
        <v>79.7</v>
      </c>
      <c r="Q645">
        <v>134.8905</v>
      </c>
      <c r="R645">
        <v>79.7</v>
      </c>
      <c r="S645">
        <v>55.1905</v>
      </c>
      <c r="T645">
        <v>0.40915038494186023</v>
      </c>
      <c r="U645">
        <v>2026</v>
      </c>
      <c r="V645" t="s">
        <v>81</v>
      </c>
      <c r="W645">
        <v>4</v>
      </c>
      <c r="X645" t="s">
        <v>82</v>
      </c>
    </row>
    <row r="646" spans="1:24">
      <c r="A646">
        <v>5160</v>
      </c>
      <c r="B646" s="28">
        <v>46134</v>
      </c>
      <c r="C646">
        <v>2026</v>
      </c>
      <c r="D646" t="s">
        <v>81</v>
      </c>
      <c r="E646">
        <v>4</v>
      </c>
      <c r="F646" t="s">
        <v>82</v>
      </c>
      <c r="G646" t="s">
        <v>6</v>
      </c>
      <c r="H646" t="s">
        <v>43</v>
      </c>
      <c r="I646" t="s">
        <v>2</v>
      </c>
      <c r="J646" t="s">
        <v>13</v>
      </c>
      <c r="K646" t="s">
        <v>34</v>
      </c>
      <c r="L646" t="s">
        <v>42</v>
      </c>
      <c r="M646">
        <v>2</v>
      </c>
      <c r="N646">
        <v>35.94</v>
      </c>
      <c r="O646">
        <v>0.05</v>
      </c>
      <c r="P646">
        <v>14.17</v>
      </c>
      <c r="Q646">
        <v>68.285999999999987</v>
      </c>
      <c r="R646">
        <v>28.34</v>
      </c>
      <c r="S646">
        <v>39.945999999999984</v>
      </c>
      <c r="T646">
        <v>0.5849808159798493</v>
      </c>
      <c r="U646">
        <v>2026</v>
      </c>
      <c r="V646" t="s">
        <v>81</v>
      </c>
      <c r="W646">
        <v>4</v>
      </c>
      <c r="X646" t="s">
        <v>82</v>
      </c>
    </row>
    <row r="647" spans="1:24">
      <c r="A647">
        <v>2224</v>
      </c>
      <c r="B647" s="28">
        <v>46135</v>
      </c>
      <c r="C647">
        <v>2026</v>
      </c>
      <c r="D647" t="s">
        <v>81</v>
      </c>
      <c r="E647">
        <v>4</v>
      </c>
      <c r="F647" t="s">
        <v>82</v>
      </c>
      <c r="G647" t="s">
        <v>6</v>
      </c>
      <c r="H647" t="s">
        <v>7</v>
      </c>
      <c r="I647" t="s">
        <v>2</v>
      </c>
      <c r="J647" t="s">
        <v>13</v>
      </c>
      <c r="K647" t="s">
        <v>34</v>
      </c>
      <c r="L647" t="s">
        <v>45</v>
      </c>
      <c r="M647">
        <v>3</v>
      </c>
      <c r="N647">
        <v>49.55</v>
      </c>
      <c r="O647">
        <v>0</v>
      </c>
      <c r="P647">
        <v>22.55</v>
      </c>
      <c r="Q647">
        <v>148.64999999999998</v>
      </c>
      <c r="R647">
        <v>67.650000000000006</v>
      </c>
      <c r="S647">
        <v>80.999999999999972</v>
      </c>
      <c r="T647">
        <v>0.54490413723511588</v>
      </c>
      <c r="U647">
        <v>2026</v>
      </c>
      <c r="V647" t="s">
        <v>81</v>
      </c>
      <c r="W647">
        <v>4</v>
      </c>
      <c r="X647" t="s">
        <v>82</v>
      </c>
    </row>
    <row r="648" spans="1:24">
      <c r="A648">
        <v>2832</v>
      </c>
      <c r="B648" s="28">
        <v>46135</v>
      </c>
      <c r="C648">
        <v>2026</v>
      </c>
      <c r="D648" t="s">
        <v>81</v>
      </c>
      <c r="E648">
        <v>4</v>
      </c>
      <c r="F648" t="s">
        <v>82</v>
      </c>
      <c r="G648" t="s">
        <v>20</v>
      </c>
      <c r="H648" t="s">
        <v>33</v>
      </c>
      <c r="I648" t="s">
        <v>28</v>
      </c>
      <c r="J648" t="s">
        <v>3</v>
      </c>
      <c r="K648" t="s">
        <v>34</v>
      </c>
      <c r="L648" t="s">
        <v>35</v>
      </c>
      <c r="M648">
        <v>1</v>
      </c>
      <c r="N648">
        <v>39.89</v>
      </c>
      <c r="O648">
        <v>0.05</v>
      </c>
      <c r="P648">
        <v>15.06</v>
      </c>
      <c r="Q648">
        <v>37.895499999999998</v>
      </c>
      <c r="R648">
        <v>15.06</v>
      </c>
      <c r="S648">
        <v>22.835499999999996</v>
      </c>
      <c r="T648">
        <v>0.60259133670224685</v>
      </c>
      <c r="U648">
        <v>2026</v>
      </c>
      <c r="V648" t="s">
        <v>81</v>
      </c>
      <c r="W648">
        <v>4</v>
      </c>
      <c r="X648" t="s">
        <v>82</v>
      </c>
    </row>
    <row r="649" spans="1:24">
      <c r="A649">
        <v>3000</v>
      </c>
      <c r="B649" s="28">
        <v>46135</v>
      </c>
      <c r="C649">
        <v>2026</v>
      </c>
      <c r="D649" t="s">
        <v>81</v>
      </c>
      <c r="E649">
        <v>4</v>
      </c>
      <c r="F649" t="s">
        <v>82</v>
      </c>
      <c r="G649" t="s">
        <v>20</v>
      </c>
      <c r="H649" t="s">
        <v>31</v>
      </c>
      <c r="I649" t="s">
        <v>28</v>
      </c>
      <c r="J649" t="s">
        <v>13</v>
      </c>
      <c r="K649" t="s">
        <v>34</v>
      </c>
      <c r="L649" t="s">
        <v>35</v>
      </c>
      <c r="M649">
        <v>1</v>
      </c>
      <c r="N649">
        <v>40.630000000000003</v>
      </c>
      <c r="O649">
        <v>0.1</v>
      </c>
      <c r="P649">
        <v>14.67</v>
      </c>
      <c r="Q649">
        <v>36.567</v>
      </c>
      <c r="R649">
        <v>14.67</v>
      </c>
      <c r="S649">
        <v>21.896999999999998</v>
      </c>
      <c r="T649">
        <v>0.59881860694068423</v>
      </c>
      <c r="U649">
        <v>2026</v>
      </c>
      <c r="V649" t="s">
        <v>81</v>
      </c>
      <c r="W649">
        <v>4</v>
      </c>
      <c r="X649" t="s">
        <v>82</v>
      </c>
    </row>
    <row r="650" spans="1:24">
      <c r="A650">
        <v>3206</v>
      </c>
      <c r="B650" s="28">
        <v>46135</v>
      </c>
      <c r="C650">
        <v>2026</v>
      </c>
      <c r="D650" t="s">
        <v>81</v>
      </c>
      <c r="E650">
        <v>4</v>
      </c>
      <c r="F650" t="s">
        <v>82</v>
      </c>
      <c r="G650" t="s">
        <v>20</v>
      </c>
      <c r="H650" t="s">
        <v>33</v>
      </c>
      <c r="I650" t="s">
        <v>28</v>
      </c>
      <c r="J650" t="s">
        <v>3</v>
      </c>
      <c r="K650" t="s">
        <v>4</v>
      </c>
      <c r="L650" t="s">
        <v>26</v>
      </c>
      <c r="M650">
        <v>4</v>
      </c>
      <c r="N650">
        <v>39.78</v>
      </c>
      <c r="O650">
        <v>0.05</v>
      </c>
      <c r="P650">
        <v>16.7</v>
      </c>
      <c r="Q650">
        <v>151.16399999999999</v>
      </c>
      <c r="R650">
        <v>66.8</v>
      </c>
      <c r="S650">
        <v>84.36399999999999</v>
      </c>
      <c r="T650">
        <v>0.55809584292556425</v>
      </c>
      <c r="U650">
        <v>2026</v>
      </c>
      <c r="V650" t="s">
        <v>81</v>
      </c>
      <c r="W650">
        <v>4</v>
      </c>
      <c r="X650" t="s">
        <v>82</v>
      </c>
    </row>
    <row r="651" spans="1:24">
      <c r="A651">
        <v>3777</v>
      </c>
      <c r="B651" s="28">
        <v>46135</v>
      </c>
      <c r="C651">
        <v>2026</v>
      </c>
      <c r="D651" t="s">
        <v>81</v>
      </c>
      <c r="E651">
        <v>4</v>
      </c>
      <c r="F651" t="s">
        <v>82</v>
      </c>
      <c r="G651" t="s">
        <v>20</v>
      </c>
      <c r="H651" t="s">
        <v>21</v>
      </c>
      <c r="I651" t="s">
        <v>28</v>
      </c>
      <c r="J651" t="s">
        <v>16</v>
      </c>
      <c r="K651" t="s">
        <v>9</v>
      </c>
      <c r="L651" t="s">
        <v>10</v>
      </c>
      <c r="M651">
        <v>1</v>
      </c>
      <c r="N651">
        <v>92.74</v>
      </c>
      <c r="O651">
        <v>0</v>
      </c>
      <c r="P651">
        <v>46.1</v>
      </c>
      <c r="Q651">
        <v>92.74</v>
      </c>
      <c r="R651">
        <v>46.1</v>
      </c>
      <c r="S651">
        <v>46.639999999999993</v>
      </c>
      <c r="T651">
        <v>0.50291136510675005</v>
      </c>
      <c r="U651">
        <v>2026</v>
      </c>
      <c r="V651" t="s">
        <v>81</v>
      </c>
      <c r="W651">
        <v>4</v>
      </c>
      <c r="X651" t="s">
        <v>82</v>
      </c>
    </row>
    <row r="652" spans="1:24">
      <c r="A652">
        <v>4980</v>
      </c>
      <c r="B652" s="28">
        <v>46135</v>
      </c>
      <c r="C652">
        <v>2026</v>
      </c>
      <c r="D652" t="s">
        <v>81</v>
      </c>
      <c r="E652">
        <v>4</v>
      </c>
      <c r="F652" t="s">
        <v>82</v>
      </c>
      <c r="G652" t="s">
        <v>6</v>
      </c>
      <c r="H652" t="s">
        <v>27</v>
      </c>
      <c r="I652" t="s">
        <v>19</v>
      </c>
      <c r="J652" t="s">
        <v>3</v>
      </c>
      <c r="K652" t="s">
        <v>23</v>
      </c>
      <c r="L652" t="s">
        <v>51</v>
      </c>
      <c r="M652">
        <v>2</v>
      </c>
      <c r="N652">
        <v>120.49</v>
      </c>
      <c r="O652">
        <v>0.1</v>
      </c>
      <c r="P652">
        <v>62.23</v>
      </c>
      <c r="Q652">
        <v>216.88200000000001</v>
      </c>
      <c r="R652">
        <v>124.46</v>
      </c>
      <c r="S652">
        <v>92.422000000000011</v>
      </c>
      <c r="T652">
        <v>0.42613955976060719</v>
      </c>
      <c r="U652">
        <v>2026</v>
      </c>
      <c r="V652" t="s">
        <v>81</v>
      </c>
      <c r="W652">
        <v>4</v>
      </c>
      <c r="X652" t="s">
        <v>82</v>
      </c>
    </row>
    <row r="653" spans="1:24">
      <c r="A653">
        <v>1102</v>
      </c>
      <c r="B653" s="28">
        <v>46136</v>
      </c>
      <c r="C653">
        <v>2026</v>
      </c>
      <c r="D653" t="s">
        <v>81</v>
      </c>
      <c r="E653">
        <v>4</v>
      </c>
      <c r="F653" t="s">
        <v>82</v>
      </c>
      <c r="G653" t="s">
        <v>6</v>
      </c>
      <c r="H653" t="s">
        <v>27</v>
      </c>
      <c r="I653" t="s">
        <v>2</v>
      </c>
      <c r="J653" t="s">
        <v>16</v>
      </c>
      <c r="K653" t="s">
        <v>9</v>
      </c>
      <c r="L653" t="s">
        <v>46</v>
      </c>
      <c r="M653">
        <v>2</v>
      </c>
      <c r="N653">
        <v>70.53</v>
      </c>
      <c r="O653">
        <v>0</v>
      </c>
      <c r="P653">
        <v>32.229999999999997</v>
      </c>
      <c r="Q653">
        <v>141.06</v>
      </c>
      <c r="R653">
        <v>64.459999999999994</v>
      </c>
      <c r="S653">
        <v>76.600000000000009</v>
      </c>
      <c r="T653">
        <v>0.54303133418403526</v>
      </c>
      <c r="U653">
        <v>2026</v>
      </c>
      <c r="V653" t="s">
        <v>81</v>
      </c>
      <c r="W653">
        <v>4</v>
      </c>
      <c r="X653" t="s">
        <v>82</v>
      </c>
    </row>
    <row r="654" spans="1:24">
      <c r="A654">
        <v>1333</v>
      </c>
      <c r="B654" s="28">
        <v>46136</v>
      </c>
      <c r="C654">
        <v>2026</v>
      </c>
      <c r="D654" t="s">
        <v>81</v>
      </c>
      <c r="E654">
        <v>4</v>
      </c>
      <c r="F654" t="s">
        <v>82</v>
      </c>
      <c r="G654" t="s">
        <v>6</v>
      </c>
      <c r="H654" t="s">
        <v>49</v>
      </c>
      <c r="I654" t="s">
        <v>2</v>
      </c>
      <c r="J654" t="s">
        <v>13</v>
      </c>
      <c r="K654" t="s">
        <v>9</v>
      </c>
      <c r="L654" t="s">
        <v>10</v>
      </c>
      <c r="M654">
        <v>1</v>
      </c>
      <c r="N654">
        <v>90.87</v>
      </c>
      <c r="O654">
        <v>0.1</v>
      </c>
      <c r="P654">
        <v>44.4</v>
      </c>
      <c r="Q654">
        <v>81.783000000000001</v>
      </c>
      <c r="R654">
        <v>44.4</v>
      </c>
      <c r="S654">
        <v>37.383000000000003</v>
      </c>
      <c r="T654">
        <v>0.45709988628443565</v>
      </c>
      <c r="U654">
        <v>2026</v>
      </c>
      <c r="V654" t="s">
        <v>81</v>
      </c>
      <c r="W654">
        <v>4</v>
      </c>
      <c r="X654" t="s">
        <v>82</v>
      </c>
    </row>
    <row r="655" spans="1:24">
      <c r="A655">
        <v>1369</v>
      </c>
      <c r="B655" s="28">
        <v>46136</v>
      </c>
      <c r="C655">
        <v>2026</v>
      </c>
      <c r="D655" t="s">
        <v>81</v>
      </c>
      <c r="E655">
        <v>4</v>
      </c>
      <c r="F655" t="s">
        <v>82</v>
      </c>
      <c r="G655" t="s">
        <v>6</v>
      </c>
      <c r="H655" t="s">
        <v>49</v>
      </c>
      <c r="I655" t="s">
        <v>8</v>
      </c>
      <c r="J655" t="s">
        <v>3</v>
      </c>
      <c r="K655" t="s">
        <v>34</v>
      </c>
      <c r="L655" t="s">
        <v>38</v>
      </c>
      <c r="M655">
        <v>3</v>
      </c>
      <c r="N655">
        <v>124.31</v>
      </c>
      <c r="O655">
        <v>0.2</v>
      </c>
      <c r="P655">
        <v>67.97</v>
      </c>
      <c r="Q655">
        <v>298.34399999999999</v>
      </c>
      <c r="R655">
        <v>203.91</v>
      </c>
      <c r="S655">
        <v>94.433999999999997</v>
      </c>
      <c r="T655">
        <v>0.31652723031131846</v>
      </c>
      <c r="U655">
        <v>2026</v>
      </c>
      <c r="V655" t="s">
        <v>81</v>
      </c>
      <c r="W655">
        <v>4</v>
      </c>
      <c r="X655" t="s">
        <v>82</v>
      </c>
    </row>
    <row r="656" spans="1:24">
      <c r="A656">
        <v>1712</v>
      </c>
      <c r="B656" s="28">
        <v>46136</v>
      </c>
      <c r="C656">
        <v>2026</v>
      </c>
      <c r="D656" t="s">
        <v>81</v>
      </c>
      <c r="E656">
        <v>4</v>
      </c>
      <c r="F656" t="s">
        <v>82</v>
      </c>
      <c r="G656" t="s">
        <v>6</v>
      </c>
      <c r="H656" t="s">
        <v>7</v>
      </c>
      <c r="I656" t="s">
        <v>8</v>
      </c>
      <c r="J656" t="s">
        <v>3</v>
      </c>
      <c r="K656" t="s">
        <v>4</v>
      </c>
      <c r="L656" t="s">
        <v>26</v>
      </c>
      <c r="M656">
        <v>15</v>
      </c>
      <c r="N656">
        <v>41.21</v>
      </c>
      <c r="O656">
        <v>0.15</v>
      </c>
      <c r="P656">
        <v>16.760000000000002</v>
      </c>
      <c r="Q656">
        <v>525.42750000000001</v>
      </c>
      <c r="R656">
        <v>251.40000000000003</v>
      </c>
      <c r="S656">
        <v>274.02749999999997</v>
      </c>
      <c r="T656">
        <v>0.52153246642020068</v>
      </c>
      <c r="U656">
        <v>2026</v>
      </c>
      <c r="V656" t="s">
        <v>81</v>
      </c>
      <c r="W656">
        <v>4</v>
      </c>
      <c r="X656" t="s">
        <v>82</v>
      </c>
    </row>
    <row r="657" spans="1:24">
      <c r="A657">
        <v>2229</v>
      </c>
      <c r="B657" s="28">
        <v>46136</v>
      </c>
      <c r="C657">
        <v>2026</v>
      </c>
      <c r="D657" t="s">
        <v>81</v>
      </c>
      <c r="E657">
        <v>4</v>
      </c>
      <c r="F657" t="s">
        <v>82</v>
      </c>
      <c r="G657" t="s">
        <v>0</v>
      </c>
      <c r="H657" t="s">
        <v>1</v>
      </c>
      <c r="I657" t="s">
        <v>2</v>
      </c>
      <c r="J657" t="s">
        <v>13</v>
      </c>
      <c r="K657" t="s">
        <v>9</v>
      </c>
      <c r="L657" t="s">
        <v>17</v>
      </c>
      <c r="M657">
        <v>2</v>
      </c>
      <c r="N657">
        <v>145.75</v>
      </c>
      <c r="O657">
        <v>0.1</v>
      </c>
      <c r="P657">
        <v>78.900000000000006</v>
      </c>
      <c r="Q657">
        <v>262.35000000000002</v>
      </c>
      <c r="R657">
        <v>157.80000000000001</v>
      </c>
      <c r="S657">
        <v>104.55000000000001</v>
      </c>
      <c r="T657">
        <v>0.39851343624928531</v>
      </c>
      <c r="U657">
        <v>2026</v>
      </c>
      <c r="V657" t="s">
        <v>81</v>
      </c>
      <c r="W657">
        <v>4</v>
      </c>
      <c r="X657" t="s">
        <v>82</v>
      </c>
    </row>
    <row r="658" spans="1:24">
      <c r="A658">
        <v>3458</v>
      </c>
      <c r="B658" s="28">
        <v>46136</v>
      </c>
      <c r="C658">
        <v>2026</v>
      </c>
      <c r="D658" t="s">
        <v>81</v>
      </c>
      <c r="E658">
        <v>4</v>
      </c>
      <c r="F658" t="s">
        <v>82</v>
      </c>
      <c r="G658" t="s">
        <v>11</v>
      </c>
      <c r="H658" t="s">
        <v>18</v>
      </c>
      <c r="I658" t="s">
        <v>2</v>
      </c>
      <c r="J658" t="s">
        <v>13</v>
      </c>
      <c r="K658" t="s">
        <v>14</v>
      </c>
      <c r="L658" t="s">
        <v>44</v>
      </c>
      <c r="M658">
        <v>1</v>
      </c>
      <c r="N658">
        <v>134.86000000000001</v>
      </c>
      <c r="O658">
        <v>0</v>
      </c>
      <c r="P658">
        <v>66.040000000000006</v>
      </c>
      <c r="Q658">
        <v>134.86000000000001</v>
      </c>
      <c r="R658">
        <v>66.040000000000006</v>
      </c>
      <c r="S658">
        <v>68.820000000000007</v>
      </c>
      <c r="T658">
        <v>0.51030698502150373</v>
      </c>
      <c r="U658">
        <v>2026</v>
      </c>
      <c r="V658" t="s">
        <v>81</v>
      </c>
      <c r="W658">
        <v>4</v>
      </c>
      <c r="X658" t="s">
        <v>82</v>
      </c>
    </row>
    <row r="659" spans="1:24">
      <c r="A659">
        <v>4637</v>
      </c>
      <c r="B659" s="28">
        <v>46136</v>
      </c>
      <c r="C659">
        <v>2026</v>
      </c>
      <c r="D659" t="s">
        <v>81</v>
      </c>
      <c r="E659">
        <v>4</v>
      </c>
      <c r="F659" t="s">
        <v>82</v>
      </c>
      <c r="G659" t="s">
        <v>20</v>
      </c>
      <c r="H659" t="s">
        <v>47</v>
      </c>
      <c r="I659" t="s">
        <v>19</v>
      </c>
      <c r="J659" t="s">
        <v>13</v>
      </c>
      <c r="K659" t="s">
        <v>14</v>
      </c>
      <c r="L659" t="s">
        <v>44</v>
      </c>
      <c r="M659">
        <v>1</v>
      </c>
      <c r="N659">
        <v>136.07</v>
      </c>
      <c r="O659">
        <v>0</v>
      </c>
      <c r="P659">
        <v>65.17</v>
      </c>
      <c r="Q659">
        <v>136.07</v>
      </c>
      <c r="R659">
        <v>65.17</v>
      </c>
      <c r="S659">
        <v>70.899999999999991</v>
      </c>
      <c r="T659">
        <v>0.52105533916366575</v>
      </c>
      <c r="U659">
        <v>2026</v>
      </c>
      <c r="V659" t="s">
        <v>81</v>
      </c>
      <c r="W659">
        <v>4</v>
      </c>
      <c r="X659" t="s">
        <v>82</v>
      </c>
    </row>
    <row r="660" spans="1:24">
      <c r="A660">
        <v>4726</v>
      </c>
      <c r="B660" s="28">
        <v>46136</v>
      </c>
      <c r="C660">
        <v>2026</v>
      </c>
      <c r="D660" t="s">
        <v>81</v>
      </c>
      <c r="E660">
        <v>4</v>
      </c>
      <c r="F660" t="s">
        <v>82</v>
      </c>
      <c r="G660" t="s">
        <v>0</v>
      </c>
      <c r="H660" t="s">
        <v>50</v>
      </c>
      <c r="I660" t="s">
        <v>19</v>
      </c>
      <c r="J660" t="s">
        <v>16</v>
      </c>
      <c r="K660" t="s">
        <v>14</v>
      </c>
      <c r="L660" t="s">
        <v>32</v>
      </c>
      <c r="M660">
        <v>1</v>
      </c>
      <c r="N660">
        <v>47.25</v>
      </c>
      <c r="O660">
        <v>0.1</v>
      </c>
      <c r="P660">
        <v>18.25</v>
      </c>
      <c r="Q660">
        <v>42.524999999999999</v>
      </c>
      <c r="R660">
        <v>18.25</v>
      </c>
      <c r="S660">
        <v>24.274999999999999</v>
      </c>
      <c r="T660">
        <v>0.57084068195179305</v>
      </c>
      <c r="U660">
        <v>2026</v>
      </c>
      <c r="V660" t="s">
        <v>81</v>
      </c>
      <c r="W660">
        <v>4</v>
      </c>
      <c r="X660" t="s">
        <v>82</v>
      </c>
    </row>
    <row r="661" spans="1:24">
      <c r="A661">
        <v>4838</v>
      </c>
      <c r="B661" s="28">
        <v>46136</v>
      </c>
      <c r="C661">
        <v>2026</v>
      </c>
      <c r="D661" t="s">
        <v>81</v>
      </c>
      <c r="E661">
        <v>4</v>
      </c>
      <c r="F661" t="s">
        <v>82</v>
      </c>
      <c r="G661" t="s">
        <v>0</v>
      </c>
      <c r="H661" t="s">
        <v>1</v>
      </c>
      <c r="I661" t="s">
        <v>2</v>
      </c>
      <c r="J661" t="s">
        <v>16</v>
      </c>
      <c r="K661" t="s">
        <v>4</v>
      </c>
      <c r="L661" t="s">
        <v>26</v>
      </c>
      <c r="M661">
        <v>2</v>
      </c>
      <c r="N661">
        <v>41.32</v>
      </c>
      <c r="O661">
        <v>0.1</v>
      </c>
      <c r="P661">
        <v>16.66</v>
      </c>
      <c r="Q661">
        <v>74.376000000000005</v>
      </c>
      <c r="R661">
        <v>33.32</v>
      </c>
      <c r="S661">
        <v>41.056000000000004</v>
      </c>
      <c r="T661">
        <v>0.5520060234484242</v>
      </c>
      <c r="U661">
        <v>2026</v>
      </c>
      <c r="V661" t="s">
        <v>81</v>
      </c>
      <c r="W661">
        <v>4</v>
      </c>
      <c r="X661" t="s">
        <v>82</v>
      </c>
    </row>
    <row r="662" spans="1:24">
      <c r="A662">
        <v>5075</v>
      </c>
      <c r="B662" s="28">
        <v>46136</v>
      </c>
      <c r="C662">
        <v>2026</v>
      </c>
      <c r="D662" t="s">
        <v>81</v>
      </c>
      <c r="E662">
        <v>4</v>
      </c>
      <c r="F662" t="s">
        <v>82</v>
      </c>
      <c r="G662" t="s">
        <v>0</v>
      </c>
      <c r="H662" t="s">
        <v>50</v>
      </c>
      <c r="I662" t="s">
        <v>28</v>
      </c>
      <c r="J662" t="s">
        <v>13</v>
      </c>
      <c r="K662" t="s">
        <v>4</v>
      </c>
      <c r="L662" t="s">
        <v>5</v>
      </c>
      <c r="M662">
        <v>2</v>
      </c>
      <c r="N662">
        <v>81.75</v>
      </c>
      <c r="O662">
        <v>0</v>
      </c>
      <c r="P662">
        <v>41.92</v>
      </c>
      <c r="Q662">
        <v>163.5</v>
      </c>
      <c r="R662">
        <v>83.84</v>
      </c>
      <c r="S662">
        <v>79.66</v>
      </c>
      <c r="T662">
        <v>0.48721712538226297</v>
      </c>
      <c r="U662">
        <v>2026</v>
      </c>
      <c r="V662" t="s">
        <v>81</v>
      </c>
      <c r="W662">
        <v>4</v>
      </c>
      <c r="X662" t="s">
        <v>82</v>
      </c>
    </row>
    <row r="663" spans="1:24">
      <c r="A663">
        <v>149</v>
      </c>
      <c r="B663" s="28">
        <v>46137</v>
      </c>
      <c r="C663">
        <v>2026</v>
      </c>
      <c r="D663" t="s">
        <v>81</v>
      </c>
      <c r="E663">
        <v>4</v>
      </c>
      <c r="F663" t="s">
        <v>82</v>
      </c>
      <c r="G663" t="s">
        <v>6</v>
      </c>
      <c r="H663" t="s">
        <v>43</v>
      </c>
      <c r="I663" t="s">
        <v>2</v>
      </c>
      <c r="J663" t="s">
        <v>3</v>
      </c>
      <c r="K663" t="s">
        <v>14</v>
      </c>
      <c r="L663" t="s">
        <v>15</v>
      </c>
      <c r="M663">
        <v>1</v>
      </c>
      <c r="N663">
        <v>36.020000000000003</v>
      </c>
      <c r="O663">
        <v>0.05</v>
      </c>
      <c r="P663">
        <v>13.72</v>
      </c>
      <c r="Q663">
        <v>34.219000000000001</v>
      </c>
      <c r="R663">
        <v>13.72</v>
      </c>
      <c r="S663">
        <v>20.499000000000002</v>
      </c>
      <c r="T663">
        <v>0.59905315760250155</v>
      </c>
      <c r="U663">
        <v>2026</v>
      </c>
      <c r="V663" t="s">
        <v>81</v>
      </c>
      <c r="W663">
        <v>4</v>
      </c>
      <c r="X663" t="s">
        <v>82</v>
      </c>
    </row>
    <row r="664" spans="1:24">
      <c r="A664">
        <v>449</v>
      </c>
      <c r="B664" s="28">
        <v>46137</v>
      </c>
      <c r="C664">
        <v>2026</v>
      </c>
      <c r="D664" t="s">
        <v>81</v>
      </c>
      <c r="E664">
        <v>4</v>
      </c>
      <c r="F664" t="s">
        <v>82</v>
      </c>
      <c r="G664" t="s">
        <v>11</v>
      </c>
      <c r="H664" t="s">
        <v>25</v>
      </c>
      <c r="I664" t="s">
        <v>2</v>
      </c>
      <c r="J664" t="s">
        <v>16</v>
      </c>
      <c r="K664" t="s">
        <v>14</v>
      </c>
      <c r="L664" t="s">
        <v>15</v>
      </c>
      <c r="M664">
        <v>1</v>
      </c>
      <c r="N664">
        <v>36.68</v>
      </c>
      <c r="O664">
        <v>0</v>
      </c>
      <c r="P664">
        <v>13.27</v>
      </c>
      <c r="Q664">
        <v>36.68</v>
      </c>
      <c r="R664">
        <v>13.27</v>
      </c>
      <c r="S664">
        <v>23.41</v>
      </c>
      <c r="T664">
        <v>0.63822246455834242</v>
      </c>
      <c r="U664">
        <v>2026</v>
      </c>
      <c r="V664" t="s">
        <v>81</v>
      </c>
      <c r="W664">
        <v>4</v>
      </c>
      <c r="X664" t="s">
        <v>82</v>
      </c>
    </row>
    <row r="665" spans="1:24">
      <c r="A665">
        <v>1422</v>
      </c>
      <c r="B665" s="28">
        <v>46137</v>
      </c>
      <c r="C665">
        <v>2026</v>
      </c>
      <c r="D665" t="s">
        <v>81</v>
      </c>
      <c r="E665">
        <v>4</v>
      </c>
      <c r="F665" t="s">
        <v>82</v>
      </c>
      <c r="G665" t="s">
        <v>20</v>
      </c>
      <c r="H665" t="s">
        <v>33</v>
      </c>
      <c r="I665" t="s">
        <v>8</v>
      </c>
      <c r="J665" t="s">
        <v>16</v>
      </c>
      <c r="K665" t="s">
        <v>23</v>
      </c>
      <c r="L665" t="s">
        <v>24</v>
      </c>
      <c r="M665">
        <v>6</v>
      </c>
      <c r="N665">
        <v>348.16</v>
      </c>
      <c r="O665">
        <v>0.1</v>
      </c>
      <c r="P665">
        <v>198.24</v>
      </c>
      <c r="Q665">
        <v>1880.0640000000001</v>
      </c>
      <c r="R665">
        <v>1189.44</v>
      </c>
      <c r="S665">
        <v>690.62400000000002</v>
      </c>
      <c r="T665">
        <v>0.36734068627450978</v>
      </c>
      <c r="U665">
        <v>2026</v>
      </c>
      <c r="V665" t="s">
        <v>81</v>
      </c>
      <c r="W665">
        <v>4</v>
      </c>
      <c r="X665" t="s">
        <v>82</v>
      </c>
    </row>
    <row r="666" spans="1:24">
      <c r="A666">
        <v>3248</v>
      </c>
      <c r="B666" s="28">
        <v>46137</v>
      </c>
      <c r="C666">
        <v>2026</v>
      </c>
      <c r="D666" t="s">
        <v>81</v>
      </c>
      <c r="E666">
        <v>4</v>
      </c>
      <c r="F666" t="s">
        <v>82</v>
      </c>
      <c r="G666" t="s">
        <v>11</v>
      </c>
      <c r="H666" t="s">
        <v>52</v>
      </c>
      <c r="I666" t="s">
        <v>2</v>
      </c>
      <c r="J666" t="s">
        <v>3</v>
      </c>
      <c r="K666" t="s">
        <v>4</v>
      </c>
      <c r="L666" t="s">
        <v>26</v>
      </c>
      <c r="M666">
        <v>2</v>
      </c>
      <c r="N666">
        <v>39.799999999999997</v>
      </c>
      <c r="O666">
        <v>0.05</v>
      </c>
      <c r="P666">
        <v>16.23</v>
      </c>
      <c r="Q666">
        <v>75.61999999999999</v>
      </c>
      <c r="R666">
        <v>32.46</v>
      </c>
      <c r="S666">
        <v>43.159999999999989</v>
      </c>
      <c r="T666">
        <v>0.57074847923829664</v>
      </c>
      <c r="U666">
        <v>2026</v>
      </c>
      <c r="V666" t="s">
        <v>81</v>
      </c>
      <c r="W666">
        <v>4</v>
      </c>
      <c r="X666" t="s">
        <v>82</v>
      </c>
    </row>
    <row r="667" spans="1:24">
      <c r="A667">
        <v>3445</v>
      </c>
      <c r="B667" s="28">
        <v>46137</v>
      </c>
      <c r="C667">
        <v>2026</v>
      </c>
      <c r="D667" t="s">
        <v>81</v>
      </c>
      <c r="E667">
        <v>4</v>
      </c>
      <c r="F667" t="s">
        <v>82</v>
      </c>
      <c r="G667" t="s">
        <v>0</v>
      </c>
      <c r="H667" t="s">
        <v>50</v>
      </c>
      <c r="I667" t="s">
        <v>2</v>
      </c>
      <c r="J667" t="s">
        <v>3</v>
      </c>
      <c r="K667" t="s">
        <v>4</v>
      </c>
      <c r="L667" t="s">
        <v>26</v>
      </c>
      <c r="M667">
        <v>5</v>
      </c>
      <c r="N667">
        <v>39.369999999999997</v>
      </c>
      <c r="O667">
        <v>0.05</v>
      </c>
      <c r="P667">
        <v>16.760000000000002</v>
      </c>
      <c r="Q667">
        <v>187.00749999999999</v>
      </c>
      <c r="R667">
        <v>83.800000000000011</v>
      </c>
      <c r="S667">
        <v>103.20749999999998</v>
      </c>
      <c r="T667">
        <v>0.55188963009504954</v>
      </c>
      <c r="U667">
        <v>2026</v>
      </c>
      <c r="V667" t="s">
        <v>81</v>
      </c>
      <c r="W667">
        <v>4</v>
      </c>
      <c r="X667" t="s">
        <v>82</v>
      </c>
    </row>
    <row r="668" spans="1:24">
      <c r="A668">
        <v>3930</v>
      </c>
      <c r="B668" s="28">
        <v>46137</v>
      </c>
      <c r="C668">
        <v>2026</v>
      </c>
      <c r="D668" t="s">
        <v>81</v>
      </c>
      <c r="E668">
        <v>4</v>
      </c>
      <c r="F668" t="s">
        <v>82</v>
      </c>
      <c r="G668" t="s">
        <v>6</v>
      </c>
      <c r="H668" t="s">
        <v>43</v>
      </c>
      <c r="I668" t="s">
        <v>28</v>
      </c>
      <c r="J668" t="s">
        <v>3</v>
      </c>
      <c r="K668" t="s">
        <v>34</v>
      </c>
      <c r="L668" t="s">
        <v>35</v>
      </c>
      <c r="M668">
        <v>2</v>
      </c>
      <c r="N668">
        <v>40.85</v>
      </c>
      <c r="O668">
        <v>0</v>
      </c>
      <c r="P668">
        <v>14.99</v>
      </c>
      <c r="Q668">
        <v>81.7</v>
      </c>
      <c r="R668">
        <v>29.98</v>
      </c>
      <c r="S668">
        <v>51.72</v>
      </c>
      <c r="T668">
        <v>0.633047735618115</v>
      </c>
      <c r="U668">
        <v>2026</v>
      </c>
      <c r="V668" t="s">
        <v>81</v>
      </c>
      <c r="W668">
        <v>4</v>
      </c>
      <c r="X668" t="s">
        <v>82</v>
      </c>
    </row>
    <row r="669" spans="1:24">
      <c r="A669">
        <v>3969</v>
      </c>
      <c r="B669" s="28">
        <v>46137</v>
      </c>
      <c r="C669">
        <v>2026</v>
      </c>
      <c r="D669" t="s">
        <v>81</v>
      </c>
      <c r="E669">
        <v>4</v>
      </c>
      <c r="F669" t="s">
        <v>82</v>
      </c>
      <c r="G669" t="s">
        <v>20</v>
      </c>
      <c r="H669" t="s">
        <v>33</v>
      </c>
      <c r="I669" t="s">
        <v>28</v>
      </c>
      <c r="J669" t="s">
        <v>3</v>
      </c>
      <c r="K669" t="s">
        <v>9</v>
      </c>
      <c r="L669" t="s">
        <v>10</v>
      </c>
      <c r="M669">
        <v>1</v>
      </c>
      <c r="N669">
        <v>92.91</v>
      </c>
      <c r="O669">
        <v>0.05</v>
      </c>
      <c r="P669">
        <v>46</v>
      </c>
      <c r="Q669">
        <v>88.264499999999998</v>
      </c>
      <c r="R669">
        <v>46</v>
      </c>
      <c r="S669">
        <v>42.264499999999998</v>
      </c>
      <c r="T669">
        <v>0.4788391709010984</v>
      </c>
      <c r="U669">
        <v>2026</v>
      </c>
      <c r="V669" t="s">
        <v>81</v>
      </c>
      <c r="W669">
        <v>4</v>
      </c>
      <c r="X669" t="s">
        <v>82</v>
      </c>
    </row>
    <row r="670" spans="1:24">
      <c r="A670">
        <v>4190</v>
      </c>
      <c r="B670" s="28">
        <v>46137</v>
      </c>
      <c r="C670">
        <v>2026</v>
      </c>
      <c r="D670" t="s">
        <v>81</v>
      </c>
      <c r="E670">
        <v>4</v>
      </c>
      <c r="F670" t="s">
        <v>82</v>
      </c>
      <c r="G670" t="s">
        <v>20</v>
      </c>
      <c r="H670" t="s">
        <v>47</v>
      </c>
      <c r="I670" t="s">
        <v>2</v>
      </c>
      <c r="J670" t="s">
        <v>13</v>
      </c>
      <c r="K670" t="s">
        <v>9</v>
      </c>
      <c r="L670" t="s">
        <v>37</v>
      </c>
      <c r="M670">
        <v>1</v>
      </c>
      <c r="N670">
        <v>152.01</v>
      </c>
      <c r="O670">
        <v>0</v>
      </c>
      <c r="P670">
        <v>80.33</v>
      </c>
      <c r="Q670">
        <v>152.01</v>
      </c>
      <c r="R670">
        <v>80.33</v>
      </c>
      <c r="S670">
        <v>71.679999999999993</v>
      </c>
      <c r="T670">
        <v>0.47154792447865268</v>
      </c>
      <c r="U670">
        <v>2026</v>
      </c>
      <c r="V670" t="s">
        <v>81</v>
      </c>
      <c r="W670">
        <v>4</v>
      </c>
      <c r="X670" t="s">
        <v>82</v>
      </c>
    </row>
    <row r="671" spans="1:24">
      <c r="A671">
        <v>4442</v>
      </c>
      <c r="B671" s="28">
        <v>46137</v>
      </c>
      <c r="C671">
        <v>2026</v>
      </c>
      <c r="D671" t="s">
        <v>81</v>
      </c>
      <c r="E671">
        <v>4</v>
      </c>
      <c r="F671" t="s">
        <v>82</v>
      </c>
      <c r="G671" t="s">
        <v>6</v>
      </c>
      <c r="H671" t="s">
        <v>27</v>
      </c>
      <c r="I671" t="s">
        <v>28</v>
      </c>
      <c r="J671" t="s">
        <v>13</v>
      </c>
      <c r="K671" t="s">
        <v>14</v>
      </c>
      <c r="L671" t="s">
        <v>15</v>
      </c>
      <c r="M671">
        <v>1</v>
      </c>
      <c r="N671">
        <v>36.65</v>
      </c>
      <c r="O671">
        <v>0</v>
      </c>
      <c r="P671">
        <v>13.28</v>
      </c>
      <c r="Q671">
        <v>36.65</v>
      </c>
      <c r="R671">
        <v>13.28</v>
      </c>
      <c r="S671">
        <v>23.369999999999997</v>
      </c>
      <c r="T671">
        <v>0.63765347885402446</v>
      </c>
      <c r="U671">
        <v>2026</v>
      </c>
      <c r="V671" t="s">
        <v>81</v>
      </c>
      <c r="W671">
        <v>4</v>
      </c>
      <c r="X671" t="s">
        <v>82</v>
      </c>
    </row>
    <row r="672" spans="1:24">
      <c r="A672">
        <v>228</v>
      </c>
      <c r="B672" s="28">
        <v>46138</v>
      </c>
      <c r="C672">
        <v>2026</v>
      </c>
      <c r="D672" t="s">
        <v>81</v>
      </c>
      <c r="E672">
        <v>4</v>
      </c>
      <c r="F672" t="s">
        <v>82</v>
      </c>
      <c r="G672" t="s">
        <v>20</v>
      </c>
      <c r="H672" t="s">
        <v>33</v>
      </c>
      <c r="I672" t="s">
        <v>2</v>
      </c>
      <c r="J672" t="s">
        <v>3</v>
      </c>
      <c r="K672" t="s">
        <v>23</v>
      </c>
      <c r="L672" t="s">
        <v>40</v>
      </c>
      <c r="M672">
        <v>5</v>
      </c>
      <c r="N672">
        <v>80.819999999999993</v>
      </c>
      <c r="O672">
        <v>0</v>
      </c>
      <c r="P672">
        <v>40.47</v>
      </c>
      <c r="Q672">
        <v>404.09999999999997</v>
      </c>
      <c r="R672">
        <v>202.35</v>
      </c>
      <c r="S672">
        <v>201.74999999999997</v>
      </c>
      <c r="T672">
        <v>0.49925760950259834</v>
      </c>
      <c r="U672">
        <v>2026</v>
      </c>
      <c r="V672" t="s">
        <v>81</v>
      </c>
      <c r="W672">
        <v>4</v>
      </c>
      <c r="X672" t="s">
        <v>82</v>
      </c>
    </row>
    <row r="673" spans="1:24">
      <c r="A673">
        <v>2101</v>
      </c>
      <c r="B673" s="28">
        <v>46138</v>
      </c>
      <c r="C673">
        <v>2026</v>
      </c>
      <c r="D673" t="s">
        <v>81</v>
      </c>
      <c r="E673">
        <v>4</v>
      </c>
      <c r="F673" t="s">
        <v>82</v>
      </c>
      <c r="G673" t="s">
        <v>20</v>
      </c>
      <c r="H673" t="s">
        <v>21</v>
      </c>
      <c r="I673" t="s">
        <v>2</v>
      </c>
      <c r="J673" t="s">
        <v>13</v>
      </c>
      <c r="K673" t="s">
        <v>9</v>
      </c>
      <c r="L673" t="s">
        <v>17</v>
      </c>
      <c r="M673">
        <v>4</v>
      </c>
      <c r="N673">
        <v>144.69999999999999</v>
      </c>
      <c r="O673">
        <v>0</v>
      </c>
      <c r="P673">
        <v>79.41</v>
      </c>
      <c r="Q673">
        <v>578.79999999999995</v>
      </c>
      <c r="R673">
        <v>317.64</v>
      </c>
      <c r="S673">
        <v>261.15999999999997</v>
      </c>
      <c r="T673">
        <v>0.45120939875604699</v>
      </c>
      <c r="U673">
        <v>2026</v>
      </c>
      <c r="V673" t="s">
        <v>81</v>
      </c>
      <c r="W673">
        <v>4</v>
      </c>
      <c r="X673" t="s">
        <v>82</v>
      </c>
    </row>
    <row r="674" spans="1:24">
      <c r="A674">
        <v>2590</v>
      </c>
      <c r="B674" s="28">
        <v>46138</v>
      </c>
      <c r="C674">
        <v>2026</v>
      </c>
      <c r="D674" t="s">
        <v>81</v>
      </c>
      <c r="E674">
        <v>4</v>
      </c>
      <c r="F674" t="s">
        <v>82</v>
      </c>
      <c r="G674" t="s">
        <v>6</v>
      </c>
      <c r="H674" t="s">
        <v>27</v>
      </c>
      <c r="I674" t="s">
        <v>19</v>
      </c>
      <c r="J674" t="s">
        <v>13</v>
      </c>
      <c r="K674" t="s">
        <v>34</v>
      </c>
      <c r="L674" t="s">
        <v>42</v>
      </c>
      <c r="M674">
        <v>2</v>
      </c>
      <c r="N674">
        <v>36.51</v>
      </c>
      <c r="O674">
        <v>0.1</v>
      </c>
      <c r="P674">
        <v>14.18</v>
      </c>
      <c r="Q674">
        <v>65.718000000000004</v>
      </c>
      <c r="R674">
        <v>28.36</v>
      </c>
      <c r="S674">
        <v>37.358000000000004</v>
      </c>
      <c r="T674">
        <v>0.56845917404668433</v>
      </c>
      <c r="U674">
        <v>2026</v>
      </c>
      <c r="V674" t="s">
        <v>81</v>
      </c>
      <c r="W674">
        <v>4</v>
      </c>
      <c r="X674" t="s">
        <v>82</v>
      </c>
    </row>
    <row r="675" spans="1:24">
      <c r="A675">
        <v>2957</v>
      </c>
      <c r="B675" s="28">
        <v>46138</v>
      </c>
      <c r="C675">
        <v>2026</v>
      </c>
      <c r="D675" t="s">
        <v>81</v>
      </c>
      <c r="E675">
        <v>4</v>
      </c>
      <c r="F675" t="s">
        <v>82</v>
      </c>
      <c r="G675" t="s">
        <v>20</v>
      </c>
      <c r="H675" t="s">
        <v>31</v>
      </c>
      <c r="I675" t="s">
        <v>28</v>
      </c>
      <c r="J675" t="s">
        <v>13</v>
      </c>
      <c r="K675" t="s">
        <v>14</v>
      </c>
      <c r="L675" t="s">
        <v>15</v>
      </c>
      <c r="M675">
        <v>3</v>
      </c>
      <c r="N675">
        <v>36.58</v>
      </c>
      <c r="O675">
        <v>0.05</v>
      </c>
      <c r="P675">
        <v>13.71</v>
      </c>
      <c r="Q675">
        <v>104.25299999999999</v>
      </c>
      <c r="R675">
        <v>41.13</v>
      </c>
      <c r="S675">
        <v>63.122999999999983</v>
      </c>
      <c r="T675">
        <v>0.60547897902218628</v>
      </c>
      <c r="U675">
        <v>2026</v>
      </c>
      <c r="V675" t="s">
        <v>81</v>
      </c>
      <c r="W675">
        <v>4</v>
      </c>
      <c r="X675" t="s">
        <v>82</v>
      </c>
    </row>
    <row r="676" spans="1:24">
      <c r="A676">
        <v>4270</v>
      </c>
      <c r="B676" s="28">
        <v>46138</v>
      </c>
      <c r="C676">
        <v>2026</v>
      </c>
      <c r="D676" t="s">
        <v>81</v>
      </c>
      <c r="E676">
        <v>4</v>
      </c>
      <c r="F676" t="s">
        <v>82</v>
      </c>
      <c r="G676" t="s">
        <v>20</v>
      </c>
      <c r="H676" t="s">
        <v>31</v>
      </c>
      <c r="I676" t="s">
        <v>19</v>
      </c>
      <c r="J676" t="s">
        <v>16</v>
      </c>
      <c r="K676" t="s">
        <v>23</v>
      </c>
      <c r="L676" t="s">
        <v>29</v>
      </c>
      <c r="M676">
        <v>2</v>
      </c>
      <c r="N676">
        <v>191.59</v>
      </c>
      <c r="O676">
        <v>0</v>
      </c>
      <c r="P676">
        <v>102.52</v>
      </c>
      <c r="Q676">
        <v>383.18</v>
      </c>
      <c r="R676">
        <v>205.04</v>
      </c>
      <c r="S676">
        <v>178.14000000000001</v>
      </c>
      <c r="T676">
        <v>0.46489900307949272</v>
      </c>
      <c r="U676">
        <v>2026</v>
      </c>
      <c r="V676" t="s">
        <v>81</v>
      </c>
      <c r="W676">
        <v>4</v>
      </c>
      <c r="X676" t="s">
        <v>82</v>
      </c>
    </row>
    <row r="677" spans="1:24">
      <c r="A677">
        <v>4324</v>
      </c>
      <c r="B677" s="28">
        <v>46138</v>
      </c>
      <c r="C677">
        <v>2026</v>
      </c>
      <c r="D677" t="s">
        <v>81</v>
      </c>
      <c r="E677">
        <v>4</v>
      </c>
      <c r="F677" t="s">
        <v>82</v>
      </c>
      <c r="G677" t="s">
        <v>20</v>
      </c>
      <c r="H677" t="s">
        <v>33</v>
      </c>
      <c r="I677" t="s">
        <v>8</v>
      </c>
      <c r="J677" t="s">
        <v>16</v>
      </c>
      <c r="K677" t="s">
        <v>23</v>
      </c>
      <c r="L677" t="s">
        <v>24</v>
      </c>
      <c r="M677">
        <v>6</v>
      </c>
      <c r="N677">
        <v>337.24</v>
      </c>
      <c r="O677">
        <v>0.05</v>
      </c>
      <c r="P677">
        <v>198.63</v>
      </c>
      <c r="Q677">
        <v>1922.268</v>
      </c>
      <c r="R677">
        <v>1191.78</v>
      </c>
      <c r="S677">
        <v>730.48800000000006</v>
      </c>
      <c r="T677">
        <v>0.38001360892445801</v>
      </c>
      <c r="U677">
        <v>2026</v>
      </c>
      <c r="V677" t="s">
        <v>81</v>
      </c>
      <c r="W677">
        <v>4</v>
      </c>
      <c r="X677" t="s">
        <v>82</v>
      </c>
    </row>
    <row r="678" spans="1:24">
      <c r="A678">
        <v>5010</v>
      </c>
      <c r="B678" s="28">
        <v>46138</v>
      </c>
      <c r="C678">
        <v>2026</v>
      </c>
      <c r="D678" t="s">
        <v>81</v>
      </c>
      <c r="E678">
        <v>4</v>
      </c>
      <c r="F678" t="s">
        <v>82</v>
      </c>
      <c r="G678" t="s">
        <v>20</v>
      </c>
      <c r="H678" t="s">
        <v>31</v>
      </c>
      <c r="I678" t="s">
        <v>8</v>
      </c>
      <c r="J678" t="s">
        <v>16</v>
      </c>
      <c r="K678" t="s">
        <v>14</v>
      </c>
      <c r="L678" t="s">
        <v>32</v>
      </c>
      <c r="M678">
        <v>3</v>
      </c>
      <c r="N678">
        <v>46.2</v>
      </c>
      <c r="O678">
        <v>0.1</v>
      </c>
      <c r="P678">
        <v>18.149999999999999</v>
      </c>
      <c r="Q678">
        <v>124.74000000000002</v>
      </c>
      <c r="R678">
        <v>54.449999999999996</v>
      </c>
      <c r="S678">
        <v>70.29000000000002</v>
      </c>
      <c r="T678">
        <v>0.5634920634920636</v>
      </c>
      <c r="U678">
        <v>2026</v>
      </c>
      <c r="V678" t="s">
        <v>81</v>
      </c>
      <c r="W678">
        <v>4</v>
      </c>
      <c r="X678" t="s">
        <v>82</v>
      </c>
    </row>
    <row r="679" spans="1:24">
      <c r="A679">
        <v>5092</v>
      </c>
      <c r="B679" s="28">
        <v>46138</v>
      </c>
      <c r="C679">
        <v>2026</v>
      </c>
      <c r="D679" t="s">
        <v>81</v>
      </c>
      <c r="E679">
        <v>4</v>
      </c>
      <c r="F679" t="s">
        <v>82</v>
      </c>
      <c r="G679" t="s">
        <v>6</v>
      </c>
      <c r="H679" t="s">
        <v>7</v>
      </c>
      <c r="I679" t="s">
        <v>28</v>
      </c>
      <c r="J679" t="s">
        <v>16</v>
      </c>
      <c r="K679" t="s">
        <v>34</v>
      </c>
      <c r="L679" t="s">
        <v>45</v>
      </c>
      <c r="M679">
        <v>4</v>
      </c>
      <c r="N679">
        <v>50.84</v>
      </c>
      <c r="O679">
        <v>0.05</v>
      </c>
      <c r="P679">
        <v>22.63</v>
      </c>
      <c r="Q679">
        <v>193.19200000000001</v>
      </c>
      <c r="R679">
        <v>90.52</v>
      </c>
      <c r="S679">
        <v>102.67200000000001</v>
      </c>
      <c r="T679">
        <v>0.53145057766367143</v>
      </c>
      <c r="U679">
        <v>2026</v>
      </c>
      <c r="V679" t="s">
        <v>81</v>
      </c>
      <c r="W679">
        <v>4</v>
      </c>
      <c r="X679" t="s">
        <v>82</v>
      </c>
    </row>
    <row r="680" spans="1:24">
      <c r="A680">
        <v>1061</v>
      </c>
      <c r="B680" s="28">
        <v>46139</v>
      </c>
      <c r="C680">
        <v>2026</v>
      </c>
      <c r="D680" t="s">
        <v>81</v>
      </c>
      <c r="E680">
        <v>4</v>
      </c>
      <c r="F680" t="s">
        <v>82</v>
      </c>
      <c r="G680" t="s">
        <v>20</v>
      </c>
      <c r="H680" t="s">
        <v>47</v>
      </c>
      <c r="I680" t="s">
        <v>2</v>
      </c>
      <c r="J680" t="s">
        <v>3</v>
      </c>
      <c r="K680" t="s">
        <v>14</v>
      </c>
      <c r="L680" t="s">
        <v>48</v>
      </c>
      <c r="M680">
        <v>1</v>
      </c>
      <c r="N680">
        <v>166.5</v>
      </c>
      <c r="O680">
        <v>0</v>
      </c>
      <c r="P680">
        <v>85.55</v>
      </c>
      <c r="Q680">
        <v>166.5</v>
      </c>
      <c r="R680">
        <v>85.55</v>
      </c>
      <c r="S680">
        <v>80.95</v>
      </c>
      <c r="T680">
        <v>0.4861861861861862</v>
      </c>
      <c r="U680">
        <v>2026</v>
      </c>
      <c r="V680" t="s">
        <v>81</v>
      </c>
      <c r="W680">
        <v>4</v>
      </c>
      <c r="X680" t="s">
        <v>82</v>
      </c>
    </row>
    <row r="681" spans="1:24">
      <c r="A681">
        <v>1099</v>
      </c>
      <c r="B681" s="28">
        <v>46139</v>
      </c>
      <c r="C681">
        <v>2026</v>
      </c>
      <c r="D681" t="s">
        <v>81</v>
      </c>
      <c r="E681">
        <v>4</v>
      </c>
      <c r="F681" t="s">
        <v>82</v>
      </c>
      <c r="G681" t="s">
        <v>20</v>
      </c>
      <c r="H681" t="s">
        <v>21</v>
      </c>
      <c r="I681" t="s">
        <v>28</v>
      </c>
      <c r="J681" t="s">
        <v>13</v>
      </c>
      <c r="K681" t="s">
        <v>9</v>
      </c>
      <c r="L681" t="s">
        <v>46</v>
      </c>
      <c r="M681">
        <v>1</v>
      </c>
      <c r="N681">
        <v>70.2</v>
      </c>
      <c r="O681">
        <v>0</v>
      </c>
      <c r="P681">
        <v>32.06</v>
      </c>
      <c r="Q681">
        <v>70.2</v>
      </c>
      <c r="R681">
        <v>32.06</v>
      </c>
      <c r="S681">
        <v>38.14</v>
      </c>
      <c r="T681">
        <v>0.5433048433048433</v>
      </c>
      <c r="U681">
        <v>2026</v>
      </c>
      <c r="V681" t="s">
        <v>81</v>
      </c>
      <c r="W681">
        <v>4</v>
      </c>
      <c r="X681" t="s">
        <v>82</v>
      </c>
    </row>
    <row r="682" spans="1:24">
      <c r="A682">
        <v>3500</v>
      </c>
      <c r="B682" s="28">
        <v>46139</v>
      </c>
      <c r="C682">
        <v>2026</v>
      </c>
      <c r="D682" t="s">
        <v>81</v>
      </c>
      <c r="E682">
        <v>4</v>
      </c>
      <c r="F682" t="s">
        <v>82</v>
      </c>
      <c r="G682" t="s">
        <v>6</v>
      </c>
      <c r="H682" t="s">
        <v>43</v>
      </c>
      <c r="I682" t="s">
        <v>2</v>
      </c>
      <c r="J682" t="s">
        <v>13</v>
      </c>
      <c r="K682" t="s">
        <v>34</v>
      </c>
      <c r="L682" t="s">
        <v>45</v>
      </c>
      <c r="M682">
        <v>4</v>
      </c>
      <c r="N682">
        <v>50.67</v>
      </c>
      <c r="O682">
        <v>0</v>
      </c>
      <c r="P682">
        <v>22.62</v>
      </c>
      <c r="Q682">
        <v>202.68</v>
      </c>
      <c r="R682">
        <v>90.48</v>
      </c>
      <c r="S682">
        <v>112.2</v>
      </c>
      <c r="T682">
        <v>0.55358200118413259</v>
      </c>
      <c r="U682">
        <v>2026</v>
      </c>
      <c r="V682" t="s">
        <v>81</v>
      </c>
      <c r="W682">
        <v>4</v>
      </c>
      <c r="X682" t="s">
        <v>82</v>
      </c>
    </row>
    <row r="683" spans="1:24">
      <c r="A683">
        <v>3856</v>
      </c>
      <c r="B683" s="28">
        <v>46139</v>
      </c>
      <c r="C683">
        <v>2026</v>
      </c>
      <c r="D683" t="s">
        <v>81</v>
      </c>
      <c r="E683">
        <v>4</v>
      </c>
      <c r="F683" t="s">
        <v>82</v>
      </c>
      <c r="G683" t="s">
        <v>6</v>
      </c>
      <c r="H683" t="s">
        <v>41</v>
      </c>
      <c r="I683" t="s">
        <v>19</v>
      </c>
      <c r="J683" t="s">
        <v>13</v>
      </c>
      <c r="K683" t="s">
        <v>14</v>
      </c>
      <c r="L683" t="s">
        <v>48</v>
      </c>
      <c r="M683">
        <v>3</v>
      </c>
      <c r="N683">
        <v>161.05000000000001</v>
      </c>
      <c r="O683">
        <v>0.05</v>
      </c>
      <c r="P683">
        <v>87.43</v>
      </c>
      <c r="Q683">
        <v>458.99250000000001</v>
      </c>
      <c r="R683">
        <v>262.29000000000002</v>
      </c>
      <c r="S683">
        <v>196.70249999999999</v>
      </c>
      <c r="T683">
        <v>0.4285527541299694</v>
      </c>
      <c r="U683">
        <v>2026</v>
      </c>
      <c r="V683" t="s">
        <v>81</v>
      </c>
      <c r="W683">
        <v>4</v>
      </c>
      <c r="X683" t="s">
        <v>82</v>
      </c>
    </row>
    <row r="684" spans="1:24">
      <c r="A684">
        <v>4044</v>
      </c>
      <c r="B684" s="28">
        <v>46139</v>
      </c>
      <c r="C684">
        <v>2026</v>
      </c>
      <c r="D684" t="s">
        <v>81</v>
      </c>
      <c r="E684">
        <v>4</v>
      </c>
      <c r="F684" t="s">
        <v>82</v>
      </c>
      <c r="G684" t="s">
        <v>6</v>
      </c>
      <c r="H684" t="s">
        <v>27</v>
      </c>
      <c r="I684" t="s">
        <v>8</v>
      </c>
      <c r="J684" t="s">
        <v>13</v>
      </c>
      <c r="K684" t="s">
        <v>34</v>
      </c>
      <c r="L684" t="s">
        <v>38</v>
      </c>
      <c r="M684">
        <v>10</v>
      </c>
      <c r="N684">
        <v>124.59</v>
      </c>
      <c r="O684">
        <v>0.15</v>
      </c>
      <c r="P684">
        <v>67.14</v>
      </c>
      <c r="Q684">
        <v>1059.0150000000001</v>
      </c>
      <c r="R684">
        <v>671.4</v>
      </c>
      <c r="S684">
        <v>387.61500000000012</v>
      </c>
      <c r="T684">
        <v>0.36601464568490538</v>
      </c>
      <c r="U684">
        <v>2026</v>
      </c>
      <c r="V684" t="s">
        <v>81</v>
      </c>
      <c r="W684">
        <v>4</v>
      </c>
      <c r="X684" t="s">
        <v>82</v>
      </c>
    </row>
    <row r="685" spans="1:24">
      <c r="A685">
        <v>4235</v>
      </c>
      <c r="B685" s="28">
        <v>46139</v>
      </c>
      <c r="C685">
        <v>2026</v>
      </c>
      <c r="D685" t="s">
        <v>81</v>
      </c>
      <c r="E685">
        <v>4</v>
      </c>
      <c r="F685" t="s">
        <v>82</v>
      </c>
      <c r="G685" t="s">
        <v>11</v>
      </c>
      <c r="H685" t="s">
        <v>52</v>
      </c>
      <c r="I685" t="s">
        <v>2</v>
      </c>
      <c r="J685" t="s">
        <v>16</v>
      </c>
      <c r="K685" t="s">
        <v>34</v>
      </c>
      <c r="L685" t="s">
        <v>45</v>
      </c>
      <c r="M685">
        <v>1</v>
      </c>
      <c r="N685">
        <v>50.18</v>
      </c>
      <c r="O685">
        <v>0</v>
      </c>
      <c r="P685">
        <v>22.05</v>
      </c>
      <c r="Q685">
        <v>50.18</v>
      </c>
      <c r="R685">
        <v>22.05</v>
      </c>
      <c r="S685">
        <v>28.13</v>
      </c>
      <c r="T685">
        <v>0.56058190514149064</v>
      </c>
      <c r="U685">
        <v>2026</v>
      </c>
      <c r="V685" t="s">
        <v>81</v>
      </c>
      <c r="W685">
        <v>4</v>
      </c>
      <c r="X685" t="s">
        <v>82</v>
      </c>
    </row>
    <row r="686" spans="1:24">
      <c r="A686">
        <v>122</v>
      </c>
      <c r="B686" s="28">
        <v>46140</v>
      </c>
      <c r="C686">
        <v>2026</v>
      </c>
      <c r="D686" t="s">
        <v>81</v>
      </c>
      <c r="E686">
        <v>4</v>
      </c>
      <c r="F686" t="s">
        <v>82</v>
      </c>
      <c r="G686" t="s">
        <v>6</v>
      </c>
      <c r="H686" t="s">
        <v>41</v>
      </c>
      <c r="I686" t="s">
        <v>2</v>
      </c>
      <c r="J686" t="s">
        <v>13</v>
      </c>
      <c r="K686" t="s">
        <v>23</v>
      </c>
      <c r="L686" t="s">
        <v>40</v>
      </c>
      <c r="M686">
        <v>1</v>
      </c>
      <c r="N686">
        <v>83.38</v>
      </c>
      <c r="O686">
        <v>0</v>
      </c>
      <c r="P686">
        <v>38.979999999999997</v>
      </c>
      <c r="Q686">
        <v>83.38</v>
      </c>
      <c r="R686">
        <v>38.979999999999997</v>
      </c>
      <c r="S686">
        <v>44.4</v>
      </c>
      <c r="T686">
        <v>0.53250179899256422</v>
      </c>
      <c r="U686">
        <v>2026</v>
      </c>
      <c r="V686" t="s">
        <v>81</v>
      </c>
      <c r="W686">
        <v>4</v>
      </c>
      <c r="X686" t="s">
        <v>82</v>
      </c>
    </row>
    <row r="687" spans="1:24">
      <c r="A687">
        <v>239</v>
      </c>
      <c r="B687" s="28">
        <v>46140</v>
      </c>
      <c r="C687">
        <v>2026</v>
      </c>
      <c r="D687" t="s">
        <v>81</v>
      </c>
      <c r="E687">
        <v>4</v>
      </c>
      <c r="F687" t="s">
        <v>82</v>
      </c>
      <c r="G687" t="s">
        <v>20</v>
      </c>
      <c r="H687" t="s">
        <v>31</v>
      </c>
      <c r="I687" t="s">
        <v>2</v>
      </c>
      <c r="J687" t="s">
        <v>3</v>
      </c>
      <c r="K687" t="s">
        <v>14</v>
      </c>
      <c r="L687" t="s">
        <v>15</v>
      </c>
      <c r="M687">
        <v>1</v>
      </c>
      <c r="N687">
        <v>35.549999999999997</v>
      </c>
      <c r="O687">
        <v>0.05</v>
      </c>
      <c r="P687">
        <v>13.25</v>
      </c>
      <c r="Q687">
        <v>33.772499999999994</v>
      </c>
      <c r="R687">
        <v>13.25</v>
      </c>
      <c r="S687">
        <v>20.522499999999994</v>
      </c>
      <c r="T687">
        <v>0.60766896143311855</v>
      </c>
      <c r="U687">
        <v>2026</v>
      </c>
      <c r="V687" t="s">
        <v>81</v>
      </c>
      <c r="W687">
        <v>4</v>
      </c>
      <c r="X687" t="s">
        <v>82</v>
      </c>
    </row>
    <row r="688" spans="1:24">
      <c r="A688">
        <v>356</v>
      </c>
      <c r="B688" s="28">
        <v>46140</v>
      </c>
      <c r="C688">
        <v>2026</v>
      </c>
      <c r="D688" t="s">
        <v>81</v>
      </c>
      <c r="E688">
        <v>4</v>
      </c>
      <c r="F688" t="s">
        <v>82</v>
      </c>
      <c r="G688" t="s">
        <v>20</v>
      </c>
      <c r="H688" t="s">
        <v>33</v>
      </c>
      <c r="I688" t="s">
        <v>19</v>
      </c>
      <c r="J688" t="s">
        <v>13</v>
      </c>
      <c r="K688" t="s">
        <v>9</v>
      </c>
      <c r="L688" t="s">
        <v>37</v>
      </c>
      <c r="M688">
        <v>1</v>
      </c>
      <c r="N688">
        <v>154.36000000000001</v>
      </c>
      <c r="O688">
        <v>0</v>
      </c>
      <c r="P688">
        <v>77.760000000000005</v>
      </c>
      <c r="Q688">
        <v>154.36000000000001</v>
      </c>
      <c r="R688">
        <v>77.760000000000005</v>
      </c>
      <c r="S688">
        <v>76.600000000000009</v>
      </c>
      <c r="T688">
        <v>0.49624254988338951</v>
      </c>
      <c r="U688">
        <v>2026</v>
      </c>
      <c r="V688" t="s">
        <v>81</v>
      </c>
      <c r="W688">
        <v>4</v>
      </c>
      <c r="X688" t="s">
        <v>82</v>
      </c>
    </row>
    <row r="689" spans="1:24">
      <c r="A689">
        <v>785</v>
      </c>
      <c r="B689" s="28">
        <v>46140</v>
      </c>
      <c r="C689">
        <v>2026</v>
      </c>
      <c r="D689" t="s">
        <v>81</v>
      </c>
      <c r="E689">
        <v>4</v>
      </c>
      <c r="F689" t="s">
        <v>82</v>
      </c>
      <c r="G689" t="s">
        <v>0</v>
      </c>
      <c r="H689" t="s">
        <v>36</v>
      </c>
      <c r="I689" t="s">
        <v>28</v>
      </c>
      <c r="J689" t="s">
        <v>13</v>
      </c>
      <c r="K689" t="s">
        <v>9</v>
      </c>
      <c r="L689" t="s">
        <v>37</v>
      </c>
      <c r="M689">
        <v>1</v>
      </c>
      <c r="N689">
        <v>155.68</v>
      </c>
      <c r="O689">
        <v>0</v>
      </c>
      <c r="P689">
        <v>77.97</v>
      </c>
      <c r="Q689">
        <v>155.68</v>
      </c>
      <c r="R689">
        <v>77.97</v>
      </c>
      <c r="S689">
        <v>77.710000000000008</v>
      </c>
      <c r="T689">
        <v>0.49916495375128472</v>
      </c>
      <c r="U689">
        <v>2026</v>
      </c>
      <c r="V689" t="s">
        <v>81</v>
      </c>
      <c r="W689">
        <v>4</v>
      </c>
      <c r="X689" t="s">
        <v>82</v>
      </c>
    </row>
    <row r="690" spans="1:24">
      <c r="A690">
        <v>2325</v>
      </c>
      <c r="B690" s="28">
        <v>46140</v>
      </c>
      <c r="C690">
        <v>2026</v>
      </c>
      <c r="D690" t="s">
        <v>81</v>
      </c>
      <c r="E690">
        <v>4</v>
      </c>
      <c r="F690" t="s">
        <v>82</v>
      </c>
      <c r="G690" t="s">
        <v>0</v>
      </c>
      <c r="H690" t="s">
        <v>1</v>
      </c>
      <c r="I690" t="s">
        <v>2</v>
      </c>
      <c r="J690" t="s">
        <v>3</v>
      </c>
      <c r="K690" t="s">
        <v>34</v>
      </c>
      <c r="L690" t="s">
        <v>35</v>
      </c>
      <c r="M690">
        <v>1</v>
      </c>
      <c r="N690">
        <v>40.950000000000003</v>
      </c>
      <c r="O690">
        <v>0.15</v>
      </c>
      <c r="P690">
        <v>14.89</v>
      </c>
      <c r="Q690">
        <v>34.807500000000005</v>
      </c>
      <c r="R690">
        <v>14.89</v>
      </c>
      <c r="S690">
        <v>19.917500000000004</v>
      </c>
      <c r="T690">
        <v>0.57221863104216053</v>
      </c>
      <c r="U690">
        <v>2026</v>
      </c>
      <c r="V690" t="s">
        <v>81</v>
      </c>
      <c r="W690">
        <v>4</v>
      </c>
      <c r="X690" t="s">
        <v>82</v>
      </c>
    </row>
    <row r="691" spans="1:24">
      <c r="A691">
        <v>2566</v>
      </c>
      <c r="B691" s="28">
        <v>46140</v>
      </c>
      <c r="C691">
        <v>2026</v>
      </c>
      <c r="D691" t="s">
        <v>81</v>
      </c>
      <c r="E691">
        <v>4</v>
      </c>
      <c r="F691" t="s">
        <v>82</v>
      </c>
      <c r="G691" t="s">
        <v>20</v>
      </c>
      <c r="H691" t="s">
        <v>47</v>
      </c>
      <c r="I691" t="s">
        <v>28</v>
      </c>
      <c r="J691" t="s">
        <v>3</v>
      </c>
      <c r="K691" t="s">
        <v>14</v>
      </c>
      <c r="L691" t="s">
        <v>32</v>
      </c>
      <c r="M691">
        <v>3</v>
      </c>
      <c r="N691">
        <v>47.28</v>
      </c>
      <c r="O691">
        <v>0.05</v>
      </c>
      <c r="P691">
        <v>18.52</v>
      </c>
      <c r="Q691">
        <v>134.74799999999999</v>
      </c>
      <c r="R691">
        <v>55.56</v>
      </c>
      <c r="S691">
        <v>79.187999999999988</v>
      </c>
      <c r="T691">
        <v>0.58767477068305274</v>
      </c>
      <c r="U691">
        <v>2026</v>
      </c>
      <c r="V691" t="s">
        <v>81</v>
      </c>
      <c r="W691">
        <v>4</v>
      </c>
      <c r="X691" t="s">
        <v>82</v>
      </c>
    </row>
    <row r="692" spans="1:24">
      <c r="A692">
        <v>3105</v>
      </c>
      <c r="B692" s="28">
        <v>46140</v>
      </c>
      <c r="C692">
        <v>2026</v>
      </c>
      <c r="D692" t="s">
        <v>81</v>
      </c>
      <c r="E692">
        <v>4</v>
      </c>
      <c r="F692" t="s">
        <v>82</v>
      </c>
      <c r="G692" t="s">
        <v>20</v>
      </c>
      <c r="H692" t="s">
        <v>31</v>
      </c>
      <c r="I692" t="s">
        <v>2</v>
      </c>
      <c r="J692" t="s">
        <v>3</v>
      </c>
      <c r="K692" t="s">
        <v>34</v>
      </c>
      <c r="L692" t="s">
        <v>45</v>
      </c>
      <c r="M692">
        <v>4</v>
      </c>
      <c r="N692">
        <v>51.57</v>
      </c>
      <c r="O692">
        <v>0.1</v>
      </c>
      <c r="P692">
        <v>22.58</v>
      </c>
      <c r="Q692">
        <v>185.65200000000002</v>
      </c>
      <c r="R692">
        <v>90.32</v>
      </c>
      <c r="S692">
        <v>95.332000000000022</v>
      </c>
      <c r="T692">
        <v>0.51349837330058401</v>
      </c>
      <c r="U692">
        <v>2026</v>
      </c>
      <c r="V692" t="s">
        <v>81</v>
      </c>
      <c r="W692">
        <v>4</v>
      </c>
      <c r="X692" t="s">
        <v>82</v>
      </c>
    </row>
    <row r="693" spans="1:24">
      <c r="A693">
        <v>3167</v>
      </c>
      <c r="B693" s="28">
        <v>46140</v>
      </c>
      <c r="C693">
        <v>2026</v>
      </c>
      <c r="D693" t="s">
        <v>81</v>
      </c>
      <c r="E693">
        <v>4</v>
      </c>
      <c r="F693" t="s">
        <v>82</v>
      </c>
      <c r="G693" t="s">
        <v>20</v>
      </c>
      <c r="H693" t="s">
        <v>33</v>
      </c>
      <c r="I693" t="s">
        <v>2</v>
      </c>
      <c r="J693" t="s">
        <v>16</v>
      </c>
      <c r="K693" t="s">
        <v>4</v>
      </c>
      <c r="L693" t="s">
        <v>22</v>
      </c>
      <c r="M693">
        <v>1</v>
      </c>
      <c r="N693">
        <v>51.61</v>
      </c>
      <c r="O693">
        <v>0</v>
      </c>
      <c r="P693">
        <v>23</v>
      </c>
      <c r="Q693">
        <v>51.61</v>
      </c>
      <c r="R693">
        <v>23</v>
      </c>
      <c r="S693">
        <v>28.61</v>
      </c>
      <c r="T693">
        <v>0.55434993218368533</v>
      </c>
      <c r="U693">
        <v>2026</v>
      </c>
      <c r="V693" t="s">
        <v>81</v>
      </c>
      <c r="W693">
        <v>4</v>
      </c>
      <c r="X693" t="s">
        <v>82</v>
      </c>
    </row>
    <row r="694" spans="1:24">
      <c r="A694">
        <v>4396</v>
      </c>
      <c r="B694" s="28">
        <v>46140</v>
      </c>
      <c r="C694">
        <v>2026</v>
      </c>
      <c r="D694" t="s">
        <v>81</v>
      </c>
      <c r="E694">
        <v>4</v>
      </c>
      <c r="F694" t="s">
        <v>82</v>
      </c>
      <c r="G694" t="s">
        <v>0</v>
      </c>
      <c r="H694" t="s">
        <v>50</v>
      </c>
      <c r="I694" t="s">
        <v>19</v>
      </c>
      <c r="J694" t="s">
        <v>3</v>
      </c>
      <c r="K694" t="s">
        <v>34</v>
      </c>
      <c r="L694" t="s">
        <v>45</v>
      </c>
      <c r="M694">
        <v>1</v>
      </c>
      <c r="N694">
        <v>50.56</v>
      </c>
      <c r="O694">
        <v>0.05</v>
      </c>
      <c r="P694">
        <v>22.06</v>
      </c>
      <c r="Q694">
        <v>48.031999999999996</v>
      </c>
      <c r="R694">
        <v>22.06</v>
      </c>
      <c r="S694">
        <v>25.971999999999998</v>
      </c>
      <c r="T694">
        <v>0.54072285143237842</v>
      </c>
      <c r="U694">
        <v>2026</v>
      </c>
      <c r="V694" t="s">
        <v>81</v>
      </c>
      <c r="W694">
        <v>4</v>
      </c>
      <c r="X694" t="s">
        <v>82</v>
      </c>
    </row>
    <row r="695" spans="1:24">
      <c r="A695">
        <v>4475</v>
      </c>
      <c r="B695" s="28">
        <v>46140</v>
      </c>
      <c r="C695">
        <v>2026</v>
      </c>
      <c r="D695" t="s">
        <v>81</v>
      </c>
      <c r="E695">
        <v>4</v>
      </c>
      <c r="F695" t="s">
        <v>82</v>
      </c>
      <c r="G695" t="s">
        <v>11</v>
      </c>
      <c r="H695" t="s">
        <v>25</v>
      </c>
      <c r="I695" t="s">
        <v>28</v>
      </c>
      <c r="J695" t="s">
        <v>16</v>
      </c>
      <c r="K695" t="s">
        <v>14</v>
      </c>
      <c r="L695" t="s">
        <v>48</v>
      </c>
      <c r="M695">
        <v>2</v>
      </c>
      <c r="N695">
        <v>165.74</v>
      </c>
      <c r="O695">
        <v>0</v>
      </c>
      <c r="P695">
        <v>87.73</v>
      </c>
      <c r="Q695">
        <v>331.48</v>
      </c>
      <c r="R695">
        <v>175.46</v>
      </c>
      <c r="S695">
        <v>156.02000000000001</v>
      </c>
      <c r="T695">
        <v>0.47067696391939184</v>
      </c>
      <c r="U695">
        <v>2026</v>
      </c>
      <c r="V695" t="s">
        <v>81</v>
      </c>
      <c r="W695">
        <v>4</v>
      </c>
      <c r="X695" t="s">
        <v>82</v>
      </c>
    </row>
    <row r="696" spans="1:24">
      <c r="A696">
        <v>4482</v>
      </c>
      <c r="B696" s="28">
        <v>46140</v>
      </c>
      <c r="C696">
        <v>2026</v>
      </c>
      <c r="D696" t="s">
        <v>81</v>
      </c>
      <c r="E696">
        <v>4</v>
      </c>
      <c r="F696" t="s">
        <v>82</v>
      </c>
      <c r="G696" t="s">
        <v>11</v>
      </c>
      <c r="H696" t="s">
        <v>12</v>
      </c>
      <c r="I696" t="s">
        <v>2</v>
      </c>
      <c r="J696" t="s">
        <v>16</v>
      </c>
      <c r="K696" t="s">
        <v>34</v>
      </c>
      <c r="L696" t="s">
        <v>42</v>
      </c>
      <c r="M696">
        <v>3</v>
      </c>
      <c r="N696">
        <v>36.770000000000003</v>
      </c>
      <c r="O696">
        <v>0</v>
      </c>
      <c r="P696">
        <v>13.63</v>
      </c>
      <c r="Q696">
        <v>110.31</v>
      </c>
      <c r="R696">
        <v>40.89</v>
      </c>
      <c r="S696">
        <v>69.42</v>
      </c>
      <c r="T696">
        <v>0.62931737829752521</v>
      </c>
      <c r="U696">
        <v>2026</v>
      </c>
      <c r="V696" t="s">
        <v>81</v>
      </c>
      <c r="W696">
        <v>4</v>
      </c>
      <c r="X696" t="s">
        <v>82</v>
      </c>
    </row>
    <row r="697" spans="1:24">
      <c r="A697">
        <v>5022</v>
      </c>
      <c r="B697" s="28">
        <v>46140</v>
      </c>
      <c r="C697">
        <v>2026</v>
      </c>
      <c r="D697" t="s">
        <v>81</v>
      </c>
      <c r="E697">
        <v>4</v>
      </c>
      <c r="F697" t="s">
        <v>82</v>
      </c>
      <c r="G697" t="s">
        <v>20</v>
      </c>
      <c r="H697" t="s">
        <v>31</v>
      </c>
      <c r="I697" t="s">
        <v>2</v>
      </c>
      <c r="J697" t="s">
        <v>16</v>
      </c>
      <c r="K697" t="s">
        <v>23</v>
      </c>
      <c r="L697" t="s">
        <v>29</v>
      </c>
      <c r="M697">
        <v>2</v>
      </c>
      <c r="N697">
        <v>196.37</v>
      </c>
      <c r="O697">
        <v>0</v>
      </c>
      <c r="P697">
        <v>101.73</v>
      </c>
      <c r="Q697">
        <v>392.74</v>
      </c>
      <c r="R697">
        <v>203.46</v>
      </c>
      <c r="S697">
        <v>189.28</v>
      </c>
      <c r="T697">
        <v>0.48194734429902736</v>
      </c>
      <c r="U697">
        <v>2026</v>
      </c>
      <c r="V697" t="s">
        <v>81</v>
      </c>
      <c r="W697">
        <v>4</v>
      </c>
      <c r="X697" t="s">
        <v>82</v>
      </c>
    </row>
    <row r="698" spans="1:24">
      <c r="A698">
        <v>1304</v>
      </c>
      <c r="B698" s="28">
        <v>46141</v>
      </c>
      <c r="C698">
        <v>2026</v>
      </c>
      <c r="D698" t="s">
        <v>81</v>
      </c>
      <c r="E698">
        <v>4</v>
      </c>
      <c r="F698" t="s">
        <v>82</v>
      </c>
      <c r="G698" t="s">
        <v>0</v>
      </c>
      <c r="H698" t="s">
        <v>1</v>
      </c>
      <c r="I698" t="s">
        <v>28</v>
      </c>
      <c r="J698" t="s">
        <v>3</v>
      </c>
      <c r="K698" t="s">
        <v>14</v>
      </c>
      <c r="L698" t="s">
        <v>15</v>
      </c>
      <c r="M698">
        <v>2</v>
      </c>
      <c r="N698">
        <v>35.33</v>
      </c>
      <c r="O698">
        <v>0</v>
      </c>
      <c r="P698">
        <v>13.69</v>
      </c>
      <c r="Q698">
        <v>70.66</v>
      </c>
      <c r="R698">
        <v>27.38</v>
      </c>
      <c r="S698">
        <v>43.28</v>
      </c>
      <c r="T698">
        <v>0.61251061420888764</v>
      </c>
      <c r="U698">
        <v>2026</v>
      </c>
      <c r="V698" t="s">
        <v>81</v>
      </c>
      <c r="W698">
        <v>4</v>
      </c>
      <c r="X698" t="s">
        <v>82</v>
      </c>
    </row>
    <row r="699" spans="1:24">
      <c r="A699">
        <v>3008</v>
      </c>
      <c r="B699" s="28">
        <v>46141</v>
      </c>
      <c r="C699">
        <v>2026</v>
      </c>
      <c r="D699" t="s">
        <v>81</v>
      </c>
      <c r="E699">
        <v>4</v>
      </c>
      <c r="F699" t="s">
        <v>82</v>
      </c>
      <c r="G699" t="s">
        <v>11</v>
      </c>
      <c r="H699" t="s">
        <v>12</v>
      </c>
      <c r="I699" t="s">
        <v>8</v>
      </c>
      <c r="J699" t="s">
        <v>16</v>
      </c>
      <c r="K699" t="s">
        <v>14</v>
      </c>
      <c r="L699" t="s">
        <v>32</v>
      </c>
      <c r="M699">
        <v>4</v>
      </c>
      <c r="N699">
        <v>46.43</v>
      </c>
      <c r="O699">
        <v>0.1</v>
      </c>
      <c r="P699">
        <v>18.04</v>
      </c>
      <c r="Q699">
        <v>167.148</v>
      </c>
      <c r="R699">
        <v>72.16</v>
      </c>
      <c r="S699">
        <v>94.988</v>
      </c>
      <c r="T699">
        <v>0.56828678775695796</v>
      </c>
      <c r="U699">
        <v>2026</v>
      </c>
      <c r="V699" t="s">
        <v>81</v>
      </c>
      <c r="W699">
        <v>4</v>
      </c>
      <c r="X699" t="s">
        <v>82</v>
      </c>
    </row>
    <row r="700" spans="1:24">
      <c r="A700">
        <v>4140</v>
      </c>
      <c r="B700" s="28">
        <v>46141</v>
      </c>
      <c r="C700">
        <v>2026</v>
      </c>
      <c r="D700" t="s">
        <v>81</v>
      </c>
      <c r="E700">
        <v>4</v>
      </c>
      <c r="F700" t="s">
        <v>82</v>
      </c>
      <c r="G700" t="s">
        <v>20</v>
      </c>
      <c r="H700" t="s">
        <v>31</v>
      </c>
      <c r="I700" t="s">
        <v>28</v>
      </c>
      <c r="J700" t="s">
        <v>13</v>
      </c>
      <c r="K700" t="s">
        <v>34</v>
      </c>
      <c r="L700" t="s">
        <v>38</v>
      </c>
      <c r="M700">
        <v>1</v>
      </c>
      <c r="N700">
        <v>125.25</v>
      </c>
      <c r="O700">
        <v>0</v>
      </c>
      <c r="P700">
        <v>70.88</v>
      </c>
      <c r="Q700">
        <v>125.25</v>
      </c>
      <c r="R700">
        <v>70.88</v>
      </c>
      <c r="S700">
        <v>54.370000000000005</v>
      </c>
      <c r="T700">
        <v>0.43409181636726552</v>
      </c>
      <c r="U700">
        <v>2026</v>
      </c>
      <c r="V700" t="s">
        <v>81</v>
      </c>
      <c r="W700">
        <v>4</v>
      </c>
      <c r="X700" t="s">
        <v>82</v>
      </c>
    </row>
    <row r="701" spans="1:24">
      <c r="A701">
        <v>4151</v>
      </c>
      <c r="B701" s="28">
        <v>46141</v>
      </c>
      <c r="C701">
        <v>2026</v>
      </c>
      <c r="D701" t="s">
        <v>81</v>
      </c>
      <c r="E701">
        <v>4</v>
      </c>
      <c r="F701" t="s">
        <v>82</v>
      </c>
      <c r="G701" t="s">
        <v>6</v>
      </c>
      <c r="H701" t="s">
        <v>49</v>
      </c>
      <c r="I701" t="s">
        <v>2</v>
      </c>
      <c r="J701" t="s">
        <v>3</v>
      </c>
      <c r="K701" t="s">
        <v>23</v>
      </c>
      <c r="L701" t="s">
        <v>24</v>
      </c>
      <c r="M701">
        <v>1</v>
      </c>
      <c r="N701">
        <v>341.98</v>
      </c>
      <c r="O701">
        <v>0</v>
      </c>
      <c r="P701">
        <v>192.43</v>
      </c>
      <c r="Q701">
        <v>341.98</v>
      </c>
      <c r="R701">
        <v>192.43</v>
      </c>
      <c r="S701">
        <v>149.55000000000001</v>
      </c>
      <c r="T701">
        <v>0.43730627522077314</v>
      </c>
      <c r="U701">
        <v>2026</v>
      </c>
      <c r="V701" t="s">
        <v>81</v>
      </c>
      <c r="W701">
        <v>4</v>
      </c>
      <c r="X701" t="s">
        <v>82</v>
      </c>
    </row>
    <row r="702" spans="1:24">
      <c r="A702">
        <v>4650</v>
      </c>
      <c r="B702" s="28">
        <v>46141</v>
      </c>
      <c r="C702">
        <v>2026</v>
      </c>
      <c r="D702" t="s">
        <v>81</v>
      </c>
      <c r="E702">
        <v>4</v>
      </c>
      <c r="F702" t="s">
        <v>82</v>
      </c>
      <c r="G702" t="s">
        <v>6</v>
      </c>
      <c r="H702" t="s">
        <v>27</v>
      </c>
      <c r="I702" t="s">
        <v>28</v>
      </c>
      <c r="J702" t="s">
        <v>16</v>
      </c>
      <c r="K702" t="s">
        <v>34</v>
      </c>
      <c r="L702" t="s">
        <v>35</v>
      </c>
      <c r="M702">
        <v>1</v>
      </c>
      <c r="N702">
        <v>40.04</v>
      </c>
      <c r="O702">
        <v>0</v>
      </c>
      <c r="P702">
        <v>14.72</v>
      </c>
      <c r="Q702">
        <v>40.04</v>
      </c>
      <c r="R702">
        <v>14.72</v>
      </c>
      <c r="S702">
        <v>25.32</v>
      </c>
      <c r="T702">
        <v>0.63236763236763238</v>
      </c>
      <c r="U702">
        <v>2026</v>
      </c>
      <c r="V702" t="s">
        <v>81</v>
      </c>
      <c r="W702">
        <v>4</v>
      </c>
      <c r="X702" t="s">
        <v>82</v>
      </c>
    </row>
    <row r="703" spans="1:24">
      <c r="A703">
        <v>4897</v>
      </c>
      <c r="B703" s="28">
        <v>46141</v>
      </c>
      <c r="C703">
        <v>2026</v>
      </c>
      <c r="D703" t="s">
        <v>81</v>
      </c>
      <c r="E703">
        <v>4</v>
      </c>
      <c r="F703" t="s">
        <v>82</v>
      </c>
      <c r="G703" t="s">
        <v>20</v>
      </c>
      <c r="H703" t="s">
        <v>47</v>
      </c>
      <c r="I703" t="s">
        <v>2</v>
      </c>
      <c r="J703" t="s">
        <v>3</v>
      </c>
      <c r="K703" t="s">
        <v>4</v>
      </c>
      <c r="L703" t="s">
        <v>26</v>
      </c>
      <c r="M703">
        <v>3</v>
      </c>
      <c r="N703">
        <v>40.47</v>
      </c>
      <c r="O703">
        <v>0.05</v>
      </c>
      <c r="P703">
        <v>17.14</v>
      </c>
      <c r="Q703">
        <v>115.33949999999999</v>
      </c>
      <c r="R703">
        <v>51.42</v>
      </c>
      <c r="S703">
        <v>63.919499999999985</v>
      </c>
      <c r="T703">
        <v>0.5541856866034619</v>
      </c>
      <c r="U703">
        <v>2026</v>
      </c>
      <c r="V703" t="s">
        <v>81</v>
      </c>
      <c r="W703">
        <v>4</v>
      </c>
      <c r="X703" t="s">
        <v>82</v>
      </c>
    </row>
    <row r="704" spans="1:24">
      <c r="A704">
        <v>792</v>
      </c>
      <c r="B704" s="28">
        <v>46142</v>
      </c>
      <c r="C704">
        <v>2026</v>
      </c>
      <c r="D704" t="s">
        <v>81</v>
      </c>
      <c r="E704">
        <v>4</v>
      </c>
      <c r="F704" t="s">
        <v>82</v>
      </c>
      <c r="G704" t="s">
        <v>20</v>
      </c>
      <c r="H704" t="s">
        <v>33</v>
      </c>
      <c r="I704" t="s">
        <v>8</v>
      </c>
      <c r="J704" t="s">
        <v>3</v>
      </c>
      <c r="K704" t="s">
        <v>23</v>
      </c>
      <c r="L704" t="s">
        <v>40</v>
      </c>
      <c r="M704">
        <v>6</v>
      </c>
      <c r="N704">
        <v>83.7</v>
      </c>
      <c r="O704">
        <v>0.2</v>
      </c>
      <c r="P704">
        <v>38.58</v>
      </c>
      <c r="Q704">
        <v>401.76000000000005</v>
      </c>
      <c r="R704">
        <v>231.48</v>
      </c>
      <c r="S704">
        <v>170.28000000000006</v>
      </c>
      <c r="T704">
        <v>0.42383512544802876</v>
      </c>
      <c r="U704">
        <v>2026</v>
      </c>
      <c r="V704" t="s">
        <v>81</v>
      </c>
      <c r="W704">
        <v>4</v>
      </c>
      <c r="X704" t="s">
        <v>82</v>
      </c>
    </row>
    <row r="705" spans="1:24">
      <c r="A705">
        <v>1796</v>
      </c>
      <c r="B705" s="28">
        <v>46142</v>
      </c>
      <c r="C705">
        <v>2026</v>
      </c>
      <c r="D705" t="s">
        <v>81</v>
      </c>
      <c r="E705">
        <v>4</v>
      </c>
      <c r="F705" t="s">
        <v>82</v>
      </c>
      <c r="G705" t="s">
        <v>0</v>
      </c>
      <c r="H705" t="s">
        <v>50</v>
      </c>
      <c r="I705" t="s">
        <v>2</v>
      </c>
      <c r="J705" t="s">
        <v>3</v>
      </c>
      <c r="K705" t="s">
        <v>23</v>
      </c>
      <c r="L705" t="s">
        <v>40</v>
      </c>
      <c r="M705">
        <v>4</v>
      </c>
      <c r="N705">
        <v>83.27</v>
      </c>
      <c r="O705">
        <v>0</v>
      </c>
      <c r="P705">
        <v>39.979999999999997</v>
      </c>
      <c r="Q705">
        <v>333.08</v>
      </c>
      <c r="R705">
        <v>159.91999999999999</v>
      </c>
      <c r="S705">
        <v>173.16</v>
      </c>
      <c r="T705">
        <v>0.51987510507986068</v>
      </c>
      <c r="U705">
        <v>2026</v>
      </c>
      <c r="V705" t="s">
        <v>81</v>
      </c>
      <c r="W705">
        <v>4</v>
      </c>
      <c r="X705" t="s">
        <v>82</v>
      </c>
    </row>
    <row r="706" spans="1:24">
      <c r="A706">
        <v>3222</v>
      </c>
      <c r="B706" s="28">
        <v>46142</v>
      </c>
      <c r="C706">
        <v>2026</v>
      </c>
      <c r="D706" t="s">
        <v>81</v>
      </c>
      <c r="E706">
        <v>4</v>
      </c>
      <c r="F706" t="s">
        <v>82</v>
      </c>
      <c r="G706" t="s">
        <v>11</v>
      </c>
      <c r="H706" t="s">
        <v>52</v>
      </c>
      <c r="I706" t="s">
        <v>8</v>
      </c>
      <c r="J706" t="s">
        <v>16</v>
      </c>
      <c r="K706" t="s">
        <v>23</v>
      </c>
      <c r="L706" t="s">
        <v>51</v>
      </c>
      <c r="M706">
        <v>3</v>
      </c>
      <c r="N706">
        <v>126.03</v>
      </c>
      <c r="O706">
        <v>0.1</v>
      </c>
      <c r="P706">
        <v>61.75</v>
      </c>
      <c r="Q706">
        <v>340.28100000000006</v>
      </c>
      <c r="R706">
        <v>185.25</v>
      </c>
      <c r="S706">
        <v>155.03100000000006</v>
      </c>
      <c r="T706">
        <v>0.45559699189787273</v>
      </c>
      <c r="U706">
        <v>2026</v>
      </c>
      <c r="V706" t="s">
        <v>81</v>
      </c>
      <c r="W706">
        <v>4</v>
      </c>
      <c r="X706" t="s">
        <v>82</v>
      </c>
    </row>
    <row r="707" spans="1:24">
      <c r="A707">
        <v>3237</v>
      </c>
      <c r="B707" s="28">
        <v>46142</v>
      </c>
      <c r="C707">
        <v>2026</v>
      </c>
      <c r="D707" t="s">
        <v>81</v>
      </c>
      <c r="E707">
        <v>4</v>
      </c>
      <c r="F707" t="s">
        <v>82</v>
      </c>
      <c r="G707" t="s">
        <v>6</v>
      </c>
      <c r="H707" t="s">
        <v>49</v>
      </c>
      <c r="I707" t="s">
        <v>2</v>
      </c>
      <c r="J707" t="s">
        <v>13</v>
      </c>
      <c r="K707" t="s">
        <v>23</v>
      </c>
      <c r="L707" t="s">
        <v>51</v>
      </c>
      <c r="M707">
        <v>1</v>
      </c>
      <c r="N707">
        <v>122.86</v>
      </c>
      <c r="O707">
        <v>0.05</v>
      </c>
      <c r="P707">
        <v>59.22</v>
      </c>
      <c r="Q707">
        <v>116.717</v>
      </c>
      <c r="R707">
        <v>59.22</v>
      </c>
      <c r="S707">
        <v>57.497</v>
      </c>
      <c r="T707">
        <v>0.49261889870370212</v>
      </c>
      <c r="U707">
        <v>2026</v>
      </c>
      <c r="V707" t="s">
        <v>81</v>
      </c>
      <c r="W707">
        <v>4</v>
      </c>
      <c r="X707" t="s">
        <v>82</v>
      </c>
    </row>
    <row r="708" spans="1:24">
      <c r="A708">
        <v>3695</v>
      </c>
      <c r="B708" s="28">
        <v>46142</v>
      </c>
      <c r="C708">
        <v>2026</v>
      </c>
      <c r="D708" t="s">
        <v>81</v>
      </c>
      <c r="E708">
        <v>4</v>
      </c>
      <c r="F708" t="s">
        <v>82</v>
      </c>
      <c r="G708" t="s">
        <v>11</v>
      </c>
      <c r="H708" t="s">
        <v>12</v>
      </c>
      <c r="I708" t="s">
        <v>2</v>
      </c>
      <c r="J708" t="s">
        <v>13</v>
      </c>
      <c r="K708" t="s">
        <v>4</v>
      </c>
      <c r="L708" t="s">
        <v>26</v>
      </c>
      <c r="M708">
        <v>1</v>
      </c>
      <c r="N708">
        <v>39.44</v>
      </c>
      <c r="O708">
        <v>0.1</v>
      </c>
      <c r="P708">
        <v>16.63</v>
      </c>
      <c r="Q708">
        <v>35.496000000000002</v>
      </c>
      <c r="R708">
        <v>16.63</v>
      </c>
      <c r="S708">
        <v>18.866000000000003</v>
      </c>
      <c r="T708">
        <v>0.53149650664863657</v>
      </c>
      <c r="U708">
        <v>2026</v>
      </c>
      <c r="V708" t="s">
        <v>81</v>
      </c>
      <c r="W708">
        <v>4</v>
      </c>
      <c r="X708" t="s">
        <v>82</v>
      </c>
    </row>
    <row r="709" spans="1:24">
      <c r="A709">
        <v>5148</v>
      </c>
      <c r="B709" s="28">
        <v>46142</v>
      </c>
      <c r="C709">
        <v>2026</v>
      </c>
      <c r="D709" t="s">
        <v>81</v>
      </c>
      <c r="E709">
        <v>4</v>
      </c>
      <c r="F709" t="s">
        <v>82</v>
      </c>
      <c r="G709" t="s">
        <v>11</v>
      </c>
      <c r="H709" t="s">
        <v>39</v>
      </c>
      <c r="I709" t="s">
        <v>2</v>
      </c>
      <c r="J709" t="s">
        <v>3</v>
      </c>
      <c r="K709" t="s">
        <v>14</v>
      </c>
      <c r="L709" t="s">
        <v>44</v>
      </c>
      <c r="M709">
        <v>1</v>
      </c>
      <c r="N709">
        <v>130.34</v>
      </c>
      <c r="O709">
        <v>0.1</v>
      </c>
      <c r="P709">
        <v>66.680000000000007</v>
      </c>
      <c r="Q709">
        <v>117.30600000000001</v>
      </c>
      <c r="R709">
        <v>66.680000000000007</v>
      </c>
      <c r="S709">
        <v>50.626000000000005</v>
      </c>
      <c r="T709">
        <v>0.43157212759790631</v>
      </c>
      <c r="U709">
        <v>2026</v>
      </c>
      <c r="V709" t="s">
        <v>81</v>
      </c>
      <c r="W709">
        <v>4</v>
      </c>
      <c r="X709" t="s">
        <v>82</v>
      </c>
    </row>
    <row r="710" spans="1:24">
      <c r="A710">
        <v>534</v>
      </c>
      <c r="B710" s="28">
        <v>46143</v>
      </c>
      <c r="C710">
        <v>2026</v>
      </c>
      <c r="D710" t="s">
        <v>81</v>
      </c>
      <c r="E710">
        <v>5</v>
      </c>
      <c r="F710" t="s">
        <v>83</v>
      </c>
      <c r="G710" t="s">
        <v>6</v>
      </c>
      <c r="H710" t="s">
        <v>43</v>
      </c>
      <c r="I710" t="s">
        <v>2</v>
      </c>
      <c r="J710" t="s">
        <v>16</v>
      </c>
      <c r="K710" t="s">
        <v>9</v>
      </c>
      <c r="L710" t="s">
        <v>37</v>
      </c>
      <c r="M710">
        <v>1</v>
      </c>
      <c r="N710">
        <v>154.86000000000001</v>
      </c>
      <c r="O710">
        <v>0</v>
      </c>
      <c r="P710">
        <v>78.37</v>
      </c>
      <c r="Q710">
        <v>154.86000000000001</v>
      </c>
      <c r="R710">
        <v>78.37</v>
      </c>
      <c r="S710">
        <v>76.490000000000009</v>
      </c>
      <c r="T710">
        <v>0.49393000129148912</v>
      </c>
      <c r="U710">
        <v>2026</v>
      </c>
      <c r="V710" t="s">
        <v>81</v>
      </c>
      <c r="W710">
        <v>5</v>
      </c>
      <c r="X710" t="s">
        <v>83</v>
      </c>
    </row>
    <row r="711" spans="1:24">
      <c r="A711">
        <v>551</v>
      </c>
      <c r="B711" s="28">
        <v>46143</v>
      </c>
      <c r="C711">
        <v>2026</v>
      </c>
      <c r="D711" t="s">
        <v>81</v>
      </c>
      <c r="E711">
        <v>5</v>
      </c>
      <c r="F711" t="s">
        <v>83</v>
      </c>
      <c r="G711" t="s">
        <v>20</v>
      </c>
      <c r="H711" t="s">
        <v>33</v>
      </c>
      <c r="I711" t="s">
        <v>19</v>
      </c>
      <c r="J711" t="s">
        <v>3</v>
      </c>
      <c r="K711" t="s">
        <v>4</v>
      </c>
      <c r="L711" t="s">
        <v>30</v>
      </c>
      <c r="M711">
        <v>4</v>
      </c>
      <c r="N711">
        <v>103.64</v>
      </c>
      <c r="O711">
        <v>0</v>
      </c>
      <c r="P711">
        <v>50.59</v>
      </c>
      <c r="Q711">
        <v>414.56</v>
      </c>
      <c r="R711">
        <v>202.36</v>
      </c>
      <c r="S711">
        <v>212.2</v>
      </c>
      <c r="T711">
        <v>0.51186800463141646</v>
      </c>
      <c r="U711">
        <v>2026</v>
      </c>
      <c r="V711" t="s">
        <v>81</v>
      </c>
      <c r="W711">
        <v>5</v>
      </c>
      <c r="X711" t="s">
        <v>83</v>
      </c>
    </row>
    <row r="712" spans="1:24">
      <c r="A712">
        <v>2110</v>
      </c>
      <c r="B712" s="28">
        <v>46143</v>
      </c>
      <c r="C712">
        <v>2026</v>
      </c>
      <c r="D712" t="s">
        <v>81</v>
      </c>
      <c r="E712">
        <v>5</v>
      </c>
      <c r="F712" t="s">
        <v>83</v>
      </c>
      <c r="G712" t="s">
        <v>0</v>
      </c>
      <c r="H712" t="s">
        <v>50</v>
      </c>
      <c r="I712" t="s">
        <v>2</v>
      </c>
      <c r="J712" t="s">
        <v>3</v>
      </c>
      <c r="K712" t="s">
        <v>14</v>
      </c>
      <c r="L712" t="s">
        <v>48</v>
      </c>
      <c r="M712">
        <v>1</v>
      </c>
      <c r="N712">
        <v>164.49</v>
      </c>
      <c r="O712">
        <v>0.05</v>
      </c>
      <c r="P712">
        <v>87.81</v>
      </c>
      <c r="Q712">
        <v>156.2655</v>
      </c>
      <c r="R712">
        <v>87.81</v>
      </c>
      <c r="S712">
        <v>68.455500000000001</v>
      </c>
      <c r="T712">
        <v>0.43807174328306631</v>
      </c>
      <c r="U712">
        <v>2026</v>
      </c>
      <c r="V712" t="s">
        <v>81</v>
      </c>
      <c r="W712">
        <v>5</v>
      </c>
      <c r="X712" t="s">
        <v>83</v>
      </c>
    </row>
    <row r="713" spans="1:24">
      <c r="A713">
        <v>2217</v>
      </c>
      <c r="B713" s="28">
        <v>46143</v>
      </c>
      <c r="C713">
        <v>2026</v>
      </c>
      <c r="D713" t="s">
        <v>81</v>
      </c>
      <c r="E713">
        <v>5</v>
      </c>
      <c r="F713" t="s">
        <v>83</v>
      </c>
      <c r="G713" t="s">
        <v>20</v>
      </c>
      <c r="H713" t="s">
        <v>33</v>
      </c>
      <c r="I713" t="s">
        <v>8</v>
      </c>
      <c r="J713" t="s">
        <v>3</v>
      </c>
      <c r="K713" t="s">
        <v>14</v>
      </c>
      <c r="L713" t="s">
        <v>48</v>
      </c>
      <c r="M713">
        <v>3</v>
      </c>
      <c r="N713">
        <v>163.44999999999999</v>
      </c>
      <c r="O713">
        <v>0.05</v>
      </c>
      <c r="P713">
        <v>87.54</v>
      </c>
      <c r="Q713">
        <v>465.83249999999992</v>
      </c>
      <c r="R713">
        <v>262.62</v>
      </c>
      <c r="S713">
        <v>203.21249999999992</v>
      </c>
      <c r="T713">
        <v>0.4362351274331438</v>
      </c>
      <c r="U713">
        <v>2026</v>
      </c>
      <c r="V713" t="s">
        <v>81</v>
      </c>
      <c r="W713">
        <v>5</v>
      </c>
      <c r="X713" t="s">
        <v>83</v>
      </c>
    </row>
    <row r="714" spans="1:24">
      <c r="A714">
        <v>2544</v>
      </c>
      <c r="B714" s="28">
        <v>46143</v>
      </c>
      <c r="C714">
        <v>2026</v>
      </c>
      <c r="D714" t="s">
        <v>81</v>
      </c>
      <c r="E714">
        <v>5</v>
      </c>
      <c r="F714" t="s">
        <v>83</v>
      </c>
      <c r="G714" t="s">
        <v>20</v>
      </c>
      <c r="H714" t="s">
        <v>21</v>
      </c>
      <c r="I714" t="s">
        <v>2</v>
      </c>
      <c r="J714" t="s">
        <v>3</v>
      </c>
      <c r="K714" t="s">
        <v>9</v>
      </c>
      <c r="L714" t="s">
        <v>46</v>
      </c>
      <c r="M714">
        <v>1</v>
      </c>
      <c r="N714">
        <v>71.87</v>
      </c>
      <c r="O714">
        <v>0.05</v>
      </c>
      <c r="P714">
        <v>31.97</v>
      </c>
      <c r="Q714">
        <v>68.276499999999999</v>
      </c>
      <c r="R714">
        <v>31.97</v>
      </c>
      <c r="S714">
        <v>36.3065</v>
      </c>
      <c r="T714">
        <v>0.53175690025118449</v>
      </c>
      <c r="U714">
        <v>2026</v>
      </c>
      <c r="V714" t="s">
        <v>81</v>
      </c>
      <c r="W714">
        <v>5</v>
      </c>
      <c r="X714" t="s">
        <v>83</v>
      </c>
    </row>
    <row r="715" spans="1:24">
      <c r="A715">
        <v>3678</v>
      </c>
      <c r="B715" s="28">
        <v>46143</v>
      </c>
      <c r="C715">
        <v>2026</v>
      </c>
      <c r="D715" t="s">
        <v>81</v>
      </c>
      <c r="E715">
        <v>5</v>
      </c>
      <c r="F715" t="s">
        <v>83</v>
      </c>
      <c r="G715" t="s">
        <v>6</v>
      </c>
      <c r="H715" t="s">
        <v>49</v>
      </c>
      <c r="I715" t="s">
        <v>28</v>
      </c>
      <c r="J715" t="s">
        <v>3</v>
      </c>
      <c r="K715" t="s">
        <v>23</v>
      </c>
      <c r="L715" t="s">
        <v>29</v>
      </c>
      <c r="M715">
        <v>2</v>
      </c>
      <c r="N715">
        <v>194.97</v>
      </c>
      <c r="O715">
        <v>0</v>
      </c>
      <c r="P715">
        <v>101.14</v>
      </c>
      <c r="Q715">
        <v>389.94</v>
      </c>
      <c r="R715">
        <v>202.28</v>
      </c>
      <c r="S715">
        <v>187.66</v>
      </c>
      <c r="T715">
        <v>0.48125352618351541</v>
      </c>
      <c r="U715">
        <v>2026</v>
      </c>
      <c r="V715" t="s">
        <v>81</v>
      </c>
      <c r="W715">
        <v>5</v>
      </c>
      <c r="X715" t="s">
        <v>83</v>
      </c>
    </row>
    <row r="716" spans="1:24">
      <c r="A716">
        <v>3726</v>
      </c>
      <c r="B716" s="28">
        <v>46143</v>
      </c>
      <c r="C716">
        <v>2026</v>
      </c>
      <c r="D716" t="s">
        <v>81</v>
      </c>
      <c r="E716">
        <v>5</v>
      </c>
      <c r="F716" t="s">
        <v>83</v>
      </c>
      <c r="G716" t="s">
        <v>20</v>
      </c>
      <c r="H716" t="s">
        <v>33</v>
      </c>
      <c r="I716" t="s">
        <v>28</v>
      </c>
      <c r="J716" t="s">
        <v>3</v>
      </c>
      <c r="K716" t="s">
        <v>4</v>
      </c>
      <c r="L716" t="s">
        <v>22</v>
      </c>
      <c r="M716">
        <v>2</v>
      </c>
      <c r="N716">
        <v>49.53</v>
      </c>
      <c r="O716">
        <v>0</v>
      </c>
      <c r="P716">
        <v>22.91</v>
      </c>
      <c r="Q716">
        <v>99.06</v>
      </c>
      <c r="R716">
        <v>45.82</v>
      </c>
      <c r="S716">
        <v>53.24</v>
      </c>
      <c r="T716">
        <v>0.53745204926307288</v>
      </c>
      <c r="U716">
        <v>2026</v>
      </c>
      <c r="V716" t="s">
        <v>81</v>
      </c>
      <c r="W716">
        <v>5</v>
      </c>
      <c r="X716" t="s">
        <v>83</v>
      </c>
    </row>
    <row r="717" spans="1:24">
      <c r="A717">
        <v>3897</v>
      </c>
      <c r="B717" s="28">
        <v>46143</v>
      </c>
      <c r="C717">
        <v>2026</v>
      </c>
      <c r="D717" t="s">
        <v>81</v>
      </c>
      <c r="E717">
        <v>5</v>
      </c>
      <c r="F717" t="s">
        <v>83</v>
      </c>
      <c r="G717" t="s">
        <v>20</v>
      </c>
      <c r="H717" t="s">
        <v>33</v>
      </c>
      <c r="I717" t="s">
        <v>8</v>
      </c>
      <c r="J717" t="s">
        <v>16</v>
      </c>
      <c r="K717" t="s">
        <v>34</v>
      </c>
      <c r="L717" t="s">
        <v>42</v>
      </c>
      <c r="M717">
        <v>4</v>
      </c>
      <c r="N717">
        <v>35.619999999999997</v>
      </c>
      <c r="O717">
        <v>0.15</v>
      </c>
      <c r="P717">
        <v>13.76</v>
      </c>
      <c r="Q717">
        <v>121.10799999999999</v>
      </c>
      <c r="R717">
        <v>55.04</v>
      </c>
      <c r="S717">
        <v>66.067999999999984</v>
      </c>
      <c r="T717">
        <v>0.54552960993493405</v>
      </c>
      <c r="U717">
        <v>2026</v>
      </c>
      <c r="V717" t="s">
        <v>81</v>
      </c>
      <c r="W717">
        <v>5</v>
      </c>
      <c r="X717" t="s">
        <v>83</v>
      </c>
    </row>
    <row r="718" spans="1:24">
      <c r="A718">
        <v>1262</v>
      </c>
      <c r="B718" s="28">
        <v>46144</v>
      </c>
      <c r="C718">
        <v>2026</v>
      </c>
      <c r="D718" t="s">
        <v>81</v>
      </c>
      <c r="E718">
        <v>5</v>
      </c>
      <c r="F718" t="s">
        <v>83</v>
      </c>
      <c r="G718" t="s">
        <v>20</v>
      </c>
      <c r="H718" t="s">
        <v>31</v>
      </c>
      <c r="I718" t="s">
        <v>19</v>
      </c>
      <c r="J718" t="s">
        <v>3</v>
      </c>
      <c r="K718" t="s">
        <v>14</v>
      </c>
      <c r="L718" t="s">
        <v>32</v>
      </c>
      <c r="M718">
        <v>2</v>
      </c>
      <c r="N718">
        <v>45.47</v>
      </c>
      <c r="O718">
        <v>0</v>
      </c>
      <c r="P718">
        <v>18.37</v>
      </c>
      <c r="Q718">
        <v>90.94</v>
      </c>
      <c r="R718">
        <v>36.74</v>
      </c>
      <c r="S718">
        <v>54.199999999999996</v>
      </c>
      <c r="T718">
        <v>0.59599736089729494</v>
      </c>
      <c r="U718">
        <v>2026</v>
      </c>
      <c r="V718" t="s">
        <v>81</v>
      </c>
      <c r="W718">
        <v>5</v>
      </c>
      <c r="X718" t="s">
        <v>83</v>
      </c>
    </row>
    <row r="719" spans="1:24">
      <c r="A719">
        <v>2657</v>
      </c>
      <c r="B719" s="28">
        <v>46144</v>
      </c>
      <c r="C719">
        <v>2026</v>
      </c>
      <c r="D719" t="s">
        <v>81</v>
      </c>
      <c r="E719">
        <v>5</v>
      </c>
      <c r="F719" t="s">
        <v>83</v>
      </c>
      <c r="G719" t="s">
        <v>0</v>
      </c>
      <c r="H719" t="s">
        <v>1</v>
      </c>
      <c r="I719" t="s">
        <v>19</v>
      </c>
      <c r="J719" t="s">
        <v>13</v>
      </c>
      <c r="K719" t="s">
        <v>9</v>
      </c>
      <c r="L719" t="s">
        <v>17</v>
      </c>
      <c r="M719">
        <v>1</v>
      </c>
      <c r="N719">
        <v>145.68</v>
      </c>
      <c r="O719">
        <v>0</v>
      </c>
      <c r="P719">
        <v>77.8</v>
      </c>
      <c r="Q719">
        <v>145.68</v>
      </c>
      <c r="R719">
        <v>77.8</v>
      </c>
      <c r="S719">
        <v>67.88000000000001</v>
      </c>
      <c r="T719">
        <v>0.46595277320153766</v>
      </c>
      <c r="U719">
        <v>2026</v>
      </c>
      <c r="V719" t="s">
        <v>81</v>
      </c>
      <c r="W719">
        <v>5</v>
      </c>
      <c r="X719" t="s">
        <v>83</v>
      </c>
    </row>
    <row r="720" spans="1:24">
      <c r="A720">
        <v>3238</v>
      </c>
      <c r="B720" s="28">
        <v>46144</v>
      </c>
      <c r="C720">
        <v>2026</v>
      </c>
      <c r="D720" t="s">
        <v>81</v>
      </c>
      <c r="E720">
        <v>5</v>
      </c>
      <c r="F720" t="s">
        <v>83</v>
      </c>
      <c r="G720" t="s">
        <v>20</v>
      </c>
      <c r="H720" t="s">
        <v>33</v>
      </c>
      <c r="I720" t="s">
        <v>28</v>
      </c>
      <c r="J720" t="s">
        <v>3</v>
      </c>
      <c r="K720" t="s">
        <v>23</v>
      </c>
      <c r="L720" t="s">
        <v>40</v>
      </c>
      <c r="M720">
        <v>2</v>
      </c>
      <c r="N720">
        <v>82.65</v>
      </c>
      <c r="O720">
        <v>0.05</v>
      </c>
      <c r="P720">
        <v>40.46</v>
      </c>
      <c r="Q720">
        <v>157.035</v>
      </c>
      <c r="R720">
        <v>80.92</v>
      </c>
      <c r="S720">
        <v>76.114999999999995</v>
      </c>
      <c r="T720">
        <v>0.48470086286496639</v>
      </c>
      <c r="U720">
        <v>2026</v>
      </c>
      <c r="V720" t="s">
        <v>81</v>
      </c>
      <c r="W720">
        <v>5</v>
      </c>
      <c r="X720" t="s">
        <v>83</v>
      </c>
    </row>
    <row r="721" spans="1:24">
      <c r="A721">
        <v>3607</v>
      </c>
      <c r="B721" s="28">
        <v>46144</v>
      </c>
      <c r="C721">
        <v>2026</v>
      </c>
      <c r="D721" t="s">
        <v>81</v>
      </c>
      <c r="E721">
        <v>5</v>
      </c>
      <c r="F721" t="s">
        <v>83</v>
      </c>
      <c r="G721" t="s">
        <v>6</v>
      </c>
      <c r="H721" t="s">
        <v>27</v>
      </c>
      <c r="I721" t="s">
        <v>2</v>
      </c>
      <c r="J721" t="s">
        <v>16</v>
      </c>
      <c r="K721" t="s">
        <v>14</v>
      </c>
      <c r="L721" t="s">
        <v>15</v>
      </c>
      <c r="M721">
        <v>1</v>
      </c>
      <c r="N721">
        <v>36.270000000000003</v>
      </c>
      <c r="O721">
        <v>0</v>
      </c>
      <c r="P721">
        <v>13.8</v>
      </c>
      <c r="Q721">
        <v>36.270000000000003</v>
      </c>
      <c r="R721">
        <v>13.8</v>
      </c>
      <c r="S721">
        <v>22.470000000000002</v>
      </c>
      <c r="T721">
        <v>0.61952026468155497</v>
      </c>
      <c r="U721">
        <v>2026</v>
      </c>
      <c r="V721" t="s">
        <v>81</v>
      </c>
      <c r="W721">
        <v>5</v>
      </c>
      <c r="X721" t="s">
        <v>83</v>
      </c>
    </row>
    <row r="722" spans="1:24">
      <c r="A722">
        <v>5070</v>
      </c>
      <c r="B722" s="28">
        <v>46144</v>
      </c>
      <c r="C722">
        <v>2026</v>
      </c>
      <c r="D722" t="s">
        <v>81</v>
      </c>
      <c r="E722">
        <v>5</v>
      </c>
      <c r="F722" t="s">
        <v>83</v>
      </c>
      <c r="G722" t="s">
        <v>11</v>
      </c>
      <c r="H722" t="s">
        <v>52</v>
      </c>
      <c r="I722" t="s">
        <v>19</v>
      </c>
      <c r="J722" t="s">
        <v>13</v>
      </c>
      <c r="K722" t="s">
        <v>23</v>
      </c>
      <c r="L722" t="s">
        <v>40</v>
      </c>
      <c r="M722">
        <v>1</v>
      </c>
      <c r="N722">
        <v>80.819999999999993</v>
      </c>
      <c r="O722">
        <v>0</v>
      </c>
      <c r="P722">
        <v>39.950000000000003</v>
      </c>
      <c r="Q722">
        <v>80.819999999999993</v>
      </c>
      <c r="R722">
        <v>39.950000000000003</v>
      </c>
      <c r="S722">
        <v>40.86999999999999</v>
      </c>
      <c r="T722">
        <v>0.50569166048007907</v>
      </c>
      <c r="U722">
        <v>2026</v>
      </c>
      <c r="V722" t="s">
        <v>81</v>
      </c>
      <c r="W722">
        <v>5</v>
      </c>
      <c r="X722" t="s">
        <v>83</v>
      </c>
    </row>
    <row r="723" spans="1:24">
      <c r="A723">
        <v>5171</v>
      </c>
      <c r="B723" s="28">
        <v>46144</v>
      </c>
      <c r="C723">
        <v>2026</v>
      </c>
      <c r="D723" t="s">
        <v>81</v>
      </c>
      <c r="E723">
        <v>5</v>
      </c>
      <c r="F723" t="s">
        <v>83</v>
      </c>
      <c r="G723" t="s">
        <v>6</v>
      </c>
      <c r="H723" t="s">
        <v>7</v>
      </c>
      <c r="I723" t="s">
        <v>19</v>
      </c>
      <c r="J723" t="s">
        <v>13</v>
      </c>
      <c r="K723" t="s">
        <v>9</v>
      </c>
      <c r="L723" t="s">
        <v>37</v>
      </c>
      <c r="M723">
        <v>2</v>
      </c>
      <c r="N723">
        <v>157.84</v>
      </c>
      <c r="O723">
        <v>0.1</v>
      </c>
      <c r="P723">
        <v>79.28</v>
      </c>
      <c r="Q723">
        <v>284.11200000000002</v>
      </c>
      <c r="R723">
        <v>158.56</v>
      </c>
      <c r="S723">
        <v>125.55200000000002</v>
      </c>
      <c r="T723">
        <v>0.44191023258433298</v>
      </c>
      <c r="U723">
        <v>2026</v>
      </c>
      <c r="V723" t="s">
        <v>81</v>
      </c>
      <c r="W723">
        <v>5</v>
      </c>
      <c r="X723" t="s">
        <v>83</v>
      </c>
    </row>
    <row r="724" spans="1:24">
      <c r="A724">
        <v>617</v>
      </c>
      <c r="B724" s="28">
        <v>46145</v>
      </c>
      <c r="C724">
        <v>2026</v>
      </c>
      <c r="D724" t="s">
        <v>81</v>
      </c>
      <c r="E724">
        <v>5</v>
      </c>
      <c r="F724" t="s">
        <v>83</v>
      </c>
      <c r="G724" t="s">
        <v>6</v>
      </c>
      <c r="H724" t="s">
        <v>49</v>
      </c>
      <c r="I724" t="s">
        <v>28</v>
      </c>
      <c r="J724" t="s">
        <v>3</v>
      </c>
      <c r="K724" t="s">
        <v>34</v>
      </c>
      <c r="L724" t="s">
        <v>42</v>
      </c>
      <c r="M724">
        <v>4</v>
      </c>
      <c r="N724">
        <v>36.909999999999997</v>
      </c>
      <c r="O724">
        <v>0.1</v>
      </c>
      <c r="P724">
        <v>13.85</v>
      </c>
      <c r="Q724">
        <v>132.876</v>
      </c>
      <c r="R724">
        <v>55.4</v>
      </c>
      <c r="S724">
        <v>77.475999999999999</v>
      </c>
      <c r="T724">
        <v>0.58306992985941775</v>
      </c>
      <c r="U724">
        <v>2026</v>
      </c>
      <c r="V724" t="s">
        <v>81</v>
      </c>
      <c r="W724">
        <v>5</v>
      </c>
      <c r="X724" t="s">
        <v>83</v>
      </c>
    </row>
    <row r="725" spans="1:24">
      <c r="A725">
        <v>849</v>
      </c>
      <c r="B725" s="28">
        <v>46145</v>
      </c>
      <c r="C725">
        <v>2026</v>
      </c>
      <c r="D725" t="s">
        <v>81</v>
      </c>
      <c r="E725">
        <v>5</v>
      </c>
      <c r="F725" t="s">
        <v>83</v>
      </c>
      <c r="G725" t="s">
        <v>6</v>
      </c>
      <c r="H725" t="s">
        <v>49</v>
      </c>
      <c r="I725" t="s">
        <v>8</v>
      </c>
      <c r="J725" t="s">
        <v>16</v>
      </c>
      <c r="K725" t="s">
        <v>23</v>
      </c>
      <c r="L725" t="s">
        <v>29</v>
      </c>
      <c r="M725">
        <v>3</v>
      </c>
      <c r="N725">
        <v>193.18</v>
      </c>
      <c r="O725">
        <v>0.1</v>
      </c>
      <c r="P725">
        <v>102.31</v>
      </c>
      <c r="Q725">
        <v>521.58600000000001</v>
      </c>
      <c r="R725">
        <v>306.93</v>
      </c>
      <c r="S725">
        <v>214.65600000000001</v>
      </c>
      <c r="T725">
        <v>0.41154478839539405</v>
      </c>
      <c r="U725">
        <v>2026</v>
      </c>
      <c r="V725" t="s">
        <v>81</v>
      </c>
      <c r="W725">
        <v>5</v>
      </c>
      <c r="X725" t="s">
        <v>83</v>
      </c>
    </row>
    <row r="726" spans="1:24">
      <c r="A726">
        <v>956</v>
      </c>
      <c r="B726" s="28">
        <v>46145</v>
      </c>
      <c r="C726">
        <v>2026</v>
      </c>
      <c r="D726" t="s">
        <v>81</v>
      </c>
      <c r="E726">
        <v>5</v>
      </c>
      <c r="F726" t="s">
        <v>83</v>
      </c>
      <c r="G726" t="s">
        <v>0</v>
      </c>
      <c r="H726" t="s">
        <v>50</v>
      </c>
      <c r="I726" t="s">
        <v>2</v>
      </c>
      <c r="J726" t="s">
        <v>16</v>
      </c>
      <c r="K726" t="s">
        <v>9</v>
      </c>
      <c r="L726" t="s">
        <v>37</v>
      </c>
      <c r="M726">
        <v>1</v>
      </c>
      <c r="N726">
        <v>157.59</v>
      </c>
      <c r="O726">
        <v>0.05</v>
      </c>
      <c r="P726">
        <v>77.599999999999994</v>
      </c>
      <c r="Q726">
        <v>149.7105</v>
      </c>
      <c r="R726">
        <v>77.599999999999994</v>
      </c>
      <c r="S726">
        <v>72.110500000000002</v>
      </c>
      <c r="T726">
        <v>0.48166628259206939</v>
      </c>
      <c r="U726">
        <v>2026</v>
      </c>
      <c r="V726" t="s">
        <v>81</v>
      </c>
      <c r="W726">
        <v>5</v>
      </c>
      <c r="X726" t="s">
        <v>83</v>
      </c>
    </row>
    <row r="727" spans="1:24">
      <c r="A727">
        <v>1896</v>
      </c>
      <c r="B727" s="28">
        <v>46145</v>
      </c>
      <c r="C727">
        <v>2026</v>
      </c>
      <c r="D727" t="s">
        <v>81</v>
      </c>
      <c r="E727">
        <v>5</v>
      </c>
      <c r="F727" t="s">
        <v>83</v>
      </c>
      <c r="G727" t="s">
        <v>6</v>
      </c>
      <c r="H727" t="s">
        <v>43</v>
      </c>
      <c r="I727" t="s">
        <v>28</v>
      </c>
      <c r="J727" t="s">
        <v>13</v>
      </c>
      <c r="K727" t="s">
        <v>34</v>
      </c>
      <c r="L727" t="s">
        <v>45</v>
      </c>
      <c r="M727">
        <v>2</v>
      </c>
      <c r="N727">
        <v>49.97</v>
      </c>
      <c r="O727">
        <v>0</v>
      </c>
      <c r="P727">
        <v>22.63</v>
      </c>
      <c r="Q727">
        <v>99.94</v>
      </c>
      <c r="R727">
        <v>45.26</v>
      </c>
      <c r="S727">
        <v>54.68</v>
      </c>
      <c r="T727">
        <v>0.54712827696617972</v>
      </c>
      <c r="U727">
        <v>2026</v>
      </c>
      <c r="V727" t="s">
        <v>81</v>
      </c>
      <c r="W727">
        <v>5</v>
      </c>
      <c r="X727" t="s">
        <v>83</v>
      </c>
    </row>
    <row r="728" spans="1:24">
      <c r="A728">
        <v>2317</v>
      </c>
      <c r="B728" s="28">
        <v>46145</v>
      </c>
      <c r="C728">
        <v>2026</v>
      </c>
      <c r="D728" t="s">
        <v>81</v>
      </c>
      <c r="E728">
        <v>5</v>
      </c>
      <c r="F728" t="s">
        <v>83</v>
      </c>
      <c r="G728" t="s">
        <v>0</v>
      </c>
      <c r="H728" t="s">
        <v>50</v>
      </c>
      <c r="I728" t="s">
        <v>8</v>
      </c>
      <c r="J728" t="s">
        <v>16</v>
      </c>
      <c r="K728" t="s">
        <v>9</v>
      </c>
      <c r="L728" t="s">
        <v>37</v>
      </c>
      <c r="M728">
        <v>5</v>
      </c>
      <c r="N728">
        <v>155.54</v>
      </c>
      <c r="O728">
        <v>0.1</v>
      </c>
      <c r="P728">
        <v>78.02</v>
      </c>
      <c r="Q728">
        <v>699.93</v>
      </c>
      <c r="R728">
        <v>390.09999999999997</v>
      </c>
      <c r="S728">
        <v>309.83</v>
      </c>
      <c r="T728">
        <v>0.44265855156944267</v>
      </c>
      <c r="U728">
        <v>2026</v>
      </c>
      <c r="V728" t="s">
        <v>81</v>
      </c>
      <c r="W728">
        <v>5</v>
      </c>
      <c r="X728" t="s">
        <v>83</v>
      </c>
    </row>
    <row r="729" spans="1:24">
      <c r="A729">
        <v>2542</v>
      </c>
      <c r="B729" s="28">
        <v>46145</v>
      </c>
      <c r="C729">
        <v>2026</v>
      </c>
      <c r="D729" t="s">
        <v>81</v>
      </c>
      <c r="E729">
        <v>5</v>
      </c>
      <c r="F729" t="s">
        <v>83</v>
      </c>
      <c r="G729" t="s">
        <v>20</v>
      </c>
      <c r="H729" t="s">
        <v>33</v>
      </c>
      <c r="I729" t="s">
        <v>19</v>
      </c>
      <c r="J729" t="s">
        <v>13</v>
      </c>
      <c r="K729" t="s">
        <v>14</v>
      </c>
      <c r="L729" t="s">
        <v>44</v>
      </c>
      <c r="M729">
        <v>1</v>
      </c>
      <c r="N729">
        <v>131.13</v>
      </c>
      <c r="O729">
        <v>0.05</v>
      </c>
      <c r="P729">
        <v>67.010000000000005</v>
      </c>
      <c r="Q729">
        <v>124.5735</v>
      </c>
      <c r="R729">
        <v>67.010000000000005</v>
      </c>
      <c r="S729">
        <v>57.563499999999991</v>
      </c>
      <c r="T729">
        <v>0.46208463276700096</v>
      </c>
      <c r="U729">
        <v>2026</v>
      </c>
      <c r="V729" t="s">
        <v>81</v>
      </c>
      <c r="W729">
        <v>5</v>
      </c>
      <c r="X729" t="s">
        <v>83</v>
      </c>
    </row>
    <row r="730" spans="1:24">
      <c r="A730">
        <v>4535</v>
      </c>
      <c r="B730" s="28">
        <v>46145</v>
      </c>
      <c r="C730">
        <v>2026</v>
      </c>
      <c r="D730" t="s">
        <v>81</v>
      </c>
      <c r="E730">
        <v>5</v>
      </c>
      <c r="F730" t="s">
        <v>83</v>
      </c>
      <c r="G730" t="s">
        <v>11</v>
      </c>
      <c r="H730" t="s">
        <v>25</v>
      </c>
      <c r="I730" t="s">
        <v>2</v>
      </c>
      <c r="J730" t="s">
        <v>13</v>
      </c>
      <c r="K730" t="s">
        <v>14</v>
      </c>
      <c r="L730" t="s">
        <v>15</v>
      </c>
      <c r="M730">
        <v>1</v>
      </c>
      <c r="N730">
        <v>36.82</v>
      </c>
      <c r="O730">
        <v>0.1</v>
      </c>
      <c r="P730">
        <v>13.4</v>
      </c>
      <c r="Q730">
        <v>33.137999999999998</v>
      </c>
      <c r="R730">
        <v>13.4</v>
      </c>
      <c r="S730">
        <v>19.738</v>
      </c>
      <c r="T730">
        <v>0.5956303941094816</v>
      </c>
      <c r="U730">
        <v>2026</v>
      </c>
      <c r="V730" t="s">
        <v>81</v>
      </c>
      <c r="W730">
        <v>5</v>
      </c>
      <c r="X730" t="s">
        <v>83</v>
      </c>
    </row>
    <row r="731" spans="1:24">
      <c r="A731">
        <v>4988</v>
      </c>
      <c r="B731" s="28">
        <v>46145</v>
      </c>
      <c r="C731">
        <v>2026</v>
      </c>
      <c r="D731" t="s">
        <v>81</v>
      </c>
      <c r="E731">
        <v>5</v>
      </c>
      <c r="F731" t="s">
        <v>83</v>
      </c>
      <c r="G731" t="s">
        <v>11</v>
      </c>
      <c r="H731" t="s">
        <v>39</v>
      </c>
      <c r="I731" t="s">
        <v>19</v>
      </c>
      <c r="J731" t="s">
        <v>13</v>
      </c>
      <c r="K731" t="s">
        <v>34</v>
      </c>
      <c r="L731" t="s">
        <v>38</v>
      </c>
      <c r="M731">
        <v>1</v>
      </c>
      <c r="N731">
        <v>122.28</v>
      </c>
      <c r="O731">
        <v>0</v>
      </c>
      <c r="P731">
        <v>67.28</v>
      </c>
      <c r="Q731">
        <v>122.28</v>
      </c>
      <c r="R731">
        <v>67.28</v>
      </c>
      <c r="S731">
        <v>55</v>
      </c>
      <c r="T731">
        <v>0.44978737324174028</v>
      </c>
      <c r="U731">
        <v>2026</v>
      </c>
      <c r="V731" t="s">
        <v>81</v>
      </c>
      <c r="W731">
        <v>5</v>
      </c>
      <c r="X731" t="s">
        <v>83</v>
      </c>
    </row>
    <row r="732" spans="1:24">
      <c r="A732">
        <v>253</v>
      </c>
      <c r="B732" s="28">
        <v>46146</v>
      </c>
      <c r="C732">
        <v>2026</v>
      </c>
      <c r="D732" t="s">
        <v>81</v>
      </c>
      <c r="E732">
        <v>5</v>
      </c>
      <c r="F732" t="s">
        <v>83</v>
      </c>
      <c r="G732" t="s">
        <v>11</v>
      </c>
      <c r="H732" t="s">
        <v>39</v>
      </c>
      <c r="I732" t="s">
        <v>19</v>
      </c>
      <c r="J732" t="s">
        <v>16</v>
      </c>
      <c r="K732" t="s">
        <v>9</v>
      </c>
      <c r="L732" t="s">
        <v>10</v>
      </c>
      <c r="M732">
        <v>1</v>
      </c>
      <c r="N732">
        <v>90.92</v>
      </c>
      <c r="O732">
        <v>0.15</v>
      </c>
      <c r="P732">
        <v>44.93</v>
      </c>
      <c r="Q732">
        <v>77.281999999999996</v>
      </c>
      <c r="R732">
        <v>44.93</v>
      </c>
      <c r="S732">
        <v>32.351999999999997</v>
      </c>
      <c r="T732">
        <v>0.41862270645169636</v>
      </c>
      <c r="U732">
        <v>2026</v>
      </c>
      <c r="V732" t="s">
        <v>81</v>
      </c>
      <c r="W732">
        <v>5</v>
      </c>
      <c r="X732" t="s">
        <v>83</v>
      </c>
    </row>
    <row r="733" spans="1:24">
      <c r="A733">
        <v>1743</v>
      </c>
      <c r="B733" s="28">
        <v>46146</v>
      </c>
      <c r="C733">
        <v>2026</v>
      </c>
      <c r="D733" t="s">
        <v>81</v>
      </c>
      <c r="E733">
        <v>5</v>
      </c>
      <c r="F733" t="s">
        <v>83</v>
      </c>
      <c r="G733" t="s">
        <v>6</v>
      </c>
      <c r="H733" t="s">
        <v>43</v>
      </c>
      <c r="I733" t="s">
        <v>2</v>
      </c>
      <c r="J733" t="s">
        <v>13</v>
      </c>
      <c r="K733" t="s">
        <v>34</v>
      </c>
      <c r="L733" t="s">
        <v>45</v>
      </c>
      <c r="M733">
        <v>1</v>
      </c>
      <c r="N733">
        <v>51.02</v>
      </c>
      <c r="O733">
        <v>0</v>
      </c>
      <c r="P733">
        <v>21.83</v>
      </c>
      <c r="Q733">
        <v>51.02</v>
      </c>
      <c r="R733">
        <v>21.83</v>
      </c>
      <c r="S733">
        <v>29.190000000000005</v>
      </c>
      <c r="T733">
        <v>0.5721285770286163</v>
      </c>
      <c r="U733">
        <v>2026</v>
      </c>
      <c r="V733" t="s">
        <v>81</v>
      </c>
      <c r="W733">
        <v>5</v>
      </c>
      <c r="X733" t="s">
        <v>83</v>
      </c>
    </row>
    <row r="734" spans="1:24">
      <c r="A734">
        <v>1801</v>
      </c>
      <c r="B734" s="28">
        <v>46146</v>
      </c>
      <c r="C734">
        <v>2026</v>
      </c>
      <c r="D734" t="s">
        <v>81</v>
      </c>
      <c r="E734">
        <v>5</v>
      </c>
      <c r="F734" t="s">
        <v>83</v>
      </c>
      <c r="G734" t="s">
        <v>11</v>
      </c>
      <c r="H734" t="s">
        <v>12</v>
      </c>
      <c r="I734" t="s">
        <v>2</v>
      </c>
      <c r="J734" t="s">
        <v>16</v>
      </c>
      <c r="K734" t="s">
        <v>14</v>
      </c>
      <c r="L734" t="s">
        <v>15</v>
      </c>
      <c r="M734">
        <v>2</v>
      </c>
      <c r="N734">
        <v>36.299999999999997</v>
      </c>
      <c r="O734">
        <v>0.05</v>
      </c>
      <c r="P734">
        <v>13.9</v>
      </c>
      <c r="Q734">
        <v>68.969999999999985</v>
      </c>
      <c r="R734">
        <v>27.8</v>
      </c>
      <c r="S734">
        <v>41.169999999999987</v>
      </c>
      <c r="T734">
        <v>0.59692619979701311</v>
      </c>
      <c r="U734">
        <v>2026</v>
      </c>
      <c r="V734" t="s">
        <v>81</v>
      </c>
      <c r="W734">
        <v>5</v>
      </c>
      <c r="X734" t="s">
        <v>83</v>
      </c>
    </row>
    <row r="735" spans="1:24">
      <c r="A735">
        <v>2511</v>
      </c>
      <c r="B735" s="28">
        <v>46146</v>
      </c>
      <c r="C735">
        <v>2026</v>
      </c>
      <c r="D735" t="s">
        <v>81</v>
      </c>
      <c r="E735">
        <v>5</v>
      </c>
      <c r="F735" t="s">
        <v>83</v>
      </c>
      <c r="G735" t="s">
        <v>11</v>
      </c>
      <c r="H735" t="s">
        <v>39</v>
      </c>
      <c r="I735" t="s">
        <v>8</v>
      </c>
      <c r="J735" t="s">
        <v>16</v>
      </c>
      <c r="K735" t="s">
        <v>23</v>
      </c>
      <c r="L735" t="s">
        <v>29</v>
      </c>
      <c r="M735">
        <v>8</v>
      </c>
      <c r="N735">
        <v>195.03</v>
      </c>
      <c r="O735">
        <v>0.15</v>
      </c>
      <c r="P735">
        <v>101.13</v>
      </c>
      <c r="Q735">
        <v>1326.204</v>
      </c>
      <c r="R735">
        <v>809.04</v>
      </c>
      <c r="S735">
        <v>517.16399999999999</v>
      </c>
      <c r="T735">
        <v>0.38995810599274322</v>
      </c>
      <c r="U735">
        <v>2026</v>
      </c>
      <c r="V735" t="s">
        <v>81</v>
      </c>
      <c r="W735">
        <v>5</v>
      </c>
      <c r="X735" t="s">
        <v>83</v>
      </c>
    </row>
    <row r="736" spans="1:24">
      <c r="A736">
        <v>3186</v>
      </c>
      <c r="B736" s="28">
        <v>46146</v>
      </c>
      <c r="C736">
        <v>2026</v>
      </c>
      <c r="D736" t="s">
        <v>81</v>
      </c>
      <c r="E736">
        <v>5</v>
      </c>
      <c r="F736" t="s">
        <v>83</v>
      </c>
      <c r="G736" t="s">
        <v>6</v>
      </c>
      <c r="H736" t="s">
        <v>27</v>
      </c>
      <c r="I736" t="s">
        <v>2</v>
      </c>
      <c r="J736" t="s">
        <v>13</v>
      </c>
      <c r="K736" t="s">
        <v>9</v>
      </c>
      <c r="L736" t="s">
        <v>17</v>
      </c>
      <c r="M736">
        <v>1</v>
      </c>
      <c r="N736">
        <v>143.66</v>
      </c>
      <c r="O736">
        <v>0.1</v>
      </c>
      <c r="P736">
        <v>79.25</v>
      </c>
      <c r="Q736">
        <v>129.29400000000001</v>
      </c>
      <c r="R736">
        <v>79.25</v>
      </c>
      <c r="S736">
        <v>50.044000000000011</v>
      </c>
      <c r="T736">
        <v>0.38705585719368268</v>
      </c>
      <c r="U736">
        <v>2026</v>
      </c>
      <c r="V736" t="s">
        <v>81</v>
      </c>
      <c r="W736">
        <v>5</v>
      </c>
      <c r="X736" t="s">
        <v>83</v>
      </c>
    </row>
    <row r="737" spans="1:24">
      <c r="A737">
        <v>3378</v>
      </c>
      <c r="B737" s="28">
        <v>46146</v>
      </c>
      <c r="C737">
        <v>2026</v>
      </c>
      <c r="D737" t="s">
        <v>81</v>
      </c>
      <c r="E737">
        <v>5</v>
      </c>
      <c r="F737" t="s">
        <v>83</v>
      </c>
      <c r="G737" t="s">
        <v>0</v>
      </c>
      <c r="H737" t="s">
        <v>1</v>
      </c>
      <c r="I737" t="s">
        <v>8</v>
      </c>
      <c r="J737" t="s">
        <v>16</v>
      </c>
      <c r="K737" t="s">
        <v>34</v>
      </c>
      <c r="L737" t="s">
        <v>38</v>
      </c>
      <c r="M737">
        <v>3</v>
      </c>
      <c r="N737">
        <v>120.28</v>
      </c>
      <c r="O737">
        <v>0.2</v>
      </c>
      <c r="P737">
        <v>69.23</v>
      </c>
      <c r="Q737">
        <v>288.67200000000003</v>
      </c>
      <c r="R737">
        <v>207.69</v>
      </c>
      <c r="S737">
        <v>80.982000000000028</v>
      </c>
      <c r="T737">
        <v>0.28053292317924849</v>
      </c>
      <c r="U737">
        <v>2026</v>
      </c>
      <c r="V737" t="s">
        <v>81</v>
      </c>
      <c r="W737">
        <v>5</v>
      </c>
      <c r="X737" t="s">
        <v>83</v>
      </c>
    </row>
    <row r="738" spans="1:24">
      <c r="A738">
        <v>4255</v>
      </c>
      <c r="B738" s="28">
        <v>46146</v>
      </c>
      <c r="C738">
        <v>2026</v>
      </c>
      <c r="D738" t="s">
        <v>81</v>
      </c>
      <c r="E738">
        <v>5</v>
      </c>
      <c r="F738" t="s">
        <v>83</v>
      </c>
      <c r="G738" t="s">
        <v>20</v>
      </c>
      <c r="H738" t="s">
        <v>31</v>
      </c>
      <c r="I738" t="s">
        <v>28</v>
      </c>
      <c r="J738" t="s">
        <v>3</v>
      </c>
      <c r="K738" t="s">
        <v>14</v>
      </c>
      <c r="L738" t="s">
        <v>15</v>
      </c>
      <c r="M738">
        <v>6</v>
      </c>
      <c r="N738">
        <v>36.04</v>
      </c>
      <c r="O738">
        <v>0</v>
      </c>
      <c r="P738">
        <v>13.38</v>
      </c>
      <c r="Q738">
        <v>216.24</v>
      </c>
      <c r="R738">
        <v>80.28</v>
      </c>
      <c r="S738">
        <v>135.96</v>
      </c>
      <c r="T738">
        <v>0.62874583795782468</v>
      </c>
      <c r="U738">
        <v>2026</v>
      </c>
      <c r="V738" t="s">
        <v>81</v>
      </c>
      <c r="W738">
        <v>5</v>
      </c>
      <c r="X738" t="s">
        <v>83</v>
      </c>
    </row>
    <row r="739" spans="1:24">
      <c r="A739">
        <v>4587</v>
      </c>
      <c r="B739" s="28">
        <v>46146</v>
      </c>
      <c r="C739">
        <v>2026</v>
      </c>
      <c r="D739" t="s">
        <v>81</v>
      </c>
      <c r="E739">
        <v>5</v>
      </c>
      <c r="F739" t="s">
        <v>83</v>
      </c>
      <c r="G739" t="s">
        <v>11</v>
      </c>
      <c r="H739" t="s">
        <v>12</v>
      </c>
      <c r="I739" t="s">
        <v>28</v>
      </c>
      <c r="J739" t="s">
        <v>3</v>
      </c>
      <c r="K739" t="s">
        <v>9</v>
      </c>
      <c r="L739" t="s">
        <v>10</v>
      </c>
      <c r="M739">
        <v>2</v>
      </c>
      <c r="N739">
        <v>91.72</v>
      </c>
      <c r="O739">
        <v>0</v>
      </c>
      <c r="P739">
        <v>45.67</v>
      </c>
      <c r="Q739">
        <v>183.44</v>
      </c>
      <c r="R739">
        <v>91.34</v>
      </c>
      <c r="S739">
        <v>92.1</v>
      </c>
      <c r="T739">
        <v>0.50207152202354988</v>
      </c>
      <c r="U739">
        <v>2026</v>
      </c>
      <c r="V739" t="s">
        <v>81</v>
      </c>
      <c r="W739">
        <v>5</v>
      </c>
      <c r="X739" t="s">
        <v>83</v>
      </c>
    </row>
    <row r="740" spans="1:24">
      <c r="A740">
        <v>830</v>
      </c>
      <c r="B740" s="28">
        <v>46147</v>
      </c>
      <c r="C740">
        <v>2026</v>
      </c>
      <c r="D740" t="s">
        <v>81</v>
      </c>
      <c r="E740">
        <v>5</v>
      </c>
      <c r="F740" t="s">
        <v>83</v>
      </c>
      <c r="G740" t="s">
        <v>20</v>
      </c>
      <c r="H740" t="s">
        <v>33</v>
      </c>
      <c r="I740" t="s">
        <v>2</v>
      </c>
      <c r="J740" t="s">
        <v>16</v>
      </c>
      <c r="K740" t="s">
        <v>4</v>
      </c>
      <c r="L740" t="s">
        <v>22</v>
      </c>
      <c r="M740">
        <v>2</v>
      </c>
      <c r="N740">
        <v>50.4</v>
      </c>
      <c r="O740">
        <v>0</v>
      </c>
      <c r="P740">
        <v>22.21</v>
      </c>
      <c r="Q740">
        <v>100.8</v>
      </c>
      <c r="R740">
        <v>44.42</v>
      </c>
      <c r="S740">
        <v>56.379999999999995</v>
      </c>
      <c r="T740">
        <v>0.55932539682539684</v>
      </c>
      <c r="U740">
        <v>2026</v>
      </c>
      <c r="V740" t="s">
        <v>81</v>
      </c>
      <c r="W740">
        <v>5</v>
      </c>
      <c r="X740" t="s">
        <v>83</v>
      </c>
    </row>
    <row r="741" spans="1:24">
      <c r="A741">
        <v>4320</v>
      </c>
      <c r="B741" s="28">
        <v>46147</v>
      </c>
      <c r="C741">
        <v>2026</v>
      </c>
      <c r="D741" t="s">
        <v>81</v>
      </c>
      <c r="E741">
        <v>5</v>
      </c>
      <c r="F741" t="s">
        <v>83</v>
      </c>
      <c r="G741" t="s">
        <v>6</v>
      </c>
      <c r="H741" t="s">
        <v>27</v>
      </c>
      <c r="I741" t="s">
        <v>2</v>
      </c>
      <c r="J741" t="s">
        <v>3</v>
      </c>
      <c r="K741" t="s">
        <v>14</v>
      </c>
      <c r="L741" t="s">
        <v>48</v>
      </c>
      <c r="M741">
        <v>2</v>
      </c>
      <c r="N741">
        <v>165.17</v>
      </c>
      <c r="O741">
        <v>0</v>
      </c>
      <c r="P741">
        <v>87.78</v>
      </c>
      <c r="Q741">
        <v>330.34</v>
      </c>
      <c r="R741">
        <v>175.56</v>
      </c>
      <c r="S741">
        <v>154.77999999999997</v>
      </c>
      <c r="T741">
        <v>0.46854755706242052</v>
      </c>
      <c r="U741">
        <v>2026</v>
      </c>
      <c r="V741" t="s">
        <v>81</v>
      </c>
      <c r="W741">
        <v>5</v>
      </c>
      <c r="X741" t="s">
        <v>83</v>
      </c>
    </row>
    <row r="742" spans="1:24">
      <c r="A742">
        <v>4386</v>
      </c>
      <c r="B742" s="28">
        <v>46147</v>
      </c>
      <c r="C742">
        <v>2026</v>
      </c>
      <c r="D742" t="s">
        <v>81</v>
      </c>
      <c r="E742">
        <v>5</v>
      </c>
      <c r="F742" t="s">
        <v>83</v>
      </c>
      <c r="G742" t="s">
        <v>0</v>
      </c>
      <c r="H742" t="s">
        <v>50</v>
      </c>
      <c r="I742" t="s">
        <v>2</v>
      </c>
      <c r="J742" t="s">
        <v>3</v>
      </c>
      <c r="K742" t="s">
        <v>9</v>
      </c>
      <c r="L742" t="s">
        <v>46</v>
      </c>
      <c r="M742">
        <v>1</v>
      </c>
      <c r="N742">
        <v>69.819999999999993</v>
      </c>
      <c r="O742">
        <v>0.05</v>
      </c>
      <c r="P742">
        <v>33.29</v>
      </c>
      <c r="Q742">
        <v>66.328999999999994</v>
      </c>
      <c r="R742">
        <v>33.29</v>
      </c>
      <c r="S742">
        <v>33.038999999999994</v>
      </c>
      <c r="T742">
        <v>0.49810791659756665</v>
      </c>
      <c r="U742">
        <v>2026</v>
      </c>
      <c r="V742" t="s">
        <v>81</v>
      </c>
      <c r="W742">
        <v>5</v>
      </c>
      <c r="X742" t="s">
        <v>83</v>
      </c>
    </row>
    <row r="743" spans="1:24">
      <c r="A743">
        <v>4602</v>
      </c>
      <c r="B743" s="28">
        <v>46147</v>
      </c>
      <c r="C743">
        <v>2026</v>
      </c>
      <c r="D743" t="s">
        <v>81</v>
      </c>
      <c r="E743">
        <v>5</v>
      </c>
      <c r="F743" t="s">
        <v>83</v>
      </c>
      <c r="G743" t="s">
        <v>6</v>
      </c>
      <c r="H743" t="s">
        <v>43</v>
      </c>
      <c r="I743" t="s">
        <v>28</v>
      </c>
      <c r="J743" t="s">
        <v>13</v>
      </c>
      <c r="K743" t="s">
        <v>14</v>
      </c>
      <c r="L743" t="s">
        <v>44</v>
      </c>
      <c r="M743">
        <v>2</v>
      </c>
      <c r="N743">
        <v>131.36000000000001</v>
      </c>
      <c r="O743">
        <v>0.1</v>
      </c>
      <c r="P743">
        <v>65.3</v>
      </c>
      <c r="Q743">
        <v>236.44800000000004</v>
      </c>
      <c r="R743">
        <v>130.6</v>
      </c>
      <c r="S743">
        <v>105.84800000000004</v>
      </c>
      <c r="T743">
        <v>0.4476586818243336</v>
      </c>
      <c r="U743">
        <v>2026</v>
      </c>
      <c r="V743" t="s">
        <v>81</v>
      </c>
      <c r="W743">
        <v>5</v>
      </c>
      <c r="X743" t="s">
        <v>83</v>
      </c>
    </row>
    <row r="744" spans="1:24">
      <c r="A744">
        <v>5190</v>
      </c>
      <c r="B744" s="28">
        <v>46147</v>
      </c>
      <c r="C744">
        <v>2026</v>
      </c>
      <c r="D744" t="s">
        <v>81</v>
      </c>
      <c r="E744">
        <v>5</v>
      </c>
      <c r="F744" t="s">
        <v>83</v>
      </c>
      <c r="G744" t="s">
        <v>20</v>
      </c>
      <c r="H744" t="s">
        <v>33</v>
      </c>
      <c r="I744" t="s">
        <v>8</v>
      </c>
      <c r="J744" t="s">
        <v>3</v>
      </c>
      <c r="K744" t="s">
        <v>9</v>
      </c>
      <c r="L744" t="s">
        <v>10</v>
      </c>
      <c r="M744">
        <v>15</v>
      </c>
      <c r="N744">
        <v>93.65</v>
      </c>
      <c r="O744">
        <v>0.1</v>
      </c>
      <c r="P744">
        <v>44.89</v>
      </c>
      <c r="Q744">
        <v>1264.2750000000001</v>
      </c>
      <c r="R744">
        <v>673.35</v>
      </c>
      <c r="S744">
        <v>590.92500000000007</v>
      </c>
      <c r="T744">
        <v>0.46740226612089936</v>
      </c>
      <c r="U744">
        <v>2026</v>
      </c>
      <c r="V744" t="s">
        <v>81</v>
      </c>
      <c r="W744">
        <v>5</v>
      </c>
      <c r="X744" t="s">
        <v>83</v>
      </c>
    </row>
    <row r="745" spans="1:24">
      <c r="A745">
        <v>393</v>
      </c>
      <c r="B745" s="28">
        <v>46148</v>
      </c>
      <c r="C745">
        <v>2026</v>
      </c>
      <c r="D745" t="s">
        <v>81</v>
      </c>
      <c r="E745">
        <v>5</v>
      </c>
      <c r="F745" t="s">
        <v>83</v>
      </c>
      <c r="G745" t="s">
        <v>6</v>
      </c>
      <c r="H745" t="s">
        <v>43</v>
      </c>
      <c r="I745" t="s">
        <v>28</v>
      </c>
      <c r="J745" t="s">
        <v>13</v>
      </c>
      <c r="K745" t="s">
        <v>23</v>
      </c>
      <c r="L745" t="s">
        <v>29</v>
      </c>
      <c r="M745">
        <v>3</v>
      </c>
      <c r="N745">
        <v>199.93</v>
      </c>
      <c r="O745">
        <v>0</v>
      </c>
      <c r="P745">
        <v>104.86</v>
      </c>
      <c r="Q745">
        <v>599.79</v>
      </c>
      <c r="R745">
        <v>314.58</v>
      </c>
      <c r="S745">
        <v>285.20999999999998</v>
      </c>
      <c r="T745">
        <v>0.47551643075076278</v>
      </c>
      <c r="U745">
        <v>2026</v>
      </c>
      <c r="V745" t="s">
        <v>81</v>
      </c>
      <c r="W745">
        <v>5</v>
      </c>
      <c r="X745" t="s">
        <v>83</v>
      </c>
    </row>
    <row r="746" spans="1:24">
      <c r="A746">
        <v>812</v>
      </c>
      <c r="B746" s="28">
        <v>46148</v>
      </c>
      <c r="C746">
        <v>2026</v>
      </c>
      <c r="D746" t="s">
        <v>81</v>
      </c>
      <c r="E746">
        <v>5</v>
      </c>
      <c r="F746" t="s">
        <v>83</v>
      </c>
      <c r="G746" t="s">
        <v>0</v>
      </c>
      <c r="H746" t="s">
        <v>1</v>
      </c>
      <c r="I746" t="s">
        <v>2</v>
      </c>
      <c r="J746" t="s">
        <v>13</v>
      </c>
      <c r="K746" t="s">
        <v>9</v>
      </c>
      <c r="L746" t="s">
        <v>46</v>
      </c>
      <c r="M746">
        <v>5</v>
      </c>
      <c r="N746">
        <v>70.150000000000006</v>
      </c>
      <c r="O746">
        <v>0</v>
      </c>
      <c r="P746">
        <v>32.700000000000003</v>
      </c>
      <c r="Q746">
        <v>350.75</v>
      </c>
      <c r="R746">
        <v>163.5</v>
      </c>
      <c r="S746">
        <v>187.25</v>
      </c>
      <c r="T746">
        <v>0.53385602280826805</v>
      </c>
      <c r="U746">
        <v>2026</v>
      </c>
      <c r="V746" t="s">
        <v>81</v>
      </c>
      <c r="W746">
        <v>5</v>
      </c>
      <c r="X746" t="s">
        <v>83</v>
      </c>
    </row>
    <row r="747" spans="1:24">
      <c r="A747">
        <v>1297</v>
      </c>
      <c r="B747" s="28">
        <v>46148</v>
      </c>
      <c r="C747">
        <v>2026</v>
      </c>
      <c r="D747" t="s">
        <v>81</v>
      </c>
      <c r="E747">
        <v>5</v>
      </c>
      <c r="F747" t="s">
        <v>83</v>
      </c>
      <c r="G747" t="s">
        <v>11</v>
      </c>
      <c r="H747" t="s">
        <v>12</v>
      </c>
      <c r="I747" t="s">
        <v>19</v>
      </c>
      <c r="J747" t="s">
        <v>13</v>
      </c>
      <c r="K747" t="s">
        <v>34</v>
      </c>
      <c r="L747" t="s">
        <v>42</v>
      </c>
      <c r="M747">
        <v>2</v>
      </c>
      <c r="N747">
        <v>35.86</v>
      </c>
      <c r="O747">
        <v>0</v>
      </c>
      <c r="P747">
        <v>13.9</v>
      </c>
      <c r="Q747">
        <v>71.72</v>
      </c>
      <c r="R747">
        <v>27.8</v>
      </c>
      <c r="S747">
        <v>43.92</v>
      </c>
      <c r="T747">
        <v>0.61238148354712774</v>
      </c>
      <c r="U747">
        <v>2026</v>
      </c>
      <c r="V747" t="s">
        <v>81</v>
      </c>
      <c r="W747">
        <v>5</v>
      </c>
      <c r="X747" t="s">
        <v>83</v>
      </c>
    </row>
    <row r="748" spans="1:24">
      <c r="A748">
        <v>1574</v>
      </c>
      <c r="B748" s="28">
        <v>46148</v>
      </c>
      <c r="C748">
        <v>2026</v>
      </c>
      <c r="D748" t="s">
        <v>81</v>
      </c>
      <c r="E748">
        <v>5</v>
      </c>
      <c r="F748" t="s">
        <v>83</v>
      </c>
      <c r="G748" t="s">
        <v>6</v>
      </c>
      <c r="H748" t="s">
        <v>27</v>
      </c>
      <c r="I748" t="s">
        <v>2</v>
      </c>
      <c r="J748" t="s">
        <v>3</v>
      </c>
      <c r="K748" t="s">
        <v>9</v>
      </c>
      <c r="L748" t="s">
        <v>10</v>
      </c>
      <c r="M748">
        <v>1</v>
      </c>
      <c r="N748">
        <v>92.27</v>
      </c>
      <c r="O748">
        <v>0</v>
      </c>
      <c r="P748">
        <v>46.5</v>
      </c>
      <c r="Q748">
        <v>92.27</v>
      </c>
      <c r="R748">
        <v>46.5</v>
      </c>
      <c r="S748">
        <v>45.769999999999996</v>
      </c>
      <c r="T748">
        <v>0.49604421805570603</v>
      </c>
      <c r="U748">
        <v>2026</v>
      </c>
      <c r="V748" t="s">
        <v>81</v>
      </c>
      <c r="W748">
        <v>5</v>
      </c>
      <c r="X748" t="s">
        <v>83</v>
      </c>
    </row>
    <row r="749" spans="1:24">
      <c r="A749">
        <v>3060</v>
      </c>
      <c r="B749" s="28">
        <v>46148</v>
      </c>
      <c r="C749">
        <v>2026</v>
      </c>
      <c r="D749" t="s">
        <v>81</v>
      </c>
      <c r="E749">
        <v>5</v>
      </c>
      <c r="F749" t="s">
        <v>83</v>
      </c>
      <c r="G749" t="s">
        <v>6</v>
      </c>
      <c r="H749" t="s">
        <v>27</v>
      </c>
      <c r="I749" t="s">
        <v>8</v>
      </c>
      <c r="J749" t="s">
        <v>16</v>
      </c>
      <c r="K749" t="s">
        <v>9</v>
      </c>
      <c r="L749" t="s">
        <v>37</v>
      </c>
      <c r="M749">
        <v>6</v>
      </c>
      <c r="N749">
        <v>157.31</v>
      </c>
      <c r="O749">
        <v>0.15</v>
      </c>
      <c r="P749">
        <v>80.34</v>
      </c>
      <c r="Q749">
        <v>802.28099999999995</v>
      </c>
      <c r="R749">
        <v>482.04</v>
      </c>
      <c r="S749">
        <v>320.24099999999993</v>
      </c>
      <c r="T749">
        <v>0.3991631361081715</v>
      </c>
      <c r="U749">
        <v>2026</v>
      </c>
      <c r="V749" t="s">
        <v>81</v>
      </c>
      <c r="W749">
        <v>5</v>
      </c>
      <c r="X749" t="s">
        <v>83</v>
      </c>
    </row>
    <row r="750" spans="1:24">
      <c r="A750">
        <v>3490</v>
      </c>
      <c r="B750" s="28">
        <v>46148</v>
      </c>
      <c r="C750">
        <v>2026</v>
      </c>
      <c r="D750" t="s">
        <v>81</v>
      </c>
      <c r="E750">
        <v>5</v>
      </c>
      <c r="F750" t="s">
        <v>83</v>
      </c>
      <c r="G750" t="s">
        <v>6</v>
      </c>
      <c r="H750" t="s">
        <v>41</v>
      </c>
      <c r="I750" t="s">
        <v>2</v>
      </c>
      <c r="J750" t="s">
        <v>13</v>
      </c>
      <c r="K750" t="s">
        <v>14</v>
      </c>
      <c r="L750" t="s">
        <v>32</v>
      </c>
      <c r="M750">
        <v>2</v>
      </c>
      <c r="N750">
        <v>46.18</v>
      </c>
      <c r="O750">
        <v>0.05</v>
      </c>
      <c r="P750">
        <v>17.899999999999999</v>
      </c>
      <c r="Q750">
        <v>87.74199999999999</v>
      </c>
      <c r="R750">
        <v>35.799999999999997</v>
      </c>
      <c r="S750">
        <v>51.941999999999993</v>
      </c>
      <c r="T750">
        <v>0.59198559412823959</v>
      </c>
      <c r="U750">
        <v>2026</v>
      </c>
      <c r="V750" t="s">
        <v>81</v>
      </c>
      <c r="W750">
        <v>5</v>
      </c>
      <c r="X750" t="s">
        <v>83</v>
      </c>
    </row>
    <row r="751" spans="1:24">
      <c r="A751">
        <v>3654</v>
      </c>
      <c r="B751" s="28">
        <v>46148</v>
      </c>
      <c r="C751">
        <v>2026</v>
      </c>
      <c r="D751" t="s">
        <v>81</v>
      </c>
      <c r="E751">
        <v>5</v>
      </c>
      <c r="F751" t="s">
        <v>83</v>
      </c>
      <c r="G751" t="s">
        <v>11</v>
      </c>
      <c r="H751" t="s">
        <v>39</v>
      </c>
      <c r="I751" t="s">
        <v>2</v>
      </c>
      <c r="J751" t="s">
        <v>16</v>
      </c>
      <c r="K751" t="s">
        <v>4</v>
      </c>
      <c r="L751" t="s">
        <v>22</v>
      </c>
      <c r="M751">
        <v>1</v>
      </c>
      <c r="N751">
        <v>51.44</v>
      </c>
      <c r="O751">
        <v>0.1</v>
      </c>
      <c r="P751">
        <v>22.88</v>
      </c>
      <c r="Q751">
        <v>46.295999999999999</v>
      </c>
      <c r="R751">
        <v>22.88</v>
      </c>
      <c r="S751">
        <v>23.416</v>
      </c>
      <c r="T751">
        <v>0.50578883704855715</v>
      </c>
      <c r="U751">
        <v>2026</v>
      </c>
      <c r="V751" t="s">
        <v>81</v>
      </c>
      <c r="W751">
        <v>5</v>
      </c>
      <c r="X751" t="s">
        <v>83</v>
      </c>
    </row>
    <row r="752" spans="1:24">
      <c r="A752">
        <v>4209</v>
      </c>
      <c r="B752" s="28">
        <v>46148</v>
      </c>
      <c r="C752">
        <v>2026</v>
      </c>
      <c r="D752" t="s">
        <v>81</v>
      </c>
      <c r="E752">
        <v>5</v>
      </c>
      <c r="F752" t="s">
        <v>83</v>
      </c>
      <c r="G752" t="s">
        <v>6</v>
      </c>
      <c r="H752" t="s">
        <v>7</v>
      </c>
      <c r="I752" t="s">
        <v>2</v>
      </c>
      <c r="J752" t="s">
        <v>13</v>
      </c>
      <c r="K752" t="s">
        <v>34</v>
      </c>
      <c r="L752" t="s">
        <v>45</v>
      </c>
      <c r="M752">
        <v>2</v>
      </c>
      <c r="N752">
        <v>50.97</v>
      </c>
      <c r="O752">
        <v>0.05</v>
      </c>
      <c r="P752">
        <v>21.67</v>
      </c>
      <c r="Q752">
        <v>96.842999999999989</v>
      </c>
      <c r="R752">
        <v>43.34</v>
      </c>
      <c r="S752">
        <v>53.502999999999986</v>
      </c>
      <c r="T752">
        <v>0.55247152607829153</v>
      </c>
      <c r="U752">
        <v>2026</v>
      </c>
      <c r="V752" t="s">
        <v>81</v>
      </c>
      <c r="W752">
        <v>5</v>
      </c>
      <c r="X752" t="s">
        <v>83</v>
      </c>
    </row>
    <row r="753" spans="1:24">
      <c r="A753">
        <v>4227</v>
      </c>
      <c r="B753" s="28">
        <v>46148</v>
      </c>
      <c r="C753">
        <v>2026</v>
      </c>
      <c r="D753" t="s">
        <v>81</v>
      </c>
      <c r="E753">
        <v>5</v>
      </c>
      <c r="F753" t="s">
        <v>83</v>
      </c>
      <c r="G753" t="s">
        <v>6</v>
      </c>
      <c r="H753" t="s">
        <v>7</v>
      </c>
      <c r="I753" t="s">
        <v>2</v>
      </c>
      <c r="J753" t="s">
        <v>13</v>
      </c>
      <c r="K753" t="s">
        <v>4</v>
      </c>
      <c r="L753" t="s">
        <v>26</v>
      </c>
      <c r="M753">
        <v>2</v>
      </c>
      <c r="N753">
        <v>40.549999999999997</v>
      </c>
      <c r="O753">
        <v>0</v>
      </c>
      <c r="P753">
        <v>16.52</v>
      </c>
      <c r="Q753">
        <v>81.099999999999994</v>
      </c>
      <c r="R753">
        <v>33.04</v>
      </c>
      <c r="S753">
        <v>48.059999999999995</v>
      </c>
      <c r="T753">
        <v>0.59260172626387175</v>
      </c>
      <c r="U753">
        <v>2026</v>
      </c>
      <c r="V753" t="s">
        <v>81</v>
      </c>
      <c r="W753">
        <v>5</v>
      </c>
      <c r="X753" t="s">
        <v>83</v>
      </c>
    </row>
    <row r="754" spans="1:24">
      <c r="A754">
        <v>4247</v>
      </c>
      <c r="B754" s="28">
        <v>46148</v>
      </c>
      <c r="C754">
        <v>2026</v>
      </c>
      <c r="D754" t="s">
        <v>81</v>
      </c>
      <c r="E754">
        <v>5</v>
      </c>
      <c r="F754" t="s">
        <v>83</v>
      </c>
      <c r="G754" t="s">
        <v>11</v>
      </c>
      <c r="H754" t="s">
        <v>52</v>
      </c>
      <c r="I754" t="s">
        <v>2</v>
      </c>
      <c r="J754" t="s">
        <v>13</v>
      </c>
      <c r="K754" t="s">
        <v>4</v>
      </c>
      <c r="L754" t="s">
        <v>22</v>
      </c>
      <c r="M754">
        <v>2</v>
      </c>
      <c r="N754">
        <v>51.3</v>
      </c>
      <c r="O754">
        <v>0</v>
      </c>
      <c r="P754">
        <v>23.12</v>
      </c>
      <c r="Q754">
        <v>102.6</v>
      </c>
      <c r="R754">
        <v>46.24</v>
      </c>
      <c r="S754">
        <v>56.359999999999992</v>
      </c>
      <c r="T754">
        <v>0.54931773879142298</v>
      </c>
      <c r="U754">
        <v>2026</v>
      </c>
      <c r="V754" t="s">
        <v>81</v>
      </c>
      <c r="W754">
        <v>5</v>
      </c>
      <c r="X754" t="s">
        <v>83</v>
      </c>
    </row>
    <row r="755" spans="1:24">
      <c r="A755">
        <v>5196</v>
      </c>
      <c r="B755" s="28">
        <v>46148</v>
      </c>
      <c r="C755">
        <v>2026</v>
      </c>
      <c r="D755" t="s">
        <v>81</v>
      </c>
      <c r="E755">
        <v>5</v>
      </c>
      <c r="F755" t="s">
        <v>83</v>
      </c>
      <c r="G755" t="s">
        <v>20</v>
      </c>
      <c r="H755" t="s">
        <v>33</v>
      </c>
      <c r="I755" t="s">
        <v>2</v>
      </c>
      <c r="J755" t="s">
        <v>13</v>
      </c>
      <c r="K755" t="s">
        <v>23</v>
      </c>
      <c r="L755" t="s">
        <v>40</v>
      </c>
      <c r="M755">
        <v>3</v>
      </c>
      <c r="N755">
        <v>82.56</v>
      </c>
      <c r="O755">
        <v>0</v>
      </c>
      <c r="P755">
        <v>39.99</v>
      </c>
      <c r="Q755">
        <v>247.68</v>
      </c>
      <c r="R755">
        <v>119.97</v>
      </c>
      <c r="S755">
        <v>127.71000000000001</v>
      </c>
      <c r="T755">
        <v>0.515625</v>
      </c>
      <c r="U755">
        <v>2026</v>
      </c>
      <c r="V755" t="s">
        <v>81</v>
      </c>
      <c r="W755">
        <v>5</v>
      </c>
      <c r="X755" t="s">
        <v>83</v>
      </c>
    </row>
    <row r="756" spans="1:24">
      <c r="A756">
        <v>400</v>
      </c>
      <c r="B756" s="28">
        <v>46149</v>
      </c>
      <c r="C756">
        <v>2026</v>
      </c>
      <c r="D756" t="s">
        <v>81</v>
      </c>
      <c r="E756">
        <v>5</v>
      </c>
      <c r="F756" t="s">
        <v>83</v>
      </c>
      <c r="G756" t="s">
        <v>6</v>
      </c>
      <c r="H756" t="s">
        <v>43</v>
      </c>
      <c r="I756" t="s">
        <v>8</v>
      </c>
      <c r="J756" t="s">
        <v>16</v>
      </c>
      <c r="K756" t="s">
        <v>9</v>
      </c>
      <c r="L756" t="s">
        <v>10</v>
      </c>
      <c r="M756">
        <v>6</v>
      </c>
      <c r="N756">
        <v>92.66</v>
      </c>
      <c r="O756">
        <v>0.15</v>
      </c>
      <c r="P756">
        <v>44.71</v>
      </c>
      <c r="Q756">
        <v>472.56600000000003</v>
      </c>
      <c r="R756">
        <v>268.26</v>
      </c>
      <c r="S756">
        <v>204.30600000000004</v>
      </c>
      <c r="T756">
        <v>0.43233326138571126</v>
      </c>
      <c r="U756">
        <v>2026</v>
      </c>
      <c r="V756" t="s">
        <v>81</v>
      </c>
      <c r="W756">
        <v>5</v>
      </c>
      <c r="X756" t="s">
        <v>83</v>
      </c>
    </row>
    <row r="757" spans="1:24">
      <c r="A757">
        <v>829</v>
      </c>
      <c r="B757" s="28">
        <v>46149</v>
      </c>
      <c r="C757">
        <v>2026</v>
      </c>
      <c r="D757" t="s">
        <v>81</v>
      </c>
      <c r="E757">
        <v>5</v>
      </c>
      <c r="F757" t="s">
        <v>83</v>
      </c>
      <c r="G757" t="s">
        <v>11</v>
      </c>
      <c r="H757" t="s">
        <v>52</v>
      </c>
      <c r="I757" t="s">
        <v>28</v>
      </c>
      <c r="J757" t="s">
        <v>13</v>
      </c>
      <c r="K757" t="s">
        <v>34</v>
      </c>
      <c r="L757" t="s">
        <v>35</v>
      </c>
      <c r="M757">
        <v>1</v>
      </c>
      <c r="N757">
        <v>39.42</v>
      </c>
      <c r="O757">
        <v>0</v>
      </c>
      <c r="P757">
        <v>14.86</v>
      </c>
      <c r="Q757">
        <v>39.42</v>
      </c>
      <c r="R757">
        <v>14.86</v>
      </c>
      <c r="S757">
        <v>24.560000000000002</v>
      </c>
      <c r="T757">
        <v>0.62303399289700667</v>
      </c>
      <c r="U757">
        <v>2026</v>
      </c>
      <c r="V757" t="s">
        <v>81</v>
      </c>
      <c r="W757">
        <v>5</v>
      </c>
      <c r="X757" t="s">
        <v>83</v>
      </c>
    </row>
    <row r="758" spans="1:24">
      <c r="A758">
        <v>1236</v>
      </c>
      <c r="B758" s="28">
        <v>46149</v>
      </c>
      <c r="C758">
        <v>2026</v>
      </c>
      <c r="D758" t="s">
        <v>81</v>
      </c>
      <c r="E758">
        <v>5</v>
      </c>
      <c r="F758" t="s">
        <v>83</v>
      </c>
      <c r="G758" t="s">
        <v>0</v>
      </c>
      <c r="H758" t="s">
        <v>36</v>
      </c>
      <c r="I758" t="s">
        <v>19</v>
      </c>
      <c r="J758" t="s">
        <v>3</v>
      </c>
      <c r="K758" t="s">
        <v>34</v>
      </c>
      <c r="L758" t="s">
        <v>38</v>
      </c>
      <c r="M758">
        <v>2</v>
      </c>
      <c r="N758">
        <v>124.25</v>
      </c>
      <c r="O758">
        <v>0</v>
      </c>
      <c r="P758">
        <v>69.510000000000005</v>
      </c>
      <c r="Q758">
        <v>248.5</v>
      </c>
      <c r="R758">
        <v>139.02000000000001</v>
      </c>
      <c r="S758">
        <v>109.47999999999999</v>
      </c>
      <c r="T758">
        <v>0.44056338028169012</v>
      </c>
      <c r="U758">
        <v>2026</v>
      </c>
      <c r="V758" t="s">
        <v>81</v>
      </c>
      <c r="W758">
        <v>5</v>
      </c>
      <c r="X758" t="s">
        <v>83</v>
      </c>
    </row>
    <row r="759" spans="1:24">
      <c r="A759">
        <v>1364</v>
      </c>
      <c r="B759" s="28">
        <v>46149</v>
      </c>
      <c r="C759">
        <v>2026</v>
      </c>
      <c r="D759" t="s">
        <v>81</v>
      </c>
      <c r="E759">
        <v>5</v>
      </c>
      <c r="F759" t="s">
        <v>83</v>
      </c>
      <c r="G759" t="s">
        <v>6</v>
      </c>
      <c r="H759" t="s">
        <v>49</v>
      </c>
      <c r="I759" t="s">
        <v>2</v>
      </c>
      <c r="J759" t="s">
        <v>13</v>
      </c>
      <c r="K759" t="s">
        <v>9</v>
      </c>
      <c r="L759" t="s">
        <v>37</v>
      </c>
      <c r="M759">
        <v>2</v>
      </c>
      <c r="N759">
        <v>156.43</v>
      </c>
      <c r="O759">
        <v>0</v>
      </c>
      <c r="P759">
        <v>78.569999999999993</v>
      </c>
      <c r="Q759">
        <v>312.86</v>
      </c>
      <c r="R759">
        <v>157.13999999999999</v>
      </c>
      <c r="S759">
        <v>155.72000000000003</v>
      </c>
      <c r="T759">
        <v>0.49773061433228927</v>
      </c>
      <c r="U759">
        <v>2026</v>
      </c>
      <c r="V759" t="s">
        <v>81</v>
      </c>
      <c r="W759">
        <v>5</v>
      </c>
      <c r="X759" t="s">
        <v>83</v>
      </c>
    </row>
    <row r="760" spans="1:24">
      <c r="A760">
        <v>2105</v>
      </c>
      <c r="B760" s="28">
        <v>46149</v>
      </c>
      <c r="C760">
        <v>2026</v>
      </c>
      <c r="D760" t="s">
        <v>81</v>
      </c>
      <c r="E760">
        <v>5</v>
      </c>
      <c r="F760" t="s">
        <v>83</v>
      </c>
      <c r="G760" t="s">
        <v>6</v>
      </c>
      <c r="H760" t="s">
        <v>49</v>
      </c>
      <c r="I760" t="s">
        <v>19</v>
      </c>
      <c r="J760" t="s">
        <v>13</v>
      </c>
      <c r="K760" t="s">
        <v>23</v>
      </c>
      <c r="L760" t="s">
        <v>40</v>
      </c>
      <c r="M760">
        <v>1</v>
      </c>
      <c r="N760">
        <v>80.3</v>
      </c>
      <c r="O760">
        <v>0</v>
      </c>
      <c r="P760">
        <v>40.020000000000003</v>
      </c>
      <c r="Q760">
        <v>80.3</v>
      </c>
      <c r="R760">
        <v>40.020000000000003</v>
      </c>
      <c r="S760">
        <v>40.279999999999994</v>
      </c>
      <c r="T760">
        <v>0.50161892901618921</v>
      </c>
      <c r="U760">
        <v>2026</v>
      </c>
      <c r="V760" t="s">
        <v>81</v>
      </c>
      <c r="W760">
        <v>5</v>
      </c>
      <c r="X760" t="s">
        <v>83</v>
      </c>
    </row>
    <row r="761" spans="1:24">
      <c r="A761">
        <v>4706</v>
      </c>
      <c r="B761" s="28">
        <v>46149</v>
      </c>
      <c r="C761">
        <v>2026</v>
      </c>
      <c r="D761" t="s">
        <v>81</v>
      </c>
      <c r="E761">
        <v>5</v>
      </c>
      <c r="F761" t="s">
        <v>83</v>
      </c>
      <c r="G761" t="s">
        <v>20</v>
      </c>
      <c r="H761" t="s">
        <v>47</v>
      </c>
      <c r="I761" t="s">
        <v>19</v>
      </c>
      <c r="J761" t="s">
        <v>13</v>
      </c>
      <c r="K761" t="s">
        <v>23</v>
      </c>
      <c r="L761" t="s">
        <v>40</v>
      </c>
      <c r="M761">
        <v>1</v>
      </c>
      <c r="N761">
        <v>79.89</v>
      </c>
      <c r="O761">
        <v>0</v>
      </c>
      <c r="P761">
        <v>39.549999999999997</v>
      </c>
      <c r="Q761">
        <v>79.89</v>
      </c>
      <c r="R761">
        <v>39.549999999999997</v>
      </c>
      <c r="S761">
        <v>40.340000000000003</v>
      </c>
      <c r="T761">
        <v>0.50494429841031419</v>
      </c>
      <c r="U761">
        <v>2026</v>
      </c>
      <c r="V761" t="s">
        <v>81</v>
      </c>
      <c r="W761">
        <v>5</v>
      </c>
      <c r="X761" t="s">
        <v>83</v>
      </c>
    </row>
    <row r="762" spans="1:24">
      <c r="A762">
        <v>68</v>
      </c>
      <c r="B762" s="28">
        <v>46150</v>
      </c>
      <c r="C762">
        <v>2026</v>
      </c>
      <c r="D762" t="s">
        <v>81</v>
      </c>
      <c r="E762">
        <v>5</v>
      </c>
      <c r="F762" t="s">
        <v>83</v>
      </c>
      <c r="G762" t="s">
        <v>20</v>
      </c>
      <c r="H762" t="s">
        <v>31</v>
      </c>
      <c r="I762" t="s">
        <v>19</v>
      </c>
      <c r="J762" t="s">
        <v>13</v>
      </c>
      <c r="K762" t="s">
        <v>34</v>
      </c>
      <c r="L762" t="s">
        <v>35</v>
      </c>
      <c r="M762">
        <v>1</v>
      </c>
      <c r="N762">
        <v>39.5</v>
      </c>
      <c r="O762">
        <v>0</v>
      </c>
      <c r="P762">
        <v>14.68</v>
      </c>
      <c r="Q762">
        <v>39.5</v>
      </c>
      <c r="R762">
        <v>14.68</v>
      </c>
      <c r="S762">
        <v>24.82</v>
      </c>
      <c r="T762">
        <v>0.62835443037974681</v>
      </c>
      <c r="U762">
        <v>2026</v>
      </c>
      <c r="V762" t="s">
        <v>81</v>
      </c>
      <c r="W762">
        <v>5</v>
      </c>
      <c r="X762" t="s">
        <v>83</v>
      </c>
    </row>
    <row r="763" spans="1:24">
      <c r="A763">
        <v>1352</v>
      </c>
      <c r="B763" s="28">
        <v>46150</v>
      </c>
      <c r="C763">
        <v>2026</v>
      </c>
      <c r="D763" t="s">
        <v>81</v>
      </c>
      <c r="E763">
        <v>5</v>
      </c>
      <c r="F763" t="s">
        <v>83</v>
      </c>
      <c r="G763" t="s">
        <v>20</v>
      </c>
      <c r="H763" t="s">
        <v>31</v>
      </c>
      <c r="I763" t="s">
        <v>2</v>
      </c>
      <c r="J763" t="s">
        <v>3</v>
      </c>
      <c r="K763" t="s">
        <v>4</v>
      </c>
      <c r="L763" t="s">
        <v>5</v>
      </c>
      <c r="M763">
        <v>1</v>
      </c>
      <c r="N763">
        <v>80.7</v>
      </c>
      <c r="O763">
        <v>0</v>
      </c>
      <c r="P763">
        <v>41.88</v>
      </c>
      <c r="Q763">
        <v>80.7</v>
      </c>
      <c r="R763">
        <v>41.88</v>
      </c>
      <c r="S763">
        <v>38.82</v>
      </c>
      <c r="T763">
        <v>0.48104089219330853</v>
      </c>
      <c r="U763">
        <v>2026</v>
      </c>
      <c r="V763" t="s">
        <v>81</v>
      </c>
      <c r="W763">
        <v>5</v>
      </c>
      <c r="X763" t="s">
        <v>83</v>
      </c>
    </row>
    <row r="764" spans="1:24">
      <c r="A764">
        <v>2526</v>
      </c>
      <c r="B764" s="28">
        <v>46150</v>
      </c>
      <c r="C764">
        <v>2026</v>
      </c>
      <c r="D764" t="s">
        <v>81</v>
      </c>
      <c r="E764">
        <v>5</v>
      </c>
      <c r="F764" t="s">
        <v>83</v>
      </c>
      <c r="G764" t="s">
        <v>6</v>
      </c>
      <c r="H764" t="s">
        <v>49</v>
      </c>
      <c r="I764" t="s">
        <v>2</v>
      </c>
      <c r="J764" t="s">
        <v>13</v>
      </c>
      <c r="K764" t="s">
        <v>23</v>
      </c>
      <c r="L764" t="s">
        <v>40</v>
      </c>
      <c r="M764">
        <v>1</v>
      </c>
      <c r="N764">
        <v>80.86</v>
      </c>
      <c r="O764">
        <v>0</v>
      </c>
      <c r="P764">
        <v>38.44</v>
      </c>
      <c r="Q764">
        <v>80.86</v>
      </c>
      <c r="R764">
        <v>38.44</v>
      </c>
      <c r="S764">
        <v>42.42</v>
      </c>
      <c r="T764">
        <v>0.52461043779371752</v>
      </c>
      <c r="U764">
        <v>2026</v>
      </c>
      <c r="V764" t="s">
        <v>81</v>
      </c>
      <c r="W764">
        <v>5</v>
      </c>
      <c r="X764" t="s">
        <v>83</v>
      </c>
    </row>
    <row r="765" spans="1:24">
      <c r="A765">
        <v>3298</v>
      </c>
      <c r="B765" s="28">
        <v>46150</v>
      </c>
      <c r="C765">
        <v>2026</v>
      </c>
      <c r="D765" t="s">
        <v>81</v>
      </c>
      <c r="E765">
        <v>5</v>
      </c>
      <c r="F765" t="s">
        <v>83</v>
      </c>
      <c r="G765" t="s">
        <v>6</v>
      </c>
      <c r="H765" t="s">
        <v>49</v>
      </c>
      <c r="I765" t="s">
        <v>28</v>
      </c>
      <c r="J765" t="s">
        <v>13</v>
      </c>
      <c r="K765" t="s">
        <v>23</v>
      </c>
      <c r="L765" t="s">
        <v>24</v>
      </c>
      <c r="M765">
        <v>2</v>
      </c>
      <c r="N765">
        <v>337.7</v>
      </c>
      <c r="O765">
        <v>0.1</v>
      </c>
      <c r="P765">
        <v>192.16</v>
      </c>
      <c r="Q765">
        <v>607.86</v>
      </c>
      <c r="R765">
        <v>384.32</v>
      </c>
      <c r="S765">
        <v>223.54000000000002</v>
      </c>
      <c r="T765">
        <v>0.36774915276543946</v>
      </c>
      <c r="U765">
        <v>2026</v>
      </c>
      <c r="V765" t="s">
        <v>81</v>
      </c>
      <c r="W765">
        <v>5</v>
      </c>
      <c r="X765" t="s">
        <v>83</v>
      </c>
    </row>
    <row r="766" spans="1:24">
      <c r="A766">
        <v>3510</v>
      </c>
      <c r="B766" s="28">
        <v>46150</v>
      </c>
      <c r="C766">
        <v>2026</v>
      </c>
      <c r="D766" t="s">
        <v>81</v>
      </c>
      <c r="E766">
        <v>5</v>
      </c>
      <c r="F766" t="s">
        <v>83</v>
      </c>
      <c r="G766" t="s">
        <v>11</v>
      </c>
      <c r="H766" t="s">
        <v>12</v>
      </c>
      <c r="I766" t="s">
        <v>2</v>
      </c>
      <c r="J766" t="s">
        <v>3</v>
      </c>
      <c r="K766" t="s">
        <v>23</v>
      </c>
      <c r="L766" t="s">
        <v>51</v>
      </c>
      <c r="M766">
        <v>4</v>
      </c>
      <c r="N766">
        <v>121.81</v>
      </c>
      <c r="O766">
        <v>0</v>
      </c>
      <c r="P766">
        <v>58.95</v>
      </c>
      <c r="Q766">
        <v>487.24</v>
      </c>
      <c r="R766">
        <v>235.8</v>
      </c>
      <c r="S766">
        <v>251.44</v>
      </c>
      <c r="T766">
        <v>0.5160495854199163</v>
      </c>
      <c r="U766">
        <v>2026</v>
      </c>
      <c r="V766" t="s">
        <v>81</v>
      </c>
      <c r="W766">
        <v>5</v>
      </c>
      <c r="X766" t="s">
        <v>83</v>
      </c>
    </row>
    <row r="767" spans="1:24">
      <c r="A767">
        <v>3638</v>
      </c>
      <c r="B767" s="28">
        <v>46150</v>
      </c>
      <c r="C767">
        <v>2026</v>
      </c>
      <c r="D767" t="s">
        <v>81</v>
      </c>
      <c r="E767">
        <v>5</v>
      </c>
      <c r="F767" t="s">
        <v>83</v>
      </c>
      <c r="G767" t="s">
        <v>20</v>
      </c>
      <c r="H767" t="s">
        <v>31</v>
      </c>
      <c r="I767" t="s">
        <v>8</v>
      </c>
      <c r="J767" t="s">
        <v>16</v>
      </c>
      <c r="K767" t="s">
        <v>14</v>
      </c>
      <c r="L767" t="s">
        <v>48</v>
      </c>
      <c r="M767">
        <v>10</v>
      </c>
      <c r="N767">
        <v>168.55</v>
      </c>
      <c r="O767">
        <v>0.1</v>
      </c>
      <c r="P767">
        <v>88.85</v>
      </c>
      <c r="Q767">
        <v>1516.95</v>
      </c>
      <c r="R767">
        <v>888.5</v>
      </c>
      <c r="S767">
        <v>628.45000000000005</v>
      </c>
      <c r="T767">
        <v>0.41428524341606515</v>
      </c>
      <c r="U767">
        <v>2026</v>
      </c>
      <c r="V767" t="s">
        <v>81</v>
      </c>
      <c r="W767">
        <v>5</v>
      </c>
      <c r="X767" t="s">
        <v>83</v>
      </c>
    </row>
    <row r="768" spans="1:24">
      <c r="A768">
        <v>3754</v>
      </c>
      <c r="B768" s="28">
        <v>46150</v>
      </c>
      <c r="C768">
        <v>2026</v>
      </c>
      <c r="D768" t="s">
        <v>81</v>
      </c>
      <c r="E768">
        <v>5</v>
      </c>
      <c r="F768" t="s">
        <v>83</v>
      </c>
      <c r="G768" t="s">
        <v>6</v>
      </c>
      <c r="H768" t="s">
        <v>43</v>
      </c>
      <c r="I768" t="s">
        <v>2</v>
      </c>
      <c r="J768" t="s">
        <v>3</v>
      </c>
      <c r="K768" t="s">
        <v>4</v>
      </c>
      <c r="L768" t="s">
        <v>26</v>
      </c>
      <c r="M768">
        <v>1</v>
      </c>
      <c r="N768">
        <v>39.42</v>
      </c>
      <c r="O768">
        <v>0.05</v>
      </c>
      <c r="P768">
        <v>16.77</v>
      </c>
      <c r="Q768">
        <v>37.448999999999998</v>
      </c>
      <c r="R768">
        <v>16.77</v>
      </c>
      <c r="S768">
        <v>20.678999999999998</v>
      </c>
      <c r="T768">
        <v>0.55219097973243614</v>
      </c>
      <c r="U768">
        <v>2026</v>
      </c>
      <c r="V768" t="s">
        <v>81</v>
      </c>
      <c r="W768">
        <v>5</v>
      </c>
      <c r="X768" t="s">
        <v>83</v>
      </c>
    </row>
    <row r="769" spans="1:24">
      <c r="A769">
        <v>4029</v>
      </c>
      <c r="B769" s="28">
        <v>46150</v>
      </c>
      <c r="C769">
        <v>2026</v>
      </c>
      <c r="D769" t="s">
        <v>81</v>
      </c>
      <c r="E769">
        <v>5</v>
      </c>
      <c r="F769" t="s">
        <v>83</v>
      </c>
      <c r="G769" t="s">
        <v>20</v>
      </c>
      <c r="H769" t="s">
        <v>47</v>
      </c>
      <c r="I769" t="s">
        <v>19</v>
      </c>
      <c r="J769" t="s">
        <v>13</v>
      </c>
      <c r="K769" t="s">
        <v>14</v>
      </c>
      <c r="L769" t="s">
        <v>48</v>
      </c>
      <c r="M769">
        <v>1</v>
      </c>
      <c r="N769">
        <v>161.36000000000001</v>
      </c>
      <c r="O769">
        <v>0</v>
      </c>
      <c r="P769">
        <v>87</v>
      </c>
      <c r="Q769">
        <v>161.36000000000001</v>
      </c>
      <c r="R769">
        <v>87</v>
      </c>
      <c r="S769">
        <v>74.360000000000014</v>
      </c>
      <c r="T769">
        <v>0.46083292017848293</v>
      </c>
      <c r="U769">
        <v>2026</v>
      </c>
      <c r="V769" t="s">
        <v>81</v>
      </c>
      <c r="W769">
        <v>5</v>
      </c>
      <c r="X769" t="s">
        <v>83</v>
      </c>
    </row>
    <row r="770" spans="1:24">
      <c r="A770">
        <v>4651</v>
      </c>
      <c r="B770" s="28">
        <v>46150</v>
      </c>
      <c r="C770">
        <v>2026</v>
      </c>
      <c r="D770" t="s">
        <v>81</v>
      </c>
      <c r="E770">
        <v>5</v>
      </c>
      <c r="F770" t="s">
        <v>83</v>
      </c>
      <c r="G770" t="s">
        <v>6</v>
      </c>
      <c r="H770" t="s">
        <v>41</v>
      </c>
      <c r="I770" t="s">
        <v>2</v>
      </c>
      <c r="J770" t="s">
        <v>16</v>
      </c>
      <c r="K770" t="s">
        <v>23</v>
      </c>
      <c r="L770" t="s">
        <v>51</v>
      </c>
      <c r="M770">
        <v>1</v>
      </c>
      <c r="N770">
        <v>123.68</v>
      </c>
      <c r="O770">
        <v>0</v>
      </c>
      <c r="P770">
        <v>59.26</v>
      </c>
      <c r="Q770">
        <v>123.68</v>
      </c>
      <c r="R770">
        <v>59.26</v>
      </c>
      <c r="S770">
        <v>64.420000000000016</v>
      </c>
      <c r="T770">
        <v>0.52086028460543343</v>
      </c>
      <c r="U770">
        <v>2026</v>
      </c>
      <c r="V770" t="s">
        <v>81</v>
      </c>
      <c r="W770">
        <v>5</v>
      </c>
      <c r="X770" t="s">
        <v>83</v>
      </c>
    </row>
    <row r="771" spans="1:24">
      <c r="A771">
        <v>4886</v>
      </c>
      <c r="B771" s="28">
        <v>46150</v>
      </c>
      <c r="C771">
        <v>2026</v>
      </c>
      <c r="D771" t="s">
        <v>81</v>
      </c>
      <c r="E771">
        <v>5</v>
      </c>
      <c r="F771" t="s">
        <v>83</v>
      </c>
      <c r="G771" t="s">
        <v>20</v>
      </c>
      <c r="H771" t="s">
        <v>33</v>
      </c>
      <c r="I771" t="s">
        <v>28</v>
      </c>
      <c r="J771" t="s">
        <v>3</v>
      </c>
      <c r="K771" t="s">
        <v>9</v>
      </c>
      <c r="L771" t="s">
        <v>17</v>
      </c>
      <c r="M771">
        <v>1</v>
      </c>
      <c r="N771">
        <v>146.29</v>
      </c>
      <c r="O771">
        <v>0</v>
      </c>
      <c r="P771">
        <v>81.16</v>
      </c>
      <c r="Q771">
        <v>146.29</v>
      </c>
      <c r="R771">
        <v>81.16</v>
      </c>
      <c r="S771">
        <v>65.13</v>
      </c>
      <c r="T771">
        <v>0.44521156606740037</v>
      </c>
      <c r="U771">
        <v>2026</v>
      </c>
      <c r="V771" t="s">
        <v>81</v>
      </c>
      <c r="W771">
        <v>5</v>
      </c>
      <c r="X771" t="s">
        <v>83</v>
      </c>
    </row>
    <row r="772" spans="1:24">
      <c r="A772">
        <v>162</v>
      </c>
      <c r="B772" s="28">
        <v>46151</v>
      </c>
      <c r="C772">
        <v>2026</v>
      </c>
      <c r="D772" t="s">
        <v>81</v>
      </c>
      <c r="E772">
        <v>5</v>
      </c>
      <c r="F772" t="s">
        <v>83</v>
      </c>
      <c r="G772" t="s">
        <v>0</v>
      </c>
      <c r="H772" t="s">
        <v>1</v>
      </c>
      <c r="I772" t="s">
        <v>2</v>
      </c>
      <c r="J772" t="s">
        <v>13</v>
      </c>
      <c r="K772" t="s">
        <v>14</v>
      </c>
      <c r="L772" t="s">
        <v>48</v>
      </c>
      <c r="M772">
        <v>2</v>
      </c>
      <c r="N772">
        <v>164.95</v>
      </c>
      <c r="O772">
        <v>0.1</v>
      </c>
      <c r="P772">
        <v>86.27</v>
      </c>
      <c r="Q772">
        <v>296.90999999999997</v>
      </c>
      <c r="R772">
        <v>172.54</v>
      </c>
      <c r="S772">
        <v>124.36999999999998</v>
      </c>
      <c r="T772">
        <v>0.41888114243373409</v>
      </c>
      <c r="U772">
        <v>2026</v>
      </c>
      <c r="V772" t="s">
        <v>81</v>
      </c>
      <c r="W772">
        <v>5</v>
      </c>
      <c r="X772" t="s">
        <v>83</v>
      </c>
    </row>
    <row r="773" spans="1:24">
      <c r="A773">
        <v>184</v>
      </c>
      <c r="B773" s="28">
        <v>46151</v>
      </c>
      <c r="C773">
        <v>2026</v>
      </c>
      <c r="D773" t="s">
        <v>81</v>
      </c>
      <c r="E773">
        <v>5</v>
      </c>
      <c r="F773" t="s">
        <v>83</v>
      </c>
      <c r="G773" t="s">
        <v>0</v>
      </c>
      <c r="H773" t="s">
        <v>50</v>
      </c>
      <c r="I773" t="s">
        <v>19</v>
      </c>
      <c r="J773" t="s">
        <v>16</v>
      </c>
      <c r="K773" t="s">
        <v>9</v>
      </c>
      <c r="L773" t="s">
        <v>10</v>
      </c>
      <c r="M773">
        <v>2</v>
      </c>
      <c r="N773">
        <v>91.59</v>
      </c>
      <c r="O773">
        <v>0</v>
      </c>
      <c r="P773">
        <v>44.97</v>
      </c>
      <c r="Q773">
        <v>183.18</v>
      </c>
      <c r="R773">
        <v>89.94</v>
      </c>
      <c r="S773">
        <v>93.240000000000009</v>
      </c>
      <c r="T773">
        <v>0.50900753357353423</v>
      </c>
      <c r="U773">
        <v>2026</v>
      </c>
      <c r="V773" t="s">
        <v>81</v>
      </c>
      <c r="W773">
        <v>5</v>
      </c>
      <c r="X773" t="s">
        <v>83</v>
      </c>
    </row>
    <row r="774" spans="1:24">
      <c r="A774">
        <v>328</v>
      </c>
      <c r="B774" s="28">
        <v>46151</v>
      </c>
      <c r="C774">
        <v>2026</v>
      </c>
      <c r="D774" t="s">
        <v>81</v>
      </c>
      <c r="E774">
        <v>5</v>
      </c>
      <c r="F774" t="s">
        <v>83</v>
      </c>
      <c r="G774" t="s">
        <v>20</v>
      </c>
      <c r="H774" t="s">
        <v>47</v>
      </c>
      <c r="I774" t="s">
        <v>2</v>
      </c>
      <c r="J774" t="s">
        <v>3</v>
      </c>
      <c r="K774" t="s">
        <v>34</v>
      </c>
      <c r="L774" t="s">
        <v>45</v>
      </c>
      <c r="M774">
        <v>1</v>
      </c>
      <c r="N774">
        <v>51.78</v>
      </c>
      <c r="O774">
        <v>0.1</v>
      </c>
      <c r="P774">
        <v>21.63</v>
      </c>
      <c r="Q774">
        <v>46.602000000000004</v>
      </c>
      <c r="R774">
        <v>21.63</v>
      </c>
      <c r="S774">
        <v>24.972000000000005</v>
      </c>
      <c r="T774">
        <v>0.53585683017896235</v>
      </c>
      <c r="U774">
        <v>2026</v>
      </c>
      <c r="V774" t="s">
        <v>81</v>
      </c>
      <c r="W774">
        <v>5</v>
      </c>
      <c r="X774" t="s">
        <v>83</v>
      </c>
    </row>
    <row r="775" spans="1:24">
      <c r="A775">
        <v>908</v>
      </c>
      <c r="B775" s="28">
        <v>46151</v>
      </c>
      <c r="C775">
        <v>2026</v>
      </c>
      <c r="D775" t="s">
        <v>81</v>
      </c>
      <c r="E775">
        <v>5</v>
      </c>
      <c r="F775" t="s">
        <v>83</v>
      </c>
      <c r="G775" t="s">
        <v>20</v>
      </c>
      <c r="H775" t="s">
        <v>33</v>
      </c>
      <c r="I775" t="s">
        <v>19</v>
      </c>
      <c r="J775" t="s">
        <v>3</v>
      </c>
      <c r="K775" t="s">
        <v>14</v>
      </c>
      <c r="L775" t="s">
        <v>32</v>
      </c>
      <c r="M775">
        <v>2</v>
      </c>
      <c r="N775">
        <v>46.25</v>
      </c>
      <c r="O775">
        <v>0</v>
      </c>
      <c r="P775">
        <v>18.12</v>
      </c>
      <c r="Q775">
        <v>92.5</v>
      </c>
      <c r="R775">
        <v>36.24</v>
      </c>
      <c r="S775">
        <v>56.26</v>
      </c>
      <c r="T775">
        <v>0.60821621621621624</v>
      </c>
      <c r="U775">
        <v>2026</v>
      </c>
      <c r="V775" t="s">
        <v>81</v>
      </c>
      <c r="W775">
        <v>5</v>
      </c>
      <c r="X775" t="s">
        <v>83</v>
      </c>
    </row>
    <row r="776" spans="1:24">
      <c r="A776">
        <v>3159</v>
      </c>
      <c r="B776" s="28">
        <v>46151</v>
      </c>
      <c r="C776">
        <v>2026</v>
      </c>
      <c r="D776" t="s">
        <v>81</v>
      </c>
      <c r="E776">
        <v>5</v>
      </c>
      <c r="F776" t="s">
        <v>83</v>
      </c>
      <c r="G776" t="s">
        <v>0</v>
      </c>
      <c r="H776" t="s">
        <v>1</v>
      </c>
      <c r="I776" t="s">
        <v>2</v>
      </c>
      <c r="J776" t="s">
        <v>3</v>
      </c>
      <c r="K776" t="s">
        <v>23</v>
      </c>
      <c r="L776" t="s">
        <v>29</v>
      </c>
      <c r="M776">
        <v>3</v>
      </c>
      <c r="N776">
        <v>198.5</v>
      </c>
      <c r="O776">
        <v>0</v>
      </c>
      <c r="P776">
        <v>102.23</v>
      </c>
      <c r="Q776">
        <v>595.5</v>
      </c>
      <c r="R776">
        <v>306.69</v>
      </c>
      <c r="S776">
        <v>288.81</v>
      </c>
      <c r="T776">
        <v>0.48498740554156172</v>
      </c>
      <c r="U776">
        <v>2026</v>
      </c>
      <c r="V776" t="s">
        <v>81</v>
      </c>
      <c r="W776">
        <v>5</v>
      </c>
      <c r="X776" t="s">
        <v>83</v>
      </c>
    </row>
    <row r="777" spans="1:24">
      <c r="A777">
        <v>4509</v>
      </c>
      <c r="B777" s="28">
        <v>46151</v>
      </c>
      <c r="C777">
        <v>2026</v>
      </c>
      <c r="D777" t="s">
        <v>81</v>
      </c>
      <c r="E777">
        <v>5</v>
      </c>
      <c r="F777" t="s">
        <v>83</v>
      </c>
      <c r="G777" t="s">
        <v>20</v>
      </c>
      <c r="H777" t="s">
        <v>33</v>
      </c>
      <c r="I777" t="s">
        <v>2</v>
      </c>
      <c r="J777" t="s">
        <v>13</v>
      </c>
      <c r="K777" t="s">
        <v>9</v>
      </c>
      <c r="L777" t="s">
        <v>37</v>
      </c>
      <c r="M777">
        <v>1</v>
      </c>
      <c r="N777">
        <v>152.80000000000001</v>
      </c>
      <c r="O777">
        <v>0.1</v>
      </c>
      <c r="P777">
        <v>77.67</v>
      </c>
      <c r="Q777">
        <v>137.52000000000001</v>
      </c>
      <c r="R777">
        <v>77.67</v>
      </c>
      <c r="S777">
        <v>59.850000000000009</v>
      </c>
      <c r="T777">
        <v>0.43520942408376967</v>
      </c>
      <c r="U777">
        <v>2026</v>
      </c>
      <c r="V777" t="s">
        <v>81</v>
      </c>
      <c r="W777">
        <v>5</v>
      </c>
      <c r="X777" t="s">
        <v>83</v>
      </c>
    </row>
    <row r="778" spans="1:24">
      <c r="A778">
        <v>4677</v>
      </c>
      <c r="B778" s="28">
        <v>46151</v>
      </c>
      <c r="C778">
        <v>2026</v>
      </c>
      <c r="D778" t="s">
        <v>81</v>
      </c>
      <c r="E778">
        <v>5</v>
      </c>
      <c r="F778" t="s">
        <v>83</v>
      </c>
      <c r="G778" t="s">
        <v>6</v>
      </c>
      <c r="H778" t="s">
        <v>49</v>
      </c>
      <c r="I778" t="s">
        <v>2</v>
      </c>
      <c r="J778" t="s">
        <v>16</v>
      </c>
      <c r="K778" t="s">
        <v>14</v>
      </c>
      <c r="L778" t="s">
        <v>48</v>
      </c>
      <c r="M778">
        <v>2</v>
      </c>
      <c r="N778">
        <v>161.47999999999999</v>
      </c>
      <c r="O778">
        <v>0</v>
      </c>
      <c r="P778">
        <v>85.03</v>
      </c>
      <c r="Q778">
        <v>322.95999999999998</v>
      </c>
      <c r="R778">
        <v>170.06</v>
      </c>
      <c r="S778">
        <v>152.89999999999998</v>
      </c>
      <c r="T778">
        <v>0.47343324250681196</v>
      </c>
      <c r="U778">
        <v>2026</v>
      </c>
      <c r="V778" t="s">
        <v>81</v>
      </c>
      <c r="W778">
        <v>5</v>
      </c>
      <c r="X778" t="s">
        <v>83</v>
      </c>
    </row>
    <row r="779" spans="1:24">
      <c r="A779">
        <v>4867</v>
      </c>
      <c r="B779" s="28">
        <v>46151</v>
      </c>
      <c r="C779">
        <v>2026</v>
      </c>
      <c r="D779" t="s">
        <v>81</v>
      </c>
      <c r="E779">
        <v>5</v>
      </c>
      <c r="F779" t="s">
        <v>83</v>
      </c>
      <c r="G779" t="s">
        <v>6</v>
      </c>
      <c r="H779" t="s">
        <v>27</v>
      </c>
      <c r="I779" t="s">
        <v>19</v>
      </c>
      <c r="J779" t="s">
        <v>3</v>
      </c>
      <c r="K779" t="s">
        <v>4</v>
      </c>
      <c r="L779" t="s">
        <v>5</v>
      </c>
      <c r="M779">
        <v>1</v>
      </c>
      <c r="N779">
        <v>82.86</v>
      </c>
      <c r="O779">
        <v>0</v>
      </c>
      <c r="P779">
        <v>42.67</v>
      </c>
      <c r="Q779">
        <v>82.86</v>
      </c>
      <c r="R779">
        <v>42.67</v>
      </c>
      <c r="S779">
        <v>40.19</v>
      </c>
      <c r="T779">
        <v>0.48503499879314504</v>
      </c>
      <c r="U779">
        <v>2026</v>
      </c>
      <c r="V779" t="s">
        <v>81</v>
      </c>
      <c r="W779">
        <v>5</v>
      </c>
      <c r="X779" t="s">
        <v>83</v>
      </c>
    </row>
    <row r="780" spans="1:24">
      <c r="A780">
        <v>1615</v>
      </c>
      <c r="B780" s="28">
        <v>46152</v>
      </c>
      <c r="C780">
        <v>2026</v>
      </c>
      <c r="D780" t="s">
        <v>81</v>
      </c>
      <c r="E780">
        <v>5</v>
      </c>
      <c r="F780" t="s">
        <v>83</v>
      </c>
      <c r="G780" t="s">
        <v>20</v>
      </c>
      <c r="H780" t="s">
        <v>21</v>
      </c>
      <c r="I780" t="s">
        <v>2</v>
      </c>
      <c r="J780" t="s">
        <v>13</v>
      </c>
      <c r="K780" t="s">
        <v>34</v>
      </c>
      <c r="L780" t="s">
        <v>45</v>
      </c>
      <c r="M780">
        <v>1</v>
      </c>
      <c r="N780">
        <v>51.15</v>
      </c>
      <c r="O780">
        <v>0</v>
      </c>
      <c r="P780">
        <v>21.39</v>
      </c>
      <c r="Q780">
        <v>51.15</v>
      </c>
      <c r="R780">
        <v>21.39</v>
      </c>
      <c r="S780">
        <v>29.759999999999998</v>
      </c>
      <c r="T780">
        <v>0.58181818181818179</v>
      </c>
      <c r="U780">
        <v>2026</v>
      </c>
      <c r="V780" t="s">
        <v>81</v>
      </c>
      <c r="W780">
        <v>5</v>
      </c>
      <c r="X780" t="s">
        <v>83</v>
      </c>
    </row>
    <row r="781" spans="1:24">
      <c r="A781">
        <v>1812</v>
      </c>
      <c r="B781" s="28">
        <v>46152</v>
      </c>
      <c r="C781">
        <v>2026</v>
      </c>
      <c r="D781" t="s">
        <v>81</v>
      </c>
      <c r="E781">
        <v>5</v>
      </c>
      <c r="F781" t="s">
        <v>83</v>
      </c>
      <c r="G781" t="s">
        <v>11</v>
      </c>
      <c r="H781" t="s">
        <v>12</v>
      </c>
      <c r="I781" t="s">
        <v>8</v>
      </c>
      <c r="J781" t="s">
        <v>16</v>
      </c>
      <c r="K781" t="s">
        <v>34</v>
      </c>
      <c r="L781" t="s">
        <v>45</v>
      </c>
      <c r="M781">
        <v>12</v>
      </c>
      <c r="N781">
        <v>50.53</v>
      </c>
      <c r="O781">
        <v>0.1</v>
      </c>
      <c r="P781">
        <v>22.09</v>
      </c>
      <c r="Q781">
        <v>545.72400000000005</v>
      </c>
      <c r="R781">
        <v>265.08</v>
      </c>
      <c r="S781">
        <v>280.64400000000006</v>
      </c>
      <c r="T781">
        <v>0.5142599555819426</v>
      </c>
      <c r="U781">
        <v>2026</v>
      </c>
      <c r="V781" t="s">
        <v>81</v>
      </c>
      <c r="W781">
        <v>5</v>
      </c>
      <c r="X781" t="s">
        <v>83</v>
      </c>
    </row>
    <row r="782" spans="1:24">
      <c r="A782">
        <v>3645</v>
      </c>
      <c r="B782" s="28">
        <v>46152</v>
      </c>
      <c r="C782">
        <v>2026</v>
      </c>
      <c r="D782" t="s">
        <v>81</v>
      </c>
      <c r="E782">
        <v>5</v>
      </c>
      <c r="F782" t="s">
        <v>83</v>
      </c>
      <c r="G782" t="s">
        <v>6</v>
      </c>
      <c r="H782" t="s">
        <v>7</v>
      </c>
      <c r="I782" t="s">
        <v>28</v>
      </c>
      <c r="J782" t="s">
        <v>3</v>
      </c>
      <c r="K782" t="s">
        <v>4</v>
      </c>
      <c r="L782" t="s">
        <v>22</v>
      </c>
      <c r="M782">
        <v>2</v>
      </c>
      <c r="N782">
        <v>50.93</v>
      </c>
      <c r="O782">
        <v>0</v>
      </c>
      <c r="P782">
        <v>22.91</v>
      </c>
      <c r="Q782">
        <v>101.86</v>
      </c>
      <c r="R782">
        <v>45.82</v>
      </c>
      <c r="S782">
        <v>56.04</v>
      </c>
      <c r="T782">
        <v>0.55016689573924993</v>
      </c>
      <c r="U782">
        <v>2026</v>
      </c>
      <c r="V782" t="s">
        <v>81</v>
      </c>
      <c r="W782">
        <v>5</v>
      </c>
      <c r="X782" t="s">
        <v>83</v>
      </c>
    </row>
    <row r="783" spans="1:24">
      <c r="A783">
        <v>3804</v>
      </c>
      <c r="B783" s="28">
        <v>46152</v>
      </c>
      <c r="C783">
        <v>2026</v>
      </c>
      <c r="D783" t="s">
        <v>81</v>
      </c>
      <c r="E783">
        <v>5</v>
      </c>
      <c r="F783" t="s">
        <v>83</v>
      </c>
      <c r="G783" t="s">
        <v>11</v>
      </c>
      <c r="H783" t="s">
        <v>25</v>
      </c>
      <c r="I783" t="s">
        <v>2</v>
      </c>
      <c r="J783" t="s">
        <v>3</v>
      </c>
      <c r="K783" t="s">
        <v>34</v>
      </c>
      <c r="L783" t="s">
        <v>45</v>
      </c>
      <c r="M783">
        <v>2</v>
      </c>
      <c r="N783">
        <v>50.79</v>
      </c>
      <c r="O783">
        <v>0.05</v>
      </c>
      <c r="P783">
        <v>21.83</v>
      </c>
      <c r="Q783">
        <v>96.500999999999991</v>
      </c>
      <c r="R783">
        <v>43.66</v>
      </c>
      <c r="S783">
        <v>52.840999999999994</v>
      </c>
      <c r="T783">
        <v>0.54756945523880585</v>
      </c>
      <c r="U783">
        <v>2026</v>
      </c>
      <c r="V783" t="s">
        <v>81</v>
      </c>
      <c r="W783">
        <v>5</v>
      </c>
      <c r="X783" t="s">
        <v>83</v>
      </c>
    </row>
    <row r="784" spans="1:24">
      <c r="A784">
        <v>4367</v>
      </c>
      <c r="B784" s="28">
        <v>46152</v>
      </c>
      <c r="C784">
        <v>2026</v>
      </c>
      <c r="D784" t="s">
        <v>81</v>
      </c>
      <c r="E784">
        <v>5</v>
      </c>
      <c r="F784" t="s">
        <v>83</v>
      </c>
      <c r="G784" t="s">
        <v>20</v>
      </c>
      <c r="H784" t="s">
        <v>33</v>
      </c>
      <c r="I784" t="s">
        <v>2</v>
      </c>
      <c r="J784" t="s">
        <v>16</v>
      </c>
      <c r="K784" t="s">
        <v>14</v>
      </c>
      <c r="L784" t="s">
        <v>48</v>
      </c>
      <c r="M784">
        <v>5</v>
      </c>
      <c r="N784">
        <v>160.94</v>
      </c>
      <c r="O784">
        <v>0.1</v>
      </c>
      <c r="P784">
        <v>88.89</v>
      </c>
      <c r="Q784">
        <v>724.23</v>
      </c>
      <c r="R784">
        <v>444.45</v>
      </c>
      <c r="S784">
        <v>279.78000000000003</v>
      </c>
      <c r="T784">
        <v>0.38631374011018604</v>
      </c>
      <c r="U784">
        <v>2026</v>
      </c>
      <c r="V784" t="s">
        <v>81</v>
      </c>
      <c r="W784">
        <v>5</v>
      </c>
      <c r="X784" t="s">
        <v>83</v>
      </c>
    </row>
    <row r="785" spans="1:24">
      <c r="A785">
        <v>4746</v>
      </c>
      <c r="B785" s="28">
        <v>46152</v>
      </c>
      <c r="C785">
        <v>2026</v>
      </c>
      <c r="D785" t="s">
        <v>81</v>
      </c>
      <c r="E785">
        <v>5</v>
      </c>
      <c r="F785" t="s">
        <v>83</v>
      </c>
      <c r="G785" t="s">
        <v>6</v>
      </c>
      <c r="H785" t="s">
        <v>7</v>
      </c>
      <c r="I785" t="s">
        <v>2</v>
      </c>
      <c r="J785" t="s">
        <v>3</v>
      </c>
      <c r="K785" t="s">
        <v>34</v>
      </c>
      <c r="L785" t="s">
        <v>42</v>
      </c>
      <c r="M785">
        <v>2</v>
      </c>
      <c r="N785">
        <v>36.409999999999997</v>
      </c>
      <c r="O785">
        <v>0</v>
      </c>
      <c r="P785">
        <v>13.92</v>
      </c>
      <c r="Q785">
        <v>72.819999999999993</v>
      </c>
      <c r="R785">
        <v>27.84</v>
      </c>
      <c r="S785">
        <v>44.97999999999999</v>
      </c>
      <c r="T785">
        <v>0.61768744850315838</v>
      </c>
      <c r="U785">
        <v>2026</v>
      </c>
      <c r="V785" t="s">
        <v>81</v>
      </c>
      <c r="W785">
        <v>5</v>
      </c>
      <c r="X785" t="s">
        <v>83</v>
      </c>
    </row>
    <row r="786" spans="1:24">
      <c r="A786">
        <v>4795</v>
      </c>
      <c r="B786" s="28">
        <v>46152</v>
      </c>
      <c r="C786">
        <v>2026</v>
      </c>
      <c r="D786" t="s">
        <v>81</v>
      </c>
      <c r="E786">
        <v>5</v>
      </c>
      <c r="F786" t="s">
        <v>83</v>
      </c>
      <c r="G786" t="s">
        <v>20</v>
      </c>
      <c r="H786" t="s">
        <v>21</v>
      </c>
      <c r="I786" t="s">
        <v>28</v>
      </c>
      <c r="J786" t="s">
        <v>3</v>
      </c>
      <c r="K786" t="s">
        <v>9</v>
      </c>
      <c r="L786" t="s">
        <v>46</v>
      </c>
      <c r="M786">
        <v>2</v>
      </c>
      <c r="N786">
        <v>72.25</v>
      </c>
      <c r="O786">
        <v>0</v>
      </c>
      <c r="P786">
        <v>32.25</v>
      </c>
      <c r="Q786">
        <v>144.5</v>
      </c>
      <c r="R786">
        <v>64.5</v>
      </c>
      <c r="S786">
        <v>80</v>
      </c>
      <c r="T786">
        <v>0.55363321799307963</v>
      </c>
      <c r="U786">
        <v>2026</v>
      </c>
      <c r="V786" t="s">
        <v>81</v>
      </c>
      <c r="W786">
        <v>5</v>
      </c>
      <c r="X786" t="s">
        <v>83</v>
      </c>
    </row>
    <row r="787" spans="1:24">
      <c r="A787">
        <v>4800</v>
      </c>
      <c r="B787" s="28">
        <v>46152</v>
      </c>
      <c r="C787">
        <v>2026</v>
      </c>
      <c r="D787" t="s">
        <v>81</v>
      </c>
      <c r="E787">
        <v>5</v>
      </c>
      <c r="F787" t="s">
        <v>83</v>
      </c>
      <c r="G787" t="s">
        <v>20</v>
      </c>
      <c r="H787" t="s">
        <v>33</v>
      </c>
      <c r="I787" t="s">
        <v>19</v>
      </c>
      <c r="J787" t="s">
        <v>13</v>
      </c>
      <c r="K787" t="s">
        <v>4</v>
      </c>
      <c r="L787" t="s">
        <v>30</v>
      </c>
      <c r="M787">
        <v>4</v>
      </c>
      <c r="N787">
        <v>103.36</v>
      </c>
      <c r="O787">
        <v>0</v>
      </c>
      <c r="P787">
        <v>51.59</v>
      </c>
      <c r="Q787">
        <v>413.44</v>
      </c>
      <c r="R787">
        <v>206.36</v>
      </c>
      <c r="S787">
        <v>207.07999999999998</v>
      </c>
      <c r="T787">
        <v>0.50087074303405565</v>
      </c>
      <c r="U787">
        <v>2026</v>
      </c>
      <c r="V787" t="s">
        <v>81</v>
      </c>
      <c r="W787">
        <v>5</v>
      </c>
      <c r="X787" t="s">
        <v>83</v>
      </c>
    </row>
    <row r="788" spans="1:24">
      <c r="A788">
        <v>5018</v>
      </c>
      <c r="B788" s="28">
        <v>46152</v>
      </c>
      <c r="C788">
        <v>2026</v>
      </c>
      <c r="D788" t="s">
        <v>81</v>
      </c>
      <c r="E788">
        <v>5</v>
      </c>
      <c r="F788" t="s">
        <v>83</v>
      </c>
      <c r="G788" t="s">
        <v>11</v>
      </c>
      <c r="H788" t="s">
        <v>12</v>
      </c>
      <c r="I788" t="s">
        <v>8</v>
      </c>
      <c r="J788" t="s">
        <v>16</v>
      </c>
      <c r="K788" t="s">
        <v>9</v>
      </c>
      <c r="L788" t="s">
        <v>17</v>
      </c>
      <c r="M788">
        <v>4</v>
      </c>
      <c r="N788">
        <v>145.85</v>
      </c>
      <c r="O788">
        <v>0.15</v>
      </c>
      <c r="P788">
        <v>79.69</v>
      </c>
      <c r="Q788">
        <v>495.89</v>
      </c>
      <c r="R788">
        <v>318.76</v>
      </c>
      <c r="S788">
        <v>177.13</v>
      </c>
      <c r="T788">
        <v>0.35719615237250196</v>
      </c>
      <c r="U788">
        <v>2026</v>
      </c>
      <c r="V788" t="s">
        <v>81</v>
      </c>
      <c r="W788">
        <v>5</v>
      </c>
      <c r="X788" t="s">
        <v>83</v>
      </c>
    </row>
    <row r="789" spans="1:24">
      <c r="A789">
        <v>474</v>
      </c>
      <c r="B789" s="28">
        <v>46153</v>
      </c>
      <c r="C789">
        <v>2026</v>
      </c>
      <c r="D789" t="s">
        <v>81</v>
      </c>
      <c r="E789">
        <v>5</v>
      </c>
      <c r="F789" t="s">
        <v>83</v>
      </c>
      <c r="G789" t="s">
        <v>6</v>
      </c>
      <c r="H789" t="s">
        <v>43</v>
      </c>
      <c r="I789" t="s">
        <v>2</v>
      </c>
      <c r="J789" t="s">
        <v>3</v>
      </c>
      <c r="K789" t="s">
        <v>4</v>
      </c>
      <c r="L789" t="s">
        <v>30</v>
      </c>
      <c r="M789">
        <v>2</v>
      </c>
      <c r="N789">
        <v>100.49</v>
      </c>
      <c r="O789">
        <v>0.1</v>
      </c>
      <c r="P789">
        <v>50.11</v>
      </c>
      <c r="Q789">
        <v>180.88200000000001</v>
      </c>
      <c r="R789">
        <v>100.22</v>
      </c>
      <c r="S789">
        <v>80.662000000000006</v>
      </c>
      <c r="T789">
        <v>0.44593713028383147</v>
      </c>
      <c r="U789">
        <v>2026</v>
      </c>
      <c r="V789" t="s">
        <v>81</v>
      </c>
      <c r="W789">
        <v>5</v>
      </c>
      <c r="X789" t="s">
        <v>83</v>
      </c>
    </row>
    <row r="790" spans="1:24">
      <c r="A790">
        <v>1175</v>
      </c>
      <c r="B790" s="28">
        <v>46153</v>
      </c>
      <c r="C790">
        <v>2026</v>
      </c>
      <c r="D790" t="s">
        <v>81</v>
      </c>
      <c r="E790">
        <v>5</v>
      </c>
      <c r="F790" t="s">
        <v>83</v>
      </c>
      <c r="G790" t="s">
        <v>11</v>
      </c>
      <c r="H790" t="s">
        <v>52</v>
      </c>
      <c r="I790" t="s">
        <v>8</v>
      </c>
      <c r="J790" t="s">
        <v>3</v>
      </c>
      <c r="K790" t="s">
        <v>23</v>
      </c>
      <c r="L790" t="s">
        <v>24</v>
      </c>
      <c r="M790">
        <v>4</v>
      </c>
      <c r="N790">
        <v>332.89</v>
      </c>
      <c r="O790">
        <v>0.1</v>
      </c>
      <c r="P790">
        <v>198.06</v>
      </c>
      <c r="Q790">
        <v>1198.404</v>
      </c>
      <c r="R790">
        <v>792.24</v>
      </c>
      <c r="S790">
        <v>406.16399999999999</v>
      </c>
      <c r="T790">
        <v>0.33892076461694054</v>
      </c>
      <c r="U790">
        <v>2026</v>
      </c>
      <c r="V790" t="s">
        <v>81</v>
      </c>
      <c r="W790">
        <v>5</v>
      </c>
      <c r="X790" t="s">
        <v>83</v>
      </c>
    </row>
    <row r="791" spans="1:24">
      <c r="A791">
        <v>2015</v>
      </c>
      <c r="B791" s="28">
        <v>46153</v>
      </c>
      <c r="C791">
        <v>2026</v>
      </c>
      <c r="D791" t="s">
        <v>81</v>
      </c>
      <c r="E791">
        <v>5</v>
      </c>
      <c r="F791" t="s">
        <v>83</v>
      </c>
      <c r="G791" t="s">
        <v>6</v>
      </c>
      <c r="H791" t="s">
        <v>43</v>
      </c>
      <c r="I791" t="s">
        <v>2</v>
      </c>
      <c r="J791" t="s">
        <v>13</v>
      </c>
      <c r="K791" t="s">
        <v>9</v>
      </c>
      <c r="L791" t="s">
        <v>37</v>
      </c>
      <c r="M791">
        <v>1</v>
      </c>
      <c r="N791">
        <v>154.6</v>
      </c>
      <c r="O791">
        <v>0</v>
      </c>
      <c r="P791">
        <v>80.05</v>
      </c>
      <c r="Q791">
        <v>154.6</v>
      </c>
      <c r="R791">
        <v>80.05</v>
      </c>
      <c r="S791">
        <v>74.55</v>
      </c>
      <c r="T791">
        <v>0.48221216041397152</v>
      </c>
      <c r="U791">
        <v>2026</v>
      </c>
      <c r="V791" t="s">
        <v>81</v>
      </c>
      <c r="W791">
        <v>5</v>
      </c>
      <c r="X791" t="s">
        <v>83</v>
      </c>
    </row>
    <row r="792" spans="1:24">
      <c r="A792">
        <v>2196</v>
      </c>
      <c r="B792" s="28">
        <v>46153</v>
      </c>
      <c r="C792">
        <v>2026</v>
      </c>
      <c r="D792" t="s">
        <v>81</v>
      </c>
      <c r="E792">
        <v>5</v>
      </c>
      <c r="F792" t="s">
        <v>83</v>
      </c>
      <c r="G792" t="s">
        <v>20</v>
      </c>
      <c r="H792" t="s">
        <v>21</v>
      </c>
      <c r="I792" t="s">
        <v>28</v>
      </c>
      <c r="J792" t="s">
        <v>3</v>
      </c>
      <c r="K792" t="s">
        <v>4</v>
      </c>
      <c r="L792" t="s">
        <v>5</v>
      </c>
      <c r="M792">
        <v>1</v>
      </c>
      <c r="N792">
        <v>83.23</v>
      </c>
      <c r="O792">
        <v>0.05</v>
      </c>
      <c r="P792">
        <v>43.82</v>
      </c>
      <c r="Q792">
        <v>79.0685</v>
      </c>
      <c r="R792">
        <v>43.82</v>
      </c>
      <c r="S792">
        <v>35.2485</v>
      </c>
      <c r="T792">
        <v>0.44579699880483376</v>
      </c>
      <c r="U792">
        <v>2026</v>
      </c>
      <c r="V792" t="s">
        <v>81</v>
      </c>
      <c r="W792">
        <v>5</v>
      </c>
      <c r="X792" t="s">
        <v>83</v>
      </c>
    </row>
    <row r="793" spans="1:24">
      <c r="A793">
        <v>3508</v>
      </c>
      <c r="B793" s="28">
        <v>46153</v>
      </c>
      <c r="C793">
        <v>2026</v>
      </c>
      <c r="D793" t="s">
        <v>81</v>
      </c>
      <c r="E793">
        <v>5</v>
      </c>
      <c r="F793" t="s">
        <v>83</v>
      </c>
      <c r="G793" t="s">
        <v>6</v>
      </c>
      <c r="H793" t="s">
        <v>43</v>
      </c>
      <c r="I793" t="s">
        <v>28</v>
      </c>
      <c r="J793" t="s">
        <v>3</v>
      </c>
      <c r="K793" t="s">
        <v>14</v>
      </c>
      <c r="L793" t="s">
        <v>32</v>
      </c>
      <c r="M793">
        <v>3</v>
      </c>
      <c r="N793">
        <v>46.23</v>
      </c>
      <c r="O793">
        <v>0</v>
      </c>
      <c r="P793">
        <v>18.47</v>
      </c>
      <c r="Q793">
        <v>138.69</v>
      </c>
      <c r="R793">
        <v>55.41</v>
      </c>
      <c r="S793">
        <v>83.28</v>
      </c>
      <c r="T793">
        <v>0.60047588146225395</v>
      </c>
      <c r="U793">
        <v>2026</v>
      </c>
      <c r="V793" t="s">
        <v>81</v>
      </c>
      <c r="W793">
        <v>5</v>
      </c>
      <c r="X793" t="s">
        <v>83</v>
      </c>
    </row>
    <row r="794" spans="1:24">
      <c r="A794">
        <v>3516</v>
      </c>
      <c r="B794" s="28">
        <v>46153</v>
      </c>
      <c r="C794">
        <v>2026</v>
      </c>
      <c r="D794" t="s">
        <v>81</v>
      </c>
      <c r="E794">
        <v>5</v>
      </c>
      <c r="F794" t="s">
        <v>83</v>
      </c>
      <c r="G794" t="s">
        <v>20</v>
      </c>
      <c r="H794" t="s">
        <v>31</v>
      </c>
      <c r="I794" t="s">
        <v>28</v>
      </c>
      <c r="J794" t="s">
        <v>3</v>
      </c>
      <c r="K794" t="s">
        <v>23</v>
      </c>
      <c r="L794" t="s">
        <v>51</v>
      </c>
      <c r="M794">
        <v>1</v>
      </c>
      <c r="N794">
        <v>125.3</v>
      </c>
      <c r="O794">
        <v>0.05</v>
      </c>
      <c r="P794">
        <v>59.62</v>
      </c>
      <c r="Q794">
        <v>119.035</v>
      </c>
      <c r="R794">
        <v>59.62</v>
      </c>
      <c r="S794">
        <v>59.414999999999999</v>
      </c>
      <c r="T794">
        <v>0.49913890872432476</v>
      </c>
      <c r="U794">
        <v>2026</v>
      </c>
      <c r="V794" t="s">
        <v>81</v>
      </c>
      <c r="W794">
        <v>5</v>
      </c>
      <c r="X794" t="s">
        <v>83</v>
      </c>
    </row>
    <row r="795" spans="1:24">
      <c r="A795">
        <v>3570</v>
      </c>
      <c r="B795" s="28">
        <v>46153</v>
      </c>
      <c r="C795">
        <v>2026</v>
      </c>
      <c r="D795" t="s">
        <v>81</v>
      </c>
      <c r="E795">
        <v>5</v>
      </c>
      <c r="F795" t="s">
        <v>83</v>
      </c>
      <c r="G795" t="s">
        <v>6</v>
      </c>
      <c r="H795" t="s">
        <v>43</v>
      </c>
      <c r="I795" t="s">
        <v>2</v>
      </c>
      <c r="J795" t="s">
        <v>16</v>
      </c>
      <c r="K795" t="s">
        <v>14</v>
      </c>
      <c r="L795" t="s">
        <v>15</v>
      </c>
      <c r="M795">
        <v>1</v>
      </c>
      <c r="N795">
        <v>36.159999999999997</v>
      </c>
      <c r="O795">
        <v>0.1</v>
      </c>
      <c r="P795">
        <v>13.38</v>
      </c>
      <c r="Q795">
        <v>32.543999999999997</v>
      </c>
      <c r="R795">
        <v>13.38</v>
      </c>
      <c r="S795">
        <v>19.163999999999994</v>
      </c>
      <c r="T795">
        <v>0.58886430678466062</v>
      </c>
      <c r="U795">
        <v>2026</v>
      </c>
      <c r="V795" t="s">
        <v>81</v>
      </c>
      <c r="W795">
        <v>5</v>
      </c>
      <c r="X795" t="s">
        <v>83</v>
      </c>
    </row>
    <row r="796" spans="1:24">
      <c r="A796">
        <v>4799</v>
      </c>
      <c r="B796" s="28">
        <v>46153</v>
      </c>
      <c r="C796">
        <v>2026</v>
      </c>
      <c r="D796" t="s">
        <v>81</v>
      </c>
      <c r="E796">
        <v>5</v>
      </c>
      <c r="F796" t="s">
        <v>83</v>
      </c>
      <c r="G796" t="s">
        <v>20</v>
      </c>
      <c r="H796" t="s">
        <v>47</v>
      </c>
      <c r="I796" t="s">
        <v>2</v>
      </c>
      <c r="J796" t="s">
        <v>3</v>
      </c>
      <c r="K796" t="s">
        <v>23</v>
      </c>
      <c r="L796" t="s">
        <v>51</v>
      </c>
      <c r="M796">
        <v>1</v>
      </c>
      <c r="N796">
        <v>121.41</v>
      </c>
      <c r="O796">
        <v>0.05</v>
      </c>
      <c r="P796">
        <v>60.75</v>
      </c>
      <c r="Q796">
        <v>115.33949999999999</v>
      </c>
      <c r="R796">
        <v>60.75</v>
      </c>
      <c r="S796">
        <v>54.589499999999987</v>
      </c>
      <c r="T796">
        <v>0.47329405797666879</v>
      </c>
      <c r="U796">
        <v>2026</v>
      </c>
      <c r="V796" t="s">
        <v>81</v>
      </c>
      <c r="W796">
        <v>5</v>
      </c>
      <c r="X796" t="s">
        <v>83</v>
      </c>
    </row>
    <row r="797" spans="1:24">
      <c r="A797">
        <v>5156</v>
      </c>
      <c r="B797" s="28">
        <v>46153</v>
      </c>
      <c r="C797">
        <v>2026</v>
      </c>
      <c r="D797" t="s">
        <v>81</v>
      </c>
      <c r="E797">
        <v>5</v>
      </c>
      <c r="F797" t="s">
        <v>83</v>
      </c>
      <c r="G797" t="s">
        <v>0</v>
      </c>
      <c r="H797" t="s">
        <v>1</v>
      </c>
      <c r="I797" t="s">
        <v>19</v>
      </c>
      <c r="J797" t="s">
        <v>13</v>
      </c>
      <c r="K797" t="s">
        <v>14</v>
      </c>
      <c r="L797" t="s">
        <v>44</v>
      </c>
      <c r="M797">
        <v>3</v>
      </c>
      <c r="N797">
        <v>132.58000000000001</v>
      </c>
      <c r="O797">
        <v>0.1</v>
      </c>
      <c r="P797">
        <v>67.88</v>
      </c>
      <c r="Q797">
        <v>357.96600000000001</v>
      </c>
      <c r="R797">
        <v>203.64</v>
      </c>
      <c r="S797">
        <v>154.32600000000002</v>
      </c>
      <c r="T797">
        <v>0.43111915656794225</v>
      </c>
      <c r="U797">
        <v>2026</v>
      </c>
      <c r="V797" t="s">
        <v>81</v>
      </c>
      <c r="W797">
        <v>5</v>
      </c>
      <c r="X797" t="s">
        <v>83</v>
      </c>
    </row>
    <row r="798" spans="1:24">
      <c r="A798">
        <v>526</v>
      </c>
      <c r="B798" s="28">
        <v>46154</v>
      </c>
      <c r="C798">
        <v>2026</v>
      </c>
      <c r="D798" t="s">
        <v>81</v>
      </c>
      <c r="E798">
        <v>5</v>
      </c>
      <c r="F798" t="s">
        <v>83</v>
      </c>
      <c r="G798" t="s">
        <v>6</v>
      </c>
      <c r="H798" t="s">
        <v>7</v>
      </c>
      <c r="I798" t="s">
        <v>19</v>
      </c>
      <c r="J798" t="s">
        <v>3</v>
      </c>
      <c r="K798" t="s">
        <v>23</v>
      </c>
      <c r="L798" t="s">
        <v>40</v>
      </c>
      <c r="M798">
        <v>2</v>
      </c>
      <c r="N798">
        <v>81.11</v>
      </c>
      <c r="O798">
        <v>0.05</v>
      </c>
      <c r="P798">
        <v>40.049999999999997</v>
      </c>
      <c r="Q798">
        <v>154.10899999999998</v>
      </c>
      <c r="R798">
        <v>80.099999999999994</v>
      </c>
      <c r="S798">
        <v>74.008999999999986</v>
      </c>
      <c r="T798">
        <v>0.48023801335418437</v>
      </c>
      <c r="U798">
        <v>2026</v>
      </c>
      <c r="V798" t="s">
        <v>81</v>
      </c>
      <c r="W798">
        <v>5</v>
      </c>
      <c r="X798" t="s">
        <v>83</v>
      </c>
    </row>
    <row r="799" spans="1:24">
      <c r="A799">
        <v>712</v>
      </c>
      <c r="B799" s="28">
        <v>46154</v>
      </c>
      <c r="C799">
        <v>2026</v>
      </c>
      <c r="D799" t="s">
        <v>81</v>
      </c>
      <c r="E799">
        <v>5</v>
      </c>
      <c r="F799" t="s">
        <v>83</v>
      </c>
      <c r="G799" t="s">
        <v>6</v>
      </c>
      <c r="H799" t="s">
        <v>49</v>
      </c>
      <c r="I799" t="s">
        <v>28</v>
      </c>
      <c r="J799" t="s">
        <v>16</v>
      </c>
      <c r="K799" t="s">
        <v>4</v>
      </c>
      <c r="L799" t="s">
        <v>30</v>
      </c>
      <c r="M799">
        <v>3</v>
      </c>
      <c r="N799">
        <v>104.54</v>
      </c>
      <c r="O799">
        <v>0</v>
      </c>
      <c r="P799">
        <v>51.45</v>
      </c>
      <c r="Q799">
        <v>313.62</v>
      </c>
      <c r="R799">
        <v>154.35000000000002</v>
      </c>
      <c r="S799">
        <v>159.26999999999998</v>
      </c>
      <c r="T799">
        <v>0.50784388750717424</v>
      </c>
      <c r="U799">
        <v>2026</v>
      </c>
      <c r="V799" t="s">
        <v>81</v>
      </c>
      <c r="W799">
        <v>5</v>
      </c>
      <c r="X799" t="s">
        <v>83</v>
      </c>
    </row>
    <row r="800" spans="1:24">
      <c r="A800">
        <v>1533</v>
      </c>
      <c r="B800" s="28">
        <v>46154</v>
      </c>
      <c r="C800">
        <v>2026</v>
      </c>
      <c r="D800" t="s">
        <v>81</v>
      </c>
      <c r="E800">
        <v>5</v>
      </c>
      <c r="F800" t="s">
        <v>83</v>
      </c>
      <c r="G800" t="s">
        <v>11</v>
      </c>
      <c r="H800" t="s">
        <v>52</v>
      </c>
      <c r="I800" t="s">
        <v>19</v>
      </c>
      <c r="J800" t="s">
        <v>13</v>
      </c>
      <c r="K800" t="s">
        <v>9</v>
      </c>
      <c r="L800" t="s">
        <v>17</v>
      </c>
      <c r="M800">
        <v>3</v>
      </c>
      <c r="N800">
        <v>143.87</v>
      </c>
      <c r="O800">
        <v>0</v>
      </c>
      <c r="P800">
        <v>79.2</v>
      </c>
      <c r="Q800">
        <v>431.61</v>
      </c>
      <c r="R800">
        <v>237.60000000000002</v>
      </c>
      <c r="S800">
        <v>194.01</v>
      </c>
      <c r="T800">
        <v>0.44950302356293875</v>
      </c>
      <c r="U800">
        <v>2026</v>
      </c>
      <c r="V800" t="s">
        <v>81</v>
      </c>
      <c r="W800">
        <v>5</v>
      </c>
      <c r="X800" t="s">
        <v>83</v>
      </c>
    </row>
    <row r="801" spans="1:24">
      <c r="A801">
        <v>1933</v>
      </c>
      <c r="B801" s="28">
        <v>46154</v>
      </c>
      <c r="C801">
        <v>2026</v>
      </c>
      <c r="D801" t="s">
        <v>81</v>
      </c>
      <c r="E801">
        <v>5</v>
      </c>
      <c r="F801" t="s">
        <v>83</v>
      </c>
      <c r="G801" t="s">
        <v>20</v>
      </c>
      <c r="H801" t="s">
        <v>47</v>
      </c>
      <c r="I801" t="s">
        <v>2</v>
      </c>
      <c r="J801" t="s">
        <v>3</v>
      </c>
      <c r="K801" t="s">
        <v>14</v>
      </c>
      <c r="L801" t="s">
        <v>15</v>
      </c>
      <c r="M801">
        <v>1</v>
      </c>
      <c r="N801">
        <v>36.950000000000003</v>
      </c>
      <c r="O801">
        <v>0.1</v>
      </c>
      <c r="P801">
        <v>13.26</v>
      </c>
      <c r="Q801">
        <v>33.255000000000003</v>
      </c>
      <c r="R801">
        <v>13.26</v>
      </c>
      <c r="S801">
        <v>19.995000000000005</v>
      </c>
      <c r="T801">
        <v>0.60126296797474077</v>
      </c>
      <c r="U801">
        <v>2026</v>
      </c>
      <c r="V801" t="s">
        <v>81</v>
      </c>
      <c r="W801">
        <v>5</v>
      </c>
      <c r="X801" t="s">
        <v>83</v>
      </c>
    </row>
    <row r="802" spans="1:24">
      <c r="A802">
        <v>3128</v>
      </c>
      <c r="B802" s="28">
        <v>46154</v>
      </c>
      <c r="C802">
        <v>2026</v>
      </c>
      <c r="D802" t="s">
        <v>81</v>
      </c>
      <c r="E802">
        <v>5</v>
      </c>
      <c r="F802" t="s">
        <v>83</v>
      </c>
      <c r="G802" t="s">
        <v>11</v>
      </c>
      <c r="H802" t="s">
        <v>25</v>
      </c>
      <c r="I802" t="s">
        <v>2</v>
      </c>
      <c r="J802" t="s">
        <v>13</v>
      </c>
      <c r="K802" t="s">
        <v>23</v>
      </c>
      <c r="L802" t="s">
        <v>51</v>
      </c>
      <c r="M802">
        <v>1</v>
      </c>
      <c r="N802">
        <v>121.38</v>
      </c>
      <c r="O802">
        <v>0</v>
      </c>
      <c r="P802">
        <v>59.68</v>
      </c>
      <c r="Q802">
        <v>121.38</v>
      </c>
      <c r="R802">
        <v>59.68</v>
      </c>
      <c r="S802">
        <v>61.699999999999996</v>
      </c>
      <c r="T802">
        <v>0.50832097544900312</v>
      </c>
      <c r="U802">
        <v>2026</v>
      </c>
      <c r="V802" t="s">
        <v>81</v>
      </c>
      <c r="W802">
        <v>5</v>
      </c>
      <c r="X802" t="s">
        <v>83</v>
      </c>
    </row>
    <row r="803" spans="1:24">
      <c r="A803">
        <v>4922</v>
      </c>
      <c r="B803" s="28">
        <v>46154</v>
      </c>
      <c r="C803">
        <v>2026</v>
      </c>
      <c r="D803" t="s">
        <v>81</v>
      </c>
      <c r="E803">
        <v>5</v>
      </c>
      <c r="F803" t="s">
        <v>83</v>
      </c>
      <c r="G803" t="s">
        <v>20</v>
      </c>
      <c r="H803" t="s">
        <v>33</v>
      </c>
      <c r="I803" t="s">
        <v>2</v>
      </c>
      <c r="J803" t="s">
        <v>3</v>
      </c>
      <c r="K803" t="s">
        <v>34</v>
      </c>
      <c r="L803" t="s">
        <v>35</v>
      </c>
      <c r="M803">
        <v>2</v>
      </c>
      <c r="N803">
        <v>39.79</v>
      </c>
      <c r="O803">
        <v>0.1</v>
      </c>
      <c r="P803">
        <v>14.33</v>
      </c>
      <c r="Q803">
        <v>71.622</v>
      </c>
      <c r="R803">
        <v>28.66</v>
      </c>
      <c r="S803">
        <v>42.962000000000003</v>
      </c>
      <c r="T803">
        <v>0.59984362346764963</v>
      </c>
      <c r="U803">
        <v>2026</v>
      </c>
      <c r="V803" t="s">
        <v>81</v>
      </c>
      <c r="W803">
        <v>5</v>
      </c>
      <c r="X803" t="s">
        <v>83</v>
      </c>
    </row>
    <row r="804" spans="1:24">
      <c r="A804">
        <v>5051</v>
      </c>
      <c r="B804" s="28">
        <v>46154</v>
      </c>
      <c r="C804">
        <v>2026</v>
      </c>
      <c r="D804" t="s">
        <v>81</v>
      </c>
      <c r="E804">
        <v>5</v>
      </c>
      <c r="F804" t="s">
        <v>83</v>
      </c>
      <c r="G804" t="s">
        <v>0</v>
      </c>
      <c r="H804" t="s">
        <v>50</v>
      </c>
      <c r="I804" t="s">
        <v>19</v>
      </c>
      <c r="J804" t="s">
        <v>3</v>
      </c>
      <c r="K804" t="s">
        <v>4</v>
      </c>
      <c r="L804" t="s">
        <v>22</v>
      </c>
      <c r="M804">
        <v>4</v>
      </c>
      <c r="N804">
        <v>51.31</v>
      </c>
      <c r="O804">
        <v>0</v>
      </c>
      <c r="P804">
        <v>22.19</v>
      </c>
      <c r="Q804">
        <v>205.24</v>
      </c>
      <c r="R804">
        <v>88.76</v>
      </c>
      <c r="S804">
        <v>116.48</v>
      </c>
      <c r="T804">
        <v>0.56753069577080495</v>
      </c>
      <c r="U804">
        <v>2026</v>
      </c>
      <c r="V804" t="s">
        <v>81</v>
      </c>
      <c r="W804">
        <v>5</v>
      </c>
      <c r="X804" t="s">
        <v>83</v>
      </c>
    </row>
    <row r="805" spans="1:24">
      <c r="A805">
        <v>5182</v>
      </c>
      <c r="B805" s="28">
        <v>46154</v>
      </c>
      <c r="C805">
        <v>2026</v>
      </c>
      <c r="D805" t="s">
        <v>81</v>
      </c>
      <c r="E805">
        <v>5</v>
      </c>
      <c r="F805" t="s">
        <v>83</v>
      </c>
      <c r="G805" t="s">
        <v>20</v>
      </c>
      <c r="H805" t="s">
        <v>31</v>
      </c>
      <c r="I805" t="s">
        <v>2</v>
      </c>
      <c r="J805" t="s">
        <v>3</v>
      </c>
      <c r="K805" t="s">
        <v>34</v>
      </c>
      <c r="L805" t="s">
        <v>45</v>
      </c>
      <c r="M805">
        <v>2</v>
      </c>
      <c r="N805">
        <v>51.15</v>
      </c>
      <c r="O805">
        <v>0</v>
      </c>
      <c r="P805">
        <v>22.53</v>
      </c>
      <c r="Q805">
        <v>102.3</v>
      </c>
      <c r="R805">
        <v>45.06</v>
      </c>
      <c r="S805">
        <v>57.239999999999995</v>
      </c>
      <c r="T805">
        <v>0.55953079178885623</v>
      </c>
      <c r="U805">
        <v>2026</v>
      </c>
      <c r="V805" t="s">
        <v>81</v>
      </c>
      <c r="W805">
        <v>5</v>
      </c>
      <c r="X805" t="s">
        <v>83</v>
      </c>
    </row>
    <row r="806" spans="1:24">
      <c r="A806">
        <v>1071</v>
      </c>
      <c r="B806" s="28">
        <v>46155</v>
      </c>
      <c r="C806">
        <v>2026</v>
      </c>
      <c r="D806" t="s">
        <v>81</v>
      </c>
      <c r="E806">
        <v>5</v>
      </c>
      <c r="F806" t="s">
        <v>83</v>
      </c>
      <c r="G806" t="s">
        <v>6</v>
      </c>
      <c r="H806" t="s">
        <v>43</v>
      </c>
      <c r="I806" t="s">
        <v>19</v>
      </c>
      <c r="J806" t="s">
        <v>16</v>
      </c>
      <c r="K806" t="s">
        <v>34</v>
      </c>
      <c r="L806" t="s">
        <v>45</v>
      </c>
      <c r="M806">
        <v>1</v>
      </c>
      <c r="N806">
        <v>50.83</v>
      </c>
      <c r="O806">
        <v>0.1</v>
      </c>
      <c r="P806">
        <v>21.82</v>
      </c>
      <c r="Q806">
        <v>45.747</v>
      </c>
      <c r="R806">
        <v>21.82</v>
      </c>
      <c r="S806">
        <v>23.927</v>
      </c>
      <c r="T806">
        <v>0.52302883249174803</v>
      </c>
      <c r="U806">
        <v>2026</v>
      </c>
      <c r="V806" t="s">
        <v>81</v>
      </c>
      <c r="W806">
        <v>5</v>
      </c>
      <c r="X806" t="s">
        <v>83</v>
      </c>
    </row>
    <row r="807" spans="1:24">
      <c r="A807">
        <v>1210</v>
      </c>
      <c r="B807" s="28">
        <v>46155</v>
      </c>
      <c r="C807">
        <v>2026</v>
      </c>
      <c r="D807" t="s">
        <v>81</v>
      </c>
      <c r="E807">
        <v>5</v>
      </c>
      <c r="F807" t="s">
        <v>83</v>
      </c>
      <c r="G807" t="s">
        <v>11</v>
      </c>
      <c r="H807" t="s">
        <v>12</v>
      </c>
      <c r="I807" t="s">
        <v>8</v>
      </c>
      <c r="J807" t="s">
        <v>16</v>
      </c>
      <c r="K807" t="s">
        <v>9</v>
      </c>
      <c r="L807" t="s">
        <v>17</v>
      </c>
      <c r="M807">
        <v>6</v>
      </c>
      <c r="N807">
        <v>141.9</v>
      </c>
      <c r="O807">
        <v>0.1</v>
      </c>
      <c r="P807">
        <v>79.64</v>
      </c>
      <c r="Q807">
        <v>766.2600000000001</v>
      </c>
      <c r="R807">
        <v>477.84000000000003</v>
      </c>
      <c r="S807">
        <v>288.42000000000007</v>
      </c>
      <c r="T807">
        <v>0.37639965546942294</v>
      </c>
      <c r="U807">
        <v>2026</v>
      </c>
      <c r="V807" t="s">
        <v>81</v>
      </c>
      <c r="W807">
        <v>5</v>
      </c>
      <c r="X807" t="s">
        <v>83</v>
      </c>
    </row>
    <row r="808" spans="1:24">
      <c r="A808">
        <v>1244</v>
      </c>
      <c r="B808" s="28">
        <v>46155</v>
      </c>
      <c r="C808">
        <v>2026</v>
      </c>
      <c r="D808" t="s">
        <v>81</v>
      </c>
      <c r="E808">
        <v>5</v>
      </c>
      <c r="F808" t="s">
        <v>83</v>
      </c>
      <c r="G808" t="s">
        <v>20</v>
      </c>
      <c r="H808" t="s">
        <v>33</v>
      </c>
      <c r="I808" t="s">
        <v>2</v>
      </c>
      <c r="J808" t="s">
        <v>3</v>
      </c>
      <c r="K808" t="s">
        <v>23</v>
      </c>
      <c r="L808" t="s">
        <v>51</v>
      </c>
      <c r="M808">
        <v>1</v>
      </c>
      <c r="N808">
        <v>122.11</v>
      </c>
      <c r="O808">
        <v>0</v>
      </c>
      <c r="P808">
        <v>59.86</v>
      </c>
      <c r="Q808">
        <v>122.11</v>
      </c>
      <c r="R808">
        <v>59.86</v>
      </c>
      <c r="S808">
        <v>62.25</v>
      </c>
      <c r="T808">
        <v>0.50978625829170421</v>
      </c>
      <c r="U808">
        <v>2026</v>
      </c>
      <c r="V808" t="s">
        <v>81</v>
      </c>
      <c r="W808">
        <v>5</v>
      </c>
      <c r="X808" t="s">
        <v>83</v>
      </c>
    </row>
    <row r="809" spans="1:24">
      <c r="A809">
        <v>1403</v>
      </c>
      <c r="B809" s="28">
        <v>46155</v>
      </c>
      <c r="C809">
        <v>2026</v>
      </c>
      <c r="D809" t="s">
        <v>81</v>
      </c>
      <c r="E809">
        <v>5</v>
      </c>
      <c r="F809" t="s">
        <v>83</v>
      </c>
      <c r="G809" t="s">
        <v>6</v>
      </c>
      <c r="H809" t="s">
        <v>41</v>
      </c>
      <c r="I809" t="s">
        <v>2</v>
      </c>
      <c r="J809" t="s">
        <v>3</v>
      </c>
      <c r="K809" t="s">
        <v>4</v>
      </c>
      <c r="L809" t="s">
        <v>30</v>
      </c>
      <c r="M809">
        <v>1</v>
      </c>
      <c r="N809">
        <v>102.38</v>
      </c>
      <c r="O809">
        <v>0</v>
      </c>
      <c r="P809">
        <v>50.82</v>
      </c>
      <c r="Q809">
        <v>102.38</v>
      </c>
      <c r="R809">
        <v>50.82</v>
      </c>
      <c r="S809">
        <v>51.559999999999995</v>
      </c>
      <c r="T809">
        <v>0.50361398710685679</v>
      </c>
      <c r="U809">
        <v>2026</v>
      </c>
      <c r="V809" t="s">
        <v>81</v>
      </c>
      <c r="W809">
        <v>5</v>
      </c>
      <c r="X809" t="s">
        <v>83</v>
      </c>
    </row>
    <row r="810" spans="1:24">
      <c r="A810">
        <v>1592</v>
      </c>
      <c r="B810" s="28">
        <v>46155</v>
      </c>
      <c r="C810">
        <v>2026</v>
      </c>
      <c r="D810" t="s">
        <v>81</v>
      </c>
      <c r="E810">
        <v>5</v>
      </c>
      <c r="F810" t="s">
        <v>83</v>
      </c>
      <c r="G810" t="s">
        <v>11</v>
      </c>
      <c r="H810" t="s">
        <v>52</v>
      </c>
      <c r="I810" t="s">
        <v>19</v>
      </c>
      <c r="J810" t="s">
        <v>3</v>
      </c>
      <c r="K810" t="s">
        <v>34</v>
      </c>
      <c r="L810" t="s">
        <v>42</v>
      </c>
      <c r="M810">
        <v>5</v>
      </c>
      <c r="N810">
        <v>37.119999999999997</v>
      </c>
      <c r="O810">
        <v>0.1</v>
      </c>
      <c r="P810">
        <v>13.96</v>
      </c>
      <c r="Q810">
        <v>167.04</v>
      </c>
      <c r="R810">
        <v>69.800000000000011</v>
      </c>
      <c r="S810">
        <v>97.239999999999981</v>
      </c>
      <c r="T810">
        <v>0.58213601532567039</v>
      </c>
      <c r="U810">
        <v>2026</v>
      </c>
      <c r="V810" t="s">
        <v>81</v>
      </c>
      <c r="W810">
        <v>5</v>
      </c>
      <c r="X810" t="s">
        <v>83</v>
      </c>
    </row>
    <row r="811" spans="1:24">
      <c r="A811">
        <v>2581</v>
      </c>
      <c r="B811" s="28">
        <v>46155</v>
      </c>
      <c r="C811">
        <v>2026</v>
      </c>
      <c r="D811" t="s">
        <v>81</v>
      </c>
      <c r="E811">
        <v>5</v>
      </c>
      <c r="F811" t="s">
        <v>83</v>
      </c>
      <c r="G811" t="s">
        <v>6</v>
      </c>
      <c r="H811" t="s">
        <v>43</v>
      </c>
      <c r="I811" t="s">
        <v>2</v>
      </c>
      <c r="J811" t="s">
        <v>13</v>
      </c>
      <c r="K811" t="s">
        <v>9</v>
      </c>
      <c r="L811" t="s">
        <v>10</v>
      </c>
      <c r="M811">
        <v>2</v>
      </c>
      <c r="N811">
        <v>91.76</v>
      </c>
      <c r="O811">
        <v>0.05</v>
      </c>
      <c r="P811">
        <v>46.31</v>
      </c>
      <c r="Q811">
        <v>174.34399999999999</v>
      </c>
      <c r="R811">
        <v>92.62</v>
      </c>
      <c r="S811">
        <v>81.72399999999999</v>
      </c>
      <c r="T811">
        <v>0.46875143394668006</v>
      </c>
      <c r="U811">
        <v>2026</v>
      </c>
      <c r="V811" t="s">
        <v>81</v>
      </c>
      <c r="W811">
        <v>5</v>
      </c>
      <c r="X811" t="s">
        <v>83</v>
      </c>
    </row>
    <row r="812" spans="1:24">
      <c r="A812">
        <v>3428</v>
      </c>
      <c r="B812" s="28">
        <v>46155</v>
      </c>
      <c r="C812">
        <v>2026</v>
      </c>
      <c r="D812" t="s">
        <v>81</v>
      </c>
      <c r="E812">
        <v>5</v>
      </c>
      <c r="F812" t="s">
        <v>83</v>
      </c>
      <c r="G812" t="s">
        <v>20</v>
      </c>
      <c r="H812" t="s">
        <v>21</v>
      </c>
      <c r="I812" t="s">
        <v>2</v>
      </c>
      <c r="J812" t="s">
        <v>3</v>
      </c>
      <c r="K812" t="s">
        <v>9</v>
      </c>
      <c r="L812" t="s">
        <v>17</v>
      </c>
      <c r="M812">
        <v>1</v>
      </c>
      <c r="N812">
        <v>144.51</v>
      </c>
      <c r="O812">
        <v>0</v>
      </c>
      <c r="P812">
        <v>79.22</v>
      </c>
      <c r="Q812">
        <v>144.51</v>
      </c>
      <c r="R812">
        <v>79.22</v>
      </c>
      <c r="S812">
        <v>65.289999999999992</v>
      </c>
      <c r="T812">
        <v>0.45180264341568055</v>
      </c>
      <c r="U812">
        <v>2026</v>
      </c>
      <c r="V812" t="s">
        <v>81</v>
      </c>
      <c r="W812">
        <v>5</v>
      </c>
      <c r="X812" t="s">
        <v>83</v>
      </c>
    </row>
    <row r="813" spans="1:24">
      <c r="A813">
        <v>765</v>
      </c>
      <c r="B813" s="28">
        <v>46156</v>
      </c>
      <c r="C813">
        <v>2026</v>
      </c>
      <c r="D813" t="s">
        <v>81</v>
      </c>
      <c r="E813">
        <v>5</v>
      </c>
      <c r="F813" t="s">
        <v>83</v>
      </c>
      <c r="G813" t="s">
        <v>6</v>
      </c>
      <c r="H813" t="s">
        <v>27</v>
      </c>
      <c r="I813" t="s">
        <v>8</v>
      </c>
      <c r="J813" t="s">
        <v>16</v>
      </c>
      <c r="K813" t="s">
        <v>34</v>
      </c>
      <c r="L813" t="s">
        <v>45</v>
      </c>
      <c r="M813">
        <v>3</v>
      </c>
      <c r="N813">
        <v>49.7</v>
      </c>
      <c r="O813">
        <v>0.1</v>
      </c>
      <c r="P813">
        <v>21.84</v>
      </c>
      <c r="Q813">
        <v>134.19000000000003</v>
      </c>
      <c r="R813">
        <v>65.52</v>
      </c>
      <c r="S813">
        <v>68.67000000000003</v>
      </c>
      <c r="T813">
        <v>0.5117370892018781</v>
      </c>
      <c r="U813">
        <v>2026</v>
      </c>
      <c r="V813" t="s">
        <v>81</v>
      </c>
      <c r="W813">
        <v>5</v>
      </c>
      <c r="X813" t="s">
        <v>83</v>
      </c>
    </row>
    <row r="814" spans="1:24">
      <c r="A814">
        <v>854</v>
      </c>
      <c r="B814" s="28">
        <v>46156</v>
      </c>
      <c r="C814">
        <v>2026</v>
      </c>
      <c r="D814" t="s">
        <v>81</v>
      </c>
      <c r="E814">
        <v>5</v>
      </c>
      <c r="F814" t="s">
        <v>83</v>
      </c>
      <c r="G814" t="s">
        <v>0</v>
      </c>
      <c r="H814" t="s">
        <v>1</v>
      </c>
      <c r="I814" t="s">
        <v>2</v>
      </c>
      <c r="J814" t="s">
        <v>3</v>
      </c>
      <c r="K814" t="s">
        <v>23</v>
      </c>
      <c r="L814" t="s">
        <v>51</v>
      </c>
      <c r="M814">
        <v>1</v>
      </c>
      <c r="N814">
        <v>120.9</v>
      </c>
      <c r="O814">
        <v>0</v>
      </c>
      <c r="P814">
        <v>59.31</v>
      </c>
      <c r="Q814">
        <v>120.9</v>
      </c>
      <c r="R814">
        <v>59.31</v>
      </c>
      <c r="S814">
        <v>61.59</v>
      </c>
      <c r="T814">
        <v>0.50942928039702229</v>
      </c>
      <c r="U814">
        <v>2026</v>
      </c>
      <c r="V814" t="s">
        <v>81</v>
      </c>
      <c r="W814">
        <v>5</v>
      </c>
      <c r="X814" t="s">
        <v>83</v>
      </c>
    </row>
    <row r="815" spans="1:24">
      <c r="A815">
        <v>1087</v>
      </c>
      <c r="B815" s="28">
        <v>46156</v>
      </c>
      <c r="C815">
        <v>2026</v>
      </c>
      <c r="D815" t="s">
        <v>81</v>
      </c>
      <c r="E815">
        <v>5</v>
      </c>
      <c r="F815" t="s">
        <v>83</v>
      </c>
      <c r="G815" t="s">
        <v>11</v>
      </c>
      <c r="H815" t="s">
        <v>39</v>
      </c>
      <c r="I815" t="s">
        <v>2</v>
      </c>
      <c r="J815" t="s">
        <v>3</v>
      </c>
      <c r="K815" t="s">
        <v>23</v>
      </c>
      <c r="L815" t="s">
        <v>29</v>
      </c>
      <c r="M815">
        <v>1</v>
      </c>
      <c r="N815">
        <v>195.72</v>
      </c>
      <c r="O815">
        <v>0.05</v>
      </c>
      <c r="P815">
        <v>105.73</v>
      </c>
      <c r="Q815">
        <v>185.934</v>
      </c>
      <c r="R815">
        <v>105.73</v>
      </c>
      <c r="S815">
        <v>80.203999999999994</v>
      </c>
      <c r="T815">
        <v>0.43135736336549524</v>
      </c>
      <c r="U815">
        <v>2026</v>
      </c>
      <c r="V815" t="s">
        <v>81</v>
      </c>
      <c r="W815">
        <v>5</v>
      </c>
      <c r="X815" t="s">
        <v>83</v>
      </c>
    </row>
    <row r="816" spans="1:24">
      <c r="A816">
        <v>1150</v>
      </c>
      <c r="B816" s="28">
        <v>46156</v>
      </c>
      <c r="C816">
        <v>2026</v>
      </c>
      <c r="D816" t="s">
        <v>81</v>
      </c>
      <c r="E816">
        <v>5</v>
      </c>
      <c r="F816" t="s">
        <v>83</v>
      </c>
      <c r="G816" t="s">
        <v>0</v>
      </c>
      <c r="H816" t="s">
        <v>1</v>
      </c>
      <c r="I816" t="s">
        <v>8</v>
      </c>
      <c r="J816" t="s">
        <v>3</v>
      </c>
      <c r="K816" t="s">
        <v>4</v>
      </c>
      <c r="L816" t="s">
        <v>26</v>
      </c>
      <c r="M816">
        <v>8</v>
      </c>
      <c r="N816">
        <v>40.15</v>
      </c>
      <c r="O816">
        <v>0.15</v>
      </c>
      <c r="P816">
        <v>16.91</v>
      </c>
      <c r="Q816">
        <v>273.02</v>
      </c>
      <c r="R816">
        <v>135.28</v>
      </c>
      <c r="S816">
        <v>137.73999999999998</v>
      </c>
      <c r="T816">
        <v>0.50450516445681637</v>
      </c>
      <c r="U816">
        <v>2026</v>
      </c>
      <c r="V816" t="s">
        <v>81</v>
      </c>
      <c r="W816">
        <v>5</v>
      </c>
      <c r="X816" t="s">
        <v>83</v>
      </c>
    </row>
    <row r="817" spans="1:24">
      <c r="A817">
        <v>1902</v>
      </c>
      <c r="B817" s="28">
        <v>46156</v>
      </c>
      <c r="C817">
        <v>2026</v>
      </c>
      <c r="D817" t="s">
        <v>81</v>
      </c>
      <c r="E817">
        <v>5</v>
      </c>
      <c r="F817" t="s">
        <v>83</v>
      </c>
      <c r="G817" t="s">
        <v>6</v>
      </c>
      <c r="H817" t="s">
        <v>49</v>
      </c>
      <c r="I817" t="s">
        <v>19</v>
      </c>
      <c r="J817" t="s">
        <v>16</v>
      </c>
      <c r="K817" t="s">
        <v>14</v>
      </c>
      <c r="L817" t="s">
        <v>44</v>
      </c>
      <c r="M817">
        <v>4</v>
      </c>
      <c r="N817">
        <v>130.83000000000001</v>
      </c>
      <c r="O817">
        <v>0</v>
      </c>
      <c r="P817">
        <v>66.959999999999994</v>
      </c>
      <c r="Q817">
        <v>523.32000000000005</v>
      </c>
      <c r="R817">
        <v>267.83999999999997</v>
      </c>
      <c r="S817">
        <v>255.48000000000008</v>
      </c>
      <c r="T817">
        <v>0.48819078193074994</v>
      </c>
      <c r="U817">
        <v>2026</v>
      </c>
      <c r="V817" t="s">
        <v>81</v>
      </c>
      <c r="W817">
        <v>5</v>
      </c>
      <c r="X817" t="s">
        <v>83</v>
      </c>
    </row>
    <row r="818" spans="1:24">
      <c r="A818">
        <v>3913</v>
      </c>
      <c r="B818" s="28">
        <v>46156</v>
      </c>
      <c r="C818">
        <v>2026</v>
      </c>
      <c r="D818" t="s">
        <v>81</v>
      </c>
      <c r="E818">
        <v>5</v>
      </c>
      <c r="F818" t="s">
        <v>83</v>
      </c>
      <c r="G818" t="s">
        <v>6</v>
      </c>
      <c r="H818" t="s">
        <v>43</v>
      </c>
      <c r="I818" t="s">
        <v>2</v>
      </c>
      <c r="J818" t="s">
        <v>13</v>
      </c>
      <c r="K818" t="s">
        <v>4</v>
      </c>
      <c r="L818" t="s">
        <v>22</v>
      </c>
      <c r="M818">
        <v>1</v>
      </c>
      <c r="N818">
        <v>50.34</v>
      </c>
      <c r="O818">
        <v>0.05</v>
      </c>
      <c r="P818">
        <v>22.23</v>
      </c>
      <c r="Q818">
        <v>47.823</v>
      </c>
      <c r="R818">
        <v>22.23</v>
      </c>
      <c r="S818">
        <v>25.593</v>
      </c>
      <c r="T818">
        <v>0.53516090584028608</v>
      </c>
      <c r="U818">
        <v>2026</v>
      </c>
      <c r="V818" t="s">
        <v>81</v>
      </c>
      <c r="W818">
        <v>5</v>
      </c>
      <c r="X818" t="s">
        <v>83</v>
      </c>
    </row>
    <row r="819" spans="1:24">
      <c r="A819">
        <v>4378</v>
      </c>
      <c r="B819" s="28">
        <v>46156</v>
      </c>
      <c r="C819">
        <v>2026</v>
      </c>
      <c r="D819" t="s">
        <v>81</v>
      </c>
      <c r="E819">
        <v>5</v>
      </c>
      <c r="F819" t="s">
        <v>83</v>
      </c>
      <c r="G819" t="s">
        <v>11</v>
      </c>
      <c r="H819" t="s">
        <v>39</v>
      </c>
      <c r="I819" t="s">
        <v>2</v>
      </c>
      <c r="J819" t="s">
        <v>3</v>
      </c>
      <c r="K819" t="s">
        <v>4</v>
      </c>
      <c r="L819" t="s">
        <v>30</v>
      </c>
      <c r="M819">
        <v>2</v>
      </c>
      <c r="N819">
        <v>103.37</v>
      </c>
      <c r="O819">
        <v>0</v>
      </c>
      <c r="P819">
        <v>50.49</v>
      </c>
      <c r="Q819">
        <v>206.74</v>
      </c>
      <c r="R819">
        <v>100.98</v>
      </c>
      <c r="S819">
        <v>105.76</v>
      </c>
      <c r="T819">
        <v>0.51156041404662866</v>
      </c>
      <c r="U819">
        <v>2026</v>
      </c>
      <c r="V819" t="s">
        <v>81</v>
      </c>
      <c r="W819">
        <v>5</v>
      </c>
      <c r="X819" t="s">
        <v>83</v>
      </c>
    </row>
    <row r="820" spans="1:24">
      <c r="A820">
        <v>4551</v>
      </c>
      <c r="B820" s="28">
        <v>46156</v>
      </c>
      <c r="C820">
        <v>2026</v>
      </c>
      <c r="D820" t="s">
        <v>81</v>
      </c>
      <c r="E820">
        <v>5</v>
      </c>
      <c r="F820" t="s">
        <v>83</v>
      </c>
      <c r="G820" t="s">
        <v>6</v>
      </c>
      <c r="H820" t="s">
        <v>49</v>
      </c>
      <c r="I820" t="s">
        <v>19</v>
      </c>
      <c r="J820" t="s">
        <v>16</v>
      </c>
      <c r="K820" t="s">
        <v>34</v>
      </c>
      <c r="L820" t="s">
        <v>38</v>
      </c>
      <c r="M820">
        <v>3</v>
      </c>
      <c r="N820">
        <v>122.31</v>
      </c>
      <c r="O820">
        <v>0.05</v>
      </c>
      <c r="P820">
        <v>71.11</v>
      </c>
      <c r="Q820">
        <v>348.58350000000002</v>
      </c>
      <c r="R820">
        <v>213.32999999999998</v>
      </c>
      <c r="S820">
        <v>135.25350000000003</v>
      </c>
      <c r="T820">
        <v>0.38800889887214979</v>
      </c>
      <c r="U820">
        <v>2026</v>
      </c>
      <c r="V820" t="s">
        <v>81</v>
      </c>
      <c r="W820">
        <v>5</v>
      </c>
      <c r="X820" t="s">
        <v>83</v>
      </c>
    </row>
    <row r="821" spans="1:24">
      <c r="A821">
        <v>787</v>
      </c>
      <c r="B821" s="28">
        <v>46157</v>
      </c>
      <c r="C821">
        <v>2026</v>
      </c>
      <c r="D821" t="s">
        <v>81</v>
      </c>
      <c r="E821">
        <v>5</v>
      </c>
      <c r="F821" t="s">
        <v>83</v>
      </c>
      <c r="G821" t="s">
        <v>0</v>
      </c>
      <c r="H821" t="s">
        <v>36</v>
      </c>
      <c r="I821" t="s">
        <v>2</v>
      </c>
      <c r="J821" t="s">
        <v>16</v>
      </c>
      <c r="K821" t="s">
        <v>14</v>
      </c>
      <c r="L821" t="s">
        <v>48</v>
      </c>
      <c r="M821">
        <v>1</v>
      </c>
      <c r="N821">
        <v>166.48</v>
      </c>
      <c r="O821">
        <v>0</v>
      </c>
      <c r="P821">
        <v>89.42</v>
      </c>
      <c r="Q821">
        <v>166.48</v>
      </c>
      <c r="R821">
        <v>89.42</v>
      </c>
      <c r="S821">
        <v>77.059999999999988</v>
      </c>
      <c r="T821">
        <v>0.4628784238346948</v>
      </c>
      <c r="U821">
        <v>2026</v>
      </c>
      <c r="V821" t="s">
        <v>81</v>
      </c>
      <c r="W821">
        <v>5</v>
      </c>
      <c r="X821" t="s">
        <v>83</v>
      </c>
    </row>
    <row r="822" spans="1:24">
      <c r="A822">
        <v>1133</v>
      </c>
      <c r="B822" s="28">
        <v>46157</v>
      </c>
      <c r="C822">
        <v>2026</v>
      </c>
      <c r="D822" t="s">
        <v>81</v>
      </c>
      <c r="E822">
        <v>5</v>
      </c>
      <c r="F822" t="s">
        <v>83</v>
      </c>
      <c r="G822" t="s">
        <v>0</v>
      </c>
      <c r="H822" t="s">
        <v>50</v>
      </c>
      <c r="I822" t="s">
        <v>19</v>
      </c>
      <c r="J822" t="s">
        <v>13</v>
      </c>
      <c r="K822" t="s">
        <v>23</v>
      </c>
      <c r="L822" t="s">
        <v>29</v>
      </c>
      <c r="M822">
        <v>3</v>
      </c>
      <c r="N822">
        <v>192.21</v>
      </c>
      <c r="O822">
        <v>0</v>
      </c>
      <c r="P822">
        <v>103.51</v>
      </c>
      <c r="Q822">
        <v>576.63</v>
      </c>
      <c r="R822">
        <v>310.53000000000003</v>
      </c>
      <c r="S822">
        <v>266.09999999999997</v>
      </c>
      <c r="T822">
        <v>0.46147442900993701</v>
      </c>
      <c r="U822">
        <v>2026</v>
      </c>
      <c r="V822" t="s">
        <v>81</v>
      </c>
      <c r="W822">
        <v>5</v>
      </c>
      <c r="X822" t="s">
        <v>83</v>
      </c>
    </row>
    <row r="823" spans="1:24">
      <c r="A823">
        <v>2075</v>
      </c>
      <c r="B823" s="28">
        <v>46157</v>
      </c>
      <c r="C823">
        <v>2026</v>
      </c>
      <c r="D823" t="s">
        <v>81</v>
      </c>
      <c r="E823">
        <v>5</v>
      </c>
      <c r="F823" t="s">
        <v>83</v>
      </c>
      <c r="G823" t="s">
        <v>0</v>
      </c>
      <c r="H823" t="s">
        <v>36</v>
      </c>
      <c r="I823" t="s">
        <v>8</v>
      </c>
      <c r="J823" t="s">
        <v>16</v>
      </c>
      <c r="K823" t="s">
        <v>23</v>
      </c>
      <c r="L823" t="s">
        <v>40</v>
      </c>
      <c r="M823">
        <v>6</v>
      </c>
      <c r="N823">
        <v>81.13</v>
      </c>
      <c r="O823">
        <v>0.05</v>
      </c>
      <c r="P823">
        <v>39.409999999999997</v>
      </c>
      <c r="Q823">
        <v>462.44099999999997</v>
      </c>
      <c r="R823">
        <v>236.45999999999998</v>
      </c>
      <c r="S823">
        <v>225.98099999999999</v>
      </c>
      <c r="T823">
        <v>0.48866990599881932</v>
      </c>
      <c r="U823">
        <v>2026</v>
      </c>
      <c r="V823" t="s">
        <v>81</v>
      </c>
      <c r="W823">
        <v>5</v>
      </c>
      <c r="X823" t="s">
        <v>83</v>
      </c>
    </row>
    <row r="824" spans="1:24">
      <c r="A824">
        <v>2172</v>
      </c>
      <c r="B824" s="28">
        <v>46157</v>
      </c>
      <c r="C824">
        <v>2026</v>
      </c>
      <c r="D824" t="s">
        <v>81</v>
      </c>
      <c r="E824">
        <v>5</v>
      </c>
      <c r="F824" t="s">
        <v>83</v>
      </c>
      <c r="G824" t="s">
        <v>11</v>
      </c>
      <c r="H824" t="s">
        <v>39</v>
      </c>
      <c r="I824" t="s">
        <v>8</v>
      </c>
      <c r="J824" t="s">
        <v>16</v>
      </c>
      <c r="K824" t="s">
        <v>14</v>
      </c>
      <c r="L824" t="s">
        <v>15</v>
      </c>
      <c r="M824">
        <v>6</v>
      </c>
      <c r="N824">
        <v>37.1</v>
      </c>
      <c r="O824">
        <v>0.1</v>
      </c>
      <c r="P824">
        <v>13.63</v>
      </c>
      <c r="Q824">
        <v>200.34000000000003</v>
      </c>
      <c r="R824">
        <v>81.78</v>
      </c>
      <c r="S824">
        <v>118.56000000000003</v>
      </c>
      <c r="T824">
        <v>0.59179395028451642</v>
      </c>
      <c r="U824">
        <v>2026</v>
      </c>
      <c r="V824" t="s">
        <v>81</v>
      </c>
      <c r="W824">
        <v>5</v>
      </c>
      <c r="X824" t="s">
        <v>83</v>
      </c>
    </row>
    <row r="825" spans="1:24">
      <c r="A825">
        <v>2977</v>
      </c>
      <c r="B825" s="28">
        <v>46157</v>
      </c>
      <c r="C825">
        <v>2026</v>
      </c>
      <c r="D825" t="s">
        <v>81</v>
      </c>
      <c r="E825">
        <v>5</v>
      </c>
      <c r="F825" t="s">
        <v>83</v>
      </c>
      <c r="G825" t="s">
        <v>6</v>
      </c>
      <c r="H825" t="s">
        <v>49</v>
      </c>
      <c r="I825" t="s">
        <v>8</v>
      </c>
      <c r="J825" t="s">
        <v>16</v>
      </c>
      <c r="K825" t="s">
        <v>14</v>
      </c>
      <c r="L825" t="s">
        <v>15</v>
      </c>
      <c r="M825">
        <v>6</v>
      </c>
      <c r="N825">
        <v>35.92</v>
      </c>
      <c r="O825">
        <v>0.15</v>
      </c>
      <c r="P825">
        <v>13.3</v>
      </c>
      <c r="Q825">
        <v>183.19200000000001</v>
      </c>
      <c r="R825">
        <v>79.800000000000011</v>
      </c>
      <c r="S825">
        <v>103.392</v>
      </c>
      <c r="T825">
        <v>0.56439145814227687</v>
      </c>
      <c r="U825">
        <v>2026</v>
      </c>
      <c r="V825" t="s">
        <v>81</v>
      </c>
      <c r="W825">
        <v>5</v>
      </c>
      <c r="X825" t="s">
        <v>83</v>
      </c>
    </row>
    <row r="826" spans="1:24">
      <c r="A826">
        <v>3531</v>
      </c>
      <c r="B826" s="28">
        <v>46157</v>
      </c>
      <c r="C826">
        <v>2026</v>
      </c>
      <c r="D826" t="s">
        <v>81</v>
      </c>
      <c r="E826">
        <v>5</v>
      </c>
      <c r="F826" t="s">
        <v>83</v>
      </c>
      <c r="G826" t="s">
        <v>20</v>
      </c>
      <c r="H826" t="s">
        <v>47</v>
      </c>
      <c r="I826" t="s">
        <v>19</v>
      </c>
      <c r="J826" t="s">
        <v>16</v>
      </c>
      <c r="K826" t="s">
        <v>34</v>
      </c>
      <c r="L826" t="s">
        <v>42</v>
      </c>
      <c r="M826">
        <v>4</v>
      </c>
      <c r="N826">
        <v>36.21</v>
      </c>
      <c r="O826">
        <v>0</v>
      </c>
      <c r="P826">
        <v>14.3</v>
      </c>
      <c r="Q826">
        <v>144.84</v>
      </c>
      <c r="R826">
        <v>57.2</v>
      </c>
      <c r="S826">
        <v>87.64</v>
      </c>
      <c r="T826">
        <v>0.60508146920740125</v>
      </c>
      <c r="U826">
        <v>2026</v>
      </c>
      <c r="V826" t="s">
        <v>81</v>
      </c>
      <c r="W826">
        <v>5</v>
      </c>
      <c r="X826" t="s">
        <v>83</v>
      </c>
    </row>
    <row r="827" spans="1:24">
      <c r="A827">
        <v>3881</v>
      </c>
      <c r="B827" s="28">
        <v>46157</v>
      </c>
      <c r="C827">
        <v>2026</v>
      </c>
      <c r="D827" t="s">
        <v>81</v>
      </c>
      <c r="E827">
        <v>5</v>
      </c>
      <c r="F827" t="s">
        <v>83</v>
      </c>
      <c r="G827" t="s">
        <v>11</v>
      </c>
      <c r="H827" t="s">
        <v>39</v>
      </c>
      <c r="I827" t="s">
        <v>2</v>
      </c>
      <c r="J827" t="s">
        <v>16</v>
      </c>
      <c r="K827" t="s">
        <v>9</v>
      </c>
      <c r="L827" t="s">
        <v>46</v>
      </c>
      <c r="M827">
        <v>3</v>
      </c>
      <c r="N827">
        <v>73.03</v>
      </c>
      <c r="O827">
        <v>0.05</v>
      </c>
      <c r="P827">
        <v>33.200000000000003</v>
      </c>
      <c r="Q827">
        <v>208.13550000000001</v>
      </c>
      <c r="R827">
        <v>99.600000000000009</v>
      </c>
      <c r="S827">
        <v>108.5355</v>
      </c>
      <c r="T827">
        <v>0.52146558371829888</v>
      </c>
      <c r="U827">
        <v>2026</v>
      </c>
      <c r="V827" t="s">
        <v>81</v>
      </c>
      <c r="W827">
        <v>5</v>
      </c>
      <c r="X827" t="s">
        <v>83</v>
      </c>
    </row>
    <row r="828" spans="1:24">
      <c r="A828">
        <v>4469</v>
      </c>
      <c r="B828" s="28">
        <v>46157</v>
      </c>
      <c r="C828">
        <v>2026</v>
      </c>
      <c r="D828" t="s">
        <v>81</v>
      </c>
      <c r="E828">
        <v>5</v>
      </c>
      <c r="F828" t="s">
        <v>83</v>
      </c>
      <c r="G828" t="s">
        <v>11</v>
      </c>
      <c r="H828" t="s">
        <v>25</v>
      </c>
      <c r="I828" t="s">
        <v>19</v>
      </c>
      <c r="J828" t="s">
        <v>3</v>
      </c>
      <c r="K828" t="s">
        <v>4</v>
      </c>
      <c r="L828" t="s">
        <v>5</v>
      </c>
      <c r="M828">
        <v>2</v>
      </c>
      <c r="N828">
        <v>80.81</v>
      </c>
      <c r="O828">
        <v>0</v>
      </c>
      <c r="P828">
        <v>42.53</v>
      </c>
      <c r="Q828">
        <v>161.62</v>
      </c>
      <c r="R828">
        <v>85.06</v>
      </c>
      <c r="S828">
        <v>76.56</v>
      </c>
      <c r="T828">
        <v>0.47370374953594852</v>
      </c>
      <c r="U828">
        <v>2026</v>
      </c>
      <c r="V828" t="s">
        <v>81</v>
      </c>
      <c r="W828">
        <v>5</v>
      </c>
      <c r="X828" t="s">
        <v>83</v>
      </c>
    </row>
    <row r="829" spans="1:24">
      <c r="A829">
        <v>5037</v>
      </c>
      <c r="B829" s="28">
        <v>46157</v>
      </c>
      <c r="C829">
        <v>2026</v>
      </c>
      <c r="D829" t="s">
        <v>81</v>
      </c>
      <c r="E829">
        <v>5</v>
      </c>
      <c r="F829" t="s">
        <v>83</v>
      </c>
      <c r="G829" t="s">
        <v>6</v>
      </c>
      <c r="H829" t="s">
        <v>41</v>
      </c>
      <c r="I829" t="s">
        <v>2</v>
      </c>
      <c r="J829" t="s">
        <v>13</v>
      </c>
      <c r="K829" t="s">
        <v>4</v>
      </c>
      <c r="L829" t="s">
        <v>22</v>
      </c>
      <c r="M829">
        <v>1</v>
      </c>
      <c r="N829">
        <v>51.53</v>
      </c>
      <c r="O829">
        <v>0.1</v>
      </c>
      <c r="P829">
        <v>23.06</v>
      </c>
      <c r="Q829">
        <v>46.377000000000002</v>
      </c>
      <c r="R829">
        <v>23.06</v>
      </c>
      <c r="S829">
        <v>23.317000000000004</v>
      </c>
      <c r="T829">
        <v>0.50277076999374692</v>
      </c>
      <c r="U829">
        <v>2026</v>
      </c>
      <c r="V829" t="s">
        <v>81</v>
      </c>
      <c r="W829">
        <v>5</v>
      </c>
      <c r="X829" t="s">
        <v>83</v>
      </c>
    </row>
    <row r="830" spans="1:24">
      <c r="A830">
        <v>35</v>
      </c>
      <c r="B830" s="28">
        <v>46158</v>
      </c>
      <c r="C830">
        <v>2026</v>
      </c>
      <c r="D830" t="s">
        <v>81</v>
      </c>
      <c r="E830">
        <v>5</v>
      </c>
      <c r="F830" t="s">
        <v>83</v>
      </c>
      <c r="G830" t="s">
        <v>20</v>
      </c>
      <c r="H830" t="s">
        <v>47</v>
      </c>
      <c r="I830" t="s">
        <v>8</v>
      </c>
      <c r="J830" t="s">
        <v>16</v>
      </c>
      <c r="K830" t="s">
        <v>23</v>
      </c>
      <c r="L830" t="s">
        <v>40</v>
      </c>
      <c r="M830">
        <v>5</v>
      </c>
      <c r="N830">
        <v>81.75</v>
      </c>
      <c r="O830">
        <v>0.05</v>
      </c>
      <c r="P830">
        <v>39.159999999999997</v>
      </c>
      <c r="Q830">
        <v>388.3125</v>
      </c>
      <c r="R830">
        <v>195.79999999999998</v>
      </c>
      <c r="S830">
        <v>192.51250000000002</v>
      </c>
      <c r="T830">
        <v>0.49576694028649609</v>
      </c>
      <c r="U830">
        <v>2026</v>
      </c>
      <c r="V830" t="s">
        <v>81</v>
      </c>
      <c r="W830">
        <v>5</v>
      </c>
      <c r="X830" t="s">
        <v>83</v>
      </c>
    </row>
    <row r="831" spans="1:24">
      <c r="A831">
        <v>226</v>
      </c>
      <c r="B831" s="28">
        <v>46158</v>
      </c>
      <c r="C831">
        <v>2026</v>
      </c>
      <c r="D831" t="s">
        <v>81</v>
      </c>
      <c r="E831">
        <v>5</v>
      </c>
      <c r="F831" t="s">
        <v>83</v>
      </c>
      <c r="G831" t="s">
        <v>11</v>
      </c>
      <c r="H831" t="s">
        <v>39</v>
      </c>
      <c r="I831" t="s">
        <v>2</v>
      </c>
      <c r="J831" t="s">
        <v>13</v>
      </c>
      <c r="K831" t="s">
        <v>14</v>
      </c>
      <c r="L831" t="s">
        <v>48</v>
      </c>
      <c r="M831">
        <v>1</v>
      </c>
      <c r="N831">
        <v>165.99</v>
      </c>
      <c r="O831">
        <v>0.1</v>
      </c>
      <c r="P831">
        <v>89.9</v>
      </c>
      <c r="Q831">
        <v>149.39100000000002</v>
      </c>
      <c r="R831">
        <v>89.9</v>
      </c>
      <c r="S831">
        <v>59.491000000000014</v>
      </c>
      <c r="T831">
        <v>0.3982234538894579</v>
      </c>
      <c r="U831">
        <v>2026</v>
      </c>
      <c r="V831" t="s">
        <v>81</v>
      </c>
      <c r="W831">
        <v>5</v>
      </c>
      <c r="X831" t="s">
        <v>83</v>
      </c>
    </row>
    <row r="832" spans="1:24">
      <c r="A832">
        <v>1713</v>
      </c>
      <c r="B832" s="28">
        <v>46158</v>
      </c>
      <c r="C832">
        <v>2026</v>
      </c>
      <c r="D832" t="s">
        <v>81</v>
      </c>
      <c r="E832">
        <v>5</v>
      </c>
      <c r="F832" t="s">
        <v>83</v>
      </c>
      <c r="G832" t="s">
        <v>0</v>
      </c>
      <c r="H832" t="s">
        <v>50</v>
      </c>
      <c r="I832" t="s">
        <v>19</v>
      </c>
      <c r="J832" t="s">
        <v>13</v>
      </c>
      <c r="K832" t="s">
        <v>23</v>
      </c>
      <c r="L832" t="s">
        <v>51</v>
      </c>
      <c r="M832">
        <v>2</v>
      </c>
      <c r="N832">
        <v>121.22</v>
      </c>
      <c r="O832">
        <v>0</v>
      </c>
      <c r="P832">
        <v>60.38</v>
      </c>
      <c r="Q832">
        <v>242.44</v>
      </c>
      <c r="R832">
        <v>120.76</v>
      </c>
      <c r="S832">
        <v>121.67999999999999</v>
      </c>
      <c r="T832">
        <v>0.50189737667051637</v>
      </c>
      <c r="U832">
        <v>2026</v>
      </c>
      <c r="V832" t="s">
        <v>81</v>
      </c>
      <c r="W832">
        <v>5</v>
      </c>
      <c r="X832" t="s">
        <v>83</v>
      </c>
    </row>
    <row r="833" spans="1:24">
      <c r="A833">
        <v>2320</v>
      </c>
      <c r="B833" s="28">
        <v>46158</v>
      </c>
      <c r="C833">
        <v>2026</v>
      </c>
      <c r="D833" t="s">
        <v>81</v>
      </c>
      <c r="E833">
        <v>5</v>
      </c>
      <c r="F833" t="s">
        <v>83</v>
      </c>
      <c r="G833" t="s">
        <v>6</v>
      </c>
      <c r="H833" t="s">
        <v>43</v>
      </c>
      <c r="I833" t="s">
        <v>19</v>
      </c>
      <c r="J833" t="s">
        <v>16</v>
      </c>
      <c r="K833" t="s">
        <v>14</v>
      </c>
      <c r="L833" t="s">
        <v>44</v>
      </c>
      <c r="M833">
        <v>2</v>
      </c>
      <c r="N833">
        <v>131.1</v>
      </c>
      <c r="O833">
        <v>0</v>
      </c>
      <c r="P833">
        <v>65.55</v>
      </c>
      <c r="Q833">
        <v>262.2</v>
      </c>
      <c r="R833">
        <v>131.1</v>
      </c>
      <c r="S833">
        <v>131.1</v>
      </c>
      <c r="T833">
        <v>0.5</v>
      </c>
      <c r="U833">
        <v>2026</v>
      </c>
      <c r="V833" t="s">
        <v>81</v>
      </c>
      <c r="W833">
        <v>5</v>
      </c>
      <c r="X833" t="s">
        <v>83</v>
      </c>
    </row>
    <row r="834" spans="1:24">
      <c r="A834">
        <v>2496</v>
      </c>
      <c r="B834" s="28">
        <v>46158</v>
      </c>
      <c r="C834">
        <v>2026</v>
      </c>
      <c r="D834" t="s">
        <v>81</v>
      </c>
      <c r="E834">
        <v>5</v>
      </c>
      <c r="F834" t="s">
        <v>83</v>
      </c>
      <c r="G834" t="s">
        <v>6</v>
      </c>
      <c r="H834" t="s">
        <v>27</v>
      </c>
      <c r="I834" t="s">
        <v>2</v>
      </c>
      <c r="J834" t="s">
        <v>3</v>
      </c>
      <c r="K834" t="s">
        <v>14</v>
      </c>
      <c r="L834" t="s">
        <v>32</v>
      </c>
      <c r="M834">
        <v>2</v>
      </c>
      <c r="N834">
        <v>46.44</v>
      </c>
      <c r="O834">
        <v>0</v>
      </c>
      <c r="P834">
        <v>18.63</v>
      </c>
      <c r="Q834">
        <v>92.88</v>
      </c>
      <c r="R834">
        <v>37.26</v>
      </c>
      <c r="S834">
        <v>55.62</v>
      </c>
      <c r="T834">
        <v>0.59883720930232553</v>
      </c>
      <c r="U834">
        <v>2026</v>
      </c>
      <c r="V834" t="s">
        <v>81</v>
      </c>
      <c r="W834">
        <v>5</v>
      </c>
      <c r="X834" t="s">
        <v>83</v>
      </c>
    </row>
    <row r="835" spans="1:24">
      <c r="A835">
        <v>2504</v>
      </c>
      <c r="B835" s="28">
        <v>46158</v>
      </c>
      <c r="C835">
        <v>2026</v>
      </c>
      <c r="D835" t="s">
        <v>81</v>
      </c>
      <c r="E835">
        <v>5</v>
      </c>
      <c r="F835" t="s">
        <v>83</v>
      </c>
      <c r="G835" t="s">
        <v>20</v>
      </c>
      <c r="H835" t="s">
        <v>31</v>
      </c>
      <c r="I835" t="s">
        <v>2</v>
      </c>
      <c r="J835" t="s">
        <v>13</v>
      </c>
      <c r="K835" t="s">
        <v>14</v>
      </c>
      <c r="L835" t="s">
        <v>15</v>
      </c>
      <c r="M835">
        <v>1</v>
      </c>
      <c r="N835">
        <v>36.659999999999997</v>
      </c>
      <c r="O835">
        <v>0</v>
      </c>
      <c r="P835">
        <v>13.61</v>
      </c>
      <c r="Q835">
        <v>36.659999999999997</v>
      </c>
      <c r="R835">
        <v>13.61</v>
      </c>
      <c r="S835">
        <v>23.049999999999997</v>
      </c>
      <c r="T835">
        <v>0.62875068194217132</v>
      </c>
      <c r="U835">
        <v>2026</v>
      </c>
      <c r="V835" t="s">
        <v>81</v>
      </c>
      <c r="W835">
        <v>5</v>
      </c>
      <c r="X835" t="s">
        <v>83</v>
      </c>
    </row>
    <row r="836" spans="1:24">
      <c r="A836">
        <v>2598</v>
      </c>
      <c r="B836" s="28">
        <v>46158</v>
      </c>
      <c r="C836">
        <v>2026</v>
      </c>
      <c r="D836" t="s">
        <v>81</v>
      </c>
      <c r="E836">
        <v>5</v>
      </c>
      <c r="F836" t="s">
        <v>83</v>
      </c>
      <c r="G836" t="s">
        <v>20</v>
      </c>
      <c r="H836" t="s">
        <v>33</v>
      </c>
      <c r="I836" t="s">
        <v>2</v>
      </c>
      <c r="J836" t="s">
        <v>13</v>
      </c>
      <c r="K836" t="s">
        <v>9</v>
      </c>
      <c r="L836" t="s">
        <v>37</v>
      </c>
      <c r="M836">
        <v>5</v>
      </c>
      <c r="N836">
        <v>156.16999999999999</v>
      </c>
      <c r="O836">
        <v>0.1</v>
      </c>
      <c r="P836">
        <v>80.59</v>
      </c>
      <c r="Q836">
        <v>702.76499999999999</v>
      </c>
      <c r="R836">
        <v>402.95000000000005</v>
      </c>
      <c r="S836">
        <v>299.81499999999994</v>
      </c>
      <c r="T836">
        <v>0.42662198601239382</v>
      </c>
      <c r="U836">
        <v>2026</v>
      </c>
      <c r="V836" t="s">
        <v>81</v>
      </c>
      <c r="W836">
        <v>5</v>
      </c>
      <c r="X836" t="s">
        <v>83</v>
      </c>
    </row>
    <row r="837" spans="1:24">
      <c r="A837">
        <v>2600</v>
      </c>
      <c r="B837" s="28">
        <v>46158</v>
      </c>
      <c r="C837">
        <v>2026</v>
      </c>
      <c r="D837" t="s">
        <v>81</v>
      </c>
      <c r="E837">
        <v>5</v>
      </c>
      <c r="F837" t="s">
        <v>83</v>
      </c>
      <c r="G837" t="s">
        <v>6</v>
      </c>
      <c r="H837" t="s">
        <v>43</v>
      </c>
      <c r="I837" t="s">
        <v>19</v>
      </c>
      <c r="J837" t="s">
        <v>13</v>
      </c>
      <c r="K837" t="s">
        <v>14</v>
      </c>
      <c r="L837" t="s">
        <v>15</v>
      </c>
      <c r="M837">
        <v>1</v>
      </c>
      <c r="N837">
        <v>35.97</v>
      </c>
      <c r="O837">
        <v>0.1</v>
      </c>
      <c r="P837">
        <v>13.54</v>
      </c>
      <c r="Q837">
        <v>32.372999999999998</v>
      </c>
      <c r="R837">
        <v>13.54</v>
      </c>
      <c r="S837">
        <v>18.832999999999998</v>
      </c>
      <c r="T837">
        <v>0.58175022395205878</v>
      </c>
      <c r="U837">
        <v>2026</v>
      </c>
      <c r="V837" t="s">
        <v>81</v>
      </c>
      <c r="W837">
        <v>5</v>
      </c>
      <c r="X837" t="s">
        <v>83</v>
      </c>
    </row>
    <row r="838" spans="1:24">
      <c r="A838">
        <v>2856</v>
      </c>
      <c r="B838" s="28">
        <v>46158</v>
      </c>
      <c r="C838">
        <v>2026</v>
      </c>
      <c r="D838" t="s">
        <v>81</v>
      </c>
      <c r="E838">
        <v>5</v>
      </c>
      <c r="F838" t="s">
        <v>83</v>
      </c>
      <c r="G838" t="s">
        <v>6</v>
      </c>
      <c r="H838" t="s">
        <v>41</v>
      </c>
      <c r="I838" t="s">
        <v>8</v>
      </c>
      <c r="J838" t="s">
        <v>16</v>
      </c>
      <c r="K838" t="s">
        <v>34</v>
      </c>
      <c r="L838" t="s">
        <v>38</v>
      </c>
      <c r="M838">
        <v>4</v>
      </c>
      <c r="N838">
        <v>125.11</v>
      </c>
      <c r="O838">
        <v>0.15</v>
      </c>
      <c r="P838">
        <v>70.010000000000005</v>
      </c>
      <c r="Q838">
        <v>425.37399999999997</v>
      </c>
      <c r="R838">
        <v>280.04000000000002</v>
      </c>
      <c r="S838">
        <v>145.33399999999995</v>
      </c>
      <c r="T838">
        <v>0.34166169065340135</v>
      </c>
      <c r="U838">
        <v>2026</v>
      </c>
      <c r="V838" t="s">
        <v>81</v>
      </c>
      <c r="W838">
        <v>5</v>
      </c>
      <c r="X838" t="s">
        <v>83</v>
      </c>
    </row>
    <row r="839" spans="1:24">
      <c r="A839">
        <v>3478</v>
      </c>
      <c r="B839" s="28">
        <v>46158</v>
      </c>
      <c r="C839">
        <v>2026</v>
      </c>
      <c r="D839" t="s">
        <v>81</v>
      </c>
      <c r="E839">
        <v>5</v>
      </c>
      <c r="F839" t="s">
        <v>83</v>
      </c>
      <c r="G839" t="s">
        <v>20</v>
      </c>
      <c r="H839" t="s">
        <v>33</v>
      </c>
      <c r="I839" t="s">
        <v>2</v>
      </c>
      <c r="J839" t="s">
        <v>13</v>
      </c>
      <c r="K839" t="s">
        <v>34</v>
      </c>
      <c r="L839" t="s">
        <v>42</v>
      </c>
      <c r="M839">
        <v>4</v>
      </c>
      <c r="N839">
        <v>36.29</v>
      </c>
      <c r="O839">
        <v>0.1</v>
      </c>
      <c r="P839">
        <v>13.77</v>
      </c>
      <c r="Q839">
        <v>130.64400000000001</v>
      </c>
      <c r="R839">
        <v>55.08</v>
      </c>
      <c r="S839">
        <v>75.564000000000007</v>
      </c>
      <c r="T839">
        <v>0.57839625241113257</v>
      </c>
      <c r="U839">
        <v>2026</v>
      </c>
      <c r="V839" t="s">
        <v>81</v>
      </c>
      <c r="W839">
        <v>5</v>
      </c>
      <c r="X839" t="s">
        <v>83</v>
      </c>
    </row>
    <row r="840" spans="1:24">
      <c r="A840">
        <v>3599</v>
      </c>
      <c r="B840" s="28">
        <v>46158</v>
      </c>
      <c r="C840">
        <v>2026</v>
      </c>
      <c r="D840" t="s">
        <v>81</v>
      </c>
      <c r="E840">
        <v>5</v>
      </c>
      <c r="F840" t="s">
        <v>83</v>
      </c>
      <c r="G840" t="s">
        <v>6</v>
      </c>
      <c r="H840" t="s">
        <v>27</v>
      </c>
      <c r="I840" t="s">
        <v>2</v>
      </c>
      <c r="J840" t="s">
        <v>13</v>
      </c>
      <c r="K840" t="s">
        <v>9</v>
      </c>
      <c r="L840" t="s">
        <v>17</v>
      </c>
      <c r="M840">
        <v>4</v>
      </c>
      <c r="N840">
        <v>143.34</v>
      </c>
      <c r="O840">
        <v>0</v>
      </c>
      <c r="P840">
        <v>80.55</v>
      </c>
      <c r="Q840">
        <v>573.36</v>
      </c>
      <c r="R840">
        <v>322.2</v>
      </c>
      <c r="S840">
        <v>251.16000000000003</v>
      </c>
      <c r="T840">
        <v>0.43804939305148599</v>
      </c>
      <c r="U840">
        <v>2026</v>
      </c>
      <c r="V840" t="s">
        <v>81</v>
      </c>
      <c r="W840">
        <v>5</v>
      </c>
      <c r="X840" t="s">
        <v>83</v>
      </c>
    </row>
    <row r="841" spans="1:24">
      <c r="A841">
        <v>282</v>
      </c>
      <c r="B841" s="28">
        <v>46159</v>
      </c>
      <c r="C841">
        <v>2026</v>
      </c>
      <c r="D841" t="s">
        <v>81</v>
      </c>
      <c r="E841">
        <v>5</v>
      </c>
      <c r="F841" t="s">
        <v>83</v>
      </c>
      <c r="G841" t="s">
        <v>6</v>
      </c>
      <c r="H841" t="s">
        <v>43</v>
      </c>
      <c r="I841" t="s">
        <v>28</v>
      </c>
      <c r="J841" t="s">
        <v>13</v>
      </c>
      <c r="K841" t="s">
        <v>4</v>
      </c>
      <c r="L841" t="s">
        <v>22</v>
      </c>
      <c r="M841">
        <v>3</v>
      </c>
      <c r="N841">
        <v>51.68</v>
      </c>
      <c r="O841">
        <v>0</v>
      </c>
      <c r="P841">
        <v>22.4</v>
      </c>
      <c r="Q841">
        <v>155.04</v>
      </c>
      <c r="R841">
        <v>67.199999999999989</v>
      </c>
      <c r="S841">
        <v>87.84</v>
      </c>
      <c r="T841">
        <v>0.56656346749226016</v>
      </c>
      <c r="U841">
        <v>2026</v>
      </c>
      <c r="V841" t="s">
        <v>81</v>
      </c>
      <c r="W841">
        <v>5</v>
      </c>
      <c r="X841" t="s">
        <v>83</v>
      </c>
    </row>
    <row r="842" spans="1:24">
      <c r="A842">
        <v>980</v>
      </c>
      <c r="B842" s="28">
        <v>46159</v>
      </c>
      <c r="C842">
        <v>2026</v>
      </c>
      <c r="D842" t="s">
        <v>81</v>
      </c>
      <c r="E842">
        <v>5</v>
      </c>
      <c r="F842" t="s">
        <v>83</v>
      </c>
      <c r="G842" t="s">
        <v>20</v>
      </c>
      <c r="H842" t="s">
        <v>31</v>
      </c>
      <c r="I842" t="s">
        <v>2</v>
      </c>
      <c r="J842" t="s">
        <v>3</v>
      </c>
      <c r="K842" t="s">
        <v>14</v>
      </c>
      <c r="L842" t="s">
        <v>32</v>
      </c>
      <c r="M842">
        <v>1</v>
      </c>
      <c r="N842">
        <v>46.84</v>
      </c>
      <c r="O842">
        <v>0</v>
      </c>
      <c r="P842">
        <v>17.93</v>
      </c>
      <c r="Q842">
        <v>46.84</v>
      </c>
      <c r="R842">
        <v>17.93</v>
      </c>
      <c r="S842">
        <v>28.910000000000004</v>
      </c>
      <c r="T842">
        <v>0.61720751494449189</v>
      </c>
      <c r="U842">
        <v>2026</v>
      </c>
      <c r="V842" t="s">
        <v>81</v>
      </c>
      <c r="W842">
        <v>5</v>
      </c>
      <c r="X842" t="s">
        <v>83</v>
      </c>
    </row>
    <row r="843" spans="1:24">
      <c r="A843">
        <v>1155</v>
      </c>
      <c r="B843" s="28">
        <v>46159</v>
      </c>
      <c r="C843">
        <v>2026</v>
      </c>
      <c r="D843" t="s">
        <v>81</v>
      </c>
      <c r="E843">
        <v>5</v>
      </c>
      <c r="F843" t="s">
        <v>83</v>
      </c>
      <c r="G843" t="s">
        <v>11</v>
      </c>
      <c r="H843" t="s">
        <v>12</v>
      </c>
      <c r="I843" t="s">
        <v>28</v>
      </c>
      <c r="J843" t="s">
        <v>13</v>
      </c>
      <c r="K843" t="s">
        <v>9</v>
      </c>
      <c r="L843" t="s">
        <v>46</v>
      </c>
      <c r="M843">
        <v>5</v>
      </c>
      <c r="N843">
        <v>72.900000000000006</v>
      </c>
      <c r="O843">
        <v>0.05</v>
      </c>
      <c r="P843">
        <v>31.57</v>
      </c>
      <c r="Q843">
        <v>346.27499999999998</v>
      </c>
      <c r="R843">
        <v>157.85</v>
      </c>
      <c r="S843">
        <v>188.42499999999998</v>
      </c>
      <c r="T843">
        <v>0.54414843693596127</v>
      </c>
      <c r="U843">
        <v>2026</v>
      </c>
      <c r="V843" t="s">
        <v>81</v>
      </c>
      <c r="W843">
        <v>5</v>
      </c>
      <c r="X843" t="s">
        <v>83</v>
      </c>
    </row>
    <row r="844" spans="1:24">
      <c r="A844">
        <v>1816</v>
      </c>
      <c r="B844" s="28">
        <v>46159</v>
      </c>
      <c r="C844">
        <v>2026</v>
      </c>
      <c r="D844" t="s">
        <v>81</v>
      </c>
      <c r="E844">
        <v>5</v>
      </c>
      <c r="F844" t="s">
        <v>83</v>
      </c>
      <c r="G844" t="s">
        <v>20</v>
      </c>
      <c r="H844" t="s">
        <v>31</v>
      </c>
      <c r="I844" t="s">
        <v>2</v>
      </c>
      <c r="J844" t="s">
        <v>13</v>
      </c>
      <c r="K844" t="s">
        <v>9</v>
      </c>
      <c r="L844" t="s">
        <v>10</v>
      </c>
      <c r="M844">
        <v>1</v>
      </c>
      <c r="N844">
        <v>91.07</v>
      </c>
      <c r="O844">
        <v>0</v>
      </c>
      <c r="P844">
        <v>45.3</v>
      </c>
      <c r="Q844">
        <v>91.07</v>
      </c>
      <c r="R844">
        <v>45.3</v>
      </c>
      <c r="S844">
        <v>45.769999999999996</v>
      </c>
      <c r="T844">
        <v>0.50258043263423735</v>
      </c>
      <c r="U844">
        <v>2026</v>
      </c>
      <c r="V844" t="s">
        <v>81</v>
      </c>
      <c r="W844">
        <v>5</v>
      </c>
      <c r="X844" t="s">
        <v>83</v>
      </c>
    </row>
    <row r="845" spans="1:24">
      <c r="A845">
        <v>2128</v>
      </c>
      <c r="B845" s="28">
        <v>46159</v>
      </c>
      <c r="C845">
        <v>2026</v>
      </c>
      <c r="D845" t="s">
        <v>81</v>
      </c>
      <c r="E845">
        <v>5</v>
      </c>
      <c r="F845" t="s">
        <v>83</v>
      </c>
      <c r="G845" t="s">
        <v>11</v>
      </c>
      <c r="H845" t="s">
        <v>39</v>
      </c>
      <c r="I845" t="s">
        <v>19</v>
      </c>
      <c r="J845" t="s">
        <v>13</v>
      </c>
      <c r="K845" t="s">
        <v>4</v>
      </c>
      <c r="L845" t="s">
        <v>5</v>
      </c>
      <c r="M845">
        <v>1</v>
      </c>
      <c r="N845">
        <v>81.86</v>
      </c>
      <c r="O845">
        <v>0</v>
      </c>
      <c r="P845">
        <v>43.14</v>
      </c>
      <c r="Q845">
        <v>81.86</v>
      </c>
      <c r="R845">
        <v>43.14</v>
      </c>
      <c r="S845">
        <v>38.72</v>
      </c>
      <c r="T845">
        <v>0.47300268751526997</v>
      </c>
      <c r="U845">
        <v>2026</v>
      </c>
      <c r="V845" t="s">
        <v>81</v>
      </c>
      <c r="W845">
        <v>5</v>
      </c>
      <c r="X845" t="s">
        <v>83</v>
      </c>
    </row>
    <row r="846" spans="1:24">
      <c r="A846">
        <v>2296</v>
      </c>
      <c r="B846" s="28">
        <v>46159</v>
      </c>
      <c r="C846">
        <v>2026</v>
      </c>
      <c r="D846" t="s">
        <v>81</v>
      </c>
      <c r="E846">
        <v>5</v>
      </c>
      <c r="F846" t="s">
        <v>83</v>
      </c>
      <c r="G846" t="s">
        <v>20</v>
      </c>
      <c r="H846" t="s">
        <v>33</v>
      </c>
      <c r="I846" t="s">
        <v>2</v>
      </c>
      <c r="J846" t="s">
        <v>3</v>
      </c>
      <c r="K846" t="s">
        <v>14</v>
      </c>
      <c r="L846" t="s">
        <v>32</v>
      </c>
      <c r="M846">
        <v>1</v>
      </c>
      <c r="N846">
        <v>45.45</v>
      </c>
      <c r="O846">
        <v>0</v>
      </c>
      <c r="P846">
        <v>17.93</v>
      </c>
      <c r="Q846">
        <v>45.45</v>
      </c>
      <c r="R846">
        <v>17.93</v>
      </c>
      <c r="S846">
        <v>27.520000000000003</v>
      </c>
      <c r="T846">
        <v>0.60550055005500558</v>
      </c>
      <c r="U846">
        <v>2026</v>
      </c>
      <c r="V846" t="s">
        <v>81</v>
      </c>
      <c r="W846">
        <v>5</v>
      </c>
      <c r="X846" t="s">
        <v>83</v>
      </c>
    </row>
    <row r="847" spans="1:24">
      <c r="A847">
        <v>2322</v>
      </c>
      <c r="B847" s="28">
        <v>46159</v>
      </c>
      <c r="C847">
        <v>2026</v>
      </c>
      <c r="D847" t="s">
        <v>81</v>
      </c>
      <c r="E847">
        <v>5</v>
      </c>
      <c r="F847" t="s">
        <v>83</v>
      </c>
      <c r="G847" t="s">
        <v>11</v>
      </c>
      <c r="H847" t="s">
        <v>39</v>
      </c>
      <c r="I847" t="s">
        <v>19</v>
      </c>
      <c r="J847" t="s">
        <v>16</v>
      </c>
      <c r="K847" t="s">
        <v>9</v>
      </c>
      <c r="L847" t="s">
        <v>46</v>
      </c>
      <c r="M847">
        <v>1</v>
      </c>
      <c r="N847">
        <v>70.62</v>
      </c>
      <c r="O847">
        <v>0</v>
      </c>
      <c r="P847">
        <v>32.53</v>
      </c>
      <c r="Q847">
        <v>70.62</v>
      </c>
      <c r="R847">
        <v>32.53</v>
      </c>
      <c r="S847">
        <v>38.090000000000003</v>
      </c>
      <c r="T847">
        <v>0.53936561880487111</v>
      </c>
      <c r="U847">
        <v>2026</v>
      </c>
      <c r="V847" t="s">
        <v>81</v>
      </c>
      <c r="W847">
        <v>5</v>
      </c>
      <c r="X847" t="s">
        <v>83</v>
      </c>
    </row>
    <row r="848" spans="1:24">
      <c r="A848">
        <v>3480</v>
      </c>
      <c r="B848" s="28">
        <v>46159</v>
      </c>
      <c r="C848">
        <v>2026</v>
      </c>
      <c r="D848" t="s">
        <v>81</v>
      </c>
      <c r="E848">
        <v>5</v>
      </c>
      <c r="F848" t="s">
        <v>83</v>
      </c>
      <c r="G848" t="s">
        <v>20</v>
      </c>
      <c r="H848" t="s">
        <v>33</v>
      </c>
      <c r="I848" t="s">
        <v>2</v>
      </c>
      <c r="J848" t="s">
        <v>13</v>
      </c>
      <c r="K848" t="s">
        <v>34</v>
      </c>
      <c r="L848" t="s">
        <v>45</v>
      </c>
      <c r="M848">
        <v>2</v>
      </c>
      <c r="N848">
        <v>51.56</v>
      </c>
      <c r="O848">
        <v>0</v>
      </c>
      <c r="P848">
        <v>22.46</v>
      </c>
      <c r="Q848">
        <v>103.12</v>
      </c>
      <c r="R848">
        <v>44.92</v>
      </c>
      <c r="S848">
        <v>58.2</v>
      </c>
      <c r="T848">
        <v>0.56439100077579518</v>
      </c>
      <c r="U848">
        <v>2026</v>
      </c>
      <c r="V848" t="s">
        <v>81</v>
      </c>
      <c r="W848">
        <v>5</v>
      </c>
      <c r="X848" t="s">
        <v>83</v>
      </c>
    </row>
    <row r="849" spans="1:24">
      <c r="A849">
        <v>4426</v>
      </c>
      <c r="B849" s="28">
        <v>46159</v>
      </c>
      <c r="C849">
        <v>2026</v>
      </c>
      <c r="D849" t="s">
        <v>81</v>
      </c>
      <c r="E849">
        <v>5</v>
      </c>
      <c r="F849" t="s">
        <v>83</v>
      </c>
      <c r="G849" t="s">
        <v>20</v>
      </c>
      <c r="H849" t="s">
        <v>33</v>
      </c>
      <c r="I849" t="s">
        <v>2</v>
      </c>
      <c r="J849" t="s">
        <v>13</v>
      </c>
      <c r="K849" t="s">
        <v>9</v>
      </c>
      <c r="L849" t="s">
        <v>17</v>
      </c>
      <c r="M849">
        <v>2</v>
      </c>
      <c r="N849">
        <v>146.22</v>
      </c>
      <c r="O849">
        <v>0</v>
      </c>
      <c r="P849">
        <v>81.069999999999993</v>
      </c>
      <c r="Q849">
        <v>292.44</v>
      </c>
      <c r="R849">
        <v>162.13999999999999</v>
      </c>
      <c r="S849">
        <v>130.30000000000001</v>
      </c>
      <c r="T849">
        <v>0.4455614826973055</v>
      </c>
      <c r="U849">
        <v>2026</v>
      </c>
      <c r="V849" t="s">
        <v>81</v>
      </c>
      <c r="W849">
        <v>5</v>
      </c>
      <c r="X849" t="s">
        <v>83</v>
      </c>
    </row>
    <row r="850" spans="1:24">
      <c r="A850">
        <v>4938</v>
      </c>
      <c r="B850" s="28">
        <v>46159</v>
      </c>
      <c r="C850">
        <v>2026</v>
      </c>
      <c r="D850" t="s">
        <v>81</v>
      </c>
      <c r="E850">
        <v>5</v>
      </c>
      <c r="F850" t="s">
        <v>83</v>
      </c>
      <c r="G850" t="s">
        <v>20</v>
      </c>
      <c r="H850" t="s">
        <v>47</v>
      </c>
      <c r="I850" t="s">
        <v>19</v>
      </c>
      <c r="J850" t="s">
        <v>3</v>
      </c>
      <c r="K850" t="s">
        <v>34</v>
      </c>
      <c r="L850" t="s">
        <v>45</v>
      </c>
      <c r="M850">
        <v>2</v>
      </c>
      <c r="N850">
        <v>51.34</v>
      </c>
      <c r="O850">
        <v>0</v>
      </c>
      <c r="P850">
        <v>22.17</v>
      </c>
      <c r="Q850">
        <v>102.68</v>
      </c>
      <c r="R850">
        <v>44.34</v>
      </c>
      <c r="S850">
        <v>58.34</v>
      </c>
      <c r="T850">
        <v>0.56817296455005839</v>
      </c>
      <c r="U850">
        <v>2026</v>
      </c>
      <c r="V850" t="s">
        <v>81</v>
      </c>
      <c r="W850">
        <v>5</v>
      </c>
      <c r="X850" t="s">
        <v>83</v>
      </c>
    </row>
    <row r="851" spans="1:24">
      <c r="A851">
        <v>915</v>
      </c>
      <c r="B851" s="28">
        <v>46160</v>
      </c>
      <c r="C851">
        <v>2026</v>
      </c>
      <c r="D851" t="s">
        <v>81</v>
      </c>
      <c r="E851">
        <v>5</v>
      </c>
      <c r="F851" t="s">
        <v>83</v>
      </c>
      <c r="G851" t="s">
        <v>20</v>
      </c>
      <c r="H851" t="s">
        <v>33</v>
      </c>
      <c r="I851" t="s">
        <v>2</v>
      </c>
      <c r="J851" t="s">
        <v>13</v>
      </c>
      <c r="K851" t="s">
        <v>9</v>
      </c>
      <c r="L851" t="s">
        <v>37</v>
      </c>
      <c r="M851">
        <v>1</v>
      </c>
      <c r="N851">
        <v>153.61000000000001</v>
      </c>
      <c r="O851">
        <v>0.05</v>
      </c>
      <c r="P851">
        <v>79.94</v>
      </c>
      <c r="Q851">
        <v>145.92950000000002</v>
      </c>
      <c r="R851">
        <v>79.94</v>
      </c>
      <c r="S851">
        <v>65.989500000000021</v>
      </c>
      <c r="T851">
        <v>0.45220123415758989</v>
      </c>
      <c r="U851">
        <v>2026</v>
      </c>
      <c r="V851" t="s">
        <v>81</v>
      </c>
      <c r="W851">
        <v>5</v>
      </c>
      <c r="X851" t="s">
        <v>83</v>
      </c>
    </row>
    <row r="852" spans="1:24">
      <c r="A852">
        <v>1188</v>
      </c>
      <c r="B852" s="28">
        <v>46160</v>
      </c>
      <c r="C852">
        <v>2026</v>
      </c>
      <c r="D852" t="s">
        <v>81</v>
      </c>
      <c r="E852">
        <v>5</v>
      </c>
      <c r="F852" t="s">
        <v>83</v>
      </c>
      <c r="G852" t="s">
        <v>6</v>
      </c>
      <c r="H852" t="s">
        <v>27</v>
      </c>
      <c r="I852" t="s">
        <v>2</v>
      </c>
      <c r="J852" t="s">
        <v>3</v>
      </c>
      <c r="K852" t="s">
        <v>23</v>
      </c>
      <c r="L852" t="s">
        <v>40</v>
      </c>
      <c r="M852">
        <v>1</v>
      </c>
      <c r="N852">
        <v>82.44</v>
      </c>
      <c r="O852">
        <v>0.15</v>
      </c>
      <c r="P852">
        <v>39.380000000000003</v>
      </c>
      <c r="Q852">
        <v>70.073999999999998</v>
      </c>
      <c r="R852">
        <v>39.380000000000003</v>
      </c>
      <c r="S852">
        <v>30.693999999999996</v>
      </c>
      <c r="T852">
        <v>0.43802266175757054</v>
      </c>
      <c r="U852">
        <v>2026</v>
      </c>
      <c r="V852" t="s">
        <v>81</v>
      </c>
      <c r="W852">
        <v>5</v>
      </c>
      <c r="X852" t="s">
        <v>83</v>
      </c>
    </row>
    <row r="853" spans="1:24">
      <c r="A853">
        <v>1594</v>
      </c>
      <c r="B853" s="28">
        <v>46160</v>
      </c>
      <c r="C853">
        <v>2026</v>
      </c>
      <c r="D853" t="s">
        <v>81</v>
      </c>
      <c r="E853">
        <v>5</v>
      </c>
      <c r="F853" t="s">
        <v>83</v>
      </c>
      <c r="G853" t="s">
        <v>0</v>
      </c>
      <c r="H853" t="s">
        <v>1</v>
      </c>
      <c r="I853" t="s">
        <v>8</v>
      </c>
      <c r="J853" t="s">
        <v>16</v>
      </c>
      <c r="K853" t="s">
        <v>9</v>
      </c>
      <c r="L853" t="s">
        <v>10</v>
      </c>
      <c r="M853">
        <v>10</v>
      </c>
      <c r="N853">
        <v>92.09</v>
      </c>
      <c r="O853">
        <v>0.15</v>
      </c>
      <c r="P853">
        <v>45.13</v>
      </c>
      <c r="Q853">
        <v>782.7650000000001</v>
      </c>
      <c r="R853">
        <v>451.3</v>
      </c>
      <c r="S853">
        <v>331.46500000000009</v>
      </c>
      <c r="T853">
        <v>0.42345403792964686</v>
      </c>
      <c r="U853">
        <v>2026</v>
      </c>
      <c r="V853" t="s">
        <v>81</v>
      </c>
      <c r="W853">
        <v>5</v>
      </c>
      <c r="X853" t="s">
        <v>83</v>
      </c>
    </row>
    <row r="854" spans="1:24">
      <c r="A854">
        <v>3022</v>
      </c>
      <c r="B854" s="28">
        <v>46160</v>
      </c>
      <c r="C854">
        <v>2026</v>
      </c>
      <c r="D854" t="s">
        <v>81</v>
      </c>
      <c r="E854">
        <v>5</v>
      </c>
      <c r="F854" t="s">
        <v>83</v>
      </c>
      <c r="G854" t="s">
        <v>20</v>
      </c>
      <c r="H854" t="s">
        <v>33</v>
      </c>
      <c r="I854" t="s">
        <v>28</v>
      </c>
      <c r="J854" t="s">
        <v>13</v>
      </c>
      <c r="K854" t="s">
        <v>14</v>
      </c>
      <c r="L854" t="s">
        <v>15</v>
      </c>
      <c r="M854">
        <v>1</v>
      </c>
      <c r="N854">
        <v>36.72</v>
      </c>
      <c r="O854">
        <v>0</v>
      </c>
      <c r="P854">
        <v>13.67</v>
      </c>
      <c r="Q854">
        <v>36.72</v>
      </c>
      <c r="R854">
        <v>13.67</v>
      </c>
      <c r="S854">
        <v>23.049999999999997</v>
      </c>
      <c r="T854">
        <v>0.62772331154684091</v>
      </c>
      <c r="U854">
        <v>2026</v>
      </c>
      <c r="V854" t="s">
        <v>81</v>
      </c>
      <c r="W854">
        <v>5</v>
      </c>
      <c r="X854" t="s">
        <v>83</v>
      </c>
    </row>
    <row r="855" spans="1:24">
      <c r="A855">
        <v>588</v>
      </c>
      <c r="B855" s="28">
        <v>46161</v>
      </c>
      <c r="C855">
        <v>2026</v>
      </c>
      <c r="D855" t="s">
        <v>81</v>
      </c>
      <c r="E855">
        <v>5</v>
      </c>
      <c r="F855" t="s">
        <v>83</v>
      </c>
      <c r="G855" t="s">
        <v>6</v>
      </c>
      <c r="H855" t="s">
        <v>7</v>
      </c>
      <c r="I855" t="s">
        <v>8</v>
      </c>
      <c r="J855" t="s">
        <v>16</v>
      </c>
      <c r="K855" t="s">
        <v>14</v>
      </c>
      <c r="L855" t="s">
        <v>44</v>
      </c>
      <c r="M855">
        <v>3</v>
      </c>
      <c r="N855">
        <v>132.41999999999999</v>
      </c>
      <c r="O855">
        <v>0.05</v>
      </c>
      <c r="P855">
        <v>67.09</v>
      </c>
      <c r="Q855">
        <v>377.39699999999999</v>
      </c>
      <c r="R855">
        <v>201.27</v>
      </c>
      <c r="S855">
        <v>176.12699999999998</v>
      </c>
      <c r="T855">
        <v>0.46668892439526544</v>
      </c>
      <c r="U855">
        <v>2026</v>
      </c>
      <c r="V855" t="s">
        <v>81</v>
      </c>
      <c r="W855">
        <v>5</v>
      </c>
      <c r="X855" t="s">
        <v>83</v>
      </c>
    </row>
    <row r="856" spans="1:24">
      <c r="A856">
        <v>1016</v>
      </c>
      <c r="B856" s="28">
        <v>46161</v>
      </c>
      <c r="C856">
        <v>2026</v>
      </c>
      <c r="D856" t="s">
        <v>81</v>
      </c>
      <c r="E856">
        <v>5</v>
      </c>
      <c r="F856" t="s">
        <v>83</v>
      </c>
      <c r="G856" t="s">
        <v>20</v>
      </c>
      <c r="H856" t="s">
        <v>47</v>
      </c>
      <c r="I856" t="s">
        <v>19</v>
      </c>
      <c r="J856" t="s">
        <v>3</v>
      </c>
      <c r="K856" t="s">
        <v>23</v>
      </c>
      <c r="L856" t="s">
        <v>29</v>
      </c>
      <c r="M856">
        <v>2</v>
      </c>
      <c r="N856">
        <v>192.1</v>
      </c>
      <c r="O856">
        <v>0.05</v>
      </c>
      <c r="P856">
        <v>106.07</v>
      </c>
      <c r="Q856">
        <v>364.98999999999995</v>
      </c>
      <c r="R856">
        <v>212.14</v>
      </c>
      <c r="S856">
        <v>152.84999999999997</v>
      </c>
      <c r="T856">
        <v>0.41877859667388145</v>
      </c>
      <c r="U856">
        <v>2026</v>
      </c>
      <c r="V856" t="s">
        <v>81</v>
      </c>
      <c r="W856">
        <v>5</v>
      </c>
      <c r="X856" t="s">
        <v>83</v>
      </c>
    </row>
    <row r="857" spans="1:24">
      <c r="A857">
        <v>1930</v>
      </c>
      <c r="B857" s="28">
        <v>46161</v>
      </c>
      <c r="C857">
        <v>2026</v>
      </c>
      <c r="D857" t="s">
        <v>81</v>
      </c>
      <c r="E857">
        <v>5</v>
      </c>
      <c r="F857" t="s">
        <v>83</v>
      </c>
      <c r="G857" t="s">
        <v>11</v>
      </c>
      <c r="H857" t="s">
        <v>52</v>
      </c>
      <c r="I857" t="s">
        <v>19</v>
      </c>
      <c r="J857" t="s">
        <v>13</v>
      </c>
      <c r="K857" t="s">
        <v>14</v>
      </c>
      <c r="L857" t="s">
        <v>15</v>
      </c>
      <c r="M857">
        <v>4</v>
      </c>
      <c r="N857">
        <v>36.94</v>
      </c>
      <c r="O857">
        <v>0</v>
      </c>
      <c r="P857">
        <v>13.63</v>
      </c>
      <c r="Q857">
        <v>147.76</v>
      </c>
      <c r="R857">
        <v>54.52</v>
      </c>
      <c r="S857">
        <v>93.239999999999981</v>
      </c>
      <c r="T857">
        <v>0.63102328099620997</v>
      </c>
      <c r="U857">
        <v>2026</v>
      </c>
      <c r="V857" t="s">
        <v>81</v>
      </c>
      <c r="W857">
        <v>5</v>
      </c>
      <c r="X857" t="s">
        <v>83</v>
      </c>
    </row>
    <row r="858" spans="1:24">
      <c r="A858">
        <v>2658</v>
      </c>
      <c r="B858" s="28">
        <v>46161</v>
      </c>
      <c r="C858">
        <v>2026</v>
      </c>
      <c r="D858" t="s">
        <v>81</v>
      </c>
      <c r="E858">
        <v>5</v>
      </c>
      <c r="F858" t="s">
        <v>83</v>
      </c>
      <c r="G858" t="s">
        <v>0</v>
      </c>
      <c r="H858" t="s">
        <v>50</v>
      </c>
      <c r="I858" t="s">
        <v>2</v>
      </c>
      <c r="J858" t="s">
        <v>16</v>
      </c>
      <c r="K858" t="s">
        <v>9</v>
      </c>
      <c r="L858" t="s">
        <v>37</v>
      </c>
      <c r="M858">
        <v>1</v>
      </c>
      <c r="N858">
        <v>153.16999999999999</v>
      </c>
      <c r="O858">
        <v>0</v>
      </c>
      <c r="P858">
        <v>78.489999999999995</v>
      </c>
      <c r="Q858">
        <v>153.16999999999999</v>
      </c>
      <c r="R858">
        <v>78.489999999999995</v>
      </c>
      <c r="S858">
        <v>74.679999999999993</v>
      </c>
      <c r="T858">
        <v>0.48756283867598094</v>
      </c>
      <c r="U858">
        <v>2026</v>
      </c>
      <c r="V858" t="s">
        <v>81</v>
      </c>
      <c r="W858">
        <v>5</v>
      </c>
      <c r="X858" t="s">
        <v>83</v>
      </c>
    </row>
    <row r="859" spans="1:24">
      <c r="A859">
        <v>2951</v>
      </c>
      <c r="B859" s="28">
        <v>46161</v>
      </c>
      <c r="C859">
        <v>2026</v>
      </c>
      <c r="D859" t="s">
        <v>81</v>
      </c>
      <c r="E859">
        <v>5</v>
      </c>
      <c r="F859" t="s">
        <v>83</v>
      </c>
      <c r="G859" t="s">
        <v>0</v>
      </c>
      <c r="H859" t="s">
        <v>1</v>
      </c>
      <c r="I859" t="s">
        <v>2</v>
      </c>
      <c r="J859" t="s">
        <v>16</v>
      </c>
      <c r="K859" t="s">
        <v>4</v>
      </c>
      <c r="L859" t="s">
        <v>5</v>
      </c>
      <c r="M859">
        <v>2</v>
      </c>
      <c r="N859">
        <v>82.85</v>
      </c>
      <c r="O859">
        <v>0</v>
      </c>
      <c r="P859">
        <v>42.53</v>
      </c>
      <c r="Q859">
        <v>165.7</v>
      </c>
      <c r="R859">
        <v>85.06</v>
      </c>
      <c r="S859">
        <v>80.639999999999986</v>
      </c>
      <c r="T859">
        <v>0.48666264333132164</v>
      </c>
      <c r="U859">
        <v>2026</v>
      </c>
      <c r="V859" t="s">
        <v>81</v>
      </c>
      <c r="W859">
        <v>5</v>
      </c>
      <c r="X859" t="s">
        <v>83</v>
      </c>
    </row>
    <row r="860" spans="1:24">
      <c r="A860">
        <v>4328</v>
      </c>
      <c r="B860" s="28">
        <v>46161</v>
      </c>
      <c r="C860">
        <v>2026</v>
      </c>
      <c r="D860" t="s">
        <v>81</v>
      </c>
      <c r="E860">
        <v>5</v>
      </c>
      <c r="F860" t="s">
        <v>83</v>
      </c>
      <c r="G860" t="s">
        <v>11</v>
      </c>
      <c r="H860" t="s">
        <v>25</v>
      </c>
      <c r="I860" t="s">
        <v>28</v>
      </c>
      <c r="J860" t="s">
        <v>13</v>
      </c>
      <c r="K860" t="s">
        <v>9</v>
      </c>
      <c r="L860" t="s">
        <v>17</v>
      </c>
      <c r="M860">
        <v>1</v>
      </c>
      <c r="N860">
        <v>143.52000000000001</v>
      </c>
      <c r="O860">
        <v>0</v>
      </c>
      <c r="P860">
        <v>81.040000000000006</v>
      </c>
      <c r="Q860">
        <v>143.52000000000001</v>
      </c>
      <c r="R860">
        <v>81.040000000000006</v>
      </c>
      <c r="S860">
        <v>62.480000000000004</v>
      </c>
      <c r="T860">
        <v>0.435340022296544</v>
      </c>
      <c r="U860">
        <v>2026</v>
      </c>
      <c r="V860" t="s">
        <v>81</v>
      </c>
      <c r="W860">
        <v>5</v>
      </c>
      <c r="X860" t="s">
        <v>83</v>
      </c>
    </row>
    <row r="861" spans="1:24">
      <c r="A861">
        <v>4591</v>
      </c>
      <c r="B861" s="28">
        <v>46161</v>
      </c>
      <c r="C861">
        <v>2026</v>
      </c>
      <c r="D861" t="s">
        <v>81</v>
      </c>
      <c r="E861">
        <v>5</v>
      </c>
      <c r="F861" t="s">
        <v>83</v>
      </c>
      <c r="G861" t="s">
        <v>11</v>
      </c>
      <c r="H861" t="s">
        <v>52</v>
      </c>
      <c r="I861" t="s">
        <v>19</v>
      </c>
      <c r="J861" t="s">
        <v>13</v>
      </c>
      <c r="K861" t="s">
        <v>23</v>
      </c>
      <c r="L861" t="s">
        <v>29</v>
      </c>
      <c r="M861">
        <v>1</v>
      </c>
      <c r="N861">
        <v>192.94</v>
      </c>
      <c r="O861">
        <v>0</v>
      </c>
      <c r="P861">
        <v>105.15</v>
      </c>
      <c r="Q861">
        <v>192.94</v>
      </c>
      <c r="R861">
        <v>105.15</v>
      </c>
      <c r="S861">
        <v>87.789999999999992</v>
      </c>
      <c r="T861">
        <v>0.45501192080439512</v>
      </c>
      <c r="U861">
        <v>2026</v>
      </c>
      <c r="V861" t="s">
        <v>81</v>
      </c>
      <c r="W861">
        <v>5</v>
      </c>
      <c r="X861" t="s">
        <v>83</v>
      </c>
    </row>
    <row r="862" spans="1:24">
      <c r="A862">
        <v>280</v>
      </c>
      <c r="B862" s="28">
        <v>46162</v>
      </c>
      <c r="C862">
        <v>2026</v>
      </c>
      <c r="D862" t="s">
        <v>81</v>
      </c>
      <c r="E862">
        <v>5</v>
      </c>
      <c r="F862" t="s">
        <v>83</v>
      </c>
      <c r="G862" t="s">
        <v>20</v>
      </c>
      <c r="H862" t="s">
        <v>33</v>
      </c>
      <c r="I862" t="s">
        <v>19</v>
      </c>
      <c r="J862" t="s">
        <v>16</v>
      </c>
      <c r="K862" t="s">
        <v>14</v>
      </c>
      <c r="L862" t="s">
        <v>48</v>
      </c>
      <c r="M862">
        <v>1</v>
      </c>
      <c r="N862">
        <v>168.56</v>
      </c>
      <c r="O862">
        <v>0</v>
      </c>
      <c r="P862">
        <v>85.46</v>
      </c>
      <c r="Q862">
        <v>168.56</v>
      </c>
      <c r="R862">
        <v>85.46</v>
      </c>
      <c r="S862">
        <v>83.100000000000009</v>
      </c>
      <c r="T862">
        <v>0.49299952539155201</v>
      </c>
      <c r="U862">
        <v>2026</v>
      </c>
      <c r="V862" t="s">
        <v>81</v>
      </c>
      <c r="W862">
        <v>5</v>
      </c>
      <c r="X862" t="s">
        <v>83</v>
      </c>
    </row>
    <row r="863" spans="1:24">
      <c r="A863">
        <v>409</v>
      </c>
      <c r="B863" s="28">
        <v>46162</v>
      </c>
      <c r="C863">
        <v>2026</v>
      </c>
      <c r="D863" t="s">
        <v>81</v>
      </c>
      <c r="E863">
        <v>5</v>
      </c>
      <c r="F863" t="s">
        <v>83</v>
      </c>
      <c r="G863" t="s">
        <v>0</v>
      </c>
      <c r="H863" t="s">
        <v>1</v>
      </c>
      <c r="I863" t="s">
        <v>2</v>
      </c>
      <c r="J863" t="s">
        <v>13</v>
      </c>
      <c r="K863" t="s">
        <v>23</v>
      </c>
      <c r="L863" t="s">
        <v>51</v>
      </c>
      <c r="M863">
        <v>2</v>
      </c>
      <c r="N863">
        <v>123.9</v>
      </c>
      <c r="O863">
        <v>0</v>
      </c>
      <c r="P863">
        <v>58.95</v>
      </c>
      <c r="Q863">
        <v>247.8</v>
      </c>
      <c r="R863">
        <v>117.9</v>
      </c>
      <c r="S863">
        <v>129.9</v>
      </c>
      <c r="T863">
        <v>0.52421307506053272</v>
      </c>
      <c r="U863">
        <v>2026</v>
      </c>
      <c r="V863" t="s">
        <v>81</v>
      </c>
      <c r="W863">
        <v>5</v>
      </c>
      <c r="X863" t="s">
        <v>83</v>
      </c>
    </row>
    <row r="864" spans="1:24">
      <c r="A864">
        <v>1372</v>
      </c>
      <c r="B864" s="28">
        <v>46162</v>
      </c>
      <c r="C864">
        <v>2026</v>
      </c>
      <c r="D864" t="s">
        <v>81</v>
      </c>
      <c r="E864">
        <v>5</v>
      </c>
      <c r="F864" t="s">
        <v>83</v>
      </c>
      <c r="G864" t="s">
        <v>0</v>
      </c>
      <c r="H864" t="s">
        <v>36</v>
      </c>
      <c r="I864" t="s">
        <v>2</v>
      </c>
      <c r="J864" t="s">
        <v>13</v>
      </c>
      <c r="K864" t="s">
        <v>9</v>
      </c>
      <c r="L864" t="s">
        <v>17</v>
      </c>
      <c r="M864">
        <v>2</v>
      </c>
      <c r="N864">
        <v>140.93</v>
      </c>
      <c r="O864">
        <v>0</v>
      </c>
      <c r="P864">
        <v>81.040000000000006</v>
      </c>
      <c r="Q864">
        <v>281.86</v>
      </c>
      <c r="R864">
        <v>162.08000000000001</v>
      </c>
      <c r="S864">
        <v>119.78</v>
      </c>
      <c r="T864">
        <v>0.42496274746327961</v>
      </c>
      <c r="U864">
        <v>2026</v>
      </c>
      <c r="V864" t="s">
        <v>81</v>
      </c>
      <c r="W864">
        <v>5</v>
      </c>
      <c r="X864" t="s">
        <v>83</v>
      </c>
    </row>
    <row r="865" spans="1:24">
      <c r="A865">
        <v>2327</v>
      </c>
      <c r="B865" s="28">
        <v>46162</v>
      </c>
      <c r="C865">
        <v>2026</v>
      </c>
      <c r="D865" t="s">
        <v>81</v>
      </c>
      <c r="E865">
        <v>5</v>
      </c>
      <c r="F865" t="s">
        <v>83</v>
      </c>
      <c r="G865" t="s">
        <v>11</v>
      </c>
      <c r="H865" t="s">
        <v>25</v>
      </c>
      <c r="I865" t="s">
        <v>19</v>
      </c>
      <c r="J865" t="s">
        <v>3</v>
      </c>
      <c r="K865" t="s">
        <v>9</v>
      </c>
      <c r="L865" t="s">
        <v>46</v>
      </c>
      <c r="M865">
        <v>1</v>
      </c>
      <c r="N865">
        <v>73.150000000000006</v>
      </c>
      <c r="O865">
        <v>0</v>
      </c>
      <c r="P865">
        <v>32.950000000000003</v>
      </c>
      <c r="Q865">
        <v>73.150000000000006</v>
      </c>
      <c r="R865">
        <v>32.950000000000003</v>
      </c>
      <c r="S865">
        <v>40.200000000000003</v>
      </c>
      <c r="T865">
        <v>0.54955570745044424</v>
      </c>
      <c r="U865">
        <v>2026</v>
      </c>
      <c r="V865" t="s">
        <v>81</v>
      </c>
      <c r="W865">
        <v>5</v>
      </c>
      <c r="X865" t="s">
        <v>83</v>
      </c>
    </row>
    <row r="866" spans="1:24">
      <c r="A866">
        <v>2703</v>
      </c>
      <c r="B866" s="28">
        <v>46162</v>
      </c>
      <c r="C866">
        <v>2026</v>
      </c>
      <c r="D866" t="s">
        <v>81</v>
      </c>
      <c r="E866">
        <v>5</v>
      </c>
      <c r="F866" t="s">
        <v>83</v>
      </c>
      <c r="G866" t="s">
        <v>20</v>
      </c>
      <c r="H866" t="s">
        <v>33</v>
      </c>
      <c r="I866" t="s">
        <v>19</v>
      </c>
      <c r="J866" t="s">
        <v>16</v>
      </c>
      <c r="K866" t="s">
        <v>23</v>
      </c>
      <c r="L866" t="s">
        <v>29</v>
      </c>
      <c r="M866">
        <v>2</v>
      </c>
      <c r="N866">
        <v>197.35</v>
      </c>
      <c r="O866">
        <v>0.05</v>
      </c>
      <c r="P866">
        <v>102.63</v>
      </c>
      <c r="Q866">
        <v>374.96499999999997</v>
      </c>
      <c r="R866">
        <v>205.26</v>
      </c>
      <c r="S866">
        <v>169.70499999999998</v>
      </c>
      <c r="T866">
        <v>0.45258890829810783</v>
      </c>
      <c r="U866">
        <v>2026</v>
      </c>
      <c r="V866" t="s">
        <v>81</v>
      </c>
      <c r="W866">
        <v>5</v>
      </c>
      <c r="X866" t="s">
        <v>83</v>
      </c>
    </row>
    <row r="867" spans="1:24">
      <c r="A867">
        <v>2776</v>
      </c>
      <c r="B867" s="28">
        <v>46162</v>
      </c>
      <c r="C867">
        <v>2026</v>
      </c>
      <c r="D867" t="s">
        <v>81</v>
      </c>
      <c r="E867">
        <v>5</v>
      </c>
      <c r="F867" t="s">
        <v>83</v>
      </c>
      <c r="G867" t="s">
        <v>20</v>
      </c>
      <c r="H867" t="s">
        <v>21</v>
      </c>
      <c r="I867" t="s">
        <v>2</v>
      </c>
      <c r="J867" t="s">
        <v>16</v>
      </c>
      <c r="K867" t="s">
        <v>14</v>
      </c>
      <c r="L867" t="s">
        <v>15</v>
      </c>
      <c r="M867">
        <v>3</v>
      </c>
      <c r="N867">
        <v>36.74</v>
      </c>
      <c r="O867">
        <v>0.05</v>
      </c>
      <c r="P867">
        <v>13.97</v>
      </c>
      <c r="Q867">
        <v>104.70899999999999</v>
      </c>
      <c r="R867">
        <v>41.910000000000004</v>
      </c>
      <c r="S867">
        <v>62.798999999999985</v>
      </c>
      <c r="T867">
        <v>0.59974787267570118</v>
      </c>
      <c r="U867">
        <v>2026</v>
      </c>
      <c r="V867" t="s">
        <v>81</v>
      </c>
      <c r="W867">
        <v>5</v>
      </c>
      <c r="X867" t="s">
        <v>83</v>
      </c>
    </row>
    <row r="868" spans="1:24">
      <c r="A868">
        <v>3411</v>
      </c>
      <c r="B868" s="28">
        <v>46162</v>
      </c>
      <c r="C868">
        <v>2026</v>
      </c>
      <c r="D868" t="s">
        <v>81</v>
      </c>
      <c r="E868">
        <v>5</v>
      </c>
      <c r="F868" t="s">
        <v>83</v>
      </c>
      <c r="G868" t="s">
        <v>6</v>
      </c>
      <c r="H868" t="s">
        <v>41</v>
      </c>
      <c r="I868" t="s">
        <v>2</v>
      </c>
      <c r="J868" t="s">
        <v>3</v>
      </c>
      <c r="K868" t="s">
        <v>9</v>
      </c>
      <c r="L868" t="s">
        <v>37</v>
      </c>
      <c r="M868">
        <v>2</v>
      </c>
      <c r="N868">
        <v>151.35</v>
      </c>
      <c r="O868">
        <v>0.05</v>
      </c>
      <c r="P868">
        <v>77.150000000000006</v>
      </c>
      <c r="Q868">
        <v>287.565</v>
      </c>
      <c r="R868">
        <v>154.30000000000001</v>
      </c>
      <c r="S868">
        <v>133.26499999999999</v>
      </c>
      <c r="T868">
        <v>0.46342566028550064</v>
      </c>
      <c r="U868">
        <v>2026</v>
      </c>
      <c r="V868" t="s">
        <v>81</v>
      </c>
      <c r="W868">
        <v>5</v>
      </c>
      <c r="X868" t="s">
        <v>83</v>
      </c>
    </row>
    <row r="869" spans="1:24">
      <c r="A869">
        <v>3841</v>
      </c>
      <c r="B869" s="28">
        <v>46162</v>
      </c>
      <c r="C869">
        <v>2026</v>
      </c>
      <c r="D869" t="s">
        <v>81</v>
      </c>
      <c r="E869">
        <v>5</v>
      </c>
      <c r="F869" t="s">
        <v>83</v>
      </c>
      <c r="G869" t="s">
        <v>0</v>
      </c>
      <c r="H869" t="s">
        <v>50</v>
      </c>
      <c r="I869" t="s">
        <v>19</v>
      </c>
      <c r="J869" t="s">
        <v>13</v>
      </c>
      <c r="K869" t="s">
        <v>4</v>
      </c>
      <c r="L869" t="s">
        <v>22</v>
      </c>
      <c r="M869">
        <v>2</v>
      </c>
      <c r="N869">
        <v>50.09</v>
      </c>
      <c r="O869">
        <v>0.05</v>
      </c>
      <c r="P869">
        <v>23.16</v>
      </c>
      <c r="Q869">
        <v>95.171000000000006</v>
      </c>
      <c r="R869">
        <v>46.32</v>
      </c>
      <c r="S869">
        <v>48.851000000000006</v>
      </c>
      <c r="T869">
        <v>0.51329711781950382</v>
      </c>
      <c r="U869">
        <v>2026</v>
      </c>
      <c r="V869" t="s">
        <v>81</v>
      </c>
      <c r="W869">
        <v>5</v>
      </c>
      <c r="X869" t="s">
        <v>83</v>
      </c>
    </row>
    <row r="870" spans="1:24">
      <c r="A870">
        <v>5121</v>
      </c>
      <c r="B870" s="28">
        <v>46162</v>
      </c>
      <c r="C870">
        <v>2026</v>
      </c>
      <c r="D870" t="s">
        <v>81</v>
      </c>
      <c r="E870">
        <v>5</v>
      </c>
      <c r="F870" t="s">
        <v>83</v>
      </c>
      <c r="G870" t="s">
        <v>0</v>
      </c>
      <c r="H870" t="s">
        <v>36</v>
      </c>
      <c r="I870" t="s">
        <v>2</v>
      </c>
      <c r="J870" t="s">
        <v>13</v>
      </c>
      <c r="K870" t="s">
        <v>34</v>
      </c>
      <c r="L870" t="s">
        <v>38</v>
      </c>
      <c r="M870">
        <v>2</v>
      </c>
      <c r="N870">
        <v>121.96</v>
      </c>
      <c r="O870">
        <v>0.05</v>
      </c>
      <c r="P870">
        <v>71.2</v>
      </c>
      <c r="Q870">
        <v>231.72399999999999</v>
      </c>
      <c r="R870">
        <v>142.4</v>
      </c>
      <c r="S870">
        <v>89.323999999999984</v>
      </c>
      <c r="T870">
        <v>0.38547582468799085</v>
      </c>
      <c r="U870">
        <v>2026</v>
      </c>
      <c r="V870" t="s">
        <v>81</v>
      </c>
      <c r="W870">
        <v>5</v>
      </c>
      <c r="X870" t="s">
        <v>83</v>
      </c>
    </row>
    <row r="871" spans="1:24">
      <c r="A871">
        <v>53</v>
      </c>
      <c r="B871" s="28">
        <v>46163</v>
      </c>
      <c r="C871">
        <v>2026</v>
      </c>
      <c r="D871" t="s">
        <v>81</v>
      </c>
      <c r="E871">
        <v>5</v>
      </c>
      <c r="F871" t="s">
        <v>83</v>
      </c>
      <c r="G871" t="s">
        <v>20</v>
      </c>
      <c r="H871" t="s">
        <v>47</v>
      </c>
      <c r="I871" t="s">
        <v>2</v>
      </c>
      <c r="J871" t="s">
        <v>16</v>
      </c>
      <c r="K871" t="s">
        <v>14</v>
      </c>
      <c r="L871" t="s">
        <v>44</v>
      </c>
      <c r="M871">
        <v>1</v>
      </c>
      <c r="N871">
        <v>134.28</v>
      </c>
      <c r="O871">
        <v>0.05</v>
      </c>
      <c r="P871">
        <v>65.44</v>
      </c>
      <c r="Q871">
        <v>127.56599999999999</v>
      </c>
      <c r="R871">
        <v>65.44</v>
      </c>
      <c r="S871">
        <v>62.125999999999991</v>
      </c>
      <c r="T871">
        <v>0.487010645469796</v>
      </c>
      <c r="U871">
        <v>2026</v>
      </c>
      <c r="V871" t="s">
        <v>81</v>
      </c>
      <c r="W871">
        <v>5</v>
      </c>
      <c r="X871" t="s">
        <v>83</v>
      </c>
    </row>
    <row r="872" spans="1:24">
      <c r="A872">
        <v>127</v>
      </c>
      <c r="B872" s="28">
        <v>46163</v>
      </c>
      <c r="C872">
        <v>2026</v>
      </c>
      <c r="D872" t="s">
        <v>81</v>
      </c>
      <c r="E872">
        <v>5</v>
      </c>
      <c r="F872" t="s">
        <v>83</v>
      </c>
      <c r="G872" t="s">
        <v>20</v>
      </c>
      <c r="H872" t="s">
        <v>31</v>
      </c>
      <c r="I872" t="s">
        <v>2</v>
      </c>
      <c r="J872" t="s">
        <v>16</v>
      </c>
      <c r="K872" t="s">
        <v>4</v>
      </c>
      <c r="L872" t="s">
        <v>30</v>
      </c>
      <c r="M872">
        <v>3</v>
      </c>
      <c r="N872">
        <v>100.48</v>
      </c>
      <c r="O872">
        <v>0.05</v>
      </c>
      <c r="P872">
        <v>50.68</v>
      </c>
      <c r="Q872">
        <v>286.36799999999999</v>
      </c>
      <c r="R872">
        <v>152.04</v>
      </c>
      <c r="S872">
        <v>134.328</v>
      </c>
      <c r="T872">
        <v>0.46907475695608447</v>
      </c>
      <c r="U872">
        <v>2026</v>
      </c>
      <c r="V872" t="s">
        <v>81</v>
      </c>
      <c r="W872">
        <v>5</v>
      </c>
      <c r="X872" t="s">
        <v>83</v>
      </c>
    </row>
    <row r="873" spans="1:24">
      <c r="A873">
        <v>1092</v>
      </c>
      <c r="B873" s="28">
        <v>46163</v>
      </c>
      <c r="C873">
        <v>2026</v>
      </c>
      <c r="D873" t="s">
        <v>81</v>
      </c>
      <c r="E873">
        <v>5</v>
      </c>
      <c r="F873" t="s">
        <v>83</v>
      </c>
      <c r="G873" t="s">
        <v>20</v>
      </c>
      <c r="H873" t="s">
        <v>33</v>
      </c>
      <c r="I873" t="s">
        <v>2</v>
      </c>
      <c r="J873" t="s">
        <v>13</v>
      </c>
      <c r="K873" t="s">
        <v>34</v>
      </c>
      <c r="L873" t="s">
        <v>42</v>
      </c>
      <c r="M873">
        <v>3</v>
      </c>
      <c r="N873">
        <v>36.229999999999997</v>
      </c>
      <c r="O873">
        <v>0</v>
      </c>
      <c r="P873">
        <v>13.55</v>
      </c>
      <c r="Q873">
        <v>108.69</v>
      </c>
      <c r="R873">
        <v>40.650000000000006</v>
      </c>
      <c r="S873">
        <v>68.039999999999992</v>
      </c>
      <c r="T873">
        <v>0.62600055202870541</v>
      </c>
      <c r="U873">
        <v>2026</v>
      </c>
      <c r="V873" t="s">
        <v>81</v>
      </c>
      <c r="W873">
        <v>5</v>
      </c>
      <c r="X873" t="s">
        <v>83</v>
      </c>
    </row>
    <row r="874" spans="1:24">
      <c r="A874">
        <v>1213</v>
      </c>
      <c r="B874" s="28">
        <v>46163</v>
      </c>
      <c r="C874">
        <v>2026</v>
      </c>
      <c r="D874" t="s">
        <v>81</v>
      </c>
      <c r="E874">
        <v>5</v>
      </c>
      <c r="F874" t="s">
        <v>83</v>
      </c>
      <c r="G874" t="s">
        <v>11</v>
      </c>
      <c r="H874" t="s">
        <v>12</v>
      </c>
      <c r="I874" t="s">
        <v>28</v>
      </c>
      <c r="J874" t="s">
        <v>3</v>
      </c>
      <c r="K874" t="s">
        <v>23</v>
      </c>
      <c r="L874" t="s">
        <v>51</v>
      </c>
      <c r="M874">
        <v>3</v>
      </c>
      <c r="N874">
        <v>120.61</v>
      </c>
      <c r="O874">
        <v>0</v>
      </c>
      <c r="P874">
        <v>60.17</v>
      </c>
      <c r="Q874">
        <v>361.83</v>
      </c>
      <c r="R874">
        <v>180.51</v>
      </c>
      <c r="S874">
        <v>181.32</v>
      </c>
      <c r="T874">
        <v>0.50111931017328581</v>
      </c>
      <c r="U874">
        <v>2026</v>
      </c>
      <c r="V874" t="s">
        <v>81</v>
      </c>
      <c r="W874">
        <v>5</v>
      </c>
      <c r="X874" t="s">
        <v>83</v>
      </c>
    </row>
    <row r="875" spans="1:24">
      <c r="A875">
        <v>1849</v>
      </c>
      <c r="B875" s="28">
        <v>46163</v>
      </c>
      <c r="C875">
        <v>2026</v>
      </c>
      <c r="D875" t="s">
        <v>81</v>
      </c>
      <c r="E875">
        <v>5</v>
      </c>
      <c r="F875" t="s">
        <v>83</v>
      </c>
      <c r="G875" t="s">
        <v>11</v>
      </c>
      <c r="H875" t="s">
        <v>25</v>
      </c>
      <c r="I875" t="s">
        <v>28</v>
      </c>
      <c r="J875" t="s">
        <v>3</v>
      </c>
      <c r="K875" t="s">
        <v>14</v>
      </c>
      <c r="L875" t="s">
        <v>32</v>
      </c>
      <c r="M875">
        <v>3</v>
      </c>
      <c r="N875">
        <v>46.46</v>
      </c>
      <c r="O875">
        <v>0</v>
      </c>
      <c r="P875">
        <v>18.71</v>
      </c>
      <c r="Q875">
        <v>139.38</v>
      </c>
      <c r="R875">
        <v>56.13</v>
      </c>
      <c r="S875">
        <v>83.25</v>
      </c>
      <c r="T875">
        <v>0.59728798966853214</v>
      </c>
      <c r="U875">
        <v>2026</v>
      </c>
      <c r="V875" t="s">
        <v>81</v>
      </c>
      <c r="W875">
        <v>5</v>
      </c>
      <c r="X875" t="s">
        <v>83</v>
      </c>
    </row>
    <row r="876" spans="1:24">
      <c r="A876">
        <v>2395</v>
      </c>
      <c r="B876" s="28">
        <v>46163</v>
      </c>
      <c r="C876">
        <v>2026</v>
      </c>
      <c r="D876" t="s">
        <v>81</v>
      </c>
      <c r="E876">
        <v>5</v>
      </c>
      <c r="F876" t="s">
        <v>83</v>
      </c>
      <c r="G876" t="s">
        <v>6</v>
      </c>
      <c r="H876" t="s">
        <v>43</v>
      </c>
      <c r="I876" t="s">
        <v>2</v>
      </c>
      <c r="J876" t="s">
        <v>16</v>
      </c>
      <c r="K876" t="s">
        <v>34</v>
      </c>
      <c r="L876" t="s">
        <v>42</v>
      </c>
      <c r="M876">
        <v>1</v>
      </c>
      <c r="N876">
        <v>36.9</v>
      </c>
      <c r="O876">
        <v>0.05</v>
      </c>
      <c r="P876">
        <v>13.89</v>
      </c>
      <c r="Q876">
        <v>35.055</v>
      </c>
      <c r="R876">
        <v>13.89</v>
      </c>
      <c r="S876">
        <v>21.164999999999999</v>
      </c>
      <c r="T876">
        <v>0.60376551133932388</v>
      </c>
      <c r="U876">
        <v>2026</v>
      </c>
      <c r="V876" t="s">
        <v>81</v>
      </c>
      <c r="W876">
        <v>5</v>
      </c>
      <c r="X876" t="s">
        <v>83</v>
      </c>
    </row>
    <row r="877" spans="1:24">
      <c r="A877">
        <v>4166</v>
      </c>
      <c r="B877" s="28">
        <v>46163</v>
      </c>
      <c r="C877">
        <v>2026</v>
      </c>
      <c r="D877" t="s">
        <v>81</v>
      </c>
      <c r="E877">
        <v>5</v>
      </c>
      <c r="F877" t="s">
        <v>83</v>
      </c>
      <c r="G877" t="s">
        <v>11</v>
      </c>
      <c r="H877" t="s">
        <v>18</v>
      </c>
      <c r="I877" t="s">
        <v>2</v>
      </c>
      <c r="J877" t="s">
        <v>13</v>
      </c>
      <c r="K877" t="s">
        <v>34</v>
      </c>
      <c r="L877" t="s">
        <v>35</v>
      </c>
      <c r="M877">
        <v>6</v>
      </c>
      <c r="N877">
        <v>40.61</v>
      </c>
      <c r="O877">
        <v>0.05</v>
      </c>
      <c r="P877">
        <v>15.14</v>
      </c>
      <c r="Q877">
        <v>231.47699999999998</v>
      </c>
      <c r="R877">
        <v>90.84</v>
      </c>
      <c r="S877">
        <v>140.63699999999997</v>
      </c>
      <c r="T877">
        <v>0.607563602431343</v>
      </c>
      <c r="U877">
        <v>2026</v>
      </c>
      <c r="V877" t="s">
        <v>81</v>
      </c>
      <c r="W877">
        <v>5</v>
      </c>
      <c r="X877" t="s">
        <v>83</v>
      </c>
    </row>
    <row r="878" spans="1:24">
      <c r="A878">
        <v>1004</v>
      </c>
      <c r="B878" s="28">
        <v>46164</v>
      </c>
      <c r="C878">
        <v>2026</v>
      </c>
      <c r="D878" t="s">
        <v>81</v>
      </c>
      <c r="E878">
        <v>5</v>
      </c>
      <c r="F878" t="s">
        <v>83</v>
      </c>
      <c r="G878" t="s">
        <v>20</v>
      </c>
      <c r="H878" t="s">
        <v>47</v>
      </c>
      <c r="I878" t="s">
        <v>2</v>
      </c>
      <c r="J878" t="s">
        <v>16</v>
      </c>
      <c r="K878" t="s">
        <v>14</v>
      </c>
      <c r="L878" t="s">
        <v>15</v>
      </c>
      <c r="M878">
        <v>2</v>
      </c>
      <c r="N878">
        <v>36.86</v>
      </c>
      <c r="O878">
        <v>0.05</v>
      </c>
      <c r="P878">
        <v>13.85</v>
      </c>
      <c r="Q878">
        <v>70.033999999999992</v>
      </c>
      <c r="R878">
        <v>27.7</v>
      </c>
      <c r="S878">
        <v>42.333999999999989</v>
      </c>
      <c r="T878">
        <v>0.60447782505640113</v>
      </c>
      <c r="U878">
        <v>2026</v>
      </c>
      <c r="V878" t="s">
        <v>81</v>
      </c>
      <c r="W878">
        <v>5</v>
      </c>
      <c r="X878" t="s">
        <v>83</v>
      </c>
    </row>
    <row r="879" spans="1:24">
      <c r="A879">
        <v>1012</v>
      </c>
      <c r="B879" s="28">
        <v>46164</v>
      </c>
      <c r="C879">
        <v>2026</v>
      </c>
      <c r="D879" t="s">
        <v>81</v>
      </c>
      <c r="E879">
        <v>5</v>
      </c>
      <c r="F879" t="s">
        <v>83</v>
      </c>
      <c r="G879" t="s">
        <v>6</v>
      </c>
      <c r="H879" t="s">
        <v>27</v>
      </c>
      <c r="I879" t="s">
        <v>2</v>
      </c>
      <c r="J879" t="s">
        <v>13</v>
      </c>
      <c r="K879" t="s">
        <v>9</v>
      </c>
      <c r="L879" t="s">
        <v>37</v>
      </c>
      <c r="M879">
        <v>3</v>
      </c>
      <c r="N879">
        <v>156.74</v>
      </c>
      <c r="O879">
        <v>0</v>
      </c>
      <c r="P879">
        <v>79.819999999999993</v>
      </c>
      <c r="Q879">
        <v>470.22</v>
      </c>
      <c r="R879">
        <v>239.45999999999998</v>
      </c>
      <c r="S879">
        <v>230.76000000000005</v>
      </c>
      <c r="T879">
        <v>0.49074901110118674</v>
      </c>
      <c r="U879">
        <v>2026</v>
      </c>
      <c r="V879" t="s">
        <v>81</v>
      </c>
      <c r="W879">
        <v>5</v>
      </c>
      <c r="X879" t="s">
        <v>83</v>
      </c>
    </row>
    <row r="880" spans="1:24">
      <c r="A880">
        <v>2180</v>
      </c>
      <c r="B880" s="28">
        <v>46164</v>
      </c>
      <c r="C880">
        <v>2026</v>
      </c>
      <c r="D880" t="s">
        <v>81</v>
      </c>
      <c r="E880">
        <v>5</v>
      </c>
      <c r="F880" t="s">
        <v>83</v>
      </c>
      <c r="G880" t="s">
        <v>0</v>
      </c>
      <c r="H880" t="s">
        <v>36</v>
      </c>
      <c r="I880" t="s">
        <v>8</v>
      </c>
      <c r="J880" t="s">
        <v>3</v>
      </c>
      <c r="K880" t="s">
        <v>4</v>
      </c>
      <c r="L880" t="s">
        <v>22</v>
      </c>
      <c r="M880">
        <v>3</v>
      </c>
      <c r="N880">
        <v>51.04</v>
      </c>
      <c r="O880">
        <v>0.2</v>
      </c>
      <c r="P880">
        <v>22.32</v>
      </c>
      <c r="Q880">
        <v>122.49600000000001</v>
      </c>
      <c r="R880">
        <v>66.960000000000008</v>
      </c>
      <c r="S880">
        <v>55.536000000000001</v>
      </c>
      <c r="T880">
        <v>0.45336990595611282</v>
      </c>
      <c r="U880">
        <v>2026</v>
      </c>
      <c r="V880" t="s">
        <v>81</v>
      </c>
      <c r="W880">
        <v>5</v>
      </c>
      <c r="X880" t="s">
        <v>83</v>
      </c>
    </row>
    <row r="881" spans="1:24">
      <c r="A881">
        <v>3659</v>
      </c>
      <c r="B881" s="28">
        <v>46164</v>
      </c>
      <c r="C881">
        <v>2026</v>
      </c>
      <c r="D881" t="s">
        <v>81</v>
      </c>
      <c r="E881">
        <v>5</v>
      </c>
      <c r="F881" t="s">
        <v>83</v>
      </c>
      <c r="G881" t="s">
        <v>20</v>
      </c>
      <c r="H881" t="s">
        <v>47</v>
      </c>
      <c r="I881" t="s">
        <v>19</v>
      </c>
      <c r="J881" t="s">
        <v>13</v>
      </c>
      <c r="K881" t="s">
        <v>9</v>
      </c>
      <c r="L881" t="s">
        <v>10</v>
      </c>
      <c r="M881">
        <v>2</v>
      </c>
      <c r="N881">
        <v>93.55</v>
      </c>
      <c r="O881">
        <v>0</v>
      </c>
      <c r="P881">
        <v>44.31</v>
      </c>
      <c r="Q881">
        <v>187.1</v>
      </c>
      <c r="R881">
        <v>88.62</v>
      </c>
      <c r="S881">
        <v>98.47999999999999</v>
      </c>
      <c r="T881">
        <v>0.52634954569748793</v>
      </c>
      <c r="U881">
        <v>2026</v>
      </c>
      <c r="V881" t="s">
        <v>81</v>
      </c>
      <c r="W881">
        <v>5</v>
      </c>
      <c r="X881" t="s">
        <v>83</v>
      </c>
    </row>
    <row r="882" spans="1:24">
      <c r="A882">
        <v>3775</v>
      </c>
      <c r="B882" s="28">
        <v>46164</v>
      </c>
      <c r="C882">
        <v>2026</v>
      </c>
      <c r="D882" t="s">
        <v>81</v>
      </c>
      <c r="E882">
        <v>5</v>
      </c>
      <c r="F882" t="s">
        <v>83</v>
      </c>
      <c r="G882" t="s">
        <v>11</v>
      </c>
      <c r="H882" t="s">
        <v>12</v>
      </c>
      <c r="I882" t="s">
        <v>2</v>
      </c>
      <c r="J882" t="s">
        <v>16</v>
      </c>
      <c r="K882" t="s">
        <v>14</v>
      </c>
      <c r="L882" t="s">
        <v>44</v>
      </c>
      <c r="M882">
        <v>1</v>
      </c>
      <c r="N882">
        <v>131.74</v>
      </c>
      <c r="O882">
        <v>0</v>
      </c>
      <c r="P882">
        <v>66.650000000000006</v>
      </c>
      <c r="Q882">
        <v>131.74</v>
      </c>
      <c r="R882">
        <v>66.650000000000006</v>
      </c>
      <c r="S882">
        <v>65.09</v>
      </c>
      <c r="T882">
        <v>0.49407924700166994</v>
      </c>
      <c r="U882">
        <v>2026</v>
      </c>
      <c r="V882" t="s">
        <v>81</v>
      </c>
      <c r="W882">
        <v>5</v>
      </c>
      <c r="X882" t="s">
        <v>83</v>
      </c>
    </row>
    <row r="883" spans="1:24">
      <c r="A883">
        <v>4071</v>
      </c>
      <c r="B883" s="28">
        <v>46164</v>
      </c>
      <c r="C883">
        <v>2026</v>
      </c>
      <c r="D883" t="s">
        <v>81</v>
      </c>
      <c r="E883">
        <v>5</v>
      </c>
      <c r="F883" t="s">
        <v>83</v>
      </c>
      <c r="G883" t="s">
        <v>20</v>
      </c>
      <c r="H883" t="s">
        <v>33</v>
      </c>
      <c r="I883" t="s">
        <v>2</v>
      </c>
      <c r="J883" t="s">
        <v>13</v>
      </c>
      <c r="K883" t="s">
        <v>9</v>
      </c>
      <c r="L883" t="s">
        <v>10</v>
      </c>
      <c r="M883">
        <v>5</v>
      </c>
      <c r="N883">
        <v>91.79</v>
      </c>
      <c r="O883">
        <v>0.05</v>
      </c>
      <c r="P883">
        <v>44.48</v>
      </c>
      <c r="Q883">
        <v>436.0025</v>
      </c>
      <c r="R883">
        <v>222.39999999999998</v>
      </c>
      <c r="S883">
        <v>213.60250000000002</v>
      </c>
      <c r="T883">
        <v>0.48991118170193981</v>
      </c>
      <c r="U883">
        <v>2026</v>
      </c>
      <c r="V883" t="s">
        <v>81</v>
      </c>
      <c r="W883">
        <v>5</v>
      </c>
      <c r="X883" t="s">
        <v>83</v>
      </c>
    </row>
    <row r="884" spans="1:24">
      <c r="A884">
        <v>5137</v>
      </c>
      <c r="B884" s="28">
        <v>46164</v>
      </c>
      <c r="C884">
        <v>2026</v>
      </c>
      <c r="D884" t="s">
        <v>81</v>
      </c>
      <c r="E884">
        <v>5</v>
      </c>
      <c r="F884" t="s">
        <v>83</v>
      </c>
      <c r="G884" t="s">
        <v>20</v>
      </c>
      <c r="H884" t="s">
        <v>47</v>
      </c>
      <c r="I884" t="s">
        <v>2</v>
      </c>
      <c r="J884" t="s">
        <v>16</v>
      </c>
      <c r="K884" t="s">
        <v>9</v>
      </c>
      <c r="L884" t="s">
        <v>37</v>
      </c>
      <c r="M884">
        <v>4</v>
      </c>
      <c r="N884">
        <v>155.4</v>
      </c>
      <c r="O884">
        <v>0.05</v>
      </c>
      <c r="P884">
        <v>77.31</v>
      </c>
      <c r="Q884">
        <v>590.52</v>
      </c>
      <c r="R884">
        <v>309.24</v>
      </c>
      <c r="S884">
        <v>281.27999999999997</v>
      </c>
      <c r="T884">
        <v>0.47632595001016048</v>
      </c>
      <c r="U884">
        <v>2026</v>
      </c>
      <c r="V884" t="s">
        <v>81</v>
      </c>
      <c r="W884">
        <v>5</v>
      </c>
      <c r="X884" t="s">
        <v>83</v>
      </c>
    </row>
    <row r="885" spans="1:24">
      <c r="A885">
        <v>133</v>
      </c>
      <c r="B885" s="28">
        <v>46165</v>
      </c>
      <c r="C885">
        <v>2026</v>
      </c>
      <c r="D885" t="s">
        <v>81</v>
      </c>
      <c r="E885">
        <v>5</v>
      </c>
      <c r="F885" t="s">
        <v>83</v>
      </c>
      <c r="G885" t="s">
        <v>6</v>
      </c>
      <c r="H885" t="s">
        <v>7</v>
      </c>
      <c r="I885" t="s">
        <v>2</v>
      </c>
      <c r="J885" t="s">
        <v>13</v>
      </c>
      <c r="K885" t="s">
        <v>14</v>
      </c>
      <c r="L885" t="s">
        <v>15</v>
      </c>
      <c r="M885">
        <v>1</v>
      </c>
      <c r="N885">
        <v>36.57</v>
      </c>
      <c r="O885">
        <v>0.05</v>
      </c>
      <c r="P885">
        <v>13.33</v>
      </c>
      <c r="Q885">
        <v>34.741500000000002</v>
      </c>
      <c r="R885">
        <v>13.33</v>
      </c>
      <c r="S885">
        <v>21.411500000000004</v>
      </c>
      <c r="T885">
        <v>0.61630902522919284</v>
      </c>
      <c r="U885">
        <v>2026</v>
      </c>
      <c r="V885" t="s">
        <v>81</v>
      </c>
      <c r="W885">
        <v>5</v>
      </c>
      <c r="X885" t="s">
        <v>83</v>
      </c>
    </row>
    <row r="886" spans="1:24">
      <c r="A886">
        <v>1385</v>
      </c>
      <c r="B886" s="28">
        <v>46165</v>
      </c>
      <c r="C886">
        <v>2026</v>
      </c>
      <c r="D886" t="s">
        <v>81</v>
      </c>
      <c r="E886">
        <v>5</v>
      </c>
      <c r="F886" t="s">
        <v>83</v>
      </c>
      <c r="G886" t="s">
        <v>11</v>
      </c>
      <c r="H886" t="s">
        <v>52</v>
      </c>
      <c r="I886" t="s">
        <v>2</v>
      </c>
      <c r="J886" t="s">
        <v>13</v>
      </c>
      <c r="K886" t="s">
        <v>4</v>
      </c>
      <c r="L886" t="s">
        <v>26</v>
      </c>
      <c r="M886">
        <v>2</v>
      </c>
      <c r="N886">
        <v>41.19</v>
      </c>
      <c r="O886">
        <v>0</v>
      </c>
      <c r="P886">
        <v>17.190000000000001</v>
      </c>
      <c r="Q886">
        <v>82.38</v>
      </c>
      <c r="R886">
        <v>34.380000000000003</v>
      </c>
      <c r="S886">
        <v>47.999999999999993</v>
      </c>
      <c r="T886">
        <v>0.58266569555717407</v>
      </c>
      <c r="U886">
        <v>2026</v>
      </c>
      <c r="V886" t="s">
        <v>81</v>
      </c>
      <c r="W886">
        <v>5</v>
      </c>
      <c r="X886" t="s">
        <v>83</v>
      </c>
    </row>
    <row r="887" spans="1:24">
      <c r="A887">
        <v>1597</v>
      </c>
      <c r="B887" s="28">
        <v>46165</v>
      </c>
      <c r="C887">
        <v>2026</v>
      </c>
      <c r="D887" t="s">
        <v>81</v>
      </c>
      <c r="E887">
        <v>5</v>
      </c>
      <c r="F887" t="s">
        <v>83</v>
      </c>
      <c r="G887" t="s">
        <v>20</v>
      </c>
      <c r="H887" t="s">
        <v>33</v>
      </c>
      <c r="I887" t="s">
        <v>2</v>
      </c>
      <c r="J887" t="s">
        <v>3</v>
      </c>
      <c r="K887" t="s">
        <v>14</v>
      </c>
      <c r="L887" t="s">
        <v>44</v>
      </c>
      <c r="M887">
        <v>1</v>
      </c>
      <c r="N887">
        <v>136.66999999999999</v>
      </c>
      <c r="O887">
        <v>0.05</v>
      </c>
      <c r="P887">
        <v>67.099999999999994</v>
      </c>
      <c r="Q887">
        <v>129.83649999999997</v>
      </c>
      <c r="R887">
        <v>67.099999999999994</v>
      </c>
      <c r="S887">
        <v>62.736499999999978</v>
      </c>
      <c r="T887">
        <v>0.48319617364916639</v>
      </c>
      <c r="U887">
        <v>2026</v>
      </c>
      <c r="V887" t="s">
        <v>81</v>
      </c>
      <c r="W887">
        <v>5</v>
      </c>
      <c r="X887" t="s">
        <v>83</v>
      </c>
    </row>
    <row r="888" spans="1:24">
      <c r="A888">
        <v>2273</v>
      </c>
      <c r="B888" s="28">
        <v>46165</v>
      </c>
      <c r="C888">
        <v>2026</v>
      </c>
      <c r="D888" t="s">
        <v>81</v>
      </c>
      <c r="E888">
        <v>5</v>
      </c>
      <c r="F888" t="s">
        <v>83</v>
      </c>
      <c r="G888" t="s">
        <v>11</v>
      </c>
      <c r="H888" t="s">
        <v>12</v>
      </c>
      <c r="I888" t="s">
        <v>19</v>
      </c>
      <c r="J888" t="s">
        <v>13</v>
      </c>
      <c r="K888" t="s">
        <v>34</v>
      </c>
      <c r="L888" t="s">
        <v>42</v>
      </c>
      <c r="M888">
        <v>2</v>
      </c>
      <c r="N888">
        <v>35.700000000000003</v>
      </c>
      <c r="O888">
        <v>0</v>
      </c>
      <c r="P888">
        <v>13.52</v>
      </c>
      <c r="Q888">
        <v>71.400000000000006</v>
      </c>
      <c r="R888">
        <v>27.04</v>
      </c>
      <c r="S888">
        <v>44.360000000000007</v>
      </c>
      <c r="T888">
        <v>0.62128851540616248</v>
      </c>
      <c r="U888">
        <v>2026</v>
      </c>
      <c r="V888" t="s">
        <v>81</v>
      </c>
      <c r="W888">
        <v>5</v>
      </c>
      <c r="X888" t="s">
        <v>83</v>
      </c>
    </row>
    <row r="889" spans="1:24">
      <c r="A889">
        <v>2931</v>
      </c>
      <c r="B889" s="28">
        <v>46165</v>
      </c>
      <c r="C889">
        <v>2026</v>
      </c>
      <c r="D889" t="s">
        <v>81</v>
      </c>
      <c r="E889">
        <v>5</v>
      </c>
      <c r="F889" t="s">
        <v>83</v>
      </c>
      <c r="G889" t="s">
        <v>0</v>
      </c>
      <c r="H889" t="s">
        <v>1</v>
      </c>
      <c r="I889" t="s">
        <v>2</v>
      </c>
      <c r="J889" t="s">
        <v>3</v>
      </c>
      <c r="K889" t="s">
        <v>4</v>
      </c>
      <c r="L889" t="s">
        <v>30</v>
      </c>
      <c r="M889">
        <v>1</v>
      </c>
      <c r="N889">
        <v>100.87</v>
      </c>
      <c r="O889">
        <v>0</v>
      </c>
      <c r="P889">
        <v>50.4</v>
      </c>
      <c r="Q889">
        <v>100.87</v>
      </c>
      <c r="R889">
        <v>50.4</v>
      </c>
      <c r="S889">
        <v>50.470000000000006</v>
      </c>
      <c r="T889">
        <v>0.5003469812630118</v>
      </c>
      <c r="U889">
        <v>2026</v>
      </c>
      <c r="V889" t="s">
        <v>81</v>
      </c>
      <c r="W889">
        <v>5</v>
      </c>
      <c r="X889" t="s">
        <v>83</v>
      </c>
    </row>
    <row r="890" spans="1:24">
      <c r="A890">
        <v>4143</v>
      </c>
      <c r="B890" s="28">
        <v>46165</v>
      </c>
      <c r="C890">
        <v>2026</v>
      </c>
      <c r="D890" t="s">
        <v>81</v>
      </c>
      <c r="E890">
        <v>5</v>
      </c>
      <c r="F890" t="s">
        <v>83</v>
      </c>
      <c r="G890" t="s">
        <v>11</v>
      </c>
      <c r="H890" t="s">
        <v>52</v>
      </c>
      <c r="I890" t="s">
        <v>19</v>
      </c>
      <c r="J890" t="s">
        <v>3</v>
      </c>
      <c r="K890" t="s">
        <v>14</v>
      </c>
      <c r="L890" t="s">
        <v>44</v>
      </c>
      <c r="M890">
        <v>1</v>
      </c>
      <c r="N890">
        <v>130.80000000000001</v>
      </c>
      <c r="O890">
        <v>0</v>
      </c>
      <c r="P890">
        <v>68.7</v>
      </c>
      <c r="Q890">
        <v>130.80000000000001</v>
      </c>
      <c r="R890">
        <v>68.7</v>
      </c>
      <c r="S890">
        <v>62.100000000000009</v>
      </c>
      <c r="T890">
        <v>0.4747706422018349</v>
      </c>
      <c r="U890">
        <v>2026</v>
      </c>
      <c r="V890" t="s">
        <v>81</v>
      </c>
      <c r="W890">
        <v>5</v>
      </c>
      <c r="X890" t="s">
        <v>83</v>
      </c>
    </row>
    <row r="891" spans="1:24">
      <c r="A891">
        <v>4504</v>
      </c>
      <c r="B891" s="28">
        <v>46165</v>
      </c>
      <c r="C891">
        <v>2026</v>
      </c>
      <c r="D891" t="s">
        <v>81</v>
      </c>
      <c r="E891">
        <v>5</v>
      </c>
      <c r="F891" t="s">
        <v>83</v>
      </c>
      <c r="G891" t="s">
        <v>0</v>
      </c>
      <c r="H891" t="s">
        <v>36</v>
      </c>
      <c r="I891" t="s">
        <v>28</v>
      </c>
      <c r="J891" t="s">
        <v>3</v>
      </c>
      <c r="K891" t="s">
        <v>9</v>
      </c>
      <c r="L891" t="s">
        <v>37</v>
      </c>
      <c r="M891">
        <v>1</v>
      </c>
      <c r="N891">
        <v>153.88999999999999</v>
      </c>
      <c r="O891">
        <v>0</v>
      </c>
      <c r="P891">
        <v>79.64</v>
      </c>
      <c r="Q891">
        <v>153.88999999999999</v>
      </c>
      <c r="R891">
        <v>79.64</v>
      </c>
      <c r="S891">
        <v>74.249999999999986</v>
      </c>
      <c r="T891">
        <v>0.4824874910650464</v>
      </c>
      <c r="U891">
        <v>2026</v>
      </c>
      <c r="V891" t="s">
        <v>81</v>
      </c>
      <c r="W891">
        <v>5</v>
      </c>
      <c r="X891" t="s">
        <v>83</v>
      </c>
    </row>
    <row r="892" spans="1:24">
      <c r="A892">
        <v>656</v>
      </c>
      <c r="B892" s="28">
        <v>46166</v>
      </c>
      <c r="C892">
        <v>2026</v>
      </c>
      <c r="D892" t="s">
        <v>81</v>
      </c>
      <c r="E892">
        <v>5</v>
      </c>
      <c r="F892" t="s">
        <v>83</v>
      </c>
      <c r="G892" t="s">
        <v>20</v>
      </c>
      <c r="H892" t="s">
        <v>31</v>
      </c>
      <c r="I892" t="s">
        <v>2</v>
      </c>
      <c r="J892" t="s">
        <v>13</v>
      </c>
      <c r="K892" t="s">
        <v>23</v>
      </c>
      <c r="L892" t="s">
        <v>51</v>
      </c>
      <c r="M892">
        <v>1</v>
      </c>
      <c r="N892">
        <v>122.51</v>
      </c>
      <c r="O892">
        <v>0.15</v>
      </c>
      <c r="P892">
        <v>62.2</v>
      </c>
      <c r="Q892">
        <v>104.1335</v>
      </c>
      <c r="R892">
        <v>62.2</v>
      </c>
      <c r="S892">
        <v>41.933499999999995</v>
      </c>
      <c r="T892">
        <v>0.40268981643755369</v>
      </c>
      <c r="U892">
        <v>2026</v>
      </c>
      <c r="V892" t="s">
        <v>81</v>
      </c>
      <c r="W892">
        <v>5</v>
      </c>
      <c r="X892" t="s">
        <v>83</v>
      </c>
    </row>
    <row r="893" spans="1:24">
      <c r="A893">
        <v>979</v>
      </c>
      <c r="B893" s="28">
        <v>46166</v>
      </c>
      <c r="C893">
        <v>2026</v>
      </c>
      <c r="D893" t="s">
        <v>81</v>
      </c>
      <c r="E893">
        <v>5</v>
      </c>
      <c r="F893" t="s">
        <v>83</v>
      </c>
      <c r="G893" t="s">
        <v>20</v>
      </c>
      <c r="H893" t="s">
        <v>21</v>
      </c>
      <c r="I893" t="s">
        <v>8</v>
      </c>
      <c r="J893" t="s">
        <v>3</v>
      </c>
      <c r="K893" t="s">
        <v>4</v>
      </c>
      <c r="L893" t="s">
        <v>5</v>
      </c>
      <c r="M893">
        <v>8</v>
      </c>
      <c r="N893">
        <v>79.94</v>
      </c>
      <c r="O893">
        <v>0.15</v>
      </c>
      <c r="P893">
        <v>41.65</v>
      </c>
      <c r="Q893">
        <v>543.59199999999998</v>
      </c>
      <c r="R893">
        <v>333.2</v>
      </c>
      <c r="S893">
        <v>210.392</v>
      </c>
      <c r="T893">
        <v>0.38704028021015763</v>
      </c>
      <c r="U893">
        <v>2026</v>
      </c>
      <c r="V893" t="s">
        <v>81</v>
      </c>
      <c r="W893">
        <v>5</v>
      </c>
      <c r="X893" t="s">
        <v>83</v>
      </c>
    </row>
    <row r="894" spans="1:24">
      <c r="A894">
        <v>1510</v>
      </c>
      <c r="B894" s="28">
        <v>46166</v>
      </c>
      <c r="C894">
        <v>2026</v>
      </c>
      <c r="D894" t="s">
        <v>81</v>
      </c>
      <c r="E894">
        <v>5</v>
      </c>
      <c r="F894" t="s">
        <v>83</v>
      </c>
      <c r="G894" t="s">
        <v>20</v>
      </c>
      <c r="H894" t="s">
        <v>31</v>
      </c>
      <c r="I894" t="s">
        <v>2</v>
      </c>
      <c r="J894" t="s">
        <v>13</v>
      </c>
      <c r="K894" t="s">
        <v>4</v>
      </c>
      <c r="L894" t="s">
        <v>22</v>
      </c>
      <c r="M894">
        <v>2</v>
      </c>
      <c r="N894">
        <v>50.78</v>
      </c>
      <c r="O894">
        <v>0.05</v>
      </c>
      <c r="P894">
        <v>23.03</v>
      </c>
      <c r="Q894">
        <v>96.481999999999999</v>
      </c>
      <c r="R894">
        <v>46.06</v>
      </c>
      <c r="S894">
        <v>50.421999999999997</v>
      </c>
      <c r="T894">
        <v>0.52260525279326708</v>
      </c>
      <c r="U894">
        <v>2026</v>
      </c>
      <c r="V894" t="s">
        <v>81</v>
      </c>
      <c r="W894">
        <v>5</v>
      </c>
      <c r="X894" t="s">
        <v>83</v>
      </c>
    </row>
    <row r="895" spans="1:24">
      <c r="A895">
        <v>1959</v>
      </c>
      <c r="B895" s="28">
        <v>46166</v>
      </c>
      <c r="C895">
        <v>2026</v>
      </c>
      <c r="D895" t="s">
        <v>81</v>
      </c>
      <c r="E895">
        <v>5</v>
      </c>
      <c r="F895" t="s">
        <v>83</v>
      </c>
      <c r="G895" t="s">
        <v>0</v>
      </c>
      <c r="H895" t="s">
        <v>50</v>
      </c>
      <c r="I895" t="s">
        <v>28</v>
      </c>
      <c r="J895" t="s">
        <v>16</v>
      </c>
      <c r="K895" t="s">
        <v>4</v>
      </c>
      <c r="L895" t="s">
        <v>5</v>
      </c>
      <c r="M895">
        <v>2</v>
      </c>
      <c r="N895">
        <v>80.59</v>
      </c>
      <c r="O895">
        <v>0.05</v>
      </c>
      <c r="P895">
        <v>41.44</v>
      </c>
      <c r="Q895">
        <v>153.12100000000001</v>
      </c>
      <c r="R895">
        <v>82.88</v>
      </c>
      <c r="S895">
        <v>70.241000000000014</v>
      </c>
      <c r="T895">
        <v>0.45872871781140412</v>
      </c>
      <c r="U895">
        <v>2026</v>
      </c>
      <c r="V895" t="s">
        <v>81</v>
      </c>
      <c r="W895">
        <v>5</v>
      </c>
      <c r="X895" t="s">
        <v>83</v>
      </c>
    </row>
    <row r="896" spans="1:24">
      <c r="A896">
        <v>2089</v>
      </c>
      <c r="B896" s="28">
        <v>46166</v>
      </c>
      <c r="C896">
        <v>2026</v>
      </c>
      <c r="D896" t="s">
        <v>81</v>
      </c>
      <c r="E896">
        <v>5</v>
      </c>
      <c r="F896" t="s">
        <v>83</v>
      </c>
      <c r="G896" t="s">
        <v>0</v>
      </c>
      <c r="H896" t="s">
        <v>50</v>
      </c>
      <c r="I896" t="s">
        <v>28</v>
      </c>
      <c r="J896" t="s">
        <v>13</v>
      </c>
      <c r="K896" t="s">
        <v>34</v>
      </c>
      <c r="L896" t="s">
        <v>42</v>
      </c>
      <c r="M896">
        <v>3</v>
      </c>
      <c r="N896">
        <v>35.75</v>
      </c>
      <c r="O896">
        <v>0.15</v>
      </c>
      <c r="P896">
        <v>13.54</v>
      </c>
      <c r="Q896">
        <v>91.162499999999994</v>
      </c>
      <c r="R896">
        <v>40.619999999999997</v>
      </c>
      <c r="S896">
        <v>50.542499999999997</v>
      </c>
      <c r="T896">
        <v>0.55442204853969557</v>
      </c>
      <c r="U896">
        <v>2026</v>
      </c>
      <c r="V896" t="s">
        <v>81</v>
      </c>
      <c r="W896">
        <v>5</v>
      </c>
      <c r="X896" t="s">
        <v>83</v>
      </c>
    </row>
    <row r="897" spans="1:24">
      <c r="A897">
        <v>2446</v>
      </c>
      <c r="B897" s="28">
        <v>46166</v>
      </c>
      <c r="C897">
        <v>2026</v>
      </c>
      <c r="D897" t="s">
        <v>81</v>
      </c>
      <c r="E897">
        <v>5</v>
      </c>
      <c r="F897" t="s">
        <v>83</v>
      </c>
      <c r="G897" t="s">
        <v>6</v>
      </c>
      <c r="H897" t="s">
        <v>43</v>
      </c>
      <c r="I897" t="s">
        <v>2</v>
      </c>
      <c r="J897" t="s">
        <v>13</v>
      </c>
      <c r="K897" t="s">
        <v>23</v>
      </c>
      <c r="L897" t="s">
        <v>29</v>
      </c>
      <c r="M897">
        <v>5</v>
      </c>
      <c r="N897">
        <v>195.78</v>
      </c>
      <c r="O897">
        <v>0.1</v>
      </c>
      <c r="P897">
        <v>101.98</v>
      </c>
      <c r="Q897">
        <v>881.01</v>
      </c>
      <c r="R897">
        <v>509.90000000000003</v>
      </c>
      <c r="S897">
        <v>371.10999999999996</v>
      </c>
      <c r="T897">
        <v>0.4212324491208953</v>
      </c>
      <c r="U897">
        <v>2026</v>
      </c>
      <c r="V897" t="s">
        <v>81</v>
      </c>
      <c r="W897">
        <v>5</v>
      </c>
      <c r="X897" t="s">
        <v>83</v>
      </c>
    </row>
    <row r="898" spans="1:24">
      <c r="A898">
        <v>2847</v>
      </c>
      <c r="B898" s="28">
        <v>46166</v>
      </c>
      <c r="C898">
        <v>2026</v>
      </c>
      <c r="D898" t="s">
        <v>81</v>
      </c>
      <c r="E898">
        <v>5</v>
      </c>
      <c r="F898" t="s">
        <v>83</v>
      </c>
      <c r="G898" t="s">
        <v>20</v>
      </c>
      <c r="H898" t="s">
        <v>47</v>
      </c>
      <c r="I898" t="s">
        <v>2</v>
      </c>
      <c r="J898" t="s">
        <v>3</v>
      </c>
      <c r="K898" t="s">
        <v>23</v>
      </c>
      <c r="L898" t="s">
        <v>51</v>
      </c>
      <c r="M898">
        <v>2</v>
      </c>
      <c r="N898">
        <v>125.95</v>
      </c>
      <c r="O898">
        <v>0.05</v>
      </c>
      <c r="P898">
        <v>61.74</v>
      </c>
      <c r="Q898">
        <v>239.30500000000001</v>
      </c>
      <c r="R898">
        <v>123.48</v>
      </c>
      <c r="S898">
        <v>115.825</v>
      </c>
      <c r="T898">
        <v>0.48400576669940032</v>
      </c>
      <c r="U898">
        <v>2026</v>
      </c>
      <c r="V898" t="s">
        <v>81</v>
      </c>
      <c r="W898">
        <v>5</v>
      </c>
      <c r="X898" t="s">
        <v>83</v>
      </c>
    </row>
    <row r="899" spans="1:24">
      <c r="A899">
        <v>3454</v>
      </c>
      <c r="B899" s="28">
        <v>46166</v>
      </c>
      <c r="C899">
        <v>2026</v>
      </c>
      <c r="D899" t="s">
        <v>81</v>
      </c>
      <c r="E899">
        <v>5</v>
      </c>
      <c r="F899" t="s">
        <v>83</v>
      </c>
      <c r="G899" t="s">
        <v>20</v>
      </c>
      <c r="H899" t="s">
        <v>31</v>
      </c>
      <c r="I899" t="s">
        <v>2</v>
      </c>
      <c r="J899" t="s">
        <v>13</v>
      </c>
      <c r="K899" t="s">
        <v>34</v>
      </c>
      <c r="L899" t="s">
        <v>35</v>
      </c>
      <c r="M899">
        <v>2</v>
      </c>
      <c r="N899">
        <v>41.32</v>
      </c>
      <c r="O899">
        <v>0</v>
      </c>
      <c r="P899">
        <v>14.91</v>
      </c>
      <c r="Q899">
        <v>82.64</v>
      </c>
      <c r="R899">
        <v>29.82</v>
      </c>
      <c r="S899">
        <v>52.82</v>
      </c>
      <c r="T899">
        <v>0.63915779283639884</v>
      </c>
      <c r="U899">
        <v>2026</v>
      </c>
      <c r="V899" t="s">
        <v>81</v>
      </c>
      <c r="W899">
        <v>5</v>
      </c>
      <c r="X899" t="s">
        <v>83</v>
      </c>
    </row>
    <row r="900" spans="1:24">
      <c r="A900">
        <v>4472</v>
      </c>
      <c r="B900" s="28">
        <v>46166</v>
      </c>
      <c r="C900">
        <v>2026</v>
      </c>
      <c r="D900" t="s">
        <v>81</v>
      </c>
      <c r="E900">
        <v>5</v>
      </c>
      <c r="F900" t="s">
        <v>83</v>
      </c>
      <c r="G900" t="s">
        <v>20</v>
      </c>
      <c r="H900" t="s">
        <v>33</v>
      </c>
      <c r="I900" t="s">
        <v>28</v>
      </c>
      <c r="J900" t="s">
        <v>13</v>
      </c>
      <c r="K900" t="s">
        <v>9</v>
      </c>
      <c r="L900" t="s">
        <v>17</v>
      </c>
      <c r="M900">
        <v>2</v>
      </c>
      <c r="N900">
        <v>144.01</v>
      </c>
      <c r="O900">
        <v>0</v>
      </c>
      <c r="P900">
        <v>79.37</v>
      </c>
      <c r="Q900">
        <v>288.02</v>
      </c>
      <c r="R900">
        <v>158.74</v>
      </c>
      <c r="S900">
        <v>129.27999999999997</v>
      </c>
      <c r="T900">
        <v>0.44885771821401282</v>
      </c>
      <c r="U900">
        <v>2026</v>
      </c>
      <c r="V900" t="s">
        <v>81</v>
      </c>
      <c r="W900">
        <v>5</v>
      </c>
      <c r="X900" t="s">
        <v>83</v>
      </c>
    </row>
    <row r="901" spans="1:24">
      <c r="A901">
        <v>4852</v>
      </c>
      <c r="B901" s="28">
        <v>46166</v>
      </c>
      <c r="C901">
        <v>2026</v>
      </c>
      <c r="D901" t="s">
        <v>81</v>
      </c>
      <c r="E901">
        <v>5</v>
      </c>
      <c r="F901" t="s">
        <v>83</v>
      </c>
      <c r="G901" t="s">
        <v>0</v>
      </c>
      <c r="H901" t="s">
        <v>50</v>
      </c>
      <c r="I901" t="s">
        <v>2</v>
      </c>
      <c r="J901" t="s">
        <v>16</v>
      </c>
      <c r="K901" t="s">
        <v>4</v>
      </c>
      <c r="L901" t="s">
        <v>22</v>
      </c>
      <c r="M901">
        <v>2</v>
      </c>
      <c r="N901">
        <v>51.17</v>
      </c>
      <c r="O901">
        <v>0.05</v>
      </c>
      <c r="P901">
        <v>21.97</v>
      </c>
      <c r="Q901">
        <v>97.222999999999999</v>
      </c>
      <c r="R901">
        <v>43.94</v>
      </c>
      <c r="S901">
        <v>53.283000000000001</v>
      </c>
      <c r="T901">
        <v>0.54804932989107513</v>
      </c>
      <c r="U901">
        <v>2026</v>
      </c>
      <c r="V901" t="s">
        <v>81</v>
      </c>
      <c r="W901">
        <v>5</v>
      </c>
      <c r="X901" t="s">
        <v>83</v>
      </c>
    </row>
    <row r="902" spans="1:24">
      <c r="A902">
        <v>4959</v>
      </c>
      <c r="B902" s="28">
        <v>46166</v>
      </c>
      <c r="C902">
        <v>2026</v>
      </c>
      <c r="D902" t="s">
        <v>81</v>
      </c>
      <c r="E902">
        <v>5</v>
      </c>
      <c r="F902" t="s">
        <v>83</v>
      </c>
      <c r="G902" t="s">
        <v>0</v>
      </c>
      <c r="H902" t="s">
        <v>1</v>
      </c>
      <c r="I902" t="s">
        <v>8</v>
      </c>
      <c r="J902" t="s">
        <v>16</v>
      </c>
      <c r="K902" t="s">
        <v>23</v>
      </c>
      <c r="L902" t="s">
        <v>40</v>
      </c>
      <c r="M902">
        <v>6</v>
      </c>
      <c r="N902">
        <v>83.58</v>
      </c>
      <c r="O902">
        <v>0.2</v>
      </c>
      <c r="P902">
        <v>40.5</v>
      </c>
      <c r="Q902">
        <v>401.18400000000003</v>
      </c>
      <c r="R902">
        <v>243</v>
      </c>
      <c r="S902">
        <v>158.18400000000003</v>
      </c>
      <c r="T902">
        <v>0.39429289303661169</v>
      </c>
      <c r="U902">
        <v>2026</v>
      </c>
      <c r="V902" t="s">
        <v>81</v>
      </c>
      <c r="W902">
        <v>5</v>
      </c>
      <c r="X902" t="s">
        <v>83</v>
      </c>
    </row>
    <row r="903" spans="1:24">
      <c r="A903">
        <v>5056</v>
      </c>
      <c r="B903" s="28">
        <v>46166</v>
      </c>
      <c r="C903">
        <v>2026</v>
      </c>
      <c r="D903" t="s">
        <v>81</v>
      </c>
      <c r="E903">
        <v>5</v>
      </c>
      <c r="F903" t="s">
        <v>83</v>
      </c>
      <c r="G903" t="s">
        <v>11</v>
      </c>
      <c r="H903" t="s">
        <v>52</v>
      </c>
      <c r="I903" t="s">
        <v>28</v>
      </c>
      <c r="J903" t="s">
        <v>3</v>
      </c>
      <c r="K903" t="s">
        <v>23</v>
      </c>
      <c r="L903" t="s">
        <v>40</v>
      </c>
      <c r="M903">
        <v>2</v>
      </c>
      <c r="N903">
        <v>80.010000000000005</v>
      </c>
      <c r="O903">
        <v>0</v>
      </c>
      <c r="P903">
        <v>38.54</v>
      </c>
      <c r="Q903">
        <v>160.02000000000001</v>
      </c>
      <c r="R903">
        <v>77.08</v>
      </c>
      <c r="S903">
        <v>82.940000000000012</v>
      </c>
      <c r="T903">
        <v>0.51831021122359711</v>
      </c>
      <c r="U903">
        <v>2026</v>
      </c>
      <c r="V903" t="s">
        <v>81</v>
      </c>
      <c r="W903">
        <v>5</v>
      </c>
      <c r="X903" t="s">
        <v>83</v>
      </c>
    </row>
    <row r="904" spans="1:24">
      <c r="A904">
        <v>1152</v>
      </c>
      <c r="B904" s="28">
        <v>46167</v>
      </c>
      <c r="C904">
        <v>2026</v>
      </c>
      <c r="D904" t="s">
        <v>81</v>
      </c>
      <c r="E904">
        <v>5</v>
      </c>
      <c r="F904" t="s">
        <v>83</v>
      </c>
      <c r="G904" t="s">
        <v>20</v>
      </c>
      <c r="H904" t="s">
        <v>31</v>
      </c>
      <c r="I904" t="s">
        <v>2</v>
      </c>
      <c r="J904" t="s">
        <v>13</v>
      </c>
      <c r="K904" t="s">
        <v>9</v>
      </c>
      <c r="L904" t="s">
        <v>10</v>
      </c>
      <c r="M904">
        <v>2</v>
      </c>
      <c r="N904">
        <v>94.4</v>
      </c>
      <c r="O904">
        <v>0</v>
      </c>
      <c r="P904">
        <v>46.39</v>
      </c>
      <c r="Q904">
        <v>188.8</v>
      </c>
      <c r="R904">
        <v>92.78</v>
      </c>
      <c r="S904">
        <v>96.02000000000001</v>
      </c>
      <c r="T904">
        <v>0.50858050847457625</v>
      </c>
      <c r="U904">
        <v>2026</v>
      </c>
      <c r="V904" t="s">
        <v>81</v>
      </c>
      <c r="W904">
        <v>5</v>
      </c>
      <c r="X904" t="s">
        <v>83</v>
      </c>
    </row>
    <row r="905" spans="1:24">
      <c r="A905">
        <v>3919</v>
      </c>
      <c r="B905" s="28">
        <v>46167</v>
      </c>
      <c r="C905">
        <v>2026</v>
      </c>
      <c r="D905" t="s">
        <v>81</v>
      </c>
      <c r="E905">
        <v>5</v>
      </c>
      <c r="F905" t="s">
        <v>83</v>
      </c>
      <c r="G905" t="s">
        <v>11</v>
      </c>
      <c r="H905" t="s">
        <v>12</v>
      </c>
      <c r="I905" t="s">
        <v>19</v>
      </c>
      <c r="J905" t="s">
        <v>16</v>
      </c>
      <c r="K905" t="s">
        <v>9</v>
      </c>
      <c r="L905" t="s">
        <v>37</v>
      </c>
      <c r="M905">
        <v>6</v>
      </c>
      <c r="N905">
        <v>157.33000000000001</v>
      </c>
      <c r="O905">
        <v>0</v>
      </c>
      <c r="P905">
        <v>78.849999999999994</v>
      </c>
      <c r="Q905">
        <v>943.98</v>
      </c>
      <c r="R905">
        <v>473.09999999999997</v>
      </c>
      <c r="S905">
        <v>470.88000000000005</v>
      </c>
      <c r="T905">
        <v>0.4988241276298227</v>
      </c>
      <c r="U905">
        <v>2026</v>
      </c>
      <c r="V905" t="s">
        <v>81</v>
      </c>
      <c r="W905">
        <v>5</v>
      </c>
      <c r="X905" t="s">
        <v>83</v>
      </c>
    </row>
    <row r="906" spans="1:24">
      <c r="A906">
        <v>4202</v>
      </c>
      <c r="B906" s="28">
        <v>46167</v>
      </c>
      <c r="C906">
        <v>2026</v>
      </c>
      <c r="D906" t="s">
        <v>81</v>
      </c>
      <c r="E906">
        <v>5</v>
      </c>
      <c r="F906" t="s">
        <v>83</v>
      </c>
      <c r="G906" t="s">
        <v>11</v>
      </c>
      <c r="H906" t="s">
        <v>18</v>
      </c>
      <c r="I906" t="s">
        <v>2</v>
      </c>
      <c r="J906" t="s">
        <v>13</v>
      </c>
      <c r="K906" t="s">
        <v>23</v>
      </c>
      <c r="L906" t="s">
        <v>51</v>
      </c>
      <c r="M906">
        <v>1</v>
      </c>
      <c r="N906">
        <v>125.44</v>
      </c>
      <c r="O906">
        <v>0</v>
      </c>
      <c r="P906">
        <v>59.92</v>
      </c>
      <c r="Q906">
        <v>125.44</v>
      </c>
      <c r="R906">
        <v>59.92</v>
      </c>
      <c r="S906">
        <v>65.52</v>
      </c>
      <c r="T906">
        <v>0.5223214285714286</v>
      </c>
      <c r="U906">
        <v>2026</v>
      </c>
      <c r="V906" t="s">
        <v>81</v>
      </c>
      <c r="W906">
        <v>5</v>
      </c>
      <c r="X906" t="s">
        <v>83</v>
      </c>
    </row>
    <row r="907" spans="1:24">
      <c r="A907">
        <v>4274</v>
      </c>
      <c r="B907" s="28">
        <v>46167</v>
      </c>
      <c r="C907">
        <v>2026</v>
      </c>
      <c r="D907" t="s">
        <v>81</v>
      </c>
      <c r="E907">
        <v>5</v>
      </c>
      <c r="F907" t="s">
        <v>83</v>
      </c>
      <c r="G907" t="s">
        <v>6</v>
      </c>
      <c r="H907" t="s">
        <v>43</v>
      </c>
      <c r="I907" t="s">
        <v>28</v>
      </c>
      <c r="J907" t="s">
        <v>3</v>
      </c>
      <c r="K907" t="s">
        <v>34</v>
      </c>
      <c r="L907" t="s">
        <v>42</v>
      </c>
      <c r="M907">
        <v>2</v>
      </c>
      <c r="N907">
        <v>36.18</v>
      </c>
      <c r="O907">
        <v>0</v>
      </c>
      <c r="P907">
        <v>13.71</v>
      </c>
      <c r="Q907">
        <v>72.36</v>
      </c>
      <c r="R907">
        <v>27.42</v>
      </c>
      <c r="S907">
        <v>44.94</v>
      </c>
      <c r="T907">
        <v>0.62106135986733002</v>
      </c>
      <c r="U907">
        <v>2026</v>
      </c>
      <c r="V907" t="s">
        <v>81</v>
      </c>
      <c r="W907">
        <v>5</v>
      </c>
      <c r="X907" t="s">
        <v>83</v>
      </c>
    </row>
    <row r="908" spans="1:24">
      <c r="A908">
        <v>4364</v>
      </c>
      <c r="B908" s="28">
        <v>46167</v>
      </c>
      <c r="C908">
        <v>2026</v>
      </c>
      <c r="D908" t="s">
        <v>81</v>
      </c>
      <c r="E908">
        <v>5</v>
      </c>
      <c r="F908" t="s">
        <v>83</v>
      </c>
      <c r="G908" t="s">
        <v>0</v>
      </c>
      <c r="H908" t="s">
        <v>50</v>
      </c>
      <c r="I908" t="s">
        <v>19</v>
      </c>
      <c r="J908" t="s">
        <v>3</v>
      </c>
      <c r="K908" t="s">
        <v>34</v>
      </c>
      <c r="L908" t="s">
        <v>35</v>
      </c>
      <c r="M908">
        <v>1</v>
      </c>
      <c r="N908">
        <v>41</v>
      </c>
      <c r="O908">
        <v>0.05</v>
      </c>
      <c r="P908">
        <v>14.51</v>
      </c>
      <c r="Q908">
        <v>38.949999999999996</v>
      </c>
      <c r="R908">
        <v>14.51</v>
      </c>
      <c r="S908">
        <v>24.439999999999998</v>
      </c>
      <c r="T908">
        <v>0.62747111681643131</v>
      </c>
      <c r="U908">
        <v>2026</v>
      </c>
      <c r="V908" t="s">
        <v>81</v>
      </c>
      <c r="W908">
        <v>5</v>
      </c>
      <c r="X908" t="s">
        <v>83</v>
      </c>
    </row>
    <row r="909" spans="1:24">
      <c r="A909">
        <v>4896</v>
      </c>
      <c r="B909" s="28">
        <v>46167</v>
      </c>
      <c r="C909">
        <v>2026</v>
      </c>
      <c r="D909" t="s">
        <v>81</v>
      </c>
      <c r="E909">
        <v>5</v>
      </c>
      <c r="F909" t="s">
        <v>83</v>
      </c>
      <c r="G909" t="s">
        <v>11</v>
      </c>
      <c r="H909" t="s">
        <v>25</v>
      </c>
      <c r="I909" t="s">
        <v>2</v>
      </c>
      <c r="J909" t="s">
        <v>3</v>
      </c>
      <c r="K909" t="s">
        <v>9</v>
      </c>
      <c r="L909" t="s">
        <v>46</v>
      </c>
      <c r="M909">
        <v>1</v>
      </c>
      <c r="N909">
        <v>72.33</v>
      </c>
      <c r="O909">
        <v>0.1</v>
      </c>
      <c r="P909">
        <v>32.61</v>
      </c>
      <c r="Q909">
        <v>65.096999999999994</v>
      </c>
      <c r="R909">
        <v>32.61</v>
      </c>
      <c r="S909">
        <v>32.486999999999995</v>
      </c>
      <c r="T909">
        <v>0.49905525600258072</v>
      </c>
      <c r="U909">
        <v>2026</v>
      </c>
      <c r="V909" t="s">
        <v>81</v>
      </c>
      <c r="W909">
        <v>5</v>
      </c>
      <c r="X909" t="s">
        <v>83</v>
      </c>
    </row>
    <row r="910" spans="1:24">
      <c r="A910">
        <v>5109</v>
      </c>
      <c r="B910" s="28">
        <v>46167</v>
      </c>
      <c r="C910">
        <v>2026</v>
      </c>
      <c r="D910" t="s">
        <v>81</v>
      </c>
      <c r="E910">
        <v>5</v>
      </c>
      <c r="F910" t="s">
        <v>83</v>
      </c>
      <c r="G910" t="s">
        <v>20</v>
      </c>
      <c r="H910" t="s">
        <v>21</v>
      </c>
      <c r="I910" t="s">
        <v>2</v>
      </c>
      <c r="J910" t="s">
        <v>16</v>
      </c>
      <c r="K910" t="s">
        <v>23</v>
      </c>
      <c r="L910" t="s">
        <v>51</v>
      </c>
      <c r="M910">
        <v>2</v>
      </c>
      <c r="N910">
        <v>125.42</v>
      </c>
      <c r="O910">
        <v>0</v>
      </c>
      <c r="P910">
        <v>62.28</v>
      </c>
      <c r="Q910">
        <v>250.84</v>
      </c>
      <c r="R910">
        <v>124.56</v>
      </c>
      <c r="S910">
        <v>126.28</v>
      </c>
      <c r="T910">
        <v>0.50342848030617127</v>
      </c>
      <c r="U910">
        <v>2026</v>
      </c>
      <c r="V910" t="s">
        <v>81</v>
      </c>
      <c r="W910">
        <v>5</v>
      </c>
      <c r="X910" t="s">
        <v>83</v>
      </c>
    </row>
    <row r="911" spans="1:24">
      <c r="A911">
        <v>289</v>
      </c>
      <c r="B911" s="28">
        <v>46168</v>
      </c>
      <c r="C911">
        <v>2026</v>
      </c>
      <c r="D911" t="s">
        <v>81</v>
      </c>
      <c r="E911">
        <v>5</v>
      </c>
      <c r="F911" t="s">
        <v>83</v>
      </c>
      <c r="G911" t="s">
        <v>0</v>
      </c>
      <c r="H911" t="s">
        <v>50</v>
      </c>
      <c r="I911" t="s">
        <v>2</v>
      </c>
      <c r="J911" t="s">
        <v>16</v>
      </c>
      <c r="K911" t="s">
        <v>4</v>
      </c>
      <c r="L911" t="s">
        <v>26</v>
      </c>
      <c r="M911">
        <v>2</v>
      </c>
      <c r="N911">
        <v>41.29</v>
      </c>
      <c r="O911">
        <v>0.15</v>
      </c>
      <c r="P911">
        <v>16.43</v>
      </c>
      <c r="Q911">
        <v>70.192999999999998</v>
      </c>
      <c r="R911">
        <v>32.86</v>
      </c>
      <c r="S911">
        <v>37.332999999999998</v>
      </c>
      <c r="T911">
        <v>0.531862151496588</v>
      </c>
      <c r="U911">
        <v>2026</v>
      </c>
      <c r="V911" t="s">
        <v>81</v>
      </c>
      <c r="W911">
        <v>5</v>
      </c>
      <c r="X911" t="s">
        <v>83</v>
      </c>
    </row>
    <row r="912" spans="1:24">
      <c r="A912">
        <v>4092</v>
      </c>
      <c r="B912" s="28">
        <v>46168</v>
      </c>
      <c r="C912">
        <v>2026</v>
      </c>
      <c r="D912" t="s">
        <v>81</v>
      </c>
      <c r="E912">
        <v>5</v>
      </c>
      <c r="F912" t="s">
        <v>83</v>
      </c>
      <c r="G912" t="s">
        <v>20</v>
      </c>
      <c r="H912" t="s">
        <v>33</v>
      </c>
      <c r="I912" t="s">
        <v>8</v>
      </c>
      <c r="J912" t="s">
        <v>16</v>
      </c>
      <c r="K912" t="s">
        <v>14</v>
      </c>
      <c r="L912" t="s">
        <v>44</v>
      </c>
      <c r="M912">
        <v>8</v>
      </c>
      <c r="N912">
        <v>131.4</v>
      </c>
      <c r="O912">
        <v>0.05</v>
      </c>
      <c r="P912">
        <v>66.489999999999995</v>
      </c>
      <c r="Q912">
        <v>998.64</v>
      </c>
      <c r="R912">
        <v>531.91999999999996</v>
      </c>
      <c r="S912">
        <v>466.72</v>
      </c>
      <c r="T912">
        <v>0.46735560362092449</v>
      </c>
      <c r="U912">
        <v>2026</v>
      </c>
      <c r="V912" t="s">
        <v>81</v>
      </c>
      <c r="W912">
        <v>5</v>
      </c>
      <c r="X912" t="s">
        <v>83</v>
      </c>
    </row>
    <row r="913" spans="1:24">
      <c r="A913">
        <v>4727</v>
      </c>
      <c r="B913" s="28">
        <v>46168</v>
      </c>
      <c r="C913">
        <v>2026</v>
      </c>
      <c r="D913" t="s">
        <v>81</v>
      </c>
      <c r="E913">
        <v>5</v>
      </c>
      <c r="F913" t="s">
        <v>83</v>
      </c>
      <c r="G913" t="s">
        <v>11</v>
      </c>
      <c r="H913" t="s">
        <v>52</v>
      </c>
      <c r="I913" t="s">
        <v>2</v>
      </c>
      <c r="J913" t="s">
        <v>13</v>
      </c>
      <c r="K913" t="s">
        <v>9</v>
      </c>
      <c r="L913" t="s">
        <v>17</v>
      </c>
      <c r="M913">
        <v>4</v>
      </c>
      <c r="N913">
        <v>140.66999999999999</v>
      </c>
      <c r="O913">
        <v>0</v>
      </c>
      <c r="P913">
        <v>80.72</v>
      </c>
      <c r="Q913">
        <v>562.67999999999995</v>
      </c>
      <c r="R913">
        <v>322.88</v>
      </c>
      <c r="S913">
        <v>239.79999999999995</v>
      </c>
      <c r="T913">
        <v>0.42617473519584842</v>
      </c>
      <c r="U913">
        <v>2026</v>
      </c>
      <c r="V913" t="s">
        <v>81</v>
      </c>
      <c r="W913">
        <v>5</v>
      </c>
      <c r="X913" t="s">
        <v>83</v>
      </c>
    </row>
    <row r="914" spans="1:24">
      <c r="A914">
        <v>4753</v>
      </c>
      <c r="B914" s="28">
        <v>46168</v>
      </c>
      <c r="C914">
        <v>2026</v>
      </c>
      <c r="D914" t="s">
        <v>81</v>
      </c>
      <c r="E914">
        <v>5</v>
      </c>
      <c r="F914" t="s">
        <v>83</v>
      </c>
      <c r="G914" t="s">
        <v>20</v>
      </c>
      <c r="H914" t="s">
        <v>33</v>
      </c>
      <c r="I914" t="s">
        <v>2</v>
      </c>
      <c r="J914" t="s">
        <v>3</v>
      </c>
      <c r="K914" t="s">
        <v>34</v>
      </c>
      <c r="L914" t="s">
        <v>42</v>
      </c>
      <c r="M914">
        <v>1</v>
      </c>
      <c r="N914">
        <v>36.659999999999997</v>
      </c>
      <c r="O914">
        <v>0.05</v>
      </c>
      <c r="P914">
        <v>13.51</v>
      </c>
      <c r="Q914">
        <v>34.826999999999998</v>
      </c>
      <c r="R914">
        <v>13.51</v>
      </c>
      <c r="S914">
        <v>21.317</v>
      </c>
      <c r="T914">
        <v>0.61208257960777557</v>
      </c>
      <c r="U914">
        <v>2026</v>
      </c>
      <c r="V914" t="s">
        <v>81</v>
      </c>
      <c r="W914">
        <v>5</v>
      </c>
      <c r="X914" t="s">
        <v>83</v>
      </c>
    </row>
    <row r="915" spans="1:24">
      <c r="A915">
        <v>942</v>
      </c>
      <c r="B915" s="28">
        <v>46169</v>
      </c>
      <c r="C915">
        <v>2026</v>
      </c>
      <c r="D915" t="s">
        <v>81</v>
      </c>
      <c r="E915">
        <v>5</v>
      </c>
      <c r="F915" t="s">
        <v>83</v>
      </c>
      <c r="G915" t="s">
        <v>20</v>
      </c>
      <c r="H915" t="s">
        <v>21</v>
      </c>
      <c r="I915" t="s">
        <v>2</v>
      </c>
      <c r="J915" t="s">
        <v>3</v>
      </c>
      <c r="K915" t="s">
        <v>14</v>
      </c>
      <c r="L915" t="s">
        <v>32</v>
      </c>
      <c r="M915">
        <v>1</v>
      </c>
      <c r="N915">
        <v>46.28</v>
      </c>
      <c r="O915">
        <v>0.05</v>
      </c>
      <c r="P915">
        <v>17.95</v>
      </c>
      <c r="Q915">
        <v>43.966000000000001</v>
      </c>
      <c r="R915">
        <v>17.95</v>
      </c>
      <c r="S915">
        <v>26.016000000000002</v>
      </c>
      <c r="T915">
        <v>0.591729973161079</v>
      </c>
      <c r="U915">
        <v>2026</v>
      </c>
      <c r="V915" t="s">
        <v>81</v>
      </c>
      <c r="W915">
        <v>5</v>
      </c>
      <c r="X915" t="s">
        <v>83</v>
      </c>
    </row>
    <row r="916" spans="1:24">
      <c r="A916">
        <v>1755</v>
      </c>
      <c r="B916" s="28">
        <v>46169</v>
      </c>
      <c r="C916">
        <v>2026</v>
      </c>
      <c r="D916" t="s">
        <v>81</v>
      </c>
      <c r="E916">
        <v>5</v>
      </c>
      <c r="F916" t="s">
        <v>83</v>
      </c>
      <c r="G916" t="s">
        <v>20</v>
      </c>
      <c r="H916" t="s">
        <v>47</v>
      </c>
      <c r="I916" t="s">
        <v>28</v>
      </c>
      <c r="J916" t="s">
        <v>3</v>
      </c>
      <c r="K916" t="s">
        <v>9</v>
      </c>
      <c r="L916" t="s">
        <v>10</v>
      </c>
      <c r="M916">
        <v>2</v>
      </c>
      <c r="N916">
        <v>92.12</v>
      </c>
      <c r="O916">
        <v>0</v>
      </c>
      <c r="P916">
        <v>46.64</v>
      </c>
      <c r="Q916">
        <v>184.24</v>
      </c>
      <c r="R916">
        <v>93.28</v>
      </c>
      <c r="S916">
        <v>90.960000000000008</v>
      </c>
      <c r="T916">
        <v>0.49370386452453324</v>
      </c>
      <c r="U916">
        <v>2026</v>
      </c>
      <c r="V916" t="s">
        <v>81</v>
      </c>
      <c r="W916">
        <v>5</v>
      </c>
      <c r="X916" t="s">
        <v>83</v>
      </c>
    </row>
    <row r="917" spans="1:24">
      <c r="A917">
        <v>3073</v>
      </c>
      <c r="B917" s="28">
        <v>46169</v>
      </c>
      <c r="C917">
        <v>2026</v>
      </c>
      <c r="D917" t="s">
        <v>81</v>
      </c>
      <c r="E917">
        <v>5</v>
      </c>
      <c r="F917" t="s">
        <v>83</v>
      </c>
      <c r="G917" t="s">
        <v>20</v>
      </c>
      <c r="H917" t="s">
        <v>47</v>
      </c>
      <c r="I917" t="s">
        <v>2</v>
      </c>
      <c r="J917" t="s">
        <v>3</v>
      </c>
      <c r="K917" t="s">
        <v>34</v>
      </c>
      <c r="L917" t="s">
        <v>35</v>
      </c>
      <c r="M917">
        <v>3</v>
      </c>
      <c r="N917">
        <v>39.549999999999997</v>
      </c>
      <c r="O917">
        <v>0</v>
      </c>
      <c r="P917">
        <v>14.87</v>
      </c>
      <c r="Q917">
        <v>118.64999999999999</v>
      </c>
      <c r="R917">
        <v>44.61</v>
      </c>
      <c r="S917">
        <v>74.039999999999992</v>
      </c>
      <c r="T917">
        <v>0.6240202275600506</v>
      </c>
      <c r="U917">
        <v>2026</v>
      </c>
      <c r="V917" t="s">
        <v>81</v>
      </c>
      <c r="W917">
        <v>5</v>
      </c>
      <c r="X917" t="s">
        <v>83</v>
      </c>
    </row>
    <row r="918" spans="1:24">
      <c r="A918">
        <v>4230</v>
      </c>
      <c r="B918" s="28">
        <v>46169</v>
      </c>
      <c r="C918">
        <v>2026</v>
      </c>
      <c r="D918" t="s">
        <v>81</v>
      </c>
      <c r="E918">
        <v>5</v>
      </c>
      <c r="F918" t="s">
        <v>83</v>
      </c>
      <c r="G918" t="s">
        <v>0</v>
      </c>
      <c r="H918" t="s">
        <v>1</v>
      </c>
      <c r="I918" t="s">
        <v>19</v>
      </c>
      <c r="J918" t="s">
        <v>13</v>
      </c>
      <c r="K918" t="s">
        <v>4</v>
      </c>
      <c r="L918" t="s">
        <v>5</v>
      </c>
      <c r="M918">
        <v>1</v>
      </c>
      <c r="N918">
        <v>83.3</v>
      </c>
      <c r="O918">
        <v>0</v>
      </c>
      <c r="P918">
        <v>41.93</v>
      </c>
      <c r="Q918">
        <v>83.3</v>
      </c>
      <c r="R918">
        <v>41.93</v>
      </c>
      <c r="S918">
        <v>41.37</v>
      </c>
      <c r="T918">
        <v>0.49663865546218489</v>
      </c>
      <c r="U918">
        <v>2026</v>
      </c>
      <c r="V918" t="s">
        <v>81</v>
      </c>
      <c r="W918">
        <v>5</v>
      </c>
      <c r="X918" t="s">
        <v>83</v>
      </c>
    </row>
    <row r="919" spans="1:24">
      <c r="A919">
        <v>644</v>
      </c>
      <c r="B919" s="28">
        <v>46170</v>
      </c>
      <c r="C919">
        <v>2026</v>
      </c>
      <c r="D919" t="s">
        <v>81</v>
      </c>
      <c r="E919">
        <v>5</v>
      </c>
      <c r="F919" t="s">
        <v>83</v>
      </c>
      <c r="G919" t="s">
        <v>20</v>
      </c>
      <c r="H919" t="s">
        <v>47</v>
      </c>
      <c r="I919" t="s">
        <v>19</v>
      </c>
      <c r="J919" t="s">
        <v>13</v>
      </c>
      <c r="K919" t="s">
        <v>9</v>
      </c>
      <c r="L919" t="s">
        <v>10</v>
      </c>
      <c r="M919">
        <v>2</v>
      </c>
      <c r="N919">
        <v>93.84</v>
      </c>
      <c r="O919">
        <v>0</v>
      </c>
      <c r="P919">
        <v>44.72</v>
      </c>
      <c r="Q919">
        <v>187.68</v>
      </c>
      <c r="R919">
        <v>89.44</v>
      </c>
      <c r="S919">
        <v>98.240000000000009</v>
      </c>
      <c r="T919">
        <v>0.52344416027280483</v>
      </c>
      <c r="U919">
        <v>2026</v>
      </c>
      <c r="V919" t="s">
        <v>81</v>
      </c>
      <c r="W919">
        <v>5</v>
      </c>
      <c r="X919" t="s">
        <v>83</v>
      </c>
    </row>
    <row r="920" spans="1:24">
      <c r="A920">
        <v>1122</v>
      </c>
      <c r="B920" s="28">
        <v>46170</v>
      </c>
      <c r="C920">
        <v>2026</v>
      </c>
      <c r="D920" t="s">
        <v>81</v>
      </c>
      <c r="E920">
        <v>5</v>
      </c>
      <c r="F920" t="s">
        <v>83</v>
      </c>
      <c r="G920" t="s">
        <v>11</v>
      </c>
      <c r="H920" t="s">
        <v>52</v>
      </c>
      <c r="I920" t="s">
        <v>2</v>
      </c>
      <c r="J920" t="s">
        <v>3</v>
      </c>
      <c r="K920" t="s">
        <v>4</v>
      </c>
      <c r="L920" t="s">
        <v>22</v>
      </c>
      <c r="M920">
        <v>2</v>
      </c>
      <c r="N920">
        <v>51.25</v>
      </c>
      <c r="O920">
        <v>0</v>
      </c>
      <c r="P920">
        <v>22.57</v>
      </c>
      <c r="Q920">
        <v>102.5</v>
      </c>
      <c r="R920">
        <v>45.14</v>
      </c>
      <c r="S920">
        <v>57.36</v>
      </c>
      <c r="T920">
        <v>0.55960975609756092</v>
      </c>
      <c r="U920">
        <v>2026</v>
      </c>
      <c r="V920" t="s">
        <v>81</v>
      </c>
      <c r="W920">
        <v>5</v>
      </c>
      <c r="X920" t="s">
        <v>83</v>
      </c>
    </row>
    <row r="921" spans="1:24">
      <c r="A921">
        <v>2019</v>
      </c>
      <c r="B921" s="28">
        <v>46170</v>
      </c>
      <c r="C921">
        <v>2026</v>
      </c>
      <c r="D921" t="s">
        <v>81</v>
      </c>
      <c r="E921">
        <v>5</v>
      </c>
      <c r="F921" t="s">
        <v>83</v>
      </c>
      <c r="G921" t="s">
        <v>20</v>
      </c>
      <c r="H921" t="s">
        <v>47</v>
      </c>
      <c r="I921" t="s">
        <v>8</v>
      </c>
      <c r="J921" t="s">
        <v>16</v>
      </c>
      <c r="K921" t="s">
        <v>4</v>
      </c>
      <c r="L921" t="s">
        <v>5</v>
      </c>
      <c r="M921">
        <v>8</v>
      </c>
      <c r="N921">
        <v>80.13</v>
      </c>
      <c r="O921">
        <v>0.1</v>
      </c>
      <c r="P921">
        <v>43.8</v>
      </c>
      <c r="Q921">
        <v>576.93600000000004</v>
      </c>
      <c r="R921">
        <v>350.4</v>
      </c>
      <c r="S921">
        <v>226.53600000000006</v>
      </c>
      <c r="T921">
        <v>0.39265360455925796</v>
      </c>
      <c r="U921">
        <v>2026</v>
      </c>
      <c r="V921" t="s">
        <v>81</v>
      </c>
      <c r="W921">
        <v>5</v>
      </c>
      <c r="X921" t="s">
        <v>83</v>
      </c>
    </row>
    <row r="922" spans="1:24">
      <c r="A922">
        <v>2432</v>
      </c>
      <c r="B922" s="28">
        <v>46170</v>
      </c>
      <c r="C922">
        <v>2026</v>
      </c>
      <c r="D922" t="s">
        <v>81</v>
      </c>
      <c r="E922">
        <v>5</v>
      </c>
      <c r="F922" t="s">
        <v>83</v>
      </c>
      <c r="G922" t="s">
        <v>6</v>
      </c>
      <c r="H922" t="s">
        <v>43</v>
      </c>
      <c r="I922" t="s">
        <v>2</v>
      </c>
      <c r="J922" t="s">
        <v>3</v>
      </c>
      <c r="K922" t="s">
        <v>34</v>
      </c>
      <c r="L922" t="s">
        <v>35</v>
      </c>
      <c r="M922">
        <v>1</v>
      </c>
      <c r="N922">
        <v>41.13</v>
      </c>
      <c r="O922">
        <v>0</v>
      </c>
      <c r="P922">
        <v>14.8</v>
      </c>
      <c r="Q922">
        <v>41.13</v>
      </c>
      <c r="R922">
        <v>14.8</v>
      </c>
      <c r="S922">
        <v>26.330000000000002</v>
      </c>
      <c r="T922">
        <v>0.64016532944322879</v>
      </c>
      <c r="U922">
        <v>2026</v>
      </c>
      <c r="V922" t="s">
        <v>81</v>
      </c>
      <c r="W922">
        <v>5</v>
      </c>
      <c r="X922" t="s">
        <v>83</v>
      </c>
    </row>
    <row r="923" spans="1:24">
      <c r="A923">
        <v>2989</v>
      </c>
      <c r="B923" s="28">
        <v>46170</v>
      </c>
      <c r="C923">
        <v>2026</v>
      </c>
      <c r="D923" t="s">
        <v>81</v>
      </c>
      <c r="E923">
        <v>5</v>
      </c>
      <c r="F923" t="s">
        <v>83</v>
      </c>
      <c r="G923" t="s">
        <v>20</v>
      </c>
      <c r="H923" t="s">
        <v>47</v>
      </c>
      <c r="I923" t="s">
        <v>2</v>
      </c>
      <c r="J923" t="s">
        <v>3</v>
      </c>
      <c r="K923" t="s">
        <v>23</v>
      </c>
      <c r="L923" t="s">
        <v>40</v>
      </c>
      <c r="M923">
        <v>1</v>
      </c>
      <c r="N923">
        <v>81.28</v>
      </c>
      <c r="O923">
        <v>0.15</v>
      </c>
      <c r="P923">
        <v>39.020000000000003</v>
      </c>
      <c r="Q923">
        <v>69.087999999999994</v>
      </c>
      <c r="R923">
        <v>39.020000000000003</v>
      </c>
      <c r="S923">
        <v>30.067999999999991</v>
      </c>
      <c r="T923">
        <v>0.43521306160259371</v>
      </c>
      <c r="U923">
        <v>2026</v>
      </c>
      <c r="V923" t="s">
        <v>81</v>
      </c>
      <c r="W923">
        <v>5</v>
      </c>
      <c r="X923" t="s">
        <v>83</v>
      </c>
    </row>
    <row r="924" spans="1:24">
      <c r="A924">
        <v>3019</v>
      </c>
      <c r="B924" s="28">
        <v>46170</v>
      </c>
      <c r="C924">
        <v>2026</v>
      </c>
      <c r="D924" t="s">
        <v>81</v>
      </c>
      <c r="E924">
        <v>5</v>
      </c>
      <c r="F924" t="s">
        <v>83</v>
      </c>
      <c r="G924" t="s">
        <v>11</v>
      </c>
      <c r="H924" t="s">
        <v>18</v>
      </c>
      <c r="I924" t="s">
        <v>2</v>
      </c>
      <c r="J924" t="s">
        <v>16</v>
      </c>
      <c r="K924" t="s">
        <v>14</v>
      </c>
      <c r="L924" t="s">
        <v>32</v>
      </c>
      <c r="M924">
        <v>1</v>
      </c>
      <c r="N924">
        <v>46.19</v>
      </c>
      <c r="O924">
        <v>0</v>
      </c>
      <c r="P924">
        <v>18.329999999999998</v>
      </c>
      <c r="Q924">
        <v>46.19</v>
      </c>
      <c r="R924">
        <v>18.329999999999998</v>
      </c>
      <c r="S924">
        <v>27.86</v>
      </c>
      <c r="T924">
        <v>0.60316085732842606</v>
      </c>
      <c r="U924">
        <v>2026</v>
      </c>
      <c r="V924" t="s">
        <v>81</v>
      </c>
      <c r="W924">
        <v>5</v>
      </c>
      <c r="X924" t="s">
        <v>83</v>
      </c>
    </row>
    <row r="925" spans="1:24">
      <c r="A925">
        <v>3798</v>
      </c>
      <c r="B925" s="28">
        <v>46170</v>
      </c>
      <c r="C925">
        <v>2026</v>
      </c>
      <c r="D925" t="s">
        <v>81</v>
      </c>
      <c r="E925">
        <v>5</v>
      </c>
      <c r="F925" t="s">
        <v>83</v>
      </c>
      <c r="G925" t="s">
        <v>20</v>
      </c>
      <c r="H925" t="s">
        <v>33</v>
      </c>
      <c r="I925" t="s">
        <v>2</v>
      </c>
      <c r="J925" t="s">
        <v>3</v>
      </c>
      <c r="K925" t="s">
        <v>9</v>
      </c>
      <c r="L925" t="s">
        <v>37</v>
      </c>
      <c r="M925">
        <v>3</v>
      </c>
      <c r="N925">
        <v>156.58000000000001</v>
      </c>
      <c r="O925">
        <v>0</v>
      </c>
      <c r="P925">
        <v>79.099999999999994</v>
      </c>
      <c r="Q925">
        <v>469.74</v>
      </c>
      <c r="R925">
        <v>237.29999999999998</v>
      </c>
      <c r="S925">
        <v>232.44000000000003</v>
      </c>
      <c r="T925">
        <v>0.49482692553327379</v>
      </c>
      <c r="U925">
        <v>2026</v>
      </c>
      <c r="V925" t="s">
        <v>81</v>
      </c>
      <c r="W925">
        <v>5</v>
      </c>
      <c r="X925" t="s">
        <v>83</v>
      </c>
    </row>
    <row r="926" spans="1:24">
      <c r="A926">
        <v>3862</v>
      </c>
      <c r="B926" s="28">
        <v>46170</v>
      </c>
      <c r="C926">
        <v>2026</v>
      </c>
      <c r="D926" t="s">
        <v>81</v>
      </c>
      <c r="E926">
        <v>5</v>
      </c>
      <c r="F926" t="s">
        <v>83</v>
      </c>
      <c r="G926" t="s">
        <v>20</v>
      </c>
      <c r="H926" t="s">
        <v>47</v>
      </c>
      <c r="I926" t="s">
        <v>28</v>
      </c>
      <c r="J926" t="s">
        <v>13</v>
      </c>
      <c r="K926" t="s">
        <v>34</v>
      </c>
      <c r="L926" t="s">
        <v>38</v>
      </c>
      <c r="M926">
        <v>1</v>
      </c>
      <c r="N926">
        <v>123.91</v>
      </c>
      <c r="O926">
        <v>0</v>
      </c>
      <c r="P926">
        <v>68.89</v>
      </c>
      <c r="Q926">
        <v>123.91</v>
      </c>
      <c r="R926">
        <v>68.89</v>
      </c>
      <c r="S926">
        <v>55.019999999999996</v>
      </c>
      <c r="T926">
        <v>0.44403195867968687</v>
      </c>
      <c r="U926">
        <v>2026</v>
      </c>
      <c r="V926" t="s">
        <v>81</v>
      </c>
      <c r="W926">
        <v>5</v>
      </c>
      <c r="X926" t="s">
        <v>83</v>
      </c>
    </row>
    <row r="927" spans="1:24">
      <c r="A927">
        <v>4281</v>
      </c>
      <c r="B927" s="28">
        <v>46170</v>
      </c>
      <c r="C927">
        <v>2026</v>
      </c>
      <c r="D927" t="s">
        <v>81</v>
      </c>
      <c r="E927">
        <v>5</v>
      </c>
      <c r="F927" t="s">
        <v>83</v>
      </c>
      <c r="G927" t="s">
        <v>11</v>
      </c>
      <c r="H927" t="s">
        <v>12</v>
      </c>
      <c r="I927" t="s">
        <v>28</v>
      </c>
      <c r="J927" t="s">
        <v>13</v>
      </c>
      <c r="K927" t="s">
        <v>4</v>
      </c>
      <c r="L927" t="s">
        <v>22</v>
      </c>
      <c r="M927">
        <v>1</v>
      </c>
      <c r="N927">
        <v>50.64</v>
      </c>
      <c r="O927">
        <v>0</v>
      </c>
      <c r="P927">
        <v>22.97</v>
      </c>
      <c r="Q927">
        <v>50.64</v>
      </c>
      <c r="R927">
        <v>22.97</v>
      </c>
      <c r="S927">
        <v>27.67</v>
      </c>
      <c r="T927">
        <v>0.54640600315955767</v>
      </c>
      <c r="U927">
        <v>2026</v>
      </c>
      <c r="V927" t="s">
        <v>81</v>
      </c>
      <c r="W927">
        <v>5</v>
      </c>
      <c r="X927" t="s">
        <v>83</v>
      </c>
    </row>
    <row r="928" spans="1:24">
      <c r="A928">
        <v>191</v>
      </c>
      <c r="B928" s="28">
        <v>46171</v>
      </c>
      <c r="C928">
        <v>2026</v>
      </c>
      <c r="D928" t="s">
        <v>81</v>
      </c>
      <c r="E928">
        <v>5</v>
      </c>
      <c r="F928" t="s">
        <v>83</v>
      </c>
      <c r="G928" t="s">
        <v>11</v>
      </c>
      <c r="H928" t="s">
        <v>25</v>
      </c>
      <c r="I928" t="s">
        <v>2</v>
      </c>
      <c r="J928" t="s">
        <v>3</v>
      </c>
      <c r="K928" t="s">
        <v>9</v>
      </c>
      <c r="L928" t="s">
        <v>46</v>
      </c>
      <c r="M928">
        <v>2</v>
      </c>
      <c r="N928">
        <v>70.48</v>
      </c>
      <c r="O928">
        <v>0.1</v>
      </c>
      <c r="P928">
        <v>33.229999999999997</v>
      </c>
      <c r="Q928">
        <v>126.864</v>
      </c>
      <c r="R928">
        <v>66.459999999999994</v>
      </c>
      <c r="S928">
        <v>60.404000000000011</v>
      </c>
      <c r="T928">
        <v>0.47613192079707412</v>
      </c>
      <c r="U928">
        <v>2026</v>
      </c>
      <c r="V928" t="s">
        <v>81</v>
      </c>
      <c r="W928">
        <v>5</v>
      </c>
      <c r="X928" t="s">
        <v>83</v>
      </c>
    </row>
    <row r="929" spans="1:24">
      <c r="A929">
        <v>1039</v>
      </c>
      <c r="B929" s="28">
        <v>46171</v>
      </c>
      <c r="C929">
        <v>2026</v>
      </c>
      <c r="D929" t="s">
        <v>81</v>
      </c>
      <c r="E929">
        <v>5</v>
      </c>
      <c r="F929" t="s">
        <v>83</v>
      </c>
      <c r="G929" t="s">
        <v>6</v>
      </c>
      <c r="H929" t="s">
        <v>41</v>
      </c>
      <c r="I929" t="s">
        <v>28</v>
      </c>
      <c r="J929" t="s">
        <v>13</v>
      </c>
      <c r="K929" t="s">
        <v>4</v>
      </c>
      <c r="L929" t="s">
        <v>26</v>
      </c>
      <c r="M929">
        <v>1</v>
      </c>
      <c r="N929">
        <v>41.27</v>
      </c>
      <c r="O929">
        <v>0.05</v>
      </c>
      <c r="P929">
        <v>17.149999999999999</v>
      </c>
      <c r="Q929">
        <v>39.206499999999998</v>
      </c>
      <c r="R929">
        <v>17.149999999999999</v>
      </c>
      <c r="S929">
        <v>22.0565</v>
      </c>
      <c r="T929">
        <v>0.56257253261576523</v>
      </c>
      <c r="U929">
        <v>2026</v>
      </c>
      <c r="V929" t="s">
        <v>81</v>
      </c>
      <c r="W929">
        <v>5</v>
      </c>
      <c r="X929" t="s">
        <v>83</v>
      </c>
    </row>
    <row r="930" spans="1:24">
      <c r="A930">
        <v>2641</v>
      </c>
      <c r="B930" s="28">
        <v>46171</v>
      </c>
      <c r="C930">
        <v>2026</v>
      </c>
      <c r="D930" t="s">
        <v>81</v>
      </c>
      <c r="E930">
        <v>5</v>
      </c>
      <c r="F930" t="s">
        <v>83</v>
      </c>
      <c r="G930" t="s">
        <v>0</v>
      </c>
      <c r="H930" t="s">
        <v>50</v>
      </c>
      <c r="I930" t="s">
        <v>28</v>
      </c>
      <c r="J930" t="s">
        <v>3</v>
      </c>
      <c r="K930" t="s">
        <v>34</v>
      </c>
      <c r="L930" t="s">
        <v>42</v>
      </c>
      <c r="M930">
        <v>2</v>
      </c>
      <c r="N930">
        <v>36.9</v>
      </c>
      <c r="O930">
        <v>0</v>
      </c>
      <c r="P930">
        <v>14.07</v>
      </c>
      <c r="Q930">
        <v>73.8</v>
      </c>
      <c r="R930">
        <v>28.14</v>
      </c>
      <c r="S930">
        <v>45.66</v>
      </c>
      <c r="T930">
        <v>0.61869918699186988</v>
      </c>
      <c r="U930">
        <v>2026</v>
      </c>
      <c r="V930" t="s">
        <v>81</v>
      </c>
      <c r="W930">
        <v>5</v>
      </c>
      <c r="X930" t="s">
        <v>83</v>
      </c>
    </row>
    <row r="931" spans="1:24">
      <c r="A931">
        <v>3058</v>
      </c>
      <c r="B931" s="28">
        <v>46171</v>
      </c>
      <c r="C931">
        <v>2026</v>
      </c>
      <c r="D931" t="s">
        <v>81</v>
      </c>
      <c r="E931">
        <v>5</v>
      </c>
      <c r="F931" t="s">
        <v>83</v>
      </c>
      <c r="G931" t="s">
        <v>6</v>
      </c>
      <c r="H931" t="s">
        <v>41</v>
      </c>
      <c r="I931" t="s">
        <v>2</v>
      </c>
      <c r="J931" t="s">
        <v>3</v>
      </c>
      <c r="K931" t="s">
        <v>23</v>
      </c>
      <c r="L931" t="s">
        <v>29</v>
      </c>
      <c r="M931">
        <v>1</v>
      </c>
      <c r="N931">
        <v>196.91</v>
      </c>
      <c r="O931">
        <v>0</v>
      </c>
      <c r="P931">
        <v>106.31</v>
      </c>
      <c r="Q931">
        <v>196.91</v>
      </c>
      <c r="R931">
        <v>106.31</v>
      </c>
      <c r="S931">
        <v>90.6</v>
      </c>
      <c r="T931">
        <v>0.46010867909197095</v>
      </c>
      <c r="U931">
        <v>2026</v>
      </c>
      <c r="V931" t="s">
        <v>81</v>
      </c>
      <c r="W931">
        <v>5</v>
      </c>
      <c r="X931" t="s">
        <v>83</v>
      </c>
    </row>
    <row r="932" spans="1:24">
      <c r="A932">
        <v>3110</v>
      </c>
      <c r="B932" s="28">
        <v>46171</v>
      </c>
      <c r="C932">
        <v>2026</v>
      </c>
      <c r="D932" t="s">
        <v>81</v>
      </c>
      <c r="E932">
        <v>5</v>
      </c>
      <c r="F932" t="s">
        <v>83</v>
      </c>
      <c r="G932" t="s">
        <v>6</v>
      </c>
      <c r="H932" t="s">
        <v>27</v>
      </c>
      <c r="I932" t="s">
        <v>19</v>
      </c>
      <c r="J932" t="s">
        <v>16</v>
      </c>
      <c r="K932" t="s">
        <v>34</v>
      </c>
      <c r="L932" t="s">
        <v>42</v>
      </c>
      <c r="M932">
        <v>3</v>
      </c>
      <c r="N932">
        <v>35.79</v>
      </c>
      <c r="O932">
        <v>0</v>
      </c>
      <c r="P932">
        <v>13.67</v>
      </c>
      <c r="Q932">
        <v>107.37</v>
      </c>
      <c r="R932">
        <v>41.01</v>
      </c>
      <c r="S932">
        <v>66.360000000000014</v>
      </c>
      <c r="T932">
        <v>0.61804973456272716</v>
      </c>
      <c r="U932">
        <v>2026</v>
      </c>
      <c r="V932" t="s">
        <v>81</v>
      </c>
      <c r="W932">
        <v>5</v>
      </c>
      <c r="X932" t="s">
        <v>83</v>
      </c>
    </row>
    <row r="933" spans="1:24">
      <c r="A933">
        <v>3981</v>
      </c>
      <c r="B933" s="28">
        <v>46171</v>
      </c>
      <c r="C933">
        <v>2026</v>
      </c>
      <c r="D933" t="s">
        <v>81</v>
      </c>
      <c r="E933">
        <v>5</v>
      </c>
      <c r="F933" t="s">
        <v>83</v>
      </c>
      <c r="G933" t="s">
        <v>20</v>
      </c>
      <c r="H933" t="s">
        <v>47</v>
      </c>
      <c r="I933" t="s">
        <v>2</v>
      </c>
      <c r="J933" t="s">
        <v>13</v>
      </c>
      <c r="K933" t="s">
        <v>4</v>
      </c>
      <c r="L933" t="s">
        <v>5</v>
      </c>
      <c r="M933">
        <v>2</v>
      </c>
      <c r="N933">
        <v>82.22</v>
      </c>
      <c r="O933">
        <v>0.05</v>
      </c>
      <c r="P933">
        <v>42.35</v>
      </c>
      <c r="Q933">
        <v>156.21799999999999</v>
      </c>
      <c r="R933">
        <v>84.7</v>
      </c>
      <c r="S933">
        <v>71.517999999999986</v>
      </c>
      <c r="T933">
        <v>0.45780895927485943</v>
      </c>
      <c r="U933">
        <v>2026</v>
      </c>
      <c r="V933" t="s">
        <v>81</v>
      </c>
      <c r="W933">
        <v>5</v>
      </c>
      <c r="X933" t="s">
        <v>83</v>
      </c>
    </row>
    <row r="934" spans="1:24">
      <c r="A934">
        <v>4663</v>
      </c>
      <c r="B934" s="28">
        <v>46171</v>
      </c>
      <c r="C934">
        <v>2026</v>
      </c>
      <c r="D934" t="s">
        <v>81</v>
      </c>
      <c r="E934">
        <v>5</v>
      </c>
      <c r="F934" t="s">
        <v>83</v>
      </c>
      <c r="G934" t="s">
        <v>11</v>
      </c>
      <c r="H934" t="s">
        <v>25</v>
      </c>
      <c r="I934" t="s">
        <v>2</v>
      </c>
      <c r="J934" t="s">
        <v>13</v>
      </c>
      <c r="K934" t="s">
        <v>4</v>
      </c>
      <c r="L934" t="s">
        <v>26</v>
      </c>
      <c r="M934">
        <v>1</v>
      </c>
      <c r="N934">
        <v>40.57</v>
      </c>
      <c r="O934">
        <v>0</v>
      </c>
      <c r="P934">
        <v>16.809999999999999</v>
      </c>
      <c r="Q934">
        <v>40.57</v>
      </c>
      <c r="R934">
        <v>16.809999999999999</v>
      </c>
      <c r="S934">
        <v>23.76</v>
      </c>
      <c r="T934">
        <v>0.58565442445156524</v>
      </c>
      <c r="U934">
        <v>2026</v>
      </c>
      <c r="V934" t="s">
        <v>81</v>
      </c>
      <c r="W934">
        <v>5</v>
      </c>
      <c r="X934" t="s">
        <v>83</v>
      </c>
    </row>
    <row r="935" spans="1:24">
      <c r="A935">
        <v>5021</v>
      </c>
      <c r="B935" s="28">
        <v>46171</v>
      </c>
      <c r="C935">
        <v>2026</v>
      </c>
      <c r="D935" t="s">
        <v>81</v>
      </c>
      <c r="E935">
        <v>5</v>
      </c>
      <c r="F935" t="s">
        <v>83</v>
      </c>
      <c r="G935" t="s">
        <v>11</v>
      </c>
      <c r="H935" t="s">
        <v>39</v>
      </c>
      <c r="I935" t="s">
        <v>19</v>
      </c>
      <c r="J935" t="s">
        <v>3</v>
      </c>
      <c r="K935" t="s">
        <v>23</v>
      </c>
      <c r="L935" t="s">
        <v>29</v>
      </c>
      <c r="M935">
        <v>1</v>
      </c>
      <c r="N935">
        <v>191.62</v>
      </c>
      <c r="O935">
        <v>0.05</v>
      </c>
      <c r="P935">
        <v>106.15</v>
      </c>
      <c r="Q935">
        <v>182.03899999999999</v>
      </c>
      <c r="R935">
        <v>106.15</v>
      </c>
      <c r="S935">
        <v>75.888999999999982</v>
      </c>
      <c r="T935">
        <v>0.41688319535923613</v>
      </c>
      <c r="U935">
        <v>2026</v>
      </c>
      <c r="V935" t="s">
        <v>81</v>
      </c>
      <c r="W935">
        <v>5</v>
      </c>
      <c r="X935" t="s">
        <v>83</v>
      </c>
    </row>
    <row r="936" spans="1:24">
      <c r="A936">
        <v>5107</v>
      </c>
      <c r="B936" s="28">
        <v>46171</v>
      </c>
      <c r="C936">
        <v>2026</v>
      </c>
      <c r="D936" t="s">
        <v>81</v>
      </c>
      <c r="E936">
        <v>5</v>
      </c>
      <c r="F936" t="s">
        <v>83</v>
      </c>
      <c r="G936" t="s">
        <v>6</v>
      </c>
      <c r="H936" t="s">
        <v>27</v>
      </c>
      <c r="I936" t="s">
        <v>28</v>
      </c>
      <c r="J936" t="s">
        <v>3</v>
      </c>
      <c r="K936" t="s">
        <v>9</v>
      </c>
      <c r="L936" t="s">
        <v>37</v>
      </c>
      <c r="M936">
        <v>1</v>
      </c>
      <c r="N936">
        <v>154.07</v>
      </c>
      <c r="O936">
        <v>0.05</v>
      </c>
      <c r="P936">
        <v>78.400000000000006</v>
      </c>
      <c r="Q936">
        <v>146.36649999999997</v>
      </c>
      <c r="R936">
        <v>78.400000000000006</v>
      </c>
      <c r="S936">
        <v>67.966499999999968</v>
      </c>
      <c r="T936">
        <v>0.46435830603314271</v>
      </c>
      <c r="U936">
        <v>2026</v>
      </c>
      <c r="V936" t="s">
        <v>81</v>
      </c>
      <c r="W936">
        <v>5</v>
      </c>
      <c r="X936" t="s">
        <v>83</v>
      </c>
    </row>
    <row r="937" spans="1:24">
      <c r="A937">
        <v>454</v>
      </c>
      <c r="B937" s="28">
        <v>46172</v>
      </c>
      <c r="C937">
        <v>2026</v>
      </c>
      <c r="D937" t="s">
        <v>81</v>
      </c>
      <c r="E937">
        <v>5</v>
      </c>
      <c r="F937" t="s">
        <v>83</v>
      </c>
      <c r="G937" t="s">
        <v>11</v>
      </c>
      <c r="H937" t="s">
        <v>39</v>
      </c>
      <c r="I937" t="s">
        <v>28</v>
      </c>
      <c r="J937" t="s">
        <v>3</v>
      </c>
      <c r="K937" t="s">
        <v>23</v>
      </c>
      <c r="L937" t="s">
        <v>51</v>
      </c>
      <c r="M937">
        <v>1</v>
      </c>
      <c r="N937">
        <v>120.8</v>
      </c>
      <c r="O937">
        <v>0</v>
      </c>
      <c r="P937">
        <v>61.4</v>
      </c>
      <c r="Q937">
        <v>120.8</v>
      </c>
      <c r="R937">
        <v>61.4</v>
      </c>
      <c r="S937">
        <v>59.4</v>
      </c>
      <c r="T937">
        <v>0.49172185430463577</v>
      </c>
      <c r="U937">
        <v>2026</v>
      </c>
      <c r="V937" t="s">
        <v>81</v>
      </c>
      <c r="W937">
        <v>5</v>
      </c>
      <c r="X937" t="s">
        <v>83</v>
      </c>
    </row>
    <row r="938" spans="1:24">
      <c r="A938">
        <v>873</v>
      </c>
      <c r="B938" s="28">
        <v>46172</v>
      </c>
      <c r="C938">
        <v>2026</v>
      </c>
      <c r="D938" t="s">
        <v>81</v>
      </c>
      <c r="E938">
        <v>5</v>
      </c>
      <c r="F938" t="s">
        <v>83</v>
      </c>
      <c r="G938" t="s">
        <v>11</v>
      </c>
      <c r="H938" t="s">
        <v>39</v>
      </c>
      <c r="I938" t="s">
        <v>2</v>
      </c>
      <c r="J938" t="s">
        <v>16</v>
      </c>
      <c r="K938" t="s">
        <v>4</v>
      </c>
      <c r="L938" t="s">
        <v>26</v>
      </c>
      <c r="M938">
        <v>1</v>
      </c>
      <c r="N938">
        <v>40.15</v>
      </c>
      <c r="O938">
        <v>0</v>
      </c>
      <c r="P938">
        <v>16.82</v>
      </c>
      <c r="Q938">
        <v>40.15</v>
      </c>
      <c r="R938">
        <v>16.82</v>
      </c>
      <c r="S938">
        <v>23.33</v>
      </c>
      <c r="T938">
        <v>0.58107098381070976</v>
      </c>
      <c r="U938">
        <v>2026</v>
      </c>
      <c r="V938" t="s">
        <v>81</v>
      </c>
      <c r="W938">
        <v>5</v>
      </c>
      <c r="X938" t="s">
        <v>83</v>
      </c>
    </row>
    <row r="939" spans="1:24">
      <c r="A939">
        <v>1116</v>
      </c>
      <c r="B939" s="28">
        <v>46172</v>
      </c>
      <c r="C939">
        <v>2026</v>
      </c>
      <c r="D939" t="s">
        <v>81</v>
      </c>
      <c r="E939">
        <v>5</v>
      </c>
      <c r="F939" t="s">
        <v>83</v>
      </c>
      <c r="G939" t="s">
        <v>6</v>
      </c>
      <c r="H939" t="s">
        <v>43</v>
      </c>
      <c r="I939" t="s">
        <v>8</v>
      </c>
      <c r="J939" t="s">
        <v>16</v>
      </c>
      <c r="K939" t="s">
        <v>14</v>
      </c>
      <c r="L939" t="s">
        <v>44</v>
      </c>
      <c r="M939">
        <v>5</v>
      </c>
      <c r="N939">
        <v>134.4</v>
      </c>
      <c r="O939">
        <v>0.15</v>
      </c>
      <c r="P939">
        <v>67.709999999999994</v>
      </c>
      <c r="Q939">
        <v>571.19999999999993</v>
      </c>
      <c r="R939">
        <v>338.54999999999995</v>
      </c>
      <c r="S939">
        <v>232.64999999999998</v>
      </c>
      <c r="T939">
        <v>0.40730042016806722</v>
      </c>
      <c r="U939">
        <v>2026</v>
      </c>
      <c r="V939" t="s">
        <v>81</v>
      </c>
      <c r="W939">
        <v>5</v>
      </c>
      <c r="X939" t="s">
        <v>83</v>
      </c>
    </row>
    <row r="940" spans="1:24">
      <c r="A940">
        <v>1206</v>
      </c>
      <c r="B940" s="28">
        <v>46172</v>
      </c>
      <c r="C940">
        <v>2026</v>
      </c>
      <c r="D940" t="s">
        <v>81</v>
      </c>
      <c r="E940">
        <v>5</v>
      </c>
      <c r="F940" t="s">
        <v>83</v>
      </c>
      <c r="G940" t="s">
        <v>20</v>
      </c>
      <c r="H940" t="s">
        <v>47</v>
      </c>
      <c r="I940" t="s">
        <v>2</v>
      </c>
      <c r="J940" t="s">
        <v>3</v>
      </c>
      <c r="K940" t="s">
        <v>14</v>
      </c>
      <c r="L940" t="s">
        <v>15</v>
      </c>
      <c r="M940">
        <v>2</v>
      </c>
      <c r="N940">
        <v>37.130000000000003</v>
      </c>
      <c r="O940">
        <v>0.05</v>
      </c>
      <c r="P940">
        <v>13.44</v>
      </c>
      <c r="Q940">
        <v>70.546999999999997</v>
      </c>
      <c r="R940">
        <v>26.88</v>
      </c>
      <c r="S940">
        <v>43.667000000000002</v>
      </c>
      <c r="T940">
        <v>0.6189774193091131</v>
      </c>
      <c r="U940">
        <v>2026</v>
      </c>
      <c r="V940" t="s">
        <v>81</v>
      </c>
      <c r="W940">
        <v>5</v>
      </c>
      <c r="X940" t="s">
        <v>83</v>
      </c>
    </row>
    <row r="941" spans="1:24">
      <c r="A941">
        <v>1576</v>
      </c>
      <c r="B941" s="28">
        <v>46172</v>
      </c>
      <c r="C941">
        <v>2026</v>
      </c>
      <c r="D941" t="s">
        <v>81</v>
      </c>
      <c r="E941">
        <v>5</v>
      </c>
      <c r="F941" t="s">
        <v>83</v>
      </c>
      <c r="G941" t="s">
        <v>6</v>
      </c>
      <c r="H941" t="s">
        <v>7</v>
      </c>
      <c r="I941" t="s">
        <v>2</v>
      </c>
      <c r="J941" t="s">
        <v>16</v>
      </c>
      <c r="K941" t="s">
        <v>23</v>
      </c>
      <c r="L941" t="s">
        <v>51</v>
      </c>
      <c r="M941">
        <v>6</v>
      </c>
      <c r="N941">
        <v>123.82</v>
      </c>
      <c r="O941">
        <v>0</v>
      </c>
      <c r="P941">
        <v>61.91</v>
      </c>
      <c r="Q941">
        <v>742.92</v>
      </c>
      <c r="R941">
        <v>371.46</v>
      </c>
      <c r="S941">
        <v>371.46</v>
      </c>
      <c r="T941">
        <v>0.5</v>
      </c>
      <c r="U941">
        <v>2026</v>
      </c>
      <c r="V941" t="s">
        <v>81</v>
      </c>
      <c r="W941">
        <v>5</v>
      </c>
      <c r="X941" t="s">
        <v>83</v>
      </c>
    </row>
    <row r="942" spans="1:24">
      <c r="A942">
        <v>2634</v>
      </c>
      <c r="B942" s="28">
        <v>46172</v>
      </c>
      <c r="C942">
        <v>2026</v>
      </c>
      <c r="D942" t="s">
        <v>81</v>
      </c>
      <c r="E942">
        <v>5</v>
      </c>
      <c r="F942" t="s">
        <v>83</v>
      </c>
      <c r="G942" t="s">
        <v>11</v>
      </c>
      <c r="H942" t="s">
        <v>52</v>
      </c>
      <c r="I942" t="s">
        <v>28</v>
      </c>
      <c r="J942" t="s">
        <v>3</v>
      </c>
      <c r="K942" t="s">
        <v>14</v>
      </c>
      <c r="L942" t="s">
        <v>15</v>
      </c>
      <c r="M942">
        <v>2</v>
      </c>
      <c r="N942">
        <v>36.94</v>
      </c>
      <c r="O942">
        <v>0.05</v>
      </c>
      <c r="P942">
        <v>13.82</v>
      </c>
      <c r="Q942">
        <v>70.185999999999993</v>
      </c>
      <c r="R942">
        <v>27.64</v>
      </c>
      <c r="S942">
        <v>42.545999999999992</v>
      </c>
      <c r="T942">
        <v>0.60618926851508848</v>
      </c>
      <c r="U942">
        <v>2026</v>
      </c>
      <c r="V942" t="s">
        <v>81</v>
      </c>
      <c r="W942">
        <v>5</v>
      </c>
      <c r="X942" t="s">
        <v>83</v>
      </c>
    </row>
    <row r="943" spans="1:24">
      <c r="A943">
        <v>2649</v>
      </c>
      <c r="B943" s="28">
        <v>46172</v>
      </c>
      <c r="C943">
        <v>2026</v>
      </c>
      <c r="D943" t="s">
        <v>81</v>
      </c>
      <c r="E943">
        <v>5</v>
      </c>
      <c r="F943" t="s">
        <v>83</v>
      </c>
      <c r="G943" t="s">
        <v>0</v>
      </c>
      <c r="H943" t="s">
        <v>1</v>
      </c>
      <c r="I943" t="s">
        <v>2</v>
      </c>
      <c r="J943" t="s">
        <v>13</v>
      </c>
      <c r="K943" t="s">
        <v>23</v>
      </c>
      <c r="L943" t="s">
        <v>29</v>
      </c>
      <c r="M943">
        <v>3</v>
      </c>
      <c r="N943">
        <v>199.17</v>
      </c>
      <c r="O943">
        <v>0.05</v>
      </c>
      <c r="P943">
        <v>105.24</v>
      </c>
      <c r="Q943">
        <v>567.6345</v>
      </c>
      <c r="R943">
        <v>315.71999999999997</v>
      </c>
      <c r="S943">
        <v>251.91450000000003</v>
      </c>
      <c r="T943">
        <v>0.4437970207941907</v>
      </c>
      <c r="U943">
        <v>2026</v>
      </c>
      <c r="V943" t="s">
        <v>81</v>
      </c>
      <c r="W943">
        <v>5</v>
      </c>
      <c r="X943" t="s">
        <v>83</v>
      </c>
    </row>
    <row r="944" spans="1:24">
      <c r="A944">
        <v>2774</v>
      </c>
      <c r="B944" s="28">
        <v>46172</v>
      </c>
      <c r="C944">
        <v>2026</v>
      </c>
      <c r="D944" t="s">
        <v>81</v>
      </c>
      <c r="E944">
        <v>5</v>
      </c>
      <c r="F944" t="s">
        <v>83</v>
      </c>
      <c r="G944" t="s">
        <v>0</v>
      </c>
      <c r="H944" t="s">
        <v>36</v>
      </c>
      <c r="I944" t="s">
        <v>2</v>
      </c>
      <c r="J944" t="s">
        <v>3</v>
      </c>
      <c r="K944" t="s">
        <v>23</v>
      </c>
      <c r="L944" t="s">
        <v>40</v>
      </c>
      <c r="M944">
        <v>3</v>
      </c>
      <c r="N944">
        <v>83.17</v>
      </c>
      <c r="O944">
        <v>0</v>
      </c>
      <c r="P944">
        <v>40.520000000000003</v>
      </c>
      <c r="Q944">
        <v>249.51</v>
      </c>
      <c r="R944">
        <v>121.56</v>
      </c>
      <c r="S944">
        <v>127.94999999999999</v>
      </c>
      <c r="T944">
        <v>0.51280509799206442</v>
      </c>
      <c r="U944">
        <v>2026</v>
      </c>
      <c r="V944" t="s">
        <v>81</v>
      </c>
      <c r="W944">
        <v>5</v>
      </c>
      <c r="X944" t="s">
        <v>83</v>
      </c>
    </row>
    <row r="945" spans="1:24">
      <c r="A945">
        <v>3037</v>
      </c>
      <c r="B945" s="28">
        <v>46172</v>
      </c>
      <c r="C945">
        <v>2026</v>
      </c>
      <c r="D945" t="s">
        <v>81</v>
      </c>
      <c r="E945">
        <v>5</v>
      </c>
      <c r="F945" t="s">
        <v>83</v>
      </c>
      <c r="G945" t="s">
        <v>6</v>
      </c>
      <c r="H945" t="s">
        <v>27</v>
      </c>
      <c r="I945" t="s">
        <v>2</v>
      </c>
      <c r="J945" t="s">
        <v>16</v>
      </c>
      <c r="K945" t="s">
        <v>14</v>
      </c>
      <c r="L945" t="s">
        <v>32</v>
      </c>
      <c r="M945">
        <v>1</v>
      </c>
      <c r="N945">
        <v>45.8</v>
      </c>
      <c r="O945">
        <v>0.05</v>
      </c>
      <c r="P945">
        <v>17.88</v>
      </c>
      <c r="Q945">
        <v>43.51</v>
      </c>
      <c r="R945">
        <v>17.88</v>
      </c>
      <c r="S945">
        <v>25.63</v>
      </c>
      <c r="T945">
        <v>0.58905998621006661</v>
      </c>
      <c r="U945">
        <v>2026</v>
      </c>
      <c r="V945" t="s">
        <v>81</v>
      </c>
      <c r="W945">
        <v>5</v>
      </c>
      <c r="X945" t="s">
        <v>83</v>
      </c>
    </row>
    <row r="946" spans="1:24">
      <c r="A946">
        <v>3138</v>
      </c>
      <c r="B946" s="28">
        <v>46172</v>
      </c>
      <c r="C946">
        <v>2026</v>
      </c>
      <c r="D946" t="s">
        <v>81</v>
      </c>
      <c r="E946">
        <v>5</v>
      </c>
      <c r="F946" t="s">
        <v>83</v>
      </c>
      <c r="G946" t="s">
        <v>11</v>
      </c>
      <c r="H946" t="s">
        <v>12</v>
      </c>
      <c r="I946" t="s">
        <v>28</v>
      </c>
      <c r="J946" t="s">
        <v>3</v>
      </c>
      <c r="K946" t="s">
        <v>9</v>
      </c>
      <c r="L946" t="s">
        <v>37</v>
      </c>
      <c r="M946">
        <v>1</v>
      </c>
      <c r="N946">
        <v>154.85</v>
      </c>
      <c r="O946">
        <v>0</v>
      </c>
      <c r="P946">
        <v>80.17</v>
      </c>
      <c r="Q946">
        <v>154.85</v>
      </c>
      <c r="R946">
        <v>80.17</v>
      </c>
      <c r="S946">
        <v>74.679999999999993</v>
      </c>
      <c r="T946">
        <v>0.48227316758153049</v>
      </c>
      <c r="U946">
        <v>2026</v>
      </c>
      <c r="V946" t="s">
        <v>81</v>
      </c>
      <c r="W946">
        <v>5</v>
      </c>
      <c r="X946" t="s">
        <v>83</v>
      </c>
    </row>
    <row r="947" spans="1:24">
      <c r="A947">
        <v>3228</v>
      </c>
      <c r="B947" s="28">
        <v>46172</v>
      </c>
      <c r="C947">
        <v>2026</v>
      </c>
      <c r="D947" t="s">
        <v>81</v>
      </c>
      <c r="E947">
        <v>5</v>
      </c>
      <c r="F947" t="s">
        <v>83</v>
      </c>
      <c r="G947" t="s">
        <v>20</v>
      </c>
      <c r="H947" t="s">
        <v>47</v>
      </c>
      <c r="I947" t="s">
        <v>2</v>
      </c>
      <c r="J947" t="s">
        <v>16</v>
      </c>
      <c r="K947" t="s">
        <v>23</v>
      </c>
      <c r="L947" t="s">
        <v>29</v>
      </c>
      <c r="M947">
        <v>1</v>
      </c>
      <c r="N947">
        <v>194.99</v>
      </c>
      <c r="O947">
        <v>0</v>
      </c>
      <c r="P947">
        <v>101.21</v>
      </c>
      <c r="Q947">
        <v>194.99</v>
      </c>
      <c r="R947">
        <v>101.21</v>
      </c>
      <c r="S947">
        <v>93.780000000000015</v>
      </c>
      <c r="T947">
        <v>0.48094774090979031</v>
      </c>
      <c r="U947">
        <v>2026</v>
      </c>
      <c r="V947" t="s">
        <v>81</v>
      </c>
      <c r="W947">
        <v>5</v>
      </c>
      <c r="X947" t="s">
        <v>83</v>
      </c>
    </row>
    <row r="948" spans="1:24">
      <c r="A948">
        <v>3401</v>
      </c>
      <c r="B948" s="28">
        <v>46172</v>
      </c>
      <c r="C948">
        <v>2026</v>
      </c>
      <c r="D948" t="s">
        <v>81</v>
      </c>
      <c r="E948">
        <v>5</v>
      </c>
      <c r="F948" t="s">
        <v>83</v>
      </c>
      <c r="G948" t="s">
        <v>11</v>
      </c>
      <c r="H948" t="s">
        <v>39</v>
      </c>
      <c r="I948" t="s">
        <v>2</v>
      </c>
      <c r="J948" t="s">
        <v>3</v>
      </c>
      <c r="K948" t="s">
        <v>34</v>
      </c>
      <c r="L948" t="s">
        <v>42</v>
      </c>
      <c r="M948">
        <v>1</v>
      </c>
      <c r="N948">
        <v>36.31</v>
      </c>
      <c r="O948">
        <v>0</v>
      </c>
      <c r="P948">
        <v>13.93</v>
      </c>
      <c r="Q948">
        <v>36.31</v>
      </c>
      <c r="R948">
        <v>13.93</v>
      </c>
      <c r="S948">
        <v>22.380000000000003</v>
      </c>
      <c r="T948">
        <v>0.61635912971633167</v>
      </c>
      <c r="U948">
        <v>2026</v>
      </c>
      <c r="V948" t="s">
        <v>81</v>
      </c>
      <c r="W948">
        <v>5</v>
      </c>
      <c r="X948" t="s">
        <v>83</v>
      </c>
    </row>
    <row r="949" spans="1:24">
      <c r="A949">
        <v>3511</v>
      </c>
      <c r="B949" s="28">
        <v>46172</v>
      </c>
      <c r="C949">
        <v>2026</v>
      </c>
      <c r="D949" t="s">
        <v>81</v>
      </c>
      <c r="E949">
        <v>5</v>
      </c>
      <c r="F949" t="s">
        <v>83</v>
      </c>
      <c r="G949" t="s">
        <v>0</v>
      </c>
      <c r="H949" t="s">
        <v>1</v>
      </c>
      <c r="I949" t="s">
        <v>2</v>
      </c>
      <c r="J949" t="s">
        <v>3</v>
      </c>
      <c r="K949" t="s">
        <v>14</v>
      </c>
      <c r="L949" t="s">
        <v>32</v>
      </c>
      <c r="M949">
        <v>1</v>
      </c>
      <c r="N949">
        <v>47.19</v>
      </c>
      <c r="O949">
        <v>0</v>
      </c>
      <c r="P949">
        <v>18.54</v>
      </c>
      <c r="Q949">
        <v>47.19</v>
      </c>
      <c r="R949">
        <v>18.54</v>
      </c>
      <c r="S949">
        <v>28.65</v>
      </c>
      <c r="T949">
        <v>0.60712015257469798</v>
      </c>
      <c r="U949">
        <v>2026</v>
      </c>
      <c r="V949" t="s">
        <v>81</v>
      </c>
      <c r="W949">
        <v>5</v>
      </c>
      <c r="X949" t="s">
        <v>83</v>
      </c>
    </row>
    <row r="950" spans="1:24">
      <c r="A950">
        <v>4485</v>
      </c>
      <c r="B950" s="28">
        <v>46172</v>
      </c>
      <c r="C950">
        <v>2026</v>
      </c>
      <c r="D950" t="s">
        <v>81</v>
      </c>
      <c r="E950">
        <v>5</v>
      </c>
      <c r="F950" t="s">
        <v>83</v>
      </c>
      <c r="G950" t="s">
        <v>20</v>
      </c>
      <c r="H950" t="s">
        <v>33</v>
      </c>
      <c r="I950" t="s">
        <v>2</v>
      </c>
      <c r="J950" t="s">
        <v>13</v>
      </c>
      <c r="K950" t="s">
        <v>34</v>
      </c>
      <c r="L950" t="s">
        <v>38</v>
      </c>
      <c r="M950">
        <v>1</v>
      </c>
      <c r="N950">
        <v>124.14</v>
      </c>
      <c r="O950">
        <v>0</v>
      </c>
      <c r="P950">
        <v>70.900000000000006</v>
      </c>
      <c r="Q950">
        <v>124.14</v>
      </c>
      <c r="R950">
        <v>70.900000000000006</v>
      </c>
      <c r="S950">
        <v>53.239999999999995</v>
      </c>
      <c r="T950">
        <v>0.42887062993394548</v>
      </c>
      <c r="U950">
        <v>2026</v>
      </c>
      <c r="V950" t="s">
        <v>81</v>
      </c>
      <c r="W950">
        <v>5</v>
      </c>
      <c r="X950" t="s">
        <v>83</v>
      </c>
    </row>
    <row r="951" spans="1:24">
      <c r="A951">
        <v>447</v>
      </c>
      <c r="B951" s="28">
        <v>46173</v>
      </c>
      <c r="C951">
        <v>2026</v>
      </c>
      <c r="D951" t="s">
        <v>81</v>
      </c>
      <c r="E951">
        <v>5</v>
      </c>
      <c r="F951" t="s">
        <v>83</v>
      </c>
      <c r="G951" t="s">
        <v>20</v>
      </c>
      <c r="H951" t="s">
        <v>33</v>
      </c>
      <c r="I951" t="s">
        <v>2</v>
      </c>
      <c r="J951" t="s">
        <v>3</v>
      </c>
      <c r="K951" t="s">
        <v>14</v>
      </c>
      <c r="L951" t="s">
        <v>44</v>
      </c>
      <c r="M951">
        <v>1</v>
      </c>
      <c r="N951">
        <v>131.94999999999999</v>
      </c>
      <c r="O951">
        <v>0</v>
      </c>
      <c r="P951">
        <v>65.17</v>
      </c>
      <c r="Q951">
        <v>131.94999999999999</v>
      </c>
      <c r="R951">
        <v>65.17</v>
      </c>
      <c r="S951">
        <v>66.779999999999987</v>
      </c>
      <c r="T951">
        <v>0.50610079575596811</v>
      </c>
      <c r="U951">
        <v>2026</v>
      </c>
      <c r="V951" t="s">
        <v>81</v>
      </c>
      <c r="W951">
        <v>5</v>
      </c>
      <c r="X951" t="s">
        <v>83</v>
      </c>
    </row>
    <row r="952" spans="1:24">
      <c r="A952">
        <v>1208</v>
      </c>
      <c r="B952" s="28">
        <v>46173</v>
      </c>
      <c r="C952">
        <v>2026</v>
      </c>
      <c r="D952" t="s">
        <v>81</v>
      </c>
      <c r="E952">
        <v>5</v>
      </c>
      <c r="F952" t="s">
        <v>83</v>
      </c>
      <c r="G952" t="s">
        <v>20</v>
      </c>
      <c r="H952" t="s">
        <v>33</v>
      </c>
      <c r="I952" t="s">
        <v>28</v>
      </c>
      <c r="J952" t="s">
        <v>13</v>
      </c>
      <c r="K952" t="s">
        <v>4</v>
      </c>
      <c r="L952" t="s">
        <v>30</v>
      </c>
      <c r="M952">
        <v>1</v>
      </c>
      <c r="N952">
        <v>102.24</v>
      </c>
      <c r="O952">
        <v>0</v>
      </c>
      <c r="P952">
        <v>50.75</v>
      </c>
      <c r="Q952">
        <v>102.24</v>
      </c>
      <c r="R952">
        <v>50.75</v>
      </c>
      <c r="S952">
        <v>51.489999999999995</v>
      </c>
      <c r="T952">
        <v>0.50361893583724571</v>
      </c>
      <c r="U952">
        <v>2026</v>
      </c>
      <c r="V952" t="s">
        <v>81</v>
      </c>
      <c r="W952">
        <v>5</v>
      </c>
      <c r="X952" t="s">
        <v>83</v>
      </c>
    </row>
    <row r="953" spans="1:24">
      <c r="A953">
        <v>1355</v>
      </c>
      <c r="B953" s="28">
        <v>46173</v>
      </c>
      <c r="C953">
        <v>2026</v>
      </c>
      <c r="D953" t="s">
        <v>81</v>
      </c>
      <c r="E953">
        <v>5</v>
      </c>
      <c r="F953" t="s">
        <v>83</v>
      </c>
      <c r="G953" t="s">
        <v>20</v>
      </c>
      <c r="H953" t="s">
        <v>47</v>
      </c>
      <c r="I953" t="s">
        <v>28</v>
      </c>
      <c r="J953" t="s">
        <v>13</v>
      </c>
      <c r="K953" t="s">
        <v>9</v>
      </c>
      <c r="L953" t="s">
        <v>37</v>
      </c>
      <c r="M953">
        <v>2</v>
      </c>
      <c r="N953">
        <v>152.07</v>
      </c>
      <c r="O953">
        <v>0</v>
      </c>
      <c r="P953">
        <v>76.849999999999994</v>
      </c>
      <c r="Q953">
        <v>304.14</v>
      </c>
      <c r="R953">
        <v>153.69999999999999</v>
      </c>
      <c r="S953">
        <v>150.44</v>
      </c>
      <c r="T953">
        <v>0.49464062602748737</v>
      </c>
      <c r="U953">
        <v>2026</v>
      </c>
      <c r="V953" t="s">
        <v>81</v>
      </c>
      <c r="W953">
        <v>5</v>
      </c>
      <c r="X953" t="s">
        <v>83</v>
      </c>
    </row>
    <row r="954" spans="1:24">
      <c r="A954">
        <v>1474</v>
      </c>
      <c r="B954" s="28">
        <v>46173</v>
      </c>
      <c r="C954">
        <v>2026</v>
      </c>
      <c r="D954" t="s">
        <v>81</v>
      </c>
      <c r="E954">
        <v>5</v>
      </c>
      <c r="F954" t="s">
        <v>83</v>
      </c>
      <c r="G954" t="s">
        <v>11</v>
      </c>
      <c r="H954" t="s">
        <v>18</v>
      </c>
      <c r="I954" t="s">
        <v>2</v>
      </c>
      <c r="J954" t="s">
        <v>13</v>
      </c>
      <c r="K954" t="s">
        <v>23</v>
      </c>
      <c r="L954" t="s">
        <v>51</v>
      </c>
      <c r="M954">
        <v>2</v>
      </c>
      <c r="N954">
        <v>123.34</v>
      </c>
      <c r="O954">
        <v>0.05</v>
      </c>
      <c r="P954">
        <v>58.96</v>
      </c>
      <c r="Q954">
        <v>234.346</v>
      </c>
      <c r="R954">
        <v>117.92</v>
      </c>
      <c r="S954">
        <v>116.426</v>
      </c>
      <c r="T954">
        <v>0.49681240558831813</v>
      </c>
      <c r="U954">
        <v>2026</v>
      </c>
      <c r="V954" t="s">
        <v>81</v>
      </c>
      <c r="W954">
        <v>5</v>
      </c>
      <c r="X954" t="s">
        <v>83</v>
      </c>
    </row>
    <row r="955" spans="1:24">
      <c r="A955">
        <v>1625</v>
      </c>
      <c r="B955" s="28">
        <v>46173</v>
      </c>
      <c r="C955">
        <v>2026</v>
      </c>
      <c r="D955" t="s">
        <v>81</v>
      </c>
      <c r="E955">
        <v>5</v>
      </c>
      <c r="F955" t="s">
        <v>83</v>
      </c>
      <c r="G955" t="s">
        <v>11</v>
      </c>
      <c r="H955" t="s">
        <v>12</v>
      </c>
      <c r="I955" t="s">
        <v>19</v>
      </c>
      <c r="J955" t="s">
        <v>3</v>
      </c>
      <c r="K955" t="s">
        <v>9</v>
      </c>
      <c r="L955" t="s">
        <v>37</v>
      </c>
      <c r="M955">
        <v>1</v>
      </c>
      <c r="N955">
        <v>155.81</v>
      </c>
      <c r="O955">
        <v>0</v>
      </c>
      <c r="P955">
        <v>80.31</v>
      </c>
      <c r="Q955">
        <v>155.81</v>
      </c>
      <c r="R955">
        <v>80.31</v>
      </c>
      <c r="S955">
        <v>75.5</v>
      </c>
      <c r="T955">
        <v>0.48456453372697517</v>
      </c>
      <c r="U955">
        <v>2026</v>
      </c>
      <c r="V955" t="s">
        <v>81</v>
      </c>
      <c r="W955">
        <v>5</v>
      </c>
      <c r="X955" t="s">
        <v>83</v>
      </c>
    </row>
    <row r="956" spans="1:24">
      <c r="A956">
        <v>1877</v>
      </c>
      <c r="B956" s="28">
        <v>46173</v>
      </c>
      <c r="C956">
        <v>2026</v>
      </c>
      <c r="D956" t="s">
        <v>81</v>
      </c>
      <c r="E956">
        <v>5</v>
      </c>
      <c r="F956" t="s">
        <v>83</v>
      </c>
      <c r="G956" t="s">
        <v>11</v>
      </c>
      <c r="H956" t="s">
        <v>52</v>
      </c>
      <c r="I956" t="s">
        <v>2</v>
      </c>
      <c r="J956" t="s">
        <v>3</v>
      </c>
      <c r="K956" t="s">
        <v>14</v>
      </c>
      <c r="L956" t="s">
        <v>48</v>
      </c>
      <c r="M956">
        <v>1</v>
      </c>
      <c r="N956">
        <v>163.19</v>
      </c>
      <c r="O956">
        <v>0.05</v>
      </c>
      <c r="P956">
        <v>87.95</v>
      </c>
      <c r="Q956">
        <v>155.03049999999999</v>
      </c>
      <c r="R956">
        <v>87.95</v>
      </c>
      <c r="S956">
        <v>67.080499999999986</v>
      </c>
      <c r="T956">
        <v>0.4326922766810401</v>
      </c>
      <c r="U956">
        <v>2026</v>
      </c>
      <c r="V956" t="s">
        <v>81</v>
      </c>
      <c r="W956">
        <v>5</v>
      </c>
      <c r="X956" t="s">
        <v>83</v>
      </c>
    </row>
    <row r="957" spans="1:24">
      <c r="A957">
        <v>1978</v>
      </c>
      <c r="B957" s="28">
        <v>46173</v>
      </c>
      <c r="C957">
        <v>2026</v>
      </c>
      <c r="D957" t="s">
        <v>81</v>
      </c>
      <c r="E957">
        <v>5</v>
      </c>
      <c r="F957" t="s">
        <v>83</v>
      </c>
      <c r="G957" t="s">
        <v>6</v>
      </c>
      <c r="H957" t="s">
        <v>43</v>
      </c>
      <c r="I957" t="s">
        <v>2</v>
      </c>
      <c r="J957" t="s">
        <v>3</v>
      </c>
      <c r="K957" t="s">
        <v>9</v>
      </c>
      <c r="L957" t="s">
        <v>17</v>
      </c>
      <c r="M957">
        <v>1</v>
      </c>
      <c r="N957">
        <v>147.30000000000001</v>
      </c>
      <c r="O957">
        <v>0.05</v>
      </c>
      <c r="P957">
        <v>81.510000000000005</v>
      </c>
      <c r="Q957">
        <v>139.935</v>
      </c>
      <c r="R957">
        <v>81.510000000000005</v>
      </c>
      <c r="S957">
        <v>58.424999999999997</v>
      </c>
      <c r="T957">
        <v>0.41751527494908347</v>
      </c>
      <c r="U957">
        <v>2026</v>
      </c>
      <c r="V957" t="s">
        <v>81</v>
      </c>
      <c r="W957">
        <v>5</v>
      </c>
      <c r="X957" t="s">
        <v>83</v>
      </c>
    </row>
    <row r="958" spans="1:24">
      <c r="A958">
        <v>3616</v>
      </c>
      <c r="B958" s="28">
        <v>46173</v>
      </c>
      <c r="C958">
        <v>2026</v>
      </c>
      <c r="D958" t="s">
        <v>81</v>
      </c>
      <c r="E958">
        <v>5</v>
      </c>
      <c r="F958" t="s">
        <v>83</v>
      </c>
      <c r="G958" t="s">
        <v>11</v>
      </c>
      <c r="H958" t="s">
        <v>12</v>
      </c>
      <c r="I958" t="s">
        <v>2</v>
      </c>
      <c r="J958" t="s">
        <v>3</v>
      </c>
      <c r="K958" t="s">
        <v>34</v>
      </c>
      <c r="L958" t="s">
        <v>38</v>
      </c>
      <c r="M958">
        <v>5</v>
      </c>
      <c r="N958">
        <v>126.16</v>
      </c>
      <c r="O958">
        <v>0</v>
      </c>
      <c r="P958">
        <v>68.59</v>
      </c>
      <c r="Q958">
        <v>630.79999999999995</v>
      </c>
      <c r="R958">
        <v>342.95000000000005</v>
      </c>
      <c r="S958">
        <v>287.84999999999991</v>
      </c>
      <c r="T958">
        <v>0.45632530120481918</v>
      </c>
      <c r="U958">
        <v>2026</v>
      </c>
      <c r="V958" t="s">
        <v>81</v>
      </c>
      <c r="W958">
        <v>5</v>
      </c>
      <c r="X958" t="s">
        <v>83</v>
      </c>
    </row>
    <row r="959" spans="1:24">
      <c r="A959">
        <v>3992</v>
      </c>
      <c r="B959" s="28">
        <v>46173</v>
      </c>
      <c r="C959">
        <v>2026</v>
      </c>
      <c r="D959" t="s">
        <v>81</v>
      </c>
      <c r="E959">
        <v>5</v>
      </c>
      <c r="F959" t="s">
        <v>83</v>
      </c>
      <c r="G959" t="s">
        <v>20</v>
      </c>
      <c r="H959" t="s">
        <v>33</v>
      </c>
      <c r="I959" t="s">
        <v>2</v>
      </c>
      <c r="J959" t="s">
        <v>13</v>
      </c>
      <c r="K959" t="s">
        <v>14</v>
      </c>
      <c r="L959" t="s">
        <v>48</v>
      </c>
      <c r="M959">
        <v>2</v>
      </c>
      <c r="N959">
        <v>163.57</v>
      </c>
      <c r="O959">
        <v>0</v>
      </c>
      <c r="P959">
        <v>85.72</v>
      </c>
      <c r="Q959">
        <v>327.14</v>
      </c>
      <c r="R959">
        <v>171.44</v>
      </c>
      <c r="S959">
        <v>155.69999999999999</v>
      </c>
      <c r="T959">
        <v>0.47594302133643085</v>
      </c>
      <c r="U959">
        <v>2026</v>
      </c>
      <c r="V959" t="s">
        <v>81</v>
      </c>
      <c r="W959">
        <v>5</v>
      </c>
      <c r="X959" t="s">
        <v>83</v>
      </c>
    </row>
    <row r="960" spans="1:24">
      <c r="A960">
        <v>4091</v>
      </c>
      <c r="B960" s="28">
        <v>46173</v>
      </c>
      <c r="C960">
        <v>2026</v>
      </c>
      <c r="D960" t="s">
        <v>81</v>
      </c>
      <c r="E960">
        <v>5</v>
      </c>
      <c r="F960" t="s">
        <v>83</v>
      </c>
      <c r="G960" t="s">
        <v>11</v>
      </c>
      <c r="H960" t="s">
        <v>52</v>
      </c>
      <c r="I960" t="s">
        <v>2</v>
      </c>
      <c r="J960" t="s">
        <v>13</v>
      </c>
      <c r="K960" t="s">
        <v>9</v>
      </c>
      <c r="L960" t="s">
        <v>17</v>
      </c>
      <c r="M960">
        <v>1</v>
      </c>
      <c r="N960">
        <v>142.06</v>
      </c>
      <c r="O960">
        <v>0</v>
      </c>
      <c r="P960">
        <v>77.36</v>
      </c>
      <c r="Q960">
        <v>142.06</v>
      </c>
      <c r="R960">
        <v>77.36</v>
      </c>
      <c r="S960">
        <v>64.7</v>
      </c>
      <c r="T960">
        <v>0.45544136280444886</v>
      </c>
      <c r="U960">
        <v>2026</v>
      </c>
      <c r="V960" t="s">
        <v>81</v>
      </c>
      <c r="W960">
        <v>5</v>
      </c>
      <c r="X960" t="s">
        <v>83</v>
      </c>
    </row>
    <row r="961" spans="1:24">
      <c r="A961">
        <v>4204</v>
      </c>
      <c r="B961" s="28">
        <v>46173</v>
      </c>
      <c r="C961">
        <v>2026</v>
      </c>
      <c r="D961" t="s">
        <v>81</v>
      </c>
      <c r="E961">
        <v>5</v>
      </c>
      <c r="F961" t="s">
        <v>83</v>
      </c>
      <c r="G961" t="s">
        <v>6</v>
      </c>
      <c r="H961" t="s">
        <v>41</v>
      </c>
      <c r="I961" t="s">
        <v>2</v>
      </c>
      <c r="J961" t="s">
        <v>13</v>
      </c>
      <c r="K961" t="s">
        <v>4</v>
      </c>
      <c r="L961" t="s">
        <v>5</v>
      </c>
      <c r="M961">
        <v>1</v>
      </c>
      <c r="N961">
        <v>81.37</v>
      </c>
      <c r="O961">
        <v>0</v>
      </c>
      <c r="P961">
        <v>42.01</v>
      </c>
      <c r="Q961">
        <v>81.37</v>
      </c>
      <c r="R961">
        <v>42.01</v>
      </c>
      <c r="S961">
        <v>39.360000000000007</v>
      </c>
      <c r="T961">
        <v>0.48371635737986979</v>
      </c>
      <c r="U961">
        <v>2026</v>
      </c>
      <c r="V961" t="s">
        <v>81</v>
      </c>
      <c r="W961">
        <v>5</v>
      </c>
      <c r="X961" t="s">
        <v>83</v>
      </c>
    </row>
    <row r="962" spans="1:24">
      <c r="A962">
        <v>4234</v>
      </c>
      <c r="B962" s="28">
        <v>46173</v>
      </c>
      <c r="C962">
        <v>2026</v>
      </c>
      <c r="D962" t="s">
        <v>81</v>
      </c>
      <c r="E962">
        <v>5</v>
      </c>
      <c r="F962" t="s">
        <v>83</v>
      </c>
      <c r="G962" t="s">
        <v>20</v>
      </c>
      <c r="H962" t="s">
        <v>33</v>
      </c>
      <c r="I962" t="s">
        <v>19</v>
      </c>
      <c r="J962" t="s">
        <v>13</v>
      </c>
      <c r="K962" t="s">
        <v>23</v>
      </c>
      <c r="L962" t="s">
        <v>51</v>
      </c>
      <c r="M962">
        <v>1</v>
      </c>
      <c r="N962">
        <v>120.75</v>
      </c>
      <c r="O962">
        <v>0</v>
      </c>
      <c r="P962">
        <v>61.21</v>
      </c>
      <c r="Q962">
        <v>120.75</v>
      </c>
      <c r="R962">
        <v>61.21</v>
      </c>
      <c r="S962">
        <v>59.54</v>
      </c>
      <c r="T962">
        <v>0.49308488612836437</v>
      </c>
      <c r="U962">
        <v>2026</v>
      </c>
      <c r="V962" t="s">
        <v>81</v>
      </c>
      <c r="W962">
        <v>5</v>
      </c>
      <c r="X962" t="s">
        <v>83</v>
      </c>
    </row>
    <row r="963" spans="1:24">
      <c r="A963">
        <v>4696</v>
      </c>
      <c r="B963" s="28">
        <v>46173</v>
      </c>
      <c r="C963">
        <v>2026</v>
      </c>
      <c r="D963" t="s">
        <v>81</v>
      </c>
      <c r="E963">
        <v>5</v>
      </c>
      <c r="F963" t="s">
        <v>83</v>
      </c>
      <c r="G963" t="s">
        <v>6</v>
      </c>
      <c r="H963" t="s">
        <v>49</v>
      </c>
      <c r="I963" t="s">
        <v>2</v>
      </c>
      <c r="J963" t="s">
        <v>13</v>
      </c>
      <c r="K963" t="s">
        <v>4</v>
      </c>
      <c r="L963" t="s">
        <v>5</v>
      </c>
      <c r="M963">
        <v>4</v>
      </c>
      <c r="N963">
        <v>81.790000000000006</v>
      </c>
      <c r="O963">
        <v>0</v>
      </c>
      <c r="P963">
        <v>42.96</v>
      </c>
      <c r="Q963">
        <v>327.16000000000003</v>
      </c>
      <c r="R963">
        <v>171.84</v>
      </c>
      <c r="S963">
        <v>155.32000000000002</v>
      </c>
      <c r="T963">
        <v>0.47475241472062601</v>
      </c>
      <c r="U963">
        <v>2026</v>
      </c>
      <c r="V963" t="s">
        <v>81</v>
      </c>
      <c r="W963">
        <v>5</v>
      </c>
      <c r="X963" t="s">
        <v>83</v>
      </c>
    </row>
    <row r="964" spans="1:24">
      <c r="A964">
        <v>4755</v>
      </c>
      <c r="B964" s="28">
        <v>46173</v>
      </c>
      <c r="C964">
        <v>2026</v>
      </c>
      <c r="D964" t="s">
        <v>81</v>
      </c>
      <c r="E964">
        <v>5</v>
      </c>
      <c r="F964" t="s">
        <v>83</v>
      </c>
      <c r="G964" t="s">
        <v>0</v>
      </c>
      <c r="H964" t="s">
        <v>50</v>
      </c>
      <c r="I964" t="s">
        <v>2</v>
      </c>
      <c r="J964" t="s">
        <v>13</v>
      </c>
      <c r="K964" t="s">
        <v>23</v>
      </c>
      <c r="L964" t="s">
        <v>40</v>
      </c>
      <c r="M964">
        <v>1</v>
      </c>
      <c r="N964">
        <v>81.2</v>
      </c>
      <c r="O964">
        <v>0.1</v>
      </c>
      <c r="P964">
        <v>40.270000000000003</v>
      </c>
      <c r="Q964">
        <v>73.08</v>
      </c>
      <c r="R964">
        <v>40.270000000000003</v>
      </c>
      <c r="S964">
        <v>32.809999999999995</v>
      </c>
      <c r="T964">
        <v>0.44896004378762994</v>
      </c>
      <c r="U964">
        <v>2026</v>
      </c>
      <c r="V964" t="s">
        <v>81</v>
      </c>
      <c r="W964">
        <v>5</v>
      </c>
      <c r="X964" t="s">
        <v>83</v>
      </c>
    </row>
    <row r="965" spans="1:24">
      <c r="A965">
        <v>5090</v>
      </c>
      <c r="B965" s="28">
        <v>46173</v>
      </c>
      <c r="C965">
        <v>2026</v>
      </c>
      <c r="D965" t="s">
        <v>81</v>
      </c>
      <c r="E965">
        <v>5</v>
      </c>
      <c r="F965" t="s">
        <v>83</v>
      </c>
      <c r="G965" t="s">
        <v>6</v>
      </c>
      <c r="H965" t="s">
        <v>7</v>
      </c>
      <c r="I965" t="s">
        <v>28</v>
      </c>
      <c r="J965" t="s">
        <v>13</v>
      </c>
      <c r="K965" t="s">
        <v>14</v>
      </c>
      <c r="L965" t="s">
        <v>32</v>
      </c>
      <c r="M965">
        <v>2</v>
      </c>
      <c r="N965">
        <v>46.52</v>
      </c>
      <c r="O965">
        <v>0.05</v>
      </c>
      <c r="P965">
        <v>18.739999999999998</v>
      </c>
      <c r="Q965">
        <v>88.388000000000005</v>
      </c>
      <c r="R965">
        <v>37.479999999999997</v>
      </c>
      <c r="S965">
        <v>50.908000000000008</v>
      </c>
      <c r="T965">
        <v>0.57596053762954258</v>
      </c>
      <c r="U965">
        <v>2026</v>
      </c>
      <c r="V965" t="s">
        <v>81</v>
      </c>
      <c r="W965">
        <v>5</v>
      </c>
      <c r="X965" t="s">
        <v>83</v>
      </c>
    </row>
    <row r="966" spans="1:24">
      <c r="A966">
        <v>27</v>
      </c>
      <c r="B966" s="28">
        <v>46174</v>
      </c>
      <c r="C966">
        <v>2026</v>
      </c>
      <c r="D966" t="s">
        <v>81</v>
      </c>
      <c r="E966">
        <v>6</v>
      </c>
      <c r="F966" t="s">
        <v>84</v>
      </c>
      <c r="G966" t="s">
        <v>20</v>
      </c>
      <c r="H966" t="s">
        <v>47</v>
      </c>
      <c r="I966" t="s">
        <v>2</v>
      </c>
      <c r="J966" t="s">
        <v>3</v>
      </c>
      <c r="K966" t="s">
        <v>23</v>
      </c>
      <c r="L966" t="s">
        <v>29</v>
      </c>
      <c r="M966">
        <v>1</v>
      </c>
      <c r="N966">
        <v>195.22</v>
      </c>
      <c r="O966">
        <v>0</v>
      </c>
      <c r="P966">
        <v>105.91</v>
      </c>
      <c r="Q966">
        <v>195.22</v>
      </c>
      <c r="R966">
        <v>105.91</v>
      </c>
      <c r="S966">
        <v>89.31</v>
      </c>
      <c r="T966">
        <v>0.45748386435816002</v>
      </c>
      <c r="U966">
        <v>2026</v>
      </c>
      <c r="V966" t="s">
        <v>81</v>
      </c>
      <c r="W966">
        <v>6</v>
      </c>
      <c r="X966" t="s">
        <v>84</v>
      </c>
    </row>
    <row r="967" spans="1:24">
      <c r="A967">
        <v>463</v>
      </c>
      <c r="B967" s="28">
        <v>46174</v>
      </c>
      <c r="C967">
        <v>2026</v>
      </c>
      <c r="D967" t="s">
        <v>81</v>
      </c>
      <c r="E967">
        <v>6</v>
      </c>
      <c r="F967" t="s">
        <v>84</v>
      </c>
      <c r="G967" t="s">
        <v>20</v>
      </c>
      <c r="H967" t="s">
        <v>21</v>
      </c>
      <c r="I967" t="s">
        <v>2</v>
      </c>
      <c r="J967" t="s">
        <v>13</v>
      </c>
      <c r="K967" t="s">
        <v>4</v>
      </c>
      <c r="L967" t="s">
        <v>26</v>
      </c>
      <c r="M967">
        <v>1</v>
      </c>
      <c r="N967">
        <v>40.71</v>
      </c>
      <c r="O967">
        <v>0.05</v>
      </c>
      <c r="P967">
        <v>16.559999999999999</v>
      </c>
      <c r="Q967">
        <v>38.674500000000002</v>
      </c>
      <c r="R967">
        <v>16.559999999999999</v>
      </c>
      <c r="S967">
        <v>22.114500000000003</v>
      </c>
      <c r="T967">
        <v>0.57181088314005357</v>
      </c>
      <c r="U967">
        <v>2026</v>
      </c>
      <c r="V967" t="s">
        <v>81</v>
      </c>
      <c r="W967">
        <v>6</v>
      </c>
      <c r="X967" t="s">
        <v>84</v>
      </c>
    </row>
    <row r="968" spans="1:24">
      <c r="A968">
        <v>653</v>
      </c>
      <c r="B968" s="28">
        <v>46174</v>
      </c>
      <c r="C968">
        <v>2026</v>
      </c>
      <c r="D968" t="s">
        <v>81</v>
      </c>
      <c r="E968">
        <v>6</v>
      </c>
      <c r="F968" t="s">
        <v>84</v>
      </c>
      <c r="G968" t="s">
        <v>6</v>
      </c>
      <c r="H968" t="s">
        <v>41</v>
      </c>
      <c r="I968" t="s">
        <v>2</v>
      </c>
      <c r="J968" t="s">
        <v>3</v>
      </c>
      <c r="K968" t="s">
        <v>34</v>
      </c>
      <c r="L968" t="s">
        <v>35</v>
      </c>
      <c r="M968">
        <v>1</v>
      </c>
      <c r="N968">
        <v>41.26</v>
      </c>
      <c r="O968">
        <v>0.05</v>
      </c>
      <c r="P968">
        <v>14.32</v>
      </c>
      <c r="Q968">
        <v>39.196999999999996</v>
      </c>
      <c r="R968">
        <v>14.32</v>
      </c>
      <c r="S968">
        <v>24.876999999999995</v>
      </c>
      <c r="T968">
        <v>0.63466591831007468</v>
      </c>
      <c r="U968">
        <v>2026</v>
      </c>
      <c r="V968" t="s">
        <v>81</v>
      </c>
      <c r="W968">
        <v>6</v>
      </c>
      <c r="X968" t="s">
        <v>84</v>
      </c>
    </row>
    <row r="969" spans="1:24">
      <c r="A969">
        <v>1485</v>
      </c>
      <c r="B969" s="28">
        <v>46174</v>
      </c>
      <c r="C969">
        <v>2026</v>
      </c>
      <c r="D969" t="s">
        <v>81</v>
      </c>
      <c r="E969">
        <v>6</v>
      </c>
      <c r="F969" t="s">
        <v>84</v>
      </c>
      <c r="G969" t="s">
        <v>6</v>
      </c>
      <c r="H969" t="s">
        <v>41</v>
      </c>
      <c r="I969" t="s">
        <v>19</v>
      </c>
      <c r="J969" t="s">
        <v>13</v>
      </c>
      <c r="K969" t="s">
        <v>34</v>
      </c>
      <c r="L969" t="s">
        <v>35</v>
      </c>
      <c r="M969">
        <v>2</v>
      </c>
      <c r="N969">
        <v>40.840000000000003</v>
      </c>
      <c r="O969">
        <v>0</v>
      </c>
      <c r="P969">
        <v>14.48</v>
      </c>
      <c r="Q969">
        <v>81.680000000000007</v>
      </c>
      <c r="R969">
        <v>28.96</v>
      </c>
      <c r="S969">
        <v>52.720000000000006</v>
      </c>
      <c r="T969">
        <v>0.64544564152791384</v>
      </c>
      <c r="U969">
        <v>2026</v>
      </c>
      <c r="V969" t="s">
        <v>81</v>
      </c>
      <c r="W969">
        <v>6</v>
      </c>
      <c r="X969" t="s">
        <v>84</v>
      </c>
    </row>
    <row r="970" spans="1:24">
      <c r="A970">
        <v>1925</v>
      </c>
      <c r="B970" s="28">
        <v>46174</v>
      </c>
      <c r="C970">
        <v>2026</v>
      </c>
      <c r="D970" t="s">
        <v>81</v>
      </c>
      <c r="E970">
        <v>6</v>
      </c>
      <c r="F970" t="s">
        <v>84</v>
      </c>
      <c r="G970" t="s">
        <v>20</v>
      </c>
      <c r="H970" t="s">
        <v>21</v>
      </c>
      <c r="I970" t="s">
        <v>2</v>
      </c>
      <c r="J970" t="s">
        <v>3</v>
      </c>
      <c r="K970" t="s">
        <v>9</v>
      </c>
      <c r="L970" t="s">
        <v>17</v>
      </c>
      <c r="M970">
        <v>1</v>
      </c>
      <c r="N970">
        <v>143.32</v>
      </c>
      <c r="O970">
        <v>0</v>
      </c>
      <c r="P970">
        <v>80.36</v>
      </c>
      <c r="Q970">
        <v>143.32</v>
      </c>
      <c r="R970">
        <v>80.36</v>
      </c>
      <c r="S970">
        <v>62.959999999999994</v>
      </c>
      <c r="T970">
        <v>0.43929667876081496</v>
      </c>
      <c r="U970">
        <v>2026</v>
      </c>
      <c r="V970" t="s">
        <v>81</v>
      </c>
      <c r="W970">
        <v>6</v>
      </c>
      <c r="X970" t="s">
        <v>84</v>
      </c>
    </row>
    <row r="971" spans="1:24">
      <c r="A971">
        <v>1952</v>
      </c>
      <c r="B971" s="28">
        <v>46174</v>
      </c>
      <c r="C971">
        <v>2026</v>
      </c>
      <c r="D971" t="s">
        <v>81</v>
      </c>
      <c r="E971">
        <v>6</v>
      </c>
      <c r="F971" t="s">
        <v>84</v>
      </c>
      <c r="G971" t="s">
        <v>0</v>
      </c>
      <c r="H971" t="s">
        <v>50</v>
      </c>
      <c r="I971" t="s">
        <v>2</v>
      </c>
      <c r="J971" t="s">
        <v>13</v>
      </c>
      <c r="K971" t="s">
        <v>9</v>
      </c>
      <c r="L971" t="s">
        <v>37</v>
      </c>
      <c r="M971">
        <v>2</v>
      </c>
      <c r="N971">
        <v>156.31</v>
      </c>
      <c r="O971">
        <v>0</v>
      </c>
      <c r="P971">
        <v>79.87</v>
      </c>
      <c r="Q971">
        <v>312.62</v>
      </c>
      <c r="R971">
        <v>159.74</v>
      </c>
      <c r="S971">
        <v>152.88</v>
      </c>
      <c r="T971">
        <v>0.4890282131661442</v>
      </c>
      <c r="U971">
        <v>2026</v>
      </c>
      <c r="V971" t="s">
        <v>81</v>
      </c>
      <c r="W971">
        <v>6</v>
      </c>
      <c r="X971" t="s">
        <v>84</v>
      </c>
    </row>
    <row r="972" spans="1:24">
      <c r="A972">
        <v>2010</v>
      </c>
      <c r="B972" s="28">
        <v>46174</v>
      </c>
      <c r="C972">
        <v>2026</v>
      </c>
      <c r="D972" t="s">
        <v>81</v>
      </c>
      <c r="E972">
        <v>6</v>
      </c>
      <c r="F972" t="s">
        <v>84</v>
      </c>
      <c r="G972" t="s">
        <v>20</v>
      </c>
      <c r="H972" t="s">
        <v>33</v>
      </c>
      <c r="I972" t="s">
        <v>2</v>
      </c>
      <c r="J972" t="s">
        <v>13</v>
      </c>
      <c r="K972" t="s">
        <v>4</v>
      </c>
      <c r="L972" t="s">
        <v>30</v>
      </c>
      <c r="M972">
        <v>3</v>
      </c>
      <c r="N972">
        <v>100.69</v>
      </c>
      <c r="O972">
        <v>0.1</v>
      </c>
      <c r="P972">
        <v>51.31</v>
      </c>
      <c r="Q972">
        <v>271.863</v>
      </c>
      <c r="R972">
        <v>153.93</v>
      </c>
      <c r="S972">
        <v>117.93299999999999</v>
      </c>
      <c r="T972">
        <v>0.43379569856876438</v>
      </c>
      <c r="U972">
        <v>2026</v>
      </c>
      <c r="V972" t="s">
        <v>81</v>
      </c>
      <c r="W972">
        <v>6</v>
      </c>
      <c r="X972" t="s">
        <v>84</v>
      </c>
    </row>
    <row r="973" spans="1:24">
      <c r="A973">
        <v>2114</v>
      </c>
      <c r="B973" s="28">
        <v>46174</v>
      </c>
      <c r="C973">
        <v>2026</v>
      </c>
      <c r="D973" t="s">
        <v>81</v>
      </c>
      <c r="E973">
        <v>6</v>
      </c>
      <c r="F973" t="s">
        <v>84</v>
      </c>
      <c r="G973" t="s">
        <v>20</v>
      </c>
      <c r="H973" t="s">
        <v>47</v>
      </c>
      <c r="I973" t="s">
        <v>19</v>
      </c>
      <c r="J973" t="s">
        <v>16</v>
      </c>
      <c r="K973" t="s">
        <v>14</v>
      </c>
      <c r="L973" t="s">
        <v>32</v>
      </c>
      <c r="M973">
        <v>2</v>
      </c>
      <c r="N973">
        <v>45.54</v>
      </c>
      <c r="O973">
        <v>0.1</v>
      </c>
      <c r="P973">
        <v>18.309999999999999</v>
      </c>
      <c r="Q973">
        <v>81.971999999999994</v>
      </c>
      <c r="R973">
        <v>36.619999999999997</v>
      </c>
      <c r="S973">
        <v>45.351999999999997</v>
      </c>
      <c r="T973">
        <v>0.5532620894939736</v>
      </c>
      <c r="U973">
        <v>2026</v>
      </c>
      <c r="V973" t="s">
        <v>81</v>
      </c>
      <c r="W973">
        <v>6</v>
      </c>
      <c r="X973" t="s">
        <v>84</v>
      </c>
    </row>
    <row r="974" spans="1:24">
      <c r="A974">
        <v>3104</v>
      </c>
      <c r="B974" s="28">
        <v>46174</v>
      </c>
      <c r="C974">
        <v>2026</v>
      </c>
      <c r="D974" t="s">
        <v>81</v>
      </c>
      <c r="E974">
        <v>6</v>
      </c>
      <c r="F974" t="s">
        <v>84</v>
      </c>
      <c r="G974" t="s">
        <v>11</v>
      </c>
      <c r="H974" t="s">
        <v>18</v>
      </c>
      <c r="I974" t="s">
        <v>8</v>
      </c>
      <c r="J974" t="s">
        <v>16</v>
      </c>
      <c r="K974" t="s">
        <v>9</v>
      </c>
      <c r="L974" t="s">
        <v>37</v>
      </c>
      <c r="M974">
        <v>5</v>
      </c>
      <c r="N974">
        <v>153.97</v>
      </c>
      <c r="O974">
        <v>0.15</v>
      </c>
      <c r="P974">
        <v>79.81</v>
      </c>
      <c r="Q974">
        <v>654.37249999999995</v>
      </c>
      <c r="R974">
        <v>399.05</v>
      </c>
      <c r="S974">
        <v>255.32249999999993</v>
      </c>
      <c r="T974">
        <v>0.39017914108554369</v>
      </c>
      <c r="U974">
        <v>2026</v>
      </c>
      <c r="V974" t="s">
        <v>81</v>
      </c>
      <c r="W974">
        <v>6</v>
      </c>
      <c r="X974" t="s">
        <v>84</v>
      </c>
    </row>
    <row r="975" spans="1:24">
      <c r="A975">
        <v>3230</v>
      </c>
      <c r="B975" s="28">
        <v>46174</v>
      </c>
      <c r="C975">
        <v>2026</v>
      </c>
      <c r="D975" t="s">
        <v>81</v>
      </c>
      <c r="E975">
        <v>6</v>
      </c>
      <c r="F975" t="s">
        <v>84</v>
      </c>
      <c r="G975" t="s">
        <v>11</v>
      </c>
      <c r="H975" t="s">
        <v>52</v>
      </c>
      <c r="I975" t="s">
        <v>19</v>
      </c>
      <c r="J975" t="s">
        <v>3</v>
      </c>
      <c r="K975" t="s">
        <v>34</v>
      </c>
      <c r="L975" t="s">
        <v>38</v>
      </c>
      <c r="M975">
        <v>1</v>
      </c>
      <c r="N975">
        <v>124.17</v>
      </c>
      <c r="O975">
        <v>0</v>
      </c>
      <c r="P975">
        <v>71.040000000000006</v>
      </c>
      <c r="Q975">
        <v>124.17</v>
      </c>
      <c r="R975">
        <v>71.040000000000006</v>
      </c>
      <c r="S975">
        <v>53.129999999999995</v>
      </c>
      <c r="T975">
        <v>0.4278811307079004</v>
      </c>
      <c r="U975">
        <v>2026</v>
      </c>
      <c r="V975" t="s">
        <v>81</v>
      </c>
      <c r="W975">
        <v>6</v>
      </c>
      <c r="X975" t="s">
        <v>84</v>
      </c>
    </row>
    <row r="976" spans="1:24">
      <c r="A976">
        <v>3415</v>
      </c>
      <c r="B976" s="28">
        <v>46174</v>
      </c>
      <c r="C976">
        <v>2026</v>
      </c>
      <c r="D976" t="s">
        <v>81</v>
      </c>
      <c r="E976">
        <v>6</v>
      </c>
      <c r="F976" t="s">
        <v>84</v>
      </c>
      <c r="G976" t="s">
        <v>11</v>
      </c>
      <c r="H976" t="s">
        <v>25</v>
      </c>
      <c r="I976" t="s">
        <v>19</v>
      </c>
      <c r="J976" t="s">
        <v>3</v>
      </c>
      <c r="K976" t="s">
        <v>9</v>
      </c>
      <c r="L976" t="s">
        <v>37</v>
      </c>
      <c r="M976">
        <v>1</v>
      </c>
      <c r="N976">
        <v>152.94999999999999</v>
      </c>
      <c r="O976">
        <v>0.05</v>
      </c>
      <c r="P976">
        <v>76.97</v>
      </c>
      <c r="Q976">
        <v>145.30249999999998</v>
      </c>
      <c r="R976">
        <v>76.97</v>
      </c>
      <c r="S976">
        <v>68.332499999999982</v>
      </c>
      <c r="T976">
        <v>0.47027752447480248</v>
      </c>
      <c r="U976">
        <v>2026</v>
      </c>
      <c r="V976" t="s">
        <v>81</v>
      </c>
      <c r="W976">
        <v>6</v>
      </c>
      <c r="X976" t="s">
        <v>84</v>
      </c>
    </row>
    <row r="977" spans="1:24">
      <c r="A977">
        <v>4130</v>
      </c>
      <c r="B977" s="28">
        <v>46174</v>
      </c>
      <c r="C977">
        <v>2026</v>
      </c>
      <c r="D977" t="s">
        <v>81</v>
      </c>
      <c r="E977">
        <v>6</v>
      </c>
      <c r="F977" t="s">
        <v>84</v>
      </c>
      <c r="G977" t="s">
        <v>20</v>
      </c>
      <c r="H977" t="s">
        <v>47</v>
      </c>
      <c r="I977" t="s">
        <v>2</v>
      </c>
      <c r="J977" t="s">
        <v>13</v>
      </c>
      <c r="K977" t="s">
        <v>4</v>
      </c>
      <c r="L977" t="s">
        <v>5</v>
      </c>
      <c r="M977">
        <v>3</v>
      </c>
      <c r="N977">
        <v>80.099999999999994</v>
      </c>
      <c r="O977">
        <v>0</v>
      </c>
      <c r="P977">
        <v>43.51</v>
      </c>
      <c r="Q977">
        <v>240.29999999999998</v>
      </c>
      <c r="R977">
        <v>130.53</v>
      </c>
      <c r="S977">
        <v>109.76999999999998</v>
      </c>
      <c r="T977">
        <v>0.45680399500624214</v>
      </c>
      <c r="U977">
        <v>2026</v>
      </c>
      <c r="V977" t="s">
        <v>81</v>
      </c>
      <c r="W977">
        <v>6</v>
      </c>
      <c r="X977" t="s">
        <v>84</v>
      </c>
    </row>
    <row r="978" spans="1:24">
      <c r="A978">
        <v>4314</v>
      </c>
      <c r="B978" s="28">
        <v>46174</v>
      </c>
      <c r="C978">
        <v>2026</v>
      </c>
      <c r="D978" t="s">
        <v>81</v>
      </c>
      <c r="E978">
        <v>6</v>
      </c>
      <c r="F978" t="s">
        <v>84</v>
      </c>
      <c r="G978" t="s">
        <v>20</v>
      </c>
      <c r="H978" t="s">
        <v>21</v>
      </c>
      <c r="I978" t="s">
        <v>19</v>
      </c>
      <c r="J978" t="s">
        <v>13</v>
      </c>
      <c r="K978" t="s">
        <v>34</v>
      </c>
      <c r="L978" t="s">
        <v>42</v>
      </c>
      <c r="M978">
        <v>2</v>
      </c>
      <c r="N978">
        <v>36.61</v>
      </c>
      <c r="O978">
        <v>0</v>
      </c>
      <c r="P978">
        <v>14.15</v>
      </c>
      <c r="Q978">
        <v>73.22</v>
      </c>
      <c r="R978">
        <v>28.3</v>
      </c>
      <c r="S978">
        <v>44.92</v>
      </c>
      <c r="T978">
        <v>0.61349358098880091</v>
      </c>
      <c r="U978">
        <v>2026</v>
      </c>
      <c r="V978" t="s">
        <v>81</v>
      </c>
      <c r="W978">
        <v>6</v>
      </c>
      <c r="X978" t="s">
        <v>84</v>
      </c>
    </row>
    <row r="979" spans="1:24">
      <c r="A979">
        <v>998</v>
      </c>
      <c r="B979" s="28">
        <v>46175</v>
      </c>
      <c r="C979">
        <v>2026</v>
      </c>
      <c r="D979" t="s">
        <v>81</v>
      </c>
      <c r="E979">
        <v>6</v>
      </c>
      <c r="F979" t="s">
        <v>84</v>
      </c>
      <c r="G979" t="s">
        <v>6</v>
      </c>
      <c r="H979" t="s">
        <v>41</v>
      </c>
      <c r="I979" t="s">
        <v>2</v>
      </c>
      <c r="J979" t="s">
        <v>3</v>
      </c>
      <c r="K979" t="s">
        <v>14</v>
      </c>
      <c r="L979" t="s">
        <v>44</v>
      </c>
      <c r="M979">
        <v>2</v>
      </c>
      <c r="N979">
        <v>131.81</v>
      </c>
      <c r="O979">
        <v>0.05</v>
      </c>
      <c r="P979">
        <v>66.09</v>
      </c>
      <c r="Q979">
        <v>250.43899999999999</v>
      </c>
      <c r="R979">
        <v>132.18</v>
      </c>
      <c r="S979">
        <v>118.25899999999999</v>
      </c>
      <c r="T979">
        <v>0.47220680485068217</v>
      </c>
      <c r="U979">
        <v>2026</v>
      </c>
      <c r="V979" t="s">
        <v>81</v>
      </c>
      <c r="W979">
        <v>6</v>
      </c>
      <c r="X979" t="s">
        <v>84</v>
      </c>
    </row>
    <row r="980" spans="1:24">
      <c r="A980">
        <v>1172</v>
      </c>
      <c r="B980" s="28">
        <v>46175</v>
      </c>
      <c r="C980">
        <v>2026</v>
      </c>
      <c r="D980" t="s">
        <v>81</v>
      </c>
      <c r="E980">
        <v>6</v>
      </c>
      <c r="F980" t="s">
        <v>84</v>
      </c>
      <c r="G980" t="s">
        <v>0</v>
      </c>
      <c r="H980" t="s">
        <v>50</v>
      </c>
      <c r="I980" t="s">
        <v>2</v>
      </c>
      <c r="J980" t="s">
        <v>3</v>
      </c>
      <c r="K980" t="s">
        <v>9</v>
      </c>
      <c r="L980" t="s">
        <v>37</v>
      </c>
      <c r="M980">
        <v>1</v>
      </c>
      <c r="N980">
        <v>153.43</v>
      </c>
      <c r="O980">
        <v>0.05</v>
      </c>
      <c r="P980">
        <v>78.16</v>
      </c>
      <c r="Q980">
        <v>145.7585</v>
      </c>
      <c r="R980">
        <v>78.16</v>
      </c>
      <c r="S980">
        <v>67.598500000000001</v>
      </c>
      <c r="T980">
        <v>0.46377055197467043</v>
      </c>
      <c r="U980">
        <v>2026</v>
      </c>
      <c r="V980" t="s">
        <v>81</v>
      </c>
      <c r="W980">
        <v>6</v>
      </c>
      <c r="X980" t="s">
        <v>84</v>
      </c>
    </row>
    <row r="981" spans="1:24">
      <c r="A981">
        <v>1261</v>
      </c>
      <c r="B981" s="28">
        <v>46175</v>
      </c>
      <c r="C981">
        <v>2026</v>
      </c>
      <c r="D981" t="s">
        <v>81</v>
      </c>
      <c r="E981">
        <v>6</v>
      </c>
      <c r="F981" t="s">
        <v>84</v>
      </c>
      <c r="G981" t="s">
        <v>6</v>
      </c>
      <c r="H981" t="s">
        <v>49</v>
      </c>
      <c r="I981" t="s">
        <v>2</v>
      </c>
      <c r="J981" t="s">
        <v>13</v>
      </c>
      <c r="K981" t="s">
        <v>4</v>
      </c>
      <c r="L981" t="s">
        <v>5</v>
      </c>
      <c r="M981">
        <v>2</v>
      </c>
      <c r="N981">
        <v>80.06</v>
      </c>
      <c r="O981">
        <v>0</v>
      </c>
      <c r="P981">
        <v>42.87</v>
      </c>
      <c r="Q981">
        <v>160.12</v>
      </c>
      <c r="R981">
        <v>85.74</v>
      </c>
      <c r="S981">
        <v>74.38000000000001</v>
      </c>
      <c r="T981">
        <v>0.4645266050462154</v>
      </c>
      <c r="U981">
        <v>2026</v>
      </c>
      <c r="V981" t="s">
        <v>81</v>
      </c>
      <c r="W981">
        <v>6</v>
      </c>
      <c r="X981" t="s">
        <v>84</v>
      </c>
    </row>
    <row r="982" spans="1:24">
      <c r="A982">
        <v>1762</v>
      </c>
      <c r="B982" s="28">
        <v>46175</v>
      </c>
      <c r="C982">
        <v>2026</v>
      </c>
      <c r="D982" t="s">
        <v>81</v>
      </c>
      <c r="E982">
        <v>6</v>
      </c>
      <c r="F982" t="s">
        <v>84</v>
      </c>
      <c r="G982" t="s">
        <v>20</v>
      </c>
      <c r="H982" t="s">
        <v>47</v>
      </c>
      <c r="I982" t="s">
        <v>19</v>
      </c>
      <c r="J982" t="s">
        <v>16</v>
      </c>
      <c r="K982" t="s">
        <v>34</v>
      </c>
      <c r="L982" t="s">
        <v>35</v>
      </c>
      <c r="M982">
        <v>1</v>
      </c>
      <c r="N982">
        <v>40.549999999999997</v>
      </c>
      <c r="O982">
        <v>0</v>
      </c>
      <c r="P982">
        <v>15.16</v>
      </c>
      <c r="Q982">
        <v>40.549999999999997</v>
      </c>
      <c r="R982">
        <v>15.16</v>
      </c>
      <c r="S982">
        <v>25.389999999999997</v>
      </c>
      <c r="T982">
        <v>0.62614056720098643</v>
      </c>
      <c r="U982">
        <v>2026</v>
      </c>
      <c r="V982" t="s">
        <v>81</v>
      </c>
      <c r="W982">
        <v>6</v>
      </c>
      <c r="X982" t="s">
        <v>84</v>
      </c>
    </row>
    <row r="983" spans="1:24">
      <c r="A983">
        <v>1851</v>
      </c>
      <c r="B983" s="28">
        <v>46175</v>
      </c>
      <c r="C983">
        <v>2026</v>
      </c>
      <c r="D983" t="s">
        <v>81</v>
      </c>
      <c r="E983">
        <v>6</v>
      </c>
      <c r="F983" t="s">
        <v>84</v>
      </c>
      <c r="G983" t="s">
        <v>6</v>
      </c>
      <c r="H983" t="s">
        <v>27</v>
      </c>
      <c r="I983" t="s">
        <v>2</v>
      </c>
      <c r="J983" t="s">
        <v>13</v>
      </c>
      <c r="K983" t="s">
        <v>14</v>
      </c>
      <c r="L983" t="s">
        <v>32</v>
      </c>
      <c r="M983">
        <v>3</v>
      </c>
      <c r="N983">
        <v>45.43</v>
      </c>
      <c r="O983">
        <v>0.15</v>
      </c>
      <c r="P983">
        <v>17.850000000000001</v>
      </c>
      <c r="Q983">
        <v>115.84649999999999</v>
      </c>
      <c r="R983">
        <v>53.550000000000004</v>
      </c>
      <c r="S983">
        <v>62.296499999999988</v>
      </c>
      <c r="T983">
        <v>0.53775038520801222</v>
      </c>
      <c r="U983">
        <v>2026</v>
      </c>
      <c r="V983" t="s">
        <v>81</v>
      </c>
      <c r="W983">
        <v>6</v>
      </c>
      <c r="X983" t="s">
        <v>84</v>
      </c>
    </row>
    <row r="984" spans="1:24">
      <c r="A984">
        <v>3205</v>
      </c>
      <c r="B984" s="28">
        <v>46175</v>
      </c>
      <c r="C984">
        <v>2026</v>
      </c>
      <c r="D984" t="s">
        <v>81</v>
      </c>
      <c r="E984">
        <v>6</v>
      </c>
      <c r="F984" t="s">
        <v>84</v>
      </c>
      <c r="G984" t="s">
        <v>20</v>
      </c>
      <c r="H984" t="s">
        <v>21</v>
      </c>
      <c r="I984" t="s">
        <v>8</v>
      </c>
      <c r="J984" t="s">
        <v>16</v>
      </c>
      <c r="K984" t="s">
        <v>9</v>
      </c>
      <c r="L984" t="s">
        <v>17</v>
      </c>
      <c r="M984">
        <v>6</v>
      </c>
      <c r="N984">
        <v>146.85</v>
      </c>
      <c r="O984">
        <v>0.15</v>
      </c>
      <c r="P984">
        <v>80.45</v>
      </c>
      <c r="Q984">
        <v>748.93499999999995</v>
      </c>
      <c r="R984">
        <v>482.70000000000005</v>
      </c>
      <c r="S984">
        <v>266.2349999999999</v>
      </c>
      <c r="T984">
        <v>0.35548478839952724</v>
      </c>
      <c r="U984">
        <v>2026</v>
      </c>
      <c r="V984" t="s">
        <v>81</v>
      </c>
      <c r="W984">
        <v>6</v>
      </c>
      <c r="X984" t="s">
        <v>84</v>
      </c>
    </row>
    <row r="985" spans="1:24">
      <c r="A985">
        <v>1396</v>
      </c>
      <c r="B985" s="28">
        <v>46176</v>
      </c>
      <c r="C985">
        <v>2026</v>
      </c>
      <c r="D985" t="s">
        <v>81</v>
      </c>
      <c r="E985">
        <v>6</v>
      </c>
      <c r="F985" t="s">
        <v>84</v>
      </c>
      <c r="G985" t="s">
        <v>11</v>
      </c>
      <c r="H985" t="s">
        <v>18</v>
      </c>
      <c r="I985" t="s">
        <v>2</v>
      </c>
      <c r="J985" t="s">
        <v>16</v>
      </c>
      <c r="K985" t="s">
        <v>23</v>
      </c>
      <c r="L985" t="s">
        <v>29</v>
      </c>
      <c r="M985">
        <v>1</v>
      </c>
      <c r="N985">
        <v>192.33</v>
      </c>
      <c r="O985">
        <v>0.1</v>
      </c>
      <c r="P985">
        <v>105.15</v>
      </c>
      <c r="Q985">
        <v>173.09700000000001</v>
      </c>
      <c r="R985">
        <v>105.15</v>
      </c>
      <c r="S985">
        <v>67.947000000000003</v>
      </c>
      <c r="T985">
        <v>0.39253713235931298</v>
      </c>
      <c r="U985">
        <v>2026</v>
      </c>
      <c r="V985" t="s">
        <v>81</v>
      </c>
      <c r="W985">
        <v>6</v>
      </c>
      <c r="X985" t="s">
        <v>84</v>
      </c>
    </row>
    <row r="986" spans="1:24">
      <c r="A986">
        <v>1441</v>
      </c>
      <c r="B986" s="28">
        <v>46176</v>
      </c>
      <c r="C986">
        <v>2026</v>
      </c>
      <c r="D986" t="s">
        <v>81</v>
      </c>
      <c r="E986">
        <v>6</v>
      </c>
      <c r="F986" t="s">
        <v>84</v>
      </c>
      <c r="G986" t="s">
        <v>11</v>
      </c>
      <c r="H986" t="s">
        <v>39</v>
      </c>
      <c r="I986" t="s">
        <v>28</v>
      </c>
      <c r="J986" t="s">
        <v>13</v>
      </c>
      <c r="K986" t="s">
        <v>14</v>
      </c>
      <c r="L986" t="s">
        <v>44</v>
      </c>
      <c r="M986">
        <v>3</v>
      </c>
      <c r="N986">
        <v>135.4</v>
      </c>
      <c r="O986">
        <v>0</v>
      </c>
      <c r="P986">
        <v>65.16</v>
      </c>
      <c r="Q986">
        <v>406.20000000000005</v>
      </c>
      <c r="R986">
        <v>195.48</v>
      </c>
      <c r="S986">
        <v>210.72000000000006</v>
      </c>
      <c r="T986">
        <v>0.51875923190546536</v>
      </c>
      <c r="U986">
        <v>2026</v>
      </c>
      <c r="V986" t="s">
        <v>81</v>
      </c>
      <c r="W986">
        <v>6</v>
      </c>
      <c r="X986" t="s">
        <v>84</v>
      </c>
    </row>
    <row r="987" spans="1:24">
      <c r="A987">
        <v>1511</v>
      </c>
      <c r="B987" s="28">
        <v>46176</v>
      </c>
      <c r="C987">
        <v>2026</v>
      </c>
      <c r="D987" t="s">
        <v>81</v>
      </c>
      <c r="E987">
        <v>6</v>
      </c>
      <c r="F987" t="s">
        <v>84</v>
      </c>
      <c r="G987" t="s">
        <v>11</v>
      </c>
      <c r="H987" t="s">
        <v>25</v>
      </c>
      <c r="I987" t="s">
        <v>2</v>
      </c>
      <c r="J987" t="s">
        <v>13</v>
      </c>
      <c r="K987" t="s">
        <v>34</v>
      </c>
      <c r="L987" t="s">
        <v>42</v>
      </c>
      <c r="M987">
        <v>2</v>
      </c>
      <c r="N987">
        <v>36.08</v>
      </c>
      <c r="O987">
        <v>0.05</v>
      </c>
      <c r="P987">
        <v>13.73</v>
      </c>
      <c r="Q987">
        <v>68.551999999999992</v>
      </c>
      <c r="R987">
        <v>27.46</v>
      </c>
      <c r="S987">
        <v>41.091999999999992</v>
      </c>
      <c r="T987">
        <v>0.59942817131520587</v>
      </c>
      <c r="U987">
        <v>2026</v>
      </c>
      <c r="V987" t="s">
        <v>81</v>
      </c>
      <c r="W987">
        <v>6</v>
      </c>
      <c r="X987" t="s">
        <v>84</v>
      </c>
    </row>
    <row r="988" spans="1:24">
      <c r="A988">
        <v>1701</v>
      </c>
      <c r="B988" s="28">
        <v>46176</v>
      </c>
      <c r="C988">
        <v>2026</v>
      </c>
      <c r="D988" t="s">
        <v>81</v>
      </c>
      <c r="E988">
        <v>6</v>
      </c>
      <c r="F988" t="s">
        <v>84</v>
      </c>
      <c r="G988" t="s">
        <v>0</v>
      </c>
      <c r="H988" t="s">
        <v>36</v>
      </c>
      <c r="I988" t="s">
        <v>2</v>
      </c>
      <c r="J988" t="s">
        <v>13</v>
      </c>
      <c r="K988" t="s">
        <v>14</v>
      </c>
      <c r="L988" t="s">
        <v>32</v>
      </c>
      <c r="M988">
        <v>1</v>
      </c>
      <c r="N988">
        <v>46.16</v>
      </c>
      <c r="O988">
        <v>0</v>
      </c>
      <c r="P988">
        <v>18.36</v>
      </c>
      <c r="Q988">
        <v>46.16</v>
      </c>
      <c r="R988">
        <v>18.36</v>
      </c>
      <c r="S988">
        <v>27.799999999999997</v>
      </c>
      <c r="T988">
        <v>0.60225303292894283</v>
      </c>
      <c r="U988">
        <v>2026</v>
      </c>
      <c r="V988" t="s">
        <v>81</v>
      </c>
      <c r="W988">
        <v>6</v>
      </c>
      <c r="X988" t="s">
        <v>84</v>
      </c>
    </row>
    <row r="989" spans="1:24">
      <c r="A989">
        <v>1984</v>
      </c>
      <c r="B989" s="28">
        <v>46176</v>
      </c>
      <c r="C989">
        <v>2026</v>
      </c>
      <c r="D989" t="s">
        <v>81</v>
      </c>
      <c r="E989">
        <v>6</v>
      </c>
      <c r="F989" t="s">
        <v>84</v>
      </c>
      <c r="G989" t="s">
        <v>6</v>
      </c>
      <c r="H989" t="s">
        <v>7</v>
      </c>
      <c r="I989" t="s">
        <v>2</v>
      </c>
      <c r="J989" t="s">
        <v>3</v>
      </c>
      <c r="K989" t="s">
        <v>4</v>
      </c>
      <c r="L989" t="s">
        <v>22</v>
      </c>
      <c r="M989">
        <v>2</v>
      </c>
      <c r="N989">
        <v>50.77</v>
      </c>
      <c r="O989">
        <v>0</v>
      </c>
      <c r="P989">
        <v>22.93</v>
      </c>
      <c r="Q989">
        <v>101.54</v>
      </c>
      <c r="R989">
        <v>45.86</v>
      </c>
      <c r="S989">
        <v>55.680000000000007</v>
      </c>
      <c r="T989">
        <v>0.54835532794957653</v>
      </c>
      <c r="U989">
        <v>2026</v>
      </c>
      <c r="V989" t="s">
        <v>81</v>
      </c>
      <c r="W989">
        <v>6</v>
      </c>
      <c r="X989" t="s">
        <v>84</v>
      </c>
    </row>
    <row r="990" spans="1:24">
      <c r="A990">
        <v>2572</v>
      </c>
      <c r="B990" s="28">
        <v>46176</v>
      </c>
      <c r="C990">
        <v>2026</v>
      </c>
      <c r="D990" t="s">
        <v>81</v>
      </c>
      <c r="E990">
        <v>6</v>
      </c>
      <c r="F990" t="s">
        <v>84</v>
      </c>
      <c r="G990" t="s">
        <v>20</v>
      </c>
      <c r="H990" t="s">
        <v>33</v>
      </c>
      <c r="I990" t="s">
        <v>28</v>
      </c>
      <c r="J990" t="s">
        <v>16</v>
      </c>
      <c r="K990" t="s">
        <v>9</v>
      </c>
      <c r="L990" t="s">
        <v>46</v>
      </c>
      <c r="M990">
        <v>2</v>
      </c>
      <c r="N990">
        <v>70.97</v>
      </c>
      <c r="O990">
        <v>0.05</v>
      </c>
      <c r="P990">
        <v>32.54</v>
      </c>
      <c r="Q990">
        <v>134.84299999999999</v>
      </c>
      <c r="R990">
        <v>65.08</v>
      </c>
      <c r="S990">
        <v>69.762999999999991</v>
      </c>
      <c r="T990">
        <v>0.51736463887632278</v>
      </c>
      <c r="U990">
        <v>2026</v>
      </c>
      <c r="V990" t="s">
        <v>81</v>
      </c>
      <c r="W990">
        <v>6</v>
      </c>
      <c r="X990" t="s">
        <v>84</v>
      </c>
    </row>
    <row r="991" spans="1:24">
      <c r="A991">
        <v>2833</v>
      </c>
      <c r="B991" s="28">
        <v>46176</v>
      </c>
      <c r="C991">
        <v>2026</v>
      </c>
      <c r="D991" t="s">
        <v>81</v>
      </c>
      <c r="E991">
        <v>6</v>
      </c>
      <c r="F991" t="s">
        <v>84</v>
      </c>
      <c r="G991" t="s">
        <v>20</v>
      </c>
      <c r="H991" t="s">
        <v>47</v>
      </c>
      <c r="I991" t="s">
        <v>2</v>
      </c>
      <c r="J991" t="s">
        <v>3</v>
      </c>
      <c r="K991" t="s">
        <v>9</v>
      </c>
      <c r="L991" t="s">
        <v>17</v>
      </c>
      <c r="M991">
        <v>3</v>
      </c>
      <c r="N991">
        <v>141.6</v>
      </c>
      <c r="O991">
        <v>0</v>
      </c>
      <c r="P991">
        <v>78.02</v>
      </c>
      <c r="Q991">
        <v>424.79999999999995</v>
      </c>
      <c r="R991">
        <v>234.06</v>
      </c>
      <c r="S991">
        <v>190.73999999999995</v>
      </c>
      <c r="T991">
        <v>0.44901129943502821</v>
      </c>
      <c r="U991">
        <v>2026</v>
      </c>
      <c r="V991" t="s">
        <v>81</v>
      </c>
      <c r="W991">
        <v>6</v>
      </c>
      <c r="X991" t="s">
        <v>84</v>
      </c>
    </row>
    <row r="992" spans="1:24">
      <c r="A992">
        <v>3522</v>
      </c>
      <c r="B992" s="28">
        <v>46176</v>
      </c>
      <c r="C992">
        <v>2026</v>
      </c>
      <c r="D992" t="s">
        <v>81</v>
      </c>
      <c r="E992">
        <v>6</v>
      </c>
      <c r="F992" t="s">
        <v>84</v>
      </c>
      <c r="G992" t="s">
        <v>20</v>
      </c>
      <c r="H992" t="s">
        <v>47</v>
      </c>
      <c r="I992" t="s">
        <v>2</v>
      </c>
      <c r="J992" t="s">
        <v>13</v>
      </c>
      <c r="K992" t="s">
        <v>4</v>
      </c>
      <c r="L992" t="s">
        <v>26</v>
      </c>
      <c r="M992">
        <v>1</v>
      </c>
      <c r="N992">
        <v>40.57</v>
      </c>
      <c r="O992">
        <v>0</v>
      </c>
      <c r="P992">
        <v>16.329999999999998</v>
      </c>
      <c r="Q992">
        <v>40.57</v>
      </c>
      <c r="R992">
        <v>16.329999999999998</v>
      </c>
      <c r="S992">
        <v>24.240000000000002</v>
      </c>
      <c r="T992">
        <v>0.59748582696573826</v>
      </c>
      <c r="U992">
        <v>2026</v>
      </c>
      <c r="V992" t="s">
        <v>81</v>
      </c>
      <c r="W992">
        <v>6</v>
      </c>
      <c r="X992" t="s">
        <v>84</v>
      </c>
    </row>
    <row r="993" spans="1:24">
      <c r="A993">
        <v>146</v>
      </c>
      <c r="B993" s="28">
        <v>46177</v>
      </c>
      <c r="C993">
        <v>2026</v>
      </c>
      <c r="D993" t="s">
        <v>81</v>
      </c>
      <c r="E993">
        <v>6</v>
      </c>
      <c r="F993" t="s">
        <v>84</v>
      </c>
      <c r="G993" t="s">
        <v>6</v>
      </c>
      <c r="H993" t="s">
        <v>49</v>
      </c>
      <c r="I993" t="s">
        <v>28</v>
      </c>
      <c r="J993" t="s">
        <v>3</v>
      </c>
      <c r="K993" t="s">
        <v>4</v>
      </c>
      <c r="L993" t="s">
        <v>5</v>
      </c>
      <c r="M993">
        <v>2</v>
      </c>
      <c r="N993">
        <v>81.81</v>
      </c>
      <c r="O993">
        <v>0</v>
      </c>
      <c r="P993">
        <v>42.54</v>
      </c>
      <c r="Q993">
        <v>163.62</v>
      </c>
      <c r="R993">
        <v>85.08</v>
      </c>
      <c r="S993">
        <v>78.540000000000006</v>
      </c>
      <c r="T993">
        <v>0.48001466813348004</v>
      </c>
      <c r="U993">
        <v>2026</v>
      </c>
      <c r="V993" t="s">
        <v>81</v>
      </c>
      <c r="W993">
        <v>6</v>
      </c>
      <c r="X993" t="s">
        <v>84</v>
      </c>
    </row>
    <row r="994" spans="1:24">
      <c r="A994">
        <v>161</v>
      </c>
      <c r="B994" s="28">
        <v>46177</v>
      </c>
      <c r="C994">
        <v>2026</v>
      </c>
      <c r="D994" t="s">
        <v>81</v>
      </c>
      <c r="E994">
        <v>6</v>
      </c>
      <c r="F994" t="s">
        <v>84</v>
      </c>
      <c r="G994" t="s">
        <v>0</v>
      </c>
      <c r="H994" t="s">
        <v>1</v>
      </c>
      <c r="I994" t="s">
        <v>28</v>
      </c>
      <c r="J994" t="s">
        <v>3</v>
      </c>
      <c r="K994" t="s">
        <v>4</v>
      </c>
      <c r="L994" t="s">
        <v>22</v>
      </c>
      <c r="M994">
        <v>2</v>
      </c>
      <c r="N994">
        <v>50.09</v>
      </c>
      <c r="O994">
        <v>0</v>
      </c>
      <c r="P994">
        <v>22.91</v>
      </c>
      <c r="Q994">
        <v>100.18</v>
      </c>
      <c r="R994">
        <v>45.82</v>
      </c>
      <c r="S994">
        <v>54.360000000000007</v>
      </c>
      <c r="T994">
        <v>0.54262327809942112</v>
      </c>
      <c r="U994">
        <v>2026</v>
      </c>
      <c r="V994" t="s">
        <v>81</v>
      </c>
      <c r="W994">
        <v>6</v>
      </c>
      <c r="X994" t="s">
        <v>84</v>
      </c>
    </row>
    <row r="995" spans="1:24">
      <c r="A995">
        <v>819</v>
      </c>
      <c r="B995" s="28">
        <v>46177</v>
      </c>
      <c r="C995">
        <v>2026</v>
      </c>
      <c r="D995" t="s">
        <v>81</v>
      </c>
      <c r="E995">
        <v>6</v>
      </c>
      <c r="F995" t="s">
        <v>84</v>
      </c>
      <c r="G995" t="s">
        <v>20</v>
      </c>
      <c r="H995" t="s">
        <v>33</v>
      </c>
      <c r="I995" t="s">
        <v>2</v>
      </c>
      <c r="J995" t="s">
        <v>3</v>
      </c>
      <c r="K995" t="s">
        <v>9</v>
      </c>
      <c r="L995" t="s">
        <v>46</v>
      </c>
      <c r="M995">
        <v>1</v>
      </c>
      <c r="N995">
        <v>72.38</v>
      </c>
      <c r="O995">
        <v>0</v>
      </c>
      <c r="P995">
        <v>32.68</v>
      </c>
      <c r="Q995">
        <v>72.38</v>
      </c>
      <c r="R995">
        <v>32.68</v>
      </c>
      <c r="S995">
        <v>39.699999999999996</v>
      </c>
      <c r="T995">
        <v>0.54849405913235694</v>
      </c>
      <c r="U995">
        <v>2026</v>
      </c>
      <c r="V995" t="s">
        <v>81</v>
      </c>
      <c r="W995">
        <v>6</v>
      </c>
      <c r="X995" t="s">
        <v>84</v>
      </c>
    </row>
    <row r="996" spans="1:24">
      <c r="A996">
        <v>2104</v>
      </c>
      <c r="B996" s="28">
        <v>46177</v>
      </c>
      <c r="C996">
        <v>2026</v>
      </c>
      <c r="D996" t="s">
        <v>81</v>
      </c>
      <c r="E996">
        <v>6</v>
      </c>
      <c r="F996" t="s">
        <v>84</v>
      </c>
      <c r="G996" t="s">
        <v>6</v>
      </c>
      <c r="H996" t="s">
        <v>7</v>
      </c>
      <c r="I996" t="s">
        <v>2</v>
      </c>
      <c r="J996" t="s">
        <v>13</v>
      </c>
      <c r="K996" t="s">
        <v>9</v>
      </c>
      <c r="L996" t="s">
        <v>10</v>
      </c>
      <c r="M996">
        <v>1</v>
      </c>
      <c r="N996">
        <v>92.31</v>
      </c>
      <c r="O996">
        <v>0</v>
      </c>
      <c r="P996">
        <v>45.58</v>
      </c>
      <c r="Q996">
        <v>92.31</v>
      </c>
      <c r="R996">
        <v>45.58</v>
      </c>
      <c r="S996">
        <v>46.730000000000004</v>
      </c>
      <c r="T996">
        <v>0.50622901094139316</v>
      </c>
      <c r="U996">
        <v>2026</v>
      </c>
      <c r="V996" t="s">
        <v>81</v>
      </c>
      <c r="W996">
        <v>6</v>
      </c>
      <c r="X996" t="s">
        <v>84</v>
      </c>
    </row>
    <row r="997" spans="1:24">
      <c r="A997">
        <v>2678</v>
      </c>
      <c r="B997" s="28">
        <v>46177</v>
      </c>
      <c r="C997">
        <v>2026</v>
      </c>
      <c r="D997" t="s">
        <v>81</v>
      </c>
      <c r="E997">
        <v>6</v>
      </c>
      <c r="F997" t="s">
        <v>84</v>
      </c>
      <c r="G997" t="s">
        <v>20</v>
      </c>
      <c r="H997" t="s">
        <v>33</v>
      </c>
      <c r="I997" t="s">
        <v>8</v>
      </c>
      <c r="J997" t="s">
        <v>3</v>
      </c>
      <c r="K997" t="s">
        <v>14</v>
      </c>
      <c r="L997" t="s">
        <v>32</v>
      </c>
      <c r="M997">
        <v>12</v>
      </c>
      <c r="N997">
        <v>47.6</v>
      </c>
      <c r="O997">
        <v>0.15</v>
      </c>
      <c r="P997">
        <v>18.670000000000002</v>
      </c>
      <c r="Q997">
        <v>485.52000000000004</v>
      </c>
      <c r="R997">
        <v>224.04000000000002</v>
      </c>
      <c r="S997">
        <v>261.48</v>
      </c>
      <c r="T997">
        <v>0.53855659911023235</v>
      </c>
      <c r="U997">
        <v>2026</v>
      </c>
      <c r="V997" t="s">
        <v>81</v>
      </c>
      <c r="W997">
        <v>6</v>
      </c>
      <c r="X997" t="s">
        <v>84</v>
      </c>
    </row>
    <row r="998" spans="1:24">
      <c r="A998">
        <v>3015</v>
      </c>
      <c r="B998" s="28">
        <v>46177</v>
      </c>
      <c r="C998">
        <v>2026</v>
      </c>
      <c r="D998" t="s">
        <v>81</v>
      </c>
      <c r="E998">
        <v>6</v>
      </c>
      <c r="F998" t="s">
        <v>84</v>
      </c>
      <c r="G998" t="s">
        <v>6</v>
      </c>
      <c r="H998" t="s">
        <v>49</v>
      </c>
      <c r="I998" t="s">
        <v>2</v>
      </c>
      <c r="J998" t="s">
        <v>3</v>
      </c>
      <c r="K998" t="s">
        <v>14</v>
      </c>
      <c r="L998" t="s">
        <v>32</v>
      </c>
      <c r="M998">
        <v>1</v>
      </c>
      <c r="N998">
        <v>45.5</v>
      </c>
      <c r="O998">
        <v>0.05</v>
      </c>
      <c r="P998">
        <v>18.89</v>
      </c>
      <c r="Q998">
        <v>43.225000000000001</v>
      </c>
      <c r="R998">
        <v>18.89</v>
      </c>
      <c r="S998">
        <v>24.335000000000001</v>
      </c>
      <c r="T998">
        <v>0.56298438403701567</v>
      </c>
      <c r="U998">
        <v>2026</v>
      </c>
      <c r="V998" t="s">
        <v>81</v>
      </c>
      <c r="W998">
        <v>6</v>
      </c>
      <c r="X998" t="s">
        <v>84</v>
      </c>
    </row>
    <row r="999" spans="1:24">
      <c r="A999">
        <v>3243</v>
      </c>
      <c r="B999" s="28">
        <v>46177</v>
      </c>
      <c r="C999">
        <v>2026</v>
      </c>
      <c r="D999" t="s">
        <v>81</v>
      </c>
      <c r="E999">
        <v>6</v>
      </c>
      <c r="F999" t="s">
        <v>84</v>
      </c>
      <c r="G999" t="s">
        <v>11</v>
      </c>
      <c r="H999" t="s">
        <v>25</v>
      </c>
      <c r="I999" t="s">
        <v>2</v>
      </c>
      <c r="J999" t="s">
        <v>3</v>
      </c>
      <c r="K999" t="s">
        <v>34</v>
      </c>
      <c r="L999" t="s">
        <v>42</v>
      </c>
      <c r="M999">
        <v>1</v>
      </c>
      <c r="N999">
        <v>35.99</v>
      </c>
      <c r="O999">
        <v>0</v>
      </c>
      <c r="P999">
        <v>14.05</v>
      </c>
      <c r="Q999">
        <v>35.99</v>
      </c>
      <c r="R999">
        <v>14.05</v>
      </c>
      <c r="S999">
        <v>21.94</v>
      </c>
      <c r="T999">
        <v>0.60961378160600166</v>
      </c>
      <c r="U999">
        <v>2026</v>
      </c>
      <c r="V999" t="s">
        <v>81</v>
      </c>
      <c r="W999">
        <v>6</v>
      </c>
      <c r="X999" t="s">
        <v>84</v>
      </c>
    </row>
    <row r="1000" spans="1:24">
      <c r="A1000">
        <v>3283</v>
      </c>
      <c r="B1000" s="28">
        <v>46177</v>
      </c>
      <c r="C1000">
        <v>2026</v>
      </c>
      <c r="D1000" t="s">
        <v>81</v>
      </c>
      <c r="E1000">
        <v>6</v>
      </c>
      <c r="F1000" t="s">
        <v>84</v>
      </c>
      <c r="G1000" t="s">
        <v>6</v>
      </c>
      <c r="H1000" t="s">
        <v>43</v>
      </c>
      <c r="I1000" t="s">
        <v>28</v>
      </c>
      <c r="J1000" t="s">
        <v>3</v>
      </c>
      <c r="K1000" t="s">
        <v>34</v>
      </c>
      <c r="L1000" t="s">
        <v>38</v>
      </c>
      <c r="M1000">
        <v>1</v>
      </c>
      <c r="N1000">
        <v>122.55</v>
      </c>
      <c r="O1000">
        <v>0</v>
      </c>
      <c r="P1000">
        <v>68.97</v>
      </c>
      <c r="Q1000">
        <v>122.55</v>
      </c>
      <c r="R1000">
        <v>68.97</v>
      </c>
      <c r="S1000">
        <v>53.58</v>
      </c>
      <c r="T1000">
        <v>0.43720930232558142</v>
      </c>
      <c r="U1000">
        <v>2026</v>
      </c>
      <c r="V1000" t="s">
        <v>81</v>
      </c>
      <c r="W1000">
        <v>6</v>
      </c>
      <c r="X1000" t="s">
        <v>84</v>
      </c>
    </row>
    <row r="1001" spans="1:24">
      <c r="A1001">
        <v>3966</v>
      </c>
      <c r="B1001" s="28">
        <v>46177</v>
      </c>
      <c r="C1001">
        <v>2026</v>
      </c>
      <c r="D1001" t="s">
        <v>81</v>
      </c>
      <c r="E1001">
        <v>6</v>
      </c>
      <c r="F1001" t="s">
        <v>84</v>
      </c>
      <c r="G1001" t="s">
        <v>20</v>
      </c>
      <c r="H1001" t="s">
        <v>33</v>
      </c>
      <c r="I1001" t="s">
        <v>2</v>
      </c>
      <c r="J1001" t="s">
        <v>13</v>
      </c>
      <c r="K1001" t="s">
        <v>34</v>
      </c>
      <c r="L1001" t="s">
        <v>38</v>
      </c>
      <c r="M1001">
        <v>3</v>
      </c>
      <c r="N1001">
        <v>126.22</v>
      </c>
      <c r="O1001">
        <v>0</v>
      </c>
      <c r="P1001">
        <v>69.599999999999994</v>
      </c>
      <c r="Q1001">
        <v>378.65999999999997</v>
      </c>
      <c r="R1001">
        <v>208.79999999999998</v>
      </c>
      <c r="S1001">
        <v>169.85999999999999</v>
      </c>
      <c r="T1001">
        <v>0.4485818412295991</v>
      </c>
      <c r="U1001">
        <v>2026</v>
      </c>
      <c r="V1001" t="s">
        <v>81</v>
      </c>
      <c r="W1001">
        <v>6</v>
      </c>
      <c r="X1001" t="s">
        <v>84</v>
      </c>
    </row>
    <row r="1002" spans="1:24">
      <c r="A1002">
        <v>1349</v>
      </c>
      <c r="B1002" s="28">
        <v>46178</v>
      </c>
      <c r="C1002">
        <v>2026</v>
      </c>
      <c r="D1002" t="s">
        <v>81</v>
      </c>
      <c r="E1002">
        <v>6</v>
      </c>
      <c r="F1002" t="s">
        <v>84</v>
      </c>
      <c r="G1002" t="s">
        <v>0</v>
      </c>
      <c r="H1002" t="s">
        <v>50</v>
      </c>
      <c r="I1002" t="s">
        <v>19</v>
      </c>
      <c r="J1002" t="s">
        <v>3</v>
      </c>
      <c r="K1002" t="s">
        <v>9</v>
      </c>
      <c r="L1002" t="s">
        <v>10</v>
      </c>
      <c r="M1002">
        <v>6</v>
      </c>
      <c r="N1002">
        <v>91.98</v>
      </c>
      <c r="O1002">
        <v>0.05</v>
      </c>
      <c r="P1002">
        <v>46.46</v>
      </c>
      <c r="Q1002">
        <v>524.28599999999994</v>
      </c>
      <c r="R1002">
        <v>278.76</v>
      </c>
      <c r="S1002">
        <v>245.52599999999995</v>
      </c>
      <c r="T1002">
        <v>0.46830546686350577</v>
      </c>
      <c r="U1002">
        <v>2026</v>
      </c>
      <c r="V1002" t="s">
        <v>81</v>
      </c>
      <c r="W1002">
        <v>6</v>
      </c>
      <c r="X1002" t="s">
        <v>84</v>
      </c>
    </row>
    <row r="1003" spans="1:24">
      <c r="A1003">
        <v>2333</v>
      </c>
      <c r="B1003" s="28">
        <v>46178</v>
      </c>
      <c r="C1003">
        <v>2026</v>
      </c>
      <c r="D1003" t="s">
        <v>81</v>
      </c>
      <c r="E1003">
        <v>6</v>
      </c>
      <c r="F1003" t="s">
        <v>84</v>
      </c>
      <c r="G1003" t="s">
        <v>11</v>
      </c>
      <c r="H1003" t="s">
        <v>25</v>
      </c>
      <c r="I1003" t="s">
        <v>2</v>
      </c>
      <c r="J1003" t="s">
        <v>16</v>
      </c>
      <c r="K1003" t="s">
        <v>23</v>
      </c>
      <c r="L1003" t="s">
        <v>51</v>
      </c>
      <c r="M1003">
        <v>1</v>
      </c>
      <c r="N1003">
        <v>125.32</v>
      </c>
      <c r="O1003">
        <v>0</v>
      </c>
      <c r="P1003">
        <v>59.03</v>
      </c>
      <c r="Q1003">
        <v>125.32</v>
      </c>
      <c r="R1003">
        <v>59.03</v>
      </c>
      <c r="S1003">
        <v>66.289999999999992</v>
      </c>
      <c r="T1003">
        <v>0.52896584743057773</v>
      </c>
      <c r="U1003">
        <v>2026</v>
      </c>
      <c r="V1003" t="s">
        <v>81</v>
      </c>
      <c r="W1003">
        <v>6</v>
      </c>
      <c r="X1003" t="s">
        <v>84</v>
      </c>
    </row>
    <row r="1004" spans="1:24">
      <c r="A1004">
        <v>2628</v>
      </c>
      <c r="B1004" s="28">
        <v>46178</v>
      </c>
      <c r="C1004">
        <v>2026</v>
      </c>
      <c r="D1004" t="s">
        <v>81</v>
      </c>
      <c r="E1004">
        <v>6</v>
      </c>
      <c r="F1004" t="s">
        <v>84</v>
      </c>
      <c r="G1004" t="s">
        <v>20</v>
      </c>
      <c r="H1004" t="s">
        <v>33</v>
      </c>
      <c r="I1004" t="s">
        <v>28</v>
      </c>
      <c r="J1004" t="s">
        <v>3</v>
      </c>
      <c r="K1004" t="s">
        <v>14</v>
      </c>
      <c r="L1004" t="s">
        <v>48</v>
      </c>
      <c r="M1004">
        <v>2</v>
      </c>
      <c r="N1004">
        <v>167.26</v>
      </c>
      <c r="O1004">
        <v>0</v>
      </c>
      <c r="P1004">
        <v>89.65</v>
      </c>
      <c r="Q1004">
        <v>334.52</v>
      </c>
      <c r="R1004">
        <v>179.3</v>
      </c>
      <c r="S1004">
        <v>155.21999999999997</v>
      </c>
      <c r="T1004">
        <v>0.46400813105344968</v>
      </c>
      <c r="U1004">
        <v>2026</v>
      </c>
      <c r="V1004" t="s">
        <v>81</v>
      </c>
      <c r="W1004">
        <v>6</v>
      </c>
      <c r="X1004" t="s">
        <v>84</v>
      </c>
    </row>
    <row r="1005" spans="1:24">
      <c r="A1005">
        <v>2718</v>
      </c>
      <c r="B1005" s="28">
        <v>46178</v>
      </c>
      <c r="C1005">
        <v>2026</v>
      </c>
      <c r="D1005" t="s">
        <v>81</v>
      </c>
      <c r="E1005">
        <v>6</v>
      </c>
      <c r="F1005" t="s">
        <v>84</v>
      </c>
      <c r="G1005" t="s">
        <v>0</v>
      </c>
      <c r="H1005" t="s">
        <v>1</v>
      </c>
      <c r="I1005" t="s">
        <v>28</v>
      </c>
      <c r="J1005" t="s">
        <v>3</v>
      </c>
      <c r="K1005" t="s">
        <v>4</v>
      </c>
      <c r="L1005" t="s">
        <v>5</v>
      </c>
      <c r="M1005">
        <v>1</v>
      </c>
      <c r="N1005">
        <v>80.19</v>
      </c>
      <c r="O1005">
        <v>0</v>
      </c>
      <c r="P1005">
        <v>42.18</v>
      </c>
      <c r="Q1005">
        <v>80.19</v>
      </c>
      <c r="R1005">
        <v>42.18</v>
      </c>
      <c r="S1005">
        <v>38.01</v>
      </c>
      <c r="T1005">
        <v>0.47399925177702956</v>
      </c>
      <c r="U1005">
        <v>2026</v>
      </c>
      <c r="V1005" t="s">
        <v>81</v>
      </c>
      <c r="W1005">
        <v>6</v>
      </c>
      <c r="X1005" t="s">
        <v>84</v>
      </c>
    </row>
    <row r="1006" spans="1:24">
      <c r="A1006">
        <v>3185</v>
      </c>
      <c r="B1006" s="28">
        <v>46178</v>
      </c>
      <c r="C1006">
        <v>2026</v>
      </c>
      <c r="D1006" t="s">
        <v>81</v>
      </c>
      <c r="E1006">
        <v>6</v>
      </c>
      <c r="F1006" t="s">
        <v>84</v>
      </c>
      <c r="G1006" t="s">
        <v>0</v>
      </c>
      <c r="H1006" t="s">
        <v>50</v>
      </c>
      <c r="I1006" t="s">
        <v>2</v>
      </c>
      <c r="J1006" t="s">
        <v>13</v>
      </c>
      <c r="K1006" t="s">
        <v>4</v>
      </c>
      <c r="L1006" t="s">
        <v>22</v>
      </c>
      <c r="M1006">
        <v>1</v>
      </c>
      <c r="N1006">
        <v>49.86</v>
      </c>
      <c r="O1006">
        <v>0</v>
      </c>
      <c r="P1006">
        <v>22.72</v>
      </c>
      <c r="Q1006">
        <v>49.86</v>
      </c>
      <c r="R1006">
        <v>22.72</v>
      </c>
      <c r="S1006">
        <v>27.14</v>
      </c>
      <c r="T1006">
        <v>0.5443241075010028</v>
      </c>
      <c r="U1006">
        <v>2026</v>
      </c>
      <c r="V1006" t="s">
        <v>81</v>
      </c>
      <c r="W1006">
        <v>6</v>
      </c>
      <c r="X1006" t="s">
        <v>84</v>
      </c>
    </row>
    <row r="1007" spans="1:24">
      <c r="A1007">
        <v>4495</v>
      </c>
      <c r="B1007" s="28">
        <v>46178</v>
      </c>
      <c r="C1007">
        <v>2026</v>
      </c>
      <c r="D1007" t="s">
        <v>81</v>
      </c>
      <c r="E1007">
        <v>6</v>
      </c>
      <c r="F1007" t="s">
        <v>84</v>
      </c>
      <c r="G1007" t="s">
        <v>11</v>
      </c>
      <c r="H1007" t="s">
        <v>39</v>
      </c>
      <c r="I1007" t="s">
        <v>19</v>
      </c>
      <c r="J1007" t="s">
        <v>13</v>
      </c>
      <c r="K1007" t="s">
        <v>23</v>
      </c>
      <c r="L1007" t="s">
        <v>29</v>
      </c>
      <c r="M1007">
        <v>2</v>
      </c>
      <c r="N1007">
        <v>195.51</v>
      </c>
      <c r="O1007">
        <v>0</v>
      </c>
      <c r="P1007">
        <v>102.97</v>
      </c>
      <c r="Q1007">
        <v>391.02</v>
      </c>
      <c r="R1007">
        <v>205.94</v>
      </c>
      <c r="S1007">
        <v>185.07999999999998</v>
      </c>
      <c r="T1007">
        <v>0.47332617257429288</v>
      </c>
      <c r="U1007">
        <v>2026</v>
      </c>
      <c r="V1007" t="s">
        <v>81</v>
      </c>
      <c r="W1007">
        <v>6</v>
      </c>
      <c r="X1007" t="s">
        <v>84</v>
      </c>
    </row>
    <row r="1008" spans="1:24">
      <c r="A1008">
        <v>815</v>
      </c>
      <c r="B1008" s="28">
        <v>46179</v>
      </c>
      <c r="C1008">
        <v>2026</v>
      </c>
      <c r="D1008" t="s">
        <v>81</v>
      </c>
      <c r="E1008">
        <v>6</v>
      </c>
      <c r="F1008" t="s">
        <v>84</v>
      </c>
      <c r="G1008" t="s">
        <v>0</v>
      </c>
      <c r="H1008" t="s">
        <v>1</v>
      </c>
      <c r="I1008" t="s">
        <v>19</v>
      </c>
      <c r="J1008" t="s">
        <v>13</v>
      </c>
      <c r="K1008" t="s">
        <v>34</v>
      </c>
      <c r="L1008" t="s">
        <v>35</v>
      </c>
      <c r="M1008">
        <v>1</v>
      </c>
      <c r="N1008">
        <v>39.61</v>
      </c>
      <c r="O1008">
        <v>0</v>
      </c>
      <c r="P1008">
        <v>14.75</v>
      </c>
      <c r="Q1008">
        <v>39.61</v>
      </c>
      <c r="R1008">
        <v>14.75</v>
      </c>
      <c r="S1008">
        <v>24.86</v>
      </c>
      <c r="T1008">
        <v>0.62761928805857103</v>
      </c>
      <c r="U1008">
        <v>2026</v>
      </c>
      <c r="V1008" t="s">
        <v>81</v>
      </c>
      <c r="W1008">
        <v>6</v>
      </c>
      <c r="X1008" t="s">
        <v>84</v>
      </c>
    </row>
    <row r="1009" spans="1:24">
      <c r="A1009">
        <v>1140</v>
      </c>
      <c r="B1009" s="28">
        <v>46179</v>
      </c>
      <c r="C1009">
        <v>2026</v>
      </c>
      <c r="D1009" t="s">
        <v>81</v>
      </c>
      <c r="E1009">
        <v>6</v>
      </c>
      <c r="F1009" t="s">
        <v>84</v>
      </c>
      <c r="G1009" t="s">
        <v>6</v>
      </c>
      <c r="H1009" t="s">
        <v>7</v>
      </c>
      <c r="I1009" t="s">
        <v>19</v>
      </c>
      <c r="J1009" t="s">
        <v>3</v>
      </c>
      <c r="K1009" t="s">
        <v>9</v>
      </c>
      <c r="L1009" t="s">
        <v>46</v>
      </c>
      <c r="M1009">
        <v>1</v>
      </c>
      <c r="N1009">
        <v>70.86</v>
      </c>
      <c r="O1009">
        <v>0</v>
      </c>
      <c r="P1009">
        <v>31.47</v>
      </c>
      <c r="Q1009">
        <v>70.86</v>
      </c>
      <c r="R1009">
        <v>31.47</v>
      </c>
      <c r="S1009">
        <v>39.39</v>
      </c>
      <c r="T1009">
        <v>0.55588484335309063</v>
      </c>
      <c r="U1009">
        <v>2026</v>
      </c>
      <c r="V1009" t="s">
        <v>81</v>
      </c>
      <c r="W1009">
        <v>6</v>
      </c>
      <c r="X1009" t="s">
        <v>84</v>
      </c>
    </row>
    <row r="1010" spans="1:24">
      <c r="A1010">
        <v>1544</v>
      </c>
      <c r="B1010" s="28">
        <v>46179</v>
      </c>
      <c r="C1010">
        <v>2026</v>
      </c>
      <c r="D1010" t="s">
        <v>81</v>
      </c>
      <c r="E1010">
        <v>6</v>
      </c>
      <c r="F1010" t="s">
        <v>84</v>
      </c>
      <c r="G1010" t="s">
        <v>20</v>
      </c>
      <c r="H1010" t="s">
        <v>31</v>
      </c>
      <c r="I1010" t="s">
        <v>8</v>
      </c>
      <c r="J1010" t="s">
        <v>3</v>
      </c>
      <c r="K1010" t="s">
        <v>34</v>
      </c>
      <c r="L1010" t="s">
        <v>35</v>
      </c>
      <c r="M1010">
        <v>8</v>
      </c>
      <c r="N1010">
        <v>40.46</v>
      </c>
      <c r="O1010">
        <v>0.2</v>
      </c>
      <c r="P1010">
        <v>14.7</v>
      </c>
      <c r="Q1010">
        <v>258.94400000000002</v>
      </c>
      <c r="R1010">
        <v>117.6</v>
      </c>
      <c r="S1010">
        <v>141.34400000000002</v>
      </c>
      <c r="T1010">
        <v>0.54584775086505199</v>
      </c>
      <c r="U1010">
        <v>2026</v>
      </c>
      <c r="V1010" t="s">
        <v>81</v>
      </c>
      <c r="W1010">
        <v>6</v>
      </c>
      <c r="X1010" t="s">
        <v>84</v>
      </c>
    </row>
    <row r="1011" spans="1:24">
      <c r="A1011">
        <v>2420</v>
      </c>
      <c r="B1011" s="28">
        <v>46179</v>
      </c>
      <c r="C1011">
        <v>2026</v>
      </c>
      <c r="D1011" t="s">
        <v>81</v>
      </c>
      <c r="E1011">
        <v>6</v>
      </c>
      <c r="F1011" t="s">
        <v>84</v>
      </c>
      <c r="G1011" t="s">
        <v>11</v>
      </c>
      <c r="H1011" t="s">
        <v>25</v>
      </c>
      <c r="I1011" t="s">
        <v>2</v>
      </c>
      <c r="J1011" t="s">
        <v>13</v>
      </c>
      <c r="K1011" t="s">
        <v>14</v>
      </c>
      <c r="L1011" t="s">
        <v>44</v>
      </c>
      <c r="M1011">
        <v>1</v>
      </c>
      <c r="N1011">
        <v>131.79</v>
      </c>
      <c r="O1011">
        <v>0</v>
      </c>
      <c r="P1011">
        <v>68.22</v>
      </c>
      <c r="Q1011">
        <v>131.79</v>
      </c>
      <c r="R1011">
        <v>68.22</v>
      </c>
      <c r="S1011">
        <v>63.569999999999993</v>
      </c>
      <c r="T1011">
        <v>0.48235829729114499</v>
      </c>
      <c r="U1011">
        <v>2026</v>
      </c>
      <c r="V1011" t="s">
        <v>81</v>
      </c>
      <c r="W1011">
        <v>6</v>
      </c>
      <c r="X1011" t="s">
        <v>84</v>
      </c>
    </row>
    <row r="1012" spans="1:24">
      <c r="A1012">
        <v>2805</v>
      </c>
      <c r="B1012" s="28">
        <v>46179</v>
      </c>
      <c r="C1012">
        <v>2026</v>
      </c>
      <c r="D1012" t="s">
        <v>81</v>
      </c>
      <c r="E1012">
        <v>6</v>
      </c>
      <c r="F1012" t="s">
        <v>84</v>
      </c>
      <c r="G1012" t="s">
        <v>11</v>
      </c>
      <c r="H1012" t="s">
        <v>39</v>
      </c>
      <c r="I1012" t="s">
        <v>8</v>
      </c>
      <c r="J1012" t="s">
        <v>3</v>
      </c>
      <c r="K1012" t="s">
        <v>23</v>
      </c>
      <c r="L1012" t="s">
        <v>24</v>
      </c>
      <c r="M1012">
        <v>12</v>
      </c>
      <c r="N1012">
        <v>338.45</v>
      </c>
      <c r="O1012">
        <v>0.1</v>
      </c>
      <c r="P1012">
        <v>196.78</v>
      </c>
      <c r="Q1012">
        <v>3655.2599999999998</v>
      </c>
      <c r="R1012">
        <v>2361.36</v>
      </c>
      <c r="S1012">
        <v>1293.8999999999996</v>
      </c>
      <c r="T1012">
        <v>0.35398302719915947</v>
      </c>
      <c r="U1012">
        <v>2026</v>
      </c>
      <c r="V1012" t="s">
        <v>81</v>
      </c>
      <c r="W1012">
        <v>6</v>
      </c>
      <c r="X1012" t="s">
        <v>84</v>
      </c>
    </row>
    <row r="1013" spans="1:24">
      <c r="A1013">
        <v>3160</v>
      </c>
      <c r="B1013" s="28">
        <v>46179</v>
      </c>
      <c r="C1013">
        <v>2026</v>
      </c>
      <c r="D1013" t="s">
        <v>81</v>
      </c>
      <c r="E1013">
        <v>6</v>
      </c>
      <c r="F1013" t="s">
        <v>84</v>
      </c>
      <c r="G1013" t="s">
        <v>11</v>
      </c>
      <c r="H1013" t="s">
        <v>18</v>
      </c>
      <c r="I1013" t="s">
        <v>19</v>
      </c>
      <c r="J1013" t="s">
        <v>3</v>
      </c>
      <c r="K1013" t="s">
        <v>34</v>
      </c>
      <c r="L1013" t="s">
        <v>35</v>
      </c>
      <c r="M1013">
        <v>2</v>
      </c>
      <c r="N1013">
        <v>40.99</v>
      </c>
      <c r="O1013">
        <v>0</v>
      </c>
      <c r="P1013">
        <v>14.53</v>
      </c>
      <c r="Q1013">
        <v>81.98</v>
      </c>
      <c r="R1013">
        <v>29.06</v>
      </c>
      <c r="S1013">
        <v>52.92</v>
      </c>
      <c r="T1013">
        <v>0.64552329836545497</v>
      </c>
      <c r="U1013">
        <v>2026</v>
      </c>
      <c r="V1013" t="s">
        <v>81</v>
      </c>
      <c r="W1013">
        <v>6</v>
      </c>
      <c r="X1013" t="s">
        <v>84</v>
      </c>
    </row>
    <row r="1014" spans="1:24">
      <c r="A1014">
        <v>3278</v>
      </c>
      <c r="B1014" s="28">
        <v>46179</v>
      </c>
      <c r="C1014">
        <v>2026</v>
      </c>
      <c r="D1014" t="s">
        <v>81</v>
      </c>
      <c r="E1014">
        <v>6</v>
      </c>
      <c r="F1014" t="s">
        <v>84</v>
      </c>
      <c r="G1014" t="s">
        <v>6</v>
      </c>
      <c r="H1014" t="s">
        <v>43</v>
      </c>
      <c r="I1014" t="s">
        <v>19</v>
      </c>
      <c r="J1014" t="s">
        <v>3</v>
      </c>
      <c r="K1014" t="s">
        <v>4</v>
      </c>
      <c r="L1014" t="s">
        <v>30</v>
      </c>
      <c r="M1014">
        <v>1</v>
      </c>
      <c r="N1014">
        <v>101.85</v>
      </c>
      <c r="O1014">
        <v>0</v>
      </c>
      <c r="P1014">
        <v>51.59</v>
      </c>
      <c r="Q1014">
        <v>101.85</v>
      </c>
      <c r="R1014">
        <v>51.59</v>
      </c>
      <c r="S1014">
        <v>50.259999999999991</v>
      </c>
      <c r="T1014">
        <v>0.49347079037800679</v>
      </c>
      <c r="U1014">
        <v>2026</v>
      </c>
      <c r="V1014" t="s">
        <v>81</v>
      </c>
      <c r="W1014">
        <v>6</v>
      </c>
      <c r="X1014" t="s">
        <v>84</v>
      </c>
    </row>
    <row r="1015" spans="1:24">
      <c r="A1015">
        <v>3555</v>
      </c>
      <c r="B1015" s="28">
        <v>46179</v>
      </c>
      <c r="C1015">
        <v>2026</v>
      </c>
      <c r="D1015" t="s">
        <v>81</v>
      </c>
      <c r="E1015">
        <v>6</v>
      </c>
      <c r="F1015" t="s">
        <v>84</v>
      </c>
      <c r="G1015" t="s">
        <v>11</v>
      </c>
      <c r="H1015" t="s">
        <v>12</v>
      </c>
      <c r="I1015" t="s">
        <v>8</v>
      </c>
      <c r="J1015" t="s">
        <v>16</v>
      </c>
      <c r="K1015" t="s">
        <v>23</v>
      </c>
      <c r="L1015" t="s">
        <v>24</v>
      </c>
      <c r="M1015">
        <v>4</v>
      </c>
      <c r="N1015">
        <v>346.14</v>
      </c>
      <c r="O1015">
        <v>0.05</v>
      </c>
      <c r="P1015">
        <v>198.97</v>
      </c>
      <c r="Q1015">
        <v>1315.3319999999999</v>
      </c>
      <c r="R1015">
        <v>795.88</v>
      </c>
      <c r="S1015">
        <v>519.45199999999988</v>
      </c>
      <c r="T1015">
        <v>0.39492082607280893</v>
      </c>
      <c r="U1015">
        <v>2026</v>
      </c>
      <c r="V1015" t="s">
        <v>81</v>
      </c>
      <c r="W1015">
        <v>6</v>
      </c>
      <c r="X1015" t="s">
        <v>84</v>
      </c>
    </row>
    <row r="1016" spans="1:24">
      <c r="A1016">
        <v>3702</v>
      </c>
      <c r="B1016" s="28">
        <v>46179</v>
      </c>
      <c r="C1016">
        <v>2026</v>
      </c>
      <c r="D1016" t="s">
        <v>81</v>
      </c>
      <c r="E1016">
        <v>6</v>
      </c>
      <c r="F1016" t="s">
        <v>84</v>
      </c>
      <c r="G1016" t="s">
        <v>0</v>
      </c>
      <c r="H1016" t="s">
        <v>36</v>
      </c>
      <c r="I1016" t="s">
        <v>19</v>
      </c>
      <c r="J1016" t="s">
        <v>16</v>
      </c>
      <c r="K1016" t="s">
        <v>4</v>
      </c>
      <c r="L1016" t="s">
        <v>5</v>
      </c>
      <c r="M1016">
        <v>2</v>
      </c>
      <c r="N1016">
        <v>83.28</v>
      </c>
      <c r="O1016">
        <v>0</v>
      </c>
      <c r="P1016">
        <v>43.56</v>
      </c>
      <c r="Q1016">
        <v>166.56</v>
      </c>
      <c r="R1016">
        <v>87.12</v>
      </c>
      <c r="S1016">
        <v>79.44</v>
      </c>
      <c r="T1016">
        <v>0.47694524495677232</v>
      </c>
      <c r="U1016">
        <v>2026</v>
      </c>
      <c r="V1016" t="s">
        <v>81</v>
      </c>
      <c r="W1016">
        <v>6</v>
      </c>
      <c r="X1016" t="s">
        <v>84</v>
      </c>
    </row>
    <row r="1017" spans="1:24">
      <c r="A1017">
        <v>4349</v>
      </c>
      <c r="B1017" s="28">
        <v>46179</v>
      </c>
      <c r="C1017">
        <v>2026</v>
      </c>
      <c r="D1017" t="s">
        <v>81</v>
      </c>
      <c r="E1017">
        <v>6</v>
      </c>
      <c r="F1017" t="s">
        <v>84</v>
      </c>
      <c r="G1017" t="s">
        <v>20</v>
      </c>
      <c r="H1017" t="s">
        <v>31</v>
      </c>
      <c r="I1017" t="s">
        <v>19</v>
      </c>
      <c r="J1017" t="s">
        <v>16</v>
      </c>
      <c r="K1017" t="s">
        <v>4</v>
      </c>
      <c r="L1017" t="s">
        <v>5</v>
      </c>
      <c r="M1017">
        <v>1</v>
      </c>
      <c r="N1017">
        <v>80.349999999999994</v>
      </c>
      <c r="O1017">
        <v>0.15</v>
      </c>
      <c r="P1017">
        <v>43.51</v>
      </c>
      <c r="Q1017">
        <v>68.297499999999999</v>
      </c>
      <c r="R1017">
        <v>43.51</v>
      </c>
      <c r="S1017">
        <v>24.787500000000001</v>
      </c>
      <c r="T1017">
        <v>0.3629342216040119</v>
      </c>
      <c r="U1017">
        <v>2026</v>
      </c>
      <c r="V1017" t="s">
        <v>81</v>
      </c>
      <c r="W1017">
        <v>6</v>
      </c>
      <c r="X1017" t="s">
        <v>84</v>
      </c>
    </row>
    <row r="1018" spans="1:24">
      <c r="A1018">
        <v>4989</v>
      </c>
      <c r="B1018" s="28">
        <v>46179</v>
      </c>
      <c r="C1018">
        <v>2026</v>
      </c>
      <c r="D1018" t="s">
        <v>81</v>
      </c>
      <c r="E1018">
        <v>6</v>
      </c>
      <c r="F1018" t="s">
        <v>84</v>
      </c>
      <c r="G1018" t="s">
        <v>6</v>
      </c>
      <c r="H1018" t="s">
        <v>7</v>
      </c>
      <c r="I1018" t="s">
        <v>2</v>
      </c>
      <c r="J1018" t="s">
        <v>3</v>
      </c>
      <c r="K1018" t="s">
        <v>4</v>
      </c>
      <c r="L1018" t="s">
        <v>26</v>
      </c>
      <c r="M1018">
        <v>1</v>
      </c>
      <c r="N1018">
        <v>40.86</v>
      </c>
      <c r="O1018">
        <v>0.05</v>
      </c>
      <c r="P1018">
        <v>16.899999999999999</v>
      </c>
      <c r="Q1018">
        <v>38.817</v>
      </c>
      <c r="R1018">
        <v>16.899999999999999</v>
      </c>
      <c r="S1018">
        <v>21.917000000000002</v>
      </c>
      <c r="T1018">
        <v>0.564623747327202</v>
      </c>
      <c r="U1018">
        <v>2026</v>
      </c>
      <c r="V1018" t="s">
        <v>81</v>
      </c>
      <c r="W1018">
        <v>6</v>
      </c>
      <c r="X1018" t="s">
        <v>84</v>
      </c>
    </row>
    <row r="1019" spans="1:24">
      <c r="A1019">
        <v>713</v>
      </c>
      <c r="B1019" s="28">
        <v>46180</v>
      </c>
      <c r="C1019">
        <v>2026</v>
      </c>
      <c r="D1019" t="s">
        <v>81</v>
      </c>
      <c r="E1019">
        <v>6</v>
      </c>
      <c r="F1019" t="s">
        <v>84</v>
      </c>
      <c r="G1019" t="s">
        <v>6</v>
      </c>
      <c r="H1019" t="s">
        <v>27</v>
      </c>
      <c r="I1019" t="s">
        <v>19</v>
      </c>
      <c r="J1019" t="s">
        <v>3</v>
      </c>
      <c r="K1019" t="s">
        <v>14</v>
      </c>
      <c r="L1019" t="s">
        <v>15</v>
      </c>
      <c r="M1019">
        <v>4</v>
      </c>
      <c r="N1019">
        <v>36.299999999999997</v>
      </c>
      <c r="O1019">
        <v>0.05</v>
      </c>
      <c r="P1019">
        <v>13.16</v>
      </c>
      <c r="Q1019">
        <v>137.93999999999997</v>
      </c>
      <c r="R1019">
        <v>52.64</v>
      </c>
      <c r="S1019">
        <v>85.299999999999969</v>
      </c>
      <c r="T1019">
        <v>0.61838480498767567</v>
      </c>
      <c r="U1019">
        <v>2026</v>
      </c>
      <c r="V1019" t="s">
        <v>81</v>
      </c>
      <c r="W1019">
        <v>6</v>
      </c>
      <c r="X1019" t="s">
        <v>84</v>
      </c>
    </row>
    <row r="1020" spans="1:24">
      <c r="A1020">
        <v>3355</v>
      </c>
      <c r="B1020" s="28">
        <v>46180</v>
      </c>
      <c r="C1020">
        <v>2026</v>
      </c>
      <c r="D1020" t="s">
        <v>81</v>
      </c>
      <c r="E1020">
        <v>6</v>
      </c>
      <c r="F1020" t="s">
        <v>84</v>
      </c>
      <c r="G1020" t="s">
        <v>0</v>
      </c>
      <c r="H1020" t="s">
        <v>50</v>
      </c>
      <c r="I1020" t="s">
        <v>8</v>
      </c>
      <c r="J1020" t="s">
        <v>13</v>
      </c>
      <c r="K1020" t="s">
        <v>23</v>
      </c>
      <c r="L1020" t="s">
        <v>24</v>
      </c>
      <c r="M1020">
        <v>10</v>
      </c>
      <c r="N1020">
        <v>338.26</v>
      </c>
      <c r="O1020">
        <v>0.05</v>
      </c>
      <c r="P1020">
        <v>197.42</v>
      </c>
      <c r="Q1020">
        <v>3213.47</v>
      </c>
      <c r="R1020">
        <v>1974.1999999999998</v>
      </c>
      <c r="S1020">
        <v>1239.27</v>
      </c>
      <c r="T1020">
        <v>0.38564853569505864</v>
      </c>
      <c r="U1020">
        <v>2026</v>
      </c>
      <c r="V1020" t="s">
        <v>81</v>
      </c>
      <c r="W1020">
        <v>6</v>
      </c>
      <c r="X1020" t="s">
        <v>84</v>
      </c>
    </row>
    <row r="1021" spans="1:24">
      <c r="A1021">
        <v>3879</v>
      </c>
      <c r="B1021" s="28">
        <v>46180</v>
      </c>
      <c r="C1021">
        <v>2026</v>
      </c>
      <c r="D1021" t="s">
        <v>81</v>
      </c>
      <c r="E1021">
        <v>6</v>
      </c>
      <c r="F1021" t="s">
        <v>84</v>
      </c>
      <c r="G1021" t="s">
        <v>0</v>
      </c>
      <c r="H1021" t="s">
        <v>36</v>
      </c>
      <c r="I1021" t="s">
        <v>28</v>
      </c>
      <c r="J1021" t="s">
        <v>3</v>
      </c>
      <c r="K1021" t="s">
        <v>4</v>
      </c>
      <c r="L1021" t="s">
        <v>26</v>
      </c>
      <c r="M1021">
        <v>2</v>
      </c>
      <c r="N1021">
        <v>41.25</v>
      </c>
      <c r="O1021">
        <v>0</v>
      </c>
      <c r="P1021">
        <v>17.13</v>
      </c>
      <c r="Q1021">
        <v>82.5</v>
      </c>
      <c r="R1021">
        <v>34.26</v>
      </c>
      <c r="S1021">
        <v>48.24</v>
      </c>
      <c r="T1021">
        <v>0.58472727272727276</v>
      </c>
      <c r="U1021">
        <v>2026</v>
      </c>
      <c r="V1021" t="s">
        <v>81</v>
      </c>
      <c r="W1021">
        <v>6</v>
      </c>
      <c r="X1021" t="s">
        <v>84</v>
      </c>
    </row>
    <row r="1022" spans="1:24">
      <c r="A1022">
        <v>3989</v>
      </c>
      <c r="B1022" s="28">
        <v>46180</v>
      </c>
      <c r="C1022">
        <v>2026</v>
      </c>
      <c r="D1022" t="s">
        <v>81</v>
      </c>
      <c r="E1022">
        <v>6</v>
      </c>
      <c r="F1022" t="s">
        <v>84</v>
      </c>
      <c r="G1022" t="s">
        <v>6</v>
      </c>
      <c r="H1022" t="s">
        <v>43</v>
      </c>
      <c r="I1022" t="s">
        <v>2</v>
      </c>
      <c r="J1022" t="s">
        <v>3</v>
      </c>
      <c r="K1022" t="s">
        <v>9</v>
      </c>
      <c r="L1022" t="s">
        <v>10</v>
      </c>
      <c r="M1022">
        <v>2</v>
      </c>
      <c r="N1022">
        <v>92</v>
      </c>
      <c r="O1022">
        <v>0</v>
      </c>
      <c r="P1022">
        <v>44.27</v>
      </c>
      <c r="Q1022">
        <v>184</v>
      </c>
      <c r="R1022">
        <v>88.54</v>
      </c>
      <c r="S1022">
        <v>95.46</v>
      </c>
      <c r="T1022">
        <v>0.51880434782608698</v>
      </c>
      <c r="U1022">
        <v>2026</v>
      </c>
      <c r="V1022" t="s">
        <v>81</v>
      </c>
      <c r="W1022">
        <v>6</v>
      </c>
      <c r="X1022" t="s">
        <v>84</v>
      </c>
    </row>
    <row r="1023" spans="1:24">
      <c r="A1023">
        <v>4193</v>
      </c>
      <c r="B1023" s="28">
        <v>46180</v>
      </c>
      <c r="C1023">
        <v>2026</v>
      </c>
      <c r="D1023" t="s">
        <v>81</v>
      </c>
      <c r="E1023">
        <v>6</v>
      </c>
      <c r="F1023" t="s">
        <v>84</v>
      </c>
      <c r="G1023" t="s">
        <v>6</v>
      </c>
      <c r="H1023" t="s">
        <v>27</v>
      </c>
      <c r="I1023" t="s">
        <v>2</v>
      </c>
      <c r="J1023" t="s">
        <v>13</v>
      </c>
      <c r="K1023" t="s">
        <v>23</v>
      </c>
      <c r="L1023" t="s">
        <v>40</v>
      </c>
      <c r="M1023">
        <v>1</v>
      </c>
      <c r="N1023">
        <v>80.89</v>
      </c>
      <c r="O1023">
        <v>0.1</v>
      </c>
      <c r="P1023">
        <v>40.32</v>
      </c>
      <c r="Q1023">
        <v>72.801000000000002</v>
      </c>
      <c r="R1023">
        <v>40.32</v>
      </c>
      <c r="S1023">
        <v>32.481000000000002</v>
      </c>
      <c r="T1023">
        <v>0.44616145382618372</v>
      </c>
      <c r="U1023">
        <v>2026</v>
      </c>
      <c r="V1023" t="s">
        <v>81</v>
      </c>
      <c r="W1023">
        <v>6</v>
      </c>
      <c r="X1023" t="s">
        <v>84</v>
      </c>
    </row>
    <row r="1024" spans="1:24">
      <c r="A1024">
        <v>4413</v>
      </c>
      <c r="B1024" s="28">
        <v>46180</v>
      </c>
      <c r="C1024">
        <v>2026</v>
      </c>
      <c r="D1024" t="s">
        <v>81</v>
      </c>
      <c r="E1024">
        <v>6</v>
      </c>
      <c r="F1024" t="s">
        <v>84</v>
      </c>
      <c r="G1024" t="s">
        <v>0</v>
      </c>
      <c r="H1024" t="s">
        <v>1</v>
      </c>
      <c r="I1024" t="s">
        <v>19</v>
      </c>
      <c r="J1024" t="s">
        <v>13</v>
      </c>
      <c r="K1024" t="s">
        <v>23</v>
      </c>
      <c r="L1024" t="s">
        <v>29</v>
      </c>
      <c r="M1024">
        <v>1</v>
      </c>
      <c r="N1024">
        <v>194.73</v>
      </c>
      <c r="O1024">
        <v>0</v>
      </c>
      <c r="P1024">
        <v>101.91</v>
      </c>
      <c r="Q1024">
        <v>194.73</v>
      </c>
      <c r="R1024">
        <v>101.91</v>
      </c>
      <c r="S1024">
        <v>92.82</v>
      </c>
      <c r="T1024">
        <v>0.47665999075643195</v>
      </c>
      <c r="U1024">
        <v>2026</v>
      </c>
      <c r="V1024" t="s">
        <v>81</v>
      </c>
      <c r="W1024">
        <v>6</v>
      </c>
      <c r="X1024" t="s">
        <v>84</v>
      </c>
    </row>
    <row r="1025" spans="1:24">
      <c r="A1025">
        <v>4598</v>
      </c>
      <c r="B1025" s="28">
        <v>46180</v>
      </c>
      <c r="C1025">
        <v>2026</v>
      </c>
      <c r="D1025" t="s">
        <v>81</v>
      </c>
      <c r="E1025">
        <v>6</v>
      </c>
      <c r="F1025" t="s">
        <v>84</v>
      </c>
      <c r="G1025" t="s">
        <v>20</v>
      </c>
      <c r="H1025" t="s">
        <v>21</v>
      </c>
      <c r="I1025" t="s">
        <v>8</v>
      </c>
      <c r="J1025" t="s">
        <v>16</v>
      </c>
      <c r="K1025" t="s">
        <v>9</v>
      </c>
      <c r="L1025" t="s">
        <v>10</v>
      </c>
      <c r="M1025">
        <v>5</v>
      </c>
      <c r="N1025">
        <v>93.82</v>
      </c>
      <c r="O1025">
        <v>0.15</v>
      </c>
      <c r="P1025">
        <v>46.06</v>
      </c>
      <c r="Q1025">
        <v>398.73499999999996</v>
      </c>
      <c r="R1025">
        <v>230.3</v>
      </c>
      <c r="S1025">
        <v>168.43499999999995</v>
      </c>
      <c r="T1025">
        <v>0.4224234140469233</v>
      </c>
      <c r="U1025">
        <v>2026</v>
      </c>
      <c r="V1025" t="s">
        <v>81</v>
      </c>
      <c r="W1025">
        <v>6</v>
      </c>
      <c r="X1025" t="s">
        <v>84</v>
      </c>
    </row>
    <row r="1026" spans="1:24">
      <c r="A1026">
        <v>72</v>
      </c>
      <c r="B1026" s="28">
        <v>46181</v>
      </c>
      <c r="C1026">
        <v>2026</v>
      </c>
      <c r="D1026" t="s">
        <v>81</v>
      </c>
      <c r="E1026">
        <v>6</v>
      </c>
      <c r="F1026" t="s">
        <v>84</v>
      </c>
      <c r="G1026" t="s">
        <v>11</v>
      </c>
      <c r="H1026" t="s">
        <v>39</v>
      </c>
      <c r="I1026" t="s">
        <v>19</v>
      </c>
      <c r="J1026" t="s">
        <v>13</v>
      </c>
      <c r="K1026" t="s">
        <v>9</v>
      </c>
      <c r="L1026" t="s">
        <v>17</v>
      </c>
      <c r="M1026">
        <v>3</v>
      </c>
      <c r="N1026">
        <v>142.53</v>
      </c>
      <c r="O1026">
        <v>0</v>
      </c>
      <c r="P1026">
        <v>80.67</v>
      </c>
      <c r="Q1026">
        <v>427.59000000000003</v>
      </c>
      <c r="R1026">
        <v>242.01</v>
      </c>
      <c r="S1026">
        <v>185.58000000000004</v>
      </c>
      <c r="T1026">
        <v>0.43401389181225014</v>
      </c>
      <c r="U1026">
        <v>2026</v>
      </c>
      <c r="V1026" t="s">
        <v>81</v>
      </c>
      <c r="W1026">
        <v>6</v>
      </c>
      <c r="X1026" t="s">
        <v>84</v>
      </c>
    </row>
    <row r="1027" spans="1:24">
      <c r="A1027">
        <v>176</v>
      </c>
      <c r="B1027" s="28">
        <v>46181</v>
      </c>
      <c r="C1027">
        <v>2026</v>
      </c>
      <c r="D1027" t="s">
        <v>81</v>
      </c>
      <c r="E1027">
        <v>6</v>
      </c>
      <c r="F1027" t="s">
        <v>84</v>
      </c>
      <c r="G1027" t="s">
        <v>6</v>
      </c>
      <c r="H1027" t="s">
        <v>49</v>
      </c>
      <c r="I1027" t="s">
        <v>2</v>
      </c>
      <c r="J1027" t="s">
        <v>3</v>
      </c>
      <c r="K1027" t="s">
        <v>23</v>
      </c>
      <c r="L1027" t="s">
        <v>29</v>
      </c>
      <c r="M1027">
        <v>1</v>
      </c>
      <c r="N1027">
        <v>196.33</v>
      </c>
      <c r="O1027">
        <v>0</v>
      </c>
      <c r="P1027">
        <v>103.27</v>
      </c>
      <c r="Q1027">
        <v>196.33</v>
      </c>
      <c r="R1027">
        <v>103.27</v>
      </c>
      <c r="S1027">
        <v>93.060000000000016</v>
      </c>
      <c r="T1027">
        <v>0.47399786074466466</v>
      </c>
      <c r="U1027">
        <v>2026</v>
      </c>
      <c r="V1027" t="s">
        <v>81</v>
      </c>
      <c r="W1027">
        <v>6</v>
      </c>
      <c r="X1027" t="s">
        <v>84</v>
      </c>
    </row>
    <row r="1028" spans="1:24">
      <c r="A1028">
        <v>205</v>
      </c>
      <c r="B1028" s="28">
        <v>46181</v>
      </c>
      <c r="C1028">
        <v>2026</v>
      </c>
      <c r="D1028" t="s">
        <v>81</v>
      </c>
      <c r="E1028">
        <v>6</v>
      </c>
      <c r="F1028" t="s">
        <v>84</v>
      </c>
      <c r="G1028" t="s">
        <v>20</v>
      </c>
      <c r="H1028" t="s">
        <v>31</v>
      </c>
      <c r="I1028" t="s">
        <v>2</v>
      </c>
      <c r="J1028" t="s">
        <v>13</v>
      </c>
      <c r="K1028" t="s">
        <v>4</v>
      </c>
      <c r="L1028" t="s">
        <v>26</v>
      </c>
      <c r="M1028">
        <v>2</v>
      </c>
      <c r="N1028">
        <v>41.05</v>
      </c>
      <c r="O1028">
        <v>0</v>
      </c>
      <c r="P1028">
        <v>16.690000000000001</v>
      </c>
      <c r="Q1028">
        <v>82.1</v>
      </c>
      <c r="R1028">
        <v>33.380000000000003</v>
      </c>
      <c r="S1028">
        <v>48.719999999999992</v>
      </c>
      <c r="T1028">
        <v>0.59342265529841653</v>
      </c>
      <c r="U1028">
        <v>2026</v>
      </c>
      <c r="V1028" t="s">
        <v>81</v>
      </c>
      <c r="W1028">
        <v>6</v>
      </c>
      <c r="X1028" t="s">
        <v>84</v>
      </c>
    </row>
    <row r="1029" spans="1:24">
      <c r="A1029">
        <v>896</v>
      </c>
      <c r="B1029" s="28">
        <v>46181</v>
      </c>
      <c r="C1029">
        <v>2026</v>
      </c>
      <c r="D1029" t="s">
        <v>81</v>
      </c>
      <c r="E1029">
        <v>6</v>
      </c>
      <c r="F1029" t="s">
        <v>84</v>
      </c>
      <c r="G1029" t="s">
        <v>20</v>
      </c>
      <c r="H1029" t="s">
        <v>33</v>
      </c>
      <c r="I1029" t="s">
        <v>2</v>
      </c>
      <c r="J1029" t="s">
        <v>13</v>
      </c>
      <c r="K1029" t="s">
        <v>34</v>
      </c>
      <c r="L1029" t="s">
        <v>38</v>
      </c>
      <c r="M1029">
        <v>1</v>
      </c>
      <c r="N1029">
        <v>123.09</v>
      </c>
      <c r="O1029">
        <v>0</v>
      </c>
      <c r="P1029">
        <v>68.03</v>
      </c>
      <c r="Q1029">
        <v>123.09</v>
      </c>
      <c r="R1029">
        <v>68.03</v>
      </c>
      <c r="S1029">
        <v>55.06</v>
      </c>
      <c r="T1029">
        <v>0.44731497278414167</v>
      </c>
      <c r="U1029">
        <v>2026</v>
      </c>
      <c r="V1029" t="s">
        <v>81</v>
      </c>
      <c r="W1029">
        <v>6</v>
      </c>
      <c r="X1029" t="s">
        <v>84</v>
      </c>
    </row>
    <row r="1030" spans="1:24">
      <c r="A1030">
        <v>1697</v>
      </c>
      <c r="B1030" s="28">
        <v>46181</v>
      </c>
      <c r="C1030">
        <v>2026</v>
      </c>
      <c r="D1030" t="s">
        <v>81</v>
      </c>
      <c r="E1030">
        <v>6</v>
      </c>
      <c r="F1030" t="s">
        <v>84</v>
      </c>
      <c r="G1030" t="s">
        <v>6</v>
      </c>
      <c r="H1030" t="s">
        <v>43</v>
      </c>
      <c r="I1030" t="s">
        <v>2</v>
      </c>
      <c r="J1030" t="s">
        <v>16</v>
      </c>
      <c r="K1030" t="s">
        <v>9</v>
      </c>
      <c r="L1030" t="s">
        <v>17</v>
      </c>
      <c r="M1030">
        <v>2</v>
      </c>
      <c r="N1030">
        <v>141.09</v>
      </c>
      <c r="O1030">
        <v>0</v>
      </c>
      <c r="P1030">
        <v>81.69</v>
      </c>
      <c r="Q1030">
        <v>282.18</v>
      </c>
      <c r="R1030">
        <v>163.38</v>
      </c>
      <c r="S1030">
        <v>118.80000000000001</v>
      </c>
      <c r="T1030">
        <v>0.42100786731873274</v>
      </c>
      <c r="U1030">
        <v>2026</v>
      </c>
      <c r="V1030" t="s">
        <v>81</v>
      </c>
      <c r="W1030">
        <v>6</v>
      </c>
      <c r="X1030" t="s">
        <v>84</v>
      </c>
    </row>
    <row r="1031" spans="1:24">
      <c r="A1031">
        <v>2159</v>
      </c>
      <c r="B1031" s="28">
        <v>46181</v>
      </c>
      <c r="C1031">
        <v>2026</v>
      </c>
      <c r="D1031" t="s">
        <v>81</v>
      </c>
      <c r="E1031">
        <v>6</v>
      </c>
      <c r="F1031" t="s">
        <v>84</v>
      </c>
      <c r="G1031" t="s">
        <v>11</v>
      </c>
      <c r="H1031" t="s">
        <v>39</v>
      </c>
      <c r="I1031" t="s">
        <v>19</v>
      </c>
      <c r="J1031" t="s">
        <v>13</v>
      </c>
      <c r="K1031" t="s">
        <v>9</v>
      </c>
      <c r="L1031" t="s">
        <v>37</v>
      </c>
      <c r="M1031">
        <v>1</v>
      </c>
      <c r="N1031">
        <v>157.04</v>
      </c>
      <c r="O1031">
        <v>0</v>
      </c>
      <c r="P1031">
        <v>77.540000000000006</v>
      </c>
      <c r="Q1031">
        <v>157.04</v>
      </c>
      <c r="R1031">
        <v>77.540000000000006</v>
      </c>
      <c r="S1031">
        <v>79.499999999999986</v>
      </c>
      <c r="T1031">
        <v>0.5062404482934284</v>
      </c>
      <c r="U1031">
        <v>2026</v>
      </c>
      <c r="V1031" t="s">
        <v>81</v>
      </c>
      <c r="W1031">
        <v>6</v>
      </c>
      <c r="X1031" t="s">
        <v>84</v>
      </c>
    </row>
    <row r="1032" spans="1:24">
      <c r="A1032">
        <v>2772</v>
      </c>
      <c r="B1032" s="28">
        <v>46181</v>
      </c>
      <c r="C1032">
        <v>2026</v>
      </c>
      <c r="D1032" t="s">
        <v>81</v>
      </c>
      <c r="E1032">
        <v>6</v>
      </c>
      <c r="F1032" t="s">
        <v>84</v>
      </c>
      <c r="G1032" t="s">
        <v>20</v>
      </c>
      <c r="H1032" t="s">
        <v>31</v>
      </c>
      <c r="I1032" t="s">
        <v>19</v>
      </c>
      <c r="J1032" t="s">
        <v>13</v>
      </c>
      <c r="K1032" t="s">
        <v>14</v>
      </c>
      <c r="L1032" t="s">
        <v>44</v>
      </c>
      <c r="M1032">
        <v>6</v>
      </c>
      <c r="N1032">
        <v>136.46</v>
      </c>
      <c r="O1032">
        <v>0</v>
      </c>
      <c r="P1032">
        <v>68.61</v>
      </c>
      <c r="Q1032">
        <v>818.76</v>
      </c>
      <c r="R1032">
        <v>411.65999999999997</v>
      </c>
      <c r="S1032">
        <v>407.1</v>
      </c>
      <c r="T1032">
        <v>0.49721530118716112</v>
      </c>
      <c r="U1032">
        <v>2026</v>
      </c>
      <c r="V1032" t="s">
        <v>81</v>
      </c>
      <c r="W1032">
        <v>6</v>
      </c>
      <c r="X1032" t="s">
        <v>84</v>
      </c>
    </row>
    <row r="1033" spans="1:24">
      <c r="A1033">
        <v>3091</v>
      </c>
      <c r="B1033" s="28">
        <v>46181</v>
      </c>
      <c r="C1033">
        <v>2026</v>
      </c>
      <c r="D1033" t="s">
        <v>81</v>
      </c>
      <c r="E1033">
        <v>6</v>
      </c>
      <c r="F1033" t="s">
        <v>84</v>
      </c>
      <c r="G1033" t="s">
        <v>0</v>
      </c>
      <c r="H1033" t="s">
        <v>1</v>
      </c>
      <c r="I1033" t="s">
        <v>2</v>
      </c>
      <c r="J1033" t="s">
        <v>13</v>
      </c>
      <c r="K1033" t="s">
        <v>34</v>
      </c>
      <c r="L1033" t="s">
        <v>42</v>
      </c>
      <c r="M1033">
        <v>1</v>
      </c>
      <c r="N1033">
        <v>36.1</v>
      </c>
      <c r="O1033">
        <v>0</v>
      </c>
      <c r="P1033">
        <v>13.65</v>
      </c>
      <c r="Q1033">
        <v>36.1</v>
      </c>
      <c r="R1033">
        <v>13.65</v>
      </c>
      <c r="S1033">
        <v>22.450000000000003</v>
      </c>
      <c r="T1033">
        <v>0.62188365650969535</v>
      </c>
      <c r="U1033">
        <v>2026</v>
      </c>
      <c r="V1033" t="s">
        <v>81</v>
      </c>
      <c r="W1033">
        <v>6</v>
      </c>
      <c r="X1033" t="s">
        <v>84</v>
      </c>
    </row>
    <row r="1034" spans="1:24">
      <c r="A1034">
        <v>4241</v>
      </c>
      <c r="B1034" s="28">
        <v>46181</v>
      </c>
      <c r="C1034">
        <v>2026</v>
      </c>
      <c r="D1034" t="s">
        <v>81</v>
      </c>
      <c r="E1034">
        <v>6</v>
      </c>
      <c r="F1034" t="s">
        <v>84</v>
      </c>
      <c r="G1034" t="s">
        <v>20</v>
      </c>
      <c r="H1034" t="s">
        <v>47</v>
      </c>
      <c r="I1034" t="s">
        <v>2</v>
      </c>
      <c r="J1034" t="s">
        <v>13</v>
      </c>
      <c r="K1034" t="s">
        <v>9</v>
      </c>
      <c r="L1034" t="s">
        <v>10</v>
      </c>
      <c r="M1034">
        <v>3</v>
      </c>
      <c r="N1034">
        <v>92.73</v>
      </c>
      <c r="O1034">
        <v>0</v>
      </c>
      <c r="P1034">
        <v>44.68</v>
      </c>
      <c r="Q1034">
        <v>278.19</v>
      </c>
      <c r="R1034">
        <v>134.04</v>
      </c>
      <c r="S1034">
        <v>144.15</v>
      </c>
      <c r="T1034">
        <v>0.51817103418526911</v>
      </c>
      <c r="U1034">
        <v>2026</v>
      </c>
      <c r="V1034" t="s">
        <v>81</v>
      </c>
      <c r="W1034">
        <v>6</v>
      </c>
      <c r="X1034" t="s">
        <v>84</v>
      </c>
    </row>
    <row r="1035" spans="1:24">
      <c r="A1035">
        <v>5185</v>
      </c>
      <c r="B1035" s="28">
        <v>46181</v>
      </c>
      <c r="C1035">
        <v>2026</v>
      </c>
      <c r="D1035" t="s">
        <v>81</v>
      </c>
      <c r="E1035">
        <v>6</v>
      </c>
      <c r="F1035" t="s">
        <v>84</v>
      </c>
      <c r="G1035" t="s">
        <v>6</v>
      </c>
      <c r="H1035" t="s">
        <v>43</v>
      </c>
      <c r="I1035" t="s">
        <v>2</v>
      </c>
      <c r="J1035" t="s">
        <v>13</v>
      </c>
      <c r="K1035" t="s">
        <v>14</v>
      </c>
      <c r="L1035" t="s">
        <v>48</v>
      </c>
      <c r="M1035">
        <v>3</v>
      </c>
      <c r="N1035">
        <v>164.31</v>
      </c>
      <c r="O1035">
        <v>0.05</v>
      </c>
      <c r="P1035">
        <v>86</v>
      </c>
      <c r="Q1035">
        <v>468.2835</v>
      </c>
      <c r="R1035">
        <v>258</v>
      </c>
      <c r="S1035">
        <v>210.2835</v>
      </c>
      <c r="T1035">
        <v>0.44905169624810615</v>
      </c>
      <c r="U1035">
        <v>2026</v>
      </c>
      <c r="V1035" t="s">
        <v>81</v>
      </c>
      <c r="W1035">
        <v>6</v>
      </c>
      <c r="X1035" t="s">
        <v>84</v>
      </c>
    </row>
    <row r="1036" spans="1:24">
      <c r="A1036">
        <v>1437</v>
      </c>
      <c r="B1036" s="28">
        <v>46182</v>
      </c>
      <c r="C1036">
        <v>2026</v>
      </c>
      <c r="D1036" t="s">
        <v>81</v>
      </c>
      <c r="E1036">
        <v>6</v>
      </c>
      <c r="F1036" t="s">
        <v>84</v>
      </c>
      <c r="G1036" t="s">
        <v>20</v>
      </c>
      <c r="H1036" t="s">
        <v>33</v>
      </c>
      <c r="I1036" t="s">
        <v>28</v>
      </c>
      <c r="J1036" t="s">
        <v>13</v>
      </c>
      <c r="K1036" t="s">
        <v>14</v>
      </c>
      <c r="L1036" t="s">
        <v>15</v>
      </c>
      <c r="M1036">
        <v>2</v>
      </c>
      <c r="N1036">
        <v>36.85</v>
      </c>
      <c r="O1036">
        <v>0.1</v>
      </c>
      <c r="P1036">
        <v>13.92</v>
      </c>
      <c r="Q1036">
        <v>66.33</v>
      </c>
      <c r="R1036">
        <v>27.84</v>
      </c>
      <c r="S1036">
        <v>38.489999999999995</v>
      </c>
      <c r="T1036">
        <v>0.58028041610131154</v>
      </c>
      <c r="U1036">
        <v>2026</v>
      </c>
      <c r="V1036" t="s">
        <v>81</v>
      </c>
      <c r="W1036">
        <v>6</v>
      </c>
      <c r="X1036" t="s">
        <v>84</v>
      </c>
    </row>
    <row r="1037" spans="1:24">
      <c r="A1037">
        <v>2316</v>
      </c>
      <c r="B1037" s="28">
        <v>46182</v>
      </c>
      <c r="C1037">
        <v>2026</v>
      </c>
      <c r="D1037" t="s">
        <v>81</v>
      </c>
      <c r="E1037">
        <v>6</v>
      </c>
      <c r="F1037" t="s">
        <v>84</v>
      </c>
      <c r="G1037" t="s">
        <v>6</v>
      </c>
      <c r="H1037" t="s">
        <v>41</v>
      </c>
      <c r="I1037" t="s">
        <v>28</v>
      </c>
      <c r="J1037" t="s">
        <v>13</v>
      </c>
      <c r="K1037" t="s">
        <v>34</v>
      </c>
      <c r="L1037" t="s">
        <v>42</v>
      </c>
      <c r="M1037">
        <v>1</v>
      </c>
      <c r="N1037">
        <v>35.619999999999997</v>
      </c>
      <c r="O1037">
        <v>0</v>
      </c>
      <c r="P1037">
        <v>14.05</v>
      </c>
      <c r="Q1037">
        <v>35.619999999999997</v>
      </c>
      <c r="R1037">
        <v>14.05</v>
      </c>
      <c r="S1037">
        <v>21.569999999999997</v>
      </c>
      <c r="T1037">
        <v>0.60555867490174053</v>
      </c>
      <c r="U1037">
        <v>2026</v>
      </c>
      <c r="V1037" t="s">
        <v>81</v>
      </c>
      <c r="W1037">
        <v>6</v>
      </c>
      <c r="X1037" t="s">
        <v>84</v>
      </c>
    </row>
    <row r="1038" spans="1:24">
      <c r="A1038">
        <v>2329</v>
      </c>
      <c r="B1038" s="28">
        <v>46182</v>
      </c>
      <c r="C1038">
        <v>2026</v>
      </c>
      <c r="D1038" t="s">
        <v>81</v>
      </c>
      <c r="E1038">
        <v>6</v>
      </c>
      <c r="F1038" t="s">
        <v>84</v>
      </c>
      <c r="G1038" t="s">
        <v>20</v>
      </c>
      <c r="H1038" t="s">
        <v>33</v>
      </c>
      <c r="I1038" t="s">
        <v>2</v>
      </c>
      <c r="J1038" t="s">
        <v>13</v>
      </c>
      <c r="K1038" t="s">
        <v>9</v>
      </c>
      <c r="L1038" t="s">
        <v>37</v>
      </c>
      <c r="M1038">
        <v>3</v>
      </c>
      <c r="N1038">
        <v>157.43</v>
      </c>
      <c r="O1038">
        <v>0.15</v>
      </c>
      <c r="P1038">
        <v>77.56</v>
      </c>
      <c r="Q1038">
        <v>401.44650000000001</v>
      </c>
      <c r="R1038">
        <v>232.68</v>
      </c>
      <c r="S1038">
        <v>168.76650000000001</v>
      </c>
      <c r="T1038">
        <v>0.42039599299034863</v>
      </c>
      <c r="U1038">
        <v>2026</v>
      </c>
      <c r="V1038" t="s">
        <v>81</v>
      </c>
      <c r="W1038">
        <v>6</v>
      </c>
      <c r="X1038" t="s">
        <v>84</v>
      </c>
    </row>
    <row r="1039" spans="1:24">
      <c r="A1039">
        <v>3036</v>
      </c>
      <c r="B1039" s="28">
        <v>46182</v>
      </c>
      <c r="C1039">
        <v>2026</v>
      </c>
      <c r="D1039" t="s">
        <v>81</v>
      </c>
      <c r="E1039">
        <v>6</v>
      </c>
      <c r="F1039" t="s">
        <v>84</v>
      </c>
      <c r="G1039" t="s">
        <v>6</v>
      </c>
      <c r="H1039" t="s">
        <v>43</v>
      </c>
      <c r="I1039" t="s">
        <v>19</v>
      </c>
      <c r="J1039" t="s">
        <v>13</v>
      </c>
      <c r="K1039" t="s">
        <v>4</v>
      </c>
      <c r="L1039" t="s">
        <v>5</v>
      </c>
      <c r="M1039">
        <v>1</v>
      </c>
      <c r="N1039">
        <v>81.2</v>
      </c>
      <c r="O1039">
        <v>0.1</v>
      </c>
      <c r="P1039">
        <v>41.64</v>
      </c>
      <c r="Q1039">
        <v>73.08</v>
      </c>
      <c r="R1039">
        <v>41.64</v>
      </c>
      <c r="S1039">
        <v>31.439999999999998</v>
      </c>
      <c r="T1039">
        <v>0.43021346469622329</v>
      </c>
      <c r="U1039">
        <v>2026</v>
      </c>
      <c r="V1039" t="s">
        <v>81</v>
      </c>
      <c r="W1039">
        <v>6</v>
      </c>
      <c r="X1039" t="s">
        <v>84</v>
      </c>
    </row>
    <row r="1040" spans="1:24">
      <c r="A1040">
        <v>3429</v>
      </c>
      <c r="B1040" s="28">
        <v>46182</v>
      </c>
      <c r="C1040">
        <v>2026</v>
      </c>
      <c r="D1040" t="s">
        <v>81</v>
      </c>
      <c r="E1040">
        <v>6</v>
      </c>
      <c r="F1040" t="s">
        <v>84</v>
      </c>
      <c r="G1040" t="s">
        <v>20</v>
      </c>
      <c r="H1040" t="s">
        <v>47</v>
      </c>
      <c r="I1040" t="s">
        <v>2</v>
      </c>
      <c r="J1040" t="s">
        <v>3</v>
      </c>
      <c r="K1040" t="s">
        <v>9</v>
      </c>
      <c r="L1040" t="s">
        <v>10</v>
      </c>
      <c r="M1040">
        <v>4</v>
      </c>
      <c r="N1040">
        <v>93.58</v>
      </c>
      <c r="O1040">
        <v>0.1</v>
      </c>
      <c r="P1040">
        <v>44.56</v>
      </c>
      <c r="Q1040">
        <v>336.88799999999998</v>
      </c>
      <c r="R1040">
        <v>178.24</v>
      </c>
      <c r="S1040">
        <v>158.64799999999997</v>
      </c>
      <c r="T1040">
        <v>0.4709220868656645</v>
      </c>
      <c r="U1040">
        <v>2026</v>
      </c>
      <c r="V1040" t="s">
        <v>81</v>
      </c>
      <c r="W1040">
        <v>6</v>
      </c>
      <c r="X1040" t="s">
        <v>84</v>
      </c>
    </row>
    <row r="1041" spans="1:24">
      <c r="A1041">
        <v>3615</v>
      </c>
      <c r="B1041" s="28">
        <v>46182</v>
      </c>
      <c r="C1041">
        <v>2026</v>
      </c>
      <c r="D1041" t="s">
        <v>81</v>
      </c>
      <c r="E1041">
        <v>6</v>
      </c>
      <c r="F1041" t="s">
        <v>84</v>
      </c>
      <c r="G1041" t="s">
        <v>6</v>
      </c>
      <c r="H1041" t="s">
        <v>49</v>
      </c>
      <c r="I1041" t="s">
        <v>2</v>
      </c>
      <c r="J1041" t="s">
        <v>13</v>
      </c>
      <c r="K1041" t="s">
        <v>9</v>
      </c>
      <c r="L1041" t="s">
        <v>37</v>
      </c>
      <c r="M1041">
        <v>4</v>
      </c>
      <c r="N1041">
        <v>155.22</v>
      </c>
      <c r="O1041">
        <v>0</v>
      </c>
      <c r="P1041">
        <v>77.209999999999994</v>
      </c>
      <c r="Q1041">
        <v>620.88</v>
      </c>
      <c r="R1041">
        <v>308.83999999999997</v>
      </c>
      <c r="S1041">
        <v>312.04000000000002</v>
      </c>
      <c r="T1041">
        <v>0.50257698750161062</v>
      </c>
      <c r="U1041">
        <v>2026</v>
      </c>
      <c r="V1041" t="s">
        <v>81</v>
      </c>
      <c r="W1041">
        <v>6</v>
      </c>
      <c r="X1041" t="s">
        <v>84</v>
      </c>
    </row>
    <row r="1042" spans="1:24">
      <c r="A1042">
        <v>3661</v>
      </c>
      <c r="B1042" s="28">
        <v>46182</v>
      </c>
      <c r="C1042">
        <v>2026</v>
      </c>
      <c r="D1042" t="s">
        <v>81</v>
      </c>
      <c r="E1042">
        <v>6</v>
      </c>
      <c r="F1042" t="s">
        <v>84</v>
      </c>
      <c r="G1042" t="s">
        <v>20</v>
      </c>
      <c r="H1042" t="s">
        <v>33</v>
      </c>
      <c r="I1042" t="s">
        <v>2</v>
      </c>
      <c r="J1042" t="s">
        <v>13</v>
      </c>
      <c r="K1042" t="s">
        <v>4</v>
      </c>
      <c r="L1042" t="s">
        <v>30</v>
      </c>
      <c r="M1042">
        <v>4</v>
      </c>
      <c r="N1042">
        <v>100.33</v>
      </c>
      <c r="O1042">
        <v>0</v>
      </c>
      <c r="P1042">
        <v>49.99</v>
      </c>
      <c r="Q1042">
        <v>401.32</v>
      </c>
      <c r="R1042">
        <v>199.96</v>
      </c>
      <c r="S1042">
        <v>201.35999999999999</v>
      </c>
      <c r="T1042">
        <v>0.5017442439948171</v>
      </c>
      <c r="U1042">
        <v>2026</v>
      </c>
      <c r="V1042" t="s">
        <v>81</v>
      </c>
      <c r="W1042">
        <v>6</v>
      </c>
      <c r="X1042" t="s">
        <v>84</v>
      </c>
    </row>
    <row r="1043" spans="1:24">
      <c r="A1043">
        <v>3831</v>
      </c>
      <c r="B1043" s="28">
        <v>46182</v>
      </c>
      <c r="C1043">
        <v>2026</v>
      </c>
      <c r="D1043" t="s">
        <v>81</v>
      </c>
      <c r="E1043">
        <v>6</v>
      </c>
      <c r="F1043" t="s">
        <v>84</v>
      </c>
      <c r="G1043" t="s">
        <v>11</v>
      </c>
      <c r="H1043" t="s">
        <v>18</v>
      </c>
      <c r="I1043" t="s">
        <v>2</v>
      </c>
      <c r="J1043" t="s">
        <v>16</v>
      </c>
      <c r="K1043" t="s">
        <v>14</v>
      </c>
      <c r="L1043" t="s">
        <v>44</v>
      </c>
      <c r="M1043">
        <v>2</v>
      </c>
      <c r="N1043">
        <v>134.28</v>
      </c>
      <c r="O1043">
        <v>0</v>
      </c>
      <c r="P1043">
        <v>69.12</v>
      </c>
      <c r="Q1043">
        <v>268.56</v>
      </c>
      <c r="R1043">
        <v>138.24</v>
      </c>
      <c r="S1043">
        <v>130.32</v>
      </c>
      <c r="T1043">
        <v>0.48525469168900803</v>
      </c>
      <c r="U1043">
        <v>2026</v>
      </c>
      <c r="V1043" t="s">
        <v>81</v>
      </c>
      <c r="W1043">
        <v>6</v>
      </c>
      <c r="X1043" t="s">
        <v>84</v>
      </c>
    </row>
    <row r="1044" spans="1:24">
      <c r="A1044">
        <v>4394</v>
      </c>
      <c r="B1044" s="28">
        <v>46182</v>
      </c>
      <c r="C1044">
        <v>2026</v>
      </c>
      <c r="D1044" t="s">
        <v>81</v>
      </c>
      <c r="E1044">
        <v>6</v>
      </c>
      <c r="F1044" t="s">
        <v>84</v>
      </c>
      <c r="G1044" t="s">
        <v>11</v>
      </c>
      <c r="H1044" t="s">
        <v>12</v>
      </c>
      <c r="I1044" t="s">
        <v>2</v>
      </c>
      <c r="J1044" t="s">
        <v>13</v>
      </c>
      <c r="K1044" t="s">
        <v>34</v>
      </c>
      <c r="L1044" t="s">
        <v>45</v>
      </c>
      <c r="M1044">
        <v>2</v>
      </c>
      <c r="N1044">
        <v>51.16</v>
      </c>
      <c r="O1044">
        <v>0</v>
      </c>
      <c r="P1044">
        <v>21.57</v>
      </c>
      <c r="Q1044">
        <v>102.32</v>
      </c>
      <c r="R1044">
        <v>43.14</v>
      </c>
      <c r="S1044">
        <v>59.179999999999993</v>
      </c>
      <c r="T1044">
        <v>0.57838154808444098</v>
      </c>
      <c r="U1044">
        <v>2026</v>
      </c>
      <c r="V1044" t="s">
        <v>81</v>
      </c>
      <c r="W1044">
        <v>6</v>
      </c>
      <c r="X1044" t="s">
        <v>84</v>
      </c>
    </row>
    <row r="1045" spans="1:24">
      <c r="A1045">
        <v>372</v>
      </c>
      <c r="B1045" s="28">
        <v>46183</v>
      </c>
      <c r="C1045">
        <v>2026</v>
      </c>
      <c r="D1045" t="s">
        <v>81</v>
      </c>
      <c r="E1045">
        <v>6</v>
      </c>
      <c r="F1045" t="s">
        <v>84</v>
      </c>
      <c r="G1045" t="s">
        <v>6</v>
      </c>
      <c r="H1045" t="s">
        <v>43</v>
      </c>
      <c r="I1045" t="s">
        <v>2</v>
      </c>
      <c r="J1045" t="s">
        <v>3</v>
      </c>
      <c r="K1045" t="s">
        <v>34</v>
      </c>
      <c r="L1045" t="s">
        <v>42</v>
      </c>
      <c r="M1045">
        <v>3</v>
      </c>
      <c r="N1045">
        <v>35.94</v>
      </c>
      <c r="O1045">
        <v>0.1</v>
      </c>
      <c r="P1045">
        <v>14.04</v>
      </c>
      <c r="Q1045">
        <v>97.037999999999997</v>
      </c>
      <c r="R1045">
        <v>42.12</v>
      </c>
      <c r="S1045">
        <v>54.917999999999999</v>
      </c>
      <c r="T1045">
        <v>0.56594323873121866</v>
      </c>
      <c r="U1045">
        <v>2026</v>
      </c>
      <c r="V1045" t="s">
        <v>81</v>
      </c>
      <c r="W1045">
        <v>6</v>
      </c>
      <c r="X1045" t="s">
        <v>84</v>
      </c>
    </row>
    <row r="1046" spans="1:24">
      <c r="A1046">
        <v>532</v>
      </c>
      <c r="B1046" s="28">
        <v>46183</v>
      </c>
      <c r="C1046">
        <v>2026</v>
      </c>
      <c r="D1046" t="s">
        <v>81</v>
      </c>
      <c r="E1046">
        <v>6</v>
      </c>
      <c r="F1046" t="s">
        <v>84</v>
      </c>
      <c r="G1046" t="s">
        <v>11</v>
      </c>
      <c r="H1046" t="s">
        <v>39</v>
      </c>
      <c r="I1046" t="s">
        <v>19</v>
      </c>
      <c r="J1046" t="s">
        <v>3</v>
      </c>
      <c r="K1046" t="s">
        <v>9</v>
      </c>
      <c r="L1046" t="s">
        <v>17</v>
      </c>
      <c r="M1046">
        <v>1</v>
      </c>
      <c r="N1046">
        <v>145.34</v>
      </c>
      <c r="O1046">
        <v>0.05</v>
      </c>
      <c r="P1046">
        <v>77.89</v>
      </c>
      <c r="Q1046">
        <v>138.07300000000001</v>
      </c>
      <c r="R1046">
        <v>77.89</v>
      </c>
      <c r="S1046">
        <v>60.183000000000007</v>
      </c>
      <c r="T1046">
        <v>0.43587812244247609</v>
      </c>
      <c r="U1046">
        <v>2026</v>
      </c>
      <c r="V1046" t="s">
        <v>81</v>
      </c>
      <c r="W1046">
        <v>6</v>
      </c>
      <c r="X1046" t="s">
        <v>84</v>
      </c>
    </row>
    <row r="1047" spans="1:24">
      <c r="A1047">
        <v>910</v>
      </c>
      <c r="B1047" s="28">
        <v>46183</v>
      </c>
      <c r="C1047">
        <v>2026</v>
      </c>
      <c r="D1047" t="s">
        <v>81</v>
      </c>
      <c r="E1047">
        <v>6</v>
      </c>
      <c r="F1047" t="s">
        <v>84</v>
      </c>
      <c r="G1047" t="s">
        <v>11</v>
      </c>
      <c r="H1047" t="s">
        <v>52</v>
      </c>
      <c r="I1047" t="s">
        <v>2</v>
      </c>
      <c r="J1047" t="s">
        <v>16</v>
      </c>
      <c r="K1047" t="s">
        <v>14</v>
      </c>
      <c r="L1047" t="s">
        <v>15</v>
      </c>
      <c r="M1047">
        <v>1</v>
      </c>
      <c r="N1047">
        <v>35.950000000000003</v>
      </c>
      <c r="O1047">
        <v>0.1</v>
      </c>
      <c r="P1047">
        <v>13.63</v>
      </c>
      <c r="Q1047">
        <v>32.355000000000004</v>
      </c>
      <c r="R1047">
        <v>13.63</v>
      </c>
      <c r="S1047">
        <v>18.725000000000001</v>
      </c>
      <c r="T1047">
        <v>0.57873589862463293</v>
      </c>
      <c r="U1047">
        <v>2026</v>
      </c>
      <c r="V1047" t="s">
        <v>81</v>
      </c>
      <c r="W1047">
        <v>6</v>
      </c>
      <c r="X1047" t="s">
        <v>84</v>
      </c>
    </row>
    <row r="1048" spans="1:24">
      <c r="A1048">
        <v>938</v>
      </c>
      <c r="B1048" s="28">
        <v>46183</v>
      </c>
      <c r="C1048">
        <v>2026</v>
      </c>
      <c r="D1048" t="s">
        <v>81</v>
      </c>
      <c r="E1048">
        <v>6</v>
      </c>
      <c r="F1048" t="s">
        <v>84</v>
      </c>
      <c r="G1048" t="s">
        <v>20</v>
      </c>
      <c r="H1048" t="s">
        <v>47</v>
      </c>
      <c r="I1048" t="s">
        <v>19</v>
      </c>
      <c r="J1048" t="s">
        <v>16</v>
      </c>
      <c r="K1048" t="s">
        <v>34</v>
      </c>
      <c r="L1048" t="s">
        <v>45</v>
      </c>
      <c r="M1048">
        <v>1</v>
      </c>
      <c r="N1048">
        <v>51.09</v>
      </c>
      <c r="O1048">
        <v>0</v>
      </c>
      <c r="P1048">
        <v>22.4</v>
      </c>
      <c r="Q1048">
        <v>51.09</v>
      </c>
      <c r="R1048">
        <v>22.4</v>
      </c>
      <c r="S1048">
        <v>28.690000000000005</v>
      </c>
      <c r="T1048">
        <v>0.56155803484047762</v>
      </c>
      <c r="U1048">
        <v>2026</v>
      </c>
      <c r="V1048" t="s">
        <v>81</v>
      </c>
      <c r="W1048">
        <v>6</v>
      </c>
      <c r="X1048" t="s">
        <v>84</v>
      </c>
    </row>
    <row r="1049" spans="1:24">
      <c r="A1049">
        <v>1079</v>
      </c>
      <c r="B1049" s="28">
        <v>46183</v>
      </c>
      <c r="C1049">
        <v>2026</v>
      </c>
      <c r="D1049" t="s">
        <v>81</v>
      </c>
      <c r="E1049">
        <v>6</v>
      </c>
      <c r="F1049" t="s">
        <v>84</v>
      </c>
      <c r="G1049" t="s">
        <v>6</v>
      </c>
      <c r="H1049" t="s">
        <v>49</v>
      </c>
      <c r="I1049" t="s">
        <v>19</v>
      </c>
      <c r="J1049" t="s">
        <v>3</v>
      </c>
      <c r="K1049" t="s">
        <v>23</v>
      </c>
      <c r="L1049" t="s">
        <v>29</v>
      </c>
      <c r="M1049">
        <v>2</v>
      </c>
      <c r="N1049">
        <v>198.69</v>
      </c>
      <c r="O1049">
        <v>0.15</v>
      </c>
      <c r="P1049">
        <v>104.25</v>
      </c>
      <c r="Q1049">
        <v>337.77299999999997</v>
      </c>
      <c r="R1049">
        <v>208.5</v>
      </c>
      <c r="S1049">
        <v>129.27299999999997</v>
      </c>
      <c r="T1049">
        <v>0.38272153191640534</v>
      </c>
      <c r="U1049">
        <v>2026</v>
      </c>
      <c r="V1049" t="s">
        <v>81</v>
      </c>
      <c r="W1049">
        <v>6</v>
      </c>
      <c r="X1049" t="s">
        <v>84</v>
      </c>
    </row>
    <row r="1050" spans="1:24">
      <c r="A1050">
        <v>1662</v>
      </c>
      <c r="B1050" s="28">
        <v>46183</v>
      </c>
      <c r="C1050">
        <v>2026</v>
      </c>
      <c r="D1050" t="s">
        <v>81</v>
      </c>
      <c r="E1050">
        <v>6</v>
      </c>
      <c r="F1050" t="s">
        <v>84</v>
      </c>
      <c r="G1050" t="s">
        <v>6</v>
      </c>
      <c r="H1050" t="s">
        <v>27</v>
      </c>
      <c r="I1050" t="s">
        <v>19</v>
      </c>
      <c r="J1050" t="s">
        <v>13</v>
      </c>
      <c r="K1050" t="s">
        <v>4</v>
      </c>
      <c r="L1050" t="s">
        <v>5</v>
      </c>
      <c r="M1050">
        <v>3</v>
      </c>
      <c r="N1050">
        <v>83.45</v>
      </c>
      <c r="O1050">
        <v>0</v>
      </c>
      <c r="P1050">
        <v>43.73</v>
      </c>
      <c r="Q1050">
        <v>250.35000000000002</v>
      </c>
      <c r="R1050">
        <v>131.19</v>
      </c>
      <c r="S1050">
        <v>119.16000000000003</v>
      </c>
      <c r="T1050">
        <v>0.47597363690832839</v>
      </c>
      <c r="U1050">
        <v>2026</v>
      </c>
      <c r="V1050" t="s">
        <v>81</v>
      </c>
      <c r="W1050">
        <v>6</v>
      </c>
      <c r="X1050" t="s">
        <v>84</v>
      </c>
    </row>
    <row r="1051" spans="1:24">
      <c r="A1051">
        <v>2748</v>
      </c>
      <c r="B1051" s="28">
        <v>46183</v>
      </c>
      <c r="C1051">
        <v>2026</v>
      </c>
      <c r="D1051" t="s">
        <v>81</v>
      </c>
      <c r="E1051">
        <v>6</v>
      </c>
      <c r="F1051" t="s">
        <v>84</v>
      </c>
      <c r="G1051" t="s">
        <v>11</v>
      </c>
      <c r="H1051" t="s">
        <v>12</v>
      </c>
      <c r="I1051" t="s">
        <v>2</v>
      </c>
      <c r="J1051" t="s">
        <v>13</v>
      </c>
      <c r="K1051" t="s">
        <v>34</v>
      </c>
      <c r="L1051" t="s">
        <v>35</v>
      </c>
      <c r="M1051">
        <v>2</v>
      </c>
      <c r="N1051">
        <v>40.86</v>
      </c>
      <c r="O1051">
        <v>0</v>
      </c>
      <c r="P1051">
        <v>14.59</v>
      </c>
      <c r="Q1051">
        <v>81.72</v>
      </c>
      <c r="R1051">
        <v>29.18</v>
      </c>
      <c r="S1051">
        <v>52.54</v>
      </c>
      <c r="T1051">
        <v>0.64292706803720023</v>
      </c>
      <c r="U1051">
        <v>2026</v>
      </c>
      <c r="V1051" t="s">
        <v>81</v>
      </c>
      <c r="W1051">
        <v>6</v>
      </c>
      <c r="X1051" t="s">
        <v>84</v>
      </c>
    </row>
    <row r="1052" spans="1:24">
      <c r="A1052">
        <v>3354</v>
      </c>
      <c r="B1052" s="28">
        <v>46183</v>
      </c>
      <c r="C1052">
        <v>2026</v>
      </c>
      <c r="D1052" t="s">
        <v>81</v>
      </c>
      <c r="E1052">
        <v>6</v>
      </c>
      <c r="F1052" t="s">
        <v>84</v>
      </c>
      <c r="G1052" t="s">
        <v>6</v>
      </c>
      <c r="H1052" t="s">
        <v>27</v>
      </c>
      <c r="I1052" t="s">
        <v>19</v>
      </c>
      <c r="J1052" t="s">
        <v>13</v>
      </c>
      <c r="K1052" t="s">
        <v>23</v>
      </c>
      <c r="L1052" t="s">
        <v>40</v>
      </c>
      <c r="M1052">
        <v>1</v>
      </c>
      <c r="N1052">
        <v>82.21</v>
      </c>
      <c r="O1052">
        <v>0.05</v>
      </c>
      <c r="P1052">
        <v>39.04</v>
      </c>
      <c r="Q1052">
        <v>78.099499999999992</v>
      </c>
      <c r="R1052">
        <v>39.04</v>
      </c>
      <c r="S1052">
        <v>39.059499999999993</v>
      </c>
      <c r="T1052">
        <v>0.50012484074802011</v>
      </c>
      <c r="U1052">
        <v>2026</v>
      </c>
      <c r="V1052" t="s">
        <v>81</v>
      </c>
      <c r="W1052">
        <v>6</v>
      </c>
      <c r="X1052" t="s">
        <v>84</v>
      </c>
    </row>
    <row r="1053" spans="1:24">
      <c r="A1053">
        <v>3532</v>
      </c>
      <c r="B1053" s="28">
        <v>46183</v>
      </c>
      <c r="C1053">
        <v>2026</v>
      </c>
      <c r="D1053" t="s">
        <v>81</v>
      </c>
      <c r="E1053">
        <v>6</v>
      </c>
      <c r="F1053" t="s">
        <v>84</v>
      </c>
      <c r="G1053" t="s">
        <v>11</v>
      </c>
      <c r="H1053" t="s">
        <v>39</v>
      </c>
      <c r="I1053" t="s">
        <v>28</v>
      </c>
      <c r="J1053" t="s">
        <v>16</v>
      </c>
      <c r="K1053" t="s">
        <v>34</v>
      </c>
      <c r="L1053" t="s">
        <v>42</v>
      </c>
      <c r="M1053">
        <v>1</v>
      </c>
      <c r="N1053">
        <v>35.93</v>
      </c>
      <c r="O1053">
        <v>0.1</v>
      </c>
      <c r="P1053">
        <v>13.52</v>
      </c>
      <c r="Q1053">
        <v>32.337000000000003</v>
      </c>
      <c r="R1053">
        <v>13.52</v>
      </c>
      <c r="S1053">
        <v>18.817000000000004</v>
      </c>
      <c r="T1053">
        <v>0.58190308315551853</v>
      </c>
      <c r="U1053">
        <v>2026</v>
      </c>
      <c r="V1053" t="s">
        <v>81</v>
      </c>
      <c r="W1053">
        <v>6</v>
      </c>
      <c r="X1053" t="s">
        <v>84</v>
      </c>
    </row>
    <row r="1054" spans="1:24">
      <c r="A1054">
        <v>3636</v>
      </c>
      <c r="B1054" s="28">
        <v>46183</v>
      </c>
      <c r="C1054">
        <v>2026</v>
      </c>
      <c r="D1054" t="s">
        <v>81</v>
      </c>
      <c r="E1054">
        <v>6</v>
      </c>
      <c r="F1054" t="s">
        <v>84</v>
      </c>
      <c r="G1054" t="s">
        <v>0</v>
      </c>
      <c r="H1054" t="s">
        <v>1</v>
      </c>
      <c r="I1054" t="s">
        <v>28</v>
      </c>
      <c r="J1054" t="s">
        <v>13</v>
      </c>
      <c r="K1054" t="s">
        <v>14</v>
      </c>
      <c r="L1054" t="s">
        <v>48</v>
      </c>
      <c r="M1054">
        <v>2</v>
      </c>
      <c r="N1054">
        <v>164.77</v>
      </c>
      <c r="O1054">
        <v>0</v>
      </c>
      <c r="P1054">
        <v>89.07</v>
      </c>
      <c r="Q1054">
        <v>329.54</v>
      </c>
      <c r="R1054">
        <v>178.14</v>
      </c>
      <c r="S1054">
        <v>151.40000000000003</v>
      </c>
      <c r="T1054">
        <v>0.45942829398555568</v>
      </c>
      <c r="U1054">
        <v>2026</v>
      </c>
      <c r="V1054" t="s">
        <v>81</v>
      </c>
      <c r="W1054">
        <v>6</v>
      </c>
      <c r="X1054" t="s">
        <v>84</v>
      </c>
    </row>
    <row r="1055" spans="1:24">
      <c r="A1055">
        <v>3810</v>
      </c>
      <c r="B1055" s="28">
        <v>46183</v>
      </c>
      <c r="C1055">
        <v>2026</v>
      </c>
      <c r="D1055" t="s">
        <v>81</v>
      </c>
      <c r="E1055">
        <v>6</v>
      </c>
      <c r="F1055" t="s">
        <v>84</v>
      </c>
      <c r="G1055" t="s">
        <v>11</v>
      </c>
      <c r="H1055" t="s">
        <v>12</v>
      </c>
      <c r="I1055" t="s">
        <v>8</v>
      </c>
      <c r="J1055" t="s">
        <v>16</v>
      </c>
      <c r="K1055" t="s">
        <v>14</v>
      </c>
      <c r="L1055" t="s">
        <v>32</v>
      </c>
      <c r="M1055">
        <v>4</v>
      </c>
      <c r="N1055">
        <v>47.36</v>
      </c>
      <c r="O1055">
        <v>0.1</v>
      </c>
      <c r="P1055">
        <v>18.87</v>
      </c>
      <c r="Q1055">
        <v>170.49600000000001</v>
      </c>
      <c r="R1055">
        <v>75.48</v>
      </c>
      <c r="S1055">
        <v>95.016000000000005</v>
      </c>
      <c r="T1055">
        <v>0.55729166666666663</v>
      </c>
      <c r="U1055">
        <v>2026</v>
      </c>
      <c r="V1055" t="s">
        <v>81</v>
      </c>
      <c r="W1055">
        <v>6</v>
      </c>
      <c r="X1055" t="s">
        <v>84</v>
      </c>
    </row>
    <row r="1056" spans="1:24">
      <c r="A1056">
        <v>4137</v>
      </c>
      <c r="B1056" s="28">
        <v>46183</v>
      </c>
      <c r="C1056">
        <v>2026</v>
      </c>
      <c r="D1056" t="s">
        <v>81</v>
      </c>
      <c r="E1056">
        <v>6</v>
      </c>
      <c r="F1056" t="s">
        <v>84</v>
      </c>
      <c r="G1056" t="s">
        <v>20</v>
      </c>
      <c r="H1056" t="s">
        <v>33</v>
      </c>
      <c r="I1056" t="s">
        <v>2</v>
      </c>
      <c r="J1056" t="s">
        <v>3</v>
      </c>
      <c r="K1056" t="s">
        <v>9</v>
      </c>
      <c r="L1056" t="s">
        <v>10</v>
      </c>
      <c r="M1056">
        <v>1</v>
      </c>
      <c r="N1056">
        <v>90.7</v>
      </c>
      <c r="O1056">
        <v>0</v>
      </c>
      <c r="P1056">
        <v>44.18</v>
      </c>
      <c r="Q1056">
        <v>90.7</v>
      </c>
      <c r="R1056">
        <v>44.18</v>
      </c>
      <c r="S1056">
        <v>46.52</v>
      </c>
      <c r="T1056">
        <v>0.51289966923925034</v>
      </c>
      <c r="U1056">
        <v>2026</v>
      </c>
      <c r="V1056" t="s">
        <v>81</v>
      </c>
      <c r="W1056">
        <v>6</v>
      </c>
      <c r="X1056" t="s">
        <v>84</v>
      </c>
    </row>
    <row r="1057" spans="1:24">
      <c r="A1057">
        <v>4303</v>
      </c>
      <c r="B1057" s="28">
        <v>46183</v>
      </c>
      <c r="C1057">
        <v>2026</v>
      </c>
      <c r="D1057" t="s">
        <v>81</v>
      </c>
      <c r="E1057">
        <v>6</v>
      </c>
      <c r="F1057" t="s">
        <v>84</v>
      </c>
      <c r="G1057" t="s">
        <v>11</v>
      </c>
      <c r="H1057" t="s">
        <v>39</v>
      </c>
      <c r="I1057" t="s">
        <v>28</v>
      </c>
      <c r="J1057" t="s">
        <v>3</v>
      </c>
      <c r="K1057" t="s">
        <v>14</v>
      </c>
      <c r="L1057" t="s">
        <v>32</v>
      </c>
      <c r="M1057">
        <v>1</v>
      </c>
      <c r="N1057">
        <v>45.59</v>
      </c>
      <c r="O1057">
        <v>0</v>
      </c>
      <c r="P1057">
        <v>18.57</v>
      </c>
      <c r="Q1057">
        <v>45.59</v>
      </c>
      <c r="R1057">
        <v>18.57</v>
      </c>
      <c r="S1057">
        <v>27.020000000000003</v>
      </c>
      <c r="T1057">
        <v>0.59267383198069756</v>
      </c>
      <c r="U1057">
        <v>2026</v>
      </c>
      <c r="V1057" t="s">
        <v>81</v>
      </c>
      <c r="W1057">
        <v>6</v>
      </c>
      <c r="X1057" t="s">
        <v>84</v>
      </c>
    </row>
    <row r="1058" spans="1:24">
      <c r="A1058">
        <v>4991</v>
      </c>
      <c r="B1058" s="28">
        <v>46183</v>
      </c>
      <c r="C1058">
        <v>2026</v>
      </c>
      <c r="D1058" t="s">
        <v>81</v>
      </c>
      <c r="E1058">
        <v>6</v>
      </c>
      <c r="F1058" t="s">
        <v>84</v>
      </c>
      <c r="G1058" t="s">
        <v>20</v>
      </c>
      <c r="H1058" t="s">
        <v>21</v>
      </c>
      <c r="I1058" t="s">
        <v>2</v>
      </c>
      <c r="J1058" t="s">
        <v>13</v>
      </c>
      <c r="K1058" t="s">
        <v>9</v>
      </c>
      <c r="L1058" t="s">
        <v>17</v>
      </c>
      <c r="M1058">
        <v>3</v>
      </c>
      <c r="N1058">
        <v>146.55000000000001</v>
      </c>
      <c r="O1058">
        <v>0.1</v>
      </c>
      <c r="P1058">
        <v>79.59</v>
      </c>
      <c r="Q1058">
        <v>395.68500000000006</v>
      </c>
      <c r="R1058">
        <v>238.77</v>
      </c>
      <c r="S1058">
        <v>156.91500000000005</v>
      </c>
      <c r="T1058">
        <v>0.39656544978960545</v>
      </c>
      <c r="U1058">
        <v>2026</v>
      </c>
      <c r="V1058" t="s">
        <v>81</v>
      </c>
      <c r="W1058">
        <v>6</v>
      </c>
      <c r="X1058" t="s">
        <v>84</v>
      </c>
    </row>
    <row r="1059" spans="1:24">
      <c r="A1059">
        <v>39</v>
      </c>
      <c r="B1059" s="28">
        <v>46184</v>
      </c>
      <c r="C1059">
        <v>2026</v>
      </c>
      <c r="D1059" t="s">
        <v>81</v>
      </c>
      <c r="E1059">
        <v>6</v>
      </c>
      <c r="F1059" t="s">
        <v>84</v>
      </c>
      <c r="G1059" t="s">
        <v>20</v>
      </c>
      <c r="H1059" t="s">
        <v>33</v>
      </c>
      <c r="I1059" t="s">
        <v>28</v>
      </c>
      <c r="J1059" t="s">
        <v>16</v>
      </c>
      <c r="K1059" t="s">
        <v>4</v>
      </c>
      <c r="L1059" t="s">
        <v>26</v>
      </c>
      <c r="M1059">
        <v>4</v>
      </c>
      <c r="N1059">
        <v>40.33</v>
      </c>
      <c r="O1059">
        <v>0.1</v>
      </c>
      <c r="P1059">
        <v>17.170000000000002</v>
      </c>
      <c r="Q1059">
        <v>145.18799999999999</v>
      </c>
      <c r="R1059">
        <v>68.680000000000007</v>
      </c>
      <c r="S1059">
        <v>76.507999999999981</v>
      </c>
      <c r="T1059">
        <v>0.52695815081136177</v>
      </c>
      <c r="U1059">
        <v>2026</v>
      </c>
      <c r="V1059" t="s">
        <v>81</v>
      </c>
      <c r="W1059">
        <v>6</v>
      </c>
      <c r="X1059" t="s">
        <v>84</v>
      </c>
    </row>
    <row r="1060" spans="1:24">
      <c r="A1060">
        <v>206</v>
      </c>
      <c r="B1060" s="28">
        <v>46184</v>
      </c>
      <c r="C1060">
        <v>2026</v>
      </c>
      <c r="D1060" t="s">
        <v>81</v>
      </c>
      <c r="E1060">
        <v>6</v>
      </c>
      <c r="F1060" t="s">
        <v>84</v>
      </c>
      <c r="G1060" t="s">
        <v>0</v>
      </c>
      <c r="H1060" t="s">
        <v>1</v>
      </c>
      <c r="I1060" t="s">
        <v>19</v>
      </c>
      <c r="J1060" t="s">
        <v>13</v>
      </c>
      <c r="K1060" t="s">
        <v>4</v>
      </c>
      <c r="L1060" t="s">
        <v>22</v>
      </c>
      <c r="M1060">
        <v>2</v>
      </c>
      <c r="N1060">
        <v>51.83</v>
      </c>
      <c r="O1060">
        <v>0.1</v>
      </c>
      <c r="P1060">
        <v>23.1</v>
      </c>
      <c r="Q1060">
        <v>93.293999999999997</v>
      </c>
      <c r="R1060">
        <v>46.2</v>
      </c>
      <c r="S1060">
        <v>47.093999999999994</v>
      </c>
      <c r="T1060">
        <v>0.50479130490706792</v>
      </c>
      <c r="U1060">
        <v>2026</v>
      </c>
      <c r="V1060" t="s">
        <v>81</v>
      </c>
      <c r="W1060">
        <v>6</v>
      </c>
      <c r="X1060" t="s">
        <v>84</v>
      </c>
    </row>
    <row r="1061" spans="1:24">
      <c r="A1061">
        <v>397</v>
      </c>
      <c r="B1061" s="28">
        <v>46184</v>
      </c>
      <c r="C1061">
        <v>2026</v>
      </c>
      <c r="D1061" t="s">
        <v>81</v>
      </c>
      <c r="E1061">
        <v>6</v>
      </c>
      <c r="F1061" t="s">
        <v>84</v>
      </c>
      <c r="G1061" t="s">
        <v>20</v>
      </c>
      <c r="H1061" t="s">
        <v>33</v>
      </c>
      <c r="I1061" t="s">
        <v>2</v>
      </c>
      <c r="J1061" t="s">
        <v>16</v>
      </c>
      <c r="K1061" t="s">
        <v>23</v>
      </c>
      <c r="L1061" t="s">
        <v>51</v>
      </c>
      <c r="M1061">
        <v>2</v>
      </c>
      <c r="N1061">
        <v>121.19</v>
      </c>
      <c r="O1061">
        <v>0.05</v>
      </c>
      <c r="P1061">
        <v>58.91</v>
      </c>
      <c r="Q1061">
        <v>230.261</v>
      </c>
      <c r="R1061">
        <v>117.82</v>
      </c>
      <c r="S1061">
        <v>112.441</v>
      </c>
      <c r="T1061">
        <v>0.48831977625390321</v>
      </c>
      <c r="U1061">
        <v>2026</v>
      </c>
      <c r="V1061" t="s">
        <v>81</v>
      </c>
      <c r="W1061">
        <v>6</v>
      </c>
      <c r="X1061" t="s">
        <v>84</v>
      </c>
    </row>
    <row r="1062" spans="1:24">
      <c r="A1062">
        <v>763</v>
      </c>
      <c r="B1062" s="28">
        <v>46184</v>
      </c>
      <c r="C1062">
        <v>2026</v>
      </c>
      <c r="D1062" t="s">
        <v>81</v>
      </c>
      <c r="E1062">
        <v>6</v>
      </c>
      <c r="F1062" t="s">
        <v>84</v>
      </c>
      <c r="G1062" t="s">
        <v>20</v>
      </c>
      <c r="H1062" t="s">
        <v>47</v>
      </c>
      <c r="I1062" t="s">
        <v>19</v>
      </c>
      <c r="J1062" t="s">
        <v>13</v>
      </c>
      <c r="K1062" t="s">
        <v>9</v>
      </c>
      <c r="L1062" t="s">
        <v>37</v>
      </c>
      <c r="M1062">
        <v>1</v>
      </c>
      <c r="N1062">
        <v>154.09</v>
      </c>
      <c r="O1062">
        <v>0</v>
      </c>
      <c r="P1062">
        <v>77.37</v>
      </c>
      <c r="Q1062">
        <v>154.09</v>
      </c>
      <c r="R1062">
        <v>77.37</v>
      </c>
      <c r="S1062">
        <v>76.72</v>
      </c>
      <c r="T1062">
        <v>0.49789084301382308</v>
      </c>
      <c r="U1062">
        <v>2026</v>
      </c>
      <c r="V1062" t="s">
        <v>81</v>
      </c>
      <c r="W1062">
        <v>6</v>
      </c>
      <c r="X1062" t="s">
        <v>84</v>
      </c>
    </row>
    <row r="1063" spans="1:24">
      <c r="A1063">
        <v>1059</v>
      </c>
      <c r="B1063" s="28">
        <v>46184</v>
      </c>
      <c r="C1063">
        <v>2026</v>
      </c>
      <c r="D1063" t="s">
        <v>81</v>
      </c>
      <c r="E1063">
        <v>6</v>
      </c>
      <c r="F1063" t="s">
        <v>84</v>
      </c>
      <c r="G1063" t="s">
        <v>0</v>
      </c>
      <c r="H1063" t="s">
        <v>1</v>
      </c>
      <c r="I1063" t="s">
        <v>2</v>
      </c>
      <c r="J1063" t="s">
        <v>13</v>
      </c>
      <c r="K1063" t="s">
        <v>4</v>
      </c>
      <c r="L1063" t="s">
        <v>5</v>
      </c>
      <c r="M1063">
        <v>1</v>
      </c>
      <c r="N1063">
        <v>80.64</v>
      </c>
      <c r="O1063">
        <v>0.05</v>
      </c>
      <c r="P1063">
        <v>43.85</v>
      </c>
      <c r="Q1063">
        <v>76.60799999999999</v>
      </c>
      <c r="R1063">
        <v>43.85</v>
      </c>
      <c r="S1063">
        <v>32.757999999999988</v>
      </c>
      <c r="T1063">
        <v>0.42760547201336668</v>
      </c>
      <c r="U1063">
        <v>2026</v>
      </c>
      <c r="V1063" t="s">
        <v>81</v>
      </c>
      <c r="W1063">
        <v>6</v>
      </c>
      <c r="X1063" t="s">
        <v>84</v>
      </c>
    </row>
    <row r="1064" spans="1:24">
      <c r="A1064">
        <v>1332</v>
      </c>
      <c r="B1064" s="28">
        <v>46184</v>
      </c>
      <c r="C1064">
        <v>2026</v>
      </c>
      <c r="D1064" t="s">
        <v>81</v>
      </c>
      <c r="E1064">
        <v>6</v>
      </c>
      <c r="F1064" t="s">
        <v>84</v>
      </c>
      <c r="G1064" t="s">
        <v>6</v>
      </c>
      <c r="H1064" t="s">
        <v>43</v>
      </c>
      <c r="I1064" t="s">
        <v>28</v>
      </c>
      <c r="J1064" t="s">
        <v>3</v>
      </c>
      <c r="K1064" t="s">
        <v>9</v>
      </c>
      <c r="L1064" t="s">
        <v>10</v>
      </c>
      <c r="M1064">
        <v>1</v>
      </c>
      <c r="N1064">
        <v>94.01</v>
      </c>
      <c r="O1064">
        <v>0.15</v>
      </c>
      <c r="P1064">
        <v>46.12</v>
      </c>
      <c r="Q1064">
        <v>79.908500000000004</v>
      </c>
      <c r="R1064">
        <v>46.12</v>
      </c>
      <c r="S1064">
        <v>33.788500000000006</v>
      </c>
      <c r="T1064">
        <v>0.42283987310486376</v>
      </c>
      <c r="U1064">
        <v>2026</v>
      </c>
      <c r="V1064" t="s">
        <v>81</v>
      </c>
      <c r="W1064">
        <v>6</v>
      </c>
      <c r="X1064" t="s">
        <v>84</v>
      </c>
    </row>
    <row r="1065" spans="1:24">
      <c r="A1065">
        <v>1447</v>
      </c>
      <c r="B1065" s="28">
        <v>46184</v>
      </c>
      <c r="C1065">
        <v>2026</v>
      </c>
      <c r="D1065" t="s">
        <v>81</v>
      </c>
      <c r="E1065">
        <v>6</v>
      </c>
      <c r="F1065" t="s">
        <v>84</v>
      </c>
      <c r="G1065" t="s">
        <v>6</v>
      </c>
      <c r="H1065" t="s">
        <v>27</v>
      </c>
      <c r="I1065" t="s">
        <v>2</v>
      </c>
      <c r="J1065" t="s">
        <v>3</v>
      </c>
      <c r="K1065" t="s">
        <v>4</v>
      </c>
      <c r="L1065" t="s">
        <v>22</v>
      </c>
      <c r="M1065">
        <v>1</v>
      </c>
      <c r="N1065">
        <v>51.09</v>
      </c>
      <c r="O1065">
        <v>0</v>
      </c>
      <c r="P1065">
        <v>22.78</v>
      </c>
      <c r="Q1065">
        <v>51.09</v>
      </c>
      <c r="R1065">
        <v>22.78</v>
      </c>
      <c r="S1065">
        <v>28.310000000000002</v>
      </c>
      <c r="T1065">
        <v>0.55412018007437858</v>
      </c>
      <c r="U1065">
        <v>2026</v>
      </c>
      <c r="V1065" t="s">
        <v>81</v>
      </c>
      <c r="W1065">
        <v>6</v>
      </c>
      <c r="X1065" t="s">
        <v>84</v>
      </c>
    </row>
    <row r="1066" spans="1:24">
      <c r="A1066">
        <v>2990</v>
      </c>
      <c r="B1066" s="28">
        <v>46184</v>
      </c>
      <c r="C1066">
        <v>2026</v>
      </c>
      <c r="D1066" t="s">
        <v>81</v>
      </c>
      <c r="E1066">
        <v>6</v>
      </c>
      <c r="F1066" t="s">
        <v>84</v>
      </c>
      <c r="G1066" t="s">
        <v>6</v>
      </c>
      <c r="H1066" t="s">
        <v>27</v>
      </c>
      <c r="I1066" t="s">
        <v>28</v>
      </c>
      <c r="J1066" t="s">
        <v>3</v>
      </c>
      <c r="K1066" t="s">
        <v>9</v>
      </c>
      <c r="L1066" t="s">
        <v>17</v>
      </c>
      <c r="M1066">
        <v>1</v>
      </c>
      <c r="N1066">
        <v>146.66</v>
      </c>
      <c r="O1066">
        <v>0</v>
      </c>
      <c r="P1066">
        <v>78.709999999999994</v>
      </c>
      <c r="Q1066">
        <v>146.66</v>
      </c>
      <c r="R1066">
        <v>78.709999999999994</v>
      </c>
      <c r="S1066">
        <v>67.95</v>
      </c>
      <c r="T1066">
        <v>0.4633165143870176</v>
      </c>
      <c r="U1066">
        <v>2026</v>
      </c>
      <c r="V1066" t="s">
        <v>81</v>
      </c>
      <c r="W1066">
        <v>6</v>
      </c>
      <c r="X1066" t="s">
        <v>84</v>
      </c>
    </row>
    <row r="1067" spans="1:24">
      <c r="A1067">
        <v>3769</v>
      </c>
      <c r="B1067" s="28">
        <v>46184</v>
      </c>
      <c r="C1067">
        <v>2026</v>
      </c>
      <c r="D1067" t="s">
        <v>81</v>
      </c>
      <c r="E1067">
        <v>6</v>
      </c>
      <c r="F1067" t="s">
        <v>84</v>
      </c>
      <c r="G1067" t="s">
        <v>6</v>
      </c>
      <c r="H1067" t="s">
        <v>43</v>
      </c>
      <c r="I1067" t="s">
        <v>19</v>
      </c>
      <c r="J1067" t="s">
        <v>13</v>
      </c>
      <c r="K1067" t="s">
        <v>23</v>
      </c>
      <c r="L1067" t="s">
        <v>29</v>
      </c>
      <c r="M1067">
        <v>2</v>
      </c>
      <c r="N1067">
        <v>199.03</v>
      </c>
      <c r="O1067">
        <v>0</v>
      </c>
      <c r="P1067">
        <v>104.7</v>
      </c>
      <c r="Q1067">
        <v>398.06</v>
      </c>
      <c r="R1067">
        <v>209.4</v>
      </c>
      <c r="S1067">
        <v>188.66</v>
      </c>
      <c r="T1067">
        <v>0.47394865095714211</v>
      </c>
      <c r="U1067">
        <v>2026</v>
      </c>
      <c r="V1067" t="s">
        <v>81</v>
      </c>
      <c r="W1067">
        <v>6</v>
      </c>
      <c r="X1067" t="s">
        <v>84</v>
      </c>
    </row>
    <row r="1068" spans="1:24">
      <c r="A1068">
        <v>4152</v>
      </c>
      <c r="B1068" s="28">
        <v>46184</v>
      </c>
      <c r="C1068">
        <v>2026</v>
      </c>
      <c r="D1068" t="s">
        <v>81</v>
      </c>
      <c r="E1068">
        <v>6</v>
      </c>
      <c r="F1068" t="s">
        <v>84</v>
      </c>
      <c r="G1068" t="s">
        <v>11</v>
      </c>
      <c r="H1068" t="s">
        <v>12</v>
      </c>
      <c r="I1068" t="s">
        <v>2</v>
      </c>
      <c r="J1068" t="s">
        <v>3</v>
      </c>
      <c r="K1068" t="s">
        <v>4</v>
      </c>
      <c r="L1068" t="s">
        <v>26</v>
      </c>
      <c r="M1068">
        <v>5</v>
      </c>
      <c r="N1068">
        <v>41.18</v>
      </c>
      <c r="O1068">
        <v>0.05</v>
      </c>
      <c r="P1068">
        <v>16.87</v>
      </c>
      <c r="Q1068">
        <v>195.60499999999999</v>
      </c>
      <c r="R1068">
        <v>84.350000000000009</v>
      </c>
      <c r="S1068">
        <v>111.25499999999998</v>
      </c>
      <c r="T1068">
        <v>0.56877380435060443</v>
      </c>
      <c r="U1068">
        <v>2026</v>
      </c>
      <c r="V1068" t="s">
        <v>81</v>
      </c>
      <c r="W1068">
        <v>6</v>
      </c>
      <c r="X1068" t="s">
        <v>84</v>
      </c>
    </row>
    <row r="1069" spans="1:24">
      <c r="A1069">
        <v>4242</v>
      </c>
      <c r="B1069" s="28">
        <v>46184</v>
      </c>
      <c r="C1069">
        <v>2026</v>
      </c>
      <c r="D1069" t="s">
        <v>81</v>
      </c>
      <c r="E1069">
        <v>6</v>
      </c>
      <c r="F1069" t="s">
        <v>84</v>
      </c>
      <c r="G1069" t="s">
        <v>6</v>
      </c>
      <c r="H1069" t="s">
        <v>43</v>
      </c>
      <c r="I1069" t="s">
        <v>19</v>
      </c>
      <c r="J1069" t="s">
        <v>16</v>
      </c>
      <c r="K1069" t="s">
        <v>9</v>
      </c>
      <c r="L1069" t="s">
        <v>17</v>
      </c>
      <c r="M1069">
        <v>2</v>
      </c>
      <c r="N1069">
        <v>141.18</v>
      </c>
      <c r="O1069">
        <v>0</v>
      </c>
      <c r="P1069">
        <v>78.66</v>
      </c>
      <c r="Q1069">
        <v>282.36</v>
      </c>
      <c r="R1069">
        <v>157.32</v>
      </c>
      <c r="S1069">
        <v>125.04000000000002</v>
      </c>
      <c r="T1069">
        <v>0.44283892902677441</v>
      </c>
      <c r="U1069">
        <v>2026</v>
      </c>
      <c r="V1069" t="s">
        <v>81</v>
      </c>
      <c r="W1069">
        <v>6</v>
      </c>
      <c r="X1069" t="s">
        <v>84</v>
      </c>
    </row>
    <row r="1070" spans="1:24">
      <c r="A1070">
        <v>4780</v>
      </c>
      <c r="B1070" s="28">
        <v>46184</v>
      </c>
      <c r="C1070">
        <v>2026</v>
      </c>
      <c r="D1070" t="s">
        <v>81</v>
      </c>
      <c r="E1070">
        <v>6</v>
      </c>
      <c r="F1070" t="s">
        <v>84</v>
      </c>
      <c r="G1070" t="s">
        <v>6</v>
      </c>
      <c r="H1070" t="s">
        <v>43</v>
      </c>
      <c r="I1070" t="s">
        <v>19</v>
      </c>
      <c r="J1070" t="s">
        <v>3</v>
      </c>
      <c r="K1070" t="s">
        <v>4</v>
      </c>
      <c r="L1070" t="s">
        <v>5</v>
      </c>
      <c r="M1070">
        <v>1</v>
      </c>
      <c r="N1070">
        <v>82.47</v>
      </c>
      <c r="O1070">
        <v>0.1</v>
      </c>
      <c r="P1070">
        <v>42.73</v>
      </c>
      <c r="Q1070">
        <v>74.222999999999999</v>
      </c>
      <c r="R1070">
        <v>42.73</v>
      </c>
      <c r="S1070">
        <v>31.493000000000002</v>
      </c>
      <c r="T1070">
        <v>0.42430243994449163</v>
      </c>
      <c r="U1070">
        <v>2026</v>
      </c>
      <c r="V1070" t="s">
        <v>81</v>
      </c>
      <c r="W1070">
        <v>6</v>
      </c>
      <c r="X1070" t="s">
        <v>84</v>
      </c>
    </row>
    <row r="1071" spans="1:24">
      <c r="A1071">
        <v>63</v>
      </c>
      <c r="B1071" s="28">
        <v>46185</v>
      </c>
      <c r="C1071">
        <v>2026</v>
      </c>
      <c r="D1071" t="s">
        <v>81</v>
      </c>
      <c r="E1071">
        <v>6</v>
      </c>
      <c r="F1071" t="s">
        <v>84</v>
      </c>
      <c r="G1071" t="s">
        <v>6</v>
      </c>
      <c r="H1071" t="s">
        <v>7</v>
      </c>
      <c r="I1071" t="s">
        <v>28</v>
      </c>
      <c r="J1071" t="s">
        <v>3</v>
      </c>
      <c r="K1071" t="s">
        <v>14</v>
      </c>
      <c r="L1071" t="s">
        <v>48</v>
      </c>
      <c r="M1071">
        <v>1</v>
      </c>
      <c r="N1071">
        <v>166.91</v>
      </c>
      <c r="O1071">
        <v>0</v>
      </c>
      <c r="P1071">
        <v>85.58</v>
      </c>
      <c r="Q1071">
        <v>166.91</v>
      </c>
      <c r="R1071">
        <v>85.58</v>
      </c>
      <c r="S1071">
        <v>81.33</v>
      </c>
      <c r="T1071">
        <v>0.48726858786172189</v>
      </c>
      <c r="U1071">
        <v>2026</v>
      </c>
      <c r="V1071" t="s">
        <v>81</v>
      </c>
      <c r="W1071">
        <v>6</v>
      </c>
      <c r="X1071" t="s">
        <v>84</v>
      </c>
    </row>
    <row r="1072" spans="1:24">
      <c r="A1072">
        <v>190</v>
      </c>
      <c r="B1072" s="28">
        <v>46185</v>
      </c>
      <c r="C1072">
        <v>2026</v>
      </c>
      <c r="D1072" t="s">
        <v>81</v>
      </c>
      <c r="E1072">
        <v>6</v>
      </c>
      <c r="F1072" t="s">
        <v>84</v>
      </c>
      <c r="G1072" t="s">
        <v>0</v>
      </c>
      <c r="H1072" t="s">
        <v>1</v>
      </c>
      <c r="I1072" t="s">
        <v>19</v>
      </c>
      <c r="J1072" t="s">
        <v>16</v>
      </c>
      <c r="K1072" t="s">
        <v>14</v>
      </c>
      <c r="L1072" t="s">
        <v>32</v>
      </c>
      <c r="M1072">
        <v>1</v>
      </c>
      <c r="N1072">
        <v>45.99</v>
      </c>
      <c r="O1072">
        <v>0</v>
      </c>
      <c r="P1072">
        <v>18.579999999999998</v>
      </c>
      <c r="Q1072">
        <v>45.99</v>
      </c>
      <c r="R1072">
        <v>18.579999999999998</v>
      </c>
      <c r="S1072">
        <v>27.410000000000004</v>
      </c>
      <c r="T1072">
        <v>0.59599913024570561</v>
      </c>
      <c r="U1072">
        <v>2026</v>
      </c>
      <c r="V1072" t="s">
        <v>81</v>
      </c>
      <c r="W1072">
        <v>6</v>
      </c>
      <c r="X1072" t="s">
        <v>84</v>
      </c>
    </row>
    <row r="1073" spans="1:24">
      <c r="A1073">
        <v>268</v>
      </c>
      <c r="B1073" s="28">
        <v>46185</v>
      </c>
      <c r="C1073">
        <v>2026</v>
      </c>
      <c r="D1073" t="s">
        <v>81</v>
      </c>
      <c r="E1073">
        <v>6</v>
      </c>
      <c r="F1073" t="s">
        <v>84</v>
      </c>
      <c r="G1073" t="s">
        <v>20</v>
      </c>
      <c r="H1073" t="s">
        <v>47</v>
      </c>
      <c r="I1073" t="s">
        <v>19</v>
      </c>
      <c r="J1073" t="s">
        <v>16</v>
      </c>
      <c r="K1073" t="s">
        <v>34</v>
      </c>
      <c r="L1073" t="s">
        <v>42</v>
      </c>
      <c r="M1073">
        <v>1</v>
      </c>
      <c r="N1073">
        <v>37.01</v>
      </c>
      <c r="O1073">
        <v>0.05</v>
      </c>
      <c r="P1073">
        <v>14.18</v>
      </c>
      <c r="Q1073">
        <v>35.159499999999994</v>
      </c>
      <c r="R1073">
        <v>14.18</v>
      </c>
      <c r="S1073">
        <v>20.979499999999994</v>
      </c>
      <c r="T1073">
        <v>0.59669506107879799</v>
      </c>
      <c r="U1073">
        <v>2026</v>
      </c>
      <c r="V1073" t="s">
        <v>81</v>
      </c>
      <c r="W1073">
        <v>6</v>
      </c>
      <c r="X1073" t="s">
        <v>84</v>
      </c>
    </row>
    <row r="1074" spans="1:24">
      <c r="A1074">
        <v>691</v>
      </c>
      <c r="B1074" s="28">
        <v>46185</v>
      </c>
      <c r="C1074">
        <v>2026</v>
      </c>
      <c r="D1074" t="s">
        <v>81</v>
      </c>
      <c r="E1074">
        <v>6</v>
      </c>
      <c r="F1074" t="s">
        <v>84</v>
      </c>
      <c r="G1074" t="s">
        <v>20</v>
      </c>
      <c r="H1074" t="s">
        <v>33</v>
      </c>
      <c r="I1074" t="s">
        <v>28</v>
      </c>
      <c r="J1074" t="s">
        <v>16</v>
      </c>
      <c r="K1074" t="s">
        <v>9</v>
      </c>
      <c r="L1074" t="s">
        <v>17</v>
      </c>
      <c r="M1074">
        <v>5</v>
      </c>
      <c r="N1074">
        <v>140.9</v>
      </c>
      <c r="O1074">
        <v>0</v>
      </c>
      <c r="P1074">
        <v>80.16</v>
      </c>
      <c r="Q1074">
        <v>704.5</v>
      </c>
      <c r="R1074">
        <v>400.79999999999995</v>
      </c>
      <c r="S1074">
        <v>303.70000000000005</v>
      </c>
      <c r="T1074">
        <v>0.43108587650816188</v>
      </c>
      <c r="U1074">
        <v>2026</v>
      </c>
      <c r="V1074" t="s">
        <v>81</v>
      </c>
      <c r="W1074">
        <v>6</v>
      </c>
      <c r="X1074" t="s">
        <v>84</v>
      </c>
    </row>
    <row r="1075" spans="1:24">
      <c r="A1075">
        <v>810</v>
      </c>
      <c r="B1075" s="28">
        <v>46185</v>
      </c>
      <c r="C1075">
        <v>2026</v>
      </c>
      <c r="D1075" t="s">
        <v>81</v>
      </c>
      <c r="E1075">
        <v>6</v>
      </c>
      <c r="F1075" t="s">
        <v>84</v>
      </c>
      <c r="G1075" t="s">
        <v>6</v>
      </c>
      <c r="H1075" t="s">
        <v>43</v>
      </c>
      <c r="I1075" t="s">
        <v>19</v>
      </c>
      <c r="J1075" t="s">
        <v>13</v>
      </c>
      <c r="K1075" t="s">
        <v>34</v>
      </c>
      <c r="L1075" t="s">
        <v>42</v>
      </c>
      <c r="M1075">
        <v>3</v>
      </c>
      <c r="N1075">
        <v>36.659999999999997</v>
      </c>
      <c r="O1075">
        <v>0</v>
      </c>
      <c r="P1075">
        <v>13.55</v>
      </c>
      <c r="Q1075">
        <v>109.97999999999999</v>
      </c>
      <c r="R1075">
        <v>40.650000000000006</v>
      </c>
      <c r="S1075">
        <v>69.329999999999984</v>
      </c>
      <c r="T1075">
        <v>0.63038734315330047</v>
      </c>
      <c r="U1075">
        <v>2026</v>
      </c>
      <c r="V1075" t="s">
        <v>81</v>
      </c>
      <c r="W1075">
        <v>6</v>
      </c>
      <c r="X1075" t="s">
        <v>84</v>
      </c>
    </row>
    <row r="1076" spans="1:24">
      <c r="A1076">
        <v>855</v>
      </c>
      <c r="B1076" s="28">
        <v>46185</v>
      </c>
      <c r="C1076">
        <v>2026</v>
      </c>
      <c r="D1076" t="s">
        <v>81</v>
      </c>
      <c r="E1076">
        <v>6</v>
      </c>
      <c r="F1076" t="s">
        <v>84</v>
      </c>
      <c r="G1076" t="s">
        <v>6</v>
      </c>
      <c r="H1076" t="s">
        <v>27</v>
      </c>
      <c r="I1076" t="s">
        <v>2</v>
      </c>
      <c r="J1076" t="s">
        <v>16</v>
      </c>
      <c r="K1076" t="s">
        <v>14</v>
      </c>
      <c r="L1076" t="s">
        <v>15</v>
      </c>
      <c r="M1076">
        <v>1</v>
      </c>
      <c r="N1076">
        <v>36.299999999999997</v>
      </c>
      <c r="O1076">
        <v>0.1</v>
      </c>
      <c r="P1076">
        <v>13.69</v>
      </c>
      <c r="Q1076">
        <v>32.67</v>
      </c>
      <c r="R1076">
        <v>13.69</v>
      </c>
      <c r="S1076">
        <v>18.980000000000004</v>
      </c>
      <c r="T1076">
        <v>0.58096112641567199</v>
      </c>
      <c r="U1076">
        <v>2026</v>
      </c>
      <c r="V1076" t="s">
        <v>81</v>
      </c>
      <c r="W1076">
        <v>6</v>
      </c>
      <c r="X1076" t="s">
        <v>84</v>
      </c>
    </row>
    <row r="1077" spans="1:24">
      <c r="A1077">
        <v>1612</v>
      </c>
      <c r="B1077" s="28">
        <v>46185</v>
      </c>
      <c r="C1077">
        <v>2026</v>
      </c>
      <c r="D1077" t="s">
        <v>81</v>
      </c>
      <c r="E1077">
        <v>6</v>
      </c>
      <c r="F1077" t="s">
        <v>84</v>
      </c>
      <c r="G1077" t="s">
        <v>11</v>
      </c>
      <c r="H1077" t="s">
        <v>52</v>
      </c>
      <c r="I1077" t="s">
        <v>2</v>
      </c>
      <c r="J1077" t="s">
        <v>13</v>
      </c>
      <c r="K1077" t="s">
        <v>23</v>
      </c>
      <c r="L1077" t="s">
        <v>51</v>
      </c>
      <c r="M1077">
        <v>2</v>
      </c>
      <c r="N1077">
        <v>120.64</v>
      </c>
      <c r="O1077">
        <v>0</v>
      </c>
      <c r="P1077">
        <v>61.66</v>
      </c>
      <c r="Q1077">
        <v>241.28</v>
      </c>
      <c r="R1077">
        <v>123.32</v>
      </c>
      <c r="S1077">
        <v>117.96000000000001</v>
      </c>
      <c r="T1077">
        <v>0.48889257294429711</v>
      </c>
      <c r="U1077">
        <v>2026</v>
      </c>
      <c r="V1077" t="s">
        <v>81</v>
      </c>
      <c r="W1077">
        <v>6</v>
      </c>
      <c r="X1077" t="s">
        <v>84</v>
      </c>
    </row>
    <row r="1078" spans="1:24">
      <c r="A1078">
        <v>1704</v>
      </c>
      <c r="B1078" s="28">
        <v>46185</v>
      </c>
      <c r="C1078">
        <v>2026</v>
      </c>
      <c r="D1078" t="s">
        <v>81</v>
      </c>
      <c r="E1078">
        <v>6</v>
      </c>
      <c r="F1078" t="s">
        <v>84</v>
      </c>
      <c r="G1078" t="s">
        <v>11</v>
      </c>
      <c r="H1078" t="s">
        <v>52</v>
      </c>
      <c r="I1078" t="s">
        <v>2</v>
      </c>
      <c r="J1078" t="s">
        <v>3</v>
      </c>
      <c r="K1078" t="s">
        <v>14</v>
      </c>
      <c r="L1078" t="s">
        <v>32</v>
      </c>
      <c r="M1078">
        <v>1</v>
      </c>
      <c r="N1078">
        <v>47.07</v>
      </c>
      <c r="O1078">
        <v>0</v>
      </c>
      <c r="P1078">
        <v>18.7</v>
      </c>
      <c r="Q1078">
        <v>47.07</v>
      </c>
      <c r="R1078">
        <v>18.7</v>
      </c>
      <c r="S1078">
        <v>28.37</v>
      </c>
      <c r="T1078">
        <v>0.60271935415338862</v>
      </c>
      <c r="U1078">
        <v>2026</v>
      </c>
      <c r="V1078" t="s">
        <v>81</v>
      </c>
      <c r="W1078">
        <v>6</v>
      </c>
      <c r="X1078" t="s">
        <v>84</v>
      </c>
    </row>
    <row r="1079" spans="1:24">
      <c r="A1079">
        <v>1857</v>
      </c>
      <c r="B1079" s="28">
        <v>46185</v>
      </c>
      <c r="C1079">
        <v>2026</v>
      </c>
      <c r="D1079" t="s">
        <v>81</v>
      </c>
      <c r="E1079">
        <v>6</v>
      </c>
      <c r="F1079" t="s">
        <v>84</v>
      </c>
      <c r="G1079" t="s">
        <v>11</v>
      </c>
      <c r="H1079" t="s">
        <v>18</v>
      </c>
      <c r="I1079" t="s">
        <v>28</v>
      </c>
      <c r="J1079" t="s">
        <v>16</v>
      </c>
      <c r="K1079" t="s">
        <v>9</v>
      </c>
      <c r="L1079" t="s">
        <v>37</v>
      </c>
      <c r="M1079">
        <v>2</v>
      </c>
      <c r="N1079">
        <v>154.94</v>
      </c>
      <c r="O1079">
        <v>0.05</v>
      </c>
      <c r="P1079">
        <v>77.260000000000005</v>
      </c>
      <c r="Q1079">
        <v>294.38599999999997</v>
      </c>
      <c r="R1079">
        <v>154.52000000000001</v>
      </c>
      <c r="S1079">
        <v>139.86599999999996</v>
      </c>
      <c r="T1079">
        <v>0.47511090880680457</v>
      </c>
      <c r="U1079">
        <v>2026</v>
      </c>
      <c r="V1079" t="s">
        <v>81</v>
      </c>
      <c r="W1079">
        <v>6</v>
      </c>
      <c r="X1079" t="s">
        <v>84</v>
      </c>
    </row>
    <row r="1080" spans="1:24">
      <c r="A1080">
        <v>1888</v>
      </c>
      <c r="B1080" s="28">
        <v>46185</v>
      </c>
      <c r="C1080">
        <v>2026</v>
      </c>
      <c r="D1080" t="s">
        <v>81</v>
      </c>
      <c r="E1080">
        <v>6</v>
      </c>
      <c r="F1080" t="s">
        <v>84</v>
      </c>
      <c r="G1080" t="s">
        <v>6</v>
      </c>
      <c r="H1080" t="s">
        <v>43</v>
      </c>
      <c r="I1080" t="s">
        <v>2</v>
      </c>
      <c r="J1080" t="s">
        <v>3</v>
      </c>
      <c r="K1080" t="s">
        <v>14</v>
      </c>
      <c r="L1080" t="s">
        <v>32</v>
      </c>
      <c r="M1080">
        <v>1</v>
      </c>
      <c r="N1080">
        <v>45.97</v>
      </c>
      <c r="O1080">
        <v>0.05</v>
      </c>
      <c r="P1080">
        <v>18.41</v>
      </c>
      <c r="Q1080">
        <v>43.671499999999995</v>
      </c>
      <c r="R1080">
        <v>18.41</v>
      </c>
      <c r="S1080">
        <v>25.261499999999995</v>
      </c>
      <c r="T1080">
        <v>0.57844360738696854</v>
      </c>
      <c r="U1080">
        <v>2026</v>
      </c>
      <c r="V1080" t="s">
        <v>81</v>
      </c>
      <c r="W1080">
        <v>6</v>
      </c>
      <c r="X1080" t="s">
        <v>84</v>
      </c>
    </row>
    <row r="1081" spans="1:24">
      <c r="A1081">
        <v>2683</v>
      </c>
      <c r="B1081" s="28">
        <v>46185</v>
      </c>
      <c r="C1081">
        <v>2026</v>
      </c>
      <c r="D1081" t="s">
        <v>81</v>
      </c>
      <c r="E1081">
        <v>6</v>
      </c>
      <c r="F1081" t="s">
        <v>84</v>
      </c>
      <c r="G1081" t="s">
        <v>20</v>
      </c>
      <c r="H1081" t="s">
        <v>33</v>
      </c>
      <c r="I1081" t="s">
        <v>2</v>
      </c>
      <c r="J1081" t="s">
        <v>3</v>
      </c>
      <c r="K1081" t="s">
        <v>23</v>
      </c>
      <c r="L1081" t="s">
        <v>29</v>
      </c>
      <c r="M1081">
        <v>1</v>
      </c>
      <c r="N1081">
        <v>198.64</v>
      </c>
      <c r="O1081">
        <v>0.05</v>
      </c>
      <c r="P1081">
        <v>101.89</v>
      </c>
      <c r="Q1081">
        <v>188.70799999999997</v>
      </c>
      <c r="R1081">
        <v>101.89</v>
      </c>
      <c r="S1081">
        <v>86.817999999999969</v>
      </c>
      <c r="T1081">
        <v>0.46006528605040581</v>
      </c>
      <c r="U1081">
        <v>2026</v>
      </c>
      <c r="V1081" t="s">
        <v>81</v>
      </c>
      <c r="W1081">
        <v>6</v>
      </c>
      <c r="X1081" t="s">
        <v>84</v>
      </c>
    </row>
    <row r="1082" spans="1:24">
      <c r="A1082">
        <v>4211</v>
      </c>
      <c r="B1082" s="28">
        <v>46185</v>
      </c>
      <c r="C1082">
        <v>2026</v>
      </c>
      <c r="D1082" t="s">
        <v>81</v>
      </c>
      <c r="E1082">
        <v>6</v>
      </c>
      <c r="F1082" t="s">
        <v>84</v>
      </c>
      <c r="G1082" t="s">
        <v>11</v>
      </c>
      <c r="H1082" t="s">
        <v>18</v>
      </c>
      <c r="I1082" t="s">
        <v>2</v>
      </c>
      <c r="J1082" t="s">
        <v>13</v>
      </c>
      <c r="K1082" t="s">
        <v>14</v>
      </c>
      <c r="L1082" t="s">
        <v>48</v>
      </c>
      <c r="M1082">
        <v>5</v>
      </c>
      <c r="N1082">
        <v>168.57</v>
      </c>
      <c r="O1082">
        <v>0</v>
      </c>
      <c r="P1082">
        <v>88.65</v>
      </c>
      <c r="Q1082">
        <v>842.84999999999991</v>
      </c>
      <c r="R1082">
        <v>443.25</v>
      </c>
      <c r="S1082">
        <v>399.59999999999991</v>
      </c>
      <c r="T1082">
        <v>0.47410571276027758</v>
      </c>
      <c r="U1082">
        <v>2026</v>
      </c>
      <c r="V1082" t="s">
        <v>81</v>
      </c>
      <c r="W1082">
        <v>6</v>
      </c>
      <c r="X1082" t="s">
        <v>84</v>
      </c>
    </row>
    <row r="1083" spans="1:24">
      <c r="A1083">
        <v>4353</v>
      </c>
      <c r="B1083" s="28">
        <v>46185</v>
      </c>
      <c r="C1083">
        <v>2026</v>
      </c>
      <c r="D1083" t="s">
        <v>81</v>
      </c>
      <c r="E1083">
        <v>6</v>
      </c>
      <c r="F1083" t="s">
        <v>84</v>
      </c>
      <c r="G1083" t="s">
        <v>6</v>
      </c>
      <c r="H1083" t="s">
        <v>27</v>
      </c>
      <c r="I1083" t="s">
        <v>19</v>
      </c>
      <c r="J1083" t="s">
        <v>13</v>
      </c>
      <c r="K1083" t="s">
        <v>14</v>
      </c>
      <c r="L1083" t="s">
        <v>15</v>
      </c>
      <c r="M1083">
        <v>1</v>
      </c>
      <c r="N1083">
        <v>36.65</v>
      </c>
      <c r="O1083">
        <v>0</v>
      </c>
      <c r="P1083">
        <v>13.97</v>
      </c>
      <c r="Q1083">
        <v>36.65</v>
      </c>
      <c r="R1083">
        <v>13.97</v>
      </c>
      <c r="S1083">
        <v>22.68</v>
      </c>
      <c r="T1083">
        <v>0.61882673942701227</v>
      </c>
      <c r="U1083">
        <v>2026</v>
      </c>
      <c r="V1083" t="s">
        <v>81</v>
      </c>
      <c r="W1083">
        <v>6</v>
      </c>
      <c r="X1083" t="s">
        <v>84</v>
      </c>
    </row>
    <row r="1084" spans="1:24">
      <c r="A1084">
        <v>5020</v>
      </c>
      <c r="B1084" s="28">
        <v>46185</v>
      </c>
      <c r="C1084">
        <v>2026</v>
      </c>
      <c r="D1084" t="s">
        <v>81</v>
      </c>
      <c r="E1084">
        <v>6</v>
      </c>
      <c r="F1084" t="s">
        <v>84</v>
      </c>
      <c r="G1084" t="s">
        <v>11</v>
      </c>
      <c r="H1084" t="s">
        <v>25</v>
      </c>
      <c r="I1084" t="s">
        <v>19</v>
      </c>
      <c r="J1084" t="s">
        <v>3</v>
      </c>
      <c r="K1084" t="s">
        <v>14</v>
      </c>
      <c r="L1084" t="s">
        <v>15</v>
      </c>
      <c r="M1084">
        <v>2</v>
      </c>
      <c r="N1084">
        <v>35.450000000000003</v>
      </c>
      <c r="O1084">
        <v>0.05</v>
      </c>
      <c r="P1084">
        <v>13.39</v>
      </c>
      <c r="Q1084">
        <v>67.355000000000004</v>
      </c>
      <c r="R1084">
        <v>26.78</v>
      </c>
      <c r="S1084">
        <v>40.575000000000003</v>
      </c>
      <c r="T1084">
        <v>0.60240516665429444</v>
      </c>
      <c r="U1084">
        <v>2026</v>
      </c>
      <c r="V1084" t="s">
        <v>81</v>
      </c>
      <c r="W1084">
        <v>6</v>
      </c>
      <c r="X1084" t="s">
        <v>84</v>
      </c>
    </row>
    <row r="1085" spans="1:24">
      <c r="A1085">
        <v>564</v>
      </c>
      <c r="B1085" s="28">
        <v>46186</v>
      </c>
      <c r="C1085">
        <v>2026</v>
      </c>
      <c r="D1085" t="s">
        <v>81</v>
      </c>
      <c r="E1085">
        <v>6</v>
      </c>
      <c r="F1085" t="s">
        <v>84</v>
      </c>
      <c r="G1085" t="s">
        <v>11</v>
      </c>
      <c r="H1085" t="s">
        <v>25</v>
      </c>
      <c r="I1085" t="s">
        <v>19</v>
      </c>
      <c r="J1085" t="s">
        <v>13</v>
      </c>
      <c r="K1085" t="s">
        <v>14</v>
      </c>
      <c r="L1085" t="s">
        <v>32</v>
      </c>
      <c r="M1085">
        <v>3</v>
      </c>
      <c r="N1085">
        <v>45.82</v>
      </c>
      <c r="O1085">
        <v>0.1</v>
      </c>
      <c r="P1085">
        <v>18.61</v>
      </c>
      <c r="Q1085">
        <v>123.71400000000001</v>
      </c>
      <c r="R1085">
        <v>55.83</v>
      </c>
      <c r="S1085">
        <v>67.884000000000015</v>
      </c>
      <c r="T1085">
        <v>0.54871720258014456</v>
      </c>
      <c r="U1085">
        <v>2026</v>
      </c>
      <c r="V1085" t="s">
        <v>81</v>
      </c>
      <c r="W1085">
        <v>6</v>
      </c>
      <c r="X1085" t="s">
        <v>84</v>
      </c>
    </row>
    <row r="1086" spans="1:24">
      <c r="A1086">
        <v>736</v>
      </c>
      <c r="B1086" s="28">
        <v>46186</v>
      </c>
      <c r="C1086">
        <v>2026</v>
      </c>
      <c r="D1086" t="s">
        <v>81</v>
      </c>
      <c r="E1086">
        <v>6</v>
      </c>
      <c r="F1086" t="s">
        <v>84</v>
      </c>
      <c r="G1086" t="s">
        <v>20</v>
      </c>
      <c r="H1086" t="s">
        <v>47</v>
      </c>
      <c r="I1086" t="s">
        <v>19</v>
      </c>
      <c r="J1086" t="s">
        <v>16</v>
      </c>
      <c r="K1086" t="s">
        <v>9</v>
      </c>
      <c r="L1086" t="s">
        <v>37</v>
      </c>
      <c r="M1086">
        <v>1</v>
      </c>
      <c r="N1086">
        <v>152.78</v>
      </c>
      <c r="O1086">
        <v>0</v>
      </c>
      <c r="P1086">
        <v>78.540000000000006</v>
      </c>
      <c r="Q1086">
        <v>152.78</v>
      </c>
      <c r="R1086">
        <v>78.540000000000006</v>
      </c>
      <c r="S1086">
        <v>74.239999999999995</v>
      </c>
      <c r="T1086">
        <v>0.48592747741851022</v>
      </c>
      <c r="U1086">
        <v>2026</v>
      </c>
      <c r="V1086" t="s">
        <v>81</v>
      </c>
      <c r="W1086">
        <v>6</v>
      </c>
      <c r="X1086" t="s">
        <v>84</v>
      </c>
    </row>
    <row r="1087" spans="1:24">
      <c r="A1087">
        <v>1300</v>
      </c>
      <c r="B1087" s="28">
        <v>46186</v>
      </c>
      <c r="C1087">
        <v>2026</v>
      </c>
      <c r="D1087" t="s">
        <v>81</v>
      </c>
      <c r="E1087">
        <v>6</v>
      </c>
      <c r="F1087" t="s">
        <v>84</v>
      </c>
      <c r="G1087" t="s">
        <v>6</v>
      </c>
      <c r="H1087" t="s">
        <v>27</v>
      </c>
      <c r="I1087" t="s">
        <v>2</v>
      </c>
      <c r="J1087" t="s">
        <v>13</v>
      </c>
      <c r="K1087" t="s">
        <v>4</v>
      </c>
      <c r="L1087" t="s">
        <v>22</v>
      </c>
      <c r="M1087">
        <v>1</v>
      </c>
      <c r="N1087">
        <v>49.76</v>
      </c>
      <c r="O1087">
        <v>0.05</v>
      </c>
      <c r="P1087">
        <v>22.58</v>
      </c>
      <c r="Q1087">
        <v>47.271999999999998</v>
      </c>
      <c r="R1087">
        <v>22.58</v>
      </c>
      <c r="S1087">
        <v>24.692</v>
      </c>
      <c r="T1087">
        <v>0.52233880521238796</v>
      </c>
      <c r="U1087">
        <v>2026</v>
      </c>
      <c r="V1087" t="s">
        <v>81</v>
      </c>
      <c r="W1087">
        <v>6</v>
      </c>
      <c r="X1087" t="s">
        <v>84</v>
      </c>
    </row>
    <row r="1088" spans="1:24">
      <c r="A1088">
        <v>1948</v>
      </c>
      <c r="B1088" s="28">
        <v>46186</v>
      </c>
      <c r="C1088">
        <v>2026</v>
      </c>
      <c r="D1088" t="s">
        <v>81</v>
      </c>
      <c r="E1088">
        <v>6</v>
      </c>
      <c r="F1088" t="s">
        <v>84</v>
      </c>
      <c r="G1088" t="s">
        <v>20</v>
      </c>
      <c r="H1088" t="s">
        <v>33</v>
      </c>
      <c r="I1088" t="s">
        <v>19</v>
      </c>
      <c r="J1088" t="s">
        <v>13</v>
      </c>
      <c r="K1088" t="s">
        <v>9</v>
      </c>
      <c r="L1088" t="s">
        <v>37</v>
      </c>
      <c r="M1088">
        <v>1</v>
      </c>
      <c r="N1088">
        <v>157.6</v>
      </c>
      <c r="O1088">
        <v>0.05</v>
      </c>
      <c r="P1088">
        <v>79.34</v>
      </c>
      <c r="Q1088">
        <v>149.72</v>
      </c>
      <c r="R1088">
        <v>79.34</v>
      </c>
      <c r="S1088">
        <v>70.38</v>
      </c>
      <c r="T1088">
        <v>0.47007747795885652</v>
      </c>
      <c r="U1088">
        <v>2026</v>
      </c>
      <c r="V1088" t="s">
        <v>81</v>
      </c>
      <c r="W1088">
        <v>6</v>
      </c>
      <c r="X1088" t="s">
        <v>84</v>
      </c>
    </row>
    <row r="1089" spans="1:24">
      <c r="A1089">
        <v>2272</v>
      </c>
      <c r="B1089" s="28">
        <v>46186</v>
      </c>
      <c r="C1089">
        <v>2026</v>
      </c>
      <c r="D1089" t="s">
        <v>81</v>
      </c>
      <c r="E1089">
        <v>6</v>
      </c>
      <c r="F1089" t="s">
        <v>84</v>
      </c>
      <c r="G1089" t="s">
        <v>20</v>
      </c>
      <c r="H1089" t="s">
        <v>33</v>
      </c>
      <c r="I1089" t="s">
        <v>2</v>
      </c>
      <c r="J1089" t="s">
        <v>3</v>
      </c>
      <c r="K1089" t="s">
        <v>34</v>
      </c>
      <c r="L1089" t="s">
        <v>38</v>
      </c>
      <c r="M1089">
        <v>1</v>
      </c>
      <c r="N1089">
        <v>125.01</v>
      </c>
      <c r="O1089">
        <v>0.15</v>
      </c>
      <c r="P1089">
        <v>70.39</v>
      </c>
      <c r="Q1089">
        <v>106.2585</v>
      </c>
      <c r="R1089">
        <v>70.39</v>
      </c>
      <c r="S1089">
        <v>35.868499999999997</v>
      </c>
      <c r="T1089">
        <v>0.33755887764272974</v>
      </c>
      <c r="U1089">
        <v>2026</v>
      </c>
      <c r="V1089" t="s">
        <v>81</v>
      </c>
      <c r="W1089">
        <v>6</v>
      </c>
      <c r="X1089" t="s">
        <v>84</v>
      </c>
    </row>
    <row r="1090" spans="1:24">
      <c r="A1090">
        <v>2680</v>
      </c>
      <c r="B1090" s="28">
        <v>46186</v>
      </c>
      <c r="C1090">
        <v>2026</v>
      </c>
      <c r="D1090" t="s">
        <v>81</v>
      </c>
      <c r="E1090">
        <v>6</v>
      </c>
      <c r="F1090" t="s">
        <v>84</v>
      </c>
      <c r="G1090" t="s">
        <v>6</v>
      </c>
      <c r="H1090" t="s">
        <v>49</v>
      </c>
      <c r="I1090" t="s">
        <v>2</v>
      </c>
      <c r="J1090" t="s">
        <v>3</v>
      </c>
      <c r="K1090" t="s">
        <v>9</v>
      </c>
      <c r="L1090" t="s">
        <v>10</v>
      </c>
      <c r="M1090">
        <v>1</v>
      </c>
      <c r="N1090">
        <v>93.59</v>
      </c>
      <c r="O1090">
        <v>0.15</v>
      </c>
      <c r="P1090">
        <v>46.48</v>
      </c>
      <c r="Q1090">
        <v>79.551500000000004</v>
      </c>
      <c r="R1090">
        <v>46.48</v>
      </c>
      <c r="S1090">
        <v>33.071500000000007</v>
      </c>
      <c r="T1090">
        <v>0.41572440494522422</v>
      </c>
      <c r="U1090">
        <v>2026</v>
      </c>
      <c r="V1090" t="s">
        <v>81</v>
      </c>
      <c r="W1090">
        <v>6</v>
      </c>
      <c r="X1090" t="s">
        <v>84</v>
      </c>
    </row>
    <row r="1091" spans="1:24">
      <c r="A1091">
        <v>4178</v>
      </c>
      <c r="B1091" s="28">
        <v>46186</v>
      </c>
      <c r="C1091">
        <v>2026</v>
      </c>
      <c r="D1091" t="s">
        <v>81</v>
      </c>
      <c r="E1091">
        <v>6</v>
      </c>
      <c r="F1091" t="s">
        <v>84</v>
      </c>
      <c r="G1091" t="s">
        <v>11</v>
      </c>
      <c r="H1091" t="s">
        <v>12</v>
      </c>
      <c r="I1091" t="s">
        <v>19</v>
      </c>
      <c r="J1091" t="s">
        <v>3</v>
      </c>
      <c r="K1091" t="s">
        <v>9</v>
      </c>
      <c r="L1091" t="s">
        <v>17</v>
      </c>
      <c r="M1091">
        <v>4</v>
      </c>
      <c r="N1091">
        <v>143.9</v>
      </c>
      <c r="O1091">
        <v>0.05</v>
      </c>
      <c r="P1091">
        <v>79.709999999999994</v>
      </c>
      <c r="Q1091">
        <v>546.82000000000005</v>
      </c>
      <c r="R1091">
        <v>318.83999999999997</v>
      </c>
      <c r="S1091">
        <v>227.98000000000008</v>
      </c>
      <c r="T1091">
        <v>0.41691964448996022</v>
      </c>
      <c r="U1091">
        <v>2026</v>
      </c>
      <c r="V1091" t="s">
        <v>81</v>
      </c>
      <c r="W1091">
        <v>6</v>
      </c>
      <c r="X1091" t="s">
        <v>84</v>
      </c>
    </row>
    <row r="1092" spans="1:24">
      <c r="A1092">
        <v>4272</v>
      </c>
      <c r="B1092" s="28">
        <v>46186</v>
      </c>
      <c r="C1092">
        <v>2026</v>
      </c>
      <c r="D1092" t="s">
        <v>81</v>
      </c>
      <c r="E1092">
        <v>6</v>
      </c>
      <c r="F1092" t="s">
        <v>84</v>
      </c>
      <c r="G1092" t="s">
        <v>20</v>
      </c>
      <c r="H1092" t="s">
        <v>31</v>
      </c>
      <c r="I1092" t="s">
        <v>28</v>
      </c>
      <c r="J1092" t="s">
        <v>3</v>
      </c>
      <c r="K1092" t="s">
        <v>23</v>
      </c>
      <c r="L1092" t="s">
        <v>29</v>
      </c>
      <c r="M1092">
        <v>4</v>
      </c>
      <c r="N1092">
        <v>190.97</v>
      </c>
      <c r="O1092">
        <v>0</v>
      </c>
      <c r="P1092">
        <v>103.36</v>
      </c>
      <c r="Q1092">
        <v>763.88</v>
      </c>
      <c r="R1092">
        <v>413.44</v>
      </c>
      <c r="S1092">
        <v>350.44</v>
      </c>
      <c r="T1092">
        <v>0.45876315651673039</v>
      </c>
      <c r="U1092">
        <v>2026</v>
      </c>
      <c r="V1092" t="s">
        <v>81</v>
      </c>
      <c r="W1092">
        <v>6</v>
      </c>
      <c r="X1092" t="s">
        <v>84</v>
      </c>
    </row>
    <row r="1093" spans="1:24">
      <c r="A1093">
        <v>4713</v>
      </c>
      <c r="B1093" s="28">
        <v>46186</v>
      </c>
      <c r="C1093">
        <v>2026</v>
      </c>
      <c r="D1093" t="s">
        <v>81</v>
      </c>
      <c r="E1093">
        <v>6</v>
      </c>
      <c r="F1093" t="s">
        <v>84</v>
      </c>
      <c r="G1093" t="s">
        <v>20</v>
      </c>
      <c r="H1093" t="s">
        <v>47</v>
      </c>
      <c r="I1093" t="s">
        <v>19</v>
      </c>
      <c r="J1093" t="s">
        <v>16</v>
      </c>
      <c r="K1093" t="s">
        <v>34</v>
      </c>
      <c r="L1093" t="s">
        <v>42</v>
      </c>
      <c r="M1093">
        <v>1</v>
      </c>
      <c r="N1093">
        <v>35.78</v>
      </c>
      <c r="O1093">
        <v>0</v>
      </c>
      <c r="P1093">
        <v>14</v>
      </c>
      <c r="Q1093">
        <v>35.78</v>
      </c>
      <c r="R1093">
        <v>14</v>
      </c>
      <c r="S1093">
        <v>21.78</v>
      </c>
      <c r="T1093">
        <v>0.60871995528228062</v>
      </c>
      <c r="U1093">
        <v>2026</v>
      </c>
      <c r="V1093" t="s">
        <v>81</v>
      </c>
      <c r="W1093">
        <v>6</v>
      </c>
      <c r="X1093" t="s">
        <v>84</v>
      </c>
    </row>
    <row r="1094" spans="1:24">
      <c r="A1094">
        <v>5166</v>
      </c>
      <c r="B1094" s="28">
        <v>46186</v>
      </c>
      <c r="C1094">
        <v>2026</v>
      </c>
      <c r="D1094" t="s">
        <v>81</v>
      </c>
      <c r="E1094">
        <v>6</v>
      </c>
      <c r="F1094" t="s">
        <v>84</v>
      </c>
      <c r="G1094" t="s">
        <v>20</v>
      </c>
      <c r="H1094" t="s">
        <v>31</v>
      </c>
      <c r="I1094" t="s">
        <v>28</v>
      </c>
      <c r="J1094" t="s">
        <v>13</v>
      </c>
      <c r="K1094" t="s">
        <v>23</v>
      </c>
      <c r="L1094" t="s">
        <v>51</v>
      </c>
      <c r="M1094">
        <v>3</v>
      </c>
      <c r="N1094">
        <v>125.25</v>
      </c>
      <c r="O1094">
        <v>0.05</v>
      </c>
      <c r="P1094">
        <v>58.95</v>
      </c>
      <c r="Q1094">
        <v>356.96249999999998</v>
      </c>
      <c r="R1094">
        <v>176.85000000000002</v>
      </c>
      <c r="S1094">
        <v>180.11249999999995</v>
      </c>
      <c r="T1094">
        <v>0.50456980775291516</v>
      </c>
      <c r="U1094">
        <v>2026</v>
      </c>
      <c r="V1094" t="s">
        <v>81</v>
      </c>
      <c r="W1094">
        <v>6</v>
      </c>
      <c r="X1094" t="s">
        <v>84</v>
      </c>
    </row>
    <row r="1095" spans="1:24">
      <c r="A1095">
        <v>486</v>
      </c>
      <c r="B1095" s="28">
        <v>46187</v>
      </c>
      <c r="C1095">
        <v>2026</v>
      </c>
      <c r="D1095" t="s">
        <v>81</v>
      </c>
      <c r="E1095">
        <v>6</v>
      </c>
      <c r="F1095" t="s">
        <v>84</v>
      </c>
      <c r="G1095" t="s">
        <v>0</v>
      </c>
      <c r="H1095" t="s">
        <v>36</v>
      </c>
      <c r="I1095" t="s">
        <v>8</v>
      </c>
      <c r="J1095" t="s">
        <v>16</v>
      </c>
      <c r="K1095" t="s">
        <v>9</v>
      </c>
      <c r="L1095" t="s">
        <v>46</v>
      </c>
      <c r="M1095">
        <v>8</v>
      </c>
      <c r="N1095">
        <v>72.36</v>
      </c>
      <c r="O1095">
        <v>0.1</v>
      </c>
      <c r="P1095">
        <v>32.229999999999997</v>
      </c>
      <c r="Q1095">
        <v>520.99199999999996</v>
      </c>
      <c r="R1095">
        <v>257.83999999999997</v>
      </c>
      <c r="S1095">
        <v>263.15199999999999</v>
      </c>
      <c r="T1095">
        <v>0.5050979669553467</v>
      </c>
      <c r="U1095">
        <v>2026</v>
      </c>
      <c r="V1095" t="s">
        <v>81</v>
      </c>
      <c r="W1095">
        <v>6</v>
      </c>
      <c r="X1095" t="s">
        <v>84</v>
      </c>
    </row>
    <row r="1096" spans="1:24">
      <c r="A1096">
        <v>1507</v>
      </c>
      <c r="B1096" s="28">
        <v>46187</v>
      </c>
      <c r="C1096">
        <v>2026</v>
      </c>
      <c r="D1096" t="s">
        <v>81</v>
      </c>
      <c r="E1096">
        <v>6</v>
      </c>
      <c r="F1096" t="s">
        <v>84</v>
      </c>
      <c r="G1096" t="s">
        <v>0</v>
      </c>
      <c r="H1096" t="s">
        <v>50</v>
      </c>
      <c r="I1096" t="s">
        <v>19</v>
      </c>
      <c r="J1096" t="s">
        <v>3</v>
      </c>
      <c r="K1096" t="s">
        <v>14</v>
      </c>
      <c r="L1096" t="s">
        <v>48</v>
      </c>
      <c r="M1096">
        <v>1</v>
      </c>
      <c r="N1096">
        <v>162.51</v>
      </c>
      <c r="O1096">
        <v>0</v>
      </c>
      <c r="P1096">
        <v>88.29</v>
      </c>
      <c r="Q1096">
        <v>162.51</v>
      </c>
      <c r="R1096">
        <v>88.29</v>
      </c>
      <c r="S1096">
        <v>74.219999999999985</v>
      </c>
      <c r="T1096">
        <v>0.45671035628576695</v>
      </c>
      <c r="U1096">
        <v>2026</v>
      </c>
      <c r="V1096" t="s">
        <v>81</v>
      </c>
      <c r="W1096">
        <v>6</v>
      </c>
      <c r="X1096" t="s">
        <v>84</v>
      </c>
    </row>
    <row r="1097" spans="1:24">
      <c r="A1097">
        <v>1821</v>
      </c>
      <c r="B1097" s="28">
        <v>46187</v>
      </c>
      <c r="C1097">
        <v>2026</v>
      </c>
      <c r="D1097" t="s">
        <v>81</v>
      </c>
      <c r="E1097">
        <v>6</v>
      </c>
      <c r="F1097" t="s">
        <v>84</v>
      </c>
      <c r="G1097" t="s">
        <v>0</v>
      </c>
      <c r="H1097" t="s">
        <v>50</v>
      </c>
      <c r="I1097" t="s">
        <v>19</v>
      </c>
      <c r="J1097" t="s">
        <v>16</v>
      </c>
      <c r="K1097" t="s">
        <v>9</v>
      </c>
      <c r="L1097" t="s">
        <v>46</v>
      </c>
      <c r="M1097">
        <v>3</v>
      </c>
      <c r="N1097">
        <v>70.52</v>
      </c>
      <c r="O1097">
        <v>0</v>
      </c>
      <c r="P1097">
        <v>33.119999999999997</v>
      </c>
      <c r="Q1097">
        <v>211.56</v>
      </c>
      <c r="R1097">
        <v>99.359999999999985</v>
      </c>
      <c r="S1097">
        <v>112.20000000000002</v>
      </c>
      <c r="T1097">
        <v>0.53034600113442998</v>
      </c>
      <c r="U1097">
        <v>2026</v>
      </c>
      <c r="V1097" t="s">
        <v>81</v>
      </c>
      <c r="W1097">
        <v>6</v>
      </c>
      <c r="X1097" t="s">
        <v>84</v>
      </c>
    </row>
    <row r="1098" spans="1:24">
      <c r="A1098">
        <v>2588</v>
      </c>
      <c r="B1098" s="28">
        <v>46187</v>
      </c>
      <c r="C1098">
        <v>2026</v>
      </c>
      <c r="D1098" t="s">
        <v>81</v>
      </c>
      <c r="E1098">
        <v>6</v>
      </c>
      <c r="F1098" t="s">
        <v>84</v>
      </c>
      <c r="G1098" t="s">
        <v>20</v>
      </c>
      <c r="H1098" t="s">
        <v>33</v>
      </c>
      <c r="I1098" t="s">
        <v>28</v>
      </c>
      <c r="J1098" t="s">
        <v>3</v>
      </c>
      <c r="K1098" t="s">
        <v>9</v>
      </c>
      <c r="L1098" t="s">
        <v>10</v>
      </c>
      <c r="M1098">
        <v>1</v>
      </c>
      <c r="N1098">
        <v>90.28</v>
      </c>
      <c r="O1098">
        <v>0</v>
      </c>
      <c r="P1098">
        <v>46.04</v>
      </c>
      <c r="Q1098">
        <v>90.28</v>
      </c>
      <c r="R1098">
        <v>46.04</v>
      </c>
      <c r="S1098">
        <v>44.24</v>
      </c>
      <c r="T1098">
        <v>0.4900310146211786</v>
      </c>
      <c r="U1098">
        <v>2026</v>
      </c>
      <c r="V1098" t="s">
        <v>81</v>
      </c>
      <c r="W1098">
        <v>6</v>
      </c>
      <c r="X1098" t="s">
        <v>84</v>
      </c>
    </row>
    <row r="1099" spans="1:24">
      <c r="A1099">
        <v>2815</v>
      </c>
      <c r="B1099" s="28">
        <v>46187</v>
      </c>
      <c r="C1099">
        <v>2026</v>
      </c>
      <c r="D1099" t="s">
        <v>81</v>
      </c>
      <c r="E1099">
        <v>6</v>
      </c>
      <c r="F1099" t="s">
        <v>84</v>
      </c>
      <c r="G1099" t="s">
        <v>20</v>
      </c>
      <c r="H1099" t="s">
        <v>47</v>
      </c>
      <c r="I1099" t="s">
        <v>28</v>
      </c>
      <c r="J1099" t="s">
        <v>13</v>
      </c>
      <c r="K1099" t="s">
        <v>23</v>
      </c>
      <c r="L1099" t="s">
        <v>24</v>
      </c>
      <c r="M1099">
        <v>2</v>
      </c>
      <c r="N1099">
        <v>342.25</v>
      </c>
      <c r="O1099">
        <v>0</v>
      </c>
      <c r="P1099">
        <v>196.86</v>
      </c>
      <c r="Q1099">
        <v>684.5</v>
      </c>
      <c r="R1099">
        <v>393.72</v>
      </c>
      <c r="S1099">
        <v>290.77999999999997</v>
      </c>
      <c r="T1099">
        <v>0.42480642804967128</v>
      </c>
      <c r="U1099">
        <v>2026</v>
      </c>
      <c r="V1099" t="s">
        <v>81</v>
      </c>
      <c r="W1099">
        <v>6</v>
      </c>
      <c r="X1099" t="s">
        <v>84</v>
      </c>
    </row>
    <row r="1100" spans="1:24">
      <c r="A1100">
        <v>3258</v>
      </c>
      <c r="B1100" s="28">
        <v>46187</v>
      </c>
      <c r="C1100">
        <v>2026</v>
      </c>
      <c r="D1100" t="s">
        <v>81</v>
      </c>
      <c r="E1100">
        <v>6</v>
      </c>
      <c r="F1100" t="s">
        <v>84</v>
      </c>
      <c r="G1100" t="s">
        <v>6</v>
      </c>
      <c r="H1100" t="s">
        <v>7</v>
      </c>
      <c r="I1100" t="s">
        <v>2</v>
      </c>
      <c r="J1100" t="s">
        <v>16</v>
      </c>
      <c r="K1100" t="s">
        <v>4</v>
      </c>
      <c r="L1100" t="s">
        <v>22</v>
      </c>
      <c r="M1100">
        <v>6</v>
      </c>
      <c r="N1100">
        <v>50.92</v>
      </c>
      <c r="O1100">
        <v>0.05</v>
      </c>
      <c r="P1100">
        <v>22.87</v>
      </c>
      <c r="Q1100">
        <v>290.24399999999997</v>
      </c>
      <c r="R1100">
        <v>137.22</v>
      </c>
      <c r="S1100">
        <v>153.02399999999997</v>
      </c>
      <c r="T1100">
        <v>0.52722536899987593</v>
      </c>
      <c r="U1100">
        <v>2026</v>
      </c>
      <c r="V1100" t="s">
        <v>81</v>
      </c>
      <c r="W1100">
        <v>6</v>
      </c>
      <c r="X1100" t="s">
        <v>84</v>
      </c>
    </row>
    <row r="1101" spans="1:24">
      <c r="A1101">
        <v>3361</v>
      </c>
      <c r="B1101" s="28">
        <v>46187</v>
      </c>
      <c r="C1101">
        <v>2026</v>
      </c>
      <c r="D1101" t="s">
        <v>81</v>
      </c>
      <c r="E1101">
        <v>6</v>
      </c>
      <c r="F1101" t="s">
        <v>84</v>
      </c>
      <c r="G1101" t="s">
        <v>0</v>
      </c>
      <c r="H1101" t="s">
        <v>1</v>
      </c>
      <c r="I1101" t="s">
        <v>19</v>
      </c>
      <c r="J1101" t="s">
        <v>3</v>
      </c>
      <c r="K1101" t="s">
        <v>14</v>
      </c>
      <c r="L1101" t="s">
        <v>15</v>
      </c>
      <c r="M1101">
        <v>5</v>
      </c>
      <c r="N1101">
        <v>36.72</v>
      </c>
      <c r="O1101">
        <v>0.15</v>
      </c>
      <c r="P1101">
        <v>13.2</v>
      </c>
      <c r="Q1101">
        <v>156.06</v>
      </c>
      <c r="R1101">
        <v>66</v>
      </c>
      <c r="S1101">
        <v>90.06</v>
      </c>
      <c r="T1101">
        <v>0.57708573625528647</v>
      </c>
      <c r="U1101">
        <v>2026</v>
      </c>
      <c r="V1101" t="s">
        <v>81</v>
      </c>
      <c r="W1101">
        <v>6</v>
      </c>
      <c r="X1101" t="s">
        <v>84</v>
      </c>
    </row>
    <row r="1102" spans="1:24">
      <c r="A1102">
        <v>3629</v>
      </c>
      <c r="B1102" s="28">
        <v>46187</v>
      </c>
      <c r="C1102">
        <v>2026</v>
      </c>
      <c r="D1102" t="s">
        <v>81</v>
      </c>
      <c r="E1102">
        <v>6</v>
      </c>
      <c r="F1102" t="s">
        <v>84</v>
      </c>
      <c r="G1102" t="s">
        <v>0</v>
      </c>
      <c r="H1102" t="s">
        <v>50</v>
      </c>
      <c r="I1102" t="s">
        <v>2</v>
      </c>
      <c r="J1102" t="s">
        <v>13</v>
      </c>
      <c r="K1102" t="s">
        <v>23</v>
      </c>
      <c r="L1102" t="s">
        <v>24</v>
      </c>
      <c r="M1102">
        <v>4</v>
      </c>
      <c r="N1102">
        <v>348.96</v>
      </c>
      <c r="O1102">
        <v>0.15</v>
      </c>
      <c r="P1102">
        <v>197.02</v>
      </c>
      <c r="Q1102">
        <v>1186.4639999999999</v>
      </c>
      <c r="R1102">
        <v>788.08</v>
      </c>
      <c r="S1102">
        <v>398.3839999999999</v>
      </c>
      <c r="T1102">
        <v>0.3357741996385899</v>
      </c>
      <c r="U1102">
        <v>2026</v>
      </c>
      <c r="V1102" t="s">
        <v>81</v>
      </c>
      <c r="W1102">
        <v>6</v>
      </c>
      <c r="X1102" t="s">
        <v>84</v>
      </c>
    </row>
    <row r="1103" spans="1:24">
      <c r="A1103">
        <v>3750</v>
      </c>
      <c r="B1103" s="28">
        <v>46187</v>
      </c>
      <c r="C1103">
        <v>2026</v>
      </c>
      <c r="D1103" t="s">
        <v>81</v>
      </c>
      <c r="E1103">
        <v>6</v>
      </c>
      <c r="F1103" t="s">
        <v>84</v>
      </c>
      <c r="G1103" t="s">
        <v>0</v>
      </c>
      <c r="H1103" t="s">
        <v>1</v>
      </c>
      <c r="I1103" t="s">
        <v>2</v>
      </c>
      <c r="J1103" t="s">
        <v>3</v>
      </c>
      <c r="K1103" t="s">
        <v>9</v>
      </c>
      <c r="L1103" t="s">
        <v>46</v>
      </c>
      <c r="M1103">
        <v>1</v>
      </c>
      <c r="N1103">
        <v>71.28</v>
      </c>
      <c r="O1103">
        <v>0</v>
      </c>
      <c r="P1103">
        <v>31.92</v>
      </c>
      <c r="Q1103">
        <v>71.28</v>
      </c>
      <c r="R1103">
        <v>31.92</v>
      </c>
      <c r="S1103">
        <v>39.36</v>
      </c>
      <c r="T1103">
        <v>0.55218855218855212</v>
      </c>
      <c r="U1103">
        <v>2026</v>
      </c>
      <c r="V1103" t="s">
        <v>81</v>
      </c>
      <c r="W1103">
        <v>6</v>
      </c>
      <c r="X1103" t="s">
        <v>84</v>
      </c>
    </row>
    <row r="1104" spans="1:24">
      <c r="A1104">
        <v>5088</v>
      </c>
      <c r="B1104" s="28">
        <v>46187</v>
      </c>
      <c r="C1104">
        <v>2026</v>
      </c>
      <c r="D1104" t="s">
        <v>81</v>
      </c>
      <c r="E1104">
        <v>6</v>
      </c>
      <c r="F1104" t="s">
        <v>84</v>
      </c>
      <c r="G1104" t="s">
        <v>6</v>
      </c>
      <c r="H1104" t="s">
        <v>43</v>
      </c>
      <c r="I1104" t="s">
        <v>2</v>
      </c>
      <c r="J1104" t="s">
        <v>13</v>
      </c>
      <c r="K1104" t="s">
        <v>14</v>
      </c>
      <c r="L1104" t="s">
        <v>48</v>
      </c>
      <c r="M1104">
        <v>1</v>
      </c>
      <c r="N1104">
        <v>160.99</v>
      </c>
      <c r="O1104">
        <v>0.05</v>
      </c>
      <c r="P1104">
        <v>89.15</v>
      </c>
      <c r="Q1104">
        <v>152.94050000000001</v>
      </c>
      <c r="R1104">
        <v>89.15</v>
      </c>
      <c r="S1104">
        <v>63.790500000000009</v>
      </c>
      <c r="T1104">
        <v>0.41709357560619981</v>
      </c>
      <c r="U1104">
        <v>2026</v>
      </c>
      <c r="V1104" t="s">
        <v>81</v>
      </c>
      <c r="W1104">
        <v>6</v>
      </c>
      <c r="X1104" t="s">
        <v>84</v>
      </c>
    </row>
    <row r="1105" spans="1:24">
      <c r="A1105">
        <v>1450</v>
      </c>
      <c r="B1105" s="28">
        <v>46188</v>
      </c>
      <c r="C1105">
        <v>2026</v>
      </c>
      <c r="D1105" t="s">
        <v>81</v>
      </c>
      <c r="E1105">
        <v>6</v>
      </c>
      <c r="F1105" t="s">
        <v>84</v>
      </c>
      <c r="G1105" t="s">
        <v>6</v>
      </c>
      <c r="H1105" t="s">
        <v>49</v>
      </c>
      <c r="I1105" t="s">
        <v>2</v>
      </c>
      <c r="J1105" t="s">
        <v>3</v>
      </c>
      <c r="K1105" t="s">
        <v>34</v>
      </c>
      <c r="L1105" t="s">
        <v>38</v>
      </c>
      <c r="M1105">
        <v>1</v>
      </c>
      <c r="N1105">
        <v>124.19</v>
      </c>
      <c r="O1105">
        <v>0.05</v>
      </c>
      <c r="P1105">
        <v>67.209999999999994</v>
      </c>
      <c r="Q1105">
        <v>117.98049999999999</v>
      </c>
      <c r="R1105">
        <v>67.209999999999994</v>
      </c>
      <c r="S1105">
        <v>50.770499999999998</v>
      </c>
      <c r="T1105">
        <v>0.43032958836417884</v>
      </c>
      <c r="U1105">
        <v>2026</v>
      </c>
      <c r="V1105" t="s">
        <v>81</v>
      </c>
      <c r="W1105">
        <v>6</v>
      </c>
      <c r="X1105" t="s">
        <v>84</v>
      </c>
    </row>
    <row r="1106" spans="1:24">
      <c r="A1106">
        <v>2330</v>
      </c>
      <c r="B1106" s="28">
        <v>46188</v>
      </c>
      <c r="C1106">
        <v>2026</v>
      </c>
      <c r="D1106" t="s">
        <v>81</v>
      </c>
      <c r="E1106">
        <v>6</v>
      </c>
      <c r="F1106" t="s">
        <v>84</v>
      </c>
      <c r="G1106" t="s">
        <v>6</v>
      </c>
      <c r="H1106" t="s">
        <v>7</v>
      </c>
      <c r="I1106" t="s">
        <v>2</v>
      </c>
      <c r="J1106" t="s">
        <v>13</v>
      </c>
      <c r="K1106" t="s">
        <v>14</v>
      </c>
      <c r="L1106" t="s">
        <v>15</v>
      </c>
      <c r="M1106">
        <v>2</v>
      </c>
      <c r="N1106">
        <v>36.11</v>
      </c>
      <c r="O1106">
        <v>0.05</v>
      </c>
      <c r="P1106">
        <v>13.29</v>
      </c>
      <c r="Q1106">
        <v>68.608999999999995</v>
      </c>
      <c r="R1106">
        <v>26.58</v>
      </c>
      <c r="S1106">
        <v>42.028999999999996</v>
      </c>
      <c r="T1106">
        <v>0.6125872698917052</v>
      </c>
      <c r="U1106">
        <v>2026</v>
      </c>
      <c r="V1106" t="s">
        <v>81</v>
      </c>
      <c r="W1106">
        <v>6</v>
      </c>
      <c r="X1106" t="s">
        <v>84</v>
      </c>
    </row>
    <row r="1107" spans="1:24">
      <c r="A1107">
        <v>4655</v>
      </c>
      <c r="B1107" s="28">
        <v>46188</v>
      </c>
      <c r="C1107">
        <v>2026</v>
      </c>
      <c r="D1107" t="s">
        <v>81</v>
      </c>
      <c r="E1107">
        <v>6</v>
      </c>
      <c r="F1107" t="s">
        <v>84</v>
      </c>
      <c r="G1107" t="s">
        <v>0</v>
      </c>
      <c r="H1107" t="s">
        <v>1</v>
      </c>
      <c r="I1107" t="s">
        <v>8</v>
      </c>
      <c r="J1107" t="s">
        <v>16</v>
      </c>
      <c r="K1107" t="s">
        <v>34</v>
      </c>
      <c r="L1107" t="s">
        <v>35</v>
      </c>
      <c r="M1107">
        <v>4</v>
      </c>
      <c r="N1107">
        <v>40.909999999999997</v>
      </c>
      <c r="O1107">
        <v>0.05</v>
      </c>
      <c r="P1107">
        <v>14.42</v>
      </c>
      <c r="Q1107">
        <v>155.45799999999997</v>
      </c>
      <c r="R1107">
        <v>57.68</v>
      </c>
      <c r="S1107">
        <v>97.777999999999963</v>
      </c>
      <c r="T1107">
        <v>0.62896730949838531</v>
      </c>
      <c r="U1107">
        <v>2026</v>
      </c>
      <c r="V1107" t="s">
        <v>81</v>
      </c>
      <c r="W1107">
        <v>6</v>
      </c>
      <c r="X1107" t="s">
        <v>84</v>
      </c>
    </row>
    <row r="1108" spans="1:24">
      <c r="A1108">
        <v>137</v>
      </c>
      <c r="B1108" s="28">
        <v>46189</v>
      </c>
      <c r="C1108">
        <v>2026</v>
      </c>
      <c r="D1108" t="s">
        <v>81</v>
      </c>
      <c r="E1108">
        <v>6</v>
      </c>
      <c r="F1108" t="s">
        <v>84</v>
      </c>
      <c r="G1108" t="s">
        <v>6</v>
      </c>
      <c r="H1108" t="s">
        <v>27</v>
      </c>
      <c r="I1108" t="s">
        <v>2</v>
      </c>
      <c r="J1108" t="s">
        <v>3</v>
      </c>
      <c r="K1108" t="s">
        <v>9</v>
      </c>
      <c r="L1108" t="s">
        <v>17</v>
      </c>
      <c r="M1108">
        <v>5</v>
      </c>
      <c r="N1108">
        <v>141.66999999999999</v>
      </c>
      <c r="O1108">
        <v>0.1</v>
      </c>
      <c r="P1108">
        <v>80.59</v>
      </c>
      <c r="Q1108">
        <v>637.51499999999999</v>
      </c>
      <c r="R1108">
        <v>402.95000000000005</v>
      </c>
      <c r="S1108">
        <v>234.56499999999994</v>
      </c>
      <c r="T1108">
        <v>0.36793644071119885</v>
      </c>
      <c r="U1108">
        <v>2026</v>
      </c>
      <c r="V1108" t="s">
        <v>81</v>
      </c>
      <c r="W1108">
        <v>6</v>
      </c>
      <c r="X1108" t="s">
        <v>84</v>
      </c>
    </row>
    <row r="1109" spans="1:24">
      <c r="A1109">
        <v>141</v>
      </c>
      <c r="B1109" s="28">
        <v>46189</v>
      </c>
      <c r="C1109">
        <v>2026</v>
      </c>
      <c r="D1109" t="s">
        <v>81</v>
      </c>
      <c r="E1109">
        <v>6</v>
      </c>
      <c r="F1109" t="s">
        <v>84</v>
      </c>
      <c r="G1109" t="s">
        <v>20</v>
      </c>
      <c r="H1109" t="s">
        <v>31</v>
      </c>
      <c r="I1109" t="s">
        <v>2</v>
      </c>
      <c r="J1109" t="s">
        <v>3</v>
      </c>
      <c r="K1109" t="s">
        <v>14</v>
      </c>
      <c r="L1109" t="s">
        <v>32</v>
      </c>
      <c r="M1109">
        <v>1</v>
      </c>
      <c r="N1109">
        <v>47.53</v>
      </c>
      <c r="O1109">
        <v>0.05</v>
      </c>
      <c r="P1109">
        <v>18.5</v>
      </c>
      <c r="Q1109">
        <v>45.153500000000001</v>
      </c>
      <c r="R1109">
        <v>18.5</v>
      </c>
      <c r="S1109">
        <v>26.653500000000001</v>
      </c>
      <c r="T1109">
        <v>0.59028646727274736</v>
      </c>
      <c r="U1109">
        <v>2026</v>
      </c>
      <c r="V1109" t="s">
        <v>81</v>
      </c>
      <c r="W1109">
        <v>6</v>
      </c>
      <c r="X1109" t="s">
        <v>84</v>
      </c>
    </row>
    <row r="1110" spans="1:24">
      <c r="A1110">
        <v>335</v>
      </c>
      <c r="B1110" s="28">
        <v>46189</v>
      </c>
      <c r="C1110">
        <v>2026</v>
      </c>
      <c r="D1110" t="s">
        <v>81</v>
      </c>
      <c r="E1110">
        <v>6</v>
      </c>
      <c r="F1110" t="s">
        <v>84</v>
      </c>
      <c r="G1110" t="s">
        <v>20</v>
      </c>
      <c r="H1110" t="s">
        <v>33</v>
      </c>
      <c r="I1110" t="s">
        <v>2</v>
      </c>
      <c r="J1110" t="s">
        <v>3</v>
      </c>
      <c r="K1110" t="s">
        <v>14</v>
      </c>
      <c r="L1110" t="s">
        <v>48</v>
      </c>
      <c r="M1110">
        <v>3</v>
      </c>
      <c r="N1110">
        <v>163.65</v>
      </c>
      <c r="O1110">
        <v>0.15</v>
      </c>
      <c r="P1110">
        <v>85.8</v>
      </c>
      <c r="Q1110">
        <v>417.3075</v>
      </c>
      <c r="R1110">
        <v>257.39999999999998</v>
      </c>
      <c r="S1110">
        <v>159.90750000000003</v>
      </c>
      <c r="T1110">
        <v>0.38318865584730688</v>
      </c>
      <c r="U1110">
        <v>2026</v>
      </c>
      <c r="V1110" t="s">
        <v>81</v>
      </c>
      <c r="W1110">
        <v>6</v>
      </c>
      <c r="X1110" t="s">
        <v>84</v>
      </c>
    </row>
    <row r="1111" spans="1:24">
      <c r="A1111">
        <v>498</v>
      </c>
      <c r="B1111" s="28">
        <v>46189</v>
      </c>
      <c r="C1111">
        <v>2026</v>
      </c>
      <c r="D1111" t="s">
        <v>81</v>
      </c>
      <c r="E1111">
        <v>6</v>
      </c>
      <c r="F1111" t="s">
        <v>84</v>
      </c>
      <c r="G1111" t="s">
        <v>0</v>
      </c>
      <c r="H1111" t="s">
        <v>50</v>
      </c>
      <c r="I1111" t="s">
        <v>8</v>
      </c>
      <c r="J1111" t="s">
        <v>16</v>
      </c>
      <c r="K1111" t="s">
        <v>14</v>
      </c>
      <c r="L1111" t="s">
        <v>44</v>
      </c>
      <c r="M1111">
        <v>5</v>
      </c>
      <c r="N1111">
        <v>130.94999999999999</v>
      </c>
      <c r="O1111">
        <v>0.15</v>
      </c>
      <c r="P1111">
        <v>68.47</v>
      </c>
      <c r="Q1111">
        <v>556.53750000000002</v>
      </c>
      <c r="R1111">
        <v>342.35</v>
      </c>
      <c r="S1111">
        <v>214.1875</v>
      </c>
      <c r="T1111">
        <v>0.38485726478449339</v>
      </c>
      <c r="U1111">
        <v>2026</v>
      </c>
      <c r="V1111" t="s">
        <v>81</v>
      </c>
      <c r="W1111">
        <v>6</v>
      </c>
      <c r="X1111" t="s">
        <v>84</v>
      </c>
    </row>
    <row r="1112" spans="1:24">
      <c r="A1112">
        <v>2611</v>
      </c>
      <c r="B1112" s="28">
        <v>46189</v>
      </c>
      <c r="C1112">
        <v>2026</v>
      </c>
      <c r="D1112" t="s">
        <v>81</v>
      </c>
      <c r="E1112">
        <v>6</v>
      </c>
      <c r="F1112" t="s">
        <v>84</v>
      </c>
      <c r="G1112" t="s">
        <v>20</v>
      </c>
      <c r="H1112" t="s">
        <v>47</v>
      </c>
      <c r="I1112" t="s">
        <v>2</v>
      </c>
      <c r="J1112" t="s">
        <v>3</v>
      </c>
      <c r="K1112" t="s">
        <v>14</v>
      </c>
      <c r="L1112" t="s">
        <v>48</v>
      </c>
      <c r="M1112">
        <v>5</v>
      </c>
      <c r="N1112">
        <v>160.82</v>
      </c>
      <c r="O1112">
        <v>0</v>
      </c>
      <c r="P1112">
        <v>90.14</v>
      </c>
      <c r="Q1112">
        <v>804.09999999999991</v>
      </c>
      <c r="R1112">
        <v>450.7</v>
      </c>
      <c r="S1112">
        <v>353.39999999999992</v>
      </c>
      <c r="T1112">
        <v>0.43949757492849145</v>
      </c>
      <c r="U1112">
        <v>2026</v>
      </c>
      <c r="V1112" t="s">
        <v>81</v>
      </c>
      <c r="W1112">
        <v>6</v>
      </c>
      <c r="X1112" t="s">
        <v>84</v>
      </c>
    </row>
    <row r="1113" spans="1:24">
      <c r="A1113">
        <v>3197</v>
      </c>
      <c r="B1113" s="28">
        <v>46189</v>
      </c>
      <c r="C1113">
        <v>2026</v>
      </c>
      <c r="D1113" t="s">
        <v>81</v>
      </c>
      <c r="E1113">
        <v>6</v>
      </c>
      <c r="F1113" t="s">
        <v>84</v>
      </c>
      <c r="G1113" t="s">
        <v>6</v>
      </c>
      <c r="H1113" t="s">
        <v>43</v>
      </c>
      <c r="I1113" t="s">
        <v>19</v>
      </c>
      <c r="J1113" t="s">
        <v>13</v>
      </c>
      <c r="K1113" t="s">
        <v>4</v>
      </c>
      <c r="L1113" t="s">
        <v>26</v>
      </c>
      <c r="M1113">
        <v>3</v>
      </c>
      <c r="N1113">
        <v>40.51</v>
      </c>
      <c r="O1113">
        <v>0</v>
      </c>
      <c r="P1113">
        <v>16.940000000000001</v>
      </c>
      <c r="Q1113">
        <v>121.53</v>
      </c>
      <c r="R1113">
        <v>50.820000000000007</v>
      </c>
      <c r="S1113">
        <v>70.709999999999994</v>
      </c>
      <c r="T1113">
        <v>0.58183164650703523</v>
      </c>
      <c r="U1113">
        <v>2026</v>
      </c>
      <c r="V1113" t="s">
        <v>81</v>
      </c>
      <c r="W1113">
        <v>6</v>
      </c>
      <c r="X1113" t="s">
        <v>84</v>
      </c>
    </row>
    <row r="1114" spans="1:24">
      <c r="A1114">
        <v>4668</v>
      </c>
      <c r="B1114" s="28">
        <v>46189</v>
      </c>
      <c r="C1114">
        <v>2026</v>
      </c>
      <c r="D1114" t="s">
        <v>81</v>
      </c>
      <c r="E1114">
        <v>6</v>
      </c>
      <c r="F1114" t="s">
        <v>84</v>
      </c>
      <c r="G1114" t="s">
        <v>6</v>
      </c>
      <c r="H1114" t="s">
        <v>41</v>
      </c>
      <c r="I1114" t="s">
        <v>2</v>
      </c>
      <c r="J1114" t="s">
        <v>16</v>
      </c>
      <c r="K1114" t="s">
        <v>4</v>
      </c>
      <c r="L1114" t="s">
        <v>5</v>
      </c>
      <c r="M1114">
        <v>1</v>
      </c>
      <c r="N1114">
        <v>81.08</v>
      </c>
      <c r="O1114">
        <v>0</v>
      </c>
      <c r="P1114">
        <v>41.52</v>
      </c>
      <c r="Q1114">
        <v>81.08</v>
      </c>
      <c r="R1114">
        <v>41.52</v>
      </c>
      <c r="S1114">
        <v>39.559999999999995</v>
      </c>
      <c r="T1114">
        <v>0.48791317217562896</v>
      </c>
      <c r="U1114">
        <v>2026</v>
      </c>
      <c r="V1114" t="s">
        <v>81</v>
      </c>
      <c r="W1114">
        <v>6</v>
      </c>
      <c r="X1114" t="s">
        <v>84</v>
      </c>
    </row>
    <row r="1115" spans="1:24">
      <c r="A1115">
        <v>4994</v>
      </c>
      <c r="B1115" s="28">
        <v>46189</v>
      </c>
      <c r="C1115">
        <v>2026</v>
      </c>
      <c r="D1115" t="s">
        <v>81</v>
      </c>
      <c r="E1115">
        <v>6</v>
      </c>
      <c r="F1115" t="s">
        <v>84</v>
      </c>
      <c r="G1115" t="s">
        <v>11</v>
      </c>
      <c r="H1115" t="s">
        <v>39</v>
      </c>
      <c r="I1115" t="s">
        <v>8</v>
      </c>
      <c r="J1115" t="s">
        <v>16</v>
      </c>
      <c r="K1115" t="s">
        <v>9</v>
      </c>
      <c r="L1115" t="s">
        <v>37</v>
      </c>
      <c r="M1115">
        <v>4</v>
      </c>
      <c r="N1115">
        <v>150.43</v>
      </c>
      <c r="O1115">
        <v>0.1</v>
      </c>
      <c r="P1115">
        <v>77.650000000000006</v>
      </c>
      <c r="Q1115">
        <v>541.548</v>
      </c>
      <c r="R1115">
        <v>310.60000000000002</v>
      </c>
      <c r="S1115">
        <v>230.94799999999998</v>
      </c>
      <c r="T1115">
        <v>0.42645896577957998</v>
      </c>
      <c r="U1115">
        <v>2026</v>
      </c>
      <c r="V1115" t="s">
        <v>81</v>
      </c>
      <c r="W1115">
        <v>6</v>
      </c>
      <c r="X1115" t="s">
        <v>84</v>
      </c>
    </row>
    <row r="1116" spans="1:24">
      <c r="A1116">
        <v>512</v>
      </c>
      <c r="B1116" s="28">
        <v>46190</v>
      </c>
      <c r="C1116">
        <v>2026</v>
      </c>
      <c r="D1116" t="s">
        <v>81</v>
      </c>
      <c r="E1116">
        <v>6</v>
      </c>
      <c r="F1116" t="s">
        <v>84</v>
      </c>
      <c r="G1116" t="s">
        <v>6</v>
      </c>
      <c r="H1116" t="s">
        <v>43</v>
      </c>
      <c r="I1116" t="s">
        <v>28</v>
      </c>
      <c r="J1116" t="s">
        <v>3</v>
      </c>
      <c r="K1116" t="s">
        <v>23</v>
      </c>
      <c r="L1116" t="s">
        <v>29</v>
      </c>
      <c r="M1116">
        <v>1</v>
      </c>
      <c r="N1116">
        <v>192.42</v>
      </c>
      <c r="O1116">
        <v>0</v>
      </c>
      <c r="P1116">
        <v>103.31</v>
      </c>
      <c r="Q1116">
        <v>192.42</v>
      </c>
      <c r="R1116">
        <v>103.31</v>
      </c>
      <c r="S1116">
        <v>89.109999999999985</v>
      </c>
      <c r="T1116">
        <v>0.46310154869556175</v>
      </c>
      <c r="U1116">
        <v>2026</v>
      </c>
      <c r="V1116" t="s">
        <v>81</v>
      </c>
      <c r="W1116">
        <v>6</v>
      </c>
      <c r="X1116" t="s">
        <v>84</v>
      </c>
    </row>
    <row r="1117" spans="1:24">
      <c r="A1117">
        <v>717</v>
      </c>
      <c r="B1117" s="28">
        <v>46190</v>
      </c>
      <c r="C1117">
        <v>2026</v>
      </c>
      <c r="D1117" t="s">
        <v>81</v>
      </c>
      <c r="E1117">
        <v>6</v>
      </c>
      <c r="F1117" t="s">
        <v>84</v>
      </c>
      <c r="G1117" t="s">
        <v>20</v>
      </c>
      <c r="H1117" t="s">
        <v>31</v>
      </c>
      <c r="I1117" t="s">
        <v>8</v>
      </c>
      <c r="J1117" t="s">
        <v>16</v>
      </c>
      <c r="K1117" t="s">
        <v>23</v>
      </c>
      <c r="L1117" t="s">
        <v>24</v>
      </c>
      <c r="M1117">
        <v>10</v>
      </c>
      <c r="N1117">
        <v>333.14</v>
      </c>
      <c r="O1117">
        <v>0.15</v>
      </c>
      <c r="P1117">
        <v>194.52</v>
      </c>
      <c r="Q1117">
        <v>2831.6899999999996</v>
      </c>
      <c r="R1117">
        <v>1945.2</v>
      </c>
      <c r="S1117">
        <v>886.48999999999955</v>
      </c>
      <c r="T1117">
        <v>0.31306039856057677</v>
      </c>
      <c r="U1117">
        <v>2026</v>
      </c>
      <c r="V1117" t="s">
        <v>81</v>
      </c>
      <c r="W1117">
        <v>6</v>
      </c>
      <c r="X1117" t="s">
        <v>84</v>
      </c>
    </row>
    <row r="1118" spans="1:24">
      <c r="A1118">
        <v>952</v>
      </c>
      <c r="B1118" s="28">
        <v>46190</v>
      </c>
      <c r="C1118">
        <v>2026</v>
      </c>
      <c r="D1118" t="s">
        <v>81</v>
      </c>
      <c r="E1118">
        <v>6</v>
      </c>
      <c r="F1118" t="s">
        <v>84</v>
      </c>
      <c r="G1118" t="s">
        <v>0</v>
      </c>
      <c r="H1118" t="s">
        <v>1</v>
      </c>
      <c r="I1118" t="s">
        <v>2</v>
      </c>
      <c r="J1118" t="s">
        <v>16</v>
      </c>
      <c r="K1118" t="s">
        <v>23</v>
      </c>
      <c r="L1118" t="s">
        <v>40</v>
      </c>
      <c r="M1118">
        <v>1</v>
      </c>
      <c r="N1118">
        <v>79.900000000000006</v>
      </c>
      <c r="O1118">
        <v>0.05</v>
      </c>
      <c r="P1118">
        <v>40.19</v>
      </c>
      <c r="Q1118">
        <v>75.905000000000001</v>
      </c>
      <c r="R1118">
        <v>40.19</v>
      </c>
      <c r="S1118">
        <v>35.715000000000003</v>
      </c>
      <c r="T1118">
        <v>0.47052236348066667</v>
      </c>
      <c r="U1118">
        <v>2026</v>
      </c>
      <c r="V1118" t="s">
        <v>81</v>
      </c>
      <c r="W1118">
        <v>6</v>
      </c>
      <c r="X1118" t="s">
        <v>84</v>
      </c>
    </row>
    <row r="1119" spans="1:24">
      <c r="A1119">
        <v>1081</v>
      </c>
      <c r="B1119" s="28">
        <v>46190</v>
      </c>
      <c r="C1119">
        <v>2026</v>
      </c>
      <c r="D1119" t="s">
        <v>81</v>
      </c>
      <c r="E1119">
        <v>6</v>
      </c>
      <c r="F1119" t="s">
        <v>84</v>
      </c>
      <c r="G1119" t="s">
        <v>20</v>
      </c>
      <c r="H1119" t="s">
        <v>47</v>
      </c>
      <c r="I1119" t="s">
        <v>2</v>
      </c>
      <c r="J1119" t="s">
        <v>3</v>
      </c>
      <c r="K1119" t="s">
        <v>4</v>
      </c>
      <c r="L1119" t="s">
        <v>22</v>
      </c>
      <c r="M1119">
        <v>1</v>
      </c>
      <c r="N1119">
        <v>51.12</v>
      </c>
      <c r="O1119">
        <v>0</v>
      </c>
      <c r="P1119">
        <v>22.43</v>
      </c>
      <c r="Q1119">
        <v>51.12</v>
      </c>
      <c r="R1119">
        <v>22.43</v>
      </c>
      <c r="S1119">
        <v>28.689999999999998</v>
      </c>
      <c r="T1119">
        <v>0.56122848200312991</v>
      </c>
      <c r="U1119">
        <v>2026</v>
      </c>
      <c r="V1119" t="s">
        <v>81</v>
      </c>
      <c r="W1119">
        <v>6</v>
      </c>
      <c r="X1119" t="s">
        <v>84</v>
      </c>
    </row>
    <row r="1120" spans="1:24">
      <c r="A1120">
        <v>2043</v>
      </c>
      <c r="B1120" s="28">
        <v>46190</v>
      </c>
      <c r="C1120">
        <v>2026</v>
      </c>
      <c r="D1120" t="s">
        <v>81</v>
      </c>
      <c r="E1120">
        <v>6</v>
      </c>
      <c r="F1120" t="s">
        <v>84</v>
      </c>
      <c r="G1120" t="s">
        <v>6</v>
      </c>
      <c r="H1120" t="s">
        <v>27</v>
      </c>
      <c r="I1120" t="s">
        <v>2</v>
      </c>
      <c r="J1120" t="s">
        <v>13</v>
      </c>
      <c r="K1120" t="s">
        <v>9</v>
      </c>
      <c r="L1120" t="s">
        <v>10</v>
      </c>
      <c r="M1120">
        <v>2</v>
      </c>
      <c r="N1120">
        <v>90.33</v>
      </c>
      <c r="O1120">
        <v>0</v>
      </c>
      <c r="P1120">
        <v>46.3</v>
      </c>
      <c r="Q1120">
        <v>180.66</v>
      </c>
      <c r="R1120">
        <v>92.6</v>
      </c>
      <c r="S1120">
        <v>88.06</v>
      </c>
      <c r="T1120">
        <v>0.48743496069965686</v>
      </c>
      <c r="U1120">
        <v>2026</v>
      </c>
      <c r="V1120" t="s">
        <v>81</v>
      </c>
      <c r="W1120">
        <v>6</v>
      </c>
      <c r="X1120" t="s">
        <v>84</v>
      </c>
    </row>
    <row r="1121" spans="1:24">
      <c r="A1121">
        <v>4040</v>
      </c>
      <c r="B1121" s="28">
        <v>46190</v>
      </c>
      <c r="C1121">
        <v>2026</v>
      </c>
      <c r="D1121" t="s">
        <v>81</v>
      </c>
      <c r="E1121">
        <v>6</v>
      </c>
      <c r="F1121" t="s">
        <v>84</v>
      </c>
      <c r="G1121" t="s">
        <v>20</v>
      </c>
      <c r="H1121" t="s">
        <v>31</v>
      </c>
      <c r="I1121" t="s">
        <v>2</v>
      </c>
      <c r="J1121" t="s">
        <v>16</v>
      </c>
      <c r="K1121" t="s">
        <v>14</v>
      </c>
      <c r="L1121" t="s">
        <v>15</v>
      </c>
      <c r="M1121">
        <v>2</v>
      </c>
      <c r="N1121">
        <v>36.799999999999997</v>
      </c>
      <c r="O1121">
        <v>0.05</v>
      </c>
      <c r="P1121">
        <v>13.94</v>
      </c>
      <c r="Q1121">
        <v>69.919999999999987</v>
      </c>
      <c r="R1121">
        <v>27.88</v>
      </c>
      <c r="S1121">
        <v>42.039999999999992</v>
      </c>
      <c r="T1121">
        <v>0.60125858123569798</v>
      </c>
      <c r="U1121">
        <v>2026</v>
      </c>
      <c r="V1121" t="s">
        <v>81</v>
      </c>
      <c r="W1121">
        <v>6</v>
      </c>
      <c r="X1121" t="s">
        <v>84</v>
      </c>
    </row>
    <row r="1122" spans="1:24">
      <c r="A1122">
        <v>2295</v>
      </c>
      <c r="B1122" s="28">
        <v>46191</v>
      </c>
      <c r="C1122">
        <v>2026</v>
      </c>
      <c r="D1122" t="s">
        <v>81</v>
      </c>
      <c r="E1122">
        <v>6</v>
      </c>
      <c r="F1122" t="s">
        <v>84</v>
      </c>
      <c r="G1122" t="s">
        <v>6</v>
      </c>
      <c r="H1122" t="s">
        <v>41</v>
      </c>
      <c r="I1122" t="s">
        <v>28</v>
      </c>
      <c r="J1122" t="s">
        <v>13</v>
      </c>
      <c r="K1122" t="s">
        <v>14</v>
      </c>
      <c r="L1122" t="s">
        <v>32</v>
      </c>
      <c r="M1122">
        <v>1</v>
      </c>
      <c r="N1122">
        <v>45.7</v>
      </c>
      <c r="O1122">
        <v>0.1</v>
      </c>
      <c r="P1122">
        <v>18.600000000000001</v>
      </c>
      <c r="Q1122">
        <v>41.13</v>
      </c>
      <c r="R1122">
        <v>18.600000000000001</v>
      </c>
      <c r="S1122">
        <v>22.53</v>
      </c>
      <c r="T1122">
        <v>0.5477753464624362</v>
      </c>
      <c r="U1122">
        <v>2026</v>
      </c>
      <c r="V1122" t="s">
        <v>81</v>
      </c>
      <c r="W1122">
        <v>6</v>
      </c>
      <c r="X1122" t="s">
        <v>84</v>
      </c>
    </row>
    <row r="1123" spans="1:24">
      <c r="A1123">
        <v>2670</v>
      </c>
      <c r="B1123" s="28">
        <v>46191</v>
      </c>
      <c r="C1123">
        <v>2026</v>
      </c>
      <c r="D1123" t="s">
        <v>81</v>
      </c>
      <c r="E1123">
        <v>6</v>
      </c>
      <c r="F1123" t="s">
        <v>84</v>
      </c>
      <c r="G1123" t="s">
        <v>11</v>
      </c>
      <c r="H1123" t="s">
        <v>25</v>
      </c>
      <c r="I1123" t="s">
        <v>28</v>
      </c>
      <c r="J1123" t="s">
        <v>3</v>
      </c>
      <c r="K1123" t="s">
        <v>14</v>
      </c>
      <c r="L1123" t="s">
        <v>48</v>
      </c>
      <c r="M1123">
        <v>3</v>
      </c>
      <c r="N1123">
        <v>162.30000000000001</v>
      </c>
      <c r="O1123">
        <v>0.1</v>
      </c>
      <c r="P1123">
        <v>86.43</v>
      </c>
      <c r="Q1123">
        <v>438.21000000000004</v>
      </c>
      <c r="R1123">
        <v>259.29000000000002</v>
      </c>
      <c r="S1123">
        <v>178.92000000000002</v>
      </c>
      <c r="T1123">
        <v>0.40829739166153217</v>
      </c>
      <c r="U1123">
        <v>2026</v>
      </c>
      <c r="V1123" t="s">
        <v>81</v>
      </c>
      <c r="W1123">
        <v>6</v>
      </c>
      <c r="X1123" t="s">
        <v>84</v>
      </c>
    </row>
    <row r="1124" spans="1:24">
      <c r="A1124">
        <v>2777</v>
      </c>
      <c r="B1124" s="28">
        <v>46191</v>
      </c>
      <c r="C1124">
        <v>2026</v>
      </c>
      <c r="D1124" t="s">
        <v>81</v>
      </c>
      <c r="E1124">
        <v>6</v>
      </c>
      <c r="F1124" t="s">
        <v>84</v>
      </c>
      <c r="G1124" t="s">
        <v>6</v>
      </c>
      <c r="H1124" t="s">
        <v>49</v>
      </c>
      <c r="I1124" t="s">
        <v>8</v>
      </c>
      <c r="J1124" t="s">
        <v>16</v>
      </c>
      <c r="K1124" t="s">
        <v>9</v>
      </c>
      <c r="L1124" t="s">
        <v>46</v>
      </c>
      <c r="M1124">
        <v>5</v>
      </c>
      <c r="N1124">
        <v>72.37</v>
      </c>
      <c r="O1124">
        <v>0.2</v>
      </c>
      <c r="P1124">
        <v>32.840000000000003</v>
      </c>
      <c r="Q1124">
        <v>289.48</v>
      </c>
      <c r="R1124">
        <v>164.20000000000002</v>
      </c>
      <c r="S1124">
        <v>125.28</v>
      </c>
      <c r="T1124">
        <v>0.43277601215973466</v>
      </c>
      <c r="U1124">
        <v>2026</v>
      </c>
      <c r="V1124" t="s">
        <v>81</v>
      </c>
      <c r="W1124">
        <v>6</v>
      </c>
      <c r="X1124" t="s">
        <v>84</v>
      </c>
    </row>
    <row r="1125" spans="1:24">
      <c r="A1125">
        <v>2780</v>
      </c>
      <c r="B1125" s="28">
        <v>46191</v>
      </c>
      <c r="C1125">
        <v>2026</v>
      </c>
      <c r="D1125" t="s">
        <v>81</v>
      </c>
      <c r="E1125">
        <v>6</v>
      </c>
      <c r="F1125" t="s">
        <v>84</v>
      </c>
      <c r="G1125" t="s">
        <v>11</v>
      </c>
      <c r="H1125" t="s">
        <v>18</v>
      </c>
      <c r="I1125" t="s">
        <v>2</v>
      </c>
      <c r="J1125" t="s">
        <v>13</v>
      </c>
      <c r="K1125" t="s">
        <v>34</v>
      </c>
      <c r="L1125" t="s">
        <v>42</v>
      </c>
      <c r="M1125">
        <v>2</v>
      </c>
      <c r="N1125">
        <v>35.61</v>
      </c>
      <c r="O1125">
        <v>0.15</v>
      </c>
      <c r="P1125">
        <v>13.96</v>
      </c>
      <c r="Q1125">
        <v>60.536999999999999</v>
      </c>
      <c r="R1125">
        <v>27.92</v>
      </c>
      <c r="S1125">
        <v>32.616999999999997</v>
      </c>
      <c r="T1125">
        <v>0.53879445628293432</v>
      </c>
      <c r="U1125">
        <v>2026</v>
      </c>
      <c r="V1125" t="s">
        <v>81</v>
      </c>
      <c r="W1125">
        <v>6</v>
      </c>
      <c r="X1125" t="s">
        <v>84</v>
      </c>
    </row>
    <row r="1126" spans="1:24">
      <c r="A1126">
        <v>3209</v>
      </c>
      <c r="B1126" s="28">
        <v>46191</v>
      </c>
      <c r="C1126">
        <v>2026</v>
      </c>
      <c r="D1126" t="s">
        <v>81</v>
      </c>
      <c r="E1126">
        <v>6</v>
      </c>
      <c r="F1126" t="s">
        <v>84</v>
      </c>
      <c r="G1126" t="s">
        <v>20</v>
      </c>
      <c r="H1126" t="s">
        <v>47</v>
      </c>
      <c r="I1126" t="s">
        <v>2</v>
      </c>
      <c r="J1126" t="s">
        <v>3</v>
      </c>
      <c r="K1126" t="s">
        <v>14</v>
      </c>
      <c r="L1126" t="s">
        <v>44</v>
      </c>
      <c r="M1126">
        <v>2</v>
      </c>
      <c r="N1126">
        <v>133.12</v>
      </c>
      <c r="O1126">
        <v>0</v>
      </c>
      <c r="P1126">
        <v>67.02</v>
      </c>
      <c r="Q1126">
        <v>266.24</v>
      </c>
      <c r="R1126">
        <v>134.04</v>
      </c>
      <c r="S1126">
        <v>132.20000000000002</v>
      </c>
      <c r="T1126">
        <v>0.4965444711538462</v>
      </c>
      <c r="U1126">
        <v>2026</v>
      </c>
      <c r="V1126" t="s">
        <v>81</v>
      </c>
      <c r="W1126">
        <v>6</v>
      </c>
      <c r="X1126" t="s">
        <v>84</v>
      </c>
    </row>
    <row r="1127" spans="1:24">
      <c r="A1127">
        <v>3414</v>
      </c>
      <c r="B1127" s="28">
        <v>46191</v>
      </c>
      <c r="C1127">
        <v>2026</v>
      </c>
      <c r="D1127" t="s">
        <v>81</v>
      </c>
      <c r="E1127">
        <v>6</v>
      </c>
      <c r="F1127" t="s">
        <v>84</v>
      </c>
      <c r="G1127" t="s">
        <v>0</v>
      </c>
      <c r="H1127" t="s">
        <v>50</v>
      </c>
      <c r="I1127" t="s">
        <v>28</v>
      </c>
      <c r="J1127" t="s">
        <v>3</v>
      </c>
      <c r="K1127" t="s">
        <v>4</v>
      </c>
      <c r="L1127" t="s">
        <v>22</v>
      </c>
      <c r="M1127">
        <v>1</v>
      </c>
      <c r="N1127">
        <v>51.23</v>
      </c>
      <c r="O1127">
        <v>0.05</v>
      </c>
      <c r="P1127">
        <v>23.12</v>
      </c>
      <c r="Q1127">
        <v>48.668499999999995</v>
      </c>
      <c r="R1127">
        <v>23.12</v>
      </c>
      <c r="S1127">
        <v>25.548499999999994</v>
      </c>
      <c r="T1127">
        <v>0.5249494025909982</v>
      </c>
      <c r="U1127">
        <v>2026</v>
      </c>
      <c r="V1127" t="s">
        <v>81</v>
      </c>
      <c r="W1127">
        <v>6</v>
      </c>
      <c r="X1127" t="s">
        <v>84</v>
      </c>
    </row>
    <row r="1128" spans="1:24">
      <c r="A1128">
        <v>3846</v>
      </c>
      <c r="B1128" s="28">
        <v>46191</v>
      </c>
      <c r="C1128">
        <v>2026</v>
      </c>
      <c r="D1128" t="s">
        <v>81</v>
      </c>
      <c r="E1128">
        <v>6</v>
      </c>
      <c r="F1128" t="s">
        <v>84</v>
      </c>
      <c r="G1128" t="s">
        <v>6</v>
      </c>
      <c r="H1128" t="s">
        <v>43</v>
      </c>
      <c r="I1128" t="s">
        <v>2</v>
      </c>
      <c r="J1128" t="s">
        <v>16</v>
      </c>
      <c r="K1128" t="s">
        <v>9</v>
      </c>
      <c r="L1128" t="s">
        <v>10</v>
      </c>
      <c r="M1128">
        <v>1</v>
      </c>
      <c r="N1128">
        <v>93.5</v>
      </c>
      <c r="O1128">
        <v>0</v>
      </c>
      <c r="P1128">
        <v>46.63</v>
      </c>
      <c r="Q1128">
        <v>93.5</v>
      </c>
      <c r="R1128">
        <v>46.63</v>
      </c>
      <c r="S1128">
        <v>46.87</v>
      </c>
      <c r="T1128">
        <v>0.50128342245989299</v>
      </c>
      <c r="U1128">
        <v>2026</v>
      </c>
      <c r="V1128" t="s">
        <v>81</v>
      </c>
      <c r="W1128">
        <v>6</v>
      </c>
      <c r="X1128" t="s">
        <v>84</v>
      </c>
    </row>
    <row r="1129" spans="1:24">
      <c r="A1129">
        <v>4120</v>
      </c>
      <c r="B1129" s="28">
        <v>46191</v>
      </c>
      <c r="C1129">
        <v>2026</v>
      </c>
      <c r="D1129" t="s">
        <v>81</v>
      </c>
      <c r="E1129">
        <v>6</v>
      </c>
      <c r="F1129" t="s">
        <v>84</v>
      </c>
      <c r="G1129" t="s">
        <v>20</v>
      </c>
      <c r="H1129" t="s">
        <v>21</v>
      </c>
      <c r="I1129" t="s">
        <v>19</v>
      </c>
      <c r="J1129" t="s">
        <v>3</v>
      </c>
      <c r="K1129" t="s">
        <v>34</v>
      </c>
      <c r="L1129" t="s">
        <v>35</v>
      </c>
      <c r="M1129">
        <v>3</v>
      </c>
      <c r="N1129">
        <v>41.16</v>
      </c>
      <c r="O1129">
        <v>0</v>
      </c>
      <c r="P1129">
        <v>14.79</v>
      </c>
      <c r="Q1129">
        <v>123.47999999999999</v>
      </c>
      <c r="R1129">
        <v>44.37</v>
      </c>
      <c r="S1129">
        <v>79.109999999999985</v>
      </c>
      <c r="T1129">
        <v>0.64067055393586003</v>
      </c>
      <c r="U1129">
        <v>2026</v>
      </c>
      <c r="V1129" t="s">
        <v>81</v>
      </c>
      <c r="W1129">
        <v>6</v>
      </c>
      <c r="X1129" t="s">
        <v>84</v>
      </c>
    </row>
    <row r="1130" spans="1:24">
      <c r="A1130">
        <v>4217</v>
      </c>
      <c r="B1130" s="28">
        <v>46191</v>
      </c>
      <c r="C1130">
        <v>2026</v>
      </c>
      <c r="D1130" t="s">
        <v>81</v>
      </c>
      <c r="E1130">
        <v>6</v>
      </c>
      <c r="F1130" t="s">
        <v>84</v>
      </c>
      <c r="G1130" t="s">
        <v>6</v>
      </c>
      <c r="H1130" t="s">
        <v>43</v>
      </c>
      <c r="I1130" t="s">
        <v>28</v>
      </c>
      <c r="J1130" t="s">
        <v>13</v>
      </c>
      <c r="K1130" t="s">
        <v>34</v>
      </c>
      <c r="L1130" t="s">
        <v>35</v>
      </c>
      <c r="M1130">
        <v>1</v>
      </c>
      <c r="N1130">
        <v>39.74</v>
      </c>
      <c r="O1130">
        <v>0.05</v>
      </c>
      <c r="P1130">
        <v>14.39</v>
      </c>
      <c r="Q1130">
        <v>37.753</v>
      </c>
      <c r="R1130">
        <v>14.39</v>
      </c>
      <c r="S1130">
        <v>23.363</v>
      </c>
      <c r="T1130">
        <v>0.6188382380208195</v>
      </c>
      <c r="U1130">
        <v>2026</v>
      </c>
      <c r="V1130" t="s">
        <v>81</v>
      </c>
      <c r="W1130">
        <v>6</v>
      </c>
      <c r="X1130" t="s">
        <v>84</v>
      </c>
    </row>
    <row r="1131" spans="1:24">
      <c r="A1131">
        <v>4786</v>
      </c>
      <c r="B1131" s="28">
        <v>46191</v>
      </c>
      <c r="C1131">
        <v>2026</v>
      </c>
      <c r="D1131" t="s">
        <v>81</v>
      </c>
      <c r="E1131">
        <v>6</v>
      </c>
      <c r="F1131" t="s">
        <v>84</v>
      </c>
      <c r="G1131" t="s">
        <v>20</v>
      </c>
      <c r="H1131" t="s">
        <v>31</v>
      </c>
      <c r="I1131" t="s">
        <v>2</v>
      </c>
      <c r="J1131" t="s">
        <v>3</v>
      </c>
      <c r="K1131" t="s">
        <v>14</v>
      </c>
      <c r="L1131" t="s">
        <v>32</v>
      </c>
      <c r="M1131">
        <v>3</v>
      </c>
      <c r="N1131">
        <v>46.79</v>
      </c>
      <c r="O1131">
        <v>0.1</v>
      </c>
      <c r="P1131">
        <v>18.25</v>
      </c>
      <c r="Q1131">
        <v>126.33300000000001</v>
      </c>
      <c r="R1131">
        <v>54.75</v>
      </c>
      <c r="S1131">
        <v>71.583000000000013</v>
      </c>
      <c r="T1131">
        <v>0.56662154781411034</v>
      </c>
      <c r="U1131">
        <v>2026</v>
      </c>
      <c r="V1131" t="s">
        <v>81</v>
      </c>
      <c r="W1131">
        <v>6</v>
      </c>
      <c r="X1131" t="s">
        <v>84</v>
      </c>
    </row>
    <row r="1132" spans="1:24">
      <c r="A1132">
        <v>23</v>
      </c>
      <c r="B1132" s="28">
        <v>46192</v>
      </c>
      <c r="C1132">
        <v>2026</v>
      </c>
      <c r="D1132" t="s">
        <v>81</v>
      </c>
      <c r="E1132">
        <v>6</v>
      </c>
      <c r="F1132" t="s">
        <v>84</v>
      </c>
      <c r="G1132" t="s">
        <v>20</v>
      </c>
      <c r="H1132" t="s">
        <v>47</v>
      </c>
      <c r="I1132" t="s">
        <v>8</v>
      </c>
      <c r="J1132" t="s">
        <v>16</v>
      </c>
      <c r="K1132" t="s">
        <v>9</v>
      </c>
      <c r="L1132" t="s">
        <v>10</v>
      </c>
      <c r="M1132">
        <v>4</v>
      </c>
      <c r="N1132">
        <v>91.74</v>
      </c>
      <c r="O1132">
        <v>0.2</v>
      </c>
      <c r="P1132">
        <v>44.74</v>
      </c>
      <c r="Q1132">
        <v>293.56799999999998</v>
      </c>
      <c r="R1132">
        <v>178.96</v>
      </c>
      <c r="S1132">
        <v>114.60799999999998</v>
      </c>
      <c r="T1132">
        <v>0.39039677349029861</v>
      </c>
      <c r="U1132">
        <v>2026</v>
      </c>
      <c r="V1132" t="s">
        <v>81</v>
      </c>
      <c r="W1132">
        <v>6</v>
      </c>
      <c r="X1132" t="s">
        <v>84</v>
      </c>
    </row>
    <row r="1133" spans="1:24">
      <c r="A1133">
        <v>99</v>
      </c>
      <c r="B1133" s="28">
        <v>46192</v>
      </c>
      <c r="C1133">
        <v>2026</v>
      </c>
      <c r="D1133" t="s">
        <v>81</v>
      </c>
      <c r="E1133">
        <v>6</v>
      </c>
      <c r="F1133" t="s">
        <v>84</v>
      </c>
      <c r="G1133" t="s">
        <v>20</v>
      </c>
      <c r="H1133" t="s">
        <v>47</v>
      </c>
      <c r="I1133" t="s">
        <v>2</v>
      </c>
      <c r="J1133" t="s">
        <v>13</v>
      </c>
      <c r="K1133" t="s">
        <v>34</v>
      </c>
      <c r="L1133" t="s">
        <v>42</v>
      </c>
      <c r="M1133">
        <v>1</v>
      </c>
      <c r="N1133">
        <v>36.28</v>
      </c>
      <c r="O1133">
        <v>0.1</v>
      </c>
      <c r="P1133">
        <v>13.8</v>
      </c>
      <c r="Q1133">
        <v>32.652000000000001</v>
      </c>
      <c r="R1133">
        <v>13.8</v>
      </c>
      <c r="S1133">
        <v>18.852</v>
      </c>
      <c r="T1133">
        <v>0.5773612642410878</v>
      </c>
      <c r="U1133">
        <v>2026</v>
      </c>
      <c r="V1133" t="s">
        <v>81</v>
      </c>
      <c r="W1133">
        <v>6</v>
      </c>
      <c r="X1133" t="s">
        <v>84</v>
      </c>
    </row>
    <row r="1134" spans="1:24">
      <c r="A1134">
        <v>269</v>
      </c>
      <c r="B1134" s="28">
        <v>46192</v>
      </c>
      <c r="C1134">
        <v>2026</v>
      </c>
      <c r="D1134" t="s">
        <v>81</v>
      </c>
      <c r="E1134">
        <v>6</v>
      </c>
      <c r="F1134" t="s">
        <v>84</v>
      </c>
      <c r="G1134" t="s">
        <v>20</v>
      </c>
      <c r="H1134" t="s">
        <v>47</v>
      </c>
      <c r="I1134" t="s">
        <v>8</v>
      </c>
      <c r="J1134" t="s">
        <v>3</v>
      </c>
      <c r="K1134" t="s">
        <v>9</v>
      </c>
      <c r="L1134" t="s">
        <v>46</v>
      </c>
      <c r="M1134">
        <v>3</v>
      </c>
      <c r="N1134">
        <v>73.02</v>
      </c>
      <c r="O1134">
        <v>0.1</v>
      </c>
      <c r="P1134">
        <v>32.69</v>
      </c>
      <c r="Q1134">
        <v>197.154</v>
      </c>
      <c r="R1134">
        <v>98.07</v>
      </c>
      <c r="S1134">
        <v>99.084000000000003</v>
      </c>
      <c r="T1134">
        <v>0.50257159377948202</v>
      </c>
      <c r="U1134">
        <v>2026</v>
      </c>
      <c r="V1134" t="s">
        <v>81</v>
      </c>
      <c r="W1134">
        <v>6</v>
      </c>
      <c r="X1134" t="s">
        <v>84</v>
      </c>
    </row>
    <row r="1135" spans="1:24">
      <c r="A1135">
        <v>1772</v>
      </c>
      <c r="B1135" s="28">
        <v>46192</v>
      </c>
      <c r="C1135">
        <v>2026</v>
      </c>
      <c r="D1135" t="s">
        <v>81</v>
      </c>
      <c r="E1135">
        <v>6</v>
      </c>
      <c r="F1135" t="s">
        <v>84</v>
      </c>
      <c r="G1135" t="s">
        <v>20</v>
      </c>
      <c r="H1135" t="s">
        <v>21</v>
      </c>
      <c r="I1135" t="s">
        <v>2</v>
      </c>
      <c r="J1135" t="s">
        <v>13</v>
      </c>
      <c r="K1135" t="s">
        <v>9</v>
      </c>
      <c r="L1135" t="s">
        <v>37</v>
      </c>
      <c r="M1135">
        <v>4</v>
      </c>
      <c r="N1135">
        <v>153.38</v>
      </c>
      <c r="O1135">
        <v>0</v>
      </c>
      <c r="P1135">
        <v>76.92</v>
      </c>
      <c r="Q1135">
        <v>613.52</v>
      </c>
      <c r="R1135">
        <v>307.68</v>
      </c>
      <c r="S1135">
        <v>305.83999999999997</v>
      </c>
      <c r="T1135">
        <v>0.49850045638283996</v>
      </c>
      <c r="U1135">
        <v>2026</v>
      </c>
      <c r="V1135" t="s">
        <v>81</v>
      </c>
      <c r="W1135">
        <v>6</v>
      </c>
      <c r="X1135" t="s">
        <v>84</v>
      </c>
    </row>
    <row r="1136" spans="1:24">
      <c r="A1136">
        <v>1906</v>
      </c>
      <c r="B1136" s="28">
        <v>46192</v>
      </c>
      <c r="C1136">
        <v>2026</v>
      </c>
      <c r="D1136" t="s">
        <v>81</v>
      </c>
      <c r="E1136">
        <v>6</v>
      </c>
      <c r="F1136" t="s">
        <v>84</v>
      </c>
      <c r="G1136" t="s">
        <v>20</v>
      </c>
      <c r="H1136" t="s">
        <v>33</v>
      </c>
      <c r="I1136" t="s">
        <v>28</v>
      </c>
      <c r="J1136" t="s">
        <v>3</v>
      </c>
      <c r="K1136" t="s">
        <v>23</v>
      </c>
      <c r="L1136" t="s">
        <v>51</v>
      </c>
      <c r="M1136">
        <v>2</v>
      </c>
      <c r="N1136">
        <v>125.5</v>
      </c>
      <c r="O1136">
        <v>0</v>
      </c>
      <c r="P1136">
        <v>61.67</v>
      </c>
      <c r="Q1136">
        <v>251</v>
      </c>
      <c r="R1136">
        <v>123.34</v>
      </c>
      <c r="S1136">
        <v>127.66</v>
      </c>
      <c r="T1136">
        <v>0.50860557768924297</v>
      </c>
      <c r="U1136">
        <v>2026</v>
      </c>
      <c r="V1136" t="s">
        <v>81</v>
      </c>
      <c r="W1136">
        <v>6</v>
      </c>
      <c r="X1136" t="s">
        <v>84</v>
      </c>
    </row>
    <row r="1137" spans="1:24">
      <c r="A1137">
        <v>2473</v>
      </c>
      <c r="B1137" s="28">
        <v>46192</v>
      </c>
      <c r="C1137">
        <v>2026</v>
      </c>
      <c r="D1137" t="s">
        <v>81</v>
      </c>
      <c r="E1137">
        <v>6</v>
      </c>
      <c r="F1137" t="s">
        <v>84</v>
      </c>
      <c r="G1137" t="s">
        <v>0</v>
      </c>
      <c r="H1137" t="s">
        <v>1</v>
      </c>
      <c r="I1137" t="s">
        <v>8</v>
      </c>
      <c r="J1137" t="s">
        <v>3</v>
      </c>
      <c r="K1137" t="s">
        <v>4</v>
      </c>
      <c r="L1137" t="s">
        <v>5</v>
      </c>
      <c r="M1137">
        <v>3</v>
      </c>
      <c r="N1137">
        <v>80.75</v>
      </c>
      <c r="O1137">
        <v>0.15</v>
      </c>
      <c r="P1137">
        <v>42.81</v>
      </c>
      <c r="Q1137">
        <v>205.91249999999999</v>
      </c>
      <c r="R1137">
        <v>128.43</v>
      </c>
      <c r="S1137">
        <v>77.482499999999987</v>
      </c>
      <c r="T1137">
        <v>0.37628847204516475</v>
      </c>
      <c r="U1137">
        <v>2026</v>
      </c>
      <c r="V1137" t="s">
        <v>81</v>
      </c>
      <c r="W1137">
        <v>6</v>
      </c>
      <c r="X1137" t="s">
        <v>84</v>
      </c>
    </row>
    <row r="1138" spans="1:24">
      <c r="A1138">
        <v>2549</v>
      </c>
      <c r="B1138" s="28">
        <v>46192</v>
      </c>
      <c r="C1138">
        <v>2026</v>
      </c>
      <c r="D1138" t="s">
        <v>81</v>
      </c>
      <c r="E1138">
        <v>6</v>
      </c>
      <c r="F1138" t="s">
        <v>84</v>
      </c>
      <c r="G1138" t="s">
        <v>20</v>
      </c>
      <c r="H1138" t="s">
        <v>47</v>
      </c>
      <c r="I1138" t="s">
        <v>8</v>
      </c>
      <c r="J1138" t="s">
        <v>3</v>
      </c>
      <c r="K1138" t="s">
        <v>34</v>
      </c>
      <c r="L1138" t="s">
        <v>42</v>
      </c>
      <c r="M1138">
        <v>8</v>
      </c>
      <c r="N1138">
        <v>36.15</v>
      </c>
      <c r="O1138">
        <v>0.05</v>
      </c>
      <c r="P1138">
        <v>13.55</v>
      </c>
      <c r="Q1138">
        <v>274.73999999999995</v>
      </c>
      <c r="R1138">
        <v>108.4</v>
      </c>
      <c r="S1138">
        <v>166.33999999999995</v>
      </c>
      <c r="T1138">
        <v>0.60544514814005956</v>
      </c>
      <c r="U1138">
        <v>2026</v>
      </c>
      <c r="V1138" t="s">
        <v>81</v>
      </c>
      <c r="W1138">
        <v>6</v>
      </c>
      <c r="X1138" t="s">
        <v>84</v>
      </c>
    </row>
    <row r="1139" spans="1:24">
      <c r="A1139">
        <v>3341</v>
      </c>
      <c r="B1139" s="28">
        <v>46192</v>
      </c>
      <c r="C1139">
        <v>2026</v>
      </c>
      <c r="D1139" t="s">
        <v>81</v>
      </c>
      <c r="E1139">
        <v>6</v>
      </c>
      <c r="F1139" t="s">
        <v>84</v>
      </c>
      <c r="G1139" t="s">
        <v>0</v>
      </c>
      <c r="H1139" t="s">
        <v>50</v>
      </c>
      <c r="I1139" t="s">
        <v>2</v>
      </c>
      <c r="J1139" t="s">
        <v>13</v>
      </c>
      <c r="K1139" t="s">
        <v>9</v>
      </c>
      <c r="L1139" t="s">
        <v>17</v>
      </c>
      <c r="M1139">
        <v>2</v>
      </c>
      <c r="N1139">
        <v>143.1</v>
      </c>
      <c r="O1139">
        <v>0</v>
      </c>
      <c r="P1139">
        <v>78.11</v>
      </c>
      <c r="Q1139">
        <v>286.2</v>
      </c>
      <c r="R1139">
        <v>156.22</v>
      </c>
      <c r="S1139">
        <v>129.97999999999999</v>
      </c>
      <c r="T1139">
        <v>0.45415793151642209</v>
      </c>
      <c r="U1139">
        <v>2026</v>
      </c>
      <c r="V1139" t="s">
        <v>81</v>
      </c>
      <c r="W1139">
        <v>6</v>
      </c>
      <c r="X1139" t="s">
        <v>84</v>
      </c>
    </row>
    <row r="1140" spans="1:24">
      <c r="A1140">
        <v>3351</v>
      </c>
      <c r="B1140" s="28">
        <v>46192</v>
      </c>
      <c r="C1140">
        <v>2026</v>
      </c>
      <c r="D1140" t="s">
        <v>81</v>
      </c>
      <c r="E1140">
        <v>6</v>
      </c>
      <c r="F1140" t="s">
        <v>84</v>
      </c>
      <c r="G1140" t="s">
        <v>6</v>
      </c>
      <c r="H1140" t="s">
        <v>7</v>
      </c>
      <c r="I1140" t="s">
        <v>28</v>
      </c>
      <c r="J1140" t="s">
        <v>13</v>
      </c>
      <c r="K1140" t="s">
        <v>23</v>
      </c>
      <c r="L1140" t="s">
        <v>51</v>
      </c>
      <c r="M1140">
        <v>4</v>
      </c>
      <c r="N1140">
        <v>123.89</v>
      </c>
      <c r="O1140">
        <v>0</v>
      </c>
      <c r="P1140">
        <v>59.42</v>
      </c>
      <c r="Q1140">
        <v>495.56</v>
      </c>
      <c r="R1140">
        <v>237.68</v>
      </c>
      <c r="S1140">
        <v>257.88</v>
      </c>
      <c r="T1140">
        <v>0.5203809831301961</v>
      </c>
      <c r="U1140">
        <v>2026</v>
      </c>
      <c r="V1140" t="s">
        <v>81</v>
      </c>
      <c r="W1140">
        <v>6</v>
      </c>
      <c r="X1140" t="s">
        <v>84</v>
      </c>
    </row>
    <row r="1141" spans="1:24">
      <c r="A1141">
        <v>3366</v>
      </c>
      <c r="B1141" s="28">
        <v>46192</v>
      </c>
      <c r="C1141">
        <v>2026</v>
      </c>
      <c r="D1141" t="s">
        <v>81</v>
      </c>
      <c r="E1141">
        <v>6</v>
      </c>
      <c r="F1141" t="s">
        <v>84</v>
      </c>
      <c r="G1141" t="s">
        <v>6</v>
      </c>
      <c r="H1141" t="s">
        <v>41</v>
      </c>
      <c r="I1141" t="s">
        <v>2</v>
      </c>
      <c r="J1141" t="s">
        <v>16</v>
      </c>
      <c r="K1141" t="s">
        <v>14</v>
      </c>
      <c r="L1141" t="s">
        <v>44</v>
      </c>
      <c r="M1141">
        <v>1</v>
      </c>
      <c r="N1141">
        <v>135.41999999999999</v>
      </c>
      <c r="O1141">
        <v>0.05</v>
      </c>
      <c r="P1141">
        <v>68.180000000000007</v>
      </c>
      <c r="Q1141">
        <v>128.64899999999997</v>
      </c>
      <c r="R1141">
        <v>68.180000000000007</v>
      </c>
      <c r="S1141">
        <v>60.468999999999966</v>
      </c>
      <c r="T1141">
        <v>0.47003085915941811</v>
      </c>
      <c r="U1141">
        <v>2026</v>
      </c>
      <c r="V1141" t="s">
        <v>81</v>
      </c>
      <c r="W1141">
        <v>6</v>
      </c>
      <c r="X1141" t="s">
        <v>84</v>
      </c>
    </row>
    <row r="1142" spans="1:24">
      <c r="A1142">
        <v>3691</v>
      </c>
      <c r="B1142" s="28">
        <v>46192</v>
      </c>
      <c r="C1142">
        <v>2026</v>
      </c>
      <c r="D1142" t="s">
        <v>81</v>
      </c>
      <c r="E1142">
        <v>6</v>
      </c>
      <c r="F1142" t="s">
        <v>84</v>
      </c>
      <c r="G1142" t="s">
        <v>6</v>
      </c>
      <c r="H1142" t="s">
        <v>27</v>
      </c>
      <c r="I1142" t="s">
        <v>19</v>
      </c>
      <c r="J1142" t="s">
        <v>3</v>
      </c>
      <c r="K1142" t="s">
        <v>9</v>
      </c>
      <c r="L1142" t="s">
        <v>10</v>
      </c>
      <c r="M1142">
        <v>1</v>
      </c>
      <c r="N1142">
        <v>93.48</v>
      </c>
      <c r="O1142">
        <v>0.05</v>
      </c>
      <c r="P1142">
        <v>44.31</v>
      </c>
      <c r="Q1142">
        <v>88.805999999999997</v>
      </c>
      <c r="R1142">
        <v>44.31</v>
      </c>
      <c r="S1142">
        <v>44.495999999999995</v>
      </c>
      <c r="T1142">
        <v>0.50104722653874734</v>
      </c>
      <c r="U1142">
        <v>2026</v>
      </c>
      <c r="V1142" t="s">
        <v>81</v>
      </c>
      <c r="W1142">
        <v>6</v>
      </c>
      <c r="X1142" t="s">
        <v>84</v>
      </c>
    </row>
    <row r="1143" spans="1:24">
      <c r="A1143">
        <v>3909</v>
      </c>
      <c r="B1143" s="28">
        <v>46192</v>
      </c>
      <c r="C1143">
        <v>2026</v>
      </c>
      <c r="D1143" t="s">
        <v>81</v>
      </c>
      <c r="E1143">
        <v>6</v>
      </c>
      <c r="F1143" t="s">
        <v>84</v>
      </c>
      <c r="G1143" t="s">
        <v>6</v>
      </c>
      <c r="H1143" t="s">
        <v>7</v>
      </c>
      <c r="I1143" t="s">
        <v>28</v>
      </c>
      <c r="J1143" t="s">
        <v>3</v>
      </c>
      <c r="K1143" t="s">
        <v>9</v>
      </c>
      <c r="L1143" t="s">
        <v>37</v>
      </c>
      <c r="M1143">
        <v>1</v>
      </c>
      <c r="N1143">
        <v>156.05000000000001</v>
      </c>
      <c r="O1143">
        <v>0.05</v>
      </c>
      <c r="P1143">
        <v>81.28</v>
      </c>
      <c r="Q1143">
        <v>148.2475</v>
      </c>
      <c r="R1143">
        <v>81.28</v>
      </c>
      <c r="S1143">
        <v>66.967500000000001</v>
      </c>
      <c r="T1143">
        <v>0.45172768512116562</v>
      </c>
      <c r="U1143">
        <v>2026</v>
      </c>
      <c r="V1143" t="s">
        <v>81</v>
      </c>
      <c r="W1143">
        <v>6</v>
      </c>
      <c r="X1143" t="s">
        <v>84</v>
      </c>
    </row>
    <row r="1144" spans="1:24">
      <c r="A1144">
        <v>4862</v>
      </c>
      <c r="B1144" s="28">
        <v>46192</v>
      </c>
      <c r="C1144">
        <v>2026</v>
      </c>
      <c r="D1144" t="s">
        <v>81</v>
      </c>
      <c r="E1144">
        <v>6</v>
      </c>
      <c r="F1144" t="s">
        <v>84</v>
      </c>
      <c r="G1144" t="s">
        <v>6</v>
      </c>
      <c r="H1144" t="s">
        <v>27</v>
      </c>
      <c r="I1144" t="s">
        <v>2</v>
      </c>
      <c r="J1144" t="s">
        <v>3</v>
      </c>
      <c r="K1144" t="s">
        <v>34</v>
      </c>
      <c r="L1144" t="s">
        <v>42</v>
      </c>
      <c r="M1144">
        <v>1</v>
      </c>
      <c r="N1144">
        <v>36.74</v>
      </c>
      <c r="O1144">
        <v>0</v>
      </c>
      <c r="P1144">
        <v>14.15</v>
      </c>
      <c r="Q1144">
        <v>36.74</v>
      </c>
      <c r="R1144">
        <v>14.15</v>
      </c>
      <c r="S1144">
        <v>22.590000000000003</v>
      </c>
      <c r="T1144">
        <v>0.61486118671747425</v>
      </c>
      <c r="U1144">
        <v>2026</v>
      </c>
      <c r="V1144" t="s">
        <v>81</v>
      </c>
      <c r="W1144">
        <v>6</v>
      </c>
      <c r="X1144" t="s">
        <v>84</v>
      </c>
    </row>
    <row r="1145" spans="1:24">
      <c r="A1145">
        <v>5096</v>
      </c>
      <c r="B1145" s="28">
        <v>46192</v>
      </c>
      <c r="C1145">
        <v>2026</v>
      </c>
      <c r="D1145" t="s">
        <v>81</v>
      </c>
      <c r="E1145">
        <v>6</v>
      </c>
      <c r="F1145" t="s">
        <v>84</v>
      </c>
      <c r="G1145" t="s">
        <v>0</v>
      </c>
      <c r="H1145" t="s">
        <v>50</v>
      </c>
      <c r="I1145" t="s">
        <v>2</v>
      </c>
      <c r="J1145" t="s">
        <v>3</v>
      </c>
      <c r="K1145" t="s">
        <v>23</v>
      </c>
      <c r="L1145" t="s">
        <v>29</v>
      </c>
      <c r="M1145">
        <v>2</v>
      </c>
      <c r="N1145">
        <v>199.28</v>
      </c>
      <c r="O1145">
        <v>0</v>
      </c>
      <c r="P1145">
        <v>102.85</v>
      </c>
      <c r="Q1145">
        <v>398.56</v>
      </c>
      <c r="R1145">
        <v>205.7</v>
      </c>
      <c r="S1145">
        <v>192.86</v>
      </c>
      <c r="T1145">
        <v>0.48389201124046571</v>
      </c>
      <c r="U1145">
        <v>2026</v>
      </c>
      <c r="V1145" t="s">
        <v>81</v>
      </c>
      <c r="W1145">
        <v>6</v>
      </c>
      <c r="X1145" t="s">
        <v>84</v>
      </c>
    </row>
    <row r="1146" spans="1:24">
      <c r="A1146">
        <v>5112</v>
      </c>
      <c r="B1146" s="28">
        <v>46192</v>
      </c>
      <c r="C1146">
        <v>2026</v>
      </c>
      <c r="D1146" t="s">
        <v>81</v>
      </c>
      <c r="E1146">
        <v>6</v>
      </c>
      <c r="F1146" t="s">
        <v>84</v>
      </c>
      <c r="G1146" t="s">
        <v>0</v>
      </c>
      <c r="H1146" t="s">
        <v>1</v>
      </c>
      <c r="I1146" t="s">
        <v>28</v>
      </c>
      <c r="J1146" t="s">
        <v>3</v>
      </c>
      <c r="K1146" t="s">
        <v>34</v>
      </c>
      <c r="L1146" t="s">
        <v>42</v>
      </c>
      <c r="M1146">
        <v>2</v>
      </c>
      <c r="N1146">
        <v>37.04</v>
      </c>
      <c r="O1146">
        <v>0.05</v>
      </c>
      <c r="P1146">
        <v>13.76</v>
      </c>
      <c r="Q1146">
        <v>70.375999999999991</v>
      </c>
      <c r="R1146">
        <v>27.52</v>
      </c>
      <c r="S1146">
        <v>42.855999999999995</v>
      </c>
      <c r="T1146">
        <v>0.60895759918153913</v>
      </c>
      <c r="U1146">
        <v>2026</v>
      </c>
      <c r="V1146" t="s">
        <v>81</v>
      </c>
      <c r="W1146">
        <v>6</v>
      </c>
      <c r="X1146" t="s">
        <v>84</v>
      </c>
    </row>
    <row r="1147" spans="1:24">
      <c r="A1147">
        <v>501</v>
      </c>
      <c r="B1147" s="28">
        <v>46193</v>
      </c>
      <c r="C1147">
        <v>2026</v>
      </c>
      <c r="D1147" t="s">
        <v>81</v>
      </c>
      <c r="E1147">
        <v>6</v>
      </c>
      <c r="F1147" t="s">
        <v>84</v>
      </c>
      <c r="G1147" t="s">
        <v>20</v>
      </c>
      <c r="H1147" t="s">
        <v>21</v>
      </c>
      <c r="I1147" t="s">
        <v>2</v>
      </c>
      <c r="J1147" t="s">
        <v>13</v>
      </c>
      <c r="K1147" t="s">
        <v>23</v>
      </c>
      <c r="L1147" t="s">
        <v>40</v>
      </c>
      <c r="M1147">
        <v>2</v>
      </c>
      <c r="N1147">
        <v>80.95</v>
      </c>
      <c r="O1147">
        <v>0.1</v>
      </c>
      <c r="P1147">
        <v>39.44</v>
      </c>
      <c r="Q1147">
        <v>145.71</v>
      </c>
      <c r="R1147">
        <v>78.88</v>
      </c>
      <c r="S1147">
        <v>66.830000000000013</v>
      </c>
      <c r="T1147">
        <v>0.45865074462974409</v>
      </c>
      <c r="U1147">
        <v>2026</v>
      </c>
      <c r="V1147" t="s">
        <v>81</v>
      </c>
      <c r="W1147">
        <v>6</v>
      </c>
      <c r="X1147" t="s">
        <v>84</v>
      </c>
    </row>
    <row r="1148" spans="1:24">
      <c r="A1148">
        <v>540</v>
      </c>
      <c r="B1148" s="28">
        <v>46193</v>
      </c>
      <c r="C1148">
        <v>2026</v>
      </c>
      <c r="D1148" t="s">
        <v>81</v>
      </c>
      <c r="E1148">
        <v>6</v>
      </c>
      <c r="F1148" t="s">
        <v>84</v>
      </c>
      <c r="G1148" t="s">
        <v>0</v>
      </c>
      <c r="H1148" t="s">
        <v>36</v>
      </c>
      <c r="I1148" t="s">
        <v>28</v>
      </c>
      <c r="J1148" t="s">
        <v>3</v>
      </c>
      <c r="K1148" t="s">
        <v>9</v>
      </c>
      <c r="L1148" t="s">
        <v>37</v>
      </c>
      <c r="M1148">
        <v>1</v>
      </c>
      <c r="N1148">
        <v>151.46</v>
      </c>
      <c r="O1148">
        <v>0.05</v>
      </c>
      <c r="P1148">
        <v>77.98</v>
      </c>
      <c r="Q1148">
        <v>143.887</v>
      </c>
      <c r="R1148">
        <v>77.98</v>
      </c>
      <c r="S1148">
        <v>65.906999999999996</v>
      </c>
      <c r="T1148">
        <v>0.45804693961233467</v>
      </c>
      <c r="U1148">
        <v>2026</v>
      </c>
      <c r="V1148" t="s">
        <v>81</v>
      </c>
      <c r="W1148">
        <v>6</v>
      </c>
      <c r="X1148" t="s">
        <v>84</v>
      </c>
    </row>
    <row r="1149" spans="1:24">
      <c r="A1149">
        <v>2255</v>
      </c>
      <c r="B1149" s="28">
        <v>46193</v>
      </c>
      <c r="C1149">
        <v>2026</v>
      </c>
      <c r="D1149" t="s">
        <v>81</v>
      </c>
      <c r="E1149">
        <v>6</v>
      </c>
      <c r="F1149" t="s">
        <v>84</v>
      </c>
      <c r="G1149" t="s">
        <v>0</v>
      </c>
      <c r="H1149" t="s">
        <v>36</v>
      </c>
      <c r="I1149" t="s">
        <v>2</v>
      </c>
      <c r="J1149" t="s">
        <v>16</v>
      </c>
      <c r="K1149" t="s">
        <v>9</v>
      </c>
      <c r="L1149" t="s">
        <v>10</v>
      </c>
      <c r="M1149">
        <v>5</v>
      </c>
      <c r="N1149">
        <v>90.1</v>
      </c>
      <c r="O1149">
        <v>0</v>
      </c>
      <c r="P1149">
        <v>44.32</v>
      </c>
      <c r="Q1149">
        <v>450.5</v>
      </c>
      <c r="R1149">
        <v>221.6</v>
      </c>
      <c r="S1149">
        <v>228.9</v>
      </c>
      <c r="T1149">
        <v>0.50810210876803552</v>
      </c>
      <c r="U1149">
        <v>2026</v>
      </c>
      <c r="V1149" t="s">
        <v>81</v>
      </c>
      <c r="W1149">
        <v>6</v>
      </c>
      <c r="X1149" t="s">
        <v>84</v>
      </c>
    </row>
    <row r="1150" spans="1:24">
      <c r="A1150">
        <v>3126</v>
      </c>
      <c r="B1150" s="28">
        <v>46193</v>
      </c>
      <c r="C1150">
        <v>2026</v>
      </c>
      <c r="D1150" t="s">
        <v>81</v>
      </c>
      <c r="E1150">
        <v>6</v>
      </c>
      <c r="F1150" t="s">
        <v>84</v>
      </c>
      <c r="G1150" t="s">
        <v>0</v>
      </c>
      <c r="H1150" t="s">
        <v>1</v>
      </c>
      <c r="I1150" t="s">
        <v>28</v>
      </c>
      <c r="J1150" t="s">
        <v>16</v>
      </c>
      <c r="K1150" t="s">
        <v>9</v>
      </c>
      <c r="L1150" t="s">
        <v>37</v>
      </c>
      <c r="M1150">
        <v>1</v>
      </c>
      <c r="N1150">
        <v>155.69</v>
      </c>
      <c r="O1150">
        <v>0.1</v>
      </c>
      <c r="P1150">
        <v>79.42</v>
      </c>
      <c r="Q1150">
        <v>140.12100000000001</v>
      </c>
      <c r="R1150">
        <v>79.42</v>
      </c>
      <c r="S1150">
        <v>60.701000000000008</v>
      </c>
      <c r="T1150">
        <v>0.43320415926235184</v>
      </c>
      <c r="U1150">
        <v>2026</v>
      </c>
      <c r="V1150" t="s">
        <v>81</v>
      </c>
      <c r="W1150">
        <v>6</v>
      </c>
      <c r="X1150" t="s">
        <v>84</v>
      </c>
    </row>
    <row r="1151" spans="1:24">
      <c r="A1151">
        <v>3223</v>
      </c>
      <c r="B1151" s="28">
        <v>46193</v>
      </c>
      <c r="C1151">
        <v>2026</v>
      </c>
      <c r="D1151" t="s">
        <v>81</v>
      </c>
      <c r="E1151">
        <v>6</v>
      </c>
      <c r="F1151" t="s">
        <v>84</v>
      </c>
      <c r="G1151" t="s">
        <v>6</v>
      </c>
      <c r="H1151" t="s">
        <v>49</v>
      </c>
      <c r="I1151" t="s">
        <v>19</v>
      </c>
      <c r="J1151" t="s">
        <v>3</v>
      </c>
      <c r="K1151" t="s">
        <v>34</v>
      </c>
      <c r="L1151" t="s">
        <v>45</v>
      </c>
      <c r="M1151">
        <v>1</v>
      </c>
      <c r="N1151">
        <v>50.11</v>
      </c>
      <c r="O1151">
        <v>0.05</v>
      </c>
      <c r="P1151">
        <v>21.38</v>
      </c>
      <c r="Q1151">
        <v>47.604499999999994</v>
      </c>
      <c r="R1151">
        <v>21.38</v>
      </c>
      <c r="S1151">
        <v>26.224499999999995</v>
      </c>
      <c r="T1151">
        <v>0.55088279469377888</v>
      </c>
      <c r="U1151">
        <v>2026</v>
      </c>
      <c r="V1151" t="s">
        <v>81</v>
      </c>
      <c r="W1151">
        <v>6</v>
      </c>
      <c r="X1151" t="s">
        <v>84</v>
      </c>
    </row>
    <row r="1152" spans="1:24">
      <c r="A1152">
        <v>3260</v>
      </c>
      <c r="B1152" s="28">
        <v>46193</v>
      </c>
      <c r="C1152">
        <v>2026</v>
      </c>
      <c r="D1152" t="s">
        <v>81</v>
      </c>
      <c r="E1152">
        <v>6</v>
      </c>
      <c r="F1152" t="s">
        <v>84</v>
      </c>
      <c r="G1152" t="s">
        <v>11</v>
      </c>
      <c r="H1152" t="s">
        <v>12</v>
      </c>
      <c r="I1152" t="s">
        <v>19</v>
      </c>
      <c r="J1152" t="s">
        <v>3</v>
      </c>
      <c r="K1152" t="s">
        <v>9</v>
      </c>
      <c r="L1152" t="s">
        <v>17</v>
      </c>
      <c r="M1152">
        <v>1</v>
      </c>
      <c r="N1152">
        <v>142.55000000000001</v>
      </c>
      <c r="O1152">
        <v>0.1</v>
      </c>
      <c r="P1152">
        <v>79.709999999999994</v>
      </c>
      <c r="Q1152">
        <v>128.29500000000002</v>
      </c>
      <c r="R1152">
        <v>79.709999999999994</v>
      </c>
      <c r="S1152">
        <v>48.585000000000022</v>
      </c>
      <c r="T1152">
        <v>0.37869753302934656</v>
      </c>
      <c r="U1152">
        <v>2026</v>
      </c>
      <c r="V1152" t="s">
        <v>81</v>
      </c>
      <c r="W1152">
        <v>6</v>
      </c>
      <c r="X1152" t="s">
        <v>84</v>
      </c>
    </row>
    <row r="1153" spans="1:24">
      <c r="A1153">
        <v>3404</v>
      </c>
      <c r="B1153" s="28">
        <v>46193</v>
      </c>
      <c r="C1153">
        <v>2026</v>
      </c>
      <c r="D1153" t="s">
        <v>81</v>
      </c>
      <c r="E1153">
        <v>6</v>
      </c>
      <c r="F1153" t="s">
        <v>84</v>
      </c>
      <c r="G1153" t="s">
        <v>20</v>
      </c>
      <c r="H1153" t="s">
        <v>33</v>
      </c>
      <c r="I1153" t="s">
        <v>2</v>
      </c>
      <c r="J1153" t="s">
        <v>13</v>
      </c>
      <c r="K1153" t="s">
        <v>23</v>
      </c>
      <c r="L1153" t="s">
        <v>29</v>
      </c>
      <c r="M1153">
        <v>3</v>
      </c>
      <c r="N1153">
        <v>191.11</v>
      </c>
      <c r="O1153">
        <v>0.05</v>
      </c>
      <c r="P1153">
        <v>102.82</v>
      </c>
      <c r="Q1153">
        <v>544.6635</v>
      </c>
      <c r="R1153">
        <v>308.45999999999998</v>
      </c>
      <c r="S1153">
        <v>236.20350000000002</v>
      </c>
      <c r="T1153">
        <v>0.43366867800026992</v>
      </c>
      <c r="U1153">
        <v>2026</v>
      </c>
      <c r="V1153" t="s">
        <v>81</v>
      </c>
      <c r="W1153">
        <v>6</v>
      </c>
      <c r="X1153" t="s">
        <v>84</v>
      </c>
    </row>
    <row r="1154" spans="1:24">
      <c r="A1154">
        <v>4267</v>
      </c>
      <c r="B1154" s="28">
        <v>46193</v>
      </c>
      <c r="C1154">
        <v>2026</v>
      </c>
      <c r="D1154" t="s">
        <v>81</v>
      </c>
      <c r="E1154">
        <v>6</v>
      </c>
      <c r="F1154" t="s">
        <v>84</v>
      </c>
      <c r="G1154" t="s">
        <v>20</v>
      </c>
      <c r="H1154" t="s">
        <v>47</v>
      </c>
      <c r="I1154" t="s">
        <v>8</v>
      </c>
      <c r="J1154" t="s">
        <v>16</v>
      </c>
      <c r="K1154" t="s">
        <v>4</v>
      </c>
      <c r="L1154" t="s">
        <v>26</v>
      </c>
      <c r="M1154">
        <v>6</v>
      </c>
      <c r="N1154">
        <v>40.229999999999997</v>
      </c>
      <c r="O1154">
        <v>0.15</v>
      </c>
      <c r="P1154">
        <v>17.079999999999998</v>
      </c>
      <c r="Q1154">
        <v>205.173</v>
      </c>
      <c r="R1154">
        <v>102.47999999999999</v>
      </c>
      <c r="S1154">
        <v>102.69300000000001</v>
      </c>
      <c r="T1154">
        <v>0.50051907414718322</v>
      </c>
      <c r="U1154">
        <v>2026</v>
      </c>
      <c r="V1154" t="s">
        <v>81</v>
      </c>
      <c r="W1154">
        <v>6</v>
      </c>
      <c r="X1154" t="s">
        <v>84</v>
      </c>
    </row>
    <row r="1155" spans="1:24">
      <c r="A1155">
        <v>5082</v>
      </c>
      <c r="B1155" s="28">
        <v>46193</v>
      </c>
      <c r="C1155">
        <v>2026</v>
      </c>
      <c r="D1155" t="s">
        <v>81</v>
      </c>
      <c r="E1155">
        <v>6</v>
      </c>
      <c r="F1155" t="s">
        <v>84</v>
      </c>
      <c r="G1155" t="s">
        <v>6</v>
      </c>
      <c r="H1155" t="s">
        <v>41</v>
      </c>
      <c r="I1155" t="s">
        <v>2</v>
      </c>
      <c r="J1155" t="s">
        <v>16</v>
      </c>
      <c r="K1155" t="s">
        <v>4</v>
      </c>
      <c r="L1155" t="s">
        <v>5</v>
      </c>
      <c r="M1155">
        <v>2</v>
      </c>
      <c r="N1155">
        <v>81.489999999999995</v>
      </c>
      <c r="O1155">
        <v>0</v>
      </c>
      <c r="P1155">
        <v>42.15</v>
      </c>
      <c r="Q1155">
        <v>162.97999999999999</v>
      </c>
      <c r="R1155">
        <v>84.3</v>
      </c>
      <c r="S1155">
        <v>78.679999999999993</v>
      </c>
      <c r="T1155">
        <v>0.48275862068965514</v>
      </c>
      <c r="U1155">
        <v>2026</v>
      </c>
      <c r="V1155" t="s">
        <v>81</v>
      </c>
      <c r="W1155">
        <v>6</v>
      </c>
      <c r="X1155" t="s">
        <v>84</v>
      </c>
    </row>
    <row r="1156" spans="1:24">
      <c r="A1156">
        <v>5108</v>
      </c>
      <c r="B1156" s="28">
        <v>46193</v>
      </c>
      <c r="C1156">
        <v>2026</v>
      </c>
      <c r="D1156" t="s">
        <v>81</v>
      </c>
      <c r="E1156">
        <v>6</v>
      </c>
      <c r="F1156" t="s">
        <v>84</v>
      </c>
      <c r="G1156" t="s">
        <v>6</v>
      </c>
      <c r="H1156" t="s">
        <v>27</v>
      </c>
      <c r="I1156" t="s">
        <v>8</v>
      </c>
      <c r="J1156" t="s">
        <v>16</v>
      </c>
      <c r="K1156" t="s">
        <v>14</v>
      </c>
      <c r="L1156" t="s">
        <v>48</v>
      </c>
      <c r="M1156">
        <v>8</v>
      </c>
      <c r="N1156">
        <v>162.71</v>
      </c>
      <c r="O1156">
        <v>0.2</v>
      </c>
      <c r="P1156">
        <v>85.27</v>
      </c>
      <c r="Q1156">
        <v>1041.3440000000001</v>
      </c>
      <c r="R1156">
        <v>682.16</v>
      </c>
      <c r="S1156">
        <v>359.18400000000008</v>
      </c>
      <c r="T1156">
        <v>0.34492348349824847</v>
      </c>
      <c r="U1156">
        <v>2026</v>
      </c>
      <c r="V1156" t="s">
        <v>81</v>
      </c>
      <c r="W1156">
        <v>6</v>
      </c>
      <c r="X1156" t="s">
        <v>84</v>
      </c>
    </row>
    <row r="1157" spans="1:24">
      <c r="A1157">
        <v>1105</v>
      </c>
      <c r="B1157" s="28">
        <v>46194</v>
      </c>
      <c r="C1157">
        <v>2026</v>
      </c>
      <c r="D1157" t="s">
        <v>81</v>
      </c>
      <c r="E1157">
        <v>6</v>
      </c>
      <c r="F1157" t="s">
        <v>84</v>
      </c>
      <c r="G1157" t="s">
        <v>11</v>
      </c>
      <c r="H1157" t="s">
        <v>25</v>
      </c>
      <c r="I1157" t="s">
        <v>28</v>
      </c>
      <c r="J1157" t="s">
        <v>3</v>
      </c>
      <c r="K1157" t="s">
        <v>14</v>
      </c>
      <c r="L1157" t="s">
        <v>15</v>
      </c>
      <c r="M1157">
        <v>1</v>
      </c>
      <c r="N1157">
        <v>36.479999999999997</v>
      </c>
      <c r="O1157">
        <v>0.1</v>
      </c>
      <c r="P1157">
        <v>13.9</v>
      </c>
      <c r="Q1157">
        <v>32.832000000000001</v>
      </c>
      <c r="R1157">
        <v>13.9</v>
      </c>
      <c r="S1157">
        <v>18.932000000000002</v>
      </c>
      <c r="T1157">
        <v>0.57663255360623789</v>
      </c>
      <c r="U1157">
        <v>2026</v>
      </c>
      <c r="V1157" t="s">
        <v>81</v>
      </c>
      <c r="W1157">
        <v>6</v>
      </c>
      <c r="X1157" t="s">
        <v>84</v>
      </c>
    </row>
    <row r="1158" spans="1:24">
      <c r="A1158">
        <v>2757</v>
      </c>
      <c r="B1158" s="28">
        <v>46194</v>
      </c>
      <c r="C1158">
        <v>2026</v>
      </c>
      <c r="D1158" t="s">
        <v>81</v>
      </c>
      <c r="E1158">
        <v>6</v>
      </c>
      <c r="F1158" t="s">
        <v>84</v>
      </c>
      <c r="G1158" t="s">
        <v>6</v>
      </c>
      <c r="H1158" t="s">
        <v>27</v>
      </c>
      <c r="I1158" t="s">
        <v>8</v>
      </c>
      <c r="J1158" t="s">
        <v>16</v>
      </c>
      <c r="K1158" t="s">
        <v>14</v>
      </c>
      <c r="L1158" t="s">
        <v>44</v>
      </c>
      <c r="M1158">
        <v>6</v>
      </c>
      <c r="N1158">
        <v>136.65</v>
      </c>
      <c r="O1158">
        <v>0.15</v>
      </c>
      <c r="P1158">
        <v>68.56</v>
      </c>
      <c r="Q1158">
        <v>696.91500000000008</v>
      </c>
      <c r="R1158">
        <v>411.36</v>
      </c>
      <c r="S1158">
        <v>285.55500000000006</v>
      </c>
      <c r="T1158">
        <v>0.4097415036266977</v>
      </c>
      <c r="U1158">
        <v>2026</v>
      </c>
      <c r="V1158" t="s">
        <v>81</v>
      </c>
      <c r="W1158">
        <v>6</v>
      </c>
      <c r="X1158" t="s">
        <v>84</v>
      </c>
    </row>
    <row r="1159" spans="1:24">
      <c r="A1159">
        <v>3325</v>
      </c>
      <c r="B1159" s="28">
        <v>46194</v>
      </c>
      <c r="C1159">
        <v>2026</v>
      </c>
      <c r="D1159" t="s">
        <v>81</v>
      </c>
      <c r="E1159">
        <v>6</v>
      </c>
      <c r="F1159" t="s">
        <v>84</v>
      </c>
      <c r="G1159" t="s">
        <v>11</v>
      </c>
      <c r="H1159" t="s">
        <v>12</v>
      </c>
      <c r="I1159" t="s">
        <v>2</v>
      </c>
      <c r="J1159" t="s">
        <v>13</v>
      </c>
      <c r="K1159" t="s">
        <v>4</v>
      </c>
      <c r="L1159" t="s">
        <v>22</v>
      </c>
      <c r="M1159">
        <v>4</v>
      </c>
      <c r="N1159">
        <v>50.57</v>
      </c>
      <c r="O1159">
        <v>0</v>
      </c>
      <c r="P1159">
        <v>21.85</v>
      </c>
      <c r="Q1159">
        <v>202.28</v>
      </c>
      <c r="R1159">
        <v>87.4</v>
      </c>
      <c r="S1159">
        <v>114.88</v>
      </c>
      <c r="T1159">
        <v>0.56792564761716435</v>
      </c>
      <c r="U1159">
        <v>2026</v>
      </c>
      <c r="V1159" t="s">
        <v>81</v>
      </c>
      <c r="W1159">
        <v>6</v>
      </c>
      <c r="X1159" t="s">
        <v>84</v>
      </c>
    </row>
    <row r="1160" spans="1:24">
      <c r="A1160">
        <v>4070</v>
      </c>
      <c r="B1160" s="28">
        <v>46194</v>
      </c>
      <c r="C1160">
        <v>2026</v>
      </c>
      <c r="D1160" t="s">
        <v>81</v>
      </c>
      <c r="E1160">
        <v>6</v>
      </c>
      <c r="F1160" t="s">
        <v>84</v>
      </c>
      <c r="G1160" t="s">
        <v>20</v>
      </c>
      <c r="H1160" t="s">
        <v>33</v>
      </c>
      <c r="I1160" t="s">
        <v>2</v>
      </c>
      <c r="J1160" t="s">
        <v>13</v>
      </c>
      <c r="K1160" t="s">
        <v>4</v>
      </c>
      <c r="L1160" t="s">
        <v>30</v>
      </c>
      <c r="M1160">
        <v>3</v>
      </c>
      <c r="N1160">
        <v>103.72</v>
      </c>
      <c r="O1160">
        <v>0</v>
      </c>
      <c r="P1160">
        <v>50.34</v>
      </c>
      <c r="Q1160">
        <v>311.15999999999997</v>
      </c>
      <c r="R1160">
        <v>151.02000000000001</v>
      </c>
      <c r="S1160">
        <v>160.13999999999996</v>
      </c>
      <c r="T1160">
        <v>0.51465483995372152</v>
      </c>
      <c r="U1160">
        <v>2026</v>
      </c>
      <c r="V1160" t="s">
        <v>81</v>
      </c>
      <c r="W1160">
        <v>6</v>
      </c>
      <c r="X1160" t="s">
        <v>84</v>
      </c>
    </row>
    <row r="1161" spans="1:24">
      <c r="A1161">
        <v>4339</v>
      </c>
      <c r="B1161" s="28">
        <v>46194</v>
      </c>
      <c r="C1161">
        <v>2026</v>
      </c>
      <c r="D1161" t="s">
        <v>81</v>
      </c>
      <c r="E1161">
        <v>6</v>
      </c>
      <c r="F1161" t="s">
        <v>84</v>
      </c>
      <c r="G1161" t="s">
        <v>11</v>
      </c>
      <c r="H1161" t="s">
        <v>52</v>
      </c>
      <c r="I1161" t="s">
        <v>28</v>
      </c>
      <c r="J1161" t="s">
        <v>3</v>
      </c>
      <c r="K1161" t="s">
        <v>14</v>
      </c>
      <c r="L1161" t="s">
        <v>44</v>
      </c>
      <c r="M1161">
        <v>1</v>
      </c>
      <c r="N1161">
        <v>132.49</v>
      </c>
      <c r="O1161">
        <v>0</v>
      </c>
      <c r="P1161">
        <v>67.09</v>
      </c>
      <c r="Q1161">
        <v>132.49</v>
      </c>
      <c r="R1161">
        <v>67.09</v>
      </c>
      <c r="S1161">
        <v>65.400000000000006</v>
      </c>
      <c r="T1161">
        <v>0.49362216016303118</v>
      </c>
      <c r="U1161">
        <v>2026</v>
      </c>
      <c r="V1161" t="s">
        <v>81</v>
      </c>
      <c r="W1161">
        <v>6</v>
      </c>
      <c r="X1161" t="s">
        <v>84</v>
      </c>
    </row>
    <row r="1162" spans="1:24">
      <c r="A1162">
        <v>731</v>
      </c>
      <c r="B1162" s="28">
        <v>46195</v>
      </c>
      <c r="C1162">
        <v>2026</v>
      </c>
      <c r="D1162" t="s">
        <v>81</v>
      </c>
      <c r="E1162">
        <v>6</v>
      </c>
      <c r="F1162" t="s">
        <v>84</v>
      </c>
      <c r="G1162" t="s">
        <v>11</v>
      </c>
      <c r="H1162" t="s">
        <v>18</v>
      </c>
      <c r="I1162" t="s">
        <v>2</v>
      </c>
      <c r="J1162" t="s">
        <v>13</v>
      </c>
      <c r="K1162" t="s">
        <v>23</v>
      </c>
      <c r="L1162" t="s">
        <v>40</v>
      </c>
      <c r="M1162">
        <v>2</v>
      </c>
      <c r="N1162">
        <v>80.650000000000006</v>
      </c>
      <c r="O1162">
        <v>0</v>
      </c>
      <c r="P1162">
        <v>39.18</v>
      </c>
      <c r="Q1162">
        <v>161.30000000000001</v>
      </c>
      <c r="R1162">
        <v>78.36</v>
      </c>
      <c r="S1162">
        <v>82.940000000000012</v>
      </c>
      <c r="T1162">
        <v>0.51419714817110973</v>
      </c>
      <c r="U1162">
        <v>2026</v>
      </c>
      <c r="V1162" t="s">
        <v>81</v>
      </c>
      <c r="W1162">
        <v>6</v>
      </c>
      <c r="X1162" t="s">
        <v>84</v>
      </c>
    </row>
    <row r="1163" spans="1:24">
      <c r="A1163">
        <v>1362</v>
      </c>
      <c r="B1163" s="28">
        <v>46195</v>
      </c>
      <c r="C1163">
        <v>2026</v>
      </c>
      <c r="D1163" t="s">
        <v>81</v>
      </c>
      <c r="E1163">
        <v>6</v>
      </c>
      <c r="F1163" t="s">
        <v>84</v>
      </c>
      <c r="G1163" t="s">
        <v>6</v>
      </c>
      <c r="H1163" t="s">
        <v>7</v>
      </c>
      <c r="I1163" t="s">
        <v>19</v>
      </c>
      <c r="J1163" t="s">
        <v>13</v>
      </c>
      <c r="K1163" t="s">
        <v>34</v>
      </c>
      <c r="L1163" t="s">
        <v>42</v>
      </c>
      <c r="M1163">
        <v>1</v>
      </c>
      <c r="N1163">
        <v>35.409999999999997</v>
      </c>
      <c r="O1163">
        <v>0.05</v>
      </c>
      <c r="P1163">
        <v>13.9</v>
      </c>
      <c r="Q1163">
        <v>33.639499999999998</v>
      </c>
      <c r="R1163">
        <v>13.9</v>
      </c>
      <c r="S1163">
        <v>19.7395</v>
      </c>
      <c r="T1163">
        <v>0.58679528530447833</v>
      </c>
      <c r="U1163">
        <v>2026</v>
      </c>
      <c r="V1163" t="s">
        <v>81</v>
      </c>
      <c r="W1163">
        <v>6</v>
      </c>
      <c r="X1163" t="s">
        <v>84</v>
      </c>
    </row>
    <row r="1164" spans="1:24">
      <c r="A1164">
        <v>1512</v>
      </c>
      <c r="B1164" s="28">
        <v>46195</v>
      </c>
      <c r="C1164">
        <v>2026</v>
      </c>
      <c r="D1164" t="s">
        <v>81</v>
      </c>
      <c r="E1164">
        <v>6</v>
      </c>
      <c r="F1164" t="s">
        <v>84</v>
      </c>
      <c r="G1164" t="s">
        <v>0</v>
      </c>
      <c r="H1164" t="s">
        <v>1</v>
      </c>
      <c r="I1164" t="s">
        <v>28</v>
      </c>
      <c r="J1164" t="s">
        <v>3</v>
      </c>
      <c r="K1164" t="s">
        <v>34</v>
      </c>
      <c r="L1164" t="s">
        <v>35</v>
      </c>
      <c r="M1164">
        <v>3</v>
      </c>
      <c r="N1164">
        <v>41.01</v>
      </c>
      <c r="O1164">
        <v>0</v>
      </c>
      <c r="P1164">
        <v>14.33</v>
      </c>
      <c r="Q1164">
        <v>123.03</v>
      </c>
      <c r="R1164">
        <v>42.99</v>
      </c>
      <c r="S1164">
        <v>80.039999999999992</v>
      </c>
      <c r="T1164">
        <v>0.65057303096805652</v>
      </c>
      <c r="U1164">
        <v>2026</v>
      </c>
      <c r="V1164" t="s">
        <v>81</v>
      </c>
      <c r="W1164">
        <v>6</v>
      </c>
      <c r="X1164" t="s">
        <v>84</v>
      </c>
    </row>
    <row r="1165" spans="1:24">
      <c r="A1165">
        <v>1647</v>
      </c>
      <c r="B1165" s="28">
        <v>46195</v>
      </c>
      <c r="C1165">
        <v>2026</v>
      </c>
      <c r="D1165" t="s">
        <v>81</v>
      </c>
      <c r="E1165">
        <v>6</v>
      </c>
      <c r="F1165" t="s">
        <v>84</v>
      </c>
      <c r="G1165" t="s">
        <v>20</v>
      </c>
      <c r="H1165" t="s">
        <v>33</v>
      </c>
      <c r="I1165" t="s">
        <v>2</v>
      </c>
      <c r="J1165" t="s">
        <v>16</v>
      </c>
      <c r="K1165" t="s">
        <v>14</v>
      </c>
      <c r="L1165" t="s">
        <v>15</v>
      </c>
      <c r="M1165">
        <v>1</v>
      </c>
      <c r="N1165">
        <v>36.01</v>
      </c>
      <c r="O1165">
        <v>0</v>
      </c>
      <c r="P1165">
        <v>13.23</v>
      </c>
      <c r="Q1165">
        <v>36.01</v>
      </c>
      <c r="R1165">
        <v>13.23</v>
      </c>
      <c r="S1165">
        <v>22.779999999999998</v>
      </c>
      <c r="T1165">
        <v>0.63260205498472644</v>
      </c>
      <c r="U1165">
        <v>2026</v>
      </c>
      <c r="V1165" t="s">
        <v>81</v>
      </c>
      <c r="W1165">
        <v>6</v>
      </c>
      <c r="X1165" t="s">
        <v>84</v>
      </c>
    </row>
    <row r="1166" spans="1:24">
      <c r="A1166">
        <v>2358</v>
      </c>
      <c r="B1166" s="28">
        <v>46195</v>
      </c>
      <c r="C1166">
        <v>2026</v>
      </c>
      <c r="D1166" t="s">
        <v>81</v>
      </c>
      <c r="E1166">
        <v>6</v>
      </c>
      <c r="F1166" t="s">
        <v>84</v>
      </c>
      <c r="G1166" t="s">
        <v>0</v>
      </c>
      <c r="H1166" t="s">
        <v>1</v>
      </c>
      <c r="I1166" t="s">
        <v>28</v>
      </c>
      <c r="J1166" t="s">
        <v>3</v>
      </c>
      <c r="K1166" t="s">
        <v>34</v>
      </c>
      <c r="L1166" t="s">
        <v>45</v>
      </c>
      <c r="M1166">
        <v>2</v>
      </c>
      <c r="N1166">
        <v>50.21</v>
      </c>
      <c r="O1166">
        <v>0.05</v>
      </c>
      <c r="P1166">
        <v>21.74</v>
      </c>
      <c r="Q1166">
        <v>95.399000000000001</v>
      </c>
      <c r="R1166">
        <v>43.48</v>
      </c>
      <c r="S1166">
        <v>51.919000000000004</v>
      </c>
      <c r="T1166">
        <v>0.54423002337550708</v>
      </c>
      <c r="U1166">
        <v>2026</v>
      </c>
      <c r="V1166" t="s">
        <v>81</v>
      </c>
      <c r="W1166">
        <v>6</v>
      </c>
      <c r="X1166" t="s">
        <v>84</v>
      </c>
    </row>
    <row r="1167" spans="1:24">
      <c r="A1167">
        <v>2366</v>
      </c>
      <c r="B1167" s="28">
        <v>46195</v>
      </c>
      <c r="C1167">
        <v>2026</v>
      </c>
      <c r="D1167" t="s">
        <v>81</v>
      </c>
      <c r="E1167">
        <v>6</v>
      </c>
      <c r="F1167" t="s">
        <v>84</v>
      </c>
      <c r="G1167" t="s">
        <v>11</v>
      </c>
      <c r="H1167" t="s">
        <v>39</v>
      </c>
      <c r="I1167" t="s">
        <v>28</v>
      </c>
      <c r="J1167" t="s">
        <v>3</v>
      </c>
      <c r="K1167" t="s">
        <v>4</v>
      </c>
      <c r="L1167" t="s">
        <v>30</v>
      </c>
      <c r="M1167">
        <v>3</v>
      </c>
      <c r="N1167">
        <v>100.3</v>
      </c>
      <c r="O1167">
        <v>0</v>
      </c>
      <c r="P1167">
        <v>49.26</v>
      </c>
      <c r="Q1167">
        <v>300.89999999999998</v>
      </c>
      <c r="R1167">
        <v>147.78</v>
      </c>
      <c r="S1167">
        <v>153.11999999999998</v>
      </c>
      <c r="T1167">
        <v>0.5088733798604187</v>
      </c>
      <c r="U1167">
        <v>2026</v>
      </c>
      <c r="V1167" t="s">
        <v>81</v>
      </c>
      <c r="W1167">
        <v>6</v>
      </c>
      <c r="X1167" t="s">
        <v>84</v>
      </c>
    </row>
    <row r="1168" spans="1:24">
      <c r="A1168">
        <v>3481</v>
      </c>
      <c r="B1168" s="28">
        <v>46195</v>
      </c>
      <c r="C1168">
        <v>2026</v>
      </c>
      <c r="D1168" t="s">
        <v>81</v>
      </c>
      <c r="E1168">
        <v>6</v>
      </c>
      <c r="F1168" t="s">
        <v>84</v>
      </c>
      <c r="G1168" t="s">
        <v>20</v>
      </c>
      <c r="H1168" t="s">
        <v>33</v>
      </c>
      <c r="I1168" t="s">
        <v>19</v>
      </c>
      <c r="J1168" t="s">
        <v>13</v>
      </c>
      <c r="K1168" t="s">
        <v>14</v>
      </c>
      <c r="L1168" t="s">
        <v>32</v>
      </c>
      <c r="M1168">
        <v>1</v>
      </c>
      <c r="N1168">
        <v>47.7</v>
      </c>
      <c r="O1168">
        <v>0.1</v>
      </c>
      <c r="P1168">
        <v>18.760000000000002</v>
      </c>
      <c r="Q1168">
        <v>42.930000000000007</v>
      </c>
      <c r="R1168">
        <v>18.760000000000002</v>
      </c>
      <c r="S1168">
        <v>24.170000000000005</v>
      </c>
      <c r="T1168">
        <v>0.56300955043093415</v>
      </c>
      <c r="U1168">
        <v>2026</v>
      </c>
      <c r="V1168" t="s">
        <v>81</v>
      </c>
      <c r="W1168">
        <v>6</v>
      </c>
      <c r="X1168" t="s">
        <v>84</v>
      </c>
    </row>
    <row r="1169" spans="1:24">
      <c r="A1169">
        <v>3595</v>
      </c>
      <c r="B1169" s="28">
        <v>46195</v>
      </c>
      <c r="C1169">
        <v>2026</v>
      </c>
      <c r="D1169" t="s">
        <v>81</v>
      </c>
      <c r="E1169">
        <v>6</v>
      </c>
      <c r="F1169" t="s">
        <v>84</v>
      </c>
      <c r="G1169" t="s">
        <v>6</v>
      </c>
      <c r="H1169" t="s">
        <v>49</v>
      </c>
      <c r="I1169" t="s">
        <v>2</v>
      </c>
      <c r="J1169" t="s">
        <v>13</v>
      </c>
      <c r="K1169" t="s">
        <v>4</v>
      </c>
      <c r="L1169" t="s">
        <v>26</v>
      </c>
      <c r="M1169">
        <v>2</v>
      </c>
      <c r="N1169">
        <v>40.94</v>
      </c>
      <c r="O1169">
        <v>0.1</v>
      </c>
      <c r="P1169">
        <v>16.88</v>
      </c>
      <c r="Q1169">
        <v>73.691999999999993</v>
      </c>
      <c r="R1169">
        <v>33.76</v>
      </c>
      <c r="S1169">
        <v>39.931999999999995</v>
      </c>
      <c r="T1169">
        <v>0.54187700157411933</v>
      </c>
      <c r="U1169">
        <v>2026</v>
      </c>
      <c r="V1169" t="s">
        <v>81</v>
      </c>
      <c r="W1169">
        <v>6</v>
      </c>
      <c r="X1169" t="s">
        <v>84</v>
      </c>
    </row>
    <row r="1170" spans="1:24">
      <c r="A1170">
        <v>3766</v>
      </c>
      <c r="B1170" s="28">
        <v>46195</v>
      </c>
      <c r="C1170">
        <v>2026</v>
      </c>
      <c r="D1170" t="s">
        <v>81</v>
      </c>
      <c r="E1170">
        <v>6</v>
      </c>
      <c r="F1170" t="s">
        <v>84</v>
      </c>
      <c r="G1170" t="s">
        <v>20</v>
      </c>
      <c r="H1170" t="s">
        <v>33</v>
      </c>
      <c r="I1170" t="s">
        <v>19</v>
      </c>
      <c r="J1170" t="s">
        <v>3</v>
      </c>
      <c r="K1170" t="s">
        <v>9</v>
      </c>
      <c r="L1170" t="s">
        <v>10</v>
      </c>
      <c r="M1170">
        <v>1</v>
      </c>
      <c r="N1170">
        <v>93.78</v>
      </c>
      <c r="O1170">
        <v>0</v>
      </c>
      <c r="P1170">
        <v>46.62</v>
      </c>
      <c r="Q1170">
        <v>93.78</v>
      </c>
      <c r="R1170">
        <v>46.62</v>
      </c>
      <c r="S1170">
        <v>47.160000000000004</v>
      </c>
      <c r="T1170">
        <v>0.50287907869481774</v>
      </c>
      <c r="U1170">
        <v>2026</v>
      </c>
      <c r="V1170" t="s">
        <v>81</v>
      </c>
      <c r="W1170">
        <v>6</v>
      </c>
      <c r="X1170" t="s">
        <v>84</v>
      </c>
    </row>
    <row r="1171" spans="1:24">
      <c r="A1171">
        <v>3933</v>
      </c>
      <c r="B1171" s="28">
        <v>46195</v>
      </c>
      <c r="C1171">
        <v>2026</v>
      </c>
      <c r="D1171" t="s">
        <v>81</v>
      </c>
      <c r="E1171">
        <v>6</v>
      </c>
      <c r="F1171" t="s">
        <v>84</v>
      </c>
      <c r="G1171" t="s">
        <v>20</v>
      </c>
      <c r="H1171" t="s">
        <v>21</v>
      </c>
      <c r="I1171" t="s">
        <v>19</v>
      </c>
      <c r="J1171" t="s">
        <v>13</v>
      </c>
      <c r="K1171" t="s">
        <v>34</v>
      </c>
      <c r="L1171" t="s">
        <v>45</v>
      </c>
      <c r="M1171">
        <v>2</v>
      </c>
      <c r="N1171">
        <v>51.42</v>
      </c>
      <c r="O1171">
        <v>0</v>
      </c>
      <c r="P1171">
        <v>22.19</v>
      </c>
      <c r="Q1171">
        <v>102.84</v>
      </c>
      <c r="R1171">
        <v>44.38</v>
      </c>
      <c r="S1171">
        <v>58.46</v>
      </c>
      <c r="T1171">
        <v>0.56845585375340335</v>
      </c>
      <c r="U1171">
        <v>2026</v>
      </c>
      <c r="V1171" t="s">
        <v>81</v>
      </c>
      <c r="W1171">
        <v>6</v>
      </c>
      <c r="X1171" t="s">
        <v>84</v>
      </c>
    </row>
    <row r="1172" spans="1:24">
      <c r="A1172">
        <v>3951</v>
      </c>
      <c r="B1172" s="28">
        <v>46195</v>
      </c>
      <c r="C1172">
        <v>2026</v>
      </c>
      <c r="D1172" t="s">
        <v>81</v>
      </c>
      <c r="E1172">
        <v>6</v>
      </c>
      <c r="F1172" t="s">
        <v>84</v>
      </c>
      <c r="G1172" t="s">
        <v>11</v>
      </c>
      <c r="H1172" t="s">
        <v>12</v>
      </c>
      <c r="I1172" t="s">
        <v>19</v>
      </c>
      <c r="J1172" t="s">
        <v>13</v>
      </c>
      <c r="K1172" t="s">
        <v>14</v>
      </c>
      <c r="L1172" t="s">
        <v>48</v>
      </c>
      <c r="M1172">
        <v>1</v>
      </c>
      <c r="N1172">
        <v>164.99</v>
      </c>
      <c r="O1172">
        <v>0.1</v>
      </c>
      <c r="P1172">
        <v>86.6</v>
      </c>
      <c r="Q1172">
        <v>148.49100000000001</v>
      </c>
      <c r="R1172">
        <v>86.6</v>
      </c>
      <c r="S1172">
        <v>61.89100000000002</v>
      </c>
      <c r="T1172">
        <v>0.41679967136055396</v>
      </c>
      <c r="U1172">
        <v>2026</v>
      </c>
      <c r="V1172" t="s">
        <v>81</v>
      </c>
      <c r="W1172">
        <v>6</v>
      </c>
      <c r="X1172" t="s">
        <v>84</v>
      </c>
    </row>
    <row r="1173" spans="1:24">
      <c r="A1173">
        <v>4078</v>
      </c>
      <c r="B1173" s="28">
        <v>46195</v>
      </c>
      <c r="C1173">
        <v>2026</v>
      </c>
      <c r="D1173" t="s">
        <v>81</v>
      </c>
      <c r="E1173">
        <v>6</v>
      </c>
      <c r="F1173" t="s">
        <v>84</v>
      </c>
      <c r="G1173" t="s">
        <v>11</v>
      </c>
      <c r="H1173" t="s">
        <v>25</v>
      </c>
      <c r="I1173" t="s">
        <v>28</v>
      </c>
      <c r="J1173" t="s">
        <v>3</v>
      </c>
      <c r="K1173" t="s">
        <v>9</v>
      </c>
      <c r="L1173" t="s">
        <v>17</v>
      </c>
      <c r="M1173">
        <v>1</v>
      </c>
      <c r="N1173">
        <v>145.65</v>
      </c>
      <c r="O1173">
        <v>0</v>
      </c>
      <c r="P1173">
        <v>79.87</v>
      </c>
      <c r="Q1173">
        <v>145.65</v>
      </c>
      <c r="R1173">
        <v>79.87</v>
      </c>
      <c r="S1173">
        <v>65.78</v>
      </c>
      <c r="T1173">
        <v>0.45163062135255749</v>
      </c>
      <c r="U1173">
        <v>2026</v>
      </c>
      <c r="V1173" t="s">
        <v>81</v>
      </c>
      <c r="W1173">
        <v>6</v>
      </c>
      <c r="X1173" t="s">
        <v>84</v>
      </c>
    </row>
    <row r="1174" spans="1:24">
      <c r="A1174">
        <v>4182</v>
      </c>
      <c r="B1174" s="28">
        <v>46195</v>
      </c>
      <c r="C1174">
        <v>2026</v>
      </c>
      <c r="D1174" t="s">
        <v>81</v>
      </c>
      <c r="E1174">
        <v>6</v>
      </c>
      <c r="F1174" t="s">
        <v>84</v>
      </c>
      <c r="G1174" t="s">
        <v>6</v>
      </c>
      <c r="H1174" t="s">
        <v>41</v>
      </c>
      <c r="I1174" t="s">
        <v>2</v>
      </c>
      <c r="J1174" t="s">
        <v>13</v>
      </c>
      <c r="K1174" t="s">
        <v>34</v>
      </c>
      <c r="L1174" t="s">
        <v>38</v>
      </c>
      <c r="M1174">
        <v>4</v>
      </c>
      <c r="N1174">
        <v>120.94</v>
      </c>
      <c r="O1174">
        <v>0.05</v>
      </c>
      <c r="P1174">
        <v>70.84</v>
      </c>
      <c r="Q1174">
        <v>459.57199999999995</v>
      </c>
      <c r="R1174">
        <v>283.36</v>
      </c>
      <c r="S1174">
        <v>176.21199999999993</v>
      </c>
      <c r="T1174">
        <v>0.38342631840059871</v>
      </c>
      <c r="U1174">
        <v>2026</v>
      </c>
      <c r="V1174" t="s">
        <v>81</v>
      </c>
      <c r="W1174">
        <v>6</v>
      </c>
      <c r="X1174" t="s">
        <v>84</v>
      </c>
    </row>
    <row r="1175" spans="1:24">
      <c r="A1175">
        <v>323</v>
      </c>
      <c r="B1175" s="28">
        <v>46196</v>
      </c>
      <c r="C1175">
        <v>2026</v>
      </c>
      <c r="D1175" t="s">
        <v>81</v>
      </c>
      <c r="E1175">
        <v>6</v>
      </c>
      <c r="F1175" t="s">
        <v>84</v>
      </c>
      <c r="G1175" t="s">
        <v>20</v>
      </c>
      <c r="H1175" t="s">
        <v>47</v>
      </c>
      <c r="I1175" t="s">
        <v>2</v>
      </c>
      <c r="J1175" t="s">
        <v>3</v>
      </c>
      <c r="K1175" t="s">
        <v>14</v>
      </c>
      <c r="L1175" t="s">
        <v>15</v>
      </c>
      <c r="M1175">
        <v>1</v>
      </c>
      <c r="N1175">
        <v>36.94</v>
      </c>
      <c r="O1175">
        <v>0</v>
      </c>
      <c r="P1175">
        <v>13.25</v>
      </c>
      <c r="Q1175">
        <v>36.94</v>
      </c>
      <c r="R1175">
        <v>13.25</v>
      </c>
      <c r="S1175">
        <v>23.689999999999998</v>
      </c>
      <c r="T1175">
        <v>0.64131023280996213</v>
      </c>
      <c r="U1175">
        <v>2026</v>
      </c>
      <c r="V1175" t="s">
        <v>81</v>
      </c>
      <c r="W1175">
        <v>6</v>
      </c>
      <c r="X1175" t="s">
        <v>84</v>
      </c>
    </row>
    <row r="1176" spans="1:24">
      <c r="A1176">
        <v>544</v>
      </c>
      <c r="B1176" s="28">
        <v>46196</v>
      </c>
      <c r="C1176">
        <v>2026</v>
      </c>
      <c r="D1176" t="s">
        <v>81</v>
      </c>
      <c r="E1176">
        <v>6</v>
      </c>
      <c r="F1176" t="s">
        <v>84</v>
      </c>
      <c r="G1176" t="s">
        <v>0</v>
      </c>
      <c r="H1176" t="s">
        <v>50</v>
      </c>
      <c r="I1176" t="s">
        <v>2</v>
      </c>
      <c r="J1176" t="s">
        <v>16</v>
      </c>
      <c r="K1176" t="s">
        <v>9</v>
      </c>
      <c r="L1176" t="s">
        <v>10</v>
      </c>
      <c r="M1176">
        <v>1</v>
      </c>
      <c r="N1176">
        <v>90.3</v>
      </c>
      <c r="O1176">
        <v>0.05</v>
      </c>
      <c r="P1176">
        <v>45.07</v>
      </c>
      <c r="Q1176">
        <v>85.784999999999997</v>
      </c>
      <c r="R1176">
        <v>45.07</v>
      </c>
      <c r="S1176">
        <v>40.714999999999996</v>
      </c>
      <c r="T1176">
        <v>0.47461677449437545</v>
      </c>
      <c r="U1176">
        <v>2026</v>
      </c>
      <c r="V1176" t="s">
        <v>81</v>
      </c>
      <c r="W1176">
        <v>6</v>
      </c>
      <c r="X1176" t="s">
        <v>84</v>
      </c>
    </row>
    <row r="1177" spans="1:24">
      <c r="A1177">
        <v>1570</v>
      </c>
      <c r="B1177" s="28">
        <v>46196</v>
      </c>
      <c r="C1177">
        <v>2026</v>
      </c>
      <c r="D1177" t="s">
        <v>81</v>
      </c>
      <c r="E1177">
        <v>6</v>
      </c>
      <c r="F1177" t="s">
        <v>84</v>
      </c>
      <c r="G1177" t="s">
        <v>20</v>
      </c>
      <c r="H1177" t="s">
        <v>47</v>
      </c>
      <c r="I1177" t="s">
        <v>28</v>
      </c>
      <c r="J1177" t="s">
        <v>3</v>
      </c>
      <c r="K1177" t="s">
        <v>23</v>
      </c>
      <c r="L1177" t="s">
        <v>24</v>
      </c>
      <c r="M1177">
        <v>1</v>
      </c>
      <c r="N1177">
        <v>335.05</v>
      </c>
      <c r="O1177">
        <v>0</v>
      </c>
      <c r="P1177">
        <v>191.67</v>
      </c>
      <c r="Q1177">
        <v>335.05</v>
      </c>
      <c r="R1177">
        <v>191.67</v>
      </c>
      <c r="S1177">
        <v>143.38000000000002</v>
      </c>
      <c r="T1177">
        <v>0.42793612893597976</v>
      </c>
      <c r="U1177">
        <v>2026</v>
      </c>
      <c r="V1177" t="s">
        <v>81</v>
      </c>
      <c r="W1177">
        <v>6</v>
      </c>
      <c r="X1177" t="s">
        <v>84</v>
      </c>
    </row>
    <row r="1178" spans="1:24">
      <c r="A1178">
        <v>1932</v>
      </c>
      <c r="B1178" s="28">
        <v>46196</v>
      </c>
      <c r="C1178">
        <v>2026</v>
      </c>
      <c r="D1178" t="s">
        <v>81</v>
      </c>
      <c r="E1178">
        <v>6</v>
      </c>
      <c r="F1178" t="s">
        <v>84</v>
      </c>
      <c r="G1178" t="s">
        <v>20</v>
      </c>
      <c r="H1178" t="s">
        <v>33</v>
      </c>
      <c r="I1178" t="s">
        <v>2</v>
      </c>
      <c r="J1178" t="s">
        <v>13</v>
      </c>
      <c r="K1178" t="s">
        <v>14</v>
      </c>
      <c r="L1178" t="s">
        <v>15</v>
      </c>
      <c r="M1178">
        <v>1</v>
      </c>
      <c r="N1178">
        <v>35.9</v>
      </c>
      <c r="O1178">
        <v>0.05</v>
      </c>
      <c r="P1178">
        <v>13.81</v>
      </c>
      <c r="Q1178">
        <v>34.104999999999997</v>
      </c>
      <c r="R1178">
        <v>13.81</v>
      </c>
      <c r="S1178">
        <v>20.294999999999995</v>
      </c>
      <c r="T1178">
        <v>0.59507403606509301</v>
      </c>
      <c r="U1178">
        <v>2026</v>
      </c>
      <c r="V1178" t="s">
        <v>81</v>
      </c>
      <c r="W1178">
        <v>6</v>
      </c>
      <c r="X1178" t="s">
        <v>84</v>
      </c>
    </row>
    <row r="1179" spans="1:24">
      <c r="A1179">
        <v>4352</v>
      </c>
      <c r="B1179" s="28">
        <v>46196</v>
      </c>
      <c r="C1179">
        <v>2026</v>
      </c>
      <c r="D1179" t="s">
        <v>81</v>
      </c>
      <c r="E1179">
        <v>6</v>
      </c>
      <c r="F1179" t="s">
        <v>84</v>
      </c>
      <c r="G1179" t="s">
        <v>20</v>
      </c>
      <c r="H1179" t="s">
        <v>47</v>
      </c>
      <c r="I1179" t="s">
        <v>2</v>
      </c>
      <c r="J1179" t="s">
        <v>3</v>
      </c>
      <c r="K1179" t="s">
        <v>4</v>
      </c>
      <c r="L1179" t="s">
        <v>22</v>
      </c>
      <c r="M1179">
        <v>6</v>
      </c>
      <c r="N1179">
        <v>51.34</v>
      </c>
      <c r="O1179">
        <v>0.1</v>
      </c>
      <c r="P1179">
        <v>22.47</v>
      </c>
      <c r="Q1179">
        <v>277.23600000000005</v>
      </c>
      <c r="R1179">
        <v>134.82</v>
      </c>
      <c r="S1179">
        <v>142.41600000000005</v>
      </c>
      <c r="T1179">
        <v>0.51369951954291659</v>
      </c>
      <c r="U1179">
        <v>2026</v>
      </c>
      <c r="V1179" t="s">
        <v>81</v>
      </c>
      <c r="W1179">
        <v>6</v>
      </c>
      <c r="X1179" t="s">
        <v>84</v>
      </c>
    </row>
    <row r="1180" spans="1:24">
      <c r="A1180">
        <v>4561</v>
      </c>
      <c r="B1180" s="28">
        <v>46196</v>
      </c>
      <c r="C1180">
        <v>2026</v>
      </c>
      <c r="D1180" t="s">
        <v>81</v>
      </c>
      <c r="E1180">
        <v>6</v>
      </c>
      <c r="F1180" t="s">
        <v>84</v>
      </c>
      <c r="G1180" t="s">
        <v>0</v>
      </c>
      <c r="H1180" t="s">
        <v>1</v>
      </c>
      <c r="I1180" t="s">
        <v>19</v>
      </c>
      <c r="J1180" t="s">
        <v>3</v>
      </c>
      <c r="K1180" t="s">
        <v>9</v>
      </c>
      <c r="L1180" t="s">
        <v>37</v>
      </c>
      <c r="M1180">
        <v>1</v>
      </c>
      <c r="N1180">
        <v>157.91</v>
      </c>
      <c r="O1180">
        <v>0</v>
      </c>
      <c r="P1180">
        <v>77.12</v>
      </c>
      <c r="Q1180">
        <v>157.91</v>
      </c>
      <c r="R1180">
        <v>77.12</v>
      </c>
      <c r="S1180">
        <v>80.789999999999992</v>
      </c>
      <c r="T1180">
        <v>0.51162054334747642</v>
      </c>
      <c r="U1180">
        <v>2026</v>
      </c>
      <c r="V1180" t="s">
        <v>81</v>
      </c>
      <c r="W1180">
        <v>6</v>
      </c>
      <c r="X1180" t="s">
        <v>84</v>
      </c>
    </row>
    <row r="1181" spans="1:24">
      <c r="A1181">
        <v>4741</v>
      </c>
      <c r="B1181" s="28">
        <v>46196</v>
      </c>
      <c r="C1181">
        <v>2026</v>
      </c>
      <c r="D1181" t="s">
        <v>81</v>
      </c>
      <c r="E1181">
        <v>6</v>
      </c>
      <c r="F1181" t="s">
        <v>84</v>
      </c>
      <c r="G1181" t="s">
        <v>20</v>
      </c>
      <c r="H1181" t="s">
        <v>47</v>
      </c>
      <c r="I1181" t="s">
        <v>2</v>
      </c>
      <c r="J1181" t="s">
        <v>13</v>
      </c>
      <c r="K1181" t="s">
        <v>4</v>
      </c>
      <c r="L1181" t="s">
        <v>26</v>
      </c>
      <c r="M1181">
        <v>3</v>
      </c>
      <c r="N1181">
        <v>41.09</v>
      </c>
      <c r="O1181">
        <v>0.05</v>
      </c>
      <c r="P1181">
        <v>16.809999999999999</v>
      </c>
      <c r="Q1181">
        <v>117.10650000000001</v>
      </c>
      <c r="R1181">
        <v>50.429999999999993</v>
      </c>
      <c r="S1181">
        <v>66.676500000000019</v>
      </c>
      <c r="T1181">
        <v>0.569366346018368</v>
      </c>
      <c r="U1181">
        <v>2026</v>
      </c>
      <c r="V1181" t="s">
        <v>81</v>
      </c>
      <c r="W1181">
        <v>6</v>
      </c>
      <c r="X1181" t="s">
        <v>84</v>
      </c>
    </row>
    <row r="1182" spans="1:24">
      <c r="A1182">
        <v>4882</v>
      </c>
      <c r="B1182" s="28">
        <v>46196</v>
      </c>
      <c r="C1182">
        <v>2026</v>
      </c>
      <c r="D1182" t="s">
        <v>81</v>
      </c>
      <c r="E1182">
        <v>6</v>
      </c>
      <c r="F1182" t="s">
        <v>84</v>
      </c>
      <c r="G1182" t="s">
        <v>6</v>
      </c>
      <c r="H1182" t="s">
        <v>43</v>
      </c>
      <c r="I1182" t="s">
        <v>2</v>
      </c>
      <c r="J1182" t="s">
        <v>3</v>
      </c>
      <c r="K1182" t="s">
        <v>23</v>
      </c>
      <c r="L1182" t="s">
        <v>51</v>
      </c>
      <c r="M1182">
        <v>2</v>
      </c>
      <c r="N1182">
        <v>120.18</v>
      </c>
      <c r="O1182">
        <v>0.05</v>
      </c>
      <c r="P1182">
        <v>59.4</v>
      </c>
      <c r="Q1182">
        <v>228.34200000000001</v>
      </c>
      <c r="R1182">
        <v>118.8</v>
      </c>
      <c r="S1182">
        <v>109.54200000000002</v>
      </c>
      <c r="T1182">
        <v>0.47972777675591882</v>
      </c>
      <c r="U1182">
        <v>2026</v>
      </c>
      <c r="V1182" t="s">
        <v>81</v>
      </c>
      <c r="W1182">
        <v>6</v>
      </c>
      <c r="X1182" t="s">
        <v>84</v>
      </c>
    </row>
    <row r="1183" spans="1:24">
      <c r="A1183">
        <v>4885</v>
      </c>
      <c r="B1183" s="28">
        <v>46196</v>
      </c>
      <c r="C1183">
        <v>2026</v>
      </c>
      <c r="D1183" t="s">
        <v>81</v>
      </c>
      <c r="E1183">
        <v>6</v>
      </c>
      <c r="F1183" t="s">
        <v>84</v>
      </c>
      <c r="G1183" t="s">
        <v>20</v>
      </c>
      <c r="H1183" t="s">
        <v>47</v>
      </c>
      <c r="I1183" t="s">
        <v>28</v>
      </c>
      <c r="J1183" t="s">
        <v>13</v>
      </c>
      <c r="K1183" t="s">
        <v>23</v>
      </c>
      <c r="L1183" t="s">
        <v>29</v>
      </c>
      <c r="M1183">
        <v>1</v>
      </c>
      <c r="N1183">
        <v>198.1</v>
      </c>
      <c r="O1183">
        <v>0.1</v>
      </c>
      <c r="P1183">
        <v>103.46</v>
      </c>
      <c r="Q1183">
        <v>178.29</v>
      </c>
      <c r="R1183">
        <v>103.46</v>
      </c>
      <c r="S1183">
        <v>74.83</v>
      </c>
      <c r="T1183">
        <v>0.41970946211228899</v>
      </c>
      <c r="U1183">
        <v>2026</v>
      </c>
      <c r="V1183" t="s">
        <v>81</v>
      </c>
      <c r="W1183">
        <v>6</v>
      </c>
      <c r="X1183" t="s">
        <v>84</v>
      </c>
    </row>
    <row r="1184" spans="1:24">
      <c r="A1184">
        <v>4982</v>
      </c>
      <c r="B1184" s="28">
        <v>46196</v>
      </c>
      <c r="C1184">
        <v>2026</v>
      </c>
      <c r="D1184" t="s">
        <v>81</v>
      </c>
      <c r="E1184">
        <v>6</v>
      </c>
      <c r="F1184" t="s">
        <v>84</v>
      </c>
      <c r="G1184" t="s">
        <v>11</v>
      </c>
      <c r="H1184" t="s">
        <v>39</v>
      </c>
      <c r="I1184" t="s">
        <v>2</v>
      </c>
      <c r="J1184" t="s">
        <v>3</v>
      </c>
      <c r="K1184" t="s">
        <v>14</v>
      </c>
      <c r="L1184" t="s">
        <v>15</v>
      </c>
      <c r="M1184">
        <v>1</v>
      </c>
      <c r="N1184">
        <v>36.700000000000003</v>
      </c>
      <c r="O1184">
        <v>0.15</v>
      </c>
      <c r="P1184">
        <v>13.59</v>
      </c>
      <c r="Q1184">
        <v>31.195</v>
      </c>
      <c r="R1184">
        <v>13.59</v>
      </c>
      <c r="S1184">
        <v>17.605</v>
      </c>
      <c r="T1184">
        <v>0.56435326174066358</v>
      </c>
      <c r="U1184">
        <v>2026</v>
      </c>
      <c r="V1184" t="s">
        <v>81</v>
      </c>
      <c r="W1184">
        <v>6</v>
      </c>
      <c r="X1184" t="s">
        <v>84</v>
      </c>
    </row>
    <row r="1185" spans="1:24">
      <c r="A1185">
        <v>40</v>
      </c>
      <c r="B1185" s="28">
        <v>46197</v>
      </c>
      <c r="C1185">
        <v>2026</v>
      </c>
      <c r="D1185" t="s">
        <v>81</v>
      </c>
      <c r="E1185">
        <v>6</v>
      </c>
      <c r="F1185" t="s">
        <v>84</v>
      </c>
      <c r="G1185" t="s">
        <v>20</v>
      </c>
      <c r="H1185" t="s">
        <v>31</v>
      </c>
      <c r="I1185" t="s">
        <v>19</v>
      </c>
      <c r="J1185" t="s">
        <v>13</v>
      </c>
      <c r="K1185" t="s">
        <v>14</v>
      </c>
      <c r="L1185" t="s">
        <v>48</v>
      </c>
      <c r="M1185">
        <v>1</v>
      </c>
      <c r="N1185">
        <v>167.23</v>
      </c>
      <c r="O1185">
        <v>0.05</v>
      </c>
      <c r="P1185">
        <v>85.14</v>
      </c>
      <c r="Q1185">
        <v>158.86849999999998</v>
      </c>
      <c r="R1185">
        <v>85.14</v>
      </c>
      <c r="S1185">
        <v>73.728499999999983</v>
      </c>
      <c r="T1185">
        <v>0.46408507665144438</v>
      </c>
      <c r="U1185">
        <v>2026</v>
      </c>
      <c r="V1185" t="s">
        <v>81</v>
      </c>
      <c r="W1185">
        <v>6</v>
      </c>
      <c r="X1185" t="s">
        <v>84</v>
      </c>
    </row>
    <row r="1186" spans="1:24">
      <c r="A1186">
        <v>110</v>
      </c>
      <c r="B1186" s="28">
        <v>46197</v>
      </c>
      <c r="C1186">
        <v>2026</v>
      </c>
      <c r="D1186" t="s">
        <v>81</v>
      </c>
      <c r="E1186">
        <v>6</v>
      </c>
      <c r="F1186" t="s">
        <v>84</v>
      </c>
      <c r="G1186" t="s">
        <v>6</v>
      </c>
      <c r="H1186" t="s">
        <v>43</v>
      </c>
      <c r="I1186" t="s">
        <v>19</v>
      </c>
      <c r="J1186" t="s">
        <v>16</v>
      </c>
      <c r="K1186" t="s">
        <v>9</v>
      </c>
      <c r="L1186" t="s">
        <v>46</v>
      </c>
      <c r="M1186">
        <v>2</v>
      </c>
      <c r="N1186">
        <v>72.97</v>
      </c>
      <c r="O1186">
        <v>0</v>
      </c>
      <c r="P1186">
        <v>31.57</v>
      </c>
      <c r="Q1186">
        <v>145.94</v>
      </c>
      <c r="R1186">
        <v>63.14</v>
      </c>
      <c r="S1186">
        <v>82.8</v>
      </c>
      <c r="T1186">
        <v>0.56735644785528294</v>
      </c>
      <c r="U1186">
        <v>2026</v>
      </c>
      <c r="V1186" t="s">
        <v>81</v>
      </c>
      <c r="W1186">
        <v>6</v>
      </c>
      <c r="X1186" t="s">
        <v>84</v>
      </c>
    </row>
    <row r="1187" spans="1:24">
      <c r="A1187">
        <v>1169</v>
      </c>
      <c r="B1187" s="28">
        <v>46197</v>
      </c>
      <c r="C1187">
        <v>2026</v>
      </c>
      <c r="D1187" t="s">
        <v>81</v>
      </c>
      <c r="E1187">
        <v>6</v>
      </c>
      <c r="F1187" t="s">
        <v>84</v>
      </c>
      <c r="G1187" t="s">
        <v>6</v>
      </c>
      <c r="H1187" t="s">
        <v>41</v>
      </c>
      <c r="I1187" t="s">
        <v>19</v>
      </c>
      <c r="J1187" t="s">
        <v>13</v>
      </c>
      <c r="K1187" t="s">
        <v>4</v>
      </c>
      <c r="L1187" t="s">
        <v>5</v>
      </c>
      <c r="M1187">
        <v>3</v>
      </c>
      <c r="N1187">
        <v>82.91</v>
      </c>
      <c r="O1187">
        <v>0</v>
      </c>
      <c r="P1187">
        <v>42.29</v>
      </c>
      <c r="Q1187">
        <v>248.73</v>
      </c>
      <c r="R1187">
        <v>126.87</v>
      </c>
      <c r="S1187">
        <v>121.85999999999999</v>
      </c>
      <c r="T1187">
        <v>0.4899288384995778</v>
      </c>
      <c r="U1187">
        <v>2026</v>
      </c>
      <c r="V1187" t="s">
        <v>81</v>
      </c>
      <c r="W1187">
        <v>6</v>
      </c>
      <c r="X1187" t="s">
        <v>84</v>
      </c>
    </row>
    <row r="1188" spans="1:24">
      <c r="A1188">
        <v>2211</v>
      </c>
      <c r="B1188" s="28">
        <v>46197</v>
      </c>
      <c r="C1188">
        <v>2026</v>
      </c>
      <c r="D1188" t="s">
        <v>81</v>
      </c>
      <c r="E1188">
        <v>6</v>
      </c>
      <c r="F1188" t="s">
        <v>84</v>
      </c>
      <c r="G1188" t="s">
        <v>11</v>
      </c>
      <c r="H1188" t="s">
        <v>39</v>
      </c>
      <c r="I1188" t="s">
        <v>28</v>
      </c>
      <c r="J1188" t="s">
        <v>13</v>
      </c>
      <c r="K1188" t="s">
        <v>34</v>
      </c>
      <c r="L1188" t="s">
        <v>35</v>
      </c>
      <c r="M1188">
        <v>2</v>
      </c>
      <c r="N1188">
        <v>41.25</v>
      </c>
      <c r="O1188">
        <v>0</v>
      </c>
      <c r="P1188">
        <v>14.72</v>
      </c>
      <c r="Q1188">
        <v>82.5</v>
      </c>
      <c r="R1188">
        <v>29.44</v>
      </c>
      <c r="S1188">
        <v>53.06</v>
      </c>
      <c r="T1188">
        <v>0.64315151515151514</v>
      </c>
      <c r="U1188">
        <v>2026</v>
      </c>
      <c r="V1188" t="s">
        <v>81</v>
      </c>
      <c r="W1188">
        <v>6</v>
      </c>
      <c r="X1188" t="s">
        <v>84</v>
      </c>
    </row>
    <row r="1189" spans="1:24">
      <c r="A1189">
        <v>3494</v>
      </c>
      <c r="B1189" s="28">
        <v>46197</v>
      </c>
      <c r="C1189">
        <v>2026</v>
      </c>
      <c r="D1189" t="s">
        <v>81</v>
      </c>
      <c r="E1189">
        <v>6</v>
      </c>
      <c r="F1189" t="s">
        <v>84</v>
      </c>
      <c r="G1189" t="s">
        <v>20</v>
      </c>
      <c r="H1189" t="s">
        <v>33</v>
      </c>
      <c r="I1189" t="s">
        <v>8</v>
      </c>
      <c r="J1189" t="s">
        <v>16</v>
      </c>
      <c r="K1189" t="s">
        <v>23</v>
      </c>
      <c r="L1189" t="s">
        <v>29</v>
      </c>
      <c r="M1189">
        <v>6</v>
      </c>
      <c r="N1189">
        <v>194.79</v>
      </c>
      <c r="O1189">
        <v>0.15</v>
      </c>
      <c r="P1189">
        <v>106.78</v>
      </c>
      <c r="Q1189">
        <v>993.42899999999997</v>
      </c>
      <c r="R1189">
        <v>640.68000000000006</v>
      </c>
      <c r="S1189">
        <v>352.74899999999991</v>
      </c>
      <c r="T1189">
        <v>0.3550822454347517</v>
      </c>
      <c r="U1189">
        <v>2026</v>
      </c>
      <c r="V1189" t="s">
        <v>81</v>
      </c>
      <c r="W1189">
        <v>6</v>
      </c>
      <c r="X1189" t="s">
        <v>84</v>
      </c>
    </row>
    <row r="1190" spans="1:24">
      <c r="A1190">
        <v>3586</v>
      </c>
      <c r="B1190" s="28">
        <v>46197</v>
      </c>
      <c r="C1190">
        <v>2026</v>
      </c>
      <c r="D1190" t="s">
        <v>81</v>
      </c>
      <c r="E1190">
        <v>6</v>
      </c>
      <c r="F1190" t="s">
        <v>84</v>
      </c>
      <c r="G1190" t="s">
        <v>0</v>
      </c>
      <c r="H1190" t="s">
        <v>50</v>
      </c>
      <c r="I1190" t="s">
        <v>8</v>
      </c>
      <c r="J1190" t="s">
        <v>16</v>
      </c>
      <c r="K1190" t="s">
        <v>23</v>
      </c>
      <c r="L1190" t="s">
        <v>29</v>
      </c>
      <c r="M1190">
        <v>6</v>
      </c>
      <c r="N1190">
        <v>193.13</v>
      </c>
      <c r="O1190">
        <v>0.15</v>
      </c>
      <c r="P1190">
        <v>106.49</v>
      </c>
      <c r="Q1190">
        <v>984.96299999999997</v>
      </c>
      <c r="R1190">
        <v>638.93999999999994</v>
      </c>
      <c r="S1190">
        <v>346.02300000000002</v>
      </c>
      <c r="T1190">
        <v>0.35130558203709178</v>
      </c>
      <c r="U1190">
        <v>2026</v>
      </c>
      <c r="V1190" t="s">
        <v>81</v>
      </c>
      <c r="W1190">
        <v>6</v>
      </c>
      <c r="X1190" t="s">
        <v>84</v>
      </c>
    </row>
    <row r="1191" spans="1:24">
      <c r="A1191">
        <v>3660</v>
      </c>
      <c r="B1191" s="28">
        <v>46197</v>
      </c>
      <c r="C1191">
        <v>2026</v>
      </c>
      <c r="D1191" t="s">
        <v>81</v>
      </c>
      <c r="E1191">
        <v>6</v>
      </c>
      <c r="F1191" t="s">
        <v>84</v>
      </c>
      <c r="G1191" t="s">
        <v>11</v>
      </c>
      <c r="H1191" t="s">
        <v>18</v>
      </c>
      <c r="I1191" t="s">
        <v>2</v>
      </c>
      <c r="J1191" t="s">
        <v>13</v>
      </c>
      <c r="K1191" t="s">
        <v>4</v>
      </c>
      <c r="L1191" t="s">
        <v>5</v>
      </c>
      <c r="M1191">
        <v>1</v>
      </c>
      <c r="N1191">
        <v>82.7</v>
      </c>
      <c r="O1191">
        <v>0.05</v>
      </c>
      <c r="P1191">
        <v>42.16</v>
      </c>
      <c r="Q1191">
        <v>78.564999999999998</v>
      </c>
      <c r="R1191">
        <v>42.16</v>
      </c>
      <c r="S1191">
        <v>36.405000000000001</v>
      </c>
      <c r="T1191">
        <v>0.46337427607713361</v>
      </c>
      <c r="U1191">
        <v>2026</v>
      </c>
      <c r="V1191" t="s">
        <v>81</v>
      </c>
      <c r="W1191">
        <v>6</v>
      </c>
      <c r="X1191" t="s">
        <v>84</v>
      </c>
    </row>
    <row r="1192" spans="1:24">
      <c r="A1192">
        <v>4307</v>
      </c>
      <c r="B1192" s="28">
        <v>46197</v>
      </c>
      <c r="C1192">
        <v>2026</v>
      </c>
      <c r="D1192" t="s">
        <v>81</v>
      </c>
      <c r="E1192">
        <v>6</v>
      </c>
      <c r="F1192" t="s">
        <v>84</v>
      </c>
      <c r="G1192" t="s">
        <v>20</v>
      </c>
      <c r="H1192" t="s">
        <v>33</v>
      </c>
      <c r="I1192" t="s">
        <v>2</v>
      </c>
      <c r="J1192" t="s">
        <v>16</v>
      </c>
      <c r="K1192" t="s">
        <v>4</v>
      </c>
      <c r="L1192" t="s">
        <v>26</v>
      </c>
      <c r="M1192">
        <v>1</v>
      </c>
      <c r="N1192">
        <v>40.33</v>
      </c>
      <c r="O1192">
        <v>0</v>
      </c>
      <c r="P1192">
        <v>16.48</v>
      </c>
      <c r="Q1192">
        <v>40.33</v>
      </c>
      <c r="R1192">
        <v>16.48</v>
      </c>
      <c r="S1192">
        <v>23.849999999999998</v>
      </c>
      <c r="T1192">
        <v>0.59137118770146291</v>
      </c>
      <c r="U1192">
        <v>2026</v>
      </c>
      <c r="V1192" t="s">
        <v>81</v>
      </c>
      <c r="W1192">
        <v>6</v>
      </c>
      <c r="X1192" t="s">
        <v>84</v>
      </c>
    </row>
    <row r="1193" spans="1:24">
      <c r="A1193">
        <v>5133</v>
      </c>
      <c r="B1193" s="28">
        <v>46197</v>
      </c>
      <c r="C1193">
        <v>2026</v>
      </c>
      <c r="D1193" t="s">
        <v>81</v>
      </c>
      <c r="E1193">
        <v>6</v>
      </c>
      <c r="F1193" t="s">
        <v>84</v>
      </c>
      <c r="G1193" t="s">
        <v>0</v>
      </c>
      <c r="H1193" t="s">
        <v>1</v>
      </c>
      <c r="I1193" t="s">
        <v>2</v>
      </c>
      <c r="J1193" t="s">
        <v>16</v>
      </c>
      <c r="K1193" t="s">
        <v>23</v>
      </c>
      <c r="L1193" t="s">
        <v>40</v>
      </c>
      <c r="M1193">
        <v>1</v>
      </c>
      <c r="N1193">
        <v>81.99</v>
      </c>
      <c r="O1193">
        <v>0.15</v>
      </c>
      <c r="P1193">
        <v>40.29</v>
      </c>
      <c r="Q1193">
        <v>69.691499999999991</v>
      </c>
      <c r="R1193">
        <v>40.29</v>
      </c>
      <c r="S1193">
        <v>29.401499999999992</v>
      </c>
      <c r="T1193">
        <v>0.4218807171606293</v>
      </c>
      <c r="U1193">
        <v>2026</v>
      </c>
      <c r="V1193" t="s">
        <v>81</v>
      </c>
      <c r="W1193">
        <v>6</v>
      </c>
      <c r="X1193" t="s">
        <v>84</v>
      </c>
    </row>
    <row r="1194" spans="1:24">
      <c r="A1194">
        <v>472</v>
      </c>
      <c r="B1194" s="28">
        <v>46198</v>
      </c>
      <c r="C1194">
        <v>2026</v>
      </c>
      <c r="D1194" t="s">
        <v>81</v>
      </c>
      <c r="E1194">
        <v>6</v>
      </c>
      <c r="F1194" t="s">
        <v>84</v>
      </c>
      <c r="G1194" t="s">
        <v>6</v>
      </c>
      <c r="H1194" t="s">
        <v>27</v>
      </c>
      <c r="I1194" t="s">
        <v>19</v>
      </c>
      <c r="J1194" t="s">
        <v>16</v>
      </c>
      <c r="K1194" t="s">
        <v>14</v>
      </c>
      <c r="L1194" t="s">
        <v>32</v>
      </c>
      <c r="M1194">
        <v>3</v>
      </c>
      <c r="N1194">
        <v>46.29</v>
      </c>
      <c r="O1194">
        <v>0</v>
      </c>
      <c r="P1194">
        <v>18.309999999999999</v>
      </c>
      <c r="Q1194">
        <v>138.87</v>
      </c>
      <c r="R1194">
        <v>54.929999999999993</v>
      </c>
      <c r="S1194">
        <v>83.940000000000012</v>
      </c>
      <c r="T1194">
        <v>0.60445020522791104</v>
      </c>
      <c r="U1194">
        <v>2026</v>
      </c>
      <c r="V1194" t="s">
        <v>81</v>
      </c>
      <c r="W1194">
        <v>6</v>
      </c>
      <c r="X1194" t="s">
        <v>84</v>
      </c>
    </row>
    <row r="1195" spans="1:24">
      <c r="A1195">
        <v>689</v>
      </c>
      <c r="B1195" s="28">
        <v>46198</v>
      </c>
      <c r="C1195">
        <v>2026</v>
      </c>
      <c r="D1195" t="s">
        <v>81</v>
      </c>
      <c r="E1195">
        <v>6</v>
      </c>
      <c r="F1195" t="s">
        <v>84</v>
      </c>
      <c r="G1195" t="s">
        <v>20</v>
      </c>
      <c r="H1195" t="s">
        <v>31</v>
      </c>
      <c r="I1195" t="s">
        <v>2</v>
      </c>
      <c r="J1195" t="s">
        <v>13</v>
      </c>
      <c r="K1195" t="s">
        <v>4</v>
      </c>
      <c r="L1195" t="s">
        <v>26</v>
      </c>
      <c r="M1195">
        <v>1</v>
      </c>
      <c r="N1195">
        <v>39.729999999999997</v>
      </c>
      <c r="O1195">
        <v>0</v>
      </c>
      <c r="P1195">
        <v>16.55</v>
      </c>
      <c r="Q1195">
        <v>39.729999999999997</v>
      </c>
      <c r="R1195">
        <v>16.55</v>
      </c>
      <c r="S1195">
        <v>23.179999999999996</v>
      </c>
      <c r="T1195">
        <v>0.58343820790334755</v>
      </c>
      <c r="U1195">
        <v>2026</v>
      </c>
      <c r="V1195" t="s">
        <v>81</v>
      </c>
      <c r="W1195">
        <v>6</v>
      </c>
      <c r="X1195" t="s">
        <v>84</v>
      </c>
    </row>
    <row r="1196" spans="1:24">
      <c r="A1196">
        <v>864</v>
      </c>
      <c r="B1196" s="28">
        <v>46198</v>
      </c>
      <c r="C1196">
        <v>2026</v>
      </c>
      <c r="D1196" t="s">
        <v>81</v>
      </c>
      <c r="E1196">
        <v>6</v>
      </c>
      <c r="F1196" t="s">
        <v>84</v>
      </c>
      <c r="G1196" t="s">
        <v>20</v>
      </c>
      <c r="H1196" t="s">
        <v>33</v>
      </c>
      <c r="I1196" t="s">
        <v>2</v>
      </c>
      <c r="J1196" t="s">
        <v>13</v>
      </c>
      <c r="K1196" t="s">
        <v>14</v>
      </c>
      <c r="L1196" t="s">
        <v>44</v>
      </c>
      <c r="M1196">
        <v>4</v>
      </c>
      <c r="N1196">
        <v>131.02000000000001</v>
      </c>
      <c r="O1196">
        <v>0.05</v>
      </c>
      <c r="P1196">
        <v>67.42</v>
      </c>
      <c r="Q1196">
        <v>497.87600000000003</v>
      </c>
      <c r="R1196">
        <v>269.68</v>
      </c>
      <c r="S1196">
        <v>228.19600000000003</v>
      </c>
      <c r="T1196">
        <v>0.45833902417469413</v>
      </c>
      <c r="U1196">
        <v>2026</v>
      </c>
      <c r="V1196" t="s">
        <v>81</v>
      </c>
      <c r="W1196">
        <v>6</v>
      </c>
      <c r="X1196" t="s">
        <v>84</v>
      </c>
    </row>
    <row r="1197" spans="1:24">
      <c r="A1197">
        <v>1163</v>
      </c>
      <c r="B1197" s="28">
        <v>46198</v>
      </c>
      <c r="C1197">
        <v>2026</v>
      </c>
      <c r="D1197" t="s">
        <v>81</v>
      </c>
      <c r="E1197">
        <v>6</v>
      </c>
      <c r="F1197" t="s">
        <v>84</v>
      </c>
      <c r="G1197" t="s">
        <v>6</v>
      </c>
      <c r="H1197" t="s">
        <v>43</v>
      </c>
      <c r="I1197" t="s">
        <v>2</v>
      </c>
      <c r="J1197" t="s">
        <v>13</v>
      </c>
      <c r="K1197" t="s">
        <v>14</v>
      </c>
      <c r="L1197" t="s">
        <v>32</v>
      </c>
      <c r="M1197">
        <v>2</v>
      </c>
      <c r="N1197">
        <v>46.69</v>
      </c>
      <c r="O1197">
        <v>0.05</v>
      </c>
      <c r="P1197">
        <v>18.23</v>
      </c>
      <c r="Q1197">
        <v>88.710999999999999</v>
      </c>
      <c r="R1197">
        <v>36.46</v>
      </c>
      <c r="S1197">
        <v>52.250999999999998</v>
      </c>
      <c r="T1197">
        <v>0.58900249123558523</v>
      </c>
      <c r="U1197">
        <v>2026</v>
      </c>
      <c r="V1197" t="s">
        <v>81</v>
      </c>
      <c r="W1197">
        <v>6</v>
      </c>
      <c r="X1197" t="s">
        <v>84</v>
      </c>
    </row>
    <row r="1198" spans="1:24">
      <c r="A1198">
        <v>1323</v>
      </c>
      <c r="B1198" s="28">
        <v>46198</v>
      </c>
      <c r="C1198">
        <v>2026</v>
      </c>
      <c r="D1198" t="s">
        <v>81</v>
      </c>
      <c r="E1198">
        <v>6</v>
      </c>
      <c r="F1198" t="s">
        <v>84</v>
      </c>
      <c r="G1198" t="s">
        <v>6</v>
      </c>
      <c r="H1198" t="s">
        <v>43</v>
      </c>
      <c r="I1198" t="s">
        <v>2</v>
      </c>
      <c r="J1198" t="s">
        <v>3</v>
      </c>
      <c r="K1198" t="s">
        <v>34</v>
      </c>
      <c r="L1198" t="s">
        <v>35</v>
      </c>
      <c r="M1198">
        <v>2</v>
      </c>
      <c r="N1198">
        <v>39.57</v>
      </c>
      <c r="O1198">
        <v>0.1</v>
      </c>
      <c r="P1198">
        <v>14.64</v>
      </c>
      <c r="Q1198">
        <v>71.225999999999999</v>
      </c>
      <c r="R1198">
        <v>29.28</v>
      </c>
      <c r="S1198">
        <v>41.945999999999998</v>
      </c>
      <c r="T1198">
        <v>0.58891416055934631</v>
      </c>
      <c r="U1198">
        <v>2026</v>
      </c>
      <c r="V1198" t="s">
        <v>81</v>
      </c>
      <c r="W1198">
        <v>6</v>
      </c>
      <c r="X1198" t="s">
        <v>84</v>
      </c>
    </row>
    <row r="1199" spans="1:24">
      <c r="A1199">
        <v>2098</v>
      </c>
      <c r="B1199" s="28">
        <v>46198</v>
      </c>
      <c r="C1199">
        <v>2026</v>
      </c>
      <c r="D1199" t="s">
        <v>81</v>
      </c>
      <c r="E1199">
        <v>6</v>
      </c>
      <c r="F1199" t="s">
        <v>84</v>
      </c>
      <c r="G1199" t="s">
        <v>11</v>
      </c>
      <c r="H1199" t="s">
        <v>12</v>
      </c>
      <c r="I1199" t="s">
        <v>2</v>
      </c>
      <c r="J1199" t="s">
        <v>3</v>
      </c>
      <c r="K1199" t="s">
        <v>9</v>
      </c>
      <c r="L1199" t="s">
        <v>17</v>
      </c>
      <c r="M1199">
        <v>1</v>
      </c>
      <c r="N1199">
        <v>146.46</v>
      </c>
      <c r="O1199">
        <v>0.15</v>
      </c>
      <c r="P1199">
        <v>80.760000000000005</v>
      </c>
      <c r="Q1199">
        <v>124.491</v>
      </c>
      <c r="R1199">
        <v>80.760000000000005</v>
      </c>
      <c r="S1199">
        <v>43.730999999999995</v>
      </c>
      <c r="T1199">
        <v>0.35127840566787955</v>
      </c>
      <c r="U1199">
        <v>2026</v>
      </c>
      <c r="V1199" t="s">
        <v>81</v>
      </c>
      <c r="W1199">
        <v>6</v>
      </c>
      <c r="X1199" t="s">
        <v>84</v>
      </c>
    </row>
    <row r="1200" spans="1:24">
      <c r="A1200">
        <v>2190</v>
      </c>
      <c r="B1200" s="28">
        <v>46198</v>
      </c>
      <c r="C1200">
        <v>2026</v>
      </c>
      <c r="D1200" t="s">
        <v>81</v>
      </c>
      <c r="E1200">
        <v>6</v>
      </c>
      <c r="F1200" t="s">
        <v>84</v>
      </c>
      <c r="G1200" t="s">
        <v>6</v>
      </c>
      <c r="H1200" t="s">
        <v>27</v>
      </c>
      <c r="I1200" t="s">
        <v>19</v>
      </c>
      <c r="J1200" t="s">
        <v>16</v>
      </c>
      <c r="K1200" t="s">
        <v>4</v>
      </c>
      <c r="L1200" t="s">
        <v>22</v>
      </c>
      <c r="M1200">
        <v>5</v>
      </c>
      <c r="N1200">
        <v>50.78</v>
      </c>
      <c r="O1200">
        <v>0</v>
      </c>
      <c r="P1200">
        <v>22.68</v>
      </c>
      <c r="Q1200">
        <v>253.9</v>
      </c>
      <c r="R1200">
        <v>113.4</v>
      </c>
      <c r="S1200">
        <v>140.5</v>
      </c>
      <c r="T1200">
        <v>0.55336746750689247</v>
      </c>
      <c r="U1200">
        <v>2026</v>
      </c>
      <c r="V1200" t="s">
        <v>81</v>
      </c>
      <c r="W1200">
        <v>6</v>
      </c>
      <c r="X1200" t="s">
        <v>84</v>
      </c>
    </row>
    <row r="1201" spans="1:24">
      <c r="A1201">
        <v>2664</v>
      </c>
      <c r="B1201" s="28">
        <v>46198</v>
      </c>
      <c r="C1201">
        <v>2026</v>
      </c>
      <c r="D1201" t="s">
        <v>81</v>
      </c>
      <c r="E1201">
        <v>6</v>
      </c>
      <c r="F1201" t="s">
        <v>84</v>
      </c>
      <c r="G1201" t="s">
        <v>11</v>
      </c>
      <c r="H1201" t="s">
        <v>39</v>
      </c>
      <c r="I1201" t="s">
        <v>28</v>
      </c>
      <c r="J1201" t="s">
        <v>3</v>
      </c>
      <c r="K1201" t="s">
        <v>14</v>
      </c>
      <c r="L1201" t="s">
        <v>32</v>
      </c>
      <c r="M1201">
        <v>3</v>
      </c>
      <c r="N1201">
        <v>47.61</v>
      </c>
      <c r="O1201">
        <v>0</v>
      </c>
      <c r="P1201">
        <v>18.21</v>
      </c>
      <c r="Q1201">
        <v>142.82999999999998</v>
      </c>
      <c r="R1201">
        <v>54.63</v>
      </c>
      <c r="S1201">
        <v>88.199999999999989</v>
      </c>
      <c r="T1201">
        <v>0.61751732829237549</v>
      </c>
      <c r="U1201">
        <v>2026</v>
      </c>
      <c r="V1201" t="s">
        <v>81</v>
      </c>
      <c r="W1201">
        <v>6</v>
      </c>
      <c r="X1201" t="s">
        <v>84</v>
      </c>
    </row>
    <row r="1202" spans="1:24">
      <c r="A1202">
        <v>2992</v>
      </c>
      <c r="B1202" s="28">
        <v>46198</v>
      </c>
      <c r="C1202">
        <v>2026</v>
      </c>
      <c r="D1202" t="s">
        <v>81</v>
      </c>
      <c r="E1202">
        <v>6</v>
      </c>
      <c r="F1202" t="s">
        <v>84</v>
      </c>
      <c r="G1202" t="s">
        <v>11</v>
      </c>
      <c r="H1202" t="s">
        <v>52</v>
      </c>
      <c r="I1202" t="s">
        <v>2</v>
      </c>
      <c r="J1202" t="s">
        <v>13</v>
      </c>
      <c r="K1202" t="s">
        <v>4</v>
      </c>
      <c r="L1202" t="s">
        <v>22</v>
      </c>
      <c r="M1202">
        <v>1</v>
      </c>
      <c r="N1202">
        <v>50.75</v>
      </c>
      <c r="O1202">
        <v>0.1</v>
      </c>
      <c r="P1202">
        <v>22.94</v>
      </c>
      <c r="Q1202">
        <v>45.675000000000004</v>
      </c>
      <c r="R1202">
        <v>22.94</v>
      </c>
      <c r="S1202">
        <v>22.735000000000003</v>
      </c>
      <c r="T1202">
        <v>0.49775588396278053</v>
      </c>
      <c r="U1202">
        <v>2026</v>
      </c>
      <c r="V1202" t="s">
        <v>81</v>
      </c>
      <c r="W1202">
        <v>6</v>
      </c>
      <c r="X1202" t="s">
        <v>84</v>
      </c>
    </row>
    <row r="1203" spans="1:24">
      <c r="A1203">
        <v>3120</v>
      </c>
      <c r="B1203" s="28">
        <v>46198</v>
      </c>
      <c r="C1203">
        <v>2026</v>
      </c>
      <c r="D1203" t="s">
        <v>81</v>
      </c>
      <c r="E1203">
        <v>6</v>
      </c>
      <c r="F1203" t="s">
        <v>84</v>
      </c>
      <c r="G1203" t="s">
        <v>11</v>
      </c>
      <c r="H1203" t="s">
        <v>25</v>
      </c>
      <c r="I1203" t="s">
        <v>28</v>
      </c>
      <c r="J1203" t="s">
        <v>3</v>
      </c>
      <c r="K1203" t="s">
        <v>34</v>
      </c>
      <c r="L1203" t="s">
        <v>45</v>
      </c>
      <c r="M1203">
        <v>1</v>
      </c>
      <c r="N1203">
        <v>50.33</v>
      </c>
      <c r="O1203">
        <v>0</v>
      </c>
      <c r="P1203">
        <v>21.66</v>
      </c>
      <c r="Q1203">
        <v>50.33</v>
      </c>
      <c r="R1203">
        <v>21.66</v>
      </c>
      <c r="S1203">
        <v>28.669999999999998</v>
      </c>
      <c r="T1203">
        <v>0.56964037353467112</v>
      </c>
      <c r="U1203">
        <v>2026</v>
      </c>
      <c r="V1203" t="s">
        <v>81</v>
      </c>
      <c r="W1203">
        <v>6</v>
      </c>
      <c r="X1203" t="s">
        <v>84</v>
      </c>
    </row>
    <row r="1204" spans="1:24">
      <c r="A1204">
        <v>189</v>
      </c>
      <c r="B1204" s="28">
        <v>46199</v>
      </c>
      <c r="C1204">
        <v>2026</v>
      </c>
      <c r="D1204" t="s">
        <v>81</v>
      </c>
      <c r="E1204">
        <v>6</v>
      </c>
      <c r="F1204" t="s">
        <v>84</v>
      </c>
      <c r="G1204" t="s">
        <v>11</v>
      </c>
      <c r="H1204" t="s">
        <v>39</v>
      </c>
      <c r="I1204" t="s">
        <v>2</v>
      </c>
      <c r="J1204" t="s">
        <v>16</v>
      </c>
      <c r="K1204" t="s">
        <v>14</v>
      </c>
      <c r="L1204" t="s">
        <v>32</v>
      </c>
      <c r="M1204">
        <v>1</v>
      </c>
      <c r="N1204">
        <v>47.5</v>
      </c>
      <c r="O1204">
        <v>0.1</v>
      </c>
      <c r="P1204">
        <v>18.8</v>
      </c>
      <c r="Q1204">
        <v>42.75</v>
      </c>
      <c r="R1204">
        <v>18.8</v>
      </c>
      <c r="S1204">
        <v>23.95</v>
      </c>
      <c r="T1204">
        <v>0.56023391812865497</v>
      </c>
      <c r="U1204">
        <v>2026</v>
      </c>
      <c r="V1204" t="s">
        <v>81</v>
      </c>
      <c r="W1204">
        <v>6</v>
      </c>
      <c r="X1204" t="s">
        <v>84</v>
      </c>
    </row>
    <row r="1205" spans="1:24">
      <c r="A1205">
        <v>927</v>
      </c>
      <c r="B1205" s="28">
        <v>46199</v>
      </c>
      <c r="C1205">
        <v>2026</v>
      </c>
      <c r="D1205" t="s">
        <v>81</v>
      </c>
      <c r="E1205">
        <v>6</v>
      </c>
      <c r="F1205" t="s">
        <v>84</v>
      </c>
      <c r="G1205" t="s">
        <v>11</v>
      </c>
      <c r="H1205" t="s">
        <v>39</v>
      </c>
      <c r="I1205" t="s">
        <v>28</v>
      </c>
      <c r="J1205" t="s">
        <v>3</v>
      </c>
      <c r="K1205" t="s">
        <v>14</v>
      </c>
      <c r="L1205" t="s">
        <v>44</v>
      </c>
      <c r="M1205">
        <v>2</v>
      </c>
      <c r="N1205">
        <v>130.33000000000001</v>
      </c>
      <c r="O1205">
        <v>0.1</v>
      </c>
      <c r="P1205">
        <v>67.319999999999993</v>
      </c>
      <c r="Q1205">
        <v>234.59400000000002</v>
      </c>
      <c r="R1205">
        <v>134.63999999999999</v>
      </c>
      <c r="S1205">
        <v>99.954000000000036</v>
      </c>
      <c r="T1205">
        <v>0.42607227806337772</v>
      </c>
      <c r="U1205">
        <v>2026</v>
      </c>
      <c r="V1205" t="s">
        <v>81</v>
      </c>
      <c r="W1205">
        <v>6</v>
      </c>
      <c r="X1205" t="s">
        <v>84</v>
      </c>
    </row>
    <row r="1206" spans="1:24">
      <c r="A1206">
        <v>1388</v>
      </c>
      <c r="B1206" s="28">
        <v>46199</v>
      </c>
      <c r="C1206">
        <v>2026</v>
      </c>
      <c r="D1206" t="s">
        <v>81</v>
      </c>
      <c r="E1206">
        <v>6</v>
      </c>
      <c r="F1206" t="s">
        <v>84</v>
      </c>
      <c r="G1206" t="s">
        <v>6</v>
      </c>
      <c r="H1206" t="s">
        <v>49</v>
      </c>
      <c r="I1206" t="s">
        <v>2</v>
      </c>
      <c r="J1206" t="s">
        <v>3</v>
      </c>
      <c r="K1206" t="s">
        <v>9</v>
      </c>
      <c r="L1206" t="s">
        <v>37</v>
      </c>
      <c r="M1206">
        <v>3</v>
      </c>
      <c r="N1206">
        <v>156.76</v>
      </c>
      <c r="O1206">
        <v>0.05</v>
      </c>
      <c r="P1206">
        <v>78.63</v>
      </c>
      <c r="Q1206">
        <v>446.76599999999996</v>
      </c>
      <c r="R1206">
        <v>235.89</v>
      </c>
      <c r="S1206">
        <v>210.87599999999998</v>
      </c>
      <c r="T1206">
        <v>0.47200547937846654</v>
      </c>
      <c r="U1206">
        <v>2026</v>
      </c>
      <c r="V1206" t="s">
        <v>81</v>
      </c>
      <c r="W1206">
        <v>6</v>
      </c>
      <c r="X1206" t="s">
        <v>84</v>
      </c>
    </row>
    <row r="1207" spans="1:24">
      <c r="A1207">
        <v>3932</v>
      </c>
      <c r="B1207" s="28">
        <v>46199</v>
      </c>
      <c r="C1207">
        <v>2026</v>
      </c>
      <c r="D1207" t="s">
        <v>81</v>
      </c>
      <c r="E1207">
        <v>6</v>
      </c>
      <c r="F1207" t="s">
        <v>84</v>
      </c>
      <c r="G1207" t="s">
        <v>11</v>
      </c>
      <c r="H1207" t="s">
        <v>39</v>
      </c>
      <c r="I1207" t="s">
        <v>2</v>
      </c>
      <c r="J1207" t="s">
        <v>13</v>
      </c>
      <c r="K1207" t="s">
        <v>34</v>
      </c>
      <c r="L1207" t="s">
        <v>42</v>
      </c>
      <c r="M1207">
        <v>4</v>
      </c>
      <c r="N1207">
        <v>35.770000000000003</v>
      </c>
      <c r="O1207">
        <v>0</v>
      </c>
      <c r="P1207">
        <v>13.75</v>
      </c>
      <c r="Q1207">
        <v>143.08000000000001</v>
      </c>
      <c r="R1207">
        <v>55</v>
      </c>
      <c r="S1207">
        <v>88.080000000000013</v>
      </c>
      <c r="T1207">
        <v>0.61559966452334358</v>
      </c>
      <c r="U1207">
        <v>2026</v>
      </c>
      <c r="V1207" t="s">
        <v>81</v>
      </c>
      <c r="W1207">
        <v>6</v>
      </c>
      <c r="X1207" t="s">
        <v>84</v>
      </c>
    </row>
    <row r="1208" spans="1:24">
      <c r="A1208">
        <v>4008</v>
      </c>
      <c r="B1208" s="28">
        <v>46199</v>
      </c>
      <c r="C1208">
        <v>2026</v>
      </c>
      <c r="D1208" t="s">
        <v>81</v>
      </c>
      <c r="E1208">
        <v>6</v>
      </c>
      <c r="F1208" t="s">
        <v>84</v>
      </c>
      <c r="G1208" t="s">
        <v>6</v>
      </c>
      <c r="H1208" t="s">
        <v>49</v>
      </c>
      <c r="I1208" t="s">
        <v>2</v>
      </c>
      <c r="J1208" t="s">
        <v>3</v>
      </c>
      <c r="K1208" t="s">
        <v>4</v>
      </c>
      <c r="L1208" t="s">
        <v>30</v>
      </c>
      <c r="M1208">
        <v>2</v>
      </c>
      <c r="N1208">
        <v>102.49</v>
      </c>
      <c r="O1208">
        <v>0</v>
      </c>
      <c r="P1208">
        <v>50.07</v>
      </c>
      <c r="Q1208">
        <v>204.98</v>
      </c>
      <c r="R1208">
        <v>100.14</v>
      </c>
      <c r="S1208">
        <v>104.83999999999999</v>
      </c>
      <c r="T1208">
        <v>0.51146453312518292</v>
      </c>
      <c r="U1208">
        <v>2026</v>
      </c>
      <c r="V1208" t="s">
        <v>81</v>
      </c>
      <c r="W1208">
        <v>6</v>
      </c>
      <c r="X1208" t="s">
        <v>84</v>
      </c>
    </row>
    <row r="1209" spans="1:24">
      <c r="A1209">
        <v>4701</v>
      </c>
      <c r="B1209" s="28">
        <v>46199</v>
      </c>
      <c r="C1209">
        <v>2026</v>
      </c>
      <c r="D1209" t="s">
        <v>81</v>
      </c>
      <c r="E1209">
        <v>6</v>
      </c>
      <c r="F1209" t="s">
        <v>84</v>
      </c>
      <c r="G1209" t="s">
        <v>0</v>
      </c>
      <c r="H1209" t="s">
        <v>1</v>
      </c>
      <c r="I1209" t="s">
        <v>8</v>
      </c>
      <c r="J1209" t="s">
        <v>16</v>
      </c>
      <c r="K1209" t="s">
        <v>4</v>
      </c>
      <c r="L1209" t="s">
        <v>5</v>
      </c>
      <c r="M1209">
        <v>8</v>
      </c>
      <c r="N1209">
        <v>82.47</v>
      </c>
      <c r="O1209">
        <v>0.15</v>
      </c>
      <c r="P1209">
        <v>42.58</v>
      </c>
      <c r="Q1209">
        <v>560.79599999999994</v>
      </c>
      <c r="R1209">
        <v>340.64</v>
      </c>
      <c r="S1209">
        <v>220.15599999999995</v>
      </c>
      <c r="T1209">
        <v>0.39257769313618496</v>
      </c>
      <c r="U1209">
        <v>2026</v>
      </c>
      <c r="V1209" t="s">
        <v>81</v>
      </c>
      <c r="W1209">
        <v>6</v>
      </c>
      <c r="X1209" t="s">
        <v>84</v>
      </c>
    </row>
    <row r="1210" spans="1:24">
      <c r="A1210">
        <v>4805</v>
      </c>
      <c r="B1210" s="28">
        <v>46199</v>
      </c>
      <c r="C1210">
        <v>2026</v>
      </c>
      <c r="D1210" t="s">
        <v>81</v>
      </c>
      <c r="E1210">
        <v>6</v>
      </c>
      <c r="F1210" t="s">
        <v>84</v>
      </c>
      <c r="G1210" t="s">
        <v>11</v>
      </c>
      <c r="H1210" t="s">
        <v>39</v>
      </c>
      <c r="I1210" t="s">
        <v>2</v>
      </c>
      <c r="J1210" t="s">
        <v>3</v>
      </c>
      <c r="K1210" t="s">
        <v>23</v>
      </c>
      <c r="L1210" t="s">
        <v>51</v>
      </c>
      <c r="M1210">
        <v>1</v>
      </c>
      <c r="N1210">
        <v>121.44</v>
      </c>
      <c r="O1210">
        <v>0</v>
      </c>
      <c r="P1210">
        <v>62.34</v>
      </c>
      <c r="Q1210">
        <v>121.44</v>
      </c>
      <c r="R1210">
        <v>62.34</v>
      </c>
      <c r="S1210">
        <v>59.099999999999994</v>
      </c>
      <c r="T1210">
        <v>0.48666007905138337</v>
      </c>
      <c r="U1210">
        <v>2026</v>
      </c>
      <c r="V1210" t="s">
        <v>81</v>
      </c>
      <c r="W1210">
        <v>6</v>
      </c>
      <c r="X1210" t="s">
        <v>84</v>
      </c>
    </row>
    <row r="1211" spans="1:24">
      <c r="A1211">
        <v>912</v>
      </c>
      <c r="B1211" s="28">
        <v>46200</v>
      </c>
      <c r="C1211">
        <v>2026</v>
      </c>
      <c r="D1211" t="s">
        <v>81</v>
      </c>
      <c r="E1211">
        <v>6</v>
      </c>
      <c r="F1211" t="s">
        <v>84</v>
      </c>
      <c r="G1211" t="s">
        <v>0</v>
      </c>
      <c r="H1211" t="s">
        <v>1</v>
      </c>
      <c r="I1211" t="s">
        <v>28</v>
      </c>
      <c r="J1211" t="s">
        <v>13</v>
      </c>
      <c r="K1211" t="s">
        <v>14</v>
      </c>
      <c r="L1211" t="s">
        <v>32</v>
      </c>
      <c r="M1211">
        <v>4</v>
      </c>
      <c r="N1211">
        <v>46.44</v>
      </c>
      <c r="O1211">
        <v>0.05</v>
      </c>
      <c r="P1211">
        <v>18.2</v>
      </c>
      <c r="Q1211">
        <v>176.47199999999998</v>
      </c>
      <c r="R1211">
        <v>72.8</v>
      </c>
      <c r="S1211">
        <v>103.67199999999998</v>
      </c>
      <c r="T1211">
        <v>0.58746996690693143</v>
      </c>
      <c r="U1211">
        <v>2026</v>
      </c>
      <c r="V1211" t="s">
        <v>81</v>
      </c>
      <c r="W1211">
        <v>6</v>
      </c>
      <c r="X1211" t="s">
        <v>84</v>
      </c>
    </row>
    <row r="1212" spans="1:24">
      <c r="A1212">
        <v>1837</v>
      </c>
      <c r="B1212" s="28">
        <v>46200</v>
      </c>
      <c r="C1212">
        <v>2026</v>
      </c>
      <c r="D1212" t="s">
        <v>81</v>
      </c>
      <c r="E1212">
        <v>6</v>
      </c>
      <c r="F1212" t="s">
        <v>84</v>
      </c>
      <c r="G1212" t="s">
        <v>0</v>
      </c>
      <c r="H1212" t="s">
        <v>1</v>
      </c>
      <c r="I1212" t="s">
        <v>28</v>
      </c>
      <c r="J1212" t="s">
        <v>16</v>
      </c>
      <c r="K1212" t="s">
        <v>23</v>
      </c>
      <c r="L1212" t="s">
        <v>29</v>
      </c>
      <c r="M1212">
        <v>2</v>
      </c>
      <c r="N1212">
        <v>194.13</v>
      </c>
      <c r="O1212">
        <v>0.1</v>
      </c>
      <c r="P1212">
        <v>106.51</v>
      </c>
      <c r="Q1212">
        <v>349.43400000000003</v>
      </c>
      <c r="R1212">
        <v>213.02</v>
      </c>
      <c r="S1212">
        <v>136.41400000000002</v>
      </c>
      <c r="T1212">
        <v>0.39038559499075648</v>
      </c>
      <c r="U1212">
        <v>2026</v>
      </c>
      <c r="V1212" t="s">
        <v>81</v>
      </c>
      <c r="W1212">
        <v>6</v>
      </c>
      <c r="X1212" t="s">
        <v>84</v>
      </c>
    </row>
    <row r="1213" spans="1:24">
      <c r="A1213">
        <v>2216</v>
      </c>
      <c r="B1213" s="28">
        <v>46200</v>
      </c>
      <c r="C1213">
        <v>2026</v>
      </c>
      <c r="D1213" t="s">
        <v>81</v>
      </c>
      <c r="E1213">
        <v>6</v>
      </c>
      <c r="F1213" t="s">
        <v>84</v>
      </c>
      <c r="G1213" t="s">
        <v>0</v>
      </c>
      <c r="H1213" t="s">
        <v>36</v>
      </c>
      <c r="I1213" t="s">
        <v>2</v>
      </c>
      <c r="J1213" t="s">
        <v>16</v>
      </c>
      <c r="K1213" t="s">
        <v>4</v>
      </c>
      <c r="L1213" t="s">
        <v>5</v>
      </c>
      <c r="M1213">
        <v>4</v>
      </c>
      <c r="N1213">
        <v>81.86</v>
      </c>
      <c r="O1213">
        <v>0.05</v>
      </c>
      <c r="P1213">
        <v>42.22</v>
      </c>
      <c r="Q1213">
        <v>311.06799999999998</v>
      </c>
      <c r="R1213">
        <v>168.88</v>
      </c>
      <c r="S1213">
        <v>142.18799999999999</v>
      </c>
      <c r="T1213">
        <v>0.45709619761595532</v>
      </c>
      <c r="U1213">
        <v>2026</v>
      </c>
      <c r="V1213" t="s">
        <v>81</v>
      </c>
      <c r="W1213">
        <v>6</v>
      </c>
      <c r="X1213" t="s">
        <v>84</v>
      </c>
    </row>
    <row r="1214" spans="1:24">
      <c r="A1214">
        <v>2451</v>
      </c>
      <c r="B1214" s="28">
        <v>46200</v>
      </c>
      <c r="C1214">
        <v>2026</v>
      </c>
      <c r="D1214" t="s">
        <v>81</v>
      </c>
      <c r="E1214">
        <v>6</v>
      </c>
      <c r="F1214" t="s">
        <v>84</v>
      </c>
      <c r="G1214" t="s">
        <v>0</v>
      </c>
      <c r="H1214" t="s">
        <v>36</v>
      </c>
      <c r="I1214" t="s">
        <v>8</v>
      </c>
      <c r="J1214" t="s">
        <v>16</v>
      </c>
      <c r="K1214" t="s">
        <v>14</v>
      </c>
      <c r="L1214" t="s">
        <v>48</v>
      </c>
      <c r="M1214">
        <v>4</v>
      </c>
      <c r="N1214">
        <v>162.61000000000001</v>
      </c>
      <c r="O1214">
        <v>0.05</v>
      </c>
      <c r="P1214">
        <v>88.64</v>
      </c>
      <c r="Q1214">
        <v>617.91800000000001</v>
      </c>
      <c r="R1214">
        <v>354.56</v>
      </c>
      <c r="S1214">
        <v>263.358</v>
      </c>
      <c r="T1214">
        <v>0.4262021821665658</v>
      </c>
      <c r="U1214">
        <v>2026</v>
      </c>
      <c r="V1214" t="s">
        <v>81</v>
      </c>
      <c r="W1214">
        <v>6</v>
      </c>
      <c r="X1214" t="s">
        <v>84</v>
      </c>
    </row>
    <row r="1215" spans="1:24">
      <c r="A1215">
        <v>2874</v>
      </c>
      <c r="B1215" s="28">
        <v>46200</v>
      </c>
      <c r="C1215">
        <v>2026</v>
      </c>
      <c r="D1215" t="s">
        <v>81</v>
      </c>
      <c r="E1215">
        <v>6</v>
      </c>
      <c r="F1215" t="s">
        <v>84</v>
      </c>
      <c r="G1215" t="s">
        <v>6</v>
      </c>
      <c r="H1215" t="s">
        <v>43</v>
      </c>
      <c r="I1215" t="s">
        <v>19</v>
      </c>
      <c r="J1215" t="s">
        <v>13</v>
      </c>
      <c r="K1215" t="s">
        <v>4</v>
      </c>
      <c r="L1215" t="s">
        <v>26</v>
      </c>
      <c r="M1215">
        <v>1</v>
      </c>
      <c r="N1215">
        <v>40.26</v>
      </c>
      <c r="O1215">
        <v>0</v>
      </c>
      <c r="P1215">
        <v>16.62</v>
      </c>
      <c r="Q1215">
        <v>40.26</v>
      </c>
      <c r="R1215">
        <v>16.62</v>
      </c>
      <c r="S1215">
        <v>23.639999999999997</v>
      </c>
      <c r="T1215">
        <v>0.58718330849478384</v>
      </c>
      <c r="U1215">
        <v>2026</v>
      </c>
      <c r="V1215" t="s">
        <v>81</v>
      </c>
      <c r="W1215">
        <v>6</v>
      </c>
      <c r="X1215" t="s">
        <v>84</v>
      </c>
    </row>
    <row r="1216" spans="1:24">
      <c r="A1216">
        <v>2885</v>
      </c>
      <c r="B1216" s="28">
        <v>46200</v>
      </c>
      <c r="C1216">
        <v>2026</v>
      </c>
      <c r="D1216" t="s">
        <v>81</v>
      </c>
      <c r="E1216">
        <v>6</v>
      </c>
      <c r="F1216" t="s">
        <v>84</v>
      </c>
      <c r="G1216" t="s">
        <v>0</v>
      </c>
      <c r="H1216" t="s">
        <v>1</v>
      </c>
      <c r="I1216" t="s">
        <v>2</v>
      </c>
      <c r="J1216" t="s">
        <v>16</v>
      </c>
      <c r="K1216" t="s">
        <v>14</v>
      </c>
      <c r="L1216" t="s">
        <v>32</v>
      </c>
      <c r="M1216">
        <v>1</v>
      </c>
      <c r="N1216">
        <v>47.23</v>
      </c>
      <c r="O1216">
        <v>0.1</v>
      </c>
      <c r="P1216">
        <v>17.829999999999998</v>
      </c>
      <c r="Q1216">
        <v>42.506999999999998</v>
      </c>
      <c r="R1216">
        <v>17.829999999999998</v>
      </c>
      <c r="S1216">
        <v>24.677</v>
      </c>
      <c r="T1216">
        <v>0.58053967581810062</v>
      </c>
      <c r="U1216">
        <v>2026</v>
      </c>
      <c r="V1216" t="s">
        <v>81</v>
      </c>
      <c r="W1216">
        <v>6</v>
      </c>
      <c r="X1216" t="s">
        <v>84</v>
      </c>
    </row>
    <row r="1217" spans="1:24">
      <c r="A1217">
        <v>3014</v>
      </c>
      <c r="B1217" s="28">
        <v>46200</v>
      </c>
      <c r="C1217">
        <v>2026</v>
      </c>
      <c r="D1217" t="s">
        <v>81</v>
      </c>
      <c r="E1217">
        <v>6</v>
      </c>
      <c r="F1217" t="s">
        <v>84</v>
      </c>
      <c r="G1217" t="s">
        <v>11</v>
      </c>
      <c r="H1217" t="s">
        <v>39</v>
      </c>
      <c r="I1217" t="s">
        <v>2</v>
      </c>
      <c r="J1217" t="s">
        <v>13</v>
      </c>
      <c r="K1217" t="s">
        <v>34</v>
      </c>
      <c r="L1217" t="s">
        <v>45</v>
      </c>
      <c r="M1217">
        <v>1</v>
      </c>
      <c r="N1217">
        <v>50.13</v>
      </c>
      <c r="O1217">
        <v>0.15</v>
      </c>
      <c r="P1217">
        <v>22.22</v>
      </c>
      <c r="Q1217">
        <v>42.610500000000002</v>
      </c>
      <c r="R1217">
        <v>22.22</v>
      </c>
      <c r="S1217">
        <v>20.390500000000003</v>
      </c>
      <c r="T1217">
        <v>0.47853228664296366</v>
      </c>
      <c r="U1217">
        <v>2026</v>
      </c>
      <c r="V1217" t="s">
        <v>81</v>
      </c>
      <c r="W1217">
        <v>6</v>
      </c>
      <c r="X1217" t="s">
        <v>84</v>
      </c>
    </row>
    <row r="1218" spans="1:24">
      <c r="A1218">
        <v>3273</v>
      </c>
      <c r="B1218" s="28">
        <v>46200</v>
      </c>
      <c r="C1218">
        <v>2026</v>
      </c>
      <c r="D1218" t="s">
        <v>81</v>
      </c>
      <c r="E1218">
        <v>6</v>
      </c>
      <c r="F1218" t="s">
        <v>84</v>
      </c>
      <c r="G1218" t="s">
        <v>11</v>
      </c>
      <c r="H1218" t="s">
        <v>18</v>
      </c>
      <c r="I1218" t="s">
        <v>2</v>
      </c>
      <c r="J1218" t="s">
        <v>16</v>
      </c>
      <c r="K1218" t="s">
        <v>23</v>
      </c>
      <c r="L1218" t="s">
        <v>24</v>
      </c>
      <c r="M1218">
        <v>2</v>
      </c>
      <c r="N1218">
        <v>345.82</v>
      </c>
      <c r="O1218">
        <v>0.05</v>
      </c>
      <c r="P1218">
        <v>196.24</v>
      </c>
      <c r="Q1218">
        <v>657.05799999999999</v>
      </c>
      <c r="R1218">
        <v>392.48</v>
      </c>
      <c r="S1218">
        <v>264.57799999999997</v>
      </c>
      <c r="T1218">
        <v>0.40267069269379563</v>
      </c>
      <c r="U1218">
        <v>2026</v>
      </c>
      <c r="V1218" t="s">
        <v>81</v>
      </c>
      <c r="W1218">
        <v>6</v>
      </c>
      <c r="X1218" t="s">
        <v>84</v>
      </c>
    </row>
    <row r="1219" spans="1:24">
      <c r="A1219">
        <v>5041</v>
      </c>
      <c r="B1219" s="28">
        <v>46200</v>
      </c>
      <c r="C1219">
        <v>2026</v>
      </c>
      <c r="D1219" t="s">
        <v>81</v>
      </c>
      <c r="E1219">
        <v>6</v>
      </c>
      <c r="F1219" t="s">
        <v>84</v>
      </c>
      <c r="G1219" t="s">
        <v>0</v>
      </c>
      <c r="H1219" t="s">
        <v>50</v>
      </c>
      <c r="I1219" t="s">
        <v>19</v>
      </c>
      <c r="J1219" t="s">
        <v>13</v>
      </c>
      <c r="K1219" t="s">
        <v>23</v>
      </c>
      <c r="L1219" t="s">
        <v>51</v>
      </c>
      <c r="M1219">
        <v>1</v>
      </c>
      <c r="N1219">
        <v>126.12</v>
      </c>
      <c r="O1219">
        <v>0</v>
      </c>
      <c r="P1219">
        <v>62.18</v>
      </c>
      <c r="Q1219">
        <v>126.12</v>
      </c>
      <c r="R1219">
        <v>62.18</v>
      </c>
      <c r="S1219">
        <v>63.940000000000005</v>
      </c>
      <c r="T1219">
        <v>0.50697748176339996</v>
      </c>
      <c r="U1219">
        <v>2026</v>
      </c>
      <c r="V1219" t="s">
        <v>81</v>
      </c>
      <c r="W1219">
        <v>6</v>
      </c>
      <c r="X1219" t="s">
        <v>84</v>
      </c>
    </row>
    <row r="1220" spans="1:24">
      <c r="A1220">
        <v>312</v>
      </c>
      <c r="B1220" s="28">
        <v>46201</v>
      </c>
      <c r="C1220">
        <v>2026</v>
      </c>
      <c r="D1220" t="s">
        <v>81</v>
      </c>
      <c r="E1220">
        <v>6</v>
      </c>
      <c r="F1220" t="s">
        <v>84</v>
      </c>
      <c r="G1220" t="s">
        <v>20</v>
      </c>
      <c r="H1220" t="s">
        <v>31</v>
      </c>
      <c r="I1220" t="s">
        <v>28</v>
      </c>
      <c r="J1220" t="s">
        <v>3</v>
      </c>
      <c r="K1220" t="s">
        <v>34</v>
      </c>
      <c r="L1220" t="s">
        <v>42</v>
      </c>
      <c r="M1220">
        <v>1</v>
      </c>
      <c r="N1220">
        <v>36</v>
      </c>
      <c r="O1220">
        <v>0</v>
      </c>
      <c r="P1220">
        <v>13.95</v>
      </c>
      <c r="Q1220">
        <v>36</v>
      </c>
      <c r="R1220">
        <v>13.95</v>
      </c>
      <c r="S1220">
        <v>22.05</v>
      </c>
      <c r="T1220">
        <v>0.61250000000000004</v>
      </c>
      <c r="U1220">
        <v>2026</v>
      </c>
      <c r="V1220" t="s">
        <v>81</v>
      </c>
      <c r="W1220">
        <v>6</v>
      </c>
      <c r="X1220" t="s">
        <v>84</v>
      </c>
    </row>
    <row r="1221" spans="1:24">
      <c r="A1221">
        <v>647</v>
      </c>
      <c r="B1221" s="28">
        <v>46201</v>
      </c>
      <c r="C1221">
        <v>2026</v>
      </c>
      <c r="D1221" t="s">
        <v>81</v>
      </c>
      <c r="E1221">
        <v>6</v>
      </c>
      <c r="F1221" t="s">
        <v>84</v>
      </c>
      <c r="G1221" t="s">
        <v>0</v>
      </c>
      <c r="H1221" t="s">
        <v>1</v>
      </c>
      <c r="I1221" t="s">
        <v>2</v>
      </c>
      <c r="J1221" t="s">
        <v>3</v>
      </c>
      <c r="K1221" t="s">
        <v>14</v>
      </c>
      <c r="L1221" t="s">
        <v>48</v>
      </c>
      <c r="M1221">
        <v>1</v>
      </c>
      <c r="N1221">
        <v>162.25</v>
      </c>
      <c r="O1221">
        <v>0.05</v>
      </c>
      <c r="P1221">
        <v>89.28</v>
      </c>
      <c r="Q1221">
        <v>154.13749999999999</v>
      </c>
      <c r="R1221">
        <v>89.28</v>
      </c>
      <c r="S1221">
        <v>64.857499999999987</v>
      </c>
      <c r="T1221">
        <v>0.42077690373854509</v>
      </c>
      <c r="U1221">
        <v>2026</v>
      </c>
      <c r="V1221" t="s">
        <v>81</v>
      </c>
      <c r="W1221">
        <v>6</v>
      </c>
      <c r="X1221" t="s">
        <v>84</v>
      </c>
    </row>
    <row r="1222" spans="1:24">
      <c r="A1222">
        <v>708</v>
      </c>
      <c r="B1222" s="28">
        <v>46201</v>
      </c>
      <c r="C1222">
        <v>2026</v>
      </c>
      <c r="D1222" t="s">
        <v>81</v>
      </c>
      <c r="E1222">
        <v>6</v>
      </c>
      <c r="F1222" t="s">
        <v>84</v>
      </c>
      <c r="G1222" t="s">
        <v>6</v>
      </c>
      <c r="H1222" t="s">
        <v>41</v>
      </c>
      <c r="I1222" t="s">
        <v>2</v>
      </c>
      <c r="J1222" t="s">
        <v>3</v>
      </c>
      <c r="K1222" t="s">
        <v>9</v>
      </c>
      <c r="L1222" t="s">
        <v>37</v>
      </c>
      <c r="M1222">
        <v>1</v>
      </c>
      <c r="N1222">
        <v>150.44</v>
      </c>
      <c r="O1222">
        <v>0</v>
      </c>
      <c r="P1222">
        <v>80.5</v>
      </c>
      <c r="Q1222">
        <v>150.44</v>
      </c>
      <c r="R1222">
        <v>80.5</v>
      </c>
      <c r="S1222">
        <v>69.94</v>
      </c>
      <c r="T1222">
        <v>0.46490295134272797</v>
      </c>
      <c r="U1222">
        <v>2026</v>
      </c>
      <c r="V1222" t="s">
        <v>81</v>
      </c>
      <c r="W1222">
        <v>6</v>
      </c>
      <c r="X1222" t="s">
        <v>84</v>
      </c>
    </row>
    <row r="1223" spans="1:24">
      <c r="A1223">
        <v>886</v>
      </c>
      <c r="B1223" s="28">
        <v>46201</v>
      </c>
      <c r="C1223">
        <v>2026</v>
      </c>
      <c r="D1223" t="s">
        <v>81</v>
      </c>
      <c r="E1223">
        <v>6</v>
      </c>
      <c r="F1223" t="s">
        <v>84</v>
      </c>
      <c r="G1223" t="s">
        <v>0</v>
      </c>
      <c r="H1223" t="s">
        <v>1</v>
      </c>
      <c r="I1223" t="s">
        <v>19</v>
      </c>
      <c r="J1223" t="s">
        <v>16</v>
      </c>
      <c r="K1223" t="s">
        <v>23</v>
      </c>
      <c r="L1223" t="s">
        <v>51</v>
      </c>
      <c r="M1223">
        <v>2</v>
      </c>
      <c r="N1223">
        <v>126.17</v>
      </c>
      <c r="O1223">
        <v>0.05</v>
      </c>
      <c r="P1223">
        <v>61.13</v>
      </c>
      <c r="Q1223">
        <v>239.72299999999998</v>
      </c>
      <c r="R1223">
        <v>122.26</v>
      </c>
      <c r="S1223">
        <v>117.46299999999998</v>
      </c>
      <c r="T1223">
        <v>0.48999470221881081</v>
      </c>
      <c r="U1223">
        <v>2026</v>
      </c>
      <c r="V1223" t="s">
        <v>81</v>
      </c>
      <c r="W1223">
        <v>6</v>
      </c>
      <c r="X1223" t="s">
        <v>84</v>
      </c>
    </row>
    <row r="1224" spans="1:24">
      <c r="A1224">
        <v>944</v>
      </c>
      <c r="B1224" s="28">
        <v>46201</v>
      </c>
      <c r="C1224">
        <v>2026</v>
      </c>
      <c r="D1224" t="s">
        <v>81</v>
      </c>
      <c r="E1224">
        <v>6</v>
      </c>
      <c r="F1224" t="s">
        <v>84</v>
      </c>
      <c r="G1224" t="s">
        <v>20</v>
      </c>
      <c r="H1224" t="s">
        <v>31</v>
      </c>
      <c r="I1224" t="s">
        <v>28</v>
      </c>
      <c r="J1224" t="s">
        <v>3</v>
      </c>
      <c r="K1224" t="s">
        <v>23</v>
      </c>
      <c r="L1224" t="s">
        <v>40</v>
      </c>
      <c r="M1224">
        <v>2</v>
      </c>
      <c r="N1224">
        <v>83.72</v>
      </c>
      <c r="O1224">
        <v>0</v>
      </c>
      <c r="P1224">
        <v>38.96</v>
      </c>
      <c r="Q1224">
        <v>167.44</v>
      </c>
      <c r="R1224">
        <v>77.92</v>
      </c>
      <c r="S1224">
        <v>89.52</v>
      </c>
      <c r="T1224">
        <v>0.53463927376970855</v>
      </c>
      <c r="U1224">
        <v>2026</v>
      </c>
      <c r="V1224" t="s">
        <v>81</v>
      </c>
      <c r="W1224">
        <v>6</v>
      </c>
      <c r="X1224" t="s">
        <v>84</v>
      </c>
    </row>
    <row r="1225" spans="1:24">
      <c r="A1225">
        <v>1050</v>
      </c>
      <c r="B1225" s="28">
        <v>46201</v>
      </c>
      <c r="C1225">
        <v>2026</v>
      </c>
      <c r="D1225" t="s">
        <v>81</v>
      </c>
      <c r="E1225">
        <v>6</v>
      </c>
      <c r="F1225" t="s">
        <v>84</v>
      </c>
      <c r="G1225" t="s">
        <v>20</v>
      </c>
      <c r="H1225" t="s">
        <v>33</v>
      </c>
      <c r="I1225" t="s">
        <v>28</v>
      </c>
      <c r="J1225" t="s">
        <v>13</v>
      </c>
      <c r="K1225" t="s">
        <v>9</v>
      </c>
      <c r="L1225" t="s">
        <v>46</v>
      </c>
      <c r="M1225">
        <v>1</v>
      </c>
      <c r="N1225">
        <v>70.58</v>
      </c>
      <c r="O1225">
        <v>0</v>
      </c>
      <c r="P1225">
        <v>32.78</v>
      </c>
      <c r="Q1225">
        <v>70.58</v>
      </c>
      <c r="R1225">
        <v>32.78</v>
      </c>
      <c r="S1225">
        <v>37.799999999999997</v>
      </c>
      <c r="T1225">
        <v>0.53556248228960046</v>
      </c>
      <c r="U1225">
        <v>2026</v>
      </c>
      <c r="V1225" t="s">
        <v>81</v>
      </c>
      <c r="W1225">
        <v>6</v>
      </c>
      <c r="X1225" t="s">
        <v>84</v>
      </c>
    </row>
    <row r="1226" spans="1:24">
      <c r="A1226">
        <v>1677</v>
      </c>
      <c r="B1226" s="28">
        <v>46201</v>
      </c>
      <c r="C1226">
        <v>2026</v>
      </c>
      <c r="D1226" t="s">
        <v>81</v>
      </c>
      <c r="E1226">
        <v>6</v>
      </c>
      <c r="F1226" t="s">
        <v>84</v>
      </c>
      <c r="G1226" t="s">
        <v>20</v>
      </c>
      <c r="H1226" t="s">
        <v>47</v>
      </c>
      <c r="I1226" t="s">
        <v>8</v>
      </c>
      <c r="J1226" t="s">
        <v>16</v>
      </c>
      <c r="K1226" t="s">
        <v>23</v>
      </c>
      <c r="L1226" t="s">
        <v>40</v>
      </c>
      <c r="M1226">
        <v>5</v>
      </c>
      <c r="N1226">
        <v>81.96</v>
      </c>
      <c r="O1226">
        <v>0.05</v>
      </c>
      <c r="P1226">
        <v>39.130000000000003</v>
      </c>
      <c r="Q1226">
        <v>389.30999999999995</v>
      </c>
      <c r="R1226">
        <v>195.65</v>
      </c>
      <c r="S1226">
        <v>193.65999999999994</v>
      </c>
      <c r="T1226">
        <v>0.497444196141892</v>
      </c>
      <c r="U1226">
        <v>2026</v>
      </c>
      <c r="V1226" t="s">
        <v>81</v>
      </c>
      <c r="W1226">
        <v>6</v>
      </c>
      <c r="X1226" t="s">
        <v>84</v>
      </c>
    </row>
    <row r="1227" spans="1:24">
      <c r="A1227">
        <v>2109</v>
      </c>
      <c r="B1227" s="28">
        <v>46201</v>
      </c>
      <c r="C1227">
        <v>2026</v>
      </c>
      <c r="D1227" t="s">
        <v>81</v>
      </c>
      <c r="E1227">
        <v>6</v>
      </c>
      <c r="F1227" t="s">
        <v>84</v>
      </c>
      <c r="G1227" t="s">
        <v>6</v>
      </c>
      <c r="H1227" t="s">
        <v>49</v>
      </c>
      <c r="I1227" t="s">
        <v>2</v>
      </c>
      <c r="J1227" t="s">
        <v>13</v>
      </c>
      <c r="K1227" t="s">
        <v>4</v>
      </c>
      <c r="L1227" t="s">
        <v>26</v>
      </c>
      <c r="M1227">
        <v>1</v>
      </c>
      <c r="N1227">
        <v>40.67</v>
      </c>
      <c r="O1227">
        <v>0</v>
      </c>
      <c r="P1227">
        <v>16.5</v>
      </c>
      <c r="Q1227">
        <v>40.67</v>
      </c>
      <c r="R1227">
        <v>16.5</v>
      </c>
      <c r="S1227">
        <v>24.17</v>
      </c>
      <c r="T1227">
        <v>0.59429554954511932</v>
      </c>
      <c r="U1227">
        <v>2026</v>
      </c>
      <c r="V1227" t="s">
        <v>81</v>
      </c>
      <c r="W1227">
        <v>6</v>
      </c>
      <c r="X1227" t="s">
        <v>84</v>
      </c>
    </row>
    <row r="1228" spans="1:24">
      <c r="A1228">
        <v>3688</v>
      </c>
      <c r="B1228" s="28">
        <v>46201</v>
      </c>
      <c r="C1228">
        <v>2026</v>
      </c>
      <c r="D1228" t="s">
        <v>81</v>
      </c>
      <c r="E1228">
        <v>6</v>
      </c>
      <c r="F1228" t="s">
        <v>84</v>
      </c>
      <c r="G1228" t="s">
        <v>11</v>
      </c>
      <c r="H1228" t="s">
        <v>52</v>
      </c>
      <c r="I1228" t="s">
        <v>19</v>
      </c>
      <c r="J1228" t="s">
        <v>13</v>
      </c>
      <c r="K1228" t="s">
        <v>34</v>
      </c>
      <c r="L1228" t="s">
        <v>35</v>
      </c>
      <c r="M1228">
        <v>1</v>
      </c>
      <c r="N1228">
        <v>40.94</v>
      </c>
      <c r="O1228">
        <v>0</v>
      </c>
      <c r="P1228">
        <v>14.47</v>
      </c>
      <c r="Q1228">
        <v>40.94</v>
      </c>
      <c r="R1228">
        <v>14.47</v>
      </c>
      <c r="S1228">
        <v>26.47</v>
      </c>
      <c r="T1228">
        <v>0.64655593551538837</v>
      </c>
      <c r="U1228">
        <v>2026</v>
      </c>
      <c r="V1228" t="s">
        <v>81</v>
      </c>
      <c r="W1228">
        <v>6</v>
      </c>
      <c r="X1228" t="s">
        <v>84</v>
      </c>
    </row>
    <row r="1229" spans="1:24">
      <c r="A1229">
        <v>521</v>
      </c>
      <c r="B1229" s="28">
        <v>46202</v>
      </c>
      <c r="C1229">
        <v>2026</v>
      </c>
      <c r="D1229" t="s">
        <v>81</v>
      </c>
      <c r="E1229">
        <v>6</v>
      </c>
      <c r="F1229" t="s">
        <v>84</v>
      </c>
      <c r="G1229" t="s">
        <v>20</v>
      </c>
      <c r="H1229" t="s">
        <v>33</v>
      </c>
      <c r="I1229" t="s">
        <v>8</v>
      </c>
      <c r="J1229" t="s">
        <v>16</v>
      </c>
      <c r="K1229" t="s">
        <v>4</v>
      </c>
      <c r="L1229" t="s">
        <v>30</v>
      </c>
      <c r="M1229">
        <v>3</v>
      </c>
      <c r="N1229">
        <v>100.89</v>
      </c>
      <c r="O1229">
        <v>0.05</v>
      </c>
      <c r="P1229">
        <v>49.08</v>
      </c>
      <c r="Q1229">
        <v>287.53649999999999</v>
      </c>
      <c r="R1229">
        <v>147.24</v>
      </c>
      <c r="S1229">
        <v>140.29649999999998</v>
      </c>
      <c r="T1229">
        <v>0.48792588071427451</v>
      </c>
      <c r="U1229">
        <v>2026</v>
      </c>
      <c r="V1229" t="s">
        <v>81</v>
      </c>
      <c r="W1229">
        <v>6</v>
      </c>
      <c r="X1229" t="s">
        <v>84</v>
      </c>
    </row>
    <row r="1230" spans="1:24">
      <c r="A1230">
        <v>557</v>
      </c>
      <c r="B1230" s="28">
        <v>46202</v>
      </c>
      <c r="C1230">
        <v>2026</v>
      </c>
      <c r="D1230" t="s">
        <v>81</v>
      </c>
      <c r="E1230">
        <v>6</v>
      </c>
      <c r="F1230" t="s">
        <v>84</v>
      </c>
      <c r="G1230" t="s">
        <v>6</v>
      </c>
      <c r="H1230" t="s">
        <v>43</v>
      </c>
      <c r="I1230" t="s">
        <v>8</v>
      </c>
      <c r="J1230" t="s">
        <v>16</v>
      </c>
      <c r="K1230" t="s">
        <v>4</v>
      </c>
      <c r="L1230" t="s">
        <v>26</v>
      </c>
      <c r="M1230">
        <v>3</v>
      </c>
      <c r="N1230">
        <v>39.78</v>
      </c>
      <c r="O1230">
        <v>0.15</v>
      </c>
      <c r="P1230">
        <v>16.850000000000001</v>
      </c>
      <c r="Q1230">
        <v>101.43900000000001</v>
      </c>
      <c r="R1230">
        <v>50.550000000000004</v>
      </c>
      <c r="S1230">
        <v>50.889000000000003</v>
      </c>
      <c r="T1230">
        <v>0.50167095495815217</v>
      </c>
      <c r="U1230">
        <v>2026</v>
      </c>
      <c r="V1230" t="s">
        <v>81</v>
      </c>
      <c r="W1230">
        <v>6</v>
      </c>
      <c r="X1230" t="s">
        <v>84</v>
      </c>
    </row>
    <row r="1231" spans="1:24">
      <c r="A1231">
        <v>929</v>
      </c>
      <c r="B1231" s="28">
        <v>46202</v>
      </c>
      <c r="C1231">
        <v>2026</v>
      </c>
      <c r="D1231" t="s">
        <v>81</v>
      </c>
      <c r="E1231">
        <v>6</v>
      </c>
      <c r="F1231" t="s">
        <v>84</v>
      </c>
      <c r="G1231" t="s">
        <v>0</v>
      </c>
      <c r="H1231" t="s">
        <v>1</v>
      </c>
      <c r="I1231" t="s">
        <v>2</v>
      </c>
      <c r="J1231" t="s">
        <v>3</v>
      </c>
      <c r="K1231" t="s">
        <v>34</v>
      </c>
      <c r="L1231" t="s">
        <v>35</v>
      </c>
      <c r="M1231">
        <v>1</v>
      </c>
      <c r="N1231">
        <v>40.299999999999997</v>
      </c>
      <c r="O1231">
        <v>0.05</v>
      </c>
      <c r="P1231">
        <v>14.79</v>
      </c>
      <c r="Q1231">
        <v>38.284999999999997</v>
      </c>
      <c r="R1231">
        <v>14.79</v>
      </c>
      <c r="S1231">
        <v>23.494999999999997</v>
      </c>
      <c r="T1231">
        <v>0.61368682251534545</v>
      </c>
      <c r="U1231">
        <v>2026</v>
      </c>
      <c r="V1231" t="s">
        <v>81</v>
      </c>
      <c r="W1231">
        <v>6</v>
      </c>
      <c r="X1231" t="s">
        <v>84</v>
      </c>
    </row>
    <row r="1232" spans="1:24">
      <c r="A1232">
        <v>1089</v>
      </c>
      <c r="B1232" s="28">
        <v>46202</v>
      </c>
      <c r="C1232">
        <v>2026</v>
      </c>
      <c r="D1232" t="s">
        <v>81</v>
      </c>
      <c r="E1232">
        <v>6</v>
      </c>
      <c r="F1232" t="s">
        <v>84</v>
      </c>
      <c r="G1232" t="s">
        <v>6</v>
      </c>
      <c r="H1232" t="s">
        <v>41</v>
      </c>
      <c r="I1232" t="s">
        <v>19</v>
      </c>
      <c r="J1232" t="s">
        <v>3</v>
      </c>
      <c r="K1232" t="s">
        <v>9</v>
      </c>
      <c r="L1232" t="s">
        <v>10</v>
      </c>
      <c r="M1232">
        <v>1</v>
      </c>
      <c r="N1232">
        <v>90.91</v>
      </c>
      <c r="O1232">
        <v>0.05</v>
      </c>
      <c r="P1232">
        <v>45.9</v>
      </c>
      <c r="Q1232">
        <v>86.364499999999992</v>
      </c>
      <c r="R1232">
        <v>45.9</v>
      </c>
      <c r="S1232">
        <v>40.464499999999994</v>
      </c>
      <c r="T1232">
        <v>0.46853163047316893</v>
      </c>
      <c r="U1232">
        <v>2026</v>
      </c>
      <c r="V1232" t="s">
        <v>81</v>
      </c>
      <c r="W1232">
        <v>6</v>
      </c>
      <c r="X1232" t="s">
        <v>84</v>
      </c>
    </row>
    <row r="1233" spans="1:24">
      <c r="A1233">
        <v>1655</v>
      </c>
      <c r="B1233" s="28">
        <v>46202</v>
      </c>
      <c r="C1233">
        <v>2026</v>
      </c>
      <c r="D1233" t="s">
        <v>81</v>
      </c>
      <c r="E1233">
        <v>6</v>
      </c>
      <c r="F1233" t="s">
        <v>84</v>
      </c>
      <c r="G1233" t="s">
        <v>0</v>
      </c>
      <c r="H1233" t="s">
        <v>1</v>
      </c>
      <c r="I1233" t="s">
        <v>8</v>
      </c>
      <c r="J1233" t="s">
        <v>16</v>
      </c>
      <c r="K1233" t="s">
        <v>14</v>
      </c>
      <c r="L1233" t="s">
        <v>48</v>
      </c>
      <c r="M1233">
        <v>5</v>
      </c>
      <c r="N1233">
        <v>162.29</v>
      </c>
      <c r="O1233">
        <v>0.15</v>
      </c>
      <c r="P1233">
        <v>86.66</v>
      </c>
      <c r="Q1233">
        <v>689.73249999999996</v>
      </c>
      <c r="R1233">
        <v>433.29999999999995</v>
      </c>
      <c r="S1233">
        <v>256.4325</v>
      </c>
      <c r="T1233">
        <v>0.37178543855770174</v>
      </c>
      <c r="U1233">
        <v>2026</v>
      </c>
      <c r="V1233" t="s">
        <v>81</v>
      </c>
      <c r="W1233">
        <v>6</v>
      </c>
      <c r="X1233" t="s">
        <v>84</v>
      </c>
    </row>
    <row r="1234" spans="1:24">
      <c r="A1234">
        <v>1897</v>
      </c>
      <c r="B1234" s="28">
        <v>46202</v>
      </c>
      <c r="C1234">
        <v>2026</v>
      </c>
      <c r="D1234" t="s">
        <v>81</v>
      </c>
      <c r="E1234">
        <v>6</v>
      </c>
      <c r="F1234" t="s">
        <v>84</v>
      </c>
      <c r="G1234" t="s">
        <v>6</v>
      </c>
      <c r="H1234" t="s">
        <v>41</v>
      </c>
      <c r="I1234" t="s">
        <v>2</v>
      </c>
      <c r="J1234" t="s">
        <v>16</v>
      </c>
      <c r="K1234" t="s">
        <v>4</v>
      </c>
      <c r="L1234" t="s">
        <v>22</v>
      </c>
      <c r="M1234">
        <v>2</v>
      </c>
      <c r="N1234">
        <v>51.03</v>
      </c>
      <c r="O1234">
        <v>0</v>
      </c>
      <c r="P1234">
        <v>22.59</v>
      </c>
      <c r="Q1234">
        <v>102.06</v>
      </c>
      <c r="R1234">
        <v>45.18</v>
      </c>
      <c r="S1234">
        <v>56.88</v>
      </c>
      <c r="T1234">
        <v>0.55731922398589062</v>
      </c>
      <c r="U1234">
        <v>2026</v>
      </c>
      <c r="V1234" t="s">
        <v>81</v>
      </c>
      <c r="W1234">
        <v>6</v>
      </c>
      <c r="X1234" t="s">
        <v>84</v>
      </c>
    </row>
    <row r="1235" spans="1:24">
      <c r="A1235">
        <v>2417</v>
      </c>
      <c r="B1235" s="28">
        <v>46202</v>
      </c>
      <c r="C1235">
        <v>2026</v>
      </c>
      <c r="D1235" t="s">
        <v>81</v>
      </c>
      <c r="E1235">
        <v>6</v>
      </c>
      <c r="F1235" t="s">
        <v>84</v>
      </c>
      <c r="G1235" t="s">
        <v>6</v>
      </c>
      <c r="H1235" t="s">
        <v>43</v>
      </c>
      <c r="I1235" t="s">
        <v>2</v>
      </c>
      <c r="J1235" t="s">
        <v>16</v>
      </c>
      <c r="K1235" t="s">
        <v>34</v>
      </c>
      <c r="L1235" t="s">
        <v>45</v>
      </c>
      <c r="M1235">
        <v>1</v>
      </c>
      <c r="N1235">
        <v>50.67</v>
      </c>
      <c r="O1235">
        <v>0</v>
      </c>
      <c r="P1235">
        <v>22.18</v>
      </c>
      <c r="Q1235">
        <v>50.67</v>
      </c>
      <c r="R1235">
        <v>22.18</v>
      </c>
      <c r="S1235">
        <v>28.490000000000002</v>
      </c>
      <c r="T1235">
        <v>0.56226564041839355</v>
      </c>
      <c r="U1235">
        <v>2026</v>
      </c>
      <c r="V1235" t="s">
        <v>81</v>
      </c>
      <c r="W1235">
        <v>6</v>
      </c>
      <c r="X1235" t="s">
        <v>84</v>
      </c>
    </row>
    <row r="1236" spans="1:24">
      <c r="A1236">
        <v>3474</v>
      </c>
      <c r="B1236" s="28">
        <v>46202</v>
      </c>
      <c r="C1236">
        <v>2026</v>
      </c>
      <c r="D1236" t="s">
        <v>81</v>
      </c>
      <c r="E1236">
        <v>6</v>
      </c>
      <c r="F1236" t="s">
        <v>84</v>
      </c>
      <c r="G1236" t="s">
        <v>20</v>
      </c>
      <c r="H1236" t="s">
        <v>33</v>
      </c>
      <c r="I1236" t="s">
        <v>8</v>
      </c>
      <c r="J1236" t="s">
        <v>3</v>
      </c>
      <c r="K1236" t="s">
        <v>14</v>
      </c>
      <c r="L1236" t="s">
        <v>44</v>
      </c>
      <c r="M1236">
        <v>10</v>
      </c>
      <c r="N1236">
        <v>130.62</v>
      </c>
      <c r="O1236">
        <v>0.05</v>
      </c>
      <c r="P1236">
        <v>67.05</v>
      </c>
      <c r="Q1236">
        <v>1240.8899999999999</v>
      </c>
      <c r="R1236">
        <v>670.5</v>
      </c>
      <c r="S1236">
        <v>570.38999999999987</v>
      </c>
      <c r="T1236">
        <v>0.45966201677828006</v>
      </c>
      <c r="U1236">
        <v>2026</v>
      </c>
      <c r="V1236" t="s">
        <v>81</v>
      </c>
      <c r="W1236">
        <v>6</v>
      </c>
      <c r="X1236" t="s">
        <v>84</v>
      </c>
    </row>
    <row r="1237" spans="1:24">
      <c r="A1237">
        <v>4079</v>
      </c>
      <c r="B1237" s="28">
        <v>46202</v>
      </c>
      <c r="C1237">
        <v>2026</v>
      </c>
      <c r="D1237" t="s">
        <v>81</v>
      </c>
      <c r="E1237">
        <v>6</v>
      </c>
      <c r="F1237" t="s">
        <v>84</v>
      </c>
      <c r="G1237" t="s">
        <v>11</v>
      </c>
      <c r="H1237" t="s">
        <v>25</v>
      </c>
      <c r="I1237" t="s">
        <v>2</v>
      </c>
      <c r="J1237" t="s">
        <v>13</v>
      </c>
      <c r="K1237" t="s">
        <v>23</v>
      </c>
      <c r="L1237" t="s">
        <v>29</v>
      </c>
      <c r="M1237">
        <v>4</v>
      </c>
      <c r="N1237">
        <v>194.6</v>
      </c>
      <c r="O1237">
        <v>0</v>
      </c>
      <c r="P1237">
        <v>104.64</v>
      </c>
      <c r="Q1237">
        <v>778.4</v>
      </c>
      <c r="R1237">
        <v>418.56</v>
      </c>
      <c r="S1237">
        <v>359.84</v>
      </c>
      <c r="T1237">
        <v>0.46228160328879753</v>
      </c>
      <c r="U1237">
        <v>2026</v>
      </c>
      <c r="V1237" t="s">
        <v>81</v>
      </c>
      <c r="W1237">
        <v>6</v>
      </c>
      <c r="X1237" t="s">
        <v>84</v>
      </c>
    </row>
    <row r="1238" spans="1:24">
      <c r="A1238">
        <v>45</v>
      </c>
      <c r="B1238" s="28">
        <v>46203</v>
      </c>
      <c r="C1238">
        <v>2026</v>
      </c>
      <c r="D1238" t="s">
        <v>81</v>
      </c>
      <c r="E1238">
        <v>6</v>
      </c>
      <c r="F1238" t="s">
        <v>84</v>
      </c>
      <c r="G1238" t="s">
        <v>11</v>
      </c>
      <c r="H1238" t="s">
        <v>12</v>
      </c>
      <c r="I1238" t="s">
        <v>19</v>
      </c>
      <c r="J1238" t="s">
        <v>13</v>
      </c>
      <c r="K1238" t="s">
        <v>9</v>
      </c>
      <c r="L1238" t="s">
        <v>10</v>
      </c>
      <c r="M1238">
        <v>1</v>
      </c>
      <c r="N1238">
        <v>94</v>
      </c>
      <c r="O1238">
        <v>0</v>
      </c>
      <c r="P1238">
        <v>45.62</v>
      </c>
      <c r="Q1238">
        <v>94</v>
      </c>
      <c r="R1238">
        <v>45.62</v>
      </c>
      <c r="S1238">
        <v>48.38</v>
      </c>
      <c r="T1238">
        <v>0.51468085106382977</v>
      </c>
      <c r="U1238">
        <v>2026</v>
      </c>
      <c r="V1238" t="s">
        <v>81</v>
      </c>
      <c r="W1238">
        <v>6</v>
      </c>
      <c r="X1238" t="s">
        <v>84</v>
      </c>
    </row>
    <row r="1239" spans="1:24">
      <c r="A1239">
        <v>2895</v>
      </c>
      <c r="B1239" s="28">
        <v>46203</v>
      </c>
      <c r="C1239">
        <v>2026</v>
      </c>
      <c r="D1239" t="s">
        <v>81</v>
      </c>
      <c r="E1239">
        <v>6</v>
      </c>
      <c r="F1239" t="s">
        <v>84</v>
      </c>
      <c r="G1239" t="s">
        <v>20</v>
      </c>
      <c r="H1239" t="s">
        <v>33</v>
      </c>
      <c r="I1239" t="s">
        <v>2</v>
      </c>
      <c r="J1239" t="s">
        <v>3</v>
      </c>
      <c r="K1239" t="s">
        <v>34</v>
      </c>
      <c r="L1239" t="s">
        <v>35</v>
      </c>
      <c r="M1239">
        <v>2</v>
      </c>
      <c r="N1239">
        <v>40.46</v>
      </c>
      <c r="O1239">
        <v>0</v>
      </c>
      <c r="P1239">
        <v>15.15</v>
      </c>
      <c r="Q1239">
        <v>80.92</v>
      </c>
      <c r="R1239">
        <v>30.3</v>
      </c>
      <c r="S1239">
        <v>50.620000000000005</v>
      </c>
      <c r="T1239">
        <v>0.62555610479485912</v>
      </c>
      <c r="U1239">
        <v>2026</v>
      </c>
      <c r="V1239" t="s">
        <v>81</v>
      </c>
      <c r="W1239">
        <v>6</v>
      </c>
      <c r="X1239" t="s">
        <v>84</v>
      </c>
    </row>
    <row r="1240" spans="1:24">
      <c r="A1240">
        <v>5158</v>
      </c>
      <c r="B1240" s="28">
        <v>46203</v>
      </c>
      <c r="C1240">
        <v>2026</v>
      </c>
      <c r="D1240" t="s">
        <v>81</v>
      </c>
      <c r="E1240">
        <v>6</v>
      </c>
      <c r="F1240" t="s">
        <v>84</v>
      </c>
      <c r="G1240" t="s">
        <v>6</v>
      </c>
      <c r="H1240" t="s">
        <v>27</v>
      </c>
      <c r="I1240" t="s">
        <v>19</v>
      </c>
      <c r="J1240" t="s">
        <v>13</v>
      </c>
      <c r="K1240" t="s">
        <v>9</v>
      </c>
      <c r="L1240" t="s">
        <v>37</v>
      </c>
      <c r="M1240">
        <v>1</v>
      </c>
      <c r="N1240">
        <v>156.11000000000001</v>
      </c>
      <c r="O1240">
        <v>0</v>
      </c>
      <c r="P1240">
        <v>79.52</v>
      </c>
      <c r="Q1240">
        <v>156.11000000000001</v>
      </c>
      <c r="R1240">
        <v>79.52</v>
      </c>
      <c r="S1240">
        <v>76.590000000000018</v>
      </c>
      <c r="T1240">
        <v>0.49061559157004681</v>
      </c>
      <c r="U1240">
        <v>2026</v>
      </c>
      <c r="V1240" t="s">
        <v>81</v>
      </c>
      <c r="W1240">
        <v>6</v>
      </c>
      <c r="X1240" t="s">
        <v>84</v>
      </c>
    </row>
    <row r="1241" spans="1:24">
      <c r="A1241">
        <v>1217</v>
      </c>
      <c r="B1241" s="28">
        <v>46204</v>
      </c>
      <c r="C1241">
        <v>2026</v>
      </c>
      <c r="D1241" t="s">
        <v>85</v>
      </c>
      <c r="E1241">
        <v>7</v>
      </c>
      <c r="F1241" t="s">
        <v>86</v>
      </c>
      <c r="G1241" t="s">
        <v>11</v>
      </c>
      <c r="H1241" t="s">
        <v>18</v>
      </c>
      <c r="I1241" t="s">
        <v>2</v>
      </c>
      <c r="J1241" t="s">
        <v>3</v>
      </c>
      <c r="K1241" t="s">
        <v>23</v>
      </c>
      <c r="L1241" t="s">
        <v>51</v>
      </c>
      <c r="M1241">
        <v>2</v>
      </c>
      <c r="N1241">
        <v>121.78</v>
      </c>
      <c r="O1241">
        <v>0.1</v>
      </c>
      <c r="P1241">
        <v>59.62</v>
      </c>
      <c r="Q1241">
        <v>219.20400000000001</v>
      </c>
      <c r="R1241">
        <v>119.24</v>
      </c>
      <c r="S1241">
        <v>99.964000000000013</v>
      </c>
      <c r="T1241">
        <v>0.45603182423678407</v>
      </c>
      <c r="U1241">
        <v>2026</v>
      </c>
      <c r="V1241" t="s">
        <v>85</v>
      </c>
      <c r="W1241">
        <v>7</v>
      </c>
      <c r="X1241" t="s">
        <v>86</v>
      </c>
    </row>
    <row r="1242" spans="1:24">
      <c r="A1242">
        <v>2249</v>
      </c>
      <c r="B1242" s="28">
        <v>46204</v>
      </c>
      <c r="C1242">
        <v>2026</v>
      </c>
      <c r="D1242" t="s">
        <v>85</v>
      </c>
      <c r="E1242">
        <v>7</v>
      </c>
      <c r="F1242" t="s">
        <v>86</v>
      </c>
      <c r="G1242" t="s">
        <v>0</v>
      </c>
      <c r="H1242" t="s">
        <v>50</v>
      </c>
      <c r="I1242" t="s">
        <v>28</v>
      </c>
      <c r="J1242" t="s">
        <v>13</v>
      </c>
      <c r="K1242" t="s">
        <v>34</v>
      </c>
      <c r="L1242" t="s">
        <v>42</v>
      </c>
      <c r="M1242">
        <v>3</v>
      </c>
      <c r="N1242">
        <v>36.22</v>
      </c>
      <c r="O1242">
        <v>0.1</v>
      </c>
      <c r="P1242">
        <v>13.83</v>
      </c>
      <c r="Q1242">
        <v>97.793999999999997</v>
      </c>
      <c r="R1242">
        <v>41.49</v>
      </c>
      <c r="S1242">
        <v>56.303999999999995</v>
      </c>
      <c r="T1242">
        <v>0.57574084299650286</v>
      </c>
      <c r="U1242">
        <v>2026</v>
      </c>
      <c r="V1242" t="s">
        <v>85</v>
      </c>
      <c r="W1242">
        <v>7</v>
      </c>
      <c r="X1242" t="s">
        <v>86</v>
      </c>
    </row>
    <row r="1243" spans="1:24">
      <c r="A1243">
        <v>2650</v>
      </c>
      <c r="B1243" s="28">
        <v>46204</v>
      </c>
      <c r="C1243">
        <v>2026</v>
      </c>
      <c r="D1243" t="s">
        <v>85</v>
      </c>
      <c r="E1243">
        <v>7</v>
      </c>
      <c r="F1243" t="s">
        <v>86</v>
      </c>
      <c r="G1243" t="s">
        <v>20</v>
      </c>
      <c r="H1243" t="s">
        <v>31</v>
      </c>
      <c r="I1243" t="s">
        <v>8</v>
      </c>
      <c r="J1243" t="s">
        <v>16</v>
      </c>
      <c r="K1243" t="s">
        <v>14</v>
      </c>
      <c r="L1243" t="s">
        <v>48</v>
      </c>
      <c r="M1243">
        <v>10</v>
      </c>
      <c r="N1243">
        <v>161.78</v>
      </c>
      <c r="O1243">
        <v>0.1</v>
      </c>
      <c r="P1243">
        <v>85.11</v>
      </c>
      <c r="Q1243">
        <v>1456.02</v>
      </c>
      <c r="R1243">
        <v>851.1</v>
      </c>
      <c r="S1243">
        <v>604.91999999999996</v>
      </c>
      <c r="T1243">
        <v>0.4154613260806857</v>
      </c>
      <c r="U1243">
        <v>2026</v>
      </c>
      <c r="V1243" t="s">
        <v>85</v>
      </c>
      <c r="W1243">
        <v>7</v>
      </c>
      <c r="X1243" t="s">
        <v>86</v>
      </c>
    </row>
    <row r="1244" spans="1:24">
      <c r="A1244">
        <v>3937</v>
      </c>
      <c r="B1244" s="28">
        <v>46204</v>
      </c>
      <c r="C1244">
        <v>2026</v>
      </c>
      <c r="D1244" t="s">
        <v>85</v>
      </c>
      <c r="E1244">
        <v>7</v>
      </c>
      <c r="F1244" t="s">
        <v>86</v>
      </c>
      <c r="G1244" t="s">
        <v>20</v>
      </c>
      <c r="H1244" t="s">
        <v>31</v>
      </c>
      <c r="I1244" t="s">
        <v>2</v>
      </c>
      <c r="J1244" t="s">
        <v>16</v>
      </c>
      <c r="K1244" t="s">
        <v>23</v>
      </c>
      <c r="L1244" t="s">
        <v>51</v>
      </c>
      <c r="M1244">
        <v>3</v>
      </c>
      <c r="N1244">
        <v>126.23</v>
      </c>
      <c r="O1244">
        <v>0.05</v>
      </c>
      <c r="P1244">
        <v>61.81</v>
      </c>
      <c r="Q1244">
        <v>359.75549999999998</v>
      </c>
      <c r="R1244">
        <v>185.43</v>
      </c>
      <c r="S1244">
        <v>174.32549999999998</v>
      </c>
      <c r="T1244">
        <v>0.4845666014835075</v>
      </c>
      <c r="U1244">
        <v>2026</v>
      </c>
      <c r="V1244" t="s">
        <v>85</v>
      </c>
      <c r="W1244">
        <v>7</v>
      </c>
      <c r="X1244" t="s">
        <v>86</v>
      </c>
    </row>
    <row r="1245" spans="1:24">
      <c r="A1245">
        <v>4122</v>
      </c>
      <c r="B1245" s="28">
        <v>46204</v>
      </c>
      <c r="C1245">
        <v>2026</v>
      </c>
      <c r="D1245" t="s">
        <v>85</v>
      </c>
      <c r="E1245">
        <v>7</v>
      </c>
      <c r="F1245" t="s">
        <v>86</v>
      </c>
      <c r="G1245" t="s">
        <v>20</v>
      </c>
      <c r="H1245" t="s">
        <v>33</v>
      </c>
      <c r="I1245" t="s">
        <v>2</v>
      </c>
      <c r="J1245" t="s">
        <v>3</v>
      </c>
      <c r="K1245" t="s">
        <v>4</v>
      </c>
      <c r="L1245" t="s">
        <v>5</v>
      </c>
      <c r="M1245">
        <v>4</v>
      </c>
      <c r="N1245">
        <v>79.97</v>
      </c>
      <c r="O1245">
        <v>0.1</v>
      </c>
      <c r="P1245">
        <v>43.36</v>
      </c>
      <c r="Q1245">
        <v>287.892</v>
      </c>
      <c r="R1245">
        <v>173.44</v>
      </c>
      <c r="S1245">
        <v>114.452</v>
      </c>
      <c r="T1245">
        <v>0.39755185972517471</v>
      </c>
      <c r="U1245">
        <v>2026</v>
      </c>
      <c r="V1245" t="s">
        <v>85</v>
      </c>
      <c r="W1245">
        <v>7</v>
      </c>
      <c r="X1245" t="s">
        <v>86</v>
      </c>
    </row>
    <row r="1246" spans="1:24">
      <c r="A1246">
        <v>4589</v>
      </c>
      <c r="B1246" s="28">
        <v>46204</v>
      </c>
      <c r="C1246">
        <v>2026</v>
      </c>
      <c r="D1246" t="s">
        <v>85</v>
      </c>
      <c r="E1246">
        <v>7</v>
      </c>
      <c r="F1246" t="s">
        <v>86</v>
      </c>
      <c r="G1246" t="s">
        <v>20</v>
      </c>
      <c r="H1246" t="s">
        <v>33</v>
      </c>
      <c r="I1246" t="s">
        <v>19</v>
      </c>
      <c r="J1246" t="s">
        <v>13</v>
      </c>
      <c r="K1246" t="s">
        <v>4</v>
      </c>
      <c r="L1246" t="s">
        <v>30</v>
      </c>
      <c r="M1246">
        <v>2</v>
      </c>
      <c r="N1246">
        <v>102.37</v>
      </c>
      <c r="O1246">
        <v>0</v>
      </c>
      <c r="P1246">
        <v>50.25</v>
      </c>
      <c r="Q1246">
        <v>204.74</v>
      </c>
      <c r="R1246">
        <v>100.5</v>
      </c>
      <c r="S1246">
        <v>104.24000000000001</v>
      </c>
      <c r="T1246">
        <v>0.50913353521539517</v>
      </c>
      <c r="U1246">
        <v>2026</v>
      </c>
      <c r="V1246" t="s">
        <v>85</v>
      </c>
      <c r="W1246">
        <v>7</v>
      </c>
      <c r="X1246" t="s">
        <v>86</v>
      </c>
    </row>
    <row r="1247" spans="1:24">
      <c r="A1247">
        <v>4873</v>
      </c>
      <c r="B1247" s="28">
        <v>46204</v>
      </c>
      <c r="C1247">
        <v>2026</v>
      </c>
      <c r="D1247" t="s">
        <v>85</v>
      </c>
      <c r="E1247">
        <v>7</v>
      </c>
      <c r="F1247" t="s">
        <v>86</v>
      </c>
      <c r="G1247" t="s">
        <v>20</v>
      </c>
      <c r="H1247" t="s">
        <v>47</v>
      </c>
      <c r="I1247" t="s">
        <v>2</v>
      </c>
      <c r="J1247" t="s">
        <v>13</v>
      </c>
      <c r="K1247" t="s">
        <v>4</v>
      </c>
      <c r="L1247" t="s">
        <v>30</v>
      </c>
      <c r="M1247">
        <v>1</v>
      </c>
      <c r="N1247">
        <v>102.13</v>
      </c>
      <c r="O1247">
        <v>0</v>
      </c>
      <c r="P1247">
        <v>49.17</v>
      </c>
      <c r="Q1247">
        <v>102.13</v>
      </c>
      <c r="R1247">
        <v>49.17</v>
      </c>
      <c r="S1247">
        <v>52.959999999999994</v>
      </c>
      <c r="T1247">
        <v>0.5185547831195535</v>
      </c>
      <c r="U1247">
        <v>2026</v>
      </c>
      <c r="V1247" t="s">
        <v>85</v>
      </c>
      <c r="W1247">
        <v>7</v>
      </c>
      <c r="X1247" t="s">
        <v>86</v>
      </c>
    </row>
    <row r="1248" spans="1:24">
      <c r="A1248">
        <v>729</v>
      </c>
      <c r="B1248" s="28">
        <v>46205</v>
      </c>
      <c r="C1248">
        <v>2026</v>
      </c>
      <c r="D1248" t="s">
        <v>85</v>
      </c>
      <c r="E1248">
        <v>7</v>
      </c>
      <c r="F1248" t="s">
        <v>86</v>
      </c>
      <c r="G1248" t="s">
        <v>11</v>
      </c>
      <c r="H1248" t="s">
        <v>12</v>
      </c>
      <c r="I1248" t="s">
        <v>2</v>
      </c>
      <c r="J1248" t="s">
        <v>3</v>
      </c>
      <c r="K1248" t="s">
        <v>14</v>
      </c>
      <c r="L1248" t="s">
        <v>48</v>
      </c>
      <c r="M1248">
        <v>1</v>
      </c>
      <c r="N1248">
        <v>161.82</v>
      </c>
      <c r="O1248">
        <v>0</v>
      </c>
      <c r="P1248">
        <v>87.15</v>
      </c>
      <c r="Q1248">
        <v>161.82</v>
      </c>
      <c r="R1248">
        <v>87.15</v>
      </c>
      <c r="S1248">
        <v>74.669999999999987</v>
      </c>
      <c r="T1248">
        <v>0.46143863552094916</v>
      </c>
      <c r="U1248">
        <v>2026</v>
      </c>
      <c r="V1248" t="s">
        <v>85</v>
      </c>
      <c r="W1248">
        <v>7</v>
      </c>
      <c r="X1248" t="s">
        <v>86</v>
      </c>
    </row>
    <row r="1249" spans="1:24">
      <c r="A1249">
        <v>906</v>
      </c>
      <c r="B1249" s="28">
        <v>46205</v>
      </c>
      <c r="C1249">
        <v>2026</v>
      </c>
      <c r="D1249" t="s">
        <v>85</v>
      </c>
      <c r="E1249">
        <v>7</v>
      </c>
      <c r="F1249" t="s">
        <v>86</v>
      </c>
      <c r="G1249" t="s">
        <v>20</v>
      </c>
      <c r="H1249" t="s">
        <v>33</v>
      </c>
      <c r="I1249" t="s">
        <v>2</v>
      </c>
      <c r="J1249" t="s">
        <v>13</v>
      </c>
      <c r="K1249" t="s">
        <v>4</v>
      </c>
      <c r="L1249" t="s">
        <v>5</v>
      </c>
      <c r="M1249">
        <v>2</v>
      </c>
      <c r="N1249">
        <v>83.29</v>
      </c>
      <c r="O1249">
        <v>0</v>
      </c>
      <c r="P1249">
        <v>42.45</v>
      </c>
      <c r="Q1249">
        <v>166.58</v>
      </c>
      <c r="R1249">
        <v>84.9</v>
      </c>
      <c r="S1249">
        <v>81.680000000000007</v>
      </c>
      <c r="T1249">
        <v>0.49033497418657701</v>
      </c>
      <c r="U1249">
        <v>2026</v>
      </c>
      <c r="V1249" t="s">
        <v>85</v>
      </c>
      <c r="W1249">
        <v>7</v>
      </c>
      <c r="X1249" t="s">
        <v>86</v>
      </c>
    </row>
    <row r="1250" spans="1:24">
      <c r="A1250">
        <v>1531</v>
      </c>
      <c r="B1250" s="28">
        <v>46205</v>
      </c>
      <c r="C1250">
        <v>2026</v>
      </c>
      <c r="D1250" t="s">
        <v>85</v>
      </c>
      <c r="E1250">
        <v>7</v>
      </c>
      <c r="F1250" t="s">
        <v>86</v>
      </c>
      <c r="G1250" t="s">
        <v>11</v>
      </c>
      <c r="H1250" t="s">
        <v>52</v>
      </c>
      <c r="I1250" t="s">
        <v>2</v>
      </c>
      <c r="J1250" t="s">
        <v>13</v>
      </c>
      <c r="K1250" t="s">
        <v>14</v>
      </c>
      <c r="L1250" t="s">
        <v>44</v>
      </c>
      <c r="M1250">
        <v>2</v>
      </c>
      <c r="N1250">
        <v>136.72999999999999</v>
      </c>
      <c r="O1250">
        <v>0</v>
      </c>
      <c r="P1250">
        <v>66.03</v>
      </c>
      <c r="Q1250">
        <v>273.45999999999998</v>
      </c>
      <c r="R1250">
        <v>132.06</v>
      </c>
      <c r="S1250">
        <v>141.39999999999998</v>
      </c>
      <c r="T1250">
        <v>0.5170774519125283</v>
      </c>
      <c r="U1250">
        <v>2026</v>
      </c>
      <c r="V1250" t="s">
        <v>85</v>
      </c>
      <c r="W1250">
        <v>7</v>
      </c>
      <c r="X1250" t="s">
        <v>86</v>
      </c>
    </row>
    <row r="1251" spans="1:24">
      <c r="A1251">
        <v>1683</v>
      </c>
      <c r="B1251" s="28">
        <v>46205</v>
      </c>
      <c r="C1251">
        <v>2026</v>
      </c>
      <c r="D1251" t="s">
        <v>85</v>
      </c>
      <c r="E1251">
        <v>7</v>
      </c>
      <c r="F1251" t="s">
        <v>86</v>
      </c>
      <c r="G1251" t="s">
        <v>11</v>
      </c>
      <c r="H1251" t="s">
        <v>12</v>
      </c>
      <c r="I1251" t="s">
        <v>28</v>
      </c>
      <c r="J1251" t="s">
        <v>3</v>
      </c>
      <c r="K1251" t="s">
        <v>9</v>
      </c>
      <c r="L1251" t="s">
        <v>37</v>
      </c>
      <c r="M1251">
        <v>2</v>
      </c>
      <c r="N1251">
        <v>152.44</v>
      </c>
      <c r="O1251">
        <v>0</v>
      </c>
      <c r="P1251">
        <v>81.23</v>
      </c>
      <c r="Q1251">
        <v>304.88</v>
      </c>
      <c r="R1251">
        <v>162.46</v>
      </c>
      <c r="S1251">
        <v>142.41999999999999</v>
      </c>
      <c r="T1251">
        <v>0.46713461033849379</v>
      </c>
      <c r="U1251">
        <v>2026</v>
      </c>
      <c r="V1251" t="s">
        <v>85</v>
      </c>
      <c r="W1251">
        <v>7</v>
      </c>
      <c r="X1251" t="s">
        <v>86</v>
      </c>
    </row>
    <row r="1252" spans="1:24">
      <c r="A1252">
        <v>2363</v>
      </c>
      <c r="B1252" s="28">
        <v>46205</v>
      </c>
      <c r="C1252">
        <v>2026</v>
      </c>
      <c r="D1252" t="s">
        <v>85</v>
      </c>
      <c r="E1252">
        <v>7</v>
      </c>
      <c r="F1252" t="s">
        <v>86</v>
      </c>
      <c r="G1252" t="s">
        <v>20</v>
      </c>
      <c r="H1252" t="s">
        <v>31</v>
      </c>
      <c r="I1252" t="s">
        <v>2</v>
      </c>
      <c r="J1252" t="s">
        <v>13</v>
      </c>
      <c r="K1252" t="s">
        <v>9</v>
      </c>
      <c r="L1252" t="s">
        <v>46</v>
      </c>
      <c r="M1252">
        <v>2</v>
      </c>
      <c r="N1252">
        <v>71.28</v>
      </c>
      <c r="O1252">
        <v>0.1</v>
      </c>
      <c r="P1252">
        <v>32.67</v>
      </c>
      <c r="Q1252">
        <v>128.304</v>
      </c>
      <c r="R1252">
        <v>65.34</v>
      </c>
      <c r="S1252">
        <v>62.963999999999999</v>
      </c>
      <c r="T1252">
        <v>0.4907407407407407</v>
      </c>
      <c r="U1252">
        <v>2026</v>
      </c>
      <c r="V1252" t="s">
        <v>85</v>
      </c>
      <c r="W1252">
        <v>7</v>
      </c>
      <c r="X1252" t="s">
        <v>86</v>
      </c>
    </row>
    <row r="1253" spans="1:24">
      <c r="A1253">
        <v>3858</v>
      </c>
      <c r="B1253" s="28">
        <v>46205</v>
      </c>
      <c r="C1253">
        <v>2026</v>
      </c>
      <c r="D1253" t="s">
        <v>85</v>
      </c>
      <c r="E1253">
        <v>7</v>
      </c>
      <c r="F1253" t="s">
        <v>86</v>
      </c>
      <c r="G1253" t="s">
        <v>11</v>
      </c>
      <c r="H1253" t="s">
        <v>18</v>
      </c>
      <c r="I1253" t="s">
        <v>28</v>
      </c>
      <c r="J1253" t="s">
        <v>3</v>
      </c>
      <c r="K1253" t="s">
        <v>4</v>
      </c>
      <c r="L1253" t="s">
        <v>5</v>
      </c>
      <c r="M1253">
        <v>1</v>
      </c>
      <c r="N1253">
        <v>80.290000000000006</v>
      </c>
      <c r="O1253">
        <v>0.1</v>
      </c>
      <c r="P1253">
        <v>43.47</v>
      </c>
      <c r="Q1253">
        <v>72.26100000000001</v>
      </c>
      <c r="R1253">
        <v>43.47</v>
      </c>
      <c r="S1253">
        <v>28.791000000000011</v>
      </c>
      <c r="T1253">
        <v>0.39843068875326948</v>
      </c>
      <c r="U1253">
        <v>2026</v>
      </c>
      <c r="V1253" t="s">
        <v>85</v>
      </c>
      <c r="W1253">
        <v>7</v>
      </c>
      <c r="X1253" t="s">
        <v>86</v>
      </c>
    </row>
    <row r="1254" spans="1:24">
      <c r="A1254">
        <v>4233</v>
      </c>
      <c r="B1254" s="28">
        <v>46205</v>
      </c>
      <c r="C1254">
        <v>2026</v>
      </c>
      <c r="D1254" t="s">
        <v>85</v>
      </c>
      <c r="E1254">
        <v>7</v>
      </c>
      <c r="F1254" t="s">
        <v>86</v>
      </c>
      <c r="G1254" t="s">
        <v>6</v>
      </c>
      <c r="H1254" t="s">
        <v>27</v>
      </c>
      <c r="I1254" t="s">
        <v>28</v>
      </c>
      <c r="J1254" t="s">
        <v>13</v>
      </c>
      <c r="K1254" t="s">
        <v>9</v>
      </c>
      <c r="L1254" t="s">
        <v>17</v>
      </c>
      <c r="M1254">
        <v>1</v>
      </c>
      <c r="N1254">
        <v>142.38</v>
      </c>
      <c r="O1254">
        <v>0.05</v>
      </c>
      <c r="P1254">
        <v>77.17</v>
      </c>
      <c r="Q1254">
        <v>135.261</v>
      </c>
      <c r="R1254">
        <v>77.17</v>
      </c>
      <c r="S1254">
        <v>58.090999999999994</v>
      </c>
      <c r="T1254">
        <v>0.42947338848596417</v>
      </c>
      <c r="U1254">
        <v>2026</v>
      </c>
      <c r="V1254" t="s">
        <v>85</v>
      </c>
      <c r="W1254">
        <v>7</v>
      </c>
      <c r="X1254" t="s">
        <v>86</v>
      </c>
    </row>
    <row r="1255" spans="1:24">
      <c r="A1255">
        <v>5071</v>
      </c>
      <c r="B1255" s="28">
        <v>46205</v>
      </c>
      <c r="C1255">
        <v>2026</v>
      </c>
      <c r="D1255" t="s">
        <v>85</v>
      </c>
      <c r="E1255">
        <v>7</v>
      </c>
      <c r="F1255" t="s">
        <v>86</v>
      </c>
      <c r="G1255" t="s">
        <v>20</v>
      </c>
      <c r="H1255" t="s">
        <v>31</v>
      </c>
      <c r="I1255" t="s">
        <v>2</v>
      </c>
      <c r="J1255" t="s">
        <v>13</v>
      </c>
      <c r="K1255" t="s">
        <v>9</v>
      </c>
      <c r="L1255" t="s">
        <v>10</v>
      </c>
      <c r="M1255">
        <v>3</v>
      </c>
      <c r="N1255">
        <v>91.47</v>
      </c>
      <c r="O1255">
        <v>0.05</v>
      </c>
      <c r="P1255">
        <v>45.6</v>
      </c>
      <c r="Q1255">
        <v>260.68949999999995</v>
      </c>
      <c r="R1255">
        <v>136.80000000000001</v>
      </c>
      <c r="S1255">
        <v>123.88949999999994</v>
      </c>
      <c r="T1255">
        <v>0.47523778287963253</v>
      </c>
      <c r="U1255">
        <v>2026</v>
      </c>
      <c r="V1255" t="s">
        <v>85</v>
      </c>
      <c r="W1255">
        <v>7</v>
      </c>
      <c r="X1255" t="s">
        <v>86</v>
      </c>
    </row>
    <row r="1256" spans="1:24">
      <c r="A1256">
        <v>5174</v>
      </c>
      <c r="B1256" s="28">
        <v>46205</v>
      </c>
      <c r="C1256">
        <v>2026</v>
      </c>
      <c r="D1256" t="s">
        <v>85</v>
      </c>
      <c r="E1256">
        <v>7</v>
      </c>
      <c r="F1256" t="s">
        <v>86</v>
      </c>
      <c r="G1256" t="s">
        <v>6</v>
      </c>
      <c r="H1256" t="s">
        <v>41</v>
      </c>
      <c r="I1256" t="s">
        <v>19</v>
      </c>
      <c r="J1256" t="s">
        <v>13</v>
      </c>
      <c r="K1256" t="s">
        <v>14</v>
      </c>
      <c r="L1256" t="s">
        <v>32</v>
      </c>
      <c r="M1256">
        <v>1</v>
      </c>
      <c r="N1256">
        <v>45.92</v>
      </c>
      <c r="O1256">
        <v>0.05</v>
      </c>
      <c r="P1256">
        <v>17.91</v>
      </c>
      <c r="Q1256">
        <v>43.624000000000002</v>
      </c>
      <c r="R1256">
        <v>17.91</v>
      </c>
      <c r="S1256">
        <v>25.714000000000002</v>
      </c>
      <c r="T1256">
        <v>0.58944617641665142</v>
      </c>
      <c r="U1256">
        <v>2026</v>
      </c>
      <c r="V1256" t="s">
        <v>85</v>
      </c>
      <c r="W1256">
        <v>7</v>
      </c>
      <c r="X1256" t="s">
        <v>86</v>
      </c>
    </row>
    <row r="1257" spans="1:24">
      <c r="A1257">
        <v>727</v>
      </c>
      <c r="B1257" s="28">
        <v>46206</v>
      </c>
      <c r="C1257">
        <v>2026</v>
      </c>
      <c r="D1257" t="s">
        <v>85</v>
      </c>
      <c r="E1257">
        <v>7</v>
      </c>
      <c r="F1257" t="s">
        <v>86</v>
      </c>
      <c r="G1257" t="s">
        <v>20</v>
      </c>
      <c r="H1257" t="s">
        <v>21</v>
      </c>
      <c r="I1257" t="s">
        <v>19</v>
      </c>
      <c r="J1257" t="s">
        <v>13</v>
      </c>
      <c r="K1257" t="s">
        <v>34</v>
      </c>
      <c r="L1257" t="s">
        <v>42</v>
      </c>
      <c r="M1257">
        <v>1</v>
      </c>
      <c r="N1257">
        <v>36.01</v>
      </c>
      <c r="O1257">
        <v>0</v>
      </c>
      <c r="P1257">
        <v>14.11</v>
      </c>
      <c r="Q1257">
        <v>36.01</v>
      </c>
      <c r="R1257">
        <v>14.11</v>
      </c>
      <c r="S1257">
        <v>21.9</v>
      </c>
      <c r="T1257">
        <v>0.60816439877811723</v>
      </c>
      <c r="U1257">
        <v>2026</v>
      </c>
      <c r="V1257" t="s">
        <v>85</v>
      </c>
      <c r="W1257">
        <v>7</v>
      </c>
      <c r="X1257" t="s">
        <v>86</v>
      </c>
    </row>
    <row r="1258" spans="1:24">
      <c r="A1258">
        <v>1546</v>
      </c>
      <c r="B1258" s="28">
        <v>46206</v>
      </c>
      <c r="C1258">
        <v>2026</v>
      </c>
      <c r="D1258" t="s">
        <v>85</v>
      </c>
      <c r="E1258">
        <v>7</v>
      </c>
      <c r="F1258" t="s">
        <v>86</v>
      </c>
      <c r="G1258" t="s">
        <v>20</v>
      </c>
      <c r="H1258" t="s">
        <v>47</v>
      </c>
      <c r="I1258" t="s">
        <v>2</v>
      </c>
      <c r="J1258" t="s">
        <v>16</v>
      </c>
      <c r="K1258" t="s">
        <v>14</v>
      </c>
      <c r="L1258" t="s">
        <v>48</v>
      </c>
      <c r="M1258">
        <v>1</v>
      </c>
      <c r="N1258">
        <v>165.8</v>
      </c>
      <c r="O1258">
        <v>0.1</v>
      </c>
      <c r="P1258">
        <v>88.32</v>
      </c>
      <c r="Q1258">
        <v>149.22000000000003</v>
      </c>
      <c r="R1258">
        <v>88.32</v>
      </c>
      <c r="S1258">
        <v>60.900000000000034</v>
      </c>
      <c r="T1258">
        <v>0.40812223562525146</v>
      </c>
      <c r="U1258">
        <v>2026</v>
      </c>
      <c r="V1258" t="s">
        <v>85</v>
      </c>
      <c r="W1258">
        <v>7</v>
      </c>
      <c r="X1258" t="s">
        <v>86</v>
      </c>
    </row>
    <row r="1259" spans="1:24">
      <c r="A1259">
        <v>3610</v>
      </c>
      <c r="B1259" s="28">
        <v>46206</v>
      </c>
      <c r="C1259">
        <v>2026</v>
      </c>
      <c r="D1259" t="s">
        <v>85</v>
      </c>
      <c r="E1259">
        <v>7</v>
      </c>
      <c r="F1259" t="s">
        <v>86</v>
      </c>
      <c r="G1259" t="s">
        <v>11</v>
      </c>
      <c r="H1259" t="s">
        <v>12</v>
      </c>
      <c r="I1259" t="s">
        <v>8</v>
      </c>
      <c r="J1259" t="s">
        <v>16</v>
      </c>
      <c r="K1259" t="s">
        <v>34</v>
      </c>
      <c r="L1259" t="s">
        <v>35</v>
      </c>
      <c r="M1259">
        <v>5</v>
      </c>
      <c r="N1259">
        <v>40.36</v>
      </c>
      <c r="O1259">
        <v>0.15</v>
      </c>
      <c r="P1259">
        <v>14.57</v>
      </c>
      <c r="Q1259">
        <v>171.53</v>
      </c>
      <c r="R1259">
        <v>72.849999999999994</v>
      </c>
      <c r="S1259">
        <v>98.68</v>
      </c>
      <c r="T1259">
        <v>0.57529295167026184</v>
      </c>
      <c r="U1259">
        <v>2026</v>
      </c>
      <c r="V1259" t="s">
        <v>85</v>
      </c>
      <c r="W1259">
        <v>7</v>
      </c>
      <c r="X1259" t="s">
        <v>86</v>
      </c>
    </row>
    <row r="1260" spans="1:24">
      <c r="A1260">
        <v>3931</v>
      </c>
      <c r="B1260" s="28">
        <v>46206</v>
      </c>
      <c r="C1260">
        <v>2026</v>
      </c>
      <c r="D1260" t="s">
        <v>85</v>
      </c>
      <c r="E1260">
        <v>7</v>
      </c>
      <c r="F1260" t="s">
        <v>86</v>
      </c>
      <c r="G1260" t="s">
        <v>11</v>
      </c>
      <c r="H1260" t="s">
        <v>52</v>
      </c>
      <c r="I1260" t="s">
        <v>8</v>
      </c>
      <c r="J1260" t="s">
        <v>16</v>
      </c>
      <c r="K1260" t="s">
        <v>9</v>
      </c>
      <c r="L1260" t="s">
        <v>17</v>
      </c>
      <c r="M1260">
        <v>12</v>
      </c>
      <c r="N1260">
        <v>143.77000000000001</v>
      </c>
      <c r="O1260">
        <v>0.1</v>
      </c>
      <c r="P1260">
        <v>81.680000000000007</v>
      </c>
      <c r="Q1260">
        <v>1552.7160000000003</v>
      </c>
      <c r="R1260">
        <v>980.16000000000008</v>
      </c>
      <c r="S1260">
        <v>572.55600000000027</v>
      </c>
      <c r="T1260">
        <v>0.3687448316369511</v>
      </c>
      <c r="U1260">
        <v>2026</v>
      </c>
      <c r="V1260" t="s">
        <v>85</v>
      </c>
      <c r="W1260">
        <v>7</v>
      </c>
      <c r="X1260" t="s">
        <v>86</v>
      </c>
    </row>
    <row r="1261" spans="1:24">
      <c r="A1261">
        <v>3942</v>
      </c>
      <c r="B1261" s="28">
        <v>46206</v>
      </c>
      <c r="C1261">
        <v>2026</v>
      </c>
      <c r="D1261" t="s">
        <v>85</v>
      </c>
      <c r="E1261">
        <v>7</v>
      </c>
      <c r="F1261" t="s">
        <v>86</v>
      </c>
      <c r="G1261" t="s">
        <v>6</v>
      </c>
      <c r="H1261" t="s">
        <v>43</v>
      </c>
      <c r="I1261" t="s">
        <v>2</v>
      </c>
      <c r="J1261" t="s">
        <v>13</v>
      </c>
      <c r="K1261" t="s">
        <v>9</v>
      </c>
      <c r="L1261" t="s">
        <v>46</v>
      </c>
      <c r="M1261">
        <v>2</v>
      </c>
      <c r="N1261">
        <v>70.5</v>
      </c>
      <c r="O1261">
        <v>0</v>
      </c>
      <c r="P1261">
        <v>32.51</v>
      </c>
      <c r="Q1261">
        <v>141</v>
      </c>
      <c r="R1261">
        <v>65.02</v>
      </c>
      <c r="S1261">
        <v>75.98</v>
      </c>
      <c r="T1261">
        <v>0.53886524822695037</v>
      </c>
      <c r="U1261">
        <v>2026</v>
      </c>
      <c r="V1261" t="s">
        <v>85</v>
      </c>
      <c r="W1261">
        <v>7</v>
      </c>
      <c r="X1261" t="s">
        <v>86</v>
      </c>
    </row>
    <row r="1262" spans="1:24">
      <c r="A1262">
        <v>4165</v>
      </c>
      <c r="B1262" s="28">
        <v>46206</v>
      </c>
      <c r="C1262">
        <v>2026</v>
      </c>
      <c r="D1262" t="s">
        <v>85</v>
      </c>
      <c r="E1262">
        <v>7</v>
      </c>
      <c r="F1262" t="s">
        <v>86</v>
      </c>
      <c r="G1262" t="s">
        <v>6</v>
      </c>
      <c r="H1262" t="s">
        <v>49</v>
      </c>
      <c r="I1262" t="s">
        <v>2</v>
      </c>
      <c r="J1262" t="s">
        <v>13</v>
      </c>
      <c r="K1262" t="s">
        <v>9</v>
      </c>
      <c r="L1262" t="s">
        <v>37</v>
      </c>
      <c r="M1262">
        <v>2</v>
      </c>
      <c r="N1262">
        <v>152.88999999999999</v>
      </c>
      <c r="O1262">
        <v>0</v>
      </c>
      <c r="P1262">
        <v>81.34</v>
      </c>
      <c r="Q1262">
        <v>305.77999999999997</v>
      </c>
      <c r="R1262">
        <v>162.68</v>
      </c>
      <c r="S1262">
        <v>143.09999999999997</v>
      </c>
      <c r="T1262">
        <v>0.46798351756164558</v>
      </c>
      <c r="U1262">
        <v>2026</v>
      </c>
      <c r="V1262" t="s">
        <v>85</v>
      </c>
      <c r="W1262">
        <v>7</v>
      </c>
      <c r="X1262" t="s">
        <v>86</v>
      </c>
    </row>
    <row r="1263" spans="1:24">
      <c r="A1263">
        <v>1149</v>
      </c>
      <c r="B1263" s="28">
        <v>46207</v>
      </c>
      <c r="C1263">
        <v>2026</v>
      </c>
      <c r="D1263" t="s">
        <v>85</v>
      </c>
      <c r="E1263">
        <v>7</v>
      </c>
      <c r="F1263" t="s">
        <v>86</v>
      </c>
      <c r="G1263" t="s">
        <v>0</v>
      </c>
      <c r="H1263" t="s">
        <v>50</v>
      </c>
      <c r="I1263" t="s">
        <v>2</v>
      </c>
      <c r="J1263" t="s">
        <v>13</v>
      </c>
      <c r="K1263" t="s">
        <v>4</v>
      </c>
      <c r="L1263" t="s">
        <v>5</v>
      </c>
      <c r="M1263">
        <v>2</v>
      </c>
      <c r="N1263">
        <v>81.900000000000006</v>
      </c>
      <c r="O1263">
        <v>0</v>
      </c>
      <c r="P1263">
        <v>42.61</v>
      </c>
      <c r="Q1263">
        <v>163.80000000000001</v>
      </c>
      <c r="R1263">
        <v>85.22</v>
      </c>
      <c r="S1263">
        <v>78.580000000000013</v>
      </c>
      <c r="T1263">
        <v>0.47973137973137975</v>
      </c>
      <c r="U1263">
        <v>2026</v>
      </c>
      <c r="V1263" t="s">
        <v>85</v>
      </c>
      <c r="W1263">
        <v>7</v>
      </c>
      <c r="X1263" t="s">
        <v>86</v>
      </c>
    </row>
    <row r="1264" spans="1:24">
      <c r="A1264">
        <v>1310</v>
      </c>
      <c r="B1264" s="28">
        <v>46207</v>
      </c>
      <c r="C1264">
        <v>2026</v>
      </c>
      <c r="D1264" t="s">
        <v>85</v>
      </c>
      <c r="E1264">
        <v>7</v>
      </c>
      <c r="F1264" t="s">
        <v>86</v>
      </c>
      <c r="G1264" t="s">
        <v>11</v>
      </c>
      <c r="H1264" t="s">
        <v>39</v>
      </c>
      <c r="I1264" t="s">
        <v>19</v>
      </c>
      <c r="J1264" t="s">
        <v>13</v>
      </c>
      <c r="K1264" t="s">
        <v>4</v>
      </c>
      <c r="L1264" t="s">
        <v>30</v>
      </c>
      <c r="M1264">
        <v>1</v>
      </c>
      <c r="N1264">
        <v>103.58</v>
      </c>
      <c r="O1264">
        <v>0</v>
      </c>
      <c r="P1264">
        <v>51.94</v>
      </c>
      <c r="Q1264">
        <v>103.58</v>
      </c>
      <c r="R1264">
        <v>51.94</v>
      </c>
      <c r="S1264">
        <v>51.64</v>
      </c>
      <c r="T1264">
        <v>0.49855184398532537</v>
      </c>
      <c r="U1264">
        <v>2026</v>
      </c>
      <c r="V1264" t="s">
        <v>85</v>
      </c>
      <c r="W1264">
        <v>7</v>
      </c>
      <c r="X1264" t="s">
        <v>86</v>
      </c>
    </row>
    <row r="1265" spans="1:24">
      <c r="A1265">
        <v>2352</v>
      </c>
      <c r="B1265" s="28">
        <v>46207</v>
      </c>
      <c r="C1265">
        <v>2026</v>
      </c>
      <c r="D1265" t="s">
        <v>85</v>
      </c>
      <c r="E1265">
        <v>7</v>
      </c>
      <c r="F1265" t="s">
        <v>86</v>
      </c>
      <c r="G1265" t="s">
        <v>11</v>
      </c>
      <c r="H1265" t="s">
        <v>18</v>
      </c>
      <c r="I1265" t="s">
        <v>8</v>
      </c>
      <c r="J1265" t="s">
        <v>3</v>
      </c>
      <c r="K1265" t="s">
        <v>9</v>
      </c>
      <c r="L1265" t="s">
        <v>46</v>
      </c>
      <c r="M1265">
        <v>4</v>
      </c>
      <c r="N1265">
        <v>69.7</v>
      </c>
      <c r="O1265">
        <v>0.1</v>
      </c>
      <c r="P1265">
        <v>32.799999999999997</v>
      </c>
      <c r="Q1265">
        <v>250.92000000000002</v>
      </c>
      <c r="R1265">
        <v>131.19999999999999</v>
      </c>
      <c r="S1265">
        <v>119.72000000000003</v>
      </c>
      <c r="T1265">
        <v>0.47712418300653603</v>
      </c>
      <c r="U1265">
        <v>2026</v>
      </c>
      <c r="V1265" t="s">
        <v>85</v>
      </c>
      <c r="W1265">
        <v>7</v>
      </c>
      <c r="X1265" t="s">
        <v>86</v>
      </c>
    </row>
    <row r="1266" spans="1:24">
      <c r="A1266">
        <v>2547</v>
      </c>
      <c r="B1266" s="28">
        <v>46207</v>
      </c>
      <c r="C1266">
        <v>2026</v>
      </c>
      <c r="D1266" t="s">
        <v>85</v>
      </c>
      <c r="E1266">
        <v>7</v>
      </c>
      <c r="F1266" t="s">
        <v>86</v>
      </c>
      <c r="G1266" t="s">
        <v>6</v>
      </c>
      <c r="H1266" t="s">
        <v>43</v>
      </c>
      <c r="I1266" t="s">
        <v>2</v>
      </c>
      <c r="J1266" t="s">
        <v>16</v>
      </c>
      <c r="K1266" t="s">
        <v>34</v>
      </c>
      <c r="L1266" t="s">
        <v>35</v>
      </c>
      <c r="M1266">
        <v>1</v>
      </c>
      <c r="N1266">
        <v>40.549999999999997</v>
      </c>
      <c r="O1266">
        <v>0.05</v>
      </c>
      <c r="P1266">
        <v>14.44</v>
      </c>
      <c r="Q1266">
        <v>38.522499999999994</v>
      </c>
      <c r="R1266">
        <v>14.44</v>
      </c>
      <c r="S1266">
        <v>24.082499999999996</v>
      </c>
      <c r="T1266">
        <v>0.62515413070283599</v>
      </c>
      <c r="U1266">
        <v>2026</v>
      </c>
      <c r="V1266" t="s">
        <v>85</v>
      </c>
      <c r="W1266">
        <v>7</v>
      </c>
      <c r="X1266" t="s">
        <v>86</v>
      </c>
    </row>
    <row r="1267" spans="1:24">
      <c r="A1267">
        <v>2720</v>
      </c>
      <c r="B1267" s="28">
        <v>46207</v>
      </c>
      <c r="C1267">
        <v>2026</v>
      </c>
      <c r="D1267" t="s">
        <v>85</v>
      </c>
      <c r="E1267">
        <v>7</v>
      </c>
      <c r="F1267" t="s">
        <v>86</v>
      </c>
      <c r="G1267" t="s">
        <v>20</v>
      </c>
      <c r="H1267" t="s">
        <v>33</v>
      </c>
      <c r="I1267" t="s">
        <v>2</v>
      </c>
      <c r="J1267" t="s">
        <v>13</v>
      </c>
      <c r="K1267" t="s">
        <v>9</v>
      </c>
      <c r="L1267" t="s">
        <v>17</v>
      </c>
      <c r="M1267">
        <v>2</v>
      </c>
      <c r="N1267">
        <v>145.88999999999999</v>
      </c>
      <c r="O1267">
        <v>0</v>
      </c>
      <c r="P1267">
        <v>80.709999999999994</v>
      </c>
      <c r="Q1267">
        <v>291.77999999999997</v>
      </c>
      <c r="R1267">
        <v>161.41999999999999</v>
      </c>
      <c r="S1267">
        <v>130.35999999999999</v>
      </c>
      <c r="T1267">
        <v>0.4467749674412228</v>
      </c>
      <c r="U1267">
        <v>2026</v>
      </c>
      <c r="V1267" t="s">
        <v>85</v>
      </c>
      <c r="W1267">
        <v>7</v>
      </c>
      <c r="X1267" t="s">
        <v>86</v>
      </c>
    </row>
    <row r="1268" spans="1:24">
      <c r="A1268">
        <v>3591</v>
      </c>
      <c r="B1268" s="28">
        <v>46207</v>
      </c>
      <c r="C1268">
        <v>2026</v>
      </c>
      <c r="D1268" t="s">
        <v>85</v>
      </c>
      <c r="E1268">
        <v>7</v>
      </c>
      <c r="F1268" t="s">
        <v>86</v>
      </c>
      <c r="G1268" t="s">
        <v>20</v>
      </c>
      <c r="H1268" t="s">
        <v>47</v>
      </c>
      <c r="I1268" t="s">
        <v>2</v>
      </c>
      <c r="J1268" t="s">
        <v>3</v>
      </c>
      <c r="K1268" t="s">
        <v>14</v>
      </c>
      <c r="L1268" t="s">
        <v>48</v>
      </c>
      <c r="M1268">
        <v>1</v>
      </c>
      <c r="N1268">
        <v>163.25</v>
      </c>
      <c r="O1268">
        <v>0</v>
      </c>
      <c r="P1268">
        <v>89.71</v>
      </c>
      <c r="Q1268">
        <v>163.25</v>
      </c>
      <c r="R1268">
        <v>89.71</v>
      </c>
      <c r="S1268">
        <v>73.540000000000006</v>
      </c>
      <c r="T1268">
        <v>0.45047473200612559</v>
      </c>
      <c r="U1268">
        <v>2026</v>
      </c>
      <c r="V1268" t="s">
        <v>85</v>
      </c>
      <c r="W1268">
        <v>7</v>
      </c>
      <c r="X1268" t="s">
        <v>86</v>
      </c>
    </row>
    <row r="1269" spans="1:24">
      <c r="A1269">
        <v>3819</v>
      </c>
      <c r="B1269" s="28">
        <v>46207</v>
      </c>
      <c r="C1269">
        <v>2026</v>
      </c>
      <c r="D1269" t="s">
        <v>85</v>
      </c>
      <c r="E1269">
        <v>7</v>
      </c>
      <c r="F1269" t="s">
        <v>86</v>
      </c>
      <c r="G1269" t="s">
        <v>6</v>
      </c>
      <c r="H1269" t="s">
        <v>7</v>
      </c>
      <c r="I1269" t="s">
        <v>2</v>
      </c>
      <c r="J1269" t="s">
        <v>3</v>
      </c>
      <c r="K1269" t="s">
        <v>34</v>
      </c>
      <c r="L1269" t="s">
        <v>35</v>
      </c>
      <c r="M1269">
        <v>1</v>
      </c>
      <c r="N1269">
        <v>40.39</v>
      </c>
      <c r="O1269">
        <v>0.1</v>
      </c>
      <c r="P1269">
        <v>14.38</v>
      </c>
      <c r="Q1269">
        <v>36.350999999999999</v>
      </c>
      <c r="R1269">
        <v>14.38</v>
      </c>
      <c r="S1269">
        <v>21.970999999999997</v>
      </c>
      <c r="T1269">
        <v>0.60441253335534095</v>
      </c>
      <c r="U1269">
        <v>2026</v>
      </c>
      <c r="V1269" t="s">
        <v>85</v>
      </c>
      <c r="W1269">
        <v>7</v>
      </c>
      <c r="X1269" t="s">
        <v>86</v>
      </c>
    </row>
    <row r="1270" spans="1:24">
      <c r="A1270">
        <v>4869</v>
      </c>
      <c r="B1270" s="28">
        <v>46207</v>
      </c>
      <c r="C1270">
        <v>2026</v>
      </c>
      <c r="D1270" t="s">
        <v>85</v>
      </c>
      <c r="E1270">
        <v>7</v>
      </c>
      <c r="F1270" t="s">
        <v>86</v>
      </c>
      <c r="G1270" t="s">
        <v>0</v>
      </c>
      <c r="H1270" t="s">
        <v>50</v>
      </c>
      <c r="I1270" t="s">
        <v>19</v>
      </c>
      <c r="J1270" t="s">
        <v>3</v>
      </c>
      <c r="K1270" t="s">
        <v>23</v>
      </c>
      <c r="L1270" t="s">
        <v>29</v>
      </c>
      <c r="M1270">
        <v>1</v>
      </c>
      <c r="N1270">
        <v>200.22</v>
      </c>
      <c r="O1270">
        <v>0</v>
      </c>
      <c r="P1270">
        <v>104.38</v>
      </c>
      <c r="Q1270">
        <v>200.22</v>
      </c>
      <c r="R1270">
        <v>104.38</v>
      </c>
      <c r="S1270">
        <v>95.84</v>
      </c>
      <c r="T1270">
        <v>0.47867345919488563</v>
      </c>
      <c r="U1270">
        <v>2026</v>
      </c>
      <c r="V1270" t="s">
        <v>85</v>
      </c>
      <c r="W1270">
        <v>7</v>
      </c>
      <c r="X1270" t="s">
        <v>86</v>
      </c>
    </row>
    <row r="1271" spans="1:24">
      <c r="A1271">
        <v>4940</v>
      </c>
      <c r="B1271" s="28">
        <v>46207</v>
      </c>
      <c r="C1271">
        <v>2026</v>
      </c>
      <c r="D1271" t="s">
        <v>85</v>
      </c>
      <c r="E1271">
        <v>7</v>
      </c>
      <c r="F1271" t="s">
        <v>86</v>
      </c>
      <c r="G1271" t="s">
        <v>6</v>
      </c>
      <c r="H1271" t="s">
        <v>27</v>
      </c>
      <c r="I1271" t="s">
        <v>2</v>
      </c>
      <c r="J1271" t="s">
        <v>3</v>
      </c>
      <c r="K1271" t="s">
        <v>14</v>
      </c>
      <c r="L1271" t="s">
        <v>48</v>
      </c>
      <c r="M1271">
        <v>1</v>
      </c>
      <c r="N1271">
        <v>164.78</v>
      </c>
      <c r="O1271">
        <v>0.1</v>
      </c>
      <c r="P1271">
        <v>88.72</v>
      </c>
      <c r="Q1271">
        <v>148.30199999999999</v>
      </c>
      <c r="R1271">
        <v>88.72</v>
      </c>
      <c r="S1271">
        <v>59.581999999999994</v>
      </c>
      <c r="T1271">
        <v>0.4017612709201494</v>
      </c>
      <c r="U1271">
        <v>2026</v>
      </c>
      <c r="V1271" t="s">
        <v>85</v>
      </c>
      <c r="W1271">
        <v>7</v>
      </c>
      <c r="X1271" t="s">
        <v>86</v>
      </c>
    </row>
    <row r="1272" spans="1:24">
      <c r="A1272">
        <v>5164</v>
      </c>
      <c r="B1272" s="28">
        <v>46207</v>
      </c>
      <c r="C1272">
        <v>2026</v>
      </c>
      <c r="D1272" t="s">
        <v>85</v>
      </c>
      <c r="E1272">
        <v>7</v>
      </c>
      <c r="F1272" t="s">
        <v>86</v>
      </c>
      <c r="G1272" t="s">
        <v>6</v>
      </c>
      <c r="H1272" t="s">
        <v>49</v>
      </c>
      <c r="I1272" t="s">
        <v>2</v>
      </c>
      <c r="J1272" t="s">
        <v>3</v>
      </c>
      <c r="K1272" t="s">
        <v>9</v>
      </c>
      <c r="L1272" t="s">
        <v>17</v>
      </c>
      <c r="M1272">
        <v>4</v>
      </c>
      <c r="N1272">
        <v>142.86000000000001</v>
      </c>
      <c r="O1272">
        <v>0</v>
      </c>
      <c r="P1272">
        <v>81.62</v>
      </c>
      <c r="Q1272">
        <v>571.44000000000005</v>
      </c>
      <c r="R1272">
        <v>326.48</v>
      </c>
      <c r="S1272">
        <v>244.96000000000004</v>
      </c>
      <c r="T1272">
        <v>0.42867142657146862</v>
      </c>
      <c r="U1272">
        <v>2026</v>
      </c>
      <c r="V1272" t="s">
        <v>85</v>
      </c>
      <c r="W1272">
        <v>7</v>
      </c>
      <c r="X1272" t="s">
        <v>86</v>
      </c>
    </row>
    <row r="1273" spans="1:24">
      <c r="A1273">
        <v>659</v>
      </c>
      <c r="B1273" s="28">
        <v>46208</v>
      </c>
      <c r="C1273">
        <v>2026</v>
      </c>
      <c r="D1273" t="s">
        <v>85</v>
      </c>
      <c r="E1273">
        <v>7</v>
      </c>
      <c r="F1273" t="s">
        <v>86</v>
      </c>
      <c r="G1273" t="s">
        <v>20</v>
      </c>
      <c r="H1273" t="s">
        <v>47</v>
      </c>
      <c r="I1273" t="s">
        <v>28</v>
      </c>
      <c r="J1273" t="s">
        <v>16</v>
      </c>
      <c r="K1273" t="s">
        <v>4</v>
      </c>
      <c r="L1273" t="s">
        <v>26</v>
      </c>
      <c r="M1273">
        <v>1</v>
      </c>
      <c r="N1273">
        <v>41.18</v>
      </c>
      <c r="O1273">
        <v>0</v>
      </c>
      <c r="P1273">
        <v>16.25</v>
      </c>
      <c r="Q1273">
        <v>41.18</v>
      </c>
      <c r="R1273">
        <v>16.25</v>
      </c>
      <c r="S1273">
        <v>24.93</v>
      </c>
      <c r="T1273">
        <v>0.6053909664885867</v>
      </c>
      <c r="U1273">
        <v>2026</v>
      </c>
      <c r="V1273" t="s">
        <v>85</v>
      </c>
      <c r="W1273">
        <v>7</v>
      </c>
      <c r="X1273" t="s">
        <v>86</v>
      </c>
    </row>
    <row r="1274" spans="1:24">
      <c r="A1274">
        <v>969</v>
      </c>
      <c r="B1274" s="28">
        <v>46208</v>
      </c>
      <c r="C1274">
        <v>2026</v>
      </c>
      <c r="D1274" t="s">
        <v>85</v>
      </c>
      <c r="E1274">
        <v>7</v>
      </c>
      <c r="F1274" t="s">
        <v>86</v>
      </c>
      <c r="G1274" t="s">
        <v>6</v>
      </c>
      <c r="H1274" t="s">
        <v>41</v>
      </c>
      <c r="I1274" t="s">
        <v>8</v>
      </c>
      <c r="J1274" t="s">
        <v>16</v>
      </c>
      <c r="K1274" t="s">
        <v>34</v>
      </c>
      <c r="L1274" t="s">
        <v>42</v>
      </c>
      <c r="M1274">
        <v>12</v>
      </c>
      <c r="N1274">
        <v>35.81</v>
      </c>
      <c r="O1274">
        <v>0.15</v>
      </c>
      <c r="P1274">
        <v>14.29</v>
      </c>
      <c r="Q1274">
        <v>365.262</v>
      </c>
      <c r="R1274">
        <v>171.48</v>
      </c>
      <c r="S1274">
        <v>193.78200000000001</v>
      </c>
      <c r="T1274">
        <v>0.53052877112866936</v>
      </c>
      <c r="U1274">
        <v>2026</v>
      </c>
      <c r="V1274" t="s">
        <v>85</v>
      </c>
      <c r="W1274">
        <v>7</v>
      </c>
      <c r="X1274" t="s">
        <v>86</v>
      </c>
    </row>
    <row r="1275" spans="1:24">
      <c r="A1275">
        <v>1096</v>
      </c>
      <c r="B1275" s="28">
        <v>46208</v>
      </c>
      <c r="C1275">
        <v>2026</v>
      </c>
      <c r="D1275" t="s">
        <v>85</v>
      </c>
      <c r="E1275">
        <v>7</v>
      </c>
      <c r="F1275" t="s">
        <v>86</v>
      </c>
      <c r="G1275" t="s">
        <v>6</v>
      </c>
      <c r="H1275" t="s">
        <v>49</v>
      </c>
      <c r="I1275" t="s">
        <v>19</v>
      </c>
      <c r="J1275" t="s">
        <v>13</v>
      </c>
      <c r="K1275" t="s">
        <v>23</v>
      </c>
      <c r="L1275" t="s">
        <v>24</v>
      </c>
      <c r="M1275">
        <v>3</v>
      </c>
      <c r="N1275">
        <v>345.42</v>
      </c>
      <c r="O1275">
        <v>0</v>
      </c>
      <c r="P1275">
        <v>198.69</v>
      </c>
      <c r="Q1275">
        <v>1036.26</v>
      </c>
      <c r="R1275">
        <v>596.06999999999994</v>
      </c>
      <c r="S1275">
        <v>440.19000000000005</v>
      </c>
      <c r="T1275">
        <v>0.42478721556366167</v>
      </c>
      <c r="U1275">
        <v>2026</v>
      </c>
      <c r="V1275" t="s">
        <v>85</v>
      </c>
      <c r="W1275">
        <v>7</v>
      </c>
      <c r="X1275" t="s">
        <v>86</v>
      </c>
    </row>
    <row r="1276" spans="1:24">
      <c r="A1276">
        <v>1440</v>
      </c>
      <c r="B1276" s="28">
        <v>46208</v>
      </c>
      <c r="C1276">
        <v>2026</v>
      </c>
      <c r="D1276" t="s">
        <v>85</v>
      </c>
      <c r="E1276">
        <v>7</v>
      </c>
      <c r="F1276" t="s">
        <v>86</v>
      </c>
      <c r="G1276" t="s">
        <v>20</v>
      </c>
      <c r="H1276" t="s">
        <v>33</v>
      </c>
      <c r="I1276" t="s">
        <v>2</v>
      </c>
      <c r="J1276" t="s">
        <v>3</v>
      </c>
      <c r="K1276" t="s">
        <v>4</v>
      </c>
      <c r="L1276" t="s">
        <v>30</v>
      </c>
      <c r="M1276">
        <v>4</v>
      </c>
      <c r="N1276">
        <v>101.66</v>
      </c>
      <c r="O1276">
        <v>0.1</v>
      </c>
      <c r="P1276">
        <v>51.55</v>
      </c>
      <c r="Q1276">
        <v>365.976</v>
      </c>
      <c r="R1276">
        <v>206.2</v>
      </c>
      <c r="S1276">
        <v>159.77600000000001</v>
      </c>
      <c r="T1276">
        <v>0.43657507596126527</v>
      </c>
      <c r="U1276">
        <v>2026</v>
      </c>
      <c r="V1276" t="s">
        <v>85</v>
      </c>
      <c r="W1276">
        <v>7</v>
      </c>
      <c r="X1276" t="s">
        <v>86</v>
      </c>
    </row>
    <row r="1277" spans="1:24">
      <c r="A1277">
        <v>2052</v>
      </c>
      <c r="B1277" s="28">
        <v>46208</v>
      </c>
      <c r="C1277">
        <v>2026</v>
      </c>
      <c r="D1277" t="s">
        <v>85</v>
      </c>
      <c r="E1277">
        <v>7</v>
      </c>
      <c r="F1277" t="s">
        <v>86</v>
      </c>
      <c r="G1277" t="s">
        <v>20</v>
      </c>
      <c r="H1277" t="s">
        <v>47</v>
      </c>
      <c r="I1277" t="s">
        <v>2</v>
      </c>
      <c r="J1277" t="s">
        <v>16</v>
      </c>
      <c r="K1277" t="s">
        <v>9</v>
      </c>
      <c r="L1277" t="s">
        <v>17</v>
      </c>
      <c r="M1277">
        <v>3</v>
      </c>
      <c r="N1277">
        <v>146.88999999999999</v>
      </c>
      <c r="O1277">
        <v>0</v>
      </c>
      <c r="P1277">
        <v>77.650000000000006</v>
      </c>
      <c r="Q1277">
        <v>440.66999999999996</v>
      </c>
      <c r="R1277">
        <v>232.95000000000002</v>
      </c>
      <c r="S1277">
        <v>207.71999999999994</v>
      </c>
      <c r="T1277">
        <v>0.47137313636054179</v>
      </c>
      <c r="U1277">
        <v>2026</v>
      </c>
      <c r="V1277" t="s">
        <v>85</v>
      </c>
      <c r="W1277">
        <v>7</v>
      </c>
      <c r="X1277" t="s">
        <v>86</v>
      </c>
    </row>
    <row r="1278" spans="1:24">
      <c r="A1278">
        <v>2096</v>
      </c>
      <c r="B1278" s="28">
        <v>46208</v>
      </c>
      <c r="C1278">
        <v>2026</v>
      </c>
      <c r="D1278" t="s">
        <v>85</v>
      </c>
      <c r="E1278">
        <v>7</v>
      </c>
      <c r="F1278" t="s">
        <v>86</v>
      </c>
      <c r="G1278" t="s">
        <v>20</v>
      </c>
      <c r="H1278" t="s">
        <v>47</v>
      </c>
      <c r="I1278" t="s">
        <v>28</v>
      </c>
      <c r="J1278" t="s">
        <v>3</v>
      </c>
      <c r="K1278" t="s">
        <v>14</v>
      </c>
      <c r="L1278" t="s">
        <v>48</v>
      </c>
      <c r="M1278">
        <v>2</v>
      </c>
      <c r="N1278">
        <v>161.21</v>
      </c>
      <c r="O1278">
        <v>0</v>
      </c>
      <c r="P1278">
        <v>85.2</v>
      </c>
      <c r="Q1278">
        <v>322.42</v>
      </c>
      <c r="R1278">
        <v>170.4</v>
      </c>
      <c r="S1278">
        <v>152.02000000000001</v>
      </c>
      <c r="T1278">
        <v>0.47149680540909372</v>
      </c>
      <c r="U1278">
        <v>2026</v>
      </c>
      <c r="V1278" t="s">
        <v>85</v>
      </c>
      <c r="W1278">
        <v>7</v>
      </c>
      <c r="X1278" t="s">
        <v>86</v>
      </c>
    </row>
    <row r="1279" spans="1:24">
      <c r="A1279">
        <v>2488</v>
      </c>
      <c r="B1279" s="28">
        <v>46208</v>
      </c>
      <c r="C1279">
        <v>2026</v>
      </c>
      <c r="D1279" t="s">
        <v>85</v>
      </c>
      <c r="E1279">
        <v>7</v>
      </c>
      <c r="F1279" t="s">
        <v>86</v>
      </c>
      <c r="G1279" t="s">
        <v>20</v>
      </c>
      <c r="H1279" t="s">
        <v>33</v>
      </c>
      <c r="I1279" t="s">
        <v>19</v>
      </c>
      <c r="J1279" t="s">
        <v>13</v>
      </c>
      <c r="K1279" t="s">
        <v>9</v>
      </c>
      <c r="L1279" t="s">
        <v>46</v>
      </c>
      <c r="M1279">
        <v>2</v>
      </c>
      <c r="N1279">
        <v>71.27</v>
      </c>
      <c r="O1279">
        <v>0.05</v>
      </c>
      <c r="P1279">
        <v>32.85</v>
      </c>
      <c r="Q1279">
        <v>135.41299999999998</v>
      </c>
      <c r="R1279">
        <v>65.7</v>
      </c>
      <c r="S1279">
        <v>69.71299999999998</v>
      </c>
      <c r="T1279">
        <v>0.5148176319851121</v>
      </c>
      <c r="U1279">
        <v>2026</v>
      </c>
      <c r="V1279" t="s">
        <v>85</v>
      </c>
      <c r="W1279">
        <v>7</v>
      </c>
      <c r="X1279" t="s">
        <v>86</v>
      </c>
    </row>
    <row r="1280" spans="1:24">
      <c r="A1280">
        <v>3220</v>
      </c>
      <c r="B1280" s="28">
        <v>46208</v>
      </c>
      <c r="C1280">
        <v>2026</v>
      </c>
      <c r="D1280" t="s">
        <v>85</v>
      </c>
      <c r="E1280">
        <v>7</v>
      </c>
      <c r="F1280" t="s">
        <v>86</v>
      </c>
      <c r="G1280" t="s">
        <v>0</v>
      </c>
      <c r="H1280" t="s">
        <v>36</v>
      </c>
      <c r="I1280" t="s">
        <v>19</v>
      </c>
      <c r="J1280" t="s">
        <v>3</v>
      </c>
      <c r="K1280" t="s">
        <v>34</v>
      </c>
      <c r="L1280" t="s">
        <v>45</v>
      </c>
      <c r="M1280">
        <v>3</v>
      </c>
      <c r="N1280">
        <v>50.16</v>
      </c>
      <c r="O1280">
        <v>0.05</v>
      </c>
      <c r="P1280">
        <v>22.24</v>
      </c>
      <c r="Q1280">
        <v>142.95599999999999</v>
      </c>
      <c r="R1280">
        <v>66.72</v>
      </c>
      <c r="S1280">
        <v>76.23599999999999</v>
      </c>
      <c r="T1280">
        <v>0.53328296818601528</v>
      </c>
      <c r="U1280">
        <v>2026</v>
      </c>
      <c r="V1280" t="s">
        <v>85</v>
      </c>
      <c r="W1280">
        <v>7</v>
      </c>
      <c r="X1280" t="s">
        <v>86</v>
      </c>
    </row>
    <row r="1281" spans="1:24">
      <c r="A1281">
        <v>3711</v>
      </c>
      <c r="B1281" s="28">
        <v>46208</v>
      </c>
      <c r="C1281">
        <v>2026</v>
      </c>
      <c r="D1281" t="s">
        <v>85</v>
      </c>
      <c r="E1281">
        <v>7</v>
      </c>
      <c r="F1281" t="s">
        <v>86</v>
      </c>
      <c r="G1281" t="s">
        <v>20</v>
      </c>
      <c r="H1281" t="s">
        <v>21</v>
      </c>
      <c r="I1281" t="s">
        <v>28</v>
      </c>
      <c r="J1281" t="s">
        <v>13</v>
      </c>
      <c r="K1281" t="s">
        <v>9</v>
      </c>
      <c r="L1281" t="s">
        <v>17</v>
      </c>
      <c r="M1281">
        <v>1</v>
      </c>
      <c r="N1281">
        <v>145.37</v>
      </c>
      <c r="O1281">
        <v>0.05</v>
      </c>
      <c r="P1281">
        <v>81.02</v>
      </c>
      <c r="Q1281">
        <v>138.10149999999999</v>
      </c>
      <c r="R1281">
        <v>81.02</v>
      </c>
      <c r="S1281">
        <v>57.081499999999991</v>
      </c>
      <c r="T1281">
        <v>0.41333005072356199</v>
      </c>
      <c r="U1281">
        <v>2026</v>
      </c>
      <c r="V1281" t="s">
        <v>85</v>
      </c>
      <c r="W1281">
        <v>7</v>
      </c>
      <c r="X1281" t="s">
        <v>86</v>
      </c>
    </row>
    <row r="1282" spans="1:24">
      <c r="A1282">
        <v>3823</v>
      </c>
      <c r="B1282" s="28">
        <v>46208</v>
      </c>
      <c r="C1282">
        <v>2026</v>
      </c>
      <c r="D1282" t="s">
        <v>85</v>
      </c>
      <c r="E1282">
        <v>7</v>
      </c>
      <c r="F1282" t="s">
        <v>86</v>
      </c>
      <c r="G1282" t="s">
        <v>20</v>
      </c>
      <c r="H1282" t="s">
        <v>31</v>
      </c>
      <c r="I1282" t="s">
        <v>19</v>
      </c>
      <c r="J1282" t="s">
        <v>13</v>
      </c>
      <c r="K1282" t="s">
        <v>14</v>
      </c>
      <c r="L1282" t="s">
        <v>32</v>
      </c>
      <c r="M1282">
        <v>2</v>
      </c>
      <c r="N1282">
        <v>47.1</v>
      </c>
      <c r="O1282">
        <v>0</v>
      </c>
      <c r="P1282">
        <v>17.920000000000002</v>
      </c>
      <c r="Q1282">
        <v>94.2</v>
      </c>
      <c r="R1282">
        <v>35.840000000000003</v>
      </c>
      <c r="S1282">
        <v>58.36</v>
      </c>
      <c r="T1282">
        <v>0.6195329087048832</v>
      </c>
      <c r="U1282">
        <v>2026</v>
      </c>
      <c r="V1282" t="s">
        <v>85</v>
      </c>
      <c r="W1282">
        <v>7</v>
      </c>
      <c r="X1282" t="s">
        <v>86</v>
      </c>
    </row>
    <row r="1283" spans="1:24">
      <c r="A1283">
        <v>4058</v>
      </c>
      <c r="B1283" s="28">
        <v>46208</v>
      </c>
      <c r="C1283">
        <v>2026</v>
      </c>
      <c r="D1283" t="s">
        <v>85</v>
      </c>
      <c r="E1283">
        <v>7</v>
      </c>
      <c r="F1283" t="s">
        <v>86</v>
      </c>
      <c r="G1283" t="s">
        <v>20</v>
      </c>
      <c r="H1283" t="s">
        <v>47</v>
      </c>
      <c r="I1283" t="s">
        <v>8</v>
      </c>
      <c r="J1283" t="s">
        <v>16</v>
      </c>
      <c r="K1283" t="s">
        <v>9</v>
      </c>
      <c r="L1283" t="s">
        <v>37</v>
      </c>
      <c r="M1283">
        <v>5</v>
      </c>
      <c r="N1283">
        <v>155.09</v>
      </c>
      <c r="O1283">
        <v>0.1</v>
      </c>
      <c r="P1283">
        <v>78.52</v>
      </c>
      <c r="Q1283">
        <v>697.90500000000009</v>
      </c>
      <c r="R1283">
        <v>392.59999999999997</v>
      </c>
      <c r="S1283">
        <v>305.30500000000012</v>
      </c>
      <c r="T1283">
        <v>0.43745925305020034</v>
      </c>
      <c r="U1283">
        <v>2026</v>
      </c>
      <c r="V1283" t="s">
        <v>85</v>
      </c>
      <c r="W1283">
        <v>7</v>
      </c>
      <c r="X1283" t="s">
        <v>86</v>
      </c>
    </row>
    <row r="1284" spans="1:24">
      <c r="A1284">
        <v>4126</v>
      </c>
      <c r="B1284" s="28">
        <v>46208</v>
      </c>
      <c r="C1284">
        <v>2026</v>
      </c>
      <c r="D1284" t="s">
        <v>85</v>
      </c>
      <c r="E1284">
        <v>7</v>
      </c>
      <c r="F1284" t="s">
        <v>86</v>
      </c>
      <c r="G1284" t="s">
        <v>20</v>
      </c>
      <c r="H1284" t="s">
        <v>47</v>
      </c>
      <c r="I1284" t="s">
        <v>2</v>
      </c>
      <c r="J1284" t="s">
        <v>13</v>
      </c>
      <c r="K1284" t="s">
        <v>4</v>
      </c>
      <c r="L1284" t="s">
        <v>5</v>
      </c>
      <c r="M1284">
        <v>3</v>
      </c>
      <c r="N1284">
        <v>82.89</v>
      </c>
      <c r="O1284">
        <v>0</v>
      </c>
      <c r="P1284">
        <v>42.31</v>
      </c>
      <c r="Q1284">
        <v>248.67000000000002</v>
      </c>
      <c r="R1284">
        <v>126.93</v>
      </c>
      <c r="S1284">
        <v>121.74000000000001</v>
      </c>
      <c r="T1284">
        <v>0.48956448304982508</v>
      </c>
      <c r="U1284">
        <v>2026</v>
      </c>
      <c r="V1284" t="s">
        <v>85</v>
      </c>
      <c r="W1284">
        <v>7</v>
      </c>
      <c r="X1284" t="s">
        <v>86</v>
      </c>
    </row>
    <row r="1285" spans="1:24">
      <c r="A1285">
        <v>5080</v>
      </c>
      <c r="B1285" s="28">
        <v>46208</v>
      </c>
      <c r="C1285">
        <v>2026</v>
      </c>
      <c r="D1285" t="s">
        <v>85</v>
      </c>
      <c r="E1285">
        <v>7</v>
      </c>
      <c r="F1285" t="s">
        <v>86</v>
      </c>
      <c r="G1285" t="s">
        <v>11</v>
      </c>
      <c r="H1285" t="s">
        <v>18</v>
      </c>
      <c r="I1285" t="s">
        <v>19</v>
      </c>
      <c r="J1285" t="s">
        <v>13</v>
      </c>
      <c r="K1285" t="s">
        <v>4</v>
      </c>
      <c r="L1285" t="s">
        <v>5</v>
      </c>
      <c r="M1285">
        <v>2</v>
      </c>
      <c r="N1285">
        <v>80.8</v>
      </c>
      <c r="O1285">
        <v>0</v>
      </c>
      <c r="P1285">
        <v>42.21</v>
      </c>
      <c r="Q1285">
        <v>161.6</v>
      </c>
      <c r="R1285">
        <v>84.42</v>
      </c>
      <c r="S1285">
        <v>77.179999999999993</v>
      </c>
      <c r="T1285">
        <v>0.47759900990099008</v>
      </c>
      <c r="U1285">
        <v>2026</v>
      </c>
      <c r="V1285" t="s">
        <v>85</v>
      </c>
      <c r="W1285">
        <v>7</v>
      </c>
      <c r="X1285" t="s">
        <v>86</v>
      </c>
    </row>
    <row r="1286" spans="1:24">
      <c r="A1286">
        <v>923</v>
      </c>
      <c r="B1286" s="28">
        <v>46209</v>
      </c>
      <c r="C1286">
        <v>2026</v>
      </c>
      <c r="D1286" t="s">
        <v>85</v>
      </c>
      <c r="E1286">
        <v>7</v>
      </c>
      <c r="F1286" t="s">
        <v>86</v>
      </c>
      <c r="G1286" t="s">
        <v>11</v>
      </c>
      <c r="H1286" t="s">
        <v>25</v>
      </c>
      <c r="I1286" t="s">
        <v>2</v>
      </c>
      <c r="J1286" t="s">
        <v>13</v>
      </c>
      <c r="K1286" t="s">
        <v>34</v>
      </c>
      <c r="L1286" t="s">
        <v>35</v>
      </c>
      <c r="M1286">
        <v>2</v>
      </c>
      <c r="N1286">
        <v>39.54</v>
      </c>
      <c r="O1286">
        <v>0.05</v>
      </c>
      <c r="P1286">
        <v>14.68</v>
      </c>
      <c r="Q1286">
        <v>75.125999999999991</v>
      </c>
      <c r="R1286">
        <v>29.36</v>
      </c>
      <c r="S1286">
        <v>45.765999999999991</v>
      </c>
      <c r="T1286">
        <v>0.60918989431089099</v>
      </c>
      <c r="U1286">
        <v>2026</v>
      </c>
      <c r="V1286" t="s">
        <v>85</v>
      </c>
      <c r="W1286">
        <v>7</v>
      </c>
      <c r="X1286" t="s">
        <v>86</v>
      </c>
    </row>
    <row r="1287" spans="1:24">
      <c r="A1287">
        <v>1549</v>
      </c>
      <c r="B1287" s="28">
        <v>46209</v>
      </c>
      <c r="C1287">
        <v>2026</v>
      </c>
      <c r="D1287" t="s">
        <v>85</v>
      </c>
      <c r="E1287">
        <v>7</v>
      </c>
      <c r="F1287" t="s">
        <v>86</v>
      </c>
      <c r="G1287" t="s">
        <v>11</v>
      </c>
      <c r="H1287" t="s">
        <v>12</v>
      </c>
      <c r="I1287" t="s">
        <v>2</v>
      </c>
      <c r="J1287" t="s">
        <v>13</v>
      </c>
      <c r="K1287" t="s">
        <v>34</v>
      </c>
      <c r="L1287" t="s">
        <v>38</v>
      </c>
      <c r="M1287">
        <v>2</v>
      </c>
      <c r="N1287">
        <v>121.35</v>
      </c>
      <c r="O1287">
        <v>0</v>
      </c>
      <c r="P1287">
        <v>71.06</v>
      </c>
      <c r="Q1287">
        <v>242.7</v>
      </c>
      <c r="R1287">
        <v>142.12</v>
      </c>
      <c r="S1287">
        <v>100.57999999999998</v>
      </c>
      <c r="T1287">
        <v>0.41442109600329619</v>
      </c>
      <c r="U1287">
        <v>2026</v>
      </c>
      <c r="V1287" t="s">
        <v>85</v>
      </c>
      <c r="W1287">
        <v>7</v>
      </c>
      <c r="X1287" t="s">
        <v>86</v>
      </c>
    </row>
    <row r="1288" spans="1:24">
      <c r="A1288">
        <v>1839</v>
      </c>
      <c r="B1288" s="28">
        <v>46209</v>
      </c>
      <c r="C1288">
        <v>2026</v>
      </c>
      <c r="D1288" t="s">
        <v>85</v>
      </c>
      <c r="E1288">
        <v>7</v>
      </c>
      <c r="F1288" t="s">
        <v>86</v>
      </c>
      <c r="G1288" t="s">
        <v>20</v>
      </c>
      <c r="H1288" t="s">
        <v>33</v>
      </c>
      <c r="I1288" t="s">
        <v>19</v>
      </c>
      <c r="J1288" t="s">
        <v>3</v>
      </c>
      <c r="K1288" t="s">
        <v>34</v>
      </c>
      <c r="L1288" t="s">
        <v>35</v>
      </c>
      <c r="M1288">
        <v>1</v>
      </c>
      <c r="N1288">
        <v>41.37</v>
      </c>
      <c r="O1288">
        <v>0</v>
      </c>
      <c r="P1288">
        <v>15.12</v>
      </c>
      <c r="Q1288">
        <v>41.37</v>
      </c>
      <c r="R1288">
        <v>15.12</v>
      </c>
      <c r="S1288">
        <v>26.25</v>
      </c>
      <c r="T1288">
        <v>0.63451776649746194</v>
      </c>
      <c r="U1288">
        <v>2026</v>
      </c>
      <c r="V1288" t="s">
        <v>85</v>
      </c>
      <c r="W1288">
        <v>7</v>
      </c>
      <c r="X1288" t="s">
        <v>86</v>
      </c>
    </row>
    <row r="1289" spans="1:24">
      <c r="A1289">
        <v>2053</v>
      </c>
      <c r="B1289" s="28">
        <v>46209</v>
      </c>
      <c r="C1289">
        <v>2026</v>
      </c>
      <c r="D1289" t="s">
        <v>85</v>
      </c>
      <c r="E1289">
        <v>7</v>
      </c>
      <c r="F1289" t="s">
        <v>86</v>
      </c>
      <c r="G1289" t="s">
        <v>6</v>
      </c>
      <c r="H1289" t="s">
        <v>43</v>
      </c>
      <c r="I1289" t="s">
        <v>2</v>
      </c>
      <c r="J1289" t="s">
        <v>13</v>
      </c>
      <c r="K1289" t="s">
        <v>4</v>
      </c>
      <c r="L1289" t="s">
        <v>5</v>
      </c>
      <c r="M1289">
        <v>5</v>
      </c>
      <c r="N1289">
        <v>81.63</v>
      </c>
      <c r="O1289">
        <v>0.05</v>
      </c>
      <c r="P1289">
        <v>42.36</v>
      </c>
      <c r="Q1289">
        <v>387.74249999999995</v>
      </c>
      <c r="R1289">
        <v>211.8</v>
      </c>
      <c r="S1289">
        <v>175.94249999999994</v>
      </c>
      <c r="T1289">
        <v>0.45376119460724568</v>
      </c>
      <c r="U1289">
        <v>2026</v>
      </c>
      <c r="V1289" t="s">
        <v>85</v>
      </c>
      <c r="W1289">
        <v>7</v>
      </c>
      <c r="X1289" t="s">
        <v>86</v>
      </c>
    </row>
    <row r="1290" spans="1:24">
      <c r="A1290">
        <v>2342</v>
      </c>
      <c r="B1290" s="28">
        <v>46209</v>
      </c>
      <c r="C1290">
        <v>2026</v>
      </c>
      <c r="D1290" t="s">
        <v>85</v>
      </c>
      <c r="E1290">
        <v>7</v>
      </c>
      <c r="F1290" t="s">
        <v>86</v>
      </c>
      <c r="G1290" t="s">
        <v>6</v>
      </c>
      <c r="H1290" t="s">
        <v>7</v>
      </c>
      <c r="I1290" t="s">
        <v>2</v>
      </c>
      <c r="J1290" t="s">
        <v>3</v>
      </c>
      <c r="K1290" t="s">
        <v>34</v>
      </c>
      <c r="L1290" t="s">
        <v>42</v>
      </c>
      <c r="M1290">
        <v>1</v>
      </c>
      <c r="N1290">
        <v>36.19</v>
      </c>
      <c r="O1290">
        <v>0</v>
      </c>
      <c r="P1290">
        <v>13.91</v>
      </c>
      <c r="Q1290">
        <v>36.19</v>
      </c>
      <c r="R1290">
        <v>13.91</v>
      </c>
      <c r="S1290">
        <v>22.279999999999998</v>
      </c>
      <c r="T1290">
        <v>0.61563967946946663</v>
      </c>
      <c r="U1290">
        <v>2026</v>
      </c>
      <c r="V1290" t="s">
        <v>85</v>
      </c>
      <c r="W1290">
        <v>7</v>
      </c>
      <c r="X1290" t="s">
        <v>86</v>
      </c>
    </row>
    <row r="1291" spans="1:24">
      <c r="A1291">
        <v>2465</v>
      </c>
      <c r="B1291" s="28">
        <v>46209</v>
      </c>
      <c r="C1291">
        <v>2026</v>
      </c>
      <c r="D1291" t="s">
        <v>85</v>
      </c>
      <c r="E1291">
        <v>7</v>
      </c>
      <c r="F1291" t="s">
        <v>86</v>
      </c>
      <c r="G1291" t="s">
        <v>6</v>
      </c>
      <c r="H1291" t="s">
        <v>7</v>
      </c>
      <c r="I1291" t="s">
        <v>28</v>
      </c>
      <c r="J1291" t="s">
        <v>13</v>
      </c>
      <c r="K1291" t="s">
        <v>9</v>
      </c>
      <c r="L1291" t="s">
        <v>17</v>
      </c>
      <c r="M1291">
        <v>1</v>
      </c>
      <c r="N1291">
        <v>142.04</v>
      </c>
      <c r="O1291">
        <v>0</v>
      </c>
      <c r="P1291">
        <v>81.67</v>
      </c>
      <c r="Q1291">
        <v>142.04</v>
      </c>
      <c r="R1291">
        <v>81.67</v>
      </c>
      <c r="S1291">
        <v>60.36999999999999</v>
      </c>
      <c r="T1291">
        <v>0.4250211208110391</v>
      </c>
      <c r="U1291">
        <v>2026</v>
      </c>
      <c r="V1291" t="s">
        <v>85</v>
      </c>
      <c r="W1291">
        <v>7</v>
      </c>
      <c r="X1291" t="s">
        <v>86</v>
      </c>
    </row>
    <row r="1292" spans="1:24">
      <c r="A1292">
        <v>3990</v>
      </c>
      <c r="B1292" s="28">
        <v>46209</v>
      </c>
      <c r="C1292">
        <v>2026</v>
      </c>
      <c r="D1292" t="s">
        <v>85</v>
      </c>
      <c r="E1292">
        <v>7</v>
      </c>
      <c r="F1292" t="s">
        <v>86</v>
      </c>
      <c r="G1292" t="s">
        <v>11</v>
      </c>
      <c r="H1292" t="s">
        <v>25</v>
      </c>
      <c r="I1292" t="s">
        <v>2</v>
      </c>
      <c r="J1292" t="s">
        <v>16</v>
      </c>
      <c r="K1292" t="s">
        <v>14</v>
      </c>
      <c r="L1292" t="s">
        <v>44</v>
      </c>
      <c r="M1292">
        <v>1</v>
      </c>
      <c r="N1292">
        <v>133.66999999999999</v>
      </c>
      <c r="O1292">
        <v>0</v>
      </c>
      <c r="P1292">
        <v>68.25</v>
      </c>
      <c r="Q1292">
        <v>133.66999999999999</v>
      </c>
      <c r="R1292">
        <v>68.25</v>
      </c>
      <c r="S1292">
        <v>65.419999999999987</v>
      </c>
      <c r="T1292">
        <v>0.48941422907159415</v>
      </c>
      <c r="U1292">
        <v>2026</v>
      </c>
      <c r="V1292" t="s">
        <v>85</v>
      </c>
      <c r="W1292">
        <v>7</v>
      </c>
      <c r="X1292" t="s">
        <v>86</v>
      </c>
    </row>
    <row r="1293" spans="1:24">
      <c r="A1293">
        <v>4370</v>
      </c>
      <c r="B1293" s="28">
        <v>46209</v>
      </c>
      <c r="C1293">
        <v>2026</v>
      </c>
      <c r="D1293" t="s">
        <v>85</v>
      </c>
      <c r="E1293">
        <v>7</v>
      </c>
      <c r="F1293" t="s">
        <v>86</v>
      </c>
      <c r="G1293" t="s">
        <v>11</v>
      </c>
      <c r="H1293" t="s">
        <v>39</v>
      </c>
      <c r="I1293" t="s">
        <v>2</v>
      </c>
      <c r="J1293" t="s">
        <v>13</v>
      </c>
      <c r="K1293" t="s">
        <v>14</v>
      </c>
      <c r="L1293" t="s">
        <v>48</v>
      </c>
      <c r="M1293">
        <v>6</v>
      </c>
      <c r="N1293">
        <v>166.6</v>
      </c>
      <c r="O1293">
        <v>0</v>
      </c>
      <c r="P1293">
        <v>88.14</v>
      </c>
      <c r="Q1293">
        <v>999.59999999999991</v>
      </c>
      <c r="R1293">
        <v>528.84</v>
      </c>
      <c r="S1293">
        <v>470.75999999999988</v>
      </c>
      <c r="T1293">
        <v>0.47094837935174061</v>
      </c>
      <c r="U1293">
        <v>2026</v>
      </c>
      <c r="V1293" t="s">
        <v>85</v>
      </c>
      <c r="W1293">
        <v>7</v>
      </c>
      <c r="X1293" t="s">
        <v>86</v>
      </c>
    </row>
    <row r="1294" spans="1:24">
      <c r="A1294">
        <v>4856</v>
      </c>
      <c r="B1294" s="28">
        <v>46209</v>
      </c>
      <c r="C1294">
        <v>2026</v>
      </c>
      <c r="D1294" t="s">
        <v>85</v>
      </c>
      <c r="E1294">
        <v>7</v>
      </c>
      <c r="F1294" t="s">
        <v>86</v>
      </c>
      <c r="G1294" t="s">
        <v>6</v>
      </c>
      <c r="H1294" t="s">
        <v>43</v>
      </c>
      <c r="I1294" t="s">
        <v>2</v>
      </c>
      <c r="J1294" t="s">
        <v>3</v>
      </c>
      <c r="K1294" t="s">
        <v>4</v>
      </c>
      <c r="L1294" t="s">
        <v>30</v>
      </c>
      <c r="M1294">
        <v>2</v>
      </c>
      <c r="N1294">
        <v>99.93</v>
      </c>
      <c r="O1294">
        <v>0.1</v>
      </c>
      <c r="P1294">
        <v>51.96</v>
      </c>
      <c r="Q1294">
        <v>179.87400000000002</v>
      </c>
      <c r="R1294">
        <v>103.92</v>
      </c>
      <c r="S1294">
        <v>75.954000000000022</v>
      </c>
      <c r="T1294">
        <v>0.422262250241836</v>
      </c>
      <c r="U1294">
        <v>2026</v>
      </c>
      <c r="V1294" t="s">
        <v>85</v>
      </c>
      <c r="W1294">
        <v>7</v>
      </c>
      <c r="X1294" t="s">
        <v>86</v>
      </c>
    </row>
    <row r="1295" spans="1:24">
      <c r="A1295">
        <v>337</v>
      </c>
      <c r="B1295" s="28">
        <v>46210</v>
      </c>
      <c r="C1295">
        <v>2026</v>
      </c>
      <c r="D1295" t="s">
        <v>85</v>
      </c>
      <c r="E1295">
        <v>7</v>
      </c>
      <c r="F1295" t="s">
        <v>86</v>
      </c>
      <c r="G1295" t="s">
        <v>0</v>
      </c>
      <c r="H1295" t="s">
        <v>50</v>
      </c>
      <c r="I1295" t="s">
        <v>19</v>
      </c>
      <c r="J1295" t="s">
        <v>3</v>
      </c>
      <c r="K1295" t="s">
        <v>4</v>
      </c>
      <c r="L1295" t="s">
        <v>30</v>
      </c>
      <c r="M1295">
        <v>6</v>
      </c>
      <c r="N1295">
        <v>100.56</v>
      </c>
      <c r="O1295">
        <v>0</v>
      </c>
      <c r="P1295">
        <v>49.47</v>
      </c>
      <c r="Q1295">
        <v>603.36</v>
      </c>
      <c r="R1295">
        <v>296.82</v>
      </c>
      <c r="S1295">
        <v>306.54000000000002</v>
      </c>
      <c r="T1295">
        <v>0.508054892601432</v>
      </c>
      <c r="U1295">
        <v>2026</v>
      </c>
      <c r="V1295" t="s">
        <v>85</v>
      </c>
      <c r="W1295">
        <v>7</v>
      </c>
      <c r="X1295" t="s">
        <v>86</v>
      </c>
    </row>
    <row r="1296" spans="1:24">
      <c r="A1296">
        <v>1001</v>
      </c>
      <c r="B1296" s="28">
        <v>46210</v>
      </c>
      <c r="C1296">
        <v>2026</v>
      </c>
      <c r="D1296" t="s">
        <v>85</v>
      </c>
      <c r="E1296">
        <v>7</v>
      </c>
      <c r="F1296" t="s">
        <v>86</v>
      </c>
      <c r="G1296" t="s">
        <v>0</v>
      </c>
      <c r="H1296" t="s">
        <v>36</v>
      </c>
      <c r="I1296" t="s">
        <v>2</v>
      </c>
      <c r="J1296" t="s">
        <v>3</v>
      </c>
      <c r="K1296" t="s">
        <v>23</v>
      </c>
      <c r="L1296" t="s">
        <v>29</v>
      </c>
      <c r="M1296">
        <v>1</v>
      </c>
      <c r="N1296">
        <v>200.48</v>
      </c>
      <c r="O1296">
        <v>0.05</v>
      </c>
      <c r="P1296">
        <v>104.11</v>
      </c>
      <c r="Q1296">
        <v>190.45599999999999</v>
      </c>
      <c r="R1296">
        <v>104.11</v>
      </c>
      <c r="S1296">
        <v>86.345999999999989</v>
      </c>
      <c r="T1296">
        <v>0.45336455664300412</v>
      </c>
      <c r="U1296">
        <v>2026</v>
      </c>
      <c r="V1296" t="s">
        <v>85</v>
      </c>
      <c r="W1296">
        <v>7</v>
      </c>
      <c r="X1296" t="s">
        <v>86</v>
      </c>
    </row>
    <row r="1297" spans="1:24">
      <c r="A1297">
        <v>2424</v>
      </c>
      <c r="B1297" s="28">
        <v>46210</v>
      </c>
      <c r="C1297">
        <v>2026</v>
      </c>
      <c r="D1297" t="s">
        <v>85</v>
      </c>
      <c r="E1297">
        <v>7</v>
      </c>
      <c r="F1297" t="s">
        <v>86</v>
      </c>
      <c r="G1297" t="s">
        <v>20</v>
      </c>
      <c r="H1297" t="s">
        <v>33</v>
      </c>
      <c r="I1297" t="s">
        <v>2</v>
      </c>
      <c r="J1297" t="s">
        <v>13</v>
      </c>
      <c r="K1297" t="s">
        <v>4</v>
      </c>
      <c r="L1297" t="s">
        <v>22</v>
      </c>
      <c r="M1297">
        <v>1</v>
      </c>
      <c r="N1297">
        <v>51.06</v>
      </c>
      <c r="O1297">
        <v>0.15</v>
      </c>
      <c r="P1297">
        <v>22.56</v>
      </c>
      <c r="Q1297">
        <v>43.401000000000003</v>
      </c>
      <c r="R1297">
        <v>22.56</v>
      </c>
      <c r="S1297">
        <v>20.841000000000005</v>
      </c>
      <c r="T1297">
        <v>0.48019630884081022</v>
      </c>
      <c r="U1297">
        <v>2026</v>
      </c>
      <c r="V1297" t="s">
        <v>85</v>
      </c>
      <c r="W1297">
        <v>7</v>
      </c>
      <c r="X1297" t="s">
        <v>86</v>
      </c>
    </row>
    <row r="1298" spans="1:24">
      <c r="A1298">
        <v>2751</v>
      </c>
      <c r="B1298" s="28">
        <v>46210</v>
      </c>
      <c r="C1298">
        <v>2026</v>
      </c>
      <c r="D1298" t="s">
        <v>85</v>
      </c>
      <c r="E1298">
        <v>7</v>
      </c>
      <c r="F1298" t="s">
        <v>86</v>
      </c>
      <c r="G1298" t="s">
        <v>0</v>
      </c>
      <c r="H1298" t="s">
        <v>50</v>
      </c>
      <c r="I1298" t="s">
        <v>19</v>
      </c>
      <c r="J1298" t="s">
        <v>13</v>
      </c>
      <c r="K1298" t="s">
        <v>34</v>
      </c>
      <c r="L1298" t="s">
        <v>38</v>
      </c>
      <c r="M1298">
        <v>2</v>
      </c>
      <c r="N1298">
        <v>125.9</v>
      </c>
      <c r="O1298">
        <v>0.15</v>
      </c>
      <c r="P1298">
        <v>70.27</v>
      </c>
      <c r="Q1298">
        <v>214.03</v>
      </c>
      <c r="R1298">
        <v>140.54</v>
      </c>
      <c r="S1298">
        <v>73.490000000000009</v>
      </c>
      <c r="T1298">
        <v>0.34336307994206422</v>
      </c>
      <c r="U1298">
        <v>2026</v>
      </c>
      <c r="V1298" t="s">
        <v>85</v>
      </c>
      <c r="W1298">
        <v>7</v>
      </c>
      <c r="X1298" t="s">
        <v>86</v>
      </c>
    </row>
    <row r="1299" spans="1:24">
      <c r="A1299">
        <v>375</v>
      </c>
      <c r="B1299" s="28">
        <v>46211</v>
      </c>
      <c r="C1299">
        <v>2026</v>
      </c>
      <c r="D1299" t="s">
        <v>85</v>
      </c>
      <c r="E1299">
        <v>7</v>
      </c>
      <c r="F1299" t="s">
        <v>86</v>
      </c>
      <c r="G1299" t="s">
        <v>6</v>
      </c>
      <c r="H1299" t="s">
        <v>43</v>
      </c>
      <c r="I1299" t="s">
        <v>19</v>
      </c>
      <c r="J1299" t="s">
        <v>3</v>
      </c>
      <c r="K1299" t="s">
        <v>23</v>
      </c>
      <c r="L1299" t="s">
        <v>29</v>
      </c>
      <c r="M1299">
        <v>2</v>
      </c>
      <c r="N1299">
        <v>192.24</v>
      </c>
      <c r="O1299">
        <v>0.05</v>
      </c>
      <c r="P1299">
        <v>103.65</v>
      </c>
      <c r="Q1299">
        <v>365.25599999999997</v>
      </c>
      <c r="R1299">
        <v>207.3</v>
      </c>
      <c r="S1299">
        <v>157.95599999999996</v>
      </c>
      <c r="T1299">
        <v>0.43245285498390162</v>
      </c>
      <c r="U1299">
        <v>2026</v>
      </c>
      <c r="V1299" t="s">
        <v>85</v>
      </c>
      <c r="W1299">
        <v>7</v>
      </c>
      <c r="X1299" t="s">
        <v>86</v>
      </c>
    </row>
    <row r="1300" spans="1:24">
      <c r="A1300">
        <v>650</v>
      </c>
      <c r="B1300" s="28">
        <v>46211</v>
      </c>
      <c r="C1300">
        <v>2026</v>
      </c>
      <c r="D1300" t="s">
        <v>85</v>
      </c>
      <c r="E1300">
        <v>7</v>
      </c>
      <c r="F1300" t="s">
        <v>86</v>
      </c>
      <c r="G1300" t="s">
        <v>0</v>
      </c>
      <c r="H1300" t="s">
        <v>1</v>
      </c>
      <c r="I1300" t="s">
        <v>2</v>
      </c>
      <c r="J1300" t="s">
        <v>16</v>
      </c>
      <c r="K1300" t="s">
        <v>34</v>
      </c>
      <c r="L1300" t="s">
        <v>35</v>
      </c>
      <c r="M1300">
        <v>2</v>
      </c>
      <c r="N1300">
        <v>40.79</v>
      </c>
      <c r="O1300">
        <v>0</v>
      </c>
      <c r="P1300">
        <v>14.61</v>
      </c>
      <c r="Q1300">
        <v>81.58</v>
      </c>
      <c r="R1300">
        <v>29.22</v>
      </c>
      <c r="S1300">
        <v>52.36</v>
      </c>
      <c r="T1300">
        <v>0.64182397646481981</v>
      </c>
      <c r="U1300">
        <v>2026</v>
      </c>
      <c r="V1300" t="s">
        <v>85</v>
      </c>
      <c r="W1300">
        <v>7</v>
      </c>
      <c r="X1300" t="s">
        <v>86</v>
      </c>
    </row>
    <row r="1301" spans="1:24">
      <c r="A1301">
        <v>941</v>
      </c>
      <c r="B1301" s="28">
        <v>46211</v>
      </c>
      <c r="C1301">
        <v>2026</v>
      </c>
      <c r="D1301" t="s">
        <v>85</v>
      </c>
      <c r="E1301">
        <v>7</v>
      </c>
      <c r="F1301" t="s">
        <v>86</v>
      </c>
      <c r="G1301" t="s">
        <v>0</v>
      </c>
      <c r="H1301" t="s">
        <v>36</v>
      </c>
      <c r="I1301" t="s">
        <v>19</v>
      </c>
      <c r="J1301" t="s">
        <v>13</v>
      </c>
      <c r="K1301" t="s">
        <v>23</v>
      </c>
      <c r="L1301" t="s">
        <v>51</v>
      </c>
      <c r="M1301">
        <v>2</v>
      </c>
      <c r="N1301">
        <v>125.73</v>
      </c>
      <c r="O1301">
        <v>0.15</v>
      </c>
      <c r="P1301">
        <v>61.75</v>
      </c>
      <c r="Q1301">
        <v>213.74100000000001</v>
      </c>
      <c r="R1301">
        <v>123.5</v>
      </c>
      <c r="S1301">
        <v>90.241000000000014</v>
      </c>
      <c r="T1301">
        <v>0.42219789371248384</v>
      </c>
      <c r="U1301">
        <v>2026</v>
      </c>
      <c r="V1301" t="s">
        <v>85</v>
      </c>
      <c r="W1301">
        <v>7</v>
      </c>
      <c r="X1301" t="s">
        <v>86</v>
      </c>
    </row>
    <row r="1302" spans="1:24">
      <c r="A1302">
        <v>2719</v>
      </c>
      <c r="B1302" s="28">
        <v>46211</v>
      </c>
      <c r="C1302">
        <v>2026</v>
      </c>
      <c r="D1302" t="s">
        <v>85</v>
      </c>
      <c r="E1302">
        <v>7</v>
      </c>
      <c r="F1302" t="s">
        <v>86</v>
      </c>
      <c r="G1302" t="s">
        <v>0</v>
      </c>
      <c r="H1302" t="s">
        <v>50</v>
      </c>
      <c r="I1302" t="s">
        <v>2</v>
      </c>
      <c r="J1302" t="s">
        <v>16</v>
      </c>
      <c r="K1302" t="s">
        <v>14</v>
      </c>
      <c r="L1302" t="s">
        <v>48</v>
      </c>
      <c r="M1302">
        <v>1</v>
      </c>
      <c r="N1302">
        <v>164.92</v>
      </c>
      <c r="O1302">
        <v>0</v>
      </c>
      <c r="P1302">
        <v>89.47</v>
      </c>
      <c r="Q1302">
        <v>164.92</v>
      </c>
      <c r="R1302">
        <v>89.47</v>
      </c>
      <c r="S1302">
        <v>75.449999999999989</v>
      </c>
      <c r="T1302">
        <v>0.45749454280863444</v>
      </c>
      <c r="U1302">
        <v>2026</v>
      </c>
      <c r="V1302" t="s">
        <v>85</v>
      </c>
      <c r="W1302">
        <v>7</v>
      </c>
      <c r="X1302" t="s">
        <v>86</v>
      </c>
    </row>
    <row r="1303" spans="1:24">
      <c r="A1303">
        <v>3833</v>
      </c>
      <c r="B1303" s="28">
        <v>46211</v>
      </c>
      <c r="C1303">
        <v>2026</v>
      </c>
      <c r="D1303" t="s">
        <v>85</v>
      </c>
      <c r="E1303">
        <v>7</v>
      </c>
      <c r="F1303" t="s">
        <v>86</v>
      </c>
      <c r="G1303" t="s">
        <v>6</v>
      </c>
      <c r="H1303" t="s">
        <v>27</v>
      </c>
      <c r="I1303" t="s">
        <v>19</v>
      </c>
      <c r="J1303" t="s">
        <v>13</v>
      </c>
      <c r="K1303" t="s">
        <v>4</v>
      </c>
      <c r="L1303" t="s">
        <v>30</v>
      </c>
      <c r="M1303">
        <v>5</v>
      </c>
      <c r="N1303">
        <v>103.91</v>
      </c>
      <c r="O1303">
        <v>0</v>
      </c>
      <c r="P1303">
        <v>51.19</v>
      </c>
      <c r="Q1303">
        <v>519.54999999999995</v>
      </c>
      <c r="R1303">
        <v>255.95</v>
      </c>
      <c r="S1303">
        <v>263.59999999999997</v>
      </c>
      <c r="T1303">
        <v>0.50736214031373306</v>
      </c>
      <c r="U1303">
        <v>2026</v>
      </c>
      <c r="V1303" t="s">
        <v>85</v>
      </c>
      <c r="W1303">
        <v>7</v>
      </c>
      <c r="X1303" t="s">
        <v>86</v>
      </c>
    </row>
    <row r="1304" spans="1:24">
      <c r="A1304">
        <v>211</v>
      </c>
      <c r="B1304" s="28">
        <v>46212</v>
      </c>
      <c r="C1304">
        <v>2026</v>
      </c>
      <c r="D1304" t="s">
        <v>85</v>
      </c>
      <c r="E1304">
        <v>7</v>
      </c>
      <c r="F1304" t="s">
        <v>86</v>
      </c>
      <c r="G1304" t="s">
        <v>11</v>
      </c>
      <c r="H1304" t="s">
        <v>52</v>
      </c>
      <c r="I1304" t="s">
        <v>8</v>
      </c>
      <c r="J1304" t="s">
        <v>16</v>
      </c>
      <c r="K1304" t="s">
        <v>4</v>
      </c>
      <c r="L1304" t="s">
        <v>22</v>
      </c>
      <c r="M1304">
        <v>10</v>
      </c>
      <c r="N1304">
        <v>49.69</v>
      </c>
      <c r="O1304">
        <v>0.1</v>
      </c>
      <c r="P1304">
        <v>21.82</v>
      </c>
      <c r="Q1304">
        <v>447.21</v>
      </c>
      <c r="R1304">
        <v>218.2</v>
      </c>
      <c r="S1304">
        <v>229.01</v>
      </c>
      <c r="T1304">
        <v>0.51208604458755391</v>
      </c>
      <c r="U1304">
        <v>2026</v>
      </c>
      <c r="V1304" t="s">
        <v>85</v>
      </c>
      <c r="W1304">
        <v>7</v>
      </c>
      <c r="X1304" t="s">
        <v>86</v>
      </c>
    </row>
    <row r="1305" spans="1:24">
      <c r="A1305">
        <v>392</v>
      </c>
      <c r="B1305" s="28">
        <v>46212</v>
      </c>
      <c r="C1305">
        <v>2026</v>
      </c>
      <c r="D1305" t="s">
        <v>85</v>
      </c>
      <c r="E1305">
        <v>7</v>
      </c>
      <c r="F1305" t="s">
        <v>86</v>
      </c>
      <c r="G1305" t="s">
        <v>20</v>
      </c>
      <c r="H1305" t="s">
        <v>31</v>
      </c>
      <c r="I1305" t="s">
        <v>19</v>
      </c>
      <c r="J1305" t="s">
        <v>3</v>
      </c>
      <c r="K1305" t="s">
        <v>9</v>
      </c>
      <c r="L1305" t="s">
        <v>10</v>
      </c>
      <c r="M1305">
        <v>3</v>
      </c>
      <c r="N1305">
        <v>94.19</v>
      </c>
      <c r="O1305">
        <v>0</v>
      </c>
      <c r="P1305">
        <v>44.1</v>
      </c>
      <c r="Q1305">
        <v>282.57</v>
      </c>
      <c r="R1305">
        <v>132.30000000000001</v>
      </c>
      <c r="S1305">
        <v>150.26999999999998</v>
      </c>
      <c r="T1305">
        <v>0.53179743072512997</v>
      </c>
      <c r="U1305">
        <v>2026</v>
      </c>
      <c r="V1305" t="s">
        <v>85</v>
      </c>
      <c r="W1305">
        <v>7</v>
      </c>
      <c r="X1305" t="s">
        <v>86</v>
      </c>
    </row>
    <row r="1306" spans="1:24">
      <c r="A1306">
        <v>1302</v>
      </c>
      <c r="B1306" s="28">
        <v>46212</v>
      </c>
      <c r="C1306">
        <v>2026</v>
      </c>
      <c r="D1306" t="s">
        <v>85</v>
      </c>
      <c r="E1306">
        <v>7</v>
      </c>
      <c r="F1306" t="s">
        <v>86</v>
      </c>
      <c r="G1306" t="s">
        <v>6</v>
      </c>
      <c r="H1306" t="s">
        <v>49</v>
      </c>
      <c r="I1306" t="s">
        <v>19</v>
      </c>
      <c r="J1306" t="s">
        <v>3</v>
      </c>
      <c r="K1306" t="s">
        <v>14</v>
      </c>
      <c r="L1306" t="s">
        <v>32</v>
      </c>
      <c r="M1306">
        <v>1</v>
      </c>
      <c r="N1306">
        <v>46.87</v>
      </c>
      <c r="O1306">
        <v>0</v>
      </c>
      <c r="P1306">
        <v>18.649999999999999</v>
      </c>
      <c r="Q1306">
        <v>46.87</v>
      </c>
      <c r="R1306">
        <v>18.649999999999999</v>
      </c>
      <c r="S1306">
        <v>28.22</v>
      </c>
      <c r="T1306">
        <v>0.60209088969490077</v>
      </c>
      <c r="U1306">
        <v>2026</v>
      </c>
      <c r="V1306" t="s">
        <v>85</v>
      </c>
      <c r="W1306">
        <v>7</v>
      </c>
      <c r="X1306" t="s">
        <v>86</v>
      </c>
    </row>
    <row r="1307" spans="1:24">
      <c r="A1307">
        <v>1366</v>
      </c>
      <c r="B1307" s="28">
        <v>46212</v>
      </c>
      <c r="C1307">
        <v>2026</v>
      </c>
      <c r="D1307" t="s">
        <v>85</v>
      </c>
      <c r="E1307">
        <v>7</v>
      </c>
      <c r="F1307" t="s">
        <v>86</v>
      </c>
      <c r="G1307" t="s">
        <v>11</v>
      </c>
      <c r="H1307" t="s">
        <v>52</v>
      </c>
      <c r="I1307" t="s">
        <v>2</v>
      </c>
      <c r="J1307" t="s">
        <v>3</v>
      </c>
      <c r="K1307" t="s">
        <v>14</v>
      </c>
      <c r="L1307" t="s">
        <v>15</v>
      </c>
      <c r="M1307">
        <v>1</v>
      </c>
      <c r="N1307">
        <v>36.99</v>
      </c>
      <c r="O1307">
        <v>0.1</v>
      </c>
      <c r="P1307">
        <v>13.2</v>
      </c>
      <c r="Q1307">
        <v>33.291000000000004</v>
      </c>
      <c r="R1307">
        <v>13.2</v>
      </c>
      <c r="S1307">
        <v>20.091000000000005</v>
      </c>
      <c r="T1307">
        <v>0.60349644047940887</v>
      </c>
      <c r="U1307">
        <v>2026</v>
      </c>
      <c r="V1307" t="s">
        <v>85</v>
      </c>
      <c r="W1307">
        <v>7</v>
      </c>
      <c r="X1307" t="s">
        <v>86</v>
      </c>
    </row>
    <row r="1308" spans="1:24">
      <c r="A1308">
        <v>1974</v>
      </c>
      <c r="B1308" s="28">
        <v>46212</v>
      </c>
      <c r="C1308">
        <v>2026</v>
      </c>
      <c r="D1308" t="s">
        <v>85</v>
      </c>
      <c r="E1308">
        <v>7</v>
      </c>
      <c r="F1308" t="s">
        <v>86</v>
      </c>
      <c r="G1308" t="s">
        <v>0</v>
      </c>
      <c r="H1308" t="s">
        <v>50</v>
      </c>
      <c r="I1308" t="s">
        <v>2</v>
      </c>
      <c r="J1308" t="s">
        <v>3</v>
      </c>
      <c r="K1308" t="s">
        <v>14</v>
      </c>
      <c r="L1308" t="s">
        <v>44</v>
      </c>
      <c r="M1308">
        <v>1</v>
      </c>
      <c r="N1308">
        <v>135.44</v>
      </c>
      <c r="O1308">
        <v>0</v>
      </c>
      <c r="P1308">
        <v>65.48</v>
      </c>
      <c r="Q1308">
        <v>135.44</v>
      </c>
      <c r="R1308">
        <v>65.48</v>
      </c>
      <c r="S1308">
        <v>69.959999999999994</v>
      </c>
      <c r="T1308">
        <v>0.51653868871825159</v>
      </c>
      <c r="U1308">
        <v>2026</v>
      </c>
      <c r="V1308" t="s">
        <v>85</v>
      </c>
      <c r="W1308">
        <v>7</v>
      </c>
      <c r="X1308" t="s">
        <v>86</v>
      </c>
    </row>
    <row r="1309" spans="1:24">
      <c r="A1309">
        <v>2716</v>
      </c>
      <c r="B1309" s="28">
        <v>46212</v>
      </c>
      <c r="C1309">
        <v>2026</v>
      </c>
      <c r="D1309" t="s">
        <v>85</v>
      </c>
      <c r="E1309">
        <v>7</v>
      </c>
      <c r="F1309" t="s">
        <v>86</v>
      </c>
      <c r="G1309" t="s">
        <v>6</v>
      </c>
      <c r="H1309" t="s">
        <v>7</v>
      </c>
      <c r="I1309" t="s">
        <v>2</v>
      </c>
      <c r="J1309" t="s">
        <v>13</v>
      </c>
      <c r="K1309" t="s">
        <v>9</v>
      </c>
      <c r="L1309" t="s">
        <v>10</v>
      </c>
      <c r="M1309">
        <v>3</v>
      </c>
      <c r="N1309">
        <v>92.25</v>
      </c>
      <c r="O1309">
        <v>0</v>
      </c>
      <c r="P1309">
        <v>46.27</v>
      </c>
      <c r="Q1309">
        <v>276.75</v>
      </c>
      <c r="R1309">
        <v>138.81</v>
      </c>
      <c r="S1309">
        <v>137.94</v>
      </c>
      <c r="T1309">
        <v>0.49842818428184282</v>
      </c>
      <c r="U1309">
        <v>2026</v>
      </c>
      <c r="V1309" t="s">
        <v>85</v>
      </c>
      <c r="W1309">
        <v>7</v>
      </c>
      <c r="X1309" t="s">
        <v>86</v>
      </c>
    </row>
    <row r="1310" spans="1:24">
      <c r="A1310">
        <v>3161</v>
      </c>
      <c r="B1310" s="28">
        <v>46212</v>
      </c>
      <c r="C1310">
        <v>2026</v>
      </c>
      <c r="D1310" t="s">
        <v>85</v>
      </c>
      <c r="E1310">
        <v>7</v>
      </c>
      <c r="F1310" t="s">
        <v>86</v>
      </c>
      <c r="G1310" t="s">
        <v>11</v>
      </c>
      <c r="H1310" t="s">
        <v>25</v>
      </c>
      <c r="I1310" t="s">
        <v>2</v>
      </c>
      <c r="J1310" t="s">
        <v>13</v>
      </c>
      <c r="K1310" t="s">
        <v>23</v>
      </c>
      <c r="L1310" t="s">
        <v>29</v>
      </c>
      <c r="M1310">
        <v>2</v>
      </c>
      <c r="N1310">
        <v>192.6</v>
      </c>
      <c r="O1310">
        <v>0</v>
      </c>
      <c r="P1310">
        <v>104.89</v>
      </c>
      <c r="Q1310">
        <v>385.2</v>
      </c>
      <c r="R1310">
        <v>209.78</v>
      </c>
      <c r="S1310">
        <v>175.42</v>
      </c>
      <c r="T1310">
        <v>0.45539979231568017</v>
      </c>
      <c r="U1310">
        <v>2026</v>
      </c>
      <c r="V1310" t="s">
        <v>85</v>
      </c>
      <c r="W1310">
        <v>7</v>
      </c>
      <c r="X1310" t="s">
        <v>86</v>
      </c>
    </row>
    <row r="1311" spans="1:24">
      <c r="A1311">
        <v>3240</v>
      </c>
      <c r="B1311" s="28">
        <v>46212</v>
      </c>
      <c r="C1311">
        <v>2026</v>
      </c>
      <c r="D1311" t="s">
        <v>85</v>
      </c>
      <c r="E1311">
        <v>7</v>
      </c>
      <c r="F1311" t="s">
        <v>86</v>
      </c>
      <c r="G1311" t="s">
        <v>20</v>
      </c>
      <c r="H1311" t="s">
        <v>33</v>
      </c>
      <c r="I1311" t="s">
        <v>2</v>
      </c>
      <c r="J1311" t="s">
        <v>3</v>
      </c>
      <c r="K1311" t="s">
        <v>4</v>
      </c>
      <c r="L1311" t="s">
        <v>26</v>
      </c>
      <c r="M1311">
        <v>1</v>
      </c>
      <c r="N1311">
        <v>39.94</v>
      </c>
      <c r="O1311">
        <v>0</v>
      </c>
      <c r="P1311">
        <v>16.89</v>
      </c>
      <c r="Q1311">
        <v>39.94</v>
      </c>
      <c r="R1311">
        <v>16.89</v>
      </c>
      <c r="S1311">
        <v>23.049999999999997</v>
      </c>
      <c r="T1311">
        <v>0.57711567351026538</v>
      </c>
      <c r="U1311">
        <v>2026</v>
      </c>
      <c r="V1311" t="s">
        <v>85</v>
      </c>
      <c r="W1311">
        <v>7</v>
      </c>
      <c r="X1311" t="s">
        <v>86</v>
      </c>
    </row>
    <row r="1312" spans="1:24">
      <c r="A1312">
        <v>3682</v>
      </c>
      <c r="B1312" s="28">
        <v>46212</v>
      </c>
      <c r="C1312">
        <v>2026</v>
      </c>
      <c r="D1312" t="s">
        <v>85</v>
      </c>
      <c r="E1312">
        <v>7</v>
      </c>
      <c r="F1312" t="s">
        <v>86</v>
      </c>
      <c r="G1312" t="s">
        <v>11</v>
      </c>
      <c r="H1312" t="s">
        <v>12</v>
      </c>
      <c r="I1312" t="s">
        <v>2</v>
      </c>
      <c r="J1312" t="s">
        <v>3</v>
      </c>
      <c r="K1312" t="s">
        <v>9</v>
      </c>
      <c r="L1312" t="s">
        <v>37</v>
      </c>
      <c r="M1312">
        <v>3</v>
      </c>
      <c r="N1312">
        <v>150.61000000000001</v>
      </c>
      <c r="O1312">
        <v>0</v>
      </c>
      <c r="P1312">
        <v>79.900000000000006</v>
      </c>
      <c r="Q1312">
        <v>451.83000000000004</v>
      </c>
      <c r="R1312">
        <v>239.70000000000002</v>
      </c>
      <c r="S1312">
        <v>212.13000000000002</v>
      </c>
      <c r="T1312">
        <v>0.46949073766682159</v>
      </c>
      <c r="U1312">
        <v>2026</v>
      </c>
      <c r="V1312" t="s">
        <v>85</v>
      </c>
      <c r="W1312">
        <v>7</v>
      </c>
      <c r="X1312" t="s">
        <v>86</v>
      </c>
    </row>
    <row r="1313" spans="1:24">
      <c r="A1313">
        <v>4725</v>
      </c>
      <c r="B1313" s="28">
        <v>46212</v>
      </c>
      <c r="C1313">
        <v>2026</v>
      </c>
      <c r="D1313" t="s">
        <v>85</v>
      </c>
      <c r="E1313">
        <v>7</v>
      </c>
      <c r="F1313" t="s">
        <v>86</v>
      </c>
      <c r="G1313" t="s">
        <v>20</v>
      </c>
      <c r="H1313" t="s">
        <v>47</v>
      </c>
      <c r="I1313" t="s">
        <v>2</v>
      </c>
      <c r="J1313" t="s">
        <v>3</v>
      </c>
      <c r="K1313" t="s">
        <v>9</v>
      </c>
      <c r="L1313" t="s">
        <v>46</v>
      </c>
      <c r="M1313">
        <v>2</v>
      </c>
      <c r="N1313">
        <v>71.069999999999993</v>
      </c>
      <c r="O1313">
        <v>0</v>
      </c>
      <c r="P1313">
        <v>31.57</v>
      </c>
      <c r="Q1313">
        <v>142.13999999999999</v>
      </c>
      <c r="R1313">
        <v>63.14</v>
      </c>
      <c r="S1313">
        <v>78.999999999999986</v>
      </c>
      <c r="T1313">
        <v>0.55579006613198245</v>
      </c>
      <c r="U1313">
        <v>2026</v>
      </c>
      <c r="V1313" t="s">
        <v>85</v>
      </c>
      <c r="W1313">
        <v>7</v>
      </c>
      <c r="X1313" t="s">
        <v>86</v>
      </c>
    </row>
    <row r="1314" spans="1:24">
      <c r="A1314">
        <v>758</v>
      </c>
      <c r="B1314" s="28">
        <v>46213</v>
      </c>
      <c r="C1314">
        <v>2026</v>
      </c>
      <c r="D1314" t="s">
        <v>85</v>
      </c>
      <c r="E1314">
        <v>7</v>
      </c>
      <c r="F1314" t="s">
        <v>86</v>
      </c>
      <c r="G1314" t="s">
        <v>0</v>
      </c>
      <c r="H1314" t="s">
        <v>1</v>
      </c>
      <c r="I1314" t="s">
        <v>19</v>
      </c>
      <c r="J1314" t="s">
        <v>13</v>
      </c>
      <c r="K1314" t="s">
        <v>4</v>
      </c>
      <c r="L1314" t="s">
        <v>22</v>
      </c>
      <c r="M1314">
        <v>1</v>
      </c>
      <c r="N1314">
        <v>50.78</v>
      </c>
      <c r="O1314">
        <v>0</v>
      </c>
      <c r="P1314">
        <v>22.29</v>
      </c>
      <c r="Q1314">
        <v>50.78</v>
      </c>
      <c r="R1314">
        <v>22.29</v>
      </c>
      <c r="S1314">
        <v>28.490000000000002</v>
      </c>
      <c r="T1314">
        <v>0.56104765655769995</v>
      </c>
      <c r="U1314">
        <v>2026</v>
      </c>
      <c r="V1314" t="s">
        <v>85</v>
      </c>
      <c r="W1314">
        <v>7</v>
      </c>
      <c r="X1314" t="s">
        <v>86</v>
      </c>
    </row>
    <row r="1315" spans="1:24">
      <c r="A1315">
        <v>1910</v>
      </c>
      <c r="B1315" s="28">
        <v>46213</v>
      </c>
      <c r="C1315">
        <v>2026</v>
      </c>
      <c r="D1315" t="s">
        <v>85</v>
      </c>
      <c r="E1315">
        <v>7</v>
      </c>
      <c r="F1315" t="s">
        <v>86</v>
      </c>
      <c r="G1315" t="s">
        <v>0</v>
      </c>
      <c r="H1315" t="s">
        <v>50</v>
      </c>
      <c r="I1315" t="s">
        <v>2</v>
      </c>
      <c r="J1315" t="s">
        <v>3</v>
      </c>
      <c r="K1315" t="s">
        <v>9</v>
      </c>
      <c r="L1315" t="s">
        <v>17</v>
      </c>
      <c r="M1315">
        <v>2</v>
      </c>
      <c r="N1315">
        <v>141.51</v>
      </c>
      <c r="O1315">
        <v>0.05</v>
      </c>
      <c r="P1315">
        <v>77.040000000000006</v>
      </c>
      <c r="Q1315">
        <v>268.86899999999997</v>
      </c>
      <c r="R1315">
        <v>154.08000000000001</v>
      </c>
      <c r="S1315">
        <v>114.78899999999996</v>
      </c>
      <c r="T1315">
        <v>0.42693281858451504</v>
      </c>
      <c r="U1315">
        <v>2026</v>
      </c>
      <c r="V1315" t="s">
        <v>85</v>
      </c>
      <c r="W1315">
        <v>7</v>
      </c>
      <c r="X1315" t="s">
        <v>86</v>
      </c>
    </row>
    <row r="1316" spans="1:24">
      <c r="A1316">
        <v>1941</v>
      </c>
      <c r="B1316" s="28">
        <v>46213</v>
      </c>
      <c r="C1316">
        <v>2026</v>
      </c>
      <c r="D1316" t="s">
        <v>85</v>
      </c>
      <c r="E1316">
        <v>7</v>
      </c>
      <c r="F1316" t="s">
        <v>86</v>
      </c>
      <c r="G1316" t="s">
        <v>6</v>
      </c>
      <c r="H1316" t="s">
        <v>43</v>
      </c>
      <c r="I1316" t="s">
        <v>28</v>
      </c>
      <c r="J1316" t="s">
        <v>3</v>
      </c>
      <c r="K1316" t="s">
        <v>9</v>
      </c>
      <c r="L1316" t="s">
        <v>37</v>
      </c>
      <c r="M1316">
        <v>1</v>
      </c>
      <c r="N1316">
        <v>156.44</v>
      </c>
      <c r="O1316">
        <v>0.1</v>
      </c>
      <c r="P1316">
        <v>80.72</v>
      </c>
      <c r="Q1316">
        <v>140.79599999999999</v>
      </c>
      <c r="R1316">
        <v>80.72</v>
      </c>
      <c r="S1316">
        <v>60.075999999999993</v>
      </c>
      <c r="T1316">
        <v>0.42668825818915307</v>
      </c>
      <c r="U1316">
        <v>2026</v>
      </c>
      <c r="V1316" t="s">
        <v>85</v>
      </c>
      <c r="W1316">
        <v>7</v>
      </c>
      <c r="X1316" t="s">
        <v>86</v>
      </c>
    </row>
    <row r="1317" spans="1:24">
      <c r="A1317">
        <v>2324</v>
      </c>
      <c r="B1317" s="28">
        <v>46213</v>
      </c>
      <c r="C1317">
        <v>2026</v>
      </c>
      <c r="D1317" t="s">
        <v>85</v>
      </c>
      <c r="E1317">
        <v>7</v>
      </c>
      <c r="F1317" t="s">
        <v>86</v>
      </c>
      <c r="G1317" t="s">
        <v>6</v>
      </c>
      <c r="H1317" t="s">
        <v>43</v>
      </c>
      <c r="I1317" t="s">
        <v>2</v>
      </c>
      <c r="J1317" t="s">
        <v>13</v>
      </c>
      <c r="K1317" t="s">
        <v>34</v>
      </c>
      <c r="L1317" t="s">
        <v>45</v>
      </c>
      <c r="M1317">
        <v>2</v>
      </c>
      <c r="N1317">
        <v>51.75</v>
      </c>
      <c r="O1317">
        <v>0</v>
      </c>
      <c r="P1317">
        <v>21.4</v>
      </c>
      <c r="Q1317">
        <v>103.5</v>
      </c>
      <c r="R1317">
        <v>42.8</v>
      </c>
      <c r="S1317">
        <v>60.7</v>
      </c>
      <c r="T1317">
        <v>0.58647342995169083</v>
      </c>
      <c r="U1317">
        <v>2026</v>
      </c>
      <c r="V1317" t="s">
        <v>85</v>
      </c>
      <c r="W1317">
        <v>7</v>
      </c>
      <c r="X1317" t="s">
        <v>86</v>
      </c>
    </row>
    <row r="1318" spans="1:24">
      <c r="A1318">
        <v>2869</v>
      </c>
      <c r="B1318" s="28">
        <v>46213</v>
      </c>
      <c r="C1318">
        <v>2026</v>
      </c>
      <c r="D1318" t="s">
        <v>85</v>
      </c>
      <c r="E1318">
        <v>7</v>
      </c>
      <c r="F1318" t="s">
        <v>86</v>
      </c>
      <c r="G1318" t="s">
        <v>11</v>
      </c>
      <c r="H1318" t="s">
        <v>25</v>
      </c>
      <c r="I1318" t="s">
        <v>28</v>
      </c>
      <c r="J1318" t="s">
        <v>13</v>
      </c>
      <c r="K1318" t="s">
        <v>23</v>
      </c>
      <c r="L1318" t="s">
        <v>40</v>
      </c>
      <c r="M1318">
        <v>1</v>
      </c>
      <c r="N1318">
        <v>82.23</v>
      </c>
      <c r="O1318">
        <v>0.1</v>
      </c>
      <c r="P1318">
        <v>38.340000000000003</v>
      </c>
      <c r="Q1318">
        <v>74.007000000000005</v>
      </c>
      <c r="R1318">
        <v>38.340000000000003</v>
      </c>
      <c r="S1318">
        <v>35.667000000000002</v>
      </c>
      <c r="T1318">
        <v>0.48194089748267055</v>
      </c>
      <c r="U1318">
        <v>2026</v>
      </c>
      <c r="V1318" t="s">
        <v>85</v>
      </c>
      <c r="W1318">
        <v>7</v>
      </c>
      <c r="X1318" t="s">
        <v>86</v>
      </c>
    </row>
    <row r="1319" spans="1:24">
      <c r="A1319">
        <v>3236</v>
      </c>
      <c r="B1319" s="28">
        <v>46213</v>
      </c>
      <c r="C1319">
        <v>2026</v>
      </c>
      <c r="D1319" t="s">
        <v>85</v>
      </c>
      <c r="E1319">
        <v>7</v>
      </c>
      <c r="F1319" t="s">
        <v>86</v>
      </c>
      <c r="G1319" t="s">
        <v>6</v>
      </c>
      <c r="H1319" t="s">
        <v>27</v>
      </c>
      <c r="I1319" t="s">
        <v>2</v>
      </c>
      <c r="J1319" t="s">
        <v>13</v>
      </c>
      <c r="K1319" t="s">
        <v>9</v>
      </c>
      <c r="L1319" t="s">
        <v>17</v>
      </c>
      <c r="M1319">
        <v>1</v>
      </c>
      <c r="N1319">
        <v>144.16999999999999</v>
      </c>
      <c r="O1319">
        <v>0.1</v>
      </c>
      <c r="P1319">
        <v>78.13</v>
      </c>
      <c r="Q1319">
        <v>129.75299999999999</v>
      </c>
      <c r="R1319">
        <v>78.13</v>
      </c>
      <c r="S1319">
        <v>51.62299999999999</v>
      </c>
      <c r="T1319">
        <v>0.39785592625989374</v>
      </c>
      <c r="U1319">
        <v>2026</v>
      </c>
      <c r="V1319" t="s">
        <v>85</v>
      </c>
      <c r="W1319">
        <v>7</v>
      </c>
      <c r="X1319" t="s">
        <v>86</v>
      </c>
    </row>
    <row r="1320" spans="1:24">
      <c r="A1320">
        <v>3582</v>
      </c>
      <c r="B1320" s="28">
        <v>46213</v>
      </c>
      <c r="C1320">
        <v>2026</v>
      </c>
      <c r="D1320" t="s">
        <v>85</v>
      </c>
      <c r="E1320">
        <v>7</v>
      </c>
      <c r="F1320" t="s">
        <v>86</v>
      </c>
      <c r="G1320" t="s">
        <v>6</v>
      </c>
      <c r="H1320" t="s">
        <v>43</v>
      </c>
      <c r="I1320" t="s">
        <v>2</v>
      </c>
      <c r="J1320" t="s">
        <v>3</v>
      </c>
      <c r="K1320" t="s">
        <v>23</v>
      </c>
      <c r="L1320" t="s">
        <v>40</v>
      </c>
      <c r="M1320">
        <v>4</v>
      </c>
      <c r="N1320">
        <v>82.47</v>
      </c>
      <c r="O1320">
        <v>0</v>
      </c>
      <c r="P1320">
        <v>40.22</v>
      </c>
      <c r="Q1320">
        <v>329.88</v>
      </c>
      <c r="R1320">
        <v>160.88</v>
      </c>
      <c r="S1320">
        <v>169</v>
      </c>
      <c r="T1320">
        <v>0.51230750575967021</v>
      </c>
      <c r="U1320">
        <v>2026</v>
      </c>
      <c r="V1320" t="s">
        <v>85</v>
      </c>
      <c r="W1320">
        <v>7</v>
      </c>
      <c r="X1320" t="s">
        <v>86</v>
      </c>
    </row>
    <row r="1321" spans="1:24">
      <c r="A1321">
        <v>3715</v>
      </c>
      <c r="B1321" s="28">
        <v>46213</v>
      </c>
      <c r="C1321">
        <v>2026</v>
      </c>
      <c r="D1321" t="s">
        <v>85</v>
      </c>
      <c r="E1321">
        <v>7</v>
      </c>
      <c r="F1321" t="s">
        <v>86</v>
      </c>
      <c r="G1321" t="s">
        <v>20</v>
      </c>
      <c r="H1321" t="s">
        <v>33</v>
      </c>
      <c r="I1321" t="s">
        <v>2</v>
      </c>
      <c r="J1321" t="s">
        <v>13</v>
      </c>
      <c r="K1321" t="s">
        <v>23</v>
      </c>
      <c r="L1321" t="s">
        <v>51</v>
      </c>
      <c r="M1321">
        <v>1</v>
      </c>
      <c r="N1321">
        <v>122.14</v>
      </c>
      <c r="O1321">
        <v>0.15</v>
      </c>
      <c r="P1321">
        <v>59.87</v>
      </c>
      <c r="Q1321">
        <v>103.819</v>
      </c>
      <c r="R1321">
        <v>59.87</v>
      </c>
      <c r="S1321">
        <v>43.949000000000005</v>
      </c>
      <c r="T1321">
        <v>0.42332328379198414</v>
      </c>
      <c r="U1321">
        <v>2026</v>
      </c>
      <c r="V1321" t="s">
        <v>85</v>
      </c>
      <c r="W1321">
        <v>7</v>
      </c>
      <c r="X1321" t="s">
        <v>86</v>
      </c>
    </row>
    <row r="1322" spans="1:24">
      <c r="A1322">
        <v>3940</v>
      </c>
      <c r="B1322" s="28">
        <v>46213</v>
      </c>
      <c r="C1322">
        <v>2026</v>
      </c>
      <c r="D1322" t="s">
        <v>85</v>
      </c>
      <c r="E1322">
        <v>7</v>
      </c>
      <c r="F1322" t="s">
        <v>86</v>
      </c>
      <c r="G1322" t="s">
        <v>11</v>
      </c>
      <c r="H1322" t="s">
        <v>52</v>
      </c>
      <c r="I1322" t="s">
        <v>19</v>
      </c>
      <c r="J1322" t="s">
        <v>3</v>
      </c>
      <c r="K1322" t="s">
        <v>9</v>
      </c>
      <c r="L1322" t="s">
        <v>17</v>
      </c>
      <c r="M1322">
        <v>3</v>
      </c>
      <c r="N1322">
        <v>143.59</v>
      </c>
      <c r="O1322">
        <v>0</v>
      </c>
      <c r="P1322">
        <v>78.91</v>
      </c>
      <c r="Q1322">
        <v>430.77</v>
      </c>
      <c r="R1322">
        <v>236.73</v>
      </c>
      <c r="S1322">
        <v>194.04</v>
      </c>
      <c r="T1322">
        <v>0.45044919562643637</v>
      </c>
      <c r="U1322">
        <v>2026</v>
      </c>
      <c r="V1322" t="s">
        <v>85</v>
      </c>
      <c r="W1322">
        <v>7</v>
      </c>
      <c r="X1322" t="s">
        <v>86</v>
      </c>
    </row>
    <row r="1323" spans="1:24">
      <c r="A1323">
        <v>4760</v>
      </c>
      <c r="B1323" s="28">
        <v>46213</v>
      </c>
      <c r="C1323">
        <v>2026</v>
      </c>
      <c r="D1323" t="s">
        <v>85</v>
      </c>
      <c r="E1323">
        <v>7</v>
      </c>
      <c r="F1323" t="s">
        <v>86</v>
      </c>
      <c r="G1323" t="s">
        <v>20</v>
      </c>
      <c r="H1323" t="s">
        <v>47</v>
      </c>
      <c r="I1323" t="s">
        <v>2</v>
      </c>
      <c r="J1323" t="s">
        <v>16</v>
      </c>
      <c r="K1323" t="s">
        <v>9</v>
      </c>
      <c r="L1323" t="s">
        <v>37</v>
      </c>
      <c r="M1323">
        <v>2</v>
      </c>
      <c r="N1323">
        <v>157.66</v>
      </c>
      <c r="O1323">
        <v>0</v>
      </c>
      <c r="P1323">
        <v>78.760000000000005</v>
      </c>
      <c r="Q1323">
        <v>315.32</v>
      </c>
      <c r="R1323">
        <v>157.52000000000001</v>
      </c>
      <c r="S1323">
        <v>157.79999999999998</v>
      </c>
      <c r="T1323">
        <v>0.50044399340352652</v>
      </c>
      <c r="U1323">
        <v>2026</v>
      </c>
      <c r="V1323" t="s">
        <v>85</v>
      </c>
      <c r="W1323">
        <v>7</v>
      </c>
      <c r="X1323" t="s">
        <v>86</v>
      </c>
    </row>
    <row r="1324" spans="1:24">
      <c r="A1324">
        <v>4768</v>
      </c>
      <c r="B1324" s="28">
        <v>46213</v>
      </c>
      <c r="C1324">
        <v>2026</v>
      </c>
      <c r="D1324" t="s">
        <v>85</v>
      </c>
      <c r="E1324">
        <v>7</v>
      </c>
      <c r="F1324" t="s">
        <v>86</v>
      </c>
      <c r="G1324" t="s">
        <v>6</v>
      </c>
      <c r="H1324" t="s">
        <v>7</v>
      </c>
      <c r="I1324" t="s">
        <v>2</v>
      </c>
      <c r="J1324" t="s">
        <v>16</v>
      </c>
      <c r="K1324" t="s">
        <v>4</v>
      </c>
      <c r="L1324" t="s">
        <v>30</v>
      </c>
      <c r="M1324">
        <v>1</v>
      </c>
      <c r="N1324">
        <v>101.58</v>
      </c>
      <c r="O1324">
        <v>0</v>
      </c>
      <c r="P1324">
        <v>49.83</v>
      </c>
      <c r="Q1324">
        <v>101.58</v>
      </c>
      <c r="R1324">
        <v>49.83</v>
      </c>
      <c r="S1324">
        <v>51.75</v>
      </c>
      <c r="T1324">
        <v>0.50945067926757237</v>
      </c>
      <c r="U1324">
        <v>2026</v>
      </c>
      <c r="V1324" t="s">
        <v>85</v>
      </c>
      <c r="W1324">
        <v>7</v>
      </c>
      <c r="X1324" t="s">
        <v>86</v>
      </c>
    </row>
    <row r="1325" spans="1:24">
      <c r="A1325">
        <v>5025</v>
      </c>
      <c r="B1325" s="28">
        <v>46213</v>
      </c>
      <c r="C1325">
        <v>2026</v>
      </c>
      <c r="D1325" t="s">
        <v>85</v>
      </c>
      <c r="E1325">
        <v>7</v>
      </c>
      <c r="F1325" t="s">
        <v>86</v>
      </c>
      <c r="G1325" t="s">
        <v>11</v>
      </c>
      <c r="H1325" t="s">
        <v>18</v>
      </c>
      <c r="I1325" t="s">
        <v>2</v>
      </c>
      <c r="J1325" t="s">
        <v>3</v>
      </c>
      <c r="K1325" t="s">
        <v>14</v>
      </c>
      <c r="L1325" t="s">
        <v>48</v>
      </c>
      <c r="M1325">
        <v>4</v>
      </c>
      <c r="N1325">
        <v>166.71</v>
      </c>
      <c r="O1325">
        <v>0</v>
      </c>
      <c r="P1325">
        <v>86.55</v>
      </c>
      <c r="Q1325">
        <v>666.84</v>
      </c>
      <c r="R1325">
        <v>346.2</v>
      </c>
      <c r="S1325">
        <v>320.64000000000004</v>
      </c>
      <c r="T1325">
        <v>0.48083498290444487</v>
      </c>
      <c r="U1325">
        <v>2026</v>
      </c>
      <c r="V1325" t="s">
        <v>85</v>
      </c>
      <c r="W1325">
        <v>7</v>
      </c>
      <c r="X1325" t="s">
        <v>86</v>
      </c>
    </row>
    <row r="1326" spans="1:24">
      <c r="A1326">
        <v>165</v>
      </c>
      <c r="B1326" s="28">
        <v>46214</v>
      </c>
      <c r="C1326">
        <v>2026</v>
      </c>
      <c r="D1326" t="s">
        <v>85</v>
      </c>
      <c r="E1326">
        <v>7</v>
      </c>
      <c r="F1326" t="s">
        <v>86</v>
      </c>
      <c r="G1326" t="s">
        <v>6</v>
      </c>
      <c r="H1326" t="s">
        <v>43</v>
      </c>
      <c r="I1326" t="s">
        <v>19</v>
      </c>
      <c r="J1326" t="s">
        <v>13</v>
      </c>
      <c r="K1326" t="s">
        <v>4</v>
      </c>
      <c r="L1326" t="s">
        <v>5</v>
      </c>
      <c r="M1326">
        <v>2</v>
      </c>
      <c r="N1326">
        <v>83.33</v>
      </c>
      <c r="O1326">
        <v>0</v>
      </c>
      <c r="P1326">
        <v>42.11</v>
      </c>
      <c r="Q1326">
        <v>166.66</v>
      </c>
      <c r="R1326">
        <v>84.22</v>
      </c>
      <c r="S1326">
        <v>82.44</v>
      </c>
      <c r="T1326">
        <v>0.49465978639145564</v>
      </c>
      <c r="U1326">
        <v>2026</v>
      </c>
      <c r="V1326" t="s">
        <v>85</v>
      </c>
      <c r="W1326">
        <v>7</v>
      </c>
      <c r="X1326" t="s">
        <v>86</v>
      </c>
    </row>
    <row r="1327" spans="1:24">
      <c r="A1327">
        <v>198</v>
      </c>
      <c r="B1327" s="28">
        <v>46214</v>
      </c>
      <c r="C1327">
        <v>2026</v>
      </c>
      <c r="D1327" t="s">
        <v>85</v>
      </c>
      <c r="E1327">
        <v>7</v>
      </c>
      <c r="F1327" t="s">
        <v>86</v>
      </c>
      <c r="G1327" t="s">
        <v>0</v>
      </c>
      <c r="H1327" t="s">
        <v>50</v>
      </c>
      <c r="I1327" t="s">
        <v>2</v>
      </c>
      <c r="J1327" t="s">
        <v>13</v>
      </c>
      <c r="K1327" t="s">
        <v>9</v>
      </c>
      <c r="L1327" t="s">
        <v>46</v>
      </c>
      <c r="M1327">
        <v>2</v>
      </c>
      <c r="N1327">
        <v>71.77</v>
      </c>
      <c r="O1327">
        <v>0.05</v>
      </c>
      <c r="P1327">
        <v>32.9</v>
      </c>
      <c r="Q1327">
        <v>136.363</v>
      </c>
      <c r="R1327">
        <v>65.8</v>
      </c>
      <c r="S1327">
        <v>70.563000000000002</v>
      </c>
      <c r="T1327">
        <v>0.5174644148339359</v>
      </c>
      <c r="U1327">
        <v>2026</v>
      </c>
      <c r="V1327" t="s">
        <v>85</v>
      </c>
      <c r="W1327">
        <v>7</v>
      </c>
      <c r="X1327" t="s">
        <v>86</v>
      </c>
    </row>
    <row r="1328" spans="1:24">
      <c r="A1328">
        <v>1480</v>
      </c>
      <c r="B1328" s="28">
        <v>46214</v>
      </c>
      <c r="C1328">
        <v>2026</v>
      </c>
      <c r="D1328" t="s">
        <v>85</v>
      </c>
      <c r="E1328">
        <v>7</v>
      </c>
      <c r="F1328" t="s">
        <v>86</v>
      </c>
      <c r="G1328" t="s">
        <v>0</v>
      </c>
      <c r="H1328" t="s">
        <v>50</v>
      </c>
      <c r="I1328" t="s">
        <v>2</v>
      </c>
      <c r="J1328" t="s">
        <v>13</v>
      </c>
      <c r="K1328" t="s">
        <v>14</v>
      </c>
      <c r="L1328" t="s">
        <v>48</v>
      </c>
      <c r="M1328">
        <v>3</v>
      </c>
      <c r="N1328">
        <v>164.5</v>
      </c>
      <c r="O1328">
        <v>0</v>
      </c>
      <c r="P1328">
        <v>87.06</v>
      </c>
      <c r="Q1328">
        <v>493.5</v>
      </c>
      <c r="R1328">
        <v>261.18</v>
      </c>
      <c r="S1328">
        <v>232.32</v>
      </c>
      <c r="T1328">
        <v>0.47075987841945288</v>
      </c>
      <c r="U1328">
        <v>2026</v>
      </c>
      <c r="V1328" t="s">
        <v>85</v>
      </c>
      <c r="W1328">
        <v>7</v>
      </c>
      <c r="X1328" t="s">
        <v>86</v>
      </c>
    </row>
    <row r="1329" spans="1:24">
      <c r="A1329">
        <v>1990</v>
      </c>
      <c r="B1329" s="28">
        <v>46214</v>
      </c>
      <c r="C1329">
        <v>2026</v>
      </c>
      <c r="D1329" t="s">
        <v>85</v>
      </c>
      <c r="E1329">
        <v>7</v>
      </c>
      <c r="F1329" t="s">
        <v>86</v>
      </c>
      <c r="G1329" t="s">
        <v>0</v>
      </c>
      <c r="H1329" t="s">
        <v>50</v>
      </c>
      <c r="I1329" t="s">
        <v>2</v>
      </c>
      <c r="J1329" t="s">
        <v>3</v>
      </c>
      <c r="K1329" t="s">
        <v>23</v>
      </c>
      <c r="L1329" t="s">
        <v>40</v>
      </c>
      <c r="M1329">
        <v>3</v>
      </c>
      <c r="N1329">
        <v>82.28</v>
      </c>
      <c r="O1329">
        <v>0.1</v>
      </c>
      <c r="P1329">
        <v>39.51</v>
      </c>
      <c r="Q1329">
        <v>222.15600000000001</v>
      </c>
      <c r="R1329">
        <v>118.53</v>
      </c>
      <c r="S1329">
        <v>103.626</v>
      </c>
      <c r="T1329">
        <v>0.46645600388915898</v>
      </c>
      <c r="U1329">
        <v>2026</v>
      </c>
      <c r="V1329" t="s">
        <v>85</v>
      </c>
      <c r="W1329">
        <v>7</v>
      </c>
      <c r="X1329" t="s">
        <v>86</v>
      </c>
    </row>
    <row r="1330" spans="1:24">
      <c r="A1330">
        <v>2298</v>
      </c>
      <c r="B1330" s="28">
        <v>46214</v>
      </c>
      <c r="C1330">
        <v>2026</v>
      </c>
      <c r="D1330" t="s">
        <v>85</v>
      </c>
      <c r="E1330">
        <v>7</v>
      </c>
      <c r="F1330" t="s">
        <v>86</v>
      </c>
      <c r="G1330" t="s">
        <v>11</v>
      </c>
      <c r="H1330" t="s">
        <v>12</v>
      </c>
      <c r="I1330" t="s">
        <v>19</v>
      </c>
      <c r="J1330" t="s">
        <v>13</v>
      </c>
      <c r="K1330" t="s">
        <v>4</v>
      </c>
      <c r="L1330" t="s">
        <v>30</v>
      </c>
      <c r="M1330">
        <v>2</v>
      </c>
      <c r="N1330">
        <v>103.17</v>
      </c>
      <c r="O1330">
        <v>0</v>
      </c>
      <c r="P1330">
        <v>50.49</v>
      </c>
      <c r="Q1330">
        <v>206.34</v>
      </c>
      <c r="R1330">
        <v>100.98</v>
      </c>
      <c r="S1330">
        <v>105.36</v>
      </c>
      <c r="T1330">
        <v>0.51061355045071244</v>
      </c>
      <c r="U1330">
        <v>2026</v>
      </c>
      <c r="V1330" t="s">
        <v>85</v>
      </c>
      <c r="W1330">
        <v>7</v>
      </c>
      <c r="X1330" t="s">
        <v>86</v>
      </c>
    </row>
    <row r="1331" spans="1:24">
      <c r="A1331">
        <v>2886</v>
      </c>
      <c r="B1331" s="28">
        <v>46214</v>
      </c>
      <c r="C1331">
        <v>2026</v>
      </c>
      <c r="D1331" t="s">
        <v>85</v>
      </c>
      <c r="E1331">
        <v>7</v>
      </c>
      <c r="F1331" t="s">
        <v>86</v>
      </c>
      <c r="G1331" t="s">
        <v>0</v>
      </c>
      <c r="H1331" t="s">
        <v>50</v>
      </c>
      <c r="I1331" t="s">
        <v>2</v>
      </c>
      <c r="J1331" t="s">
        <v>13</v>
      </c>
      <c r="K1331" t="s">
        <v>4</v>
      </c>
      <c r="L1331" t="s">
        <v>22</v>
      </c>
      <c r="M1331">
        <v>1</v>
      </c>
      <c r="N1331">
        <v>50.33</v>
      </c>
      <c r="O1331">
        <v>0.05</v>
      </c>
      <c r="P1331">
        <v>22.06</v>
      </c>
      <c r="Q1331">
        <v>47.813499999999998</v>
      </c>
      <c r="R1331">
        <v>22.06</v>
      </c>
      <c r="S1331">
        <v>25.753499999999999</v>
      </c>
      <c r="T1331">
        <v>0.53862402877848303</v>
      </c>
      <c r="U1331">
        <v>2026</v>
      </c>
      <c r="V1331" t="s">
        <v>85</v>
      </c>
      <c r="W1331">
        <v>7</v>
      </c>
      <c r="X1331" t="s">
        <v>86</v>
      </c>
    </row>
    <row r="1332" spans="1:24">
      <c r="A1332">
        <v>2893</v>
      </c>
      <c r="B1332" s="28">
        <v>46214</v>
      </c>
      <c r="C1332">
        <v>2026</v>
      </c>
      <c r="D1332" t="s">
        <v>85</v>
      </c>
      <c r="E1332">
        <v>7</v>
      </c>
      <c r="F1332" t="s">
        <v>86</v>
      </c>
      <c r="G1332" t="s">
        <v>6</v>
      </c>
      <c r="H1332" t="s">
        <v>41</v>
      </c>
      <c r="I1332" t="s">
        <v>8</v>
      </c>
      <c r="J1332" t="s">
        <v>16</v>
      </c>
      <c r="K1332" t="s">
        <v>9</v>
      </c>
      <c r="L1332" t="s">
        <v>17</v>
      </c>
      <c r="M1332">
        <v>6</v>
      </c>
      <c r="N1332">
        <v>142.78</v>
      </c>
      <c r="O1332">
        <v>0.15</v>
      </c>
      <c r="P1332">
        <v>80.38</v>
      </c>
      <c r="Q1332">
        <v>728.178</v>
      </c>
      <c r="R1332">
        <v>482.28</v>
      </c>
      <c r="S1332">
        <v>245.89800000000002</v>
      </c>
      <c r="T1332">
        <v>0.33768941110552642</v>
      </c>
      <c r="U1332">
        <v>2026</v>
      </c>
      <c r="V1332" t="s">
        <v>85</v>
      </c>
      <c r="W1332">
        <v>7</v>
      </c>
      <c r="X1332" t="s">
        <v>86</v>
      </c>
    </row>
    <row r="1333" spans="1:24">
      <c r="A1333">
        <v>2939</v>
      </c>
      <c r="B1333" s="28">
        <v>46214</v>
      </c>
      <c r="C1333">
        <v>2026</v>
      </c>
      <c r="D1333" t="s">
        <v>85</v>
      </c>
      <c r="E1333">
        <v>7</v>
      </c>
      <c r="F1333" t="s">
        <v>86</v>
      </c>
      <c r="G1333" t="s">
        <v>6</v>
      </c>
      <c r="H1333" t="s">
        <v>27</v>
      </c>
      <c r="I1333" t="s">
        <v>2</v>
      </c>
      <c r="J1333" t="s">
        <v>13</v>
      </c>
      <c r="K1333" t="s">
        <v>23</v>
      </c>
      <c r="L1333" t="s">
        <v>29</v>
      </c>
      <c r="M1333">
        <v>1</v>
      </c>
      <c r="N1333">
        <v>195.38</v>
      </c>
      <c r="O1333">
        <v>0.05</v>
      </c>
      <c r="P1333">
        <v>101.67</v>
      </c>
      <c r="Q1333">
        <v>185.61099999999999</v>
      </c>
      <c r="R1333">
        <v>101.67</v>
      </c>
      <c r="S1333">
        <v>83.940999999999988</v>
      </c>
      <c r="T1333">
        <v>0.45224151585843508</v>
      </c>
      <c r="U1333">
        <v>2026</v>
      </c>
      <c r="V1333" t="s">
        <v>85</v>
      </c>
      <c r="W1333">
        <v>7</v>
      </c>
      <c r="X1333" t="s">
        <v>86</v>
      </c>
    </row>
    <row r="1334" spans="1:24">
      <c r="A1334">
        <v>3249</v>
      </c>
      <c r="B1334" s="28">
        <v>46214</v>
      </c>
      <c r="C1334">
        <v>2026</v>
      </c>
      <c r="D1334" t="s">
        <v>85</v>
      </c>
      <c r="E1334">
        <v>7</v>
      </c>
      <c r="F1334" t="s">
        <v>86</v>
      </c>
      <c r="G1334" t="s">
        <v>20</v>
      </c>
      <c r="H1334" t="s">
        <v>21</v>
      </c>
      <c r="I1334" t="s">
        <v>19</v>
      </c>
      <c r="J1334" t="s">
        <v>3</v>
      </c>
      <c r="K1334" t="s">
        <v>4</v>
      </c>
      <c r="L1334" t="s">
        <v>30</v>
      </c>
      <c r="M1334">
        <v>5</v>
      </c>
      <c r="N1334">
        <v>104.8</v>
      </c>
      <c r="O1334">
        <v>0</v>
      </c>
      <c r="P1334">
        <v>50.94</v>
      </c>
      <c r="Q1334">
        <v>524</v>
      </c>
      <c r="R1334">
        <v>254.7</v>
      </c>
      <c r="S1334">
        <v>269.3</v>
      </c>
      <c r="T1334">
        <v>0.51393129770992374</v>
      </c>
      <c r="U1334">
        <v>2026</v>
      </c>
      <c r="V1334" t="s">
        <v>85</v>
      </c>
      <c r="W1334">
        <v>7</v>
      </c>
      <c r="X1334" t="s">
        <v>86</v>
      </c>
    </row>
    <row r="1335" spans="1:24">
      <c r="A1335">
        <v>3832</v>
      </c>
      <c r="B1335" s="28">
        <v>46214</v>
      </c>
      <c r="C1335">
        <v>2026</v>
      </c>
      <c r="D1335" t="s">
        <v>85</v>
      </c>
      <c r="E1335">
        <v>7</v>
      </c>
      <c r="F1335" t="s">
        <v>86</v>
      </c>
      <c r="G1335" t="s">
        <v>20</v>
      </c>
      <c r="H1335" t="s">
        <v>31</v>
      </c>
      <c r="I1335" t="s">
        <v>2</v>
      </c>
      <c r="J1335" t="s">
        <v>3</v>
      </c>
      <c r="K1335" t="s">
        <v>23</v>
      </c>
      <c r="L1335" t="s">
        <v>40</v>
      </c>
      <c r="M1335">
        <v>3</v>
      </c>
      <c r="N1335">
        <v>82.26</v>
      </c>
      <c r="O1335">
        <v>0</v>
      </c>
      <c r="P1335">
        <v>40.020000000000003</v>
      </c>
      <c r="Q1335">
        <v>246.78000000000003</v>
      </c>
      <c r="R1335">
        <v>120.06</v>
      </c>
      <c r="S1335">
        <v>126.72000000000003</v>
      </c>
      <c r="T1335">
        <v>0.51349380014587898</v>
      </c>
      <c r="U1335">
        <v>2026</v>
      </c>
      <c r="V1335" t="s">
        <v>85</v>
      </c>
      <c r="W1335">
        <v>7</v>
      </c>
      <c r="X1335" t="s">
        <v>86</v>
      </c>
    </row>
    <row r="1336" spans="1:24">
      <c r="A1336">
        <v>3868</v>
      </c>
      <c r="B1336" s="28">
        <v>46214</v>
      </c>
      <c r="C1336">
        <v>2026</v>
      </c>
      <c r="D1336" t="s">
        <v>85</v>
      </c>
      <c r="E1336">
        <v>7</v>
      </c>
      <c r="F1336" t="s">
        <v>86</v>
      </c>
      <c r="G1336" t="s">
        <v>11</v>
      </c>
      <c r="H1336" t="s">
        <v>39</v>
      </c>
      <c r="I1336" t="s">
        <v>2</v>
      </c>
      <c r="J1336" t="s">
        <v>16</v>
      </c>
      <c r="K1336" t="s">
        <v>9</v>
      </c>
      <c r="L1336" t="s">
        <v>10</v>
      </c>
      <c r="M1336">
        <v>1</v>
      </c>
      <c r="N1336">
        <v>90.79</v>
      </c>
      <c r="O1336">
        <v>0</v>
      </c>
      <c r="P1336">
        <v>46.39</v>
      </c>
      <c r="Q1336">
        <v>90.79</v>
      </c>
      <c r="R1336">
        <v>46.39</v>
      </c>
      <c r="S1336">
        <v>44.400000000000006</v>
      </c>
      <c r="T1336">
        <v>0.4890406432426479</v>
      </c>
      <c r="U1336">
        <v>2026</v>
      </c>
      <c r="V1336" t="s">
        <v>85</v>
      </c>
      <c r="W1336">
        <v>7</v>
      </c>
      <c r="X1336" t="s">
        <v>86</v>
      </c>
    </row>
    <row r="1337" spans="1:24">
      <c r="A1337">
        <v>4365</v>
      </c>
      <c r="B1337" s="28">
        <v>46214</v>
      </c>
      <c r="C1337">
        <v>2026</v>
      </c>
      <c r="D1337" t="s">
        <v>85</v>
      </c>
      <c r="E1337">
        <v>7</v>
      </c>
      <c r="F1337" t="s">
        <v>86</v>
      </c>
      <c r="G1337" t="s">
        <v>6</v>
      </c>
      <c r="H1337" t="s">
        <v>41</v>
      </c>
      <c r="I1337" t="s">
        <v>2</v>
      </c>
      <c r="J1337" t="s">
        <v>3</v>
      </c>
      <c r="K1337" t="s">
        <v>4</v>
      </c>
      <c r="L1337" t="s">
        <v>26</v>
      </c>
      <c r="M1337">
        <v>1</v>
      </c>
      <c r="N1337">
        <v>41.33</v>
      </c>
      <c r="O1337">
        <v>0</v>
      </c>
      <c r="P1337">
        <v>17.2</v>
      </c>
      <c r="Q1337">
        <v>41.33</v>
      </c>
      <c r="R1337">
        <v>17.2</v>
      </c>
      <c r="S1337">
        <v>24.13</v>
      </c>
      <c r="T1337">
        <v>0.58383740624243896</v>
      </c>
      <c r="U1337">
        <v>2026</v>
      </c>
      <c r="V1337" t="s">
        <v>85</v>
      </c>
      <c r="W1337">
        <v>7</v>
      </c>
      <c r="X1337" t="s">
        <v>86</v>
      </c>
    </row>
    <row r="1338" spans="1:24">
      <c r="A1338">
        <v>314</v>
      </c>
      <c r="B1338" s="28">
        <v>46215</v>
      </c>
      <c r="C1338">
        <v>2026</v>
      </c>
      <c r="D1338" t="s">
        <v>85</v>
      </c>
      <c r="E1338">
        <v>7</v>
      </c>
      <c r="F1338" t="s">
        <v>86</v>
      </c>
      <c r="G1338" t="s">
        <v>11</v>
      </c>
      <c r="H1338" t="s">
        <v>12</v>
      </c>
      <c r="I1338" t="s">
        <v>2</v>
      </c>
      <c r="J1338" t="s">
        <v>3</v>
      </c>
      <c r="K1338" t="s">
        <v>34</v>
      </c>
      <c r="L1338" t="s">
        <v>35</v>
      </c>
      <c r="M1338">
        <v>2</v>
      </c>
      <c r="N1338">
        <v>41.09</v>
      </c>
      <c r="O1338">
        <v>0.05</v>
      </c>
      <c r="P1338">
        <v>14.54</v>
      </c>
      <c r="Q1338">
        <v>78.070999999999998</v>
      </c>
      <c r="R1338">
        <v>29.08</v>
      </c>
      <c r="S1338">
        <v>48.991</v>
      </c>
      <c r="T1338">
        <v>0.62751854081541159</v>
      </c>
      <c r="U1338">
        <v>2026</v>
      </c>
      <c r="V1338" t="s">
        <v>85</v>
      </c>
      <c r="W1338">
        <v>7</v>
      </c>
      <c r="X1338" t="s">
        <v>86</v>
      </c>
    </row>
    <row r="1339" spans="1:24">
      <c r="A1339">
        <v>552</v>
      </c>
      <c r="B1339" s="28">
        <v>46215</v>
      </c>
      <c r="C1339">
        <v>2026</v>
      </c>
      <c r="D1339" t="s">
        <v>85</v>
      </c>
      <c r="E1339">
        <v>7</v>
      </c>
      <c r="F1339" t="s">
        <v>86</v>
      </c>
      <c r="G1339" t="s">
        <v>6</v>
      </c>
      <c r="H1339" t="s">
        <v>43</v>
      </c>
      <c r="I1339" t="s">
        <v>8</v>
      </c>
      <c r="J1339" t="s">
        <v>16</v>
      </c>
      <c r="K1339" t="s">
        <v>23</v>
      </c>
      <c r="L1339" t="s">
        <v>40</v>
      </c>
      <c r="M1339">
        <v>5</v>
      </c>
      <c r="N1339">
        <v>82.39</v>
      </c>
      <c r="O1339">
        <v>0.05</v>
      </c>
      <c r="P1339">
        <v>39.479999999999997</v>
      </c>
      <c r="Q1339">
        <v>391.35249999999996</v>
      </c>
      <c r="R1339">
        <v>197.39999999999998</v>
      </c>
      <c r="S1339">
        <v>193.95249999999999</v>
      </c>
      <c r="T1339">
        <v>0.49559540312122702</v>
      </c>
      <c r="U1339">
        <v>2026</v>
      </c>
      <c r="V1339" t="s">
        <v>85</v>
      </c>
      <c r="W1339">
        <v>7</v>
      </c>
      <c r="X1339" t="s">
        <v>86</v>
      </c>
    </row>
    <row r="1340" spans="1:24">
      <c r="A1340">
        <v>1317</v>
      </c>
      <c r="B1340" s="28">
        <v>46215</v>
      </c>
      <c r="C1340">
        <v>2026</v>
      </c>
      <c r="D1340" t="s">
        <v>85</v>
      </c>
      <c r="E1340">
        <v>7</v>
      </c>
      <c r="F1340" t="s">
        <v>86</v>
      </c>
      <c r="G1340" t="s">
        <v>6</v>
      </c>
      <c r="H1340" t="s">
        <v>49</v>
      </c>
      <c r="I1340" t="s">
        <v>2</v>
      </c>
      <c r="J1340" t="s">
        <v>16</v>
      </c>
      <c r="K1340" t="s">
        <v>34</v>
      </c>
      <c r="L1340" t="s">
        <v>42</v>
      </c>
      <c r="M1340">
        <v>3</v>
      </c>
      <c r="N1340">
        <v>37</v>
      </c>
      <c r="O1340">
        <v>0</v>
      </c>
      <c r="P1340">
        <v>13.69</v>
      </c>
      <c r="Q1340">
        <v>111</v>
      </c>
      <c r="R1340">
        <v>41.07</v>
      </c>
      <c r="S1340">
        <v>69.930000000000007</v>
      </c>
      <c r="T1340">
        <v>0.63000000000000012</v>
      </c>
      <c r="U1340">
        <v>2026</v>
      </c>
      <c r="V1340" t="s">
        <v>85</v>
      </c>
      <c r="W1340">
        <v>7</v>
      </c>
      <c r="X1340" t="s">
        <v>86</v>
      </c>
    </row>
    <row r="1341" spans="1:24">
      <c r="A1341">
        <v>1515</v>
      </c>
      <c r="B1341" s="28">
        <v>46215</v>
      </c>
      <c r="C1341">
        <v>2026</v>
      </c>
      <c r="D1341" t="s">
        <v>85</v>
      </c>
      <c r="E1341">
        <v>7</v>
      </c>
      <c r="F1341" t="s">
        <v>86</v>
      </c>
      <c r="G1341" t="s">
        <v>20</v>
      </c>
      <c r="H1341" t="s">
        <v>33</v>
      </c>
      <c r="I1341" t="s">
        <v>19</v>
      </c>
      <c r="J1341" t="s">
        <v>13</v>
      </c>
      <c r="K1341" t="s">
        <v>34</v>
      </c>
      <c r="L1341" t="s">
        <v>35</v>
      </c>
      <c r="M1341">
        <v>2</v>
      </c>
      <c r="N1341">
        <v>40.9</v>
      </c>
      <c r="O1341">
        <v>0</v>
      </c>
      <c r="P1341">
        <v>14.81</v>
      </c>
      <c r="Q1341">
        <v>81.8</v>
      </c>
      <c r="R1341">
        <v>29.62</v>
      </c>
      <c r="S1341">
        <v>52.179999999999993</v>
      </c>
      <c r="T1341">
        <v>0.63789731051344734</v>
      </c>
      <c r="U1341">
        <v>2026</v>
      </c>
      <c r="V1341" t="s">
        <v>85</v>
      </c>
      <c r="W1341">
        <v>7</v>
      </c>
      <c r="X1341" t="s">
        <v>86</v>
      </c>
    </row>
    <row r="1342" spans="1:24">
      <c r="A1342">
        <v>1674</v>
      </c>
      <c r="B1342" s="28">
        <v>46215</v>
      </c>
      <c r="C1342">
        <v>2026</v>
      </c>
      <c r="D1342" t="s">
        <v>85</v>
      </c>
      <c r="E1342">
        <v>7</v>
      </c>
      <c r="F1342" t="s">
        <v>86</v>
      </c>
      <c r="G1342" t="s">
        <v>0</v>
      </c>
      <c r="H1342" t="s">
        <v>1</v>
      </c>
      <c r="I1342" t="s">
        <v>2</v>
      </c>
      <c r="J1342" t="s">
        <v>13</v>
      </c>
      <c r="K1342" t="s">
        <v>34</v>
      </c>
      <c r="L1342" t="s">
        <v>38</v>
      </c>
      <c r="M1342">
        <v>1</v>
      </c>
      <c r="N1342">
        <v>123.33</v>
      </c>
      <c r="O1342">
        <v>0.1</v>
      </c>
      <c r="P1342">
        <v>70.900000000000006</v>
      </c>
      <c r="Q1342">
        <v>110.997</v>
      </c>
      <c r="R1342">
        <v>70.900000000000006</v>
      </c>
      <c r="S1342">
        <v>40.096999999999994</v>
      </c>
      <c r="T1342">
        <v>0.36124399758552028</v>
      </c>
      <c r="U1342">
        <v>2026</v>
      </c>
      <c r="V1342" t="s">
        <v>85</v>
      </c>
      <c r="W1342">
        <v>7</v>
      </c>
      <c r="X1342" t="s">
        <v>86</v>
      </c>
    </row>
    <row r="1343" spans="1:24">
      <c r="A1343">
        <v>2407</v>
      </c>
      <c r="B1343" s="28">
        <v>46215</v>
      </c>
      <c r="C1343">
        <v>2026</v>
      </c>
      <c r="D1343" t="s">
        <v>85</v>
      </c>
      <c r="E1343">
        <v>7</v>
      </c>
      <c r="F1343" t="s">
        <v>86</v>
      </c>
      <c r="G1343" t="s">
        <v>6</v>
      </c>
      <c r="H1343" t="s">
        <v>43</v>
      </c>
      <c r="I1343" t="s">
        <v>28</v>
      </c>
      <c r="J1343" t="s">
        <v>16</v>
      </c>
      <c r="K1343" t="s">
        <v>9</v>
      </c>
      <c r="L1343" t="s">
        <v>37</v>
      </c>
      <c r="M1343">
        <v>1</v>
      </c>
      <c r="N1343">
        <v>153.25</v>
      </c>
      <c r="O1343">
        <v>0.15</v>
      </c>
      <c r="P1343">
        <v>78.28</v>
      </c>
      <c r="Q1343">
        <v>130.26249999999999</v>
      </c>
      <c r="R1343">
        <v>78.28</v>
      </c>
      <c r="S1343">
        <v>51.982499999999987</v>
      </c>
      <c r="T1343">
        <v>0.39905959121005657</v>
      </c>
      <c r="U1343">
        <v>2026</v>
      </c>
      <c r="V1343" t="s">
        <v>85</v>
      </c>
      <c r="W1343">
        <v>7</v>
      </c>
      <c r="X1343" t="s">
        <v>86</v>
      </c>
    </row>
    <row r="1344" spans="1:24">
      <c r="A1344">
        <v>2817</v>
      </c>
      <c r="B1344" s="28">
        <v>46215</v>
      </c>
      <c r="C1344">
        <v>2026</v>
      </c>
      <c r="D1344" t="s">
        <v>85</v>
      </c>
      <c r="E1344">
        <v>7</v>
      </c>
      <c r="F1344" t="s">
        <v>86</v>
      </c>
      <c r="G1344" t="s">
        <v>20</v>
      </c>
      <c r="H1344" t="s">
        <v>31</v>
      </c>
      <c r="I1344" t="s">
        <v>28</v>
      </c>
      <c r="J1344" t="s">
        <v>13</v>
      </c>
      <c r="K1344" t="s">
        <v>14</v>
      </c>
      <c r="L1344" t="s">
        <v>44</v>
      </c>
      <c r="M1344">
        <v>3</v>
      </c>
      <c r="N1344">
        <v>134.43</v>
      </c>
      <c r="O1344">
        <v>0.1</v>
      </c>
      <c r="P1344">
        <v>65.78</v>
      </c>
      <c r="Q1344">
        <v>362.96100000000001</v>
      </c>
      <c r="R1344">
        <v>197.34</v>
      </c>
      <c r="S1344">
        <v>165.62100000000001</v>
      </c>
      <c r="T1344">
        <v>0.45630522287518493</v>
      </c>
      <c r="U1344">
        <v>2026</v>
      </c>
      <c r="V1344" t="s">
        <v>85</v>
      </c>
      <c r="W1344">
        <v>7</v>
      </c>
      <c r="X1344" t="s">
        <v>86</v>
      </c>
    </row>
    <row r="1345" spans="1:24">
      <c r="A1345">
        <v>3059</v>
      </c>
      <c r="B1345" s="28">
        <v>46215</v>
      </c>
      <c r="C1345">
        <v>2026</v>
      </c>
      <c r="D1345" t="s">
        <v>85</v>
      </c>
      <c r="E1345">
        <v>7</v>
      </c>
      <c r="F1345" t="s">
        <v>86</v>
      </c>
      <c r="G1345" t="s">
        <v>0</v>
      </c>
      <c r="H1345" t="s">
        <v>1</v>
      </c>
      <c r="I1345" t="s">
        <v>2</v>
      </c>
      <c r="J1345" t="s">
        <v>3</v>
      </c>
      <c r="K1345" t="s">
        <v>9</v>
      </c>
      <c r="L1345" t="s">
        <v>10</v>
      </c>
      <c r="M1345">
        <v>1</v>
      </c>
      <c r="N1345">
        <v>93.73</v>
      </c>
      <c r="O1345">
        <v>0.05</v>
      </c>
      <c r="P1345">
        <v>44.51</v>
      </c>
      <c r="Q1345">
        <v>89.043499999999995</v>
      </c>
      <c r="R1345">
        <v>44.51</v>
      </c>
      <c r="S1345">
        <v>44.533499999999997</v>
      </c>
      <c r="T1345">
        <v>0.50013195797559618</v>
      </c>
      <c r="U1345">
        <v>2026</v>
      </c>
      <c r="V1345" t="s">
        <v>85</v>
      </c>
      <c r="W1345">
        <v>7</v>
      </c>
      <c r="X1345" t="s">
        <v>86</v>
      </c>
    </row>
    <row r="1346" spans="1:24">
      <c r="A1346">
        <v>3210</v>
      </c>
      <c r="B1346" s="28">
        <v>46215</v>
      </c>
      <c r="C1346">
        <v>2026</v>
      </c>
      <c r="D1346" t="s">
        <v>85</v>
      </c>
      <c r="E1346">
        <v>7</v>
      </c>
      <c r="F1346" t="s">
        <v>86</v>
      </c>
      <c r="G1346" t="s">
        <v>0</v>
      </c>
      <c r="H1346" t="s">
        <v>1</v>
      </c>
      <c r="I1346" t="s">
        <v>2</v>
      </c>
      <c r="J1346" t="s">
        <v>3</v>
      </c>
      <c r="K1346" t="s">
        <v>14</v>
      </c>
      <c r="L1346" t="s">
        <v>15</v>
      </c>
      <c r="M1346">
        <v>1</v>
      </c>
      <c r="N1346">
        <v>37.090000000000003</v>
      </c>
      <c r="O1346">
        <v>0</v>
      </c>
      <c r="P1346">
        <v>13.43</v>
      </c>
      <c r="Q1346">
        <v>37.090000000000003</v>
      </c>
      <c r="R1346">
        <v>13.43</v>
      </c>
      <c r="S1346">
        <v>23.660000000000004</v>
      </c>
      <c r="T1346">
        <v>0.63790779185764357</v>
      </c>
      <c r="U1346">
        <v>2026</v>
      </c>
      <c r="V1346" t="s">
        <v>85</v>
      </c>
      <c r="W1346">
        <v>7</v>
      </c>
      <c r="X1346" t="s">
        <v>86</v>
      </c>
    </row>
    <row r="1347" spans="1:24">
      <c r="A1347">
        <v>3670</v>
      </c>
      <c r="B1347" s="28">
        <v>46215</v>
      </c>
      <c r="C1347">
        <v>2026</v>
      </c>
      <c r="D1347" t="s">
        <v>85</v>
      </c>
      <c r="E1347">
        <v>7</v>
      </c>
      <c r="F1347" t="s">
        <v>86</v>
      </c>
      <c r="G1347" t="s">
        <v>0</v>
      </c>
      <c r="H1347" t="s">
        <v>1</v>
      </c>
      <c r="I1347" t="s">
        <v>19</v>
      </c>
      <c r="J1347" t="s">
        <v>13</v>
      </c>
      <c r="K1347" t="s">
        <v>14</v>
      </c>
      <c r="L1347" t="s">
        <v>32</v>
      </c>
      <c r="M1347">
        <v>1</v>
      </c>
      <c r="N1347">
        <v>45.43</v>
      </c>
      <c r="O1347">
        <v>0</v>
      </c>
      <c r="P1347">
        <v>18.66</v>
      </c>
      <c r="Q1347">
        <v>45.43</v>
      </c>
      <c r="R1347">
        <v>18.66</v>
      </c>
      <c r="S1347">
        <v>26.77</v>
      </c>
      <c r="T1347">
        <v>0.58925819942769098</v>
      </c>
      <c r="U1347">
        <v>2026</v>
      </c>
      <c r="V1347" t="s">
        <v>85</v>
      </c>
      <c r="W1347">
        <v>7</v>
      </c>
      <c r="X1347" t="s">
        <v>86</v>
      </c>
    </row>
    <row r="1348" spans="1:24">
      <c r="A1348">
        <v>4017</v>
      </c>
      <c r="B1348" s="28">
        <v>46215</v>
      </c>
      <c r="C1348">
        <v>2026</v>
      </c>
      <c r="D1348" t="s">
        <v>85</v>
      </c>
      <c r="E1348">
        <v>7</v>
      </c>
      <c r="F1348" t="s">
        <v>86</v>
      </c>
      <c r="G1348" t="s">
        <v>20</v>
      </c>
      <c r="H1348" t="s">
        <v>33</v>
      </c>
      <c r="I1348" t="s">
        <v>28</v>
      </c>
      <c r="J1348" t="s">
        <v>13</v>
      </c>
      <c r="K1348" t="s">
        <v>34</v>
      </c>
      <c r="L1348" t="s">
        <v>35</v>
      </c>
      <c r="M1348">
        <v>1</v>
      </c>
      <c r="N1348">
        <v>39.5</v>
      </c>
      <c r="O1348">
        <v>0.1</v>
      </c>
      <c r="P1348">
        <v>14.86</v>
      </c>
      <c r="Q1348">
        <v>35.550000000000004</v>
      </c>
      <c r="R1348">
        <v>14.86</v>
      </c>
      <c r="S1348">
        <v>20.690000000000005</v>
      </c>
      <c r="T1348">
        <v>0.58199718706047832</v>
      </c>
      <c r="U1348">
        <v>2026</v>
      </c>
      <c r="V1348" t="s">
        <v>85</v>
      </c>
      <c r="W1348">
        <v>7</v>
      </c>
      <c r="X1348" t="s">
        <v>86</v>
      </c>
    </row>
    <row r="1349" spans="1:24">
      <c r="A1349">
        <v>5012</v>
      </c>
      <c r="B1349" s="28">
        <v>46215</v>
      </c>
      <c r="C1349">
        <v>2026</v>
      </c>
      <c r="D1349" t="s">
        <v>85</v>
      </c>
      <c r="E1349">
        <v>7</v>
      </c>
      <c r="F1349" t="s">
        <v>86</v>
      </c>
      <c r="G1349" t="s">
        <v>11</v>
      </c>
      <c r="H1349" t="s">
        <v>52</v>
      </c>
      <c r="I1349" t="s">
        <v>19</v>
      </c>
      <c r="J1349" t="s">
        <v>3</v>
      </c>
      <c r="K1349" t="s">
        <v>34</v>
      </c>
      <c r="L1349" t="s">
        <v>38</v>
      </c>
      <c r="M1349">
        <v>2</v>
      </c>
      <c r="N1349">
        <v>123.58</v>
      </c>
      <c r="O1349">
        <v>0.1</v>
      </c>
      <c r="P1349">
        <v>68.739999999999995</v>
      </c>
      <c r="Q1349">
        <v>222.44399999999999</v>
      </c>
      <c r="R1349">
        <v>137.47999999999999</v>
      </c>
      <c r="S1349">
        <v>84.963999999999999</v>
      </c>
      <c r="T1349">
        <v>0.3819568071065077</v>
      </c>
      <c r="U1349">
        <v>2026</v>
      </c>
      <c r="V1349" t="s">
        <v>85</v>
      </c>
      <c r="W1349">
        <v>7</v>
      </c>
      <c r="X1349" t="s">
        <v>86</v>
      </c>
    </row>
    <row r="1350" spans="1:24">
      <c r="A1350">
        <v>884</v>
      </c>
      <c r="B1350" s="28">
        <v>46216</v>
      </c>
      <c r="C1350">
        <v>2026</v>
      </c>
      <c r="D1350" t="s">
        <v>85</v>
      </c>
      <c r="E1350">
        <v>7</v>
      </c>
      <c r="F1350" t="s">
        <v>86</v>
      </c>
      <c r="G1350" t="s">
        <v>20</v>
      </c>
      <c r="H1350" t="s">
        <v>47</v>
      </c>
      <c r="I1350" t="s">
        <v>19</v>
      </c>
      <c r="J1350" t="s">
        <v>3</v>
      </c>
      <c r="K1350" t="s">
        <v>4</v>
      </c>
      <c r="L1350" t="s">
        <v>30</v>
      </c>
      <c r="M1350">
        <v>1</v>
      </c>
      <c r="N1350">
        <v>103.61</v>
      </c>
      <c r="O1350">
        <v>0</v>
      </c>
      <c r="P1350">
        <v>51.84</v>
      </c>
      <c r="Q1350">
        <v>103.61</v>
      </c>
      <c r="R1350">
        <v>51.84</v>
      </c>
      <c r="S1350">
        <v>51.769999999999996</v>
      </c>
      <c r="T1350">
        <v>0.49966219476884466</v>
      </c>
      <c r="U1350">
        <v>2026</v>
      </c>
      <c r="V1350" t="s">
        <v>85</v>
      </c>
      <c r="W1350">
        <v>7</v>
      </c>
      <c r="X1350" t="s">
        <v>86</v>
      </c>
    </row>
    <row r="1351" spans="1:24">
      <c r="A1351">
        <v>1025</v>
      </c>
      <c r="B1351" s="28">
        <v>46216</v>
      </c>
      <c r="C1351">
        <v>2026</v>
      </c>
      <c r="D1351" t="s">
        <v>85</v>
      </c>
      <c r="E1351">
        <v>7</v>
      </c>
      <c r="F1351" t="s">
        <v>86</v>
      </c>
      <c r="G1351" t="s">
        <v>11</v>
      </c>
      <c r="H1351" t="s">
        <v>12</v>
      </c>
      <c r="I1351" t="s">
        <v>19</v>
      </c>
      <c r="J1351" t="s">
        <v>3</v>
      </c>
      <c r="K1351" t="s">
        <v>9</v>
      </c>
      <c r="L1351" t="s">
        <v>17</v>
      </c>
      <c r="M1351">
        <v>2</v>
      </c>
      <c r="N1351">
        <v>145.75</v>
      </c>
      <c r="O1351">
        <v>0.05</v>
      </c>
      <c r="P1351">
        <v>79.319999999999993</v>
      </c>
      <c r="Q1351">
        <v>276.92500000000001</v>
      </c>
      <c r="R1351">
        <v>158.63999999999999</v>
      </c>
      <c r="S1351">
        <v>118.28500000000003</v>
      </c>
      <c r="T1351">
        <v>0.42713731154644768</v>
      </c>
      <c r="U1351">
        <v>2026</v>
      </c>
      <c r="V1351" t="s">
        <v>85</v>
      </c>
      <c r="W1351">
        <v>7</v>
      </c>
      <c r="X1351" t="s">
        <v>86</v>
      </c>
    </row>
    <row r="1352" spans="1:24">
      <c r="A1352">
        <v>1279</v>
      </c>
      <c r="B1352" s="28">
        <v>46216</v>
      </c>
      <c r="C1352">
        <v>2026</v>
      </c>
      <c r="D1352" t="s">
        <v>85</v>
      </c>
      <c r="E1352">
        <v>7</v>
      </c>
      <c r="F1352" t="s">
        <v>86</v>
      </c>
      <c r="G1352" t="s">
        <v>20</v>
      </c>
      <c r="H1352" t="s">
        <v>33</v>
      </c>
      <c r="I1352" t="s">
        <v>28</v>
      </c>
      <c r="J1352" t="s">
        <v>13</v>
      </c>
      <c r="K1352" t="s">
        <v>23</v>
      </c>
      <c r="L1352" t="s">
        <v>29</v>
      </c>
      <c r="M1352">
        <v>2</v>
      </c>
      <c r="N1352">
        <v>193.76</v>
      </c>
      <c r="O1352">
        <v>0.1</v>
      </c>
      <c r="P1352">
        <v>104.66</v>
      </c>
      <c r="Q1352">
        <v>348.76799999999997</v>
      </c>
      <c r="R1352">
        <v>209.32</v>
      </c>
      <c r="S1352">
        <v>139.44799999999998</v>
      </c>
      <c r="T1352">
        <v>0.39983025965684921</v>
      </c>
      <c r="U1352">
        <v>2026</v>
      </c>
      <c r="V1352" t="s">
        <v>85</v>
      </c>
      <c r="W1352">
        <v>7</v>
      </c>
      <c r="X1352" t="s">
        <v>86</v>
      </c>
    </row>
    <row r="1353" spans="1:24">
      <c r="A1353">
        <v>1534</v>
      </c>
      <c r="B1353" s="28">
        <v>46216</v>
      </c>
      <c r="C1353">
        <v>2026</v>
      </c>
      <c r="D1353" t="s">
        <v>85</v>
      </c>
      <c r="E1353">
        <v>7</v>
      </c>
      <c r="F1353" t="s">
        <v>86</v>
      </c>
      <c r="G1353" t="s">
        <v>11</v>
      </c>
      <c r="H1353" t="s">
        <v>52</v>
      </c>
      <c r="I1353" t="s">
        <v>2</v>
      </c>
      <c r="J1353" t="s">
        <v>3</v>
      </c>
      <c r="K1353" t="s">
        <v>9</v>
      </c>
      <c r="L1353" t="s">
        <v>17</v>
      </c>
      <c r="M1353">
        <v>2</v>
      </c>
      <c r="N1353">
        <v>146.09</v>
      </c>
      <c r="O1353">
        <v>0.1</v>
      </c>
      <c r="P1353">
        <v>79.36</v>
      </c>
      <c r="Q1353">
        <v>262.96199999999999</v>
      </c>
      <c r="R1353">
        <v>158.72</v>
      </c>
      <c r="S1353">
        <v>104.24199999999999</v>
      </c>
      <c r="T1353">
        <v>0.39641469109605187</v>
      </c>
      <c r="U1353">
        <v>2026</v>
      </c>
      <c r="V1353" t="s">
        <v>85</v>
      </c>
      <c r="W1353">
        <v>7</v>
      </c>
      <c r="X1353" t="s">
        <v>86</v>
      </c>
    </row>
    <row r="1354" spans="1:24">
      <c r="A1354">
        <v>2147</v>
      </c>
      <c r="B1354" s="28">
        <v>46216</v>
      </c>
      <c r="C1354">
        <v>2026</v>
      </c>
      <c r="D1354" t="s">
        <v>85</v>
      </c>
      <c r="E1354">
        <v>7</v>
      </c>
      <c r="F1354" t="s">
        <v>86</v>
      </c>
      <c r="G1354" t="s">
        <v>6</v>
      </c>
      <c r="H1354" t="s">
        <v>49</v>
      </c>
      <c r="I1354" t="s">
        <v>19</v>
      </c>
      <c r="J1354" t="s">
        <v>13</v>
      </c>
      <c r="K1354" t="s">
        <v>14</v>
      </c>
      <c r="L1354" t="s">
        <v>44</v>
      </c>
      <c r="M1354">
        <v>1</v>
      </c>
      <c r="N1354">
        <v>131.91999999999999</v>
      </c>
      <c r="O1354">
        <v>0</v>
      </c>
      <c r="P1354">
        <v>66.19</v>
      </c>
      <c r="Q1354">
        <v>131.91999999999999</v>
      </c>
      <c r="R1354">
        <v>66.19</v>
      </c>
      <c r="S1354">
        <v>65.72999999999999</v>
      </c>
      <c r="T1354">
        <v>0.49825651910248631</v>
      </c>
      <c r="U1354">
        <v>2026</v>
      </c>
      <c r="V1354" t="s">
        <v>85</v>
      </c>
      <c r="W1354">
        <v>7</v>
      </c>
      <c r="X1354" t="s">
        <v>86</v>
      </c>
    </row>
    <row r="1355" spans="1:24">
      <c r="A1355">
        <v>2385</v>
      </c>
      <c r="B1355" s="28">
        <v>46216</v>
      </c>
      <c r="C1355">
        <v>2026</v>
      </c>
      <c r="D1355" t="s">
        <v>85</v>
      </c>
      <c r="E1355">
        <v>7</v>
      </c>
      <c r="F1355" t="s">
        <v>86</v>
      </c>
      <c r="G1355" t="s">
        <v>6</v>
      </c>
      <c r="H1355" t="s">
        <v>41</v>
      </c>
      <c r="I1355" t="s">
        <v>8</v>
      </c>
      <c r="J1355" t="s">
        <v>16</v>
      </c>
      <c r="K1355" t="s">
        <v>23</v>
      </c>
      <c r="L1355" t="s">
        <v>40</v>
      </c>
      <c r="M1355">
        <v>6</v>
      </c>
      <c r="N1355">
        <v>83.28</v>
      </c>
      <c r="O1355">
        <v>0.15</v>
      </c>
      <c r="P1355">
        <v>38.76</v>
      </c>
      <c r="Q1355">
        <v>424.72800000000001</v>
      </c>
      <c r="R1355">
        <v>232.56</v>
      </c>
      <c r="S1355">
        <v>192.16800000000001</v>
      </c>
      <c r="T1355">
        <v>0.45244956772334294</v>
      </c>
      <c r="U1355">
        <v>2026</v>
      </c>
      <c r="V1355" t="s">
        <v>85</v>
      </c>
      <c r="W1355">
        <v>7</v>
      </c>
      <c r="X1355" t="s">
        <v>86</v>
      </c>
    </row>
    <row r="1356" spans="1:24">
      <c r="A1356">
        <v>2517</v>
      </c>
      <c r="B1356" s="28">
        <v>46216</v>
      </c>
      <c r="C1356">
        <v>2026</v>
      </c>
      <c r="D1356" t="s">
        <v>85</v>
      </c>
      <c r="E1356">
        <v>7</v>
      </c>
      <c r="F1356" t="s">
        <v>86</v>
      </c>
      <c r="G1356" t="s">
        <v>6</v>
      </c>
      <c r="H1356" t="s">
        <v>27</v>
      </c>
      <c r="I1356" t="s">
        <v>2</v>
      </c>
      <c r="J1356" t="s">
        <v>13</v>
      </c>
      <c r="K1356" t="s">
        <v>14</v>
      </c>
      <c r="L1356" t="s">
        <v>15</v>
      </c>
      <c r="M1356">
        <v>1</v>
      </c>
      <c r="N1356">
        <v>36.479999999999997</v>
      </c>
      <c r="O1356">
        <v>0.05</v>
      </c>
      <c r="P1356">
        <v>13.22</v>
      </c>
      <c r="Q1356">
        <v>34.655999999999999</v>
      </c>
      <c r="R1356">
        <v>13.22</v>
      </c>
      <c r="S1356">
        <v>21.436</v>
      </c>
      <c r="T1356">
        <v>0.61853647276084955</v>
      </c>
      <c r="U1356">
        <v>2026</v>
      </c>
      <c r="V1356" t="s">
        <v>85</v>
      </c>
      <c r="W1356">
        <v>7</v>
      </c>
      <c r="X1356" t="s">
        <v>86</v>
      </c>
    </row>
    <row r="1357" spans="1:24">
      <c r="A1357">
        <v>2746</v>
      </c>
      <c r="B1357" s="28">
        <v>46216</v>
      </c>
      <c r="C1357">
        <v>2026</v>
      </c>
      <c r="D1357" t="s">
        <v>85</v>
      </c>
      <c r="E1357">
        <v>7</v>
      </c>
      <c r="F1357" t="s">
        <v>86</v>
      </c>
      <c r="G1357" t="s">
        <v>0</v>
      </c>
      <c r="H1357" t="s">
        <v>1</v>
      </c>
      <c r="I1357" t="s">
        <v>19</v>
      </c>
      <c r="J1357" t="s">
        <v>13</v>
      </c>
      <c r="K1357" t="s">
        <v>9</v>
      </c>
      <c r="L1357" t="s">
        <v>37</v>
      </c>
      <c r="M1357">
        <v>3</v>
      </c>
      <c r="N1357">
        <v>155.44</v>
      </c>
      <c r="O1357">
        <v>0.05</v>
      </c>
      <c r="P1357">
        <v>79.95</v>
      </c>
      <c r="Q1357">
        <v>443.00399999999996</v>
      </c>
      <c r="R1357">
        <v>239.85000000000002</v>
      </c>
      <c r="S1357">
        <v>203.15399999999994</v>
      </c>
      <c r="T1357">
        <v>0.45858276674702703</v>
      </c>
      <c r="U1357">
        <v>2026</v>
      </c>
      <c r="V1357" t="s">
        <v>85</v>
      </c>
      <c r="W1357">
        <v>7</v>
      </c>
      <c r="X1357" t="s">
        <v>86</v>
      </c>
    </row>
    <row r="1358" spans="1:24">
      <c r="A1358">
        <v>3297</v>
      </c>
      <c r="B1358" s="28">
        <v>46216</v>
      </c>
      <c r="C1358">
        <v>2026</v>
      </c>
      <c r="D1358" t="s">
        <v>85</v>
      </c>
      <c r="E1358">
        <v>7</v>
      </c>
      <c r="F1358" t="s">
        <v>86</v>
      </c>
      <c r="G1358" t="s">
        <v>0</v>
      </c>
      <c r="H1358" t="s">
        <v>50</v>
      </c>
      <c r="I1358" t="s">
        <v>8</v>
      </c>
      <c r="J1358" t="s">
        <v>3</v>
      </c>
      <c r="K1358" t="s">
        <v>34</v>
      </c>
      <c r="L1358" t="s">
        <v>35</v>
      </c>
      <c r="M1358">
        <v>6</v>
      </c>
      <c r="N1358">
        <v>40.58</v>
      </c>
      <c r="O1358">
        <v>0.15</v>
      </c>
      <c r="P1358">
        <v>15.06</v>
      </c>
      <c r="Q1358">
        <v>206.958</v>
      </c>
      <c r="R1358">
        <v>90.36</v>
      </c>
      <c r="S1358">
        <v>116.598</v>
      </c>
      <c r="T1358">
        <v>0.5633896732670397</v>
      </c>
      <c r="U1358">
        <v>2026</v>
      </c>
      <c r="V1358" t="s">
        <v>85</v>
      </c>
      <c r="W1358">
        <v>7</v>
      </c>
      <c r="X1358" t="s">
        <v>86</v>
      </c>
    </row>
    <row r="1359" spans="1:24">
      <c r="A1359">
        <v>772</v>
      </c>
      <c r="B1359" s="28">
        <v>46217</v>
      </c>
      <c r="C1359">
        <v>2026</v>
      </c>
      <c r="D1359" t="s">
        <v>85</v>
      </c>
      <c r="E1359">
        <v>7</v>
      </c>
      <c r="F1359" t="s">
        <v>86</v>
      </c>
      <c r="G1359" t="s">
        <v>20</v>
      </c>
      <c r="H1359" t="s">
        <v>47</v>
      </c>
      <c r="I1359" t="s">
        <v>2</v>
      </c>
      <c r="J1359" t="s">
        <v>3</v>
      </c>
      <c r="K1359" t="s">
        <v>4</v>
      </c>
      <c r="L1359" t="s">
        <v>30</v>
      </c>
      <c r="M1359">
        <v>2</v>
      </c>
      <c r="N1359">
        <v>101.03</v>
      </c>
      <c r="O1359">
        <v>0.1</v>
      </c>
      <c r="P1359">
        <v>50.98</v>
      </c>
      <c r="Q1359">
        <v>181.85400000000001</v>
      </c>
      <c r="R1359">
        <v>101.96</v>
      </c>
      <c r="S1359">
        <v>79.89400000000002</v>
      </c>
      <c r="T1359">
        <v>0.43933045190097558</v>
      </c>
      <c r="U1359">
        <v>2026</v>
      </c>
      <c r="V1359" t="s">
        <v>85</v>
      </c>
      <c r="W1359">
        <v>7</v>
      </c>
      <c r="X1359" t="s">
        <v>86</v>
      </c>
    </row>
    <row r="1360" spans="1:24">
      <c r="A1360">
        <v>838</v>
      </c>
      <c r="B1360" s="28">
        <v>46217</v>
      </c>
      <c r="C1360">
        <v>2026</v>
      </c>
      <c r="D1360" t="s">
        <v>85</v>
      </c>
      <c r="E1360">
        <v>7</v>
      </c>
      <c r="F1360" t="s">
        <v>86</v>
      </c>
      <c r="G1360" t="s">
        <v>0</v>
      </c>
      <c r="H1360" t="s">
        <v>36</v>
      </c>
      <c r="I1360" t="s">
        <v>19</v>
      </c>
      <c r="J1360" t="s">
        <v>3</v>
      </c>
      <c r="K1360" t="s">
        <v>23</v>
      </c>
      <c r="L1360" t="s">
        <v>40</v>
      </c>
      <c r="M1360">
        <v>1</v>
      </c>
      <c r="N1360">
        <v>80.150000000000006</v>
      </c>
      <c r="O1360">
        <v>0.05</v>
      </c>
      <c r="P1360">
        <v>38.89</v>
      </c>
      <c r="Q1360">
        <v>76.142499999999998</v>
      </c>
      <c r="R1360">
        <v>38.89</v>
      </c>
      <c r="S1360">
        <v>37.252499999999998</v>
      </c>
      <c r="T1360">
        <v>0.48924713530551267</v>
      </c>
      <c r="U1360">
        <v>2026</v>
      </c>
      <c r="V1360" t="s">
        <v>85</v>
      </c>
      <c r="W1360">
        <v>7</v>
      </c>
      <c r="X1360" t="s">
        <v>86</v>
      </c>
    </row>
    <row r="1361" spans="1:24">
      <c r="A1361">
        <v>1144</v>
      </c>
      <c r="B1361" s="28">
        <v>46217</v>
      </c>
      <c r="C1361">
        <v>2026</v>
      </c>
      <c r="D1361" t="s">
        <v>85</v>
      </c>
      <c r="E1361">
        <v>7</v>
      </c>
      <c r="F1361" t="s">
        <v>86</v>
      </c>
      <c r="G1361" t="s">
        <v>11</v>
      </c>
      <c r="H1361" t="s">
        <v>12</v>
      </c>
      <c r="I1361" t="s">
        <v>19</v>
      </c>
      <c r="J1361" t="s">
        <v>13</v>
      </c>
      <c r="K1361" t="s">
        <v>23</v>
      </c>
      <c r="L1361" t="s">
        <v>40</v>
      </c>
      <c r="M1361">
        <v>1</v>
      </c>
      <c r="N1361">
        <v>83.74</v>
      </c>
      <c r="O1361">
        <v>0</v>
      </c>
      <c r="P1361">
        <v>38.96</v>
      </c>
      <c r="Q1361">
        <v>83.74</v>
      </c>
      <c r="R1361">
        <v>38.96</v>
      </c>
      <c r="S1361">
        <v>44.779999999999994</v>
      </c>
      <c r="T1361">
        <v>0.53475041796035339</v>
      </c>
      <c r="U1361">
        <v>2026</v>
      </c>
      <c r="V1361" t="s">
        <v>85</v>
      </c>
      <c r="W1361">
        <v>7</v>
      </c>
      <c r="X1361" t="s">
        <v>86</v>
      </c>
    </row>
    <row r="1362" spans="1:24">
      <c r="A1362">
        <v>1686</v>
      </c>
      <c r="B1362" s="28">
        <v>46217</v>
      </c>
      <c r="C1362">
        <v>2026</v>
      </c>
      <c r="D1362" t="s">
        <v>85</v>
      </c>
      <c r="E1362">
        <v>7</v>
      </c>
      <c r="F1362" t="s">
        <v>86</v>
      </c>
      <c r="G1362" t="s">
        <v>11</v>
      </c>
      <c r="H1362" t="s">
        <v>25</v>
      </c>
      <c r="I1362" t="s">
        <v>8</v>
      </c>
      <c r="J1362" t="s">
        <v>3</v>
      </c>
      <c r="K1362" t="s">
        <v>14</v>
      </c>
      <c r="L1362" t="s">
        <v>15</v>
      </c>
      <c r="M1362">
        <v>8</v>
      </c>
      <c r="N1362">
        <v>35.75</v>
      </c>
      <c r="O1362">
        <v>0.15</v>
      </c>
      <c r="P1362">
        <v>13.56</v>
      </c>
      <c r="Q1362">
        <v>243.1</v>
      </c>
      <c r="R1362">
        <v>108.48</v>
      </c>
      <c r="S1362">
        <v>134.62</v>
      </c>
      <c r="T1362">
        <v>0.55376388317564795</v>
      </c>
      <c r="U1362">
        <v>2026</v>
      </c>
      <c r="V1362" t="s">
        <v>85</v>
      </c>
      <c r="W1362">
        <v>7</v>
      </c>
      <c r="X1362" t="s">
        <v>86</v>
      </c>
    </row>
    <row r="1363" spans="1:24">
      <c r="A1363">
        <v>2823</v>
      </c>
      <c r="B1363" s="28">
        <v>46217</v>
      </c>
      <c r="C1363">
        <v>2026</v>
      </c>
      <c r="D1363" t="s">
        <v>85</v>
      </c>
      <c r="E1363">
        <v>7</v>
      </c>
      <c r="F1363" t="s">
        <v>86</v>
      </c>
      <c r="G1363" t="s">
        <v>0</v>
      </c>
      <c r="H1363" t="s">
        <v>50</v>
      </c>
      <c r="I1363" t="s">
        <v>2</v>
      </c>
      <c r="J1363" t="s">
        <v>13</v>
      </c>
      <c r="K1363" t="s">
        <v>4</v>
      </c>
      <c r="L1363" t="s">
        <v>5</v>
      </c>
      <c r="M1363">
        <v>3</v>
      </c>
      <c r="N1363">
        <v>81.39</v>
      </c>
      <c r="O1363">
        <v>0</v>
      </c>
      <c r="P1363">
        <v>43.54</v>
      </c>
      <c r="Q1363">
        <v>244.17000000000002</v>
      </c>
      <c r="R1363">
        <v>130.62</v>
      </c>
      <c r="S1363">
        <v>113.55000000000001</v>
      </c>
      <c r="T1363">
        <v>0.46504484580415284</v>
      </c>
      <c r="U1363">
        <v>2026</v>
      </c>
      <c r="V1363" t="s">
        <v>85</v>
      </c>
      <c r="W1363">
        <v>7</v>
      </c>
      <c r="X1363" t="s">
        <v>86</v>
      </c>
    </row>
    <row r="1364" spans="1:24">
      <c r="A1364">
        <v>2883</v>
      </c>
      <c r="B1364" s="28">
        <v>46217</v>
      </c>
      <c r="C1364">
        <v>2026</v>
      </c>
      <c r="D1364" t="s">
        <v>85</v>
      </c>
      <c r="E1364">
        <v>7</v>
      </c>
      <c r="F1364" t="s">
        <v>86</v>
      </c>
      <c r="G1364" t="s">
        <v>11</v>
      </c>
      <c r="H1364" t="s">
        <v>39</v>
      </c>
      <c r="I1364" t="s">
        <v>28</v>
      </c>
      <c r="J1364" t="s">
        <v>13</v>
      </c>
      <c r="K1364" t="s">
        <v>14</v>
      </c>
      <c r="L1364" t="s">
        <v>15</v>
      </c>
      <c r="M1364">
        <v>1</v>
      </c>
      <c r="N1364">
        <v>36.799999999999997</v>
      </c>
      <c r="O1364">
        <v>0</v>
      </c>
      <c r="P1364">
        <v>13.91</v>
      </c>
      <c r="Q1364">
        <v>36.799999999999997</v>
      </c>
      <c r="R1364">
        <v>13.91</v>
      </c>
      <c r="S1364">
        <v>22.889999999999997</v>
      </c>
      <c r="T1364">
        <v>0.62201086956521734</v>
      </c>
      <c r="U1364">
        <v>2026</v>
      </c>
      <c r="V1364" t="s">
        <v>85</v>
      </c>
      <c r="W1364">
        <v>7</v>
      </c>
      <c r="X1364" t="s">
        <v>86</v>
      </c>
    </row>
    <row r="1365" spans="1:24">
      <c r="A1365">
        <v>3259</v>
      </c>
      <c r="B1365" s="28">
        <v>46217</v>
      </c>
      <c r="C1365">
        <v>2026</v>
      </c>
      <c r="D1365" t="s">
        <v>85</v>
      </c>
      <c r="E1365">
        <v>7</v>
      </c>
      <c r="F1365" t="s">
        <v>86</v>
      </c>
      <c r="G1365" t="s">
        <v>11</v>
      </c>
      <c r="H1365" t="s">
        <v>52</v>
      </c>
      <c r="I1365" t="s">
        <v>8</v>
      </c>
      <c r="J1365" t="s">
        <v>3</v>
      </c>
      <c r="K1365" t="s">
        <v>23</v>
      </c>
      <c r="L1365" t="s">
        <v>29</v>
      </c>
      <c r="M1365">
        <v>6</v>
      </c>
      <c r="N1365">
        <v>194.15</v>
      </c>
      <c r="O1365">
        <v>0.1</v>
      </c>
      <c r="P1365">
        <v>105.12</v>
      </c>
      <c r="Q1365">
        <v>1048.4100000000001</v>
      </c>
      <c r="R1365">
        <v>630.72</v>
      </c>
      <c r="S1365">
        <v>417.69000000000005</v>
      </c>
      <c r="T1365">
        <v>0.3984032964202936</v>
      </c>
      <c r="U1365">
        <v>2026</v>
      </c>
      <c r="V1365" t="s">
        <v>85</v>
      </c>
      <c r="W1365">
        <v>7</v>
      </c>
      <c r="X1365" t="s">
        <v>86</v>
      </c>
    </row>
    <row r="1366" spans="1:24">
      <c r="A1366">
        <v>3709</v>
      </c>
      <c r="B1366" s="28">
        <v>46217</v>
      </c>
      <c r="C1366">
        <v>2026</v>
      </c>
      <c r="D1366" t="s">
        <v>85</v>
      </c>
      <c r="E1366">
        <v>7</v>
      </c>
      <c r="F1366" t="s">
        <v>86</v>
      </c>
      <c r="G1366" t="s">
        <v>0</v>
      </c>
      <c r="H1366" t="s">
        <v>36</v>
      </c>
      <c r="I1366" t="s">
        <v>2</v>
      </c>
      <c r="J1366" t="s">
        <v>13</v>
      </c>
      <c r="K1366" t="s">
        <v>34</v>
      </c>
      <c r="L1366" t="s">
        <v>45</v>
      </c>
      <c r="M1366">
        <v>1</v>
      </c>
      <c r="N1366">
        <v>50.94</v>
      </c>
      <c r="O1366">
        <v>0</v>
      </c>
      <c r="P1366">
        <v>22.28</v>
      </c>
      <c r="Q1366">
        <v>50.94</v>
      </c>
      <c r="R1366">
        <v>22.28</v>
      </c>
      <c r="S1366">
        <v>28.659999999999997</v>
      </c>
      <c r="T1366">
        <v>0.5626226933647428</v>
      </c>
      <c r="U1366">
        <v>2026</v>
      </c>
      <c r="V1366" t="s">
        <v>85</v>
      </c>
      <c r="W1366">
        <v>7</v>
      </c>
      <c r="X1366" t="s">
        <v>86</v>
      </c>
    </row>
    <row r="1367" spans="1:24">
      <c r="A1367">
        <v>61</v>
      </c>
      <c r="B1367" s="28">
        <v>46218</v>
      </c>
      <c r="C1367">
        <v>2026</v>
      </c>
      <c r="D1367" t="s">
        <v>85</v>
      </c>
      <c r="E1367">
        <v>7</v>
      </c>
      <c r="F1367" t="s">
        <v>86</v>
      </c>
      <c r="G1367" t="s">
        <v>20</v>
      </c>
      <c r="H1367" t="s">
        <v>33</v>
      </c>
      <c r="I1367" t="s">
        <v>2</v>
      </c>
      <c r="J1367" t="s">
        <v>3</v>
      </c>
      <c r="K1367" t="s">
        <v>34</v>
      </c>
      <c r="L1367" t="s">
        <v>38</v>
      </c>
      <c r="M1367">
        <v>2</v>
      </c>
      <c r="N1367">
        <v>125.89</v>
      </c>
      <c r="O1367">
        <v>0</v>
      </c>
      <c r="P1367">
        <v>70.8</v>
      </c>
      <c r="Q1367">
        <v>251.78</v>
      </c>
      <c r="R1367">
        <v>141.6</v>
      </c>
      <c r="S1367">
        <v>110.18</v>
      </c>
      <c r="T1367">
        <v>0.43760425768528083</v>
      </c>
      <c r="U1367">
        <v>2026</v>
      </c>
      <c r="V1367" t="s">
        <v>85</v>
      </c>
      <c r="W1367">
        <v>7</v>
      </c>
      <c r="X1367" t="s">
        <v>86</v>
      </c>
    </row>
    <row r="1368" spans="1:24">
      <c r="A1368">
        <v>357</v>
      </c>
      <c r="B1368" s="28">
        <v>46218</v>
      </c>
      <c r="C1368">
        <v>2026</v>
      </c>
      <c r="D1368" t="s">
        <v>85</v>
      </c>
      <c r="E1368">
        <v>7</v>
      </c>
      <c r="F1368" t="s">
        <v>86</v>
      </c>
      <c r="G1368" t="s">
        <v>0</v>
      </c>
      <c r="H1368" t="s">
        <v>36</v>
      </c>
      <c r="I1368" t="s">
        <v>2</v>
      </c>
      <c r="J1368" t="s">
        <v>13</v>
      </c>
      <c r="K1368" t="s">
        <v>34</v>
      </c>
      <c r="L1368" t="s">
        <v>45</v>
      </c>
      <c r="M1368">
        <v>2</v>
      </c>
      <c r="N1368">
        <v>51.9</v>
      </c>
      <c r="O1368">
        <v>0</v>
      </c>
      <c r="P1368">
        <v>21.82</v>
      </c>
      <c r="Q1368">
        <v>103.8</v>
      </c>
      <c r="R1368">
        <v>43.64</v>
      </c>
      <c r="S1368">
        <v>60.16</v>
      </c>
      <c r="T1368">
        <v>0.57957610789980729</v>
      </c>
      <c r="U1368">
        <v>2026</v>
      </c>
      <c r="V1368" t="s">
        <v>85</v>
      </c>
      <c r="W1368">
        <v>7</v>
      </c>
      <c r="X1368" t="s">
        <v>86</v>
      </c>
    </row>
    <row r="1369" spans="1:24">
      <c r="A1369">
        <v>1607</v>
      </c>
      <c r="B1369" s="28">
        <v>46218</v>
      </c>
      <c r="C1369">
        <v>2026</v>
      </c>
      <c r="D1369" t="s">
        <v>85</v>
      </c>
      <c r="E1369">
        <v>7</v>
      </c>
      <c r="F1369" t="s">
        <v>86</v>
      </c>
      <c r="G1369" t="s">
        <v>0</v>
      </c>
      <c r="H1369" t="s">
        <v>1</v>
      </c>
      <c r="I1369" t="s">
        <v>19</v>
      </c>
      <c r="J1369" t="s">
        <v>13</v>
      </c>
      <c r="K1369" t="s">
        <v>34</v>
      </c>
      <c r="L1369" t="s">
        <v>35</v>
      </c>
      <c r="M1369">
        <v>2</v>
      </c>
      <c r="N1369">
        <v>39.75</v>
      </c>
      <c r="O1369">
        <v>0</v>
      </c>
      <c r="P1369">
        <v>14.78</v>
      </c>
      <c r="Q1369">
        <v>79.5</v>
      </c>
      <c r="R1369">
        <v>29.56</v>
      </c>
      <c r="S1369">
        <v>49.94</v>
      </c>
      <c r="T1369">
        <v>0.62817610062893081</v>
      </c>
      <c r="U1369">
        <v>2026</v>
      </c>
      <c r="V1369" t="s">
        <v>85</v>
      </c>
      <c r="W1369">
        <v>7</v>
      </c>
      <c r="X1369" t="s">
        <v>86</v>
      </c>
    </row>
    <row r="1370" spans="1:24">
      <c r="A1370">
        <v>3295</v>
      </c>
      <c r="B1370" s="28">
        <v>46218</v>
      </c>
      <c r="C1370">
        <v>2026</v>
      </c>
      <c r="D1370" t="s">
        <v>85</v>
      </c>
      <c r="E1370">
        <v>7</v>
      </c>
      <c r="F1370" t="s">
        <v>86</v>
      </c>
      <c r="G1370" t="s">
        <v>6</v>
      </c>
      <c r="H1370" t="s">
        <v>43</v>
      </c>
      <c r="I1370" t="s">
        <v>28</v>
      </c>
      <c r="J1370" t="s">
        <v>3</v>
      </c>
      <c r="K1370" t="s">
        <v>9</v>
      </c>
      <c r="L1370" t="s">
        <v>10</v>
      </c>
      <c r="M1370">
        <v>1</v>
      </c>
      <c r="N1370">
        <v>93.46</v>
      </c>
      <c r="O1370">
        <v>0.15</v>
      </c>
      <c r="P1370">
        <v>46.65</v>
      </c>
      <c r="Q1370">
        <v>79.440999999999988</v>
      </c>
      <c r="R1370">
        <v>46.65</v>
      </c>
      <c r="S1370">
        <v>32.79099999999999</v>
      </c>
      <c r="T1370">
        <v>0.41277174255107557</v>
      </c>
      <c r="U1370">
        <v>2026</v>
      </c>
      <c r="V1370" t="s">
        <v>85</v>
      </c>
      <c r="W1370">
        <v>7</v>
      </c>
      <c r="X1370" t="s">
        <v>86</v>
      </c>
    </row>
    <row r="1371" spans="1:24">
      <c r="A1371">
        <v>4048</v>
      </c>
      <c r="B1371" s="28">
        <v>46218</v>
      </c>
      <c r="C1371">
        <v>2026</v>
      </c>
      <c r="D1371" t="s">
        <v>85</v>
      </c>
      <c r="E1371">
        <v>7</v>
      </c>
      <c r="F1371" t="s">
        <v>86</v>
      </c>
      <c r="G1371" t="s">
        <v>20</v>
      </c>
      <c r="H1371" t="s">
        <v>47</v>
      </c>
      <c r="I1371" t="s">
        <v>8</v>
      </c>
      <c r="J1371" t="s">
        <v>16</v>
      </c>
      <c r="K1371" t="s">
        <v>4</v>
      </c>
      <c r="L1371" t="s">
        <v>5</v>
      </c>
      <c r="M1371">
        <v>3</v>
      </c>
      <c r="N1371">
        <v>82.79</v>
      </c>
      <c r="O1371">
        <v>0.1</v>
      </c>
      <c r="P1371">
        <v>43.07</v>
      </c>
      <c r="Q1371">
        <v>223.53300000000002</v>
      </c>
      <c r="R1371">
        <v>129.21</v>
      </c>
      <c r="S1371">
        <v>94.323000000000008</v>
      </c>
      <c r="T1371">
        <v>0.42196454214813922</v>
      </c>
      <c r="U1371">
        <v>2026</v>
      </c>
      <c r="V1371" t="s">
        <v>85</v>
      </c>
      <c r="W1371">
        <v>7</v>
      </c>
      <c r="X1371" t="s">
        <v>86</v>
      </c>
    </row>
    <row r="1372" spans="1:24">
      <c r="A1372">
        <v>4424</v>
      </c>
      <c r="B1372" s="28">
        <v>46218</v>
      </c>
      <c r="C1372">
        <v>2026</v>
      </c>
      <c r="D1372" t="s">
        <v>85</v>
      </c>
      <c r="E1372">
        <v>7</v>
      </c>
      <c r="F1372" t="s">
        <v>86</v>
      </c>
      <c r="G1372" t="s">
        <v>11</v>
      </c>
      <c r="H1372" t="s">
        <v>12</v>
      </c>
      <c r="I1372" t="s">
        <v>19</v>
      </c>
      <c r="J1372" t="s">
        <v>16</v>
      </c>
      <c r="K1372" t="s">
        <v>9</v>
      </c>
      <c r="L1372" t="s">
        <v>10</v>
      </c>
      <c r="M1372">
        <v>1</v>
      </c>
      <c r="N1372">
        <v>92.54</v>
      </c>
      <c r="O1372">
        <v>0</v>
      </c>
      <c r="P1372">
        <v>44.48</v>
      </c>
      <c r="Q1372">
        <v>92.54</v>
      </c>
      <c r="R1372">
        <v>44.48</v>
      </c>
      <c r="S1372">
        <v>48.060000000000009</v>
      </c>
      <c r="T1372">
        <v>0.51934298681651181</v>
      </c>
      <c r="U1372">
        <v>2026</v>
      </c>
      <c r="V1372" t="s">
        <v>85</v>
      </c>
      <c r="W1372">
        <v>7</v>
      </c>
      <c r="X1372" t="s">
        <v>86</v>
      </c>
    </row>
    <row r="1373" spans="1:24">
      <c r="A1373">
        <v>4732</v>
      </c>
      <c r="B1373" s="28">
        <v>46218</v>
      </c>
      <c r="C1373">
        <v>2026</v>
      </c>
      <c r="D1373" t="s">
        <v>85</v>
      </c>
      <c r="E1373">
        <v>7</v>
      </c>
      <c r="F1373" t="s">
        <v>86</v>
      </c>
      <c r="G1373" t="s">
        <v>6</v>
      </c>
      <c r="H1373" t="s">
        <v>49</v>
      </c>
      <c r="I1373" t="s">
        <v>19</v>
      </c>
      <c r="J1373" t="s">
        <v>13</v>
      </c>
      <c r="K1373" t="s">
        <v>14</v>
      </c>
      <c r="L1373" t="s">
        <v>32</v>
      </c>
      <c r="M1373">
        <v>1</v>
      </c>
      <c r="N1373">
        <v>46.53</v>
      </c>
      <c r="O1373">
        <v>0</v>
      </c>
      <c r="P1373">
        <v>18.829999999999998</v>
      </c>
      <c r="Q1373">
        <v>46.53</v>
      </c>
      <c r="R1373">
        <v>18.829999999999998</v>
      </c>
      <c r="S1373">
        <v>27.700000000000003</v>
      </c>
      <c r="T1373">
        <v>0.59531485063399958</v>
      </c>
      <c r="U1373">
        <v>2026</v>
      </c>
      <c r="V1373" t="s">
        <v>85</v>
      </c>
      <c r="W1373">
        <v>7</v>
      </c>
      <c r="X1373" t="s">
        <v>86</v>
      </c>
    </row>
    <row r="1374" spans="1:24">
      <c r="A1374">
        <v>194</v>
      </c>
      <c r="B1374" s="28">
        <v>46219</v>
      </c>
      <c r="C1374">
        <v>2026</v>
      </c>
      <c r="D1374" t="s">
        <v>85</v>
      </c>
      <c r="E1374">
        <v>7</v>
      </c>
      <c r="F1374" t="s">
        <v>86</v>
      </c>
      <c r="G1374" t="s">
        <v>6</v>
      </c>
      <c r="H1374" t="s">
        <v>43</v>
      </c>
      <c r="I1374" t="s">
        <v>2</v>
      </c>
      <c r="J1374" t="s">
        <v>3</v>
      </c>
      <c r="K1374" t="s">
        <v>4</v>
      </c>
      <c r="L1374" t="s">
        <v>22</v>
      </c>
      <c r="M1374">
        <v>2</v>
      </c>
      <c r="N1374">
        <v>49.69</v>
      </c>
      <c r="O1374">
        <v>0</v>
      </c>
      <c r="P1374">
        <v>21.97</v>
      </c>
      <c r="Q1374">
        <v>99.38</v>
      </c>
      <c r="R1374">
        <v>43.94</v>
      </c>
      <c r="S1374">
        <v>55.44</v>
      </c>
      <c r="T1374">
        <v>0.557858724089354</v>
      </c>
      <c r="U1374">
        <v>2026</v>
      </c>
      <c r="V1374" t="s">
        <v>85</v>
      </c>
      <c r="W1374">
        <v>7</v>
      </c>
      <c r="X1374" t="s">
        <v>86</v>
      </c>
    </row>
    <row r="1375" spans="1:24">
      <c r="A1375">
        <v>258</v>
      </c>
      <c r="B1375" s="28">
        <v>46219</v>
      </c>
      <c r="C1375">
        <v>2026</v>
      </c>
      <c r="D1375" t="s">
        <v>85</v>
      </c>
      <c r="E1375">
        <v>7</v>
      </c>
      <c r="F1375" t="s">
        <v>86</v>
      </c>
      <c r="G1375" t="s">
        <v>20</v>
      </c>
      <c r="H1375" t="s">
        <v>33</v>
      </c>
      <c r="I1375" t="s">
        <v>28</v>
      </c>
      <c r="J1375" t="s">
        <v>13</v>
      </c>
      <c r="K1375" t="s">
        <v>9</v>
      </c>
      <c r="L1375" t="s">
        <v>46</v>
      </c>
      <c r="M1375">
        <v>3</v>
      </c>
      <c r="N1375">
        <v>71.34</v>
      </c>
      <c r="O1375">
        <v>0.1</v>
      </c>
      <c r="P1375">
        <v>31.71</v>
      </c>
      <c r="Q1375">
        <v>192.61800000000002</v>
      </c>
      <c r="R1375">
        <v>95.13</v>
      </c>
      <c r="S1375">
        <v>97.488000000000028</v>
      </c>
      <c r="T1375">
        <v>0.50612092327819835</v>
      </c>
      <c r="U1375">
        <v>2026</v>
      </c>
      <c r="V1375" t="s">
        <v>85</v>
      </c>
      <c r="W1375">
        <v>7</v>
      </c>
      <c r="X1375" t="s">
        <v>86</v>
      </c>
    </row>
    <row r="1376" spans="1:24">
      <c r="A1376">
        <v>543</v>
      </c>
      <c r="B1376" s="28">
        <v>46219</v>
      </c>
      <c r="C1376">
        <v>2026</v>
      </c>
      <c r="D1376" t="s">
        <v>85</v>
      </c>
      <c r="E1376">
        <v>7</v>
      </c>
      <c r="F1376" t="s">
        <v>86</v>
      </c>
      <c r="G1376" t="s">
        <v>6</v>
      </c>
      <c r="H1376" t="s">
        <v>49</v>
      </c>
      <c r="I1376" t="s">
        <v>28</v>
      </c>
      <c r="J1376" t="s">
        <v>3</v>
      </c>
      <c r="K1376" t="s">
        <v>4</v>
      </c>
      <c r="L1376" t="s">
        <v>5</v>
      </c>
      <c r="M1376">
        <v>1</v>
      </c>
      <c r="N1376">
        <v>83.03</v>
      </c>
      <c r="O1376">
        <v>0</v>
      </c>
      <c r="P1376">
        <v>42.41</v>
      </c>
      <c r="Q1376">
        <v>83.03</v>
      </c>
      <c r="R1376">
        <v>42.41</v>
      </c>
      <c r="S1376">
        <v>40.620000000000005</v>
      </c>
      <c r="T1376">
        <v>0.48922076357942917</v>
      </c>
      <c r="U1376">
        <v>2026</v>
      </c>
      <c r="V1376" t="s">
        <v>85</v>
      </c>
      <c r="W1376">
        <v>7</v>
      </c>
      <c r="X1376" t="s">
        <v>86</v>
      </c>
    </row>
    <row r="1377" spans="1:24">
      <c r="A1377">
        <v>972</v>
      </c>
      <c r="B1377" s="28">
        <v>46219</v>
      </c>
      <c r="C1377">
        <v>2026</v>
      </c>
      <c r="D1377" t="s">
        <v>85</v>
      </c>
      <c r="E1377">
        <v>7</v>
      </c>
      <c r="F1377" t="s">
        <v>86</v>
      </c>
      <c r="G1377" t="s">
        <v>20</v>
      </c>
      <c r="H1377" t="s">
        <v>21</v>
      </c>
      <c r="I1377" t="s">
        <v>2</v>
      </c>
      <c r="J1377" t="s">
        <v>3</v>
      </c>
      <c r="K1377" t="s">
        <v>34</v>
      </c>
      <c r="L1377" t="s">
        <v>35</v>
      </c>
      <c r="M1377">
        <v>1</v>
      </c>
      <c r="N1377">
        <v>40.799999999999997</v>
      </c>
      <c r="O1377">
        <v>0</v>
      </c>
      <c r="P1377">
        <v>14.42</v>
      </c>
      <c r="Q1377">
        <v>40.799999999999997</v>
      </c>
      <c r="R1377">
        <v>14.42</v>
      </c>
      <c r="S1377">
        <v>26.379999999999995</v>
      </c>
      <c r="T1377">
        <v>0.64656862745098032</v>
      </c>
      <c r="U1377">
        <v>2026</v>
      </c>
      <c r="V1377" t="s">
        <v>85</v>
      </c>
      <c r="W1377">
        <v>7</v>
      </c>
      <c r="X1377" t="s">
        <v>86</v>
      </c>
    </row>
    <row r="1378" spans="1:24">
      <c r="A1378">
        <v>1146</v>
      </c>
      <c r="B1378" s="28">
        <v>46219</v>
      </c>
      <c r="C1378">
        <v>2026</v>
      </c>
      <c r="D1378" t="s">
        <v>85</v>
      </c>
      <c r="E1378">
        <v>7</v>
      </c>
      <c r="F1378" t="s">
        <v>86</v>
      </c>
      <c r="G1378" t="s">
        <v>6</v>
      </c>
      <c r="H1378" t="s">
        <v>27</v>
      </c>
      <c r="I1378" t="s">
        <v>28</v>
      </c>
      <c r="J1378" t="s">
        <v>3</v>
      </c>
      <c r="K1378" t="s">
        <v>23</v>
      </c>
      <c r="L1378" t="s">
        <v>51</v>
      </c>
      <c r="M1378">
        <v>2</v>
      </c>
      <c r="N1378">
        <v>125.34</v>
      </c>
      <c r="O1378">
        <v>0.15</v>
      </c>
      <c r="P1378">
        <v>59.04</v>
      </c>
      <c r="Q1378">
        <v>213.078</v>
      </c>
      <c r="R1378">
        <v>118.08</v>
      </c>
      <c r="S1378">
        <v>94.998000000000005</v>
      </c>
      <c r="T1378">
        <v>0.44583673584321237</v>
      </c>
      <c r="U1378">
        <v>2026</v>
      </c>
      <c r="V1378" t="s">
        <v>85</v>
      </c>
      <c r="W1378">
        <v>7</v>
      </c>
      <c r="X1378" t="s">
        <v>86</v>
      </c>
    </row>
    <row r="1379" spans="1:24">
      <c r="A1379">
        <v>1464</v>
      </c>
      <c r="B1379" s="28">
        <v>46219</v>
      </c>
      <c r="C1379">
        <v>2026</v>
      </c>
      <c r="D1379" t="s">
        <v>85</v>
      </c>
      <c r="E1379">
        <v>7</v>
      </c>
      <c r="F1379" t="s">
        <v>86</v>
      </c>
      <c r="G1379" t="s">
        <v>0</v>
      </c>
      <c r="H1379" t="s">
        <v>36</v>
      </c>
      <c r="I1379" t="s">
        <v>2</v>
      </c>
      <c r="J1379" t="s">
        <v>3</v>
      </c>
      <c r="K1379" t="s">
        <v>34</v>
      </c>
      <c r="L1379" t="s">
        <v>38</v>
      </c>
      <c r="M1379">
        <v>1</v>
      </c>
      <c r="N1379">
        <v>122.73</v>
      </c>
      <c r="O1379">
        <v>0.1</v>
      </c>
      <c r="P1379">
        <v>70.540000000000006</v>
      </c>
      <c r="Q1379">
        <v>110.45700000000001</v>
      </c>
      <c r="R1379">
        <v>70.540000000000006</v>
      </c>
      <c r="S1379">
        <v>39.917000000000002</v>
      </c>
      <c r="T1379">
        <v>0.36138044668966202</v>
      </c>
      <c r="U1379">
        <v>2026</v>
      </c>
      <c r="V1379" t="s">
        <v>85</v>
      </c>
      <c r="W1379">
        <v>7</v>
      </c>
      <c r="X1379" t="s">
        <v>86</v>
      </c>
    </row>
    <row r="1380" spans="1:24">
      <c r="A1380">
        <v>1581</v>
      </c>
      <c r="B1380" s="28">
        <v>46219</v>
      </c>
      <c r="C1380">
        <v>2026</v>
      </c>
      <c r="D1380" t="s">
        <v>85</v>
      </c>
      <c r="E1380">
        <v>7</v>
      </c>
      <c r="F1380" t="s">
        <v>86</v>
      </c>
      <c r="G1380" t="s">
        <v>11</v>
      </c>
      <c r="H1380" t="s">
        <v>25</v>
      </c>
      <c r="I1380" t="s">
        <v>19</v>
      </c>
      <c r="J1380" t="s">
        <v>13</v>
      </c>
      <c r="K1380" t="s">
        <v>9</v>
      </c>
      <c r="L1380" t="s">
        <v>10</v>
      </c>
      <c r="M1380">
        <v>5</v>
      </c>
      <c r="N1380">
        <v>92.72</v>
      </c>
      <c r="O1380">
        <v>0.1</v>
      </c>
      <c r="P1380">
        <v>46.2</v>
      </c>
      <c r="Q1380">
        <v>417.24</v>
      </c>
      <c r="R1380">
        <v>231</v>
      </c>
      <c r="S1380">
        <v>186.24</v>
      </c>
      <c r="T1380">
        <v>0.44636180615473109</v>
      </c>
      <c r="U1380">
        <v>2026</v>
      </c>
      <c r="V1380" t="s">
        <v>85</v>
      </c>
      <c r="W1380">
        <v>7</v>
      </c>
      <c r="X1380" t="s">
        <v>86</v>
      </c>
    </row>
    <row r="1381" spans="1:24">
      <c r="A1381">
        <v>1894</v>
      </c>
      <c r="B1381" s="28">
        <v>46219</v>
      </c>
      <c r="C1381">
        <v>2026</v>
      </c>
      <c r="D1381" t="s">
        <v>85</v>
      </c>
      <c r="E1381">
        <v>7</v>
      </c>
      <c r="F1381" t="s">
        <v>86</v>
      </c>
      <c r="G1381" t="s">
        <v>20</v>
      </c>
      <c r="H1381" t="s">
        <v>31</v>
      </c>
      <c r="I1381" t="s">
        <v>8</v>
      </c>
      <c r="J1381" t="s">
        <v>16</v>
      </c>
      <c r="K1381" t="s">
        <v>34</v>
      </c>
      <c r="L1381" t="s">
        <v>42</v>
      </c>
      <c r="M1381">
        <v>5</v>
      </c>
      <c r="N1381">
        <v>36.29</v>
      </c>
      <c r="O1381">
        <v>0.05</v>
      </c>
      <c r="P1381">
        <v>13.52</v>
      </c>
      <c r="Q1381">
        <v>172.37749999999997</v>
      </c>
      <c r="R1381">
        <v>67.599999999999994</v>
      </c>
      <c r="S1381">
        <v>104.77749999999997</v>
      </c>
      <c r="T1381">
        <v>0.60783744978317933</v>
      </c>
      <c r="U1381">
        <v>2026</v>
      </c>
      <c r="V1381" t="s">
        <v>85</v>
      </c>
      <c r="W1381">
        <v>7</v>
      </c>
      <c r="X1381" t="s">
        <v>86</v>
      </c>
    </row>
    <row r="1382" spans="1:24">
      <c r="A1382">
        <v>2100</v>
      </c>
      <c r="B1382" s="28">
        <v>46219</v>
      </c>
      <c r="C1382">
        <v>2026</v>
      </c>
      <c r="D1382" t="s">
        <v>85</v>
      </c>
      <c r="E1382">
        <v>7</v>
      </c>
      <c r="F1382" t="s">
        <v>86</v>
      </c>
      <c r="G1382" t="s">
        <v>11</v>
      </c>
      <c r="H1382" t="s">
        <v>12</v>
      </c>
      <c r="I1382" t="s">
        <v>2</v>
      </c>
      <c r="J1382" t="s">
        <v>16</v>
      </c>
      <c r="K1382" t="s">
        <v>4</v>
      </c>
      <c r="L1382" t="s">
        <v>22</v>
      </c>
      <c r="M1382">
        <v>2</v>
      </c>
      <c r="N1382">
        <v>49.84</v>
      </c>
      <c r="O1382">
        <v>0.1</v>
      </c>
      <c r="P1382">
        <v>23.06</v>
      </c>
      <c r="Q1382">
        <v>89.712000000000003</v>
      </c>
      <c r="R1382">
        <v>46.12</v>
      </c>
      <c r="S1382">
        <v>43.592000000000006</v>
      </c>
      <c r="T1382">
        <v>0.48591046905653651</v>
      </c>
      <c r="U1382">
        <v>2026</v>
      </c>
      <c r="V1382" t="s">
        <v>85</v>
      </c>
      <c r="W1382">
        <v>7</v>
      </c>
      <c r="X1382" t="s">
        <v>86</v>
      </c>
    </row>
    <row r="1383" spans="1:24">
      <c r="A1383">
        <v>2902</v>
      </c>
      <c r="B1383" s="28">
        <v>46219</v>
      </c>
      <c r="C1383">
        <v>2026</v>
      </c>
      <c r="D1383" t="s">
        <v>85</v>
      </c>
      <c r="E1383">
        <v>7</v>
      </c>
      <c r="F1383" t="s">
        <v>86</v>
      </c>
      <c r="G1383" t="s">
        <v>6</v>
      </c>
      <c r="H1383" t="s">
        <v>43</v>
      </c>
      <c r="I1383" t="s">
        <v>28</v>
      </c>
      <c r="J1383" t="s">
        <v>16</v>
      </c>
      <c r="K1383" t="s">
        <v>34</v>
      </c>
      <c r="L1383" t="s">
        <v>42</v>
      </c>
      <c r="M1383">
        <v>1</v>
      </c>
      <c r="N1383">
        <v>35.799999999999997</v>
      </c>
      <c r="O1383">
        <v>0</v>
      </c>
      <c r="P1383">
        <v>14.05</v>
      </c>
      <c r="Q1383">
        <v>35.799999999999997</v>
      </c>
      <c r="R1383">
        <v>14.05</v>
      </c>
      <c r="S1383">
        <v>21.749999999999996</v>
      </c>
      <c r="T1383">
        <v>0.60754189944134074</v>
      </c>
      <c r="U1383">
        <v>2026</v>
      </c>
      <c r="V1383" t="s">
        <v>85</v>
      </c>
      <c r="W1383">
        <v>7</v>
      </c>
      <c r="X1383" t="s">
        <v>86</v>
      </c>
    </row>
    <row r="1384" spans="1:24">
      <c r="A1384">
        <v>3115</v>
      </c>
      <c r="B1384" s="28">
        <v>46219</v>
      </c>
      <c r="C1384">
        <v>2026</v>
      </c>
      <c r="D1384" t="s">
        <v>85</v>
      </c>
      <c r="E1384">
        <v>7</v>
      </c>
      <c r="F1384" t="s">
        <v>86</v>
      </c>
      <c r="G1384" t="s">
        <v>20</v>
      </c>
      <c r="H1384" t="s">
        <v>47</v>
      </c>
      <c r="I1384" t="s">
        <v>2</v>
      </c>
      <c r="J1384" t="s">
        <v>13</v>
      </c>
      <c r="K1384" t="s">
        <v>23</v>
      </c>
      <c r="L1384" t="s">
        <v>29</v>
      </c>
      <c r="M1384">
        <v>1</v>
      </c>
      <c r="N1384">
        <v>195.12</v>
      </c>
      <c r="O1384">
        <v>0</v>
      </c>
      <c r="P1384">
        <v>101.14</v>
      </c>
      <c r="Q1384">
        <v>195.12</v>
      </c>
      <c r="R1384">
        <v>101.14</v>
      </c>
      <c r="S1384">
        <v>93.98</v>
      </c>
      <c r="T1384">
        <v>0.48165231652316526</v>
      </c>
      <c r="U1384">
        <v>2026</v>
      </c>
      <c r="V1384" t="s">
        <v>85</v>
      </c>
      <c r="W1384">
        <v>7</v>
      </c>
      <c r="X1384" t="s">
        <v>86</v>
      </c>
    </row>
    <row r="1385" spans="1:24">
      <c r="A1385">
        <v>3546</v>
      </c>
      <c r="B1385" s="28">
        <v>46219</v>
      </c>
      <c r="C1385">
        <v>2026</v>
      </c>
      <c r="D1385" t="s">
        <v>85</v>
      </c>
      <c r="E1385">
        <v>7</v>
      </c>
      <c r="F1385" t="s">
        <v>86</v>
      </c>
      <c r="G1385" t="s">
        <v>0</v>
      </c>
      <c r="H1385" t="s">
        <v>50</v>
      </c>
      <c r="I1385" t="s">
        <v>2</v>
      </c>
      <c r="J1385" t="s">
        <v>13</v>
      </c>
      <c r="K1385" t="s">
        <v>4</v>
      </c>
      <c r="L1385" t="s">
        <v>26</v>
      </c>
      <c r="M1385">
        <v>2</v>
      </c>
      <c r="N1385">
        <v>39.69</v>
      </c>
      <c r="O1385">
        <v>0.05</v>
      </c>
      <c r="P1385">
        <v>16.88</v>
      </c>
      <c r="Q1385">
        <v>75.410999999999987</v>
      </c>
      <c r="R1385">
        <v>33.76</v>
      </c>
      <c r="S1385">
        <v>41.650999999999989</v>
      </c>
      <c r="T1385">
        <v>0.55231995332245953</v>
      </c>
      <c r="U1385">
        <v>2026</v>
      </c>
      <c r="V1385" t="s">
        <v>85</v>
      </c>
      <c r="W1385">
        <v>7</v>
      </c>
      <c r="X1385" t="s">
        <v>86</v>
      </c>
    </row>
    <row r="1386" spans="1:24">
      <c r="A1386">
        <v>4224</v>
      </c>
      <c r="B1386" s="28">
        <v>46219</v>
      </c>
      <c r="C1386">
        <v>2026</v>
      </c>
      <c r="D1386" t="s">
        <v>85</v>
      </c>
      <c r="E1386">
        <v>7</v>
      </c>
      <c r="F1386" t="s">
        <v>86</v>
      </c>
      <c r="G1386" t="s">
        <v>11</v>
      </c>
      <c r="H1386" t="s">
        <v>18</v>
      </c>
      <c r="I1386" t="s">
        <v>19</v>
      </c>
      <c r="J1386" t="s">
        <v>3</v>
      </c>
      <c r="K1386" t="s">
        <v>23</v>
      </c>
      <c r="L1386" t="s">
        <v>24</v>
      </c>
      <c r="M1386">
        <v>1</v>
      </c>
      <c r="N1386">
        <v>348.73</v>
      </c>
      <c r="O1386">
        <v>0.15</v>
      </c>
      <c r="P1386">
        <v>190.33</v>
      </c>
      <c r="Q1386">
        <v>296.4205</v>
      </c>
      <c r="R1386">
        <v>190.33</v>
      </c>
      <c r="S1386">
        <v>106.09049999999999</v>
      </c>
      <c r="T1386">
        <v>0.35790540802677273</v>
      </c>
      <c r="U1386">
        <v>2026</v>
      </c>
      <c r="V1386" t="s">
        <v>85</v>
      </c>
      <c r="W1386">
        <v>7</v>
      </c>
      <c r="X1386" t="s">
        <v>86</v>
      </c>
    </row>
    <row r="1387" spans="1:24">
      <c r="A1387">
        <v>4858</v>
      </c>
      <c r="B1387" s="28">
        <v>46219</v>
      </c>
      <c r="C1387">
        <v>2026</v>
      </c>
      <c r="D1387" t="s">
        <v>85</v>
      </c>
      <c r="E1387">
        <v>7</v>
      </c>
      <c r="F1387" t="s">
        <v>86</v>
      </c>
      <c r="G1387" t="s">
        <v>6</v>
      </c>
      <c r="H1387" t="s">
        <v>43</v>
      </c>
      <c r="I1387" t="s">
        <v>19</v>
      </c>
      <c r="J1387" t="s">
        <v>3</v>
      </c>
      <c r="K1387" t="s">
        <v>14</v>
      </c>
      <c r="L1387" t="s">
        <v>15</v>
      </c>
      <c r="M1387">
        <v>1</v>
      </c>
      <c r="N1387">
        <v>35.5</v>
      </c>
      <c r="O1387">
        <v>0</v>
      </c>
      <c r="P1387">
        <v>13.26</v>
      </c>
      <c r="Q1387">
        <v>35.5</v>
      </c>
      <c r="R1387">
        <v>13.26</v>
      </c>
      <c r="S1387">
        <v>22.240000000000002</v>
      </c>
      <c r="T1387">
        <v>0.62647887323943663</v>
      </c>
      <c r="U1387">
        <v>2026</v>
      </c>
      <c r="V1387" t="s">
        <v>85</v>
      </c>
      <c r="W1387">
        <v>7</v>
      </c>
      <c r="X1387" t="s">
        <v>86</v>
      </c>
    </row>
    <row r="1388" spans="1:24">
      <c r="A1388">
        <v>768</v>
      </c>
      <c r="B1388" s="28">
        <v>46220</v>
      </c>
      <c r="C1388">
        <v>2026</v>
      </c>
      <c r="D1388" t="s">
        <v>85</v>
      </c>
      <c r="E1388">
        <v>7</v>
      </c>
      <c r="F1388" t="s">
        <v>86</v>
      </c>
      <c r="G1388" t="s">
        <v>0</v>
      </c>
      <c r="H1388" t="s">
        <v>36</v>
      </c>
      <c r="I1388" t="s">
        <v>2</v>
      </c>
      <c r="J1388" t="s">
        <v>16</v>
      </c>
      <c r="K1388" t="s">
        <v>14</v>
      </c>
      <c r="L1388" t="s">
        <v>32</v>
      </c>
      <c r="M1388">
        <v>1</v>
      </c>
      <c r="N1388">
        <v>46.44</v>
      </c>
      <c r="O1388">
        <v>0</v>
      </c>
      <c r="P1388">
        <v>18.47</v>
      </c>
      <c r="Q1388">
        <v>46.44</v>
      </c>
      <c r="R1388">
        <v>18.47</v>
      </c>
      <c r="S1388">
        <v>27.97</v>
      </c>
      <c r="T1388">
        <v>0.60228251507321273</v>
      </c>
      <c r="U1388">
        <v>2026</v>
      </c>
      <c r="V1388" t="s">
        <v>85</v>
      </c>
      <c r="W1388">
        <v>7</v>
      </c>
      <c r="X1388" t="s">
        <v>86</v>
      </c>
    </row>
    <row r="1389" spans="1:24">
      <c r="A1389">
        <v>1901</v>
      </c>
      <c r="B1389" s="28">
        <v>46220</v>
      </c>
      <c r="C1389">
        <v>2026</v>
      </c>
      <c r="D1389" t="s">
        <v>85</v>
      </c>
      <c r="E1389">
        <v>7</v>
      </c>
      <c r="F1389" t="s">
        <v>86</v>
      </c>
      <c r="G1389" t="s">
        <v>6</v>
      </c>
      <c r="H1389" t="s">
        <v>49</v>
      </c>
      <c r="I1389" t="s">
        <v>2</v>
      </c>
      <c r="J1389" t="s">
        <v>13</v>
      </c>
      <c r="K1389" t="s">
        <v>9</v>
      </c>
      <c r="L1389" t="s">
        <v>46</v>
      </c>
      <c r="M1389">
        <v>1</v>
      </c>
      <c r="N1389">
        <v>70.44</v>
      </c>
      <c r="O1389">
        <v>0.05</v>
      </c>
      <c r="P1389">
        <v>32.229999999999997</v>
      </c>
      <c r="Q1389">
        <v>66.917999999999992</v>
      </c>
      <c r="R1389">
        <v>32.229999999999997</v>
      </c>
      <c r="S1389">
        <v>34.687999999999995</v>
      </c>
      <c r="T1389">
        <v>0.51836576108072563</v>
      </c>
      <c r="U1389">
        <v>2026</v>
      </c>
      <c r="V1389" t="s">
        <v>85</v>
      </c>
      <c r="W1389">
        <v>7</v>
      </c>
      <c r="X1389" t="s">
        <v>86</v>
      </c>
    </row>
    <row r="1390" spans="1:24">
      <c r="A1390">
        <v>2226</v>
      </c>
      <c r="B1390" s="28">
        <v>46220</v>
      </c>
      <c r="C1390">
        <v>2026</v>
      </c>
      <c r="D1390" t="s">
        <v>85</v>
      </c>
      <c r="E1390">
        <v>7</v>
      </c>
      <c r="F1390" t="s">
        <v>86</v>
      </c>
      <c r="G1390" t="s">
        <v>0</v>
      </c>
      <c r="H1390" t="s">
        <v>50</v>
      </c>
      <c r="I1390" t="s">
        <v>19</v>
      </c>
      <c r="J1390" t="s">
        <v>13</v>
      </c>
      <c r="K1390" t="s">
        <v>9</v>
      </c>
      <c r="L1390" t="s">
        <v>46</v>
      </c>
      <c r="M1390">
        <v>1</v>
      </c>
      <c r="N1390">
        <v>69.78</v>
      </c>
      <c r="O1390">
        <v>0.05</v>
      </c>
      <c r="P1390">
        <v>32.83</v>
      </c>
      <c r="Q1390">
        <v>66.290999999999997</v>
      </c>
      <c r="R1390">
        <v>32.83</v>
      </c>
      <c r="S1390">
        <v>33.460999999999999</v>
      </c>
      <c r="T1390">
        <v>0.50475931876121949</v>
      </c>
      <c r="U1390">
        <v>2026</v>
      </c>
      <c r="V1390" t="s">
        <v>85</v>
      </c>
      <c r="W1390">
        <v>7</v>
      </c>
      <c r="X1390" t="s">
        <v>86</v>
      </c>
    </row>
    <row r="1391" spans="1:24">
      <c r="A1391">
        <v>2660</v>
      </c>
      <c r="B1391" s="28">
        <v>46220</v>
      </c>
      <c r="C1391">
        <v>2026</v>
      </c>
      <c r="D1391" t="s">
        <v>85</v>
      </c>
      <c r="E1391">
        <v>7</v>
      </c>
      <c r="F1391" t="s">
        <v>86</v>
      </c>
      <c r="G1391" t="s">
        <v>11</v>
      </c>
      <c r="H1391" t="s">
        <v>25</v>
      </c>
      <c r="I1391" t="s">
        <v>19</v>
      </c>
      <c r="J1391" t="s">
        <v>13</v>
      </c>
      <c r="K1391" t="s">
        <v>14</v>
      </c>
      <c r="L1391" t="s">
        <v>15</v>
      </c>
      <c r="M1391">
        <v>4</v>
      </c>
      <c r="N1391">
        <v>35.450000000000003</v>
      </c>
      <c r="O1391">
        <v>0.1</v>
      </c>
      <c r="P1391">
        <v>13.83</v>
      </c>
      <c r="Q1391">
        <v>127.62000000000002</v>
      </c>
      <c r="R1391">
        <v>55.32</v>
      </c>
      <c r="S1391">
        <v>72.300000000000011</v>
      </c>
      <c r="T1391">
        <v>0.56652562294311237</v>
      </c>
      <c r="U1391">
        <v>2026</v>
      </c>
      <c r="V1391" t="s">
        <v>85</v>
      </c>
      <c r="W1391">
        <v>7</v>
      </c>
      <c r="X1391" t="s">
        <v>86</v>
      </c>
    </row>
    <row r="1392" spans="1:24">
      <c r="A1392">
        <v>3004</v>
      </c>
      <c r="B1392" s="28">
        <v>46220</v>
      </c>
      <c r="C1392">
        <v>2026</v>
      </c>
      <c r="D1392" t="s">
        <v>85</v>
      </c>
      <c r="E1392">
        <v>7</v>
      </c>
      <c r="F1392" t="s">
        <v>86</v>
      </c>
      <c r="G1392" t="s">
        <v>20</v>
      </c>
      <c r="H1392" t="s">
        <v>33</v>
      </c>
      <c r="I1392" t="s">
        <v>2</v>
      </c>
      <c r="J1392" t="s">
        <v>3</v>
      </c>
      <c r="K1392" t="s">
        <v>4</v>
      </c>
      <c r="L1392" t="s">
        <v>22</v>
      </c>
      <c r="M1392">
        <v>1</v>
      </c>
      <c r="N1392">
        <v>50.82</v>
      </c>
      <c r="O1392">
        <v>0.05</v>
      </c>
      <c r="P1392">
        <v>22.36</v>
      </c>
      <c r="Q1392">
        <v>48.278999999999996</v>
      </c>
      <c r="R1392">
        <v>22.36</v>
      </c>
      <c r="S1392">
        <v>25.918999999999997</v>
      </c>
      <c r="T1392">
        <v>0.5368586756146565</v>
      </c>
      <c r="U1392">
        <v>2026</v>
      </c>
      <c r="V1392" t="s">
        <v>85</v>
      </c>
      <c r="W1392">
        <v>7</v>
      </c>
      <c r="X1392" t="s">
        <v>86</v>
      </c>
    </row>
    <row r="1393" spans="1:24">
      <c r="A1393">
        <v>4020</v>
      </c>
      <c r="B1393" s="28">
        <v>46220</v>
      </c>
      <c r="C1393">
        <v>2026</v>
      </c>
      <c r="D1393" t="s">
        <v>85</v>
      </c>
      <c r="E1393">
        <v>7</v>
      </c>
      <c r="F1393" t="s">
        <v>86</v>
      </c>
      <c r="G1393" t="s">
        <v>11</v>
      </c>
      <c r="H1393" t="s">
        <v>12</v>
      </c>
      <c r="I1393" t="s">
        <v>2</v>
      </c>
      <c r="J1393" t="s">
        <v>3</v>
      </c>
      <c r="K1393" t="s">
        <v>23</v>
      </c>
      <c r="L1393" t="s">
        <v>51</v>
      </c>
      <c r="M1393">
        <v>1</v>
      </c>
      <c r="N1393">
        <v>126.13</v>
      </c>
      <c r="O1393">
        <v>0.15</v>
      </c>
      <c r="P1393">
        <v>60.43</v>
      </c>
      <c r="Q1393">
        <v>107.2105</v>
      </c>
      <c r="R1393">
        <v>60.43</v>
      </c>
      <c r="S1393">
        <v>46.780499999999996</v>
      </c>
      <c r="T1393">
        <v>0.43634252242084498</v>
      </c>
      <c r="U1393">
        <v>2026</v>
      </c>
      <c r="V1393" t="s">
        <v>85</v>
      </c>
      <c r="W1393">
        <v>7</v>
      </c>
      <c r="X1393" t="s">
        <v>86</v>
      </c>
    </row>
    <row r="1394" spans="1:24">
      <c r="A1394">
        <v>4154</v>
      </c>
      <c r="B1394" s="28">
        <v>46220</v>
      </c>
      <c r="C1394">
        <v>2026</v>
      </c>
      <c r="D1394" t="s">
        <v>85</v>
      </c>
      <c r="E1394">
        <v>7</v>
      </c>
      <c r="F1394" t="s">
        <v>86</v>
      </c>
      <c r="G1394" t="s">
        <v>11</v>
      </c>
      <c r="H1394" t="s">
        <v>39</v>
      </c>
      <c r="I1394" t="s">
        <v>2</v>
      </c>
      <c r="J1394" t="s">
        <v>3</v>
      </c>
      <c r="K1394" t="s">
        <v>9</v>
      </c>
      <c r="L1394" t="s">
        <v>46</v>
      </c>
      <c r="M1394">
        <v>3</v>
      </c>
      <c r="N1394">
        <v>72.150000000000006</v>
      </c>
      <c r="O1394">
        <v>0</v>
      </c>
      <c r="P1394">
        <v>33.01</v>
      </c>
      <c r="Q1394">
        <v>216.45000000000002</v>
      </c>
      <c r="R1394">
        <v>99.03</v>
      </c>
      <c r="S1394">
        <v>117.42000000000002</v>
      </c>
      <c r="T1394">
        <v>0.54248094248094247</v>
      </c>
      <c r="U1394">
        <v>2026</v>
      </c>
      <c r="V1394" t="s">
        <v>85</v>
      </c>
      <c r="W1394">
        <v>7</v>
      </c>
      <c r="X1394" t="s">
        <v>86</v>
      </c>
    </row>
    <row r="1395" spans="1:24">
      <c r="A1395">
        <v>4957</v>
      </c>
      <c r="B1395" s="28">
        <v>46220</v>
      </c>
      <c r="C1395">
        <v>2026</v>
      </c>
      <c r="D1395" t="s">
        <v>85</v>
      </c>
      <c r="E1395">
        <v>7</v>
      </c>
      <c r="F1395" t="s">
        <v>86</v>
      </c>
      <c r="G1395" t="s">
        <v>6</v>
      </c>
      <c r="H1395" t="s">
        <v>7</v>
      </c>
      <c r="I1395" t="s">
        <v>2</v>
      </c>
      <c r="J1395" t="s">
        <v>3</v>
      </c>
      <c r="K1395" t="s">
        <v>34</v>
      </c>
      <c r="L1395" t="s">
        <v>42</v>
      </c>
      <c r="M1395">
        <v>1</v>
      </c>
      <c r="N1395">
        <v>35.58</v>
      </c>
      <c r="O1395">
        <v>0</v>
      </c>
      <c r="P1395">
        <v>13.68</v>
      </c>
      <c r="Q1395">
        <v>35.58</v>
      </c>
      <c r="R1395">
        <v>13.68</v>
      </c>
      <c r="S1395">
        <v>21.9</v>
      </c>
      <c r="T1395">
        <v>0.61551433389544685</v>
      </c>
      <c r="U1395">
        <v>2026</v>
      </c>
      <c r="V1395" t="s">
        <v>85</v>
      </c>
      <c r="W1395">
        <v>7</v>
      </c>
      <c r="X1395" t="s">
        <v>86</v>
      </c>
    </row>
    <row r="1396" spans="1:24">
      <c r="A1396">
        <v>945</v>
      </c>
      <c r="B1396" s="28">
        <v>46221</v>
      </c>
      <c r="C1396">
        <v>2026</v>
      </c>
      <c r="D1396" t="s">
        <v>85</v>
      </c>
      <c r="E1396">
        <v>7</v>
      </c>
      <c r="F1396" t="s">
        <v>86</v>
      </c>
      <c r="G1396" t="s">
        <v>11</v>
      </c>
      <c r="H1396" t="s">
        <v>18</v>
      </c>
      <c r="I1396" t="s">
        <v>2</v>
      </c>
      <c r="J1396" t="s">
        <v>13</v>
      </c>
      <c r="K1396" t="s">
        <v>9</v>
      </c>
      <c r="L1396" t="s">
        <v>37</v>
      </c>
      <c r="M1396">
        <v>1</v>
      </c>
      <c r="N1396">
        <v>154.9</v>
      </c>
      <c r="O1396">
        <v>0.05</v>
      </c>
      <c r="P1396">
        <v>77.819999999999993</v>
      </c>
      <c r="Q1396">
        <v>147.155</v>
      </c>
      <c r="R1396">
        <v>77.819999999999993</v>
      </c>
      <c r="S1396">
        <v>69.335000000000008</v>
      </c>
      <c r="T1396">
        <v>0.47116985491488572</v>
      </c>
      <c r="U1396">
        <v>2026</v>
      </c>
      <c r="V1396" t="s">
        <v>85</v>
      </c>
      <c r="W1396">
        <v>7</v>
      </c>
      <c r="X1396" t="s">
        <v>86</v>
      </c>
    </row>
    <row r="1397" spans="1:24">
      <c r="A1397">
        <v>1726</v>
      </c>
      <c r="B1397" s="28">
        <v>46221</v>
      </c>
      <c r="C1397">
        <v>2026</v>
      </c>
      <c r="D1397" t="s">
        <v>85</v>
      </c>
      <c r="E1397">
        <v>7</v>
      </c>
      <c r="F1397" t="s">
        <v>86</v>
      </c>
      <c r="G1397" t="s">
        <v>6</v>
      </c>
      <c r="H1397" t="s">
        <v>49</v>
      </c>
      <c r="I1397" t="s">
        <v>19</v>
      </c>
      <c r="J1397" t="s">
        <v>16</v>
      </c>
      <c r="K1397" t="s">
        <v>23</v>
      </c>
      <c r="L1397" t="s">
        <v>40</v>
      </c>
      <c r="M1397">
        <v>2</v>
      </c>
      <c r="N1397">
        <v>80.98</v>
      </c>
      <c r="O1397">
        <v>0.05</v>
      </c>
      <c r="P1397">
        <v>39.85</v>
      </c>
      <c r="Q1397">
        <v>153.86199999999999</v>
      </c>
      <c r="R1397">
        <v>79.7</v>
      </c>
      <c r="S1397">
        <v>74.161999999999992</v>
      </c>
      <c r="T1397">
        <v>0.48200335365457353</v>
      </c>
      <c r="U1397">
        <v>2026</v>
      </c>
      <c r="V1397" t="s">
        <v>85</v>
      </c>
      <c r="W1397">
        <v>7</v>
      </c>
      <c r="X1397" t="s">
        <v>86</v>
      </c>
    </row>
    <row r="1398" spans="1:24">
      <c r="A1398">
        <v>1790</v>
      </c>
      <c r="B1398" s="28">
        <v>46221</v>
      </c>
      <c r="C1398">
        <v>2026</v>
      </c>
      <c r="D1398" t="s">
        <v>85</v>
      </c>
      <c r="E1398">
        <v>7</v>
      </c>
      <c r="F1398" t="s">
        <v>86</v>
      </c>
      <c r="G1398" t="s">
        <v>6</v>
      </c>
      <c r="H1398" t="s">
        <v>43</v>
      </c>
      <c r="I1398" t="s">
        <v>2</v>
      </c>
      <c r="J1398" t="s">
        <v>13</v>
      </c>
      <c r="K1398" t="s">
        <v>9</v>
      </c>
      <c r="L1398" t="s">
        <v>10</v>
      </c>
      <c r="M1398">
        <v>1</v>
      </c>
      <c r="N1398">
        <v>91.36</v>
      </c>
      <c r="O1398">
        <v>0</v>
      </c>
      <c r="P1398">
        <v>44.86</v>
      </c>
      <c r="Q1398">
        <v>91.36</v>
      </c>
      <c r="R1398">
        <v>44.86</v>
      </c>
      <c r="S1398">
        <v>46.5</v>
      </c>
      <c r="T1398">
        <v>0.50897548161120842</v>
      </c>
      <c r="U1398">
        <v>2026</v>
      </c>
      <c r="V1398" t="s">
        <v>85</v>
      </c>
      <c r="W1398">
        <v>7</v>
      </c>
      <c r="X1398" t="s">
        <v>86</v>
      </c>
    </row>
    <row r="1399" spans="1:24">
      <c r="A1399">
        <v>2193</v>
      </c>
      <c r="B1399" s="28">
        <v>46221</v>
      </c>
      <c r="C1399">
        <v>2026</v>
      </c>
      <c r="D1399" t="s">
        <v>85</v>
      </c>
      <c r="E1399">
        <v>7</v>
      </c>
      <c r="F1399" t="s">
        <v>86</v>
      </c>
      <c r="G1399" t="s">
        <v>11</v>
      </c>
      <c r="H1399" t="s">
        <v>12</v>
      </c>
      <c r="I1399" t="s">
        <v>2</v>
      </c>
      <c r="J1399" t="s">
        <v>3</v>
      </c>
      <c r="K1399" t="s">
        <v>4</v>
      </c>
      <c r="L1399" t="s">
        <v>26</v>
      </c>
      <c r="M1399">
        <v>2</v>
      </c>
      <c r="N1399">
        <v>39.409999999999997</v>
      </c>
      <c r="O1399">
        <v>0</v>
      </c>
      <c r="P1399">
        <v>16.8</v>
      </c>
      <c r="Q1399">
        <v>78.819999999999993</v>
      </c>
      <c r="R1399">
        <v>33.6</v>
      </c>
      <c r="S1399">
        <v>45.219999999999992</v>
      </c>
      <c r="T1399">
        <v>0.57371225577264651</v>
      </c>
      <c r="U1399">
        <v>2026</v>
      </c>
      <c r="V1399" t="s">
        <v>85</v>
      </c>
      <c r="W1399">
        <v>7</v>
      </c>
      <c r="X1399" t="s">
        <v>86</v>
      </c>
    </row>
    <row r="1400" spans="1:24">
      <c r="A1400">
        <v>2781</v>
      </c>
      <c r="B1400" s="28">
        <v>46221</v>
      </c>
      <c r="C1400">
        <v>2026</v>
      </c>
      <c r="D1400" t="s">
        <v>85</v>
      </c>
      <c r="E1400">
        <v>7</v>
      </c>
      <c r="F1400" t="s">
        <v>86</v>
      </c>
      <c r="G1400" t="s">
        <v>0</v>
      </c>
      <c r="H1400" t="s">
        <v>1</v>
      </c>
      <c r="I1400" t="s">
        <v>2</v>
      </c>
      <c r="J1400" t="s">
        <v>3</v>
      </c>
      <c r="K1400" t="s">
        <v>14</v>
      </c>
      <c r="L1400" t="s">
        <v>44</v>
      </c>
      <c r="M1400">
        <v>2</v>
      </c>
      <c r="N1400">
        <v>134.99</v>
      </c>
      <c r="O1400">
        <v>0</v>
      </c>
      <c r="P1400">
        <v>68.77</v>
      </c>
      <c r="Q1400">
        <v>269.98</v>
      </c>
      <c r="R1400">
        <v>137.54</v>
      </c>
      <c r="S1400">
        <v>132.44000000000003</v>
      </c>
      <c r="T1400">
        <v>0.49055485591525305</v>
      </c>
      <c r="U1400">
        <v>2026</v>
      </c>
      <c r="V1400" t="s">
        <v>85</v>
      </c>
      <c r="W1400">
        <v>7</v>
      </c>
      <c r="X1400" t="s">
        <v>86</v>
      </c>
    </row>
    <row r="1401" spans="1:24">
      <c r="A1401">
        <v>3043</v>
      </c>
      <c r="B1401" s="28">
        <v>46221</v>
      </c>
      <c r="C1401">
        <v>2026</v>
      </c>
      <c r="D1401" t="s">
        <v>85</v>
      </c>
      <c r="E1401">
        <v>7</v>
      </c>
      <c r="F1401" t="s">
        <v>86</v>
      </c>
      <c r="G1401" t="s">
        <v>6</v>
      </c>
      <c r="H1401" t="s">
        <v>43</v>
      </c>
      <c r="I1401" t="s">
        <v>28</v>
      </c>
      <c r="J1401" t="s">
        <v>13</v>
      </c>
      <c r="K1401" t="s">
        <v>4</v>
      </c>
      <c r="L1401" t="s">
        <v>26</v>
      </c>
      <c r="M1401">
        <v>2</v>
      </c>
      <c r="N1401">
        <v>40.93</v>
      </c>
      <c r="O1401">
        <v>0.05</v>
      </c>
      <c r="P1401">
        <v>16.89</v>
      </c>
      <c r="Q1401">
        <v>77.766999999999996</v>
      </c>
      <c r="R1401">
        <v>33.78</v>
      </c>
      <c r="S1401">
        <v>43.986999999999995</v>
      </c>
      <c r="T1401">
        <v>0.56562552239381736</v>
      </c>
      <c r="U1401">
        <v>2026</v>
      </c>
      <c r="V1401" t="s">
        <v>85</v>
      </c>
      <c r="W1401">
        <v>7</v>
      </c>
      <c r="X1401" t="s">
        <v>86</v>
      </c>
    </row>
    <row r="1402" spans="1:24">
      <c r="A1402">
        <v>3102</v>
      </c>
      <c r="B1402" s="28">
        <v>46221</v>
      </c>
      <c r="C1402">
        <v>2026</v>
      </c>
      <c r="D1402" t="s">
        <v>85</v>
      </c>
      <c r="E1402">
        <v>7</v>
      </c>
      <c r="F1402" t="s">
        <v>86</v>
      </c>
      <c r="G1402" t="s">
        <v>20</v>
      </c>
      <c r="H1402" t="s">
        <v>47</v>
      </c>
      <c r="I1402" t="s">
        <v>28</v>
      </c>
      <c r="J1402" t="s">
        <v>3</v>
      </c>
      <c r="K1402" t="s">
        <v>9</v>
      </c>
      <c r="L1402" t="s">
        <v>10</v>
      </c>
      <c r="M1402">
        <v>1</v>
      </c>
      <c r="N1402">
        <v>90.02</v>
      </c>
      <c r="O1402">
        <v>0.05</v>
      </c>
      <c r="P1402">
        <v>45.83</v>
      </c>
      <c r="Q1402">
        <v>85.518999999999991</v>
      </c>
      <c r="R1402">
        <v>45.83</v>
      </c>
      <c r="S1402">
        <v>39.688999999999993</v>
      </c>
      <c r="T1402">
        <v>0.46409569803201622</v>
      </c>
      <c r="U1402">
        <v>2026</v>
      </c>
      <c r="V1402" t="s">
        <v>85</v>
      </c>
      <c r="W1402">
        <v>7</v>
      </c>
      <c r="X1402" t="s">
        <v>86</v>
      </c>
    </row>
    <row r="1403" spans="1:24">
      <c r="A1403">
        <v>3156</v>
      </c>
      <c r="B1403" s="28">
        <v>46221</v>
      </c>
      <c r="C1403">
        <v>2026</v>
      </c>
      <c r="D1403" t="s">
        <v>85</v>
      </c>
      <c r="E1403">
        <v>7</v>
      </c>
      <c r="F1403" t="s">
        <v>86</v>
      </c>
      <c r="G1403" t="s">
        <v>0</v>
      </c>
      <c r="H1403" t="s">
        <v>1</v>
      </c>
      <c r="I1403" t="s">
        <v>19</v>
      </c>
      <c r="J1403" t="s">
        <v>3</v>
      </c>
      <c r="K1403" t="s">
        <v>34</v>
      </c>
      <c r="L1403" t="s">
        <v>45</v>
      </c>
      <c r="M1403">
        <v>2</v>
      </c>
      <c r="N1403">
        <v>50.73</v>
      </c>
      <c r="O1403">
        <v>0</v>
      </c>
      <c r="P1403">
        <v>21.87</v>
      </c>
      <c r="Q1403">
        <v>101.46</v>
      </c>
      <c r="R1403">
        <v>43.74</v>
      </c>
      <c r="S1403">
        <v>57.719999999999992</v>
      </c>
      <c r="T1403">
        <v>0.56889414547604966</v>
      </c>
      <c r="U1403">
        <v>2026</v>
      </c>
      <c r="V1403" t="s">
        <v>85</v>
      </c>
      <c r="W1403">
        <v>7</v>
      </c>
      <c r="X1403" t="s">
        <v>86</v>
      </c>
    </row>
    <row r="1404" spans="1:24">
      <c r="A1404">
        <v>3308</v>
      </c>
      <c r="B1404" s="28">
        <v>46221</v>
      </c>
      <c r="C1404">
        <v>2026</v>
      </c>
      <c r="D1404" t="s">
        <v>85</v>
      </c>
      <c r="E1404">
        <v>7</v>
      </c>
      <c r="F1404" t="s">
        <v>86</v>
      </c>
      <c r="G1404" t="s">
        <v>20</v>
      </c>
      <c r="H1404" t="s">
        <v>47</v>
      </c>
      <c r="I1404" t="s">
        <v>19</v>
      </c>
      <c r="J1404" t="s">
        <v>13</v>
      </c>
      <c r="K1404" t="s">
        <v>34</v>
      </c>
      <c r="L1404" t="s">
        <v>38</v>
      </c>
      <c r="M1404">
        <v>3</v>
      </c>
      <c r="N1404">
        <v>121.05</v>
      </c>
      <c r="O1404">
        <v>0.05</v>
      </c>
      <c r="P1404">
        <v>68.56</v>
      </c>
      <c r="Q1404">
        <v>344.99249999999995</v>
      </c>
      <c r="R1404">
        <v>205.68</v>
      </c>
      <c r="S1404">
        <v>139.31249999999994</v>
      </c>
      <c r="T1404">
        <v>0.40381312637231231</v>
      </c>
      <c r="U1404">
        <v>2026</v>
      </c>
      <c r="V1404" t="s">
        <v>85</v>
      </c>
      <c r="W1404">
        <v>7</v>
      </c>
      <c r="X1404" t="s">
        <v>86</v>
      </c>
    </row>
    <row r="1405" spans="1:24">
      <c r="A1405">
        <v>3329</v>
      </c>
      <c r="B1405" s="28">
        <v>46221</v>
      </c>
      <c r="C1405">
        <v>2026</v>
      </c>
      <c r="D1405" t="s">
        <v>85</v>
      </c>
      <c r="E1405">
        <v>7</v>
      </c>
      <c r="F1405" t="s">
        <v>86</v>
      </c>
      <c r="G1405" t="s">
        <v>6</v>
      </c>
      <c r="H1405" t="s">
        <v>41</v>
      </c>
      <c r="I1405" t="s">
        <v>2</v>
      </c>
      <c r="J1405" t="s">
        <v>13</v>
      </c>
      <c r="K1405" t="s">
        <v>4</v>
      </c>
      <c r="L1405" t="s">
        <v>5</v>
      </c>
      <c r="M1405">
        <v>2</v>
      </c>
      <c r="N1405">
        <v>81.739999999999995</v>
      </c>
      <c r="O1405">
        <v>0</v>
      </c>
      <c r="P1405">
        <v>42.75</v>
      </c>
      <c r="Q1405">
        <v>163.47999999999999</v>
      </c>
      <c r="R1405">
        <v>85.5</v>
      </c>
      <c r="S1405">
        <v>77.97999999999999</v>
      </c>
      <c r="T1405">
        <v>0.47700024467824809</v>
      </c>
      <c r="U1405">
        <v>2026</v>
      </c>
      <c r="V1405" t="s">
        <v>85</v>
      </c>
      <c r="W1405">
        <v>7</v>
      </c>
      <c r="X1405" t="s">
        <v>86</v>
      </c>
    </row>
    <row r="1406" spans="1:24">
      <c r="A1406">
        <v>4102</v>
      </c>
      <c r="B1406" s="28">
        <v>46221</v>
      </c>
      <c r="C1406">
        <v>2026</v>
      </c>
      <c r="D1406" t="s">
        <v>85</v>
      </c>
      <c r="E1406">
        <v>7</v>
      </c>
      <c r="F1406" t="s">
        <v>86</v>
      </c>
      <c r="G1406" t="s">
        <v>6</v>
      </c>
      <c r="H1406" t="s">
        <v>43</v>
      </c>
      <c r="I1406" t="s">
        <v>2</v>
      </c>
      <c r="J1406" t="s">
        <v>3</v>
      </c>
      <c r="K1406" t="s">
        <v>9</v>
      </c>
      <c r="L1406" t="s">
        <v>37</v>
      </c>
      <c r="M1406">
        <v>3</v>
      </c>
      <c r="N1406">
        <v>154.01</v>
      </c>
      <c r="O1406">
        <v>0.1</v>
      </c>
      <c r="P1406">
        <v>78.78</v>
      </c>
      <c r="Q1406">
        <v>415.827</v>
      </c>
      <c r="R1406">
        <v>236.34</v>
      </c>
      <c r="S1406">
        <v>179.48699999999999</v>
      </c>
      <c r="T1406">
        <v>0.43163863818366771</v>
      </c>
      <c r="U1406">
        <v>2026</v>
      </c>
      <c r="V1406" t="s">
        <v>85</v>
      </c>
      <c r="W1406">
        <v>7</v>
      </c>
      <c r="X1406" t="s">
        <v>86</v>
      </c>
    </row>
    <row r="1407" spans="1:24">
      <c r="A1407">
        <v>4109</v>
      </c>
      <c r="B1407" s="28">
        <v>46221</v>
      </c>
      <c r="C1407">
        <v>2026</v>
      </c>
      <c r="D1407" t="s">
        <v>85</v>
      </c>
      <c r="E1407">
        <v>7</v>
      </c>
      <c r="F1407" t="s">
        <v>86</v>
      </c>
      <c r="G1407" t="s">
        <v>6</v>
      </c>
      <c r="H1407" t="s">
        <v>43</v>
      </c>
      <c r="I1407" t="s">
        <v>28</v>
      </c>
      <c r="J1407" t="s">
        <v>13</v>
      </c>
      <c r="K1407" t="s">
        <v>4</v>
      </c>
      <c r="L1407" t="s">
        <v>30</v>
      </c>
      <c r="M1407">
        <v>4</v>
      </c>
      <c r="N1407">
        <v>101.61</v>
      </c>
      <c r="O1407">
        <v>0</v>
      </c>
      <c r="P1407">
        <v>51.68</v>
      </c>
      <c r="Q1407">
        <v>406.44</v>
      </c>
      <c r="R1407">
        <v>206.72</v>
      </c>
      <c r="S1407">
        <v>199.72</v>
      </c>
      <c r="T1407">
        <v>0.49138864285011319</v>
      </c>
      <c r="U1407">
        <v>2026</v>
      </c>
      <c r="V1407" t="s">
        <v>85</v>
      </c>
      <c r="W1407">
        <v>7</v>
      </c>
      <c r="X1407" t="s">
        <v>86</v>
      </c>
    </row>
    <row r="1408" spans="1:24">
      <c r="A1408">
        <v>4813</v>
      </c>
      <c r="B1408" s="28">
        <v>46221</v>
      </c>
      <c r="C1408">
        <v>2026</v>
      </c>
      <c r="D1408" t="s">
        <v>85</v>
      </c>
      <c r="E1408">
        <v>7</v>
      </c>
      <c r="F1408" t="s">
        <v>86</v>
      </c>
      <c r="G1408" t="s">
        <v>11</v>
      </c>
      <c r="H1408" t="s">
        <v>39</v>
      </c>
      <c r="I1408" t="s">
        <v>19</v>
      </c>
      <c r="J1408" t="s">
        <v>3</v>
      </c>
      <c r="K1408" t="s">
        <v>34</v>
      </c>
      <c r="L1408" t="s">
        <v>42</v>
      </c>
      <c r="M1408">
        <v>2</v>
      </c>
      <c r="N1408">
        <v>36.869999999999997</v>
      </c>
      <c r="O1408">
        <v>0.15</v>
      </c>
      <c r="P1408">
        <v>13.94</v>
      </c>
      <c r="Q1408">
        <v>62.678999999999995</v>
      </c>
      <c r="R1408">
        <v>27.88</v>
      </c>
      <c r="S1408">
        <v>34.798999999999992</v>
      </c>
      <c r="T1408">
        <v>0.55519392459994565</v>
      </c>
      <c r="U1408">
        <v>2026</v>
      </c>
      <c r="V1408" t="s">
        <v>85</v>
      </c>
      <c r="W1408">
        <v>7</v>
      </c>
      <c r="X1408" t="s">
        <v>86</v>
      </c>
    </row>
    <row r="1409" spans="1:24">
      <c r="A1409">
        <v>5054</v>
      </c>
      <c r="B1409" s="28">
        <v>46221</v>
      </c>
      <c r="C1409">
        <v>2026</v>
      </c>
      <c r="D1409" t="s">
        <v>85</v>
      </c>
      <c r="E1409">
        <v>7</v>
      </c>
      <c r="F1409" t="s">
        <v>86</v>
      </c>
      <c r="G1409" t="s">
        <v>20</v>
      </c>
      <c r="H1409" t="s">
        <v>33</v>
      </c>
      <c r="I1409" t="s">
        <v>2</v>
      </c>
      <c r="J1409" t="s">
        <v>13</v>
      </c>
      <c r="K1409" t="s">
        <v>23</v>
      </c>
      <c r="L1409" t="s">
        <v>51</v>
      </c>
      <c r="M1409">
        <v>2</v>
      </c>
      <c r="N1409">
        <v>121.06</v>
      </c>
      <c r="O1409">
        <v>0</v>
      </c>
      <c r="P1409">
        <v>59.62</v>
      </c>
      <c r="Q1409">
        <v>242.12</v>
      </c>
      <c r="R1409">
        <v>119.24</v>
      </c>
      <c r="S1409">
        <v>122.88000000000001</v>
      </c>
      <c r="T1409">
        <v>0.50751693375185858</v>
      </c>
      <c r="U1409">
        <v>2026</v>
      </c>
      <c r="V1409" t="s">
        <v>85</v>
      </c>
      <c r="W1409">
        <v>7</v>
      </c>
      <c r="X1409" t="s">
        <v>86</v>
      </c>
    </row>
    <row r="1410" spans="1:24">
      <c r="A1410">
        <v>138</v>
      </c>
      <c r="B1410" s="28">
        <v>46222</v>
      </c>
      <c r="C1410">
        <v>2026</v>
      </c>
      <c r="D1410" t="s">
        <v>85</v>
      </c>
      <c r="E1410">
        <v>7</v>
      </c>
      <c r="F1410" t="s">
        <v>86</v>
      </c>
      <c r="G1410" t="s">
        <v>6</v>
      </c>
      <c r="H1410" t="s">
        <v>43</v>
      </c>
      <c r="I1410" t="s">
        <v>2</v>
      </c>
      <c r="J1410" t="s">
        <v>13</v>
      </c>
      <c r="K1410" t="s">
        <v>9</v>
      </c>
      <c r="L1410" t="s">
        <v>46</v>
      </c>
      <c r="M1410">
        <v>2</v>
      </c>
      <c r="N1410">
        <v>71.81</v>
      </c>
      <c r="O1410">
        <v>0</v>
      </c>
      <c r="P1410">
        <v>32.35</v>
      </c>
      <c r="Q1410">
        <v>143.62</v>
      </c>
      <c r="R1410">
        <v>64.7</v>
      </c>
      <c r="S1410">
        <v>78.92</v>
      </c>
      <c r="T1410">
        <v>0.54950563988302459</v>
      </c>
      <c r="U1410">
        <v>2026</v>
      </c>
      <c r="V1410" t="s">
        <v>85</v>
      </c>
      <c r="W1410">
        <v>7</v>
      </c>
      <c r="X1410" t="s">
        <v>86</v>
      </c>
    </row>
    <row r="1411" spans="1:24">
      <c r="A1411">
        <v>433</v>
      </c>
      <c r="B1411" s="28">
        <v>46222</v>
      </c>
      <c r="C1411">
        <v>2026</v>
      </c>
      <c r="D1411" t="s">
        <v>85</v>
      </c>
      <c r="E1411">
        <v>7</v>
      </c>
      <c r="F1411" t="s">
        <v>86</v>
      </c>
      <c r="G1411" t="s">
        <v>6</v>
      </c>
      <c r="H1411" t="s">
        <v>43</v>
      </c>
      <c r="I1411" t="s">
        <v>2</v>
      </c>
      <c r="J1411" t="s">
        <v>13</v>
      </c>
      <c r="K1411" t="s">
        <v>9</v>
      </c>
      <c r="L1411" t="s">
        <v>17</v>
      </c>
      <c r="M1411">
        <v>4</v>
      </c>
      <c r="N1411">
        <v>145.18</v>
      </c>
      <c r="O1411">
        <v>0</v>
      </c>
      <c r="P1411">
        <v>79.540000000000006</v>
      </c>
      <c r="Q1411">
        <v>580.72</v>
      </c>
      <c r="R1411">
        <v>318.16000000000003</v>
      </c>
      <c r="S1411">
        <v>262.56</v>
      </c>
      <c r="T1411">
        <v>0.45212839234054275</v>
      </c>
      <c r="U1411">
        <v>2026</v>
      </c>
      <c r="V1411" t="s">
        <v>85</v>
      </c>
      <c r="W1411">
        <v>7</v>
      </c>
      <c r="X1411" t="s">
        <v>86</v>
      </c>
    </row>
    <row r="1412" spans="1:24">
      <c r="A1412">
        <v>484</v>
      </c>
      <c r="B1412" s="28">
        <v>46222</v>
      </c>
      <c r="C1412">
        <v>2026</v>
      </c>
      <c r="D1412" t="s">
        <v>85</v>
      </c>
      <c r="E1412">
        <v>7</v>
      </c>
      <c r="F1412" t="s">
        <v>86</v>
      </c>
      <c r="G1412" t="s">
        <v>6</v>
      </c>
      <c r="H1412" t="s">
        <v>43</v>
      </c>
      <c r="I1412" t="s">
        <v>2</v>
      </c>
      <c r="J1412" t="s">
        <v>13</v>
      </c>
      <c r="K1412" t="s">
        <v>34</v>
      </c>
      <c r="L1412" t="s">
        <v>42</v>
      </c>
      <c r="M1412">
        <v>2</v>
      </c>
      <c r="N1412">
        <v>36.07</v>
      </c>
      <c r="O1412">
        <v>0</v>
      </c>
      <c r="P1412">
        <v>13.6</v>
      </c>
      <c r="Q1412">
        <v>72.14</v>
      </c>
      <c r="R1412">
        <v>27.2</v>
      </c>
      <c r="S1412">
        <v>44.94</v>
      </c>
      <c r="T1412">
        <v>0.62295536456889378</v>
      </c>
      <c r="U1412">
        <v>2026</v>
      </c>
      <c r="V1412" t="s">
        <v>85</v>
      </c>
      <c r="W1412">
        <v>7</v>
      </c>
      <c r="X1412" t="s">
        <v>86</v>
      </c>
    </row>
    <row r="1413" spans="1:24">
      <c r="A1413">
        <v>492</v>
      </c>
      <c r="B1413" s="28">
        <v>46222</v>
      </c>
      <c r="C1413">
        <v>2026</v>
      </c>
      <c r="D1413" t="s">
        <v>85</v>
      </c>
      <c r="E1413">
        <v>7</v>
      </c>
      <c r="F1413" t="s">
        <v>86</v>
      </c>
      <c r="G1413" t="s">
        <v>6</v>
      </c>
      <c r="H1413" t="s">
        <v>49</v>
      </c>
      <c r="I1413" t="s">
        <v>19</v>
      </c>
      <c r="J1413" t="s">
        <v>13</v>
      </c>
      <c r="K1413" t="s">
        <v>9</v>
      </c>
      <c r="L1413" t="s">
        <v>46</v>
      </c>
      <c r="M1413">
        <v>3</v>
      </c>
      <c r="N1413">
        <v>72.23</v>
      </c>
      <c r="O1413">
        <v>0.1</v>
      </c>
      <c r="P1413">
        <v>31.67</v>
      </c>
      <c r="Q1413">
        <v>195.02100000000002</v>
      </c>
      <c r="R1413">
        <v>95.01</v>
      </c>
      <c r="S1413">
        <v>100.01100000000001</v>
      </c>
      <c r="T1413">
        <v>0.5128216961250327</v>
      </c>
      <c r="U1413">
        <v>2026</v>
      </c>
      <c r="V1413" t="s">
        <v>85</v>
      </c>
      <c r="W1413">
        <v>7</v>
      </c>
      <c r="X1413" t="s">
        <v>86</v>
      </c>
    </row>
    <row r="1414" spans="1:24">
      <c r="A1414">
        <v>626</v>
      </c>
      <c r="B1414" s="28">
        <v>46222</v>
      </c>
      <c r="C1414">
        <v>2026</v>
      </c>
      <c r="D1414" t="s">
        <v>85</v>
      </c>
      <c r="E1414">
        <v>7</v>
      </c>
      <c r="F1414" t="s">
        <v>86</v>
      </c>
      <c r="G1414" t="s">
        <v>6</v>
      </c>
      <c r="H1414" t="s">
        <v>49</v>
      </c>
      <c r="I1414" t="s">
        <v>19</v>
      </c>
      <c r="J1414" t="s">
        <v>3</v>
      </c>
      <c r="K1414" t="s">
        <v>14</v>
      </c>
      <c r="L1414" t="s">
        <v>15</v>
      </c>
      <c r="M1414">
        <v>1</v>
      </c>
      <c r="N1414">
        <v>36.549999999999997</v>
      </c>
      <c r="O1414">
        <v>0.1</v>
      </c>
      <c r="P1414">
        <v>13.2</v>
      </c>
      <c r="Q1414">
        <v>32.894999999999996</v>
      </c>
      <c r="R1414">
        <v>13.2</v>
      </c>
      <c r="S1414">
        <v>19.694999999999997</v>
      </c>
      <c r="T1414">
        <v>0.59872321021431829</v>
      </c>
      <c r="U1414">
        <v>2026</v>
      </c>
      <c r="V1414" t="s">
        <v>85</v>
      </c>
      <c r="W1414">
        <v>7</v>
      </c>
      <c r="X1414" t="s">
        <v>86</v>
      </c>
    </row>
    <row r="1415" spans="1:24">
      <c r="A1415">
        <v>1409</v>
      </c>
      <c r="B1415" s="28">
        <v>46222</v>
      </c>
      <c r="C1415">
        <v>2026</v>
      </c>
      <c r="D1415" t="s">
        <v>85</v>
      </c>
      <c r="E1415">
        <v>7</v>
      </c>
      <c r="F1415" t="s">
        <v>86</v>
      </c>
      <c r="G1415" t="s">
        <v>6</v>
      </c>
      <c r="H1415" t="s">
        <v>49</v>
      </c>
      <c r="I1415" t="s">
        <v>2</v>
      </c>
      <c r="J1415" t="s">
        <v>13</v>
      </c>
      <c r="K1415" t="s">
        <v>23</v>
      </c>
      <c r="L1415" t="s">
        <v>51</v>
      </c>
      <c r="M1415">
        <v>5</v>
      </c>
      <c r="N1415">
        <v>124.68</v>
      </c>
      <c r="O1415">
        <v>0.05</v>
      </c>
      <c r="P1415">
        <v>60.61</v>
      </c>
      <c r="Q1415">
        <v>592.23</v>
      </c>
      <c r="R1415">
        <v>303.05</v>
      </c>
      <c r="S1415">
        <v>289.18</v>
      </c>
      <c r="T1415">
        <v>0.48829002245749115</v>
      </c>
      <c r="U1415">
        <v>2026</v>
      </c>
      <c r="V1415" t="s">
        <v>85</v>
      </c>
      <c r="W1415">
        <v>7</v>
      </c>
      <c r="X1415" t="s">
        <v>86</v>
      </c>
    </row>
    <row r="1416" spans="1:24">
      <c r="A1416">
        <v>1486</v>
      </c>
      <c r="B1416" s="28">
        <v>46222</v>
      </c>
      <c r="C1416">
        <v>2026</v>
      </c>
      <c r="D1416" t="s">
        <v>85</v>
      </c>
      <c r="E1416">
        <v>7</v>
      </c>
      <c r="F1416" t="s">
        <v>86</v>
      </c>
      <c r="G1416" t="s">
        <v>20</v>
      </c>
      <c r="H1416" t="s">
        <v>33</v>
      </c>
      <c r="I1416" t="s">
        <v>2</v>
      </c>
      <c r="J1416" t="s">
        <v>3</v>
      </c>
      <c r="K1416" t="s">
        <v>4</v>
      </c>
      <c r="L1416" t="s">
        <v>30</v>
      </c>
      <c r="M1416">
        <v>1</v>
      </c>
      <c r="N1416">
        <v>101.7</v>
      </c>
      <c r="O1416">
        <v>0.05</v>
      </c>
      <c r="P1416">
        <v>49.92</v>
      </c>
      <c r="Q1416">
        <v>96.614999999999995</v>
      </c>
      <c r="R1416">
        <v>49.92</v>
      </c>
      <c r="S1416">
        <v>46.694999999999993</v>
      </c>
      <c r="T1416">
        <v>0.48331004502406455</v>
      </c>
      <c r="U1416">
        <v>2026</v>
      </c>
      <c r="V1416" t="s">
        <v>85</v>
      </c>
      <c r="W1416">
        <v>7</v>
      </c>
      <c r="X1416" t="s">
        <v>86</v>
      </c>
    </row>
    <row r="1417" spans="1:24">
      <c r="A1417">
        <v>1940</v>
      </c>
      <c r="B1417" s="28">
        <v>46222</v>
      </c>
      <c r="C1417">
        <v>2026</v>
      </c>
      <c r="D1417" t="s">
        <v>85</v>
      </c>
      <c r="E1417">
        <v>7</v>
      </c>
      <c r="F1417" t="s">
        <v>86</v>
      </c>
      <c r="G1417" t="s">
        <v>11</v>
      </c>
      <c r="H1417" t="s">
        <v>52</v>
      </c>
      <c r="I1417" t="s">
        <v>2</v>
      </c>
      <c r="J1417" t="s">
        <v>13</v>
      </c>
      <c r="K1417" t="s">
        <v>34</v>
      </c>
      <c r="L1417" t="s">
        <v>45</v>
      </c>
      <c r="M1417">
        <v>2</v>
      </c>
      <c r="N1417">
        <v>50.24</v>
      </c>
      <c r="O1417">
        <v>0.05</v>
      </c>
      <c r="P1417">
        <v>21.88</v>
      </c>
      <c r="Q1417">
        <v>95.456000000000003</v>
      </c>
      <c r="R1417">
        <v>43.76</v>
      </c>
      <c r="S1417">
        <v>51.696000000000005</v>
      </c>
      <c r="T1417">
        <v>0.54156889037881328</v>
      </c>
      <c r="U1417">
        <v>2026</v>
      </c>
      <c r="V1417" t="s">
        <v>85</v>
      </c>
      <c r="W1417">
        <v>7</v>
      </c>
      <c r="X1417" t="s">
        <v>86</v>
      </c>
    </row>
    <row r="1418" spans="1:24">
      <c r="A1418">
        <v>2215</v>
      </c>
      <c r="B1418" s="28">
        <v>46222</v>
      </c>
      <c r="C1418">
        <v>2026</v>
      </c>
      <c r="D1418" t="s">
        <v>85</v>
      </c>
      <c r="E1418">
        <v>7</v>
      </c>
      <c r="F1418" t="s">
        <v>86</v>
      </c>
      <c r="G1418" t="s">
        <v>20</v>
      </c>
      <c r="H1418" t="s">
        <v>47</v>
      </c>
      <c r="I1418" t="s">
        <v>19</v>
      </c>
      <c r="J1418" t="s">
        <v>3</v>
      </c>
      <c r="K1418" t="s">
        <v>34</v>
      </c>
      <c r="L1418" t="s">
        <v>42</v>
      </c>
      <c r="M1418">
        <v>3</v>
      </c>
      <c r="N1418">
        <v>35.53</v>
      </c>
      <c r="O1418">
        <v>0</v>
      </c>
      <c r="P1418">
        <v>14</v>
      </c>
      <c r="Q1418">
        <v>106.59</v>
      </c>
      <c r="R1418">
        <v>42</v>
      </c>
      <c r="S1418">
        <v>64.59</v>
      </c>
      <c r="T1418">
        <v>0.60596678862932729</v>
      </c>
      <c r="U1418">
        <v>2026</v>
      </c>
      <c r="V1418" t="s">
        <v>85</v>
      </c>
      <c r="W1418">
        <v>7</v>
      </c>
      <c r="X1418" t="s">
        <v>86</v>
      </c>
    </row>
    <row r="1419" spans="1:24">
      <c r="A1419">
        <v>2555</v>
      </c>
      <c r="B1419" s="28">
        <v>46222</v>
      </c>
      <c r="C1419">
        <v>2026</v>
      </c>
      <c r="D1419" t="s">
        <v>85</v>
      </c>
      <c r="E1419">
        <v>7</v>
      </c>
      <c r="F1419" t="s">
        <v>86</v>
      </c>
      <c r="G1419" t="s">
        <v>11</v>
      </c>
      <c r="H1419" t="s">
        <v>12</v>
      </c>
      <c r="I1419" t="s">
        <v>28</v>
      </c>
      <c r="J1419" t="s">
        <v>13</v>
      </c>
      <c r="K1419" t="s">
        <v>14</v>
      </c>
      <c r="L1419" t="s">
        <v>32</v>
      </c>
      <c r="M1419">
        <v>2</v>
      </c>
      <c r="N1419">
        <v>46.89</v>
      </c>
      <c r="O1419">
        <v>0.1</v>
      </c>
      <c r="P1419">
        <v>18.53</v>
      </c>
      <c r="Q1419">
        <v>84.402000000000001</v>
      </c>
      <c r="R1419">
        <v>37.06</v>
      </c>
      <c r="S1419">
        <v>47.341999999999999</v>
      </c>
      <c r="T1419">
        <v>0.56091087888912583</v>
      </c>
      <c r="U1419">
        <v>2026</v>
      </c>
      <c r="V1419" t="s">
        <v>85</v>
      </c>
      <c r="W1419">
        <v>7</v>
      </c>
      <c r="X1419" t="s">
        <v>86</v>
      </c>
    </row>
    <row r="1420" spans="1:24">
      <c r="A1420">
        <v>4710</v>
      </c>
      <c r="B1420" s="28">
        <v>46222</v>
      </c>
      <c r="C1420">
        <v>2026</v>
      </c>
      <c r="D1420" t="s">
        <v>85</v>
      </c>
      <c r="E1420">
        <v>7</v>
      </c>
      <c r="F1420" t="s">
        <v>86</v>
      </c>
      <c r="G1420" t="s">
        <v>0</v>
      </c>
      <c r="H1420" t="s">
        <v>1</v>
      </c>
      <c r="I1420" t="s">
        <v>19</v>
      </c>
      <c r="J1420" t="s">
        <v>3</v>
      </c>
      <c r="K1420" t="s">
        <v>23</v>
      </c>
      <c r="L1420" t="s">
        <v>29</v>
      </c>
      <c r="M1420">
        <v>1</v>
      </c>
      <c r="N1420">
        <v>197.29</v>
      </c>
      <c r="O1420">
        <v>0.1</v>
      </c>
      <c r="P1420">
        <v>104.7</v>
      </c>
      <c r="Q1420">
        <v>177.56100000000001</v>
      </c>
      <c r="R1420">
        <v>104.7</v>
      </c>
      <c r="S1420">
        <v>72.861000000000004</v>
      </c>
      <c r="T1420">
        <v>0.4103434875901803</v>
      </c>
      <c r="U1420">
        <v>2026</v>
      </c>
      <c r="V1420" t="s">
        <v>85</v>
      </c>
      <c r="W1420">
        <v>7</v>
      </c>
      <c r="X1420" t="s">
        <v>86</v>
      </c>
    </row>
    <row r="1421" spans="1:24">
      <c r="A1421">
        <v>4974</v>
      </c>
      <c r="B1421" s="28">
        <v>46222</v>
      </c>
      <c r="C1421">
        <v>2026</v>
      </c>
      <c r="D1421" t="s">
        <v>85</v>
      </c>
      <c r="E1421">
        <v>7</v>
      </c>
      <c r="F1421" t="s">
        <v>86</v>
      </c>
      <c r="G1421" t="s">
        <v>0</v>
      </c>
      <c r="H1421" t="s">
        <v>36</v>
      </c>
      <c r="I1421" t="s">
        <v>19</v>
      </c>
      <c r="J1421" t="s">
        <v>16</v>
      </c>
      <c r="K1421" t="s">
        <v>9</v>
      </c>
      <c r="L1421" t="s">
        <v>46</v>
      </c>
      <c r="M1421">
        <v>1</v>
      </c>
      <c r="N1421">
        <v>70.52</v>
      </c>
      <c r="O1421">
        <v>0.1</v>
      </c>
      <c r="P1421">
        <v>33.28</v>
      </c>
      <c r="Q1421">
        <v>63.467999999999996</v>
      </c>
      <c r="R1421">
        <v>33.28</v>
      </c>
      <c r="S1421">
        <v>30.187999999999995</v>
      </c>
      <c r="T1421">
        <v>0.47564126804058732</v>
      </c>
      <c r="U1421">
        <v>2026</v>
      </c>
      <c r="V1421" t="s">
        <v>85</v>
      </c>
      <c r="W1421">
        <v>7</v>
      </c>
      <c r="X1421" t="s">
        <v>86</v>
      </c>
    </row>
    <row r="1422" spans="1:24">
      <c r="A1422">
        <v>5048</v>
      </c>
      <c r="B1422" s="28">
        <v>46222</v>
      </c>
      <c r="C1422">
        <v>2026</v>
      </c>
      <c r="D1422" t="s">
        <v>85</v>
      </c>
      <c r="E1422">
        <v>7</v>
      </c>
      <c r="F1422" t="s">
        <v>86</v>
      </c>
      <c r="G1422" t="s">
        <v>6</v>
      </c>
      <c r="H1422" t="s">
        <v>43</v>
      </c>
      <c r="I1422" t="s">
        <v>28</v>
      </c>
      <c r="J1422" t="s">
        <v>13</v>
      </c>
      <c r="K1422" t="s">
        <v>34</v>
      </c>
      <c r="L1422" t="s">
        <v>45</v>
      </c>
      <c r="M1422">
        <v>3</v>
      </c>
      <c r="N1422">
        <v>49.9</v>
      </c>
      <c r="O1422">
        <v>0.05</v>
      </c>
      <c r="P1422">
        <v>22.27</v>
      </c>
      <c r="Q1422">
        <v>142.21499999999997</v>
      </c>
      <c r="R1422">
        <v>66.81</v>
      </c>
      <c r="S1422">
        <v>75.404999999999973</v>
      </c>
      <c r="T1422">
        <v>0.53021833139964125</v>
      </c>
      <c r="U1422">
        <v>2026</v>
      </c>
      <c r="V1422" t="s">
        <v>85</v>
      </c>
      <c r="W1422">
        <v>7</v>
      </c>
      <c r="X1422" t="s">
        <v>86</v>
      </c>
    </row>
    <row r="1423" spans="1:24">
      <c r="A1423">
        <v>1</v>
      </c>
      <c r="B1423" s="28">
        <v>46223</v>
      </c>
      <c r="C1423">
        <v>2026</v>
      </c>
      <c r="D1423" t="s">
        <v>85</v>
      </c>
      <c r="E1423">
        <v>7</v>
      </c>
      <c r="F1423" t="s">
        <v>86</v>
      </c>
      <c r="G1423" t="s">
        <v>20</v>
      </c>
      <c r="H1423" t="s">
        <v>31</v>
      </c>
      <c r="I1423" t="s">
        <v>19</v>
      </c>
      <c r="J1423" t="s">
        <v>13</v>
      </c>
      <c r="K1423" t="s">
        <v>9</v>
      </c>
      <c r="L1423" t="s">
        <v>37</v>
      </c>
      <c r="M1423">
        <v>3</v>
      </c>
      <c r="N1423">
        <v>156.25</v>
      </c>
      <c r="O1423">
        <v>0</v>
      </c>
      <c r="P1423">
        <v>79.900000000000006</v>
      </c>
      <c r="Q1423">
        <v>468.75</v>
      </c>
      <c r="R1423">
        <v>239.70000000000002</v>
      </c>
      <c r="S1423">
        <v>229.04999999999998</v>
      </c>
      <c r="T1423">
        <v>0.48863999999999996</v>
      </c>
      <c r="U1423">
        <v>2026</v>
      </c>
      <c r="V1423" t="s">
        <v>85</v>
      </c>
      <c r="W1423">
        <v>7</v>
      </c>
      <c r="X1423" t="s">
        <v>86</v>
      </c>
    </row>
    <row r="1424" spans="1:24">
      <c r="A1424">
        <v>270</v>
      </c>
      <c r="B1424" s="28">
        <v>46223</v>
      </c>
      <c r="C1424">
        <v>2026</v>
      </c>
      <c r="D1424" t="s">
        <v>85</v>
      </c>
      <c r="E1424">
        <v>7</v>
      </c>
      <c r="F1424" t="s">
        <v>86</v>
      </c>
      <c r="G1424" t="s">
        <v>11</v>
      </c>
      <c r="H1424" t="s">
        <v>12</v>
      </c>
      <c r="I1424" t="s">
        <v>28</v>
      </c>
      <c r="J1424" t="s">
        <v>3</v>
      </c>
      <c r="K1424" t="s">
        <v>23</v>
      </c>
      <c r="L1424" t="s">
        <v>51</v>
      </c>
      <c r="M1424">
        <v>3</v>
      </c>
      <c r="N1424">
        <v>120.14</v>
      </c>
      <c r="O1424">
        <v>0</v>
      </c>
      <c r="P1424">
        <v>58.9</v>
      </c>
      <c r="Q1424">
        <v>360.42</v>
      </c>
      <c r="R1424">
        <v>176.7</v>
      </c>
      <c r="S1424">
        <v>183.72000000000003</v>
      </c>
      <c r="T1424">
        <v>0.5097386382553688</v>
      </c>
      <c r="U1424">
        <v>2026</v>
      </c>
      <c r="V1424" t="s">
        <v>85</v>
      </c>
      <c r="W1424">
        <v>7</v>
      </c>
      <c r="X1424" t="s">
        <v>86</v>
      </c>
    </row>
    <row r="1425" spans="1:24">
      <c r="A1425">
        <v>2130</v>
      </c>
      <c r="B1425" s="28">
        <v>46223</v>
      </c>
      <c r="C1425">
        <v>2026</v>
      </c>
      <c r="D1425" t="s">
        <v>85</v>
      </c>
      <c r="E1425">
        <v>7</v>
      </c>
      <c r="F1425" t="s">
        <v>86</v>
      </c>
      <c r="G1425" t="s">
        <v>6</v>
      </c>
      <c r="H1425" t="s">
        <v>49</v>
      </c>
      <c r="I1425" t="s">
        <v>19</v>
      </c>
      <c r="J1425" t="s">
        <v>3</v>
      </c>
      <c r="K1425" t="s">
        <v>9</v>
      </c>
      <c r="L1425" t="s">
        <v>17</v>
      </c>
      <c r="M1425">
        <v>1</v>
      </c>
      <c r="N1425">
        <v>145.21</v>
      </c>
      <c r="O1425">
        <v>0</v>
      </c>
      <c r="P1425">
        <v>80.52</v>
      </c>
      <c r="Q1425">
        <v>145.21</v>
      </c>
      <c r="R1425">
        <v>80.52</v>
      </c>
      <c r="S1425">
        <v>64.690000000000012</v>
      </c>
      <c r="T1425">
        <v>0.44549273466014744</v>
      </c>
      <c r="U1425">
        <v>2026</v>
      </c>
      <c r="V1425" t="s">
        <v>85</v>
      </c>
      <c r="W1425">
        <v>7</v>
      </c>
      <c r="X1425" t="s">
        <v>86</v>
      </c>
    </row>
    <row r="1426" spans="1:24">
      <c r="A1426">
        <v>2474</v>
      </c>
      <c r="B1426" s="28">
        <v>46223</v>
      </c>
      <c r="C1426">
        <v>2026</v>
      </c>
      <c r="D1426" t="s">
        <v>85</v>
      </c>
      <c r="E1426">
        <v>7</v>
      </c>
      <c r="F1426" t="s">
        <v>86</v>
      </c>
      <c r="G1426" t="s">
        <v>11</v>
      </c>
      <c r="H1426" t="s">
        <v>12</v>
      </c>
      <c r="I1426" t="s">
        <v>19</v>
      </c>
      <c r="J1426" t="s">
        <v>3</v>
      </c>
      <c r="K1426" t="s">
        <v>4</v>
      </c>
      <c r="L1426" t="s">
        <v>26</v>
      </c>
      <c r="M1426">
        <v>2</v>
      </c>
      <c r="N1426">
        <v>39.78</v>
      </c>
      <c r="O1426">
        <v>0.1</v>
      </c>
      <c r="P1426">
        <v>16.260000000000002</v>
      </c>
      <c r="Q1426">
        <v>71.603999999999999</v>
      </c>
      <c r="R1426">
        <v>32.520000000000003</v>
      </c>
      <c r="S1426">
        <v>39.083999999999996</v>
      </c>
      <c r="T1426">
        <v>0.54583542818836928</v>
      </c>
      <c r="U1426">
        <v>2026</v>
      </c>
      <c r="V1426" t="s">
        <v>85</v>
      </c>
      <c r="W1426">
        <v>7</v>
      </c>
      <c r="X1426" t="s">
        <v>86</v>
      </c>
    </row>
    <row r="1427" spans="1:24">
      <c r="A1427">
        <v>2514</v>
      </c>
      <c r="B1427" s="28">
        <v>46223</v>
      </c>
      <c r="C1427">
        <v>2026</v>
      </c>
      <c r="D1427" t="s">
        <v>85</v>
      </c>
      <c r="E1427">
        <v>7</v>
      </c>
      <c r="F1427" t="s">
        <v>86</v>
      </c>
      <c r="G1427" t="s">
        <v>6</v>
      </c>
      <c r="H1427" t="s">
        <v>27</v>
      </c>
      <c r="I1427" t="s">
        <v>2</v>
      </c>
      <c r="J1427" t="s">
        <v>13</v>
      </c>
      <c r="K1427" t="s">
        <v>14</v>
      </c>
      <c r="L1427" t="s">
        <v>48</v>
      </c>
      <c r="M1427">
        <v>2</v>
      </c>
      <c r="N1427">
        <v>161.97</v>
      </c>
      <c r="O1427">
        <v>0.1</v>
      </c>
      <c r="P1427">
        <v>88.57</v>
      </c>
      <c r="Q1427">
        <v>291.54599999999999</v>
      </c>
      <c r="R1427">
        <v>177.14</v>
      </c>
      <c r="S1427">
        <v>114.40600000000001</v>
      </c>
      <c r="T1427">
        <v>0.39241148909606033</v>
      </c>
      <c r="U1427">
        <v>2026</v>
      </c>
      <c r="V1427" t="s">
        <v>85</v>
      </c>
      <c r="W1427">
        <v>7</v>
      </c>
      <c r="X1427" t="s">
        <v>86</v>
      </c>
    </row>
    <row r="1428" spans="1:24">
      <c r="A1428">
        <v>2616</v>
      </c>
      <c r="B1428" s="28">
        <v>46223</v>
      </c>
      <c r="C1428">
        <v>2026</v>
      </c>
      <c r="D1428" t="s">
        <v>85</v>
      </c>
      <c r="E1428">
        <v>7</v>
      </c>
      <c r="F1428" t="s">
        <v>86</v>
      </c>
      <c r="G1428" t="s">
        <v>11</v>
      </c>
      <c r="H1428" t="s">
        <v>18</v>
      </c>
      <c r="I1428" t="s">
        <v>19</v>
      </c>
      <c r="J1428" t="s">
        <v>13</v>
      </c>
      <c r="K1428" t="s">
        <v>34</v>
      </c>
      <c r="L1428" t="s">
        <v>38</v>
      </c>
      <c r="M1428">
        <v>2</v>
      </c>
      <c r="N1428">
        <v>125.37</v>
      </c>
      <c r="O1428">
        <v>0</v>
      </c>
      <c r="P1428">
        <v>68.040000000000006</v>
      </c>
      <c r="Q1428">
        <v>250.74</v>
      </c>
      <c r="R1428">
        <v>136.08000000000001</v>
      </c>
      <c r="S1428">
        <v>114.66</v>
      </c>
      <c r="T1428">
        <v>0.457286432160804</v>
      </c>
      <c r="U1428">
        <v>2026</v>
      </c>
      <c r="V1428" t="s">
        <v>85</v>
      </c>
      <c r="W1428">
        <v>7</v>
      </c>
      <c r="X1428" t="s">
        <v>86</v>
      </c>
    </row>
    <row r="1429" spans="1:24">
      <c r="A1429">
        <v>2632</v>
      </c>
      <c r="B1429" s="28">
        <v>46223</v>
      </c>
      <c r="C1429">
        <v>2026</v>
      </c>
      <c r="D1429" t="s">
        <v>85</v>
      </c>
      <c r="E1429">
        <v>7</v>
      </c>
      <c r="F1429" t="s">
        <v>86</v>
      </c>
      <c r="G1429" t="s">
        <v>0</v>
      </c>
      <c r="H1429" t="s">
        <v>50</v>
      </c>
      <c r="I1429" t="s">
        <v>2</v>
      </c>
      <c r="J1429" t="s">
        <v>13</v>
      </c>
      <c r="K1429" t="s">
        <v>23</v>
      </c>
      <c r="L1429" t="s">
        <v>29</v>
      </c>
      <c r="M1429">
        <v>1</v>
      </c>
      <c r="N1429">
        <v>196.57</v>
      </c>
      <c r="O1429">
        <v>0</v>
      </c>
      <c r="P1429">
        <v>104.78</v>
      </c>
      <c r="Q1429">
        <v>196.57</v>
      </c>
      <c r="R1429">
        <v>104.78</v>
      </c>
      <c r="S1429">
        <v>91.789999999999992</v>
      </c>
      <c r="T1429">
        <v>0.46695833545301924</v>
      </c>
      <c r="U1429">
        <v>2026</v>
      </c>
      <c r="V1429" t="s">
        <v>85</v>
      </c>
      <c r="W1429">
        <v>7</v>
      </c>
      <c r="X1429" t="s">
        <v>86</v>
      </c>
    </row>
    <row r="1430" spans="1:24">
      <c r="A1430">
        <v>3725</v>
      </c>
      <c r="B1430" s="28">
        <v>46223</v>
      </c>
      <c r="C1430">
        <v>2026</v>
      </c>
      <c r="D1430" t="s">
        <v>85</v>
      </c>
      <c r="E1430">
        <v>7</v>
      </c>
      <c r="F1430" t="s">
        <v>86</v>
      </c>
      <c r="G1430" t="s">
        <v>11</v>
      </c>
      <c r="H1430" t="s">
        <v>52</v>
      </c>
      <c r="I1430" t="s">
        <v>2</v>
      </c>
      <c r="J1430" t="s">
        <v>3</v>
      </c>
      <c r="K1430" t="s">
        <v>23</v>
      </c>
      <c r="L1430" t="s">
        <v>29</v>
      </c>
      <c r="M1430">
        <v>2</v>
      </c>
      <c r="N1430">
        <v>195.74</v>
      </c>
      <c r="O1430">
        <v>0.05</v>
      </c>
      <c r="P1430">
        <v>107.17</v>
      </c>
      <c r="Q1430">
        <v>371.90600000000001</v>
      </c>
      <c r="R1430">
        <v>214.34</v>
      </c>
      <c r="S1430">
        <v>157.566</v>
      </c>
      <c r="T1430">
        <v>0.4236715729243411</v>
      </c>
      <c r="U1430">
        <v>2026</v>
      </c>
      <c r="V1430" t="s">
        <v>85</v>
      </c>
      <c r="W1430">
        <v>7</v>
      </c>
      <c r="X1430" t="s">
        <v>86</v>
      </c>
    </row>
    <row r="1431" spans="1:24">
      <c r="A1431">
        <v>3834</v>
      </c>
      <c r="B1431" s="28">
        <v>46223</v>
      </c>
      <c r="C1431">
        <v>2026</v>
      </c>
      <c r="D1431" t="s">
        <v>85</v>
      </c>
      <c r="E1431">
        <v>7</v>
      </c>
      <c r="F1431" t="s">
        <v>86</v>
      </c>
      <c r="G1431" t="s">
        <v>6</v>
      </c>
      <c r="H1431" t="s">
        <v>49</v>
      </c>
      <c r="I1431" t="s">
        <v>19</v>
      </c>
      <c r="J1431" t="s">
        <v>13</v>
      </c>
      <c r="K1431" t="s">
        <v>23</v>
      </c>
      <c r="L1431" t="s">
        <v>29</v>
      </c>
      <c r="M1431">
        <v>3</v>
      </c>
      <c r="N1431">
        <v>192.28</v>
      </c>
      <c r="O1431">
        <v>0</v>
      </c>
      <c r="P1431">
        <v>104.3</v>
      </c>
      <c r="Q1431">
        <v>576.84</v>
      </c>
      <c r="R1431">
        <v>312.89999999999998</v>
      </c>
      <c r="S1431">
        <v>263.94000000000005</v>
      </c>
      <c r="T1431">
        <v>0.45756188891200339</v>
      </c>
      <c r="U1431">
        <v>2026</v>
      </c>
      <c r="V1431" t="s">
        <v>85</v>
      </c>
      <c r="W1431">
        <v>7</v>
      </c>
      <c r="X1431" t="s">
        <v>86</v>
      </c>
    </row>
    <row r="1432" spans="1:24">
      <c r="A1432">
        <v>159</v>
      </c>
      <c r="B1432" s="28">
        <v>46224</v>
      </c>
      <c r="C1432">
        <v>2026</v>
      </c>
      <c r="D1432" t="s">
        <v>85</v>
      </c>
      <c r="E1432">
        <v>7</v>
      </c>
      <c r="F1432" t="s">
        <v>86</v>
      </c>
      <c r="G1432" t="s">
        <v>6</v>
      </c>
      <c r="H1432" t="s">
        <v>7</v>
      </c>
      <c r="I1432" t="s">
        <v>2</v>
      </c>
      <c r="J1432" t="s">
        <v>3</v>
      </c>
      <c r="K1432" t="s">
        <v>9</v>
      </c>
      <c r="L1432" t="s">
        <v>46</v>
      </c>
      <c r="M1432">
        <v>2</v>
      </c>
      <c r="N1432">
        <v>70.150000000000006</v>
      </c>
      <c r="O1432">
        <v>0.05</v>
      </c>
      <c r="P1432">
        <v>32.950000000000003</v>
      </c>
      <c r="Q1432">
        <v>133.285</v>
      </c>
      <c r="R1432">
        <v>65.900000000000006</v>
      </c>
      <c r="S1432">
        <v>67.384999999999991</v>
      </c>
      <c r="T1432">
        <v>0.50557076940390888</v>
      </c>
      <c r="U1432">
        <v>2026</v>
      </c>
      <c r="V1432" t="s">
        <v>85</v>
      </c>
      <c r="W1432">
        <v>7</v>
      </c>
      <c r="X1432" t="s">
        <v>86</v>
      </c>
    </row>
    <row r="1433" spans="1:24">
      <c r="A1433">
        <v>435</v>
      </c>
      <c r="B1433" s="28">
        <v>46224</v>
      </c>
      <c r="C1433">
        <v>2026</v>
      </c>
      <c r="D1433" t="s">
        <v>85</v>
      </c>
      <c r="E1433">
        <v>7</v>
      </c>
      <c r="F1433" t="s">
        <v>86</v>
      </c>
      <c r="G1433" t="s">
        <v>11</v>
      </c>
      <c r="H1433" t="s">
        <v>12</v>
      </c>
      <c r="I1433" t="s">
        <v>2</v>
      </c>
      <c r="J1433" t="s">
        <v>3</v>
      </c>
      <c r="K1433" t="s">
        <v>23</v>
      </c>
      <c r="L1433" t="s">
        <v>24</v>
      </c>
      <c r="M1433">
        <v>2</v>
      </c>
      <c r="N1433">
        <v>342.38</v>
      </c>
      <c r="O1433">
        <v>0.05</v>
      </c>
      <c r="P1433">
        <v>192.01</v>
      </c>
      <c r="Q1433">
        <v>650.52199999999993</v>
      </c>
      <c r="R1433">
        <v>384.02</v>
      </c>
      <c r="S1433">
        <v>266.50199999999995</v>
      </c>
      <c r="T1433">
        <v>0.40967407712575438</v>
      </c>
      <c r="U1433">
        <v>2026</v>
      </c>
      <c r="V1433" t="s">
        <v>85</v>
      </c>
      <c r="W1433">
        <v>7</v>
      </c>
      <c r="X1433" t="s">
        <v>86</v>
      </c>
    </row>
    <row r="1434" spans="1:24">
      <c r="A1434">
        <v>1467</v>
      </c>
      <c r="B1434" s="28">
        <v>46224</v>
      </c>
      <c r="C1434">
        <v>2026</v>
      </c>
      <c r="D1434" t="s">
        <v>85</v>
      </c>
      <c r="E1434">
        <v>7</v>
      </c>
      <c r="F1434" t="s">
        <v>86</v>
      </c>
      <c r="G1434" t="s">
        <v>6</v>
      </c>
      <c r="H1434" t="s">
        <v>49</v>
      </c>
      <c r="I1434" t="s">
        <v>28</v>
      </c>
      <c r="J1434" t="s">
        <v>13</v>
      </c>
      <c r="K1434" t="s">
        <v>34</v>
      </c>
      <c r="L1434" t="s">
        <v>45</v>
      </c>
      <c r="M1434">
        <v>1</v>
      </c>
      <c r="N1434">
        <v>50.59</v>
      </c>
      <c r="O1434">
        <v>0.05</v>
      </c>
      <c r="P1434">
        <v>22.04</v>
      </c>
      <c r="Q1434">
        <v>48.060499999999998</v>
      </c>
      <c r="R1434">
        <v>22.04</v>
      </c>
      <c r="S1434">
        <v>26.020499999999998</v>
      </c>
      <c r="T1434">
        <v>0.54141134611583319</v>
      </c>
      <c r="U1434">
        <v>2026</v>
      </c>
      <c r="V1434" t="s">
        <v>85</v>
      </c>
      <c r="W1434">
        <v>7</v>
      </c>
      <c r="X1434" t="s">
        <v>86</v>
      </c>
    </row>
    <row r="1435" spans="1:24">
      <c r="A1435">
        <v>1552</v>
      </c>
      <c r="B1435" s="28">
        <v>46224</v>
      </c>
      <c r="C1435">
        <v>2026</v>
      </c>
      <c r="D1435" t="s">
        <v>85</v>
      </c>
      <c r="E1435">
        <v>7</v>
      </c>
      <c r="F1435" t="s">
        <v>86</v>
      </c>
      <c r="G1435" t="s">
        <v>20</v>
      </c>
      <c r="H1435" t="s">
        <v>21</v>
      </c>
      <c r="I1435" t="s">
        <v>19</v>
      </c>
      <c r="J1435" t="s">
        <v>13</v>
      </c>
      <c r="K1435" t="s">
        <v>14</v>
      </c>
      <c r="L1435" t="s">
        <v>32</v>
      </c>
      <c r="M1435">
        <v>2</v>
      </c>
      <c r="N1435">
        <v>46.34</v>
      </c>
      <c r="O1435">
        <v>0.1</v>
      </c>
      <c r="P1435">
        <v>18.41</v>
      </c>
      <c r="Q1435">
        <v>83.412000000000006</v>
      </c>
      <c r="R1435">
        <v>36.82</v>
      </c>
      <c r="S1435">
        <v>46.592000000000006</v>
      </c>
      <c r="T1435">
        <v>0.55857670359180933</v>
      </c>
      <c r="U1435">
        <v>2026</v>
      </c>
      <c r="V1435" t="s">
        <v>85</v>
      </c>
      <c r="W1435">
        <v>7</v>
      </c>
      <c r="X1435" t="s">
        <v>86</v>
      </c>
    </row>
    <row r="1436" spans="1:24">
      <c r="A1436">
        <v>1745</v>
      </c>
      <c r="B1436" s="28">
        <v>46224</v>
      </c>
      <c r="C1436">
        <v>2026</v>
      </c>
      <c r="D1436" t="s">
        <v>85</v>
      </c>
      <c r="E1436">
        <v>7</v>
      </c>
      <c r="F1436" t="s">
        <v>86</v>
      </c>
      <c r="G1436" t="s">
        <v>6</v>
      </c>
      <c r="H1436" t="s">
        <v>27</v>
      </c>
      <c r="I1436" t="s">
        <v>28</v>
      </c>
      <c r="J1436" t="s">
        <v>13</v>
      </c>
      <c r="K1436" t="s">
        <v>9</v>
      </c>
      <c r="L1436" t="s">
        <v>10</v>
      </c>
      <c r="M1436">
        <v>1</v>
      </c>
      <c r="N1436">
        <v>91.45</v>
      </c>
      <c r="O1436">
        <v>0</v>
      </c>
      <c r="P1436">
        <v>44.16</v>
      </c>
      <c r="Q1436">
        <v>91.45</v>
      </c>
      <c r="R1436">
        <v>44.16</v>
      </c>
      <c r="S1436">
        <v>47.290000000000006</v>
      </c>
      <c r="T1436">
        <v>0.51711317659923461</v>
      </c>
      <c r="U1436">
        <v>2026</v>
      </c>
      <c r="V1436" t="s">
        <v>85</v>
      </c>
      <c r="W1436">
        <v>7</v>
      </c>
      <c r="X1436" t="s">
        <v>86</v>
      </c>
    </row>
    <row r="1437" spans="1:24">
      <c r="A1437">
        <v>2174</v>
      </c>
      <c r="B1437" s="28">
        <v>46224</v>
      </c>
      <c r="C1437">
        <v>2026</v>
      </c>
      <c r="D1437" t="s">
        <v>85</v>
      </c>
      <c r="E1437">
        <v>7</v>
      </c>
      <c r="F1437" t="s">
        <v>86</v>
      </c>
      <c r="G1437" t="s">
        <v>20</v>
      </c>
      <c r="H1437" t="s">
        <v>33</v>
      </c>
      <c r="I1437" t="s">
        <v>28</v>
      </c>
      <c r="J1437" t="s">
        <v>3</v>
      </c>
      <c r="K1437" t="s">
        <v>4</v>
      </c>
      <c r="L1437" t="s">
        <v>26</v>
      </c>
      <c r="M1437">
        <v>3</v>
      </c>
      <c r="N1437">
        <v>40.28</v>
      </c>
      <c r="O1437">
        <v>0</v>
      </c>
      <c r="P1437">
        <v>17.12</v>
      </c>
      <c r="Q1437">
        <v>120.84</v>
      </c>
      <c r="R1437">
        <v>51.36</v>
      </c>
      <c r="S1437">
        <v>69.48</v>
      </c>
      <c r="T1437">
        <v>0.57497517378351537</v>
      </c>
      <c r="U1437">
        <v>2026</v>
      </c>
      <c r="V1437" t="s">
        <v>85</v>
      </c>
      <c r="W1437">
        <v>7</v>
      </c>
      <c r="X1437" t="s">
        <v>86</v>
      </c>
    </row>
    <row r="1438" spans="1:24">
      <c r="A1438">
        <v>3444</v>
      </c>
      <c r="B1438" s="28">
        <v>46224</v>
      </c>
      <c r="C1438">
        <v>2026</v>
      </c>
      <c r="D1438" t="s">
        <v>85</v>
      </c>
      <c r="E1438">
        <v>7</v>
      </c>
      <c r="F1438" t="s">
        <v>86</v>
      </c>
      <c r="G1438" t="s">
        <v>6</v>
      </c>
      <c r="H1438" t="s">
        <v>49</v>
      </c>
      <c r="I1438" t="s">
        <v>2</v>
      </c>
      <c r="J1438" t="s">
        <v>3</v>
      </c>
      <c r="K1438" t="s">
        <v>34</v>
      </c>
      <c r="L1438" t="s">
        <v>42</v>
      </c>
      <c r="M1438">
        <v>2</v>
      </c>
      <c r="N1438">
        <v>36.93</v>
      </c>
      <c r="O1438">
        <v>0</v>
      </c>
      <c r="P1438">
        <v>13.63</v>
      </c>
      <c r="Q1438">
        <v>73.86</v>
      </c>
      <c r="R1438">
        <v>27.26</v>
      </c>
      <c r="S1438">
        <v>46.599999999999994</v>
      </c>
      <c r="T1438">
        <v>0.63092336853506625</v>
      </c>
      <c r="U1438">
        <v>2026</v>
      </c>
      <c r="V1438" t="s">
        <v>85</v>
      </c>
      <c r="W1438">
        <v>7</v>
      </c>
      <c r="X1438" t="s">
        <v>86</v>
      </c>
    </row>
    <row r="1439" spans="1:24">
      <c r="A1439">
        <v>3646</v>
      </c>
      <c r="B1439" s="28">
        <v>46224</v>
      </c>
      <c r="C1439">
        <v>2026</v>
      </c>
      <c r="D1439" t="s">
        <v>85</v>
      </c>
      <c r="E1439">
        <v>7</v>
      </c>
      <c r="F1439" t="s">
        <v>86</v>
      </c>
      <c r="G1439" t="s">
        <v>11</v>
      </c>
      <c r="H1439" t="s">
        <v>12</v>
      </c>
      <c r="I1439" t="s">
        <v>28</v>
      </c>
      <c r="J1439" t="s">
        <v>3</v>
      </c>
      <c r="K1439" t="s">
        <v>9</v>
      </c>
      <c r="L1439" t="s">
        <v>17</v>
      </c>
      <c r="M1439">
        <v>1</v>
      </c>
      <c r="N1439">
        <v>143.69</v>
      </c>
      <c r="O1439">
        <v>0</v>
      </c>
      <c r="P1439">
        <v>80.87</v>
      </c>
      <c r="Q1439">
        <v>143.69</v>
      </c>
      <c r="R1439">
        <v>80.87</v>
      </c>
      <c r="S1439">
        <v>62.819999999999993</v>
      </c>
      <c r="T1439">
        <v>0.43719117544714309</v>
      </c>
      <c r="U1439">
        <v>2026</v>
      </c>
      <c r="V1439" t="s">
        <v>85</v>
      </c>
      <c r="W1439">
        <v>7</v>
      </c>
      <c r="X1439" t="s">
        <v>86</v>
      </c>
    </row>
    <row r="1440" spans="1:24">
      <c r="A1440">
        <v>4558</v>
      </c>
      <c r="B1440" s="28">
        <v>46224</v>
      </c>
      <c r="C1440">
        <v>2026</v>
      </c>
      <c r="D1440" t="s">
        <v>85</v>
      </c>
      <c r="E1440">
        <v>7</v>
      </c>
      <c r="F1440" t="s">
        <v>86</v>
      </c>
      <c r="G1440" t="s">
        <v>6</v>
      </c>
      <c r="H1440" t="s">
        <v>49</v>
      </c>
      <c r="I1440" t="s">
        <v>28</v>
      </c>
      <c r="J1440" t="s">
        <v>13</v>
      </c>
      <c r="K1440" t="s">
        <v>9</v>
      </c>
      <c r="L1440" t="s">
        <v>17</v>
      </c>
      <c r="M1440">
        <v>2</v>
      </c>
      <c r="N1440">
        <v>147.09</v>
      </c>
      <c r="O1440">
        <v>0</v>
      </c>
      <c r="P1440">
        <v>81.58</v>
      </c>
      <c r="Q1440">
        <v>294.18</v>
      </c>
      <c r="R1440">
        <v>163.16</v>
      </c>
      <c r="S1440">
        <v>131.02000000000001</v>
      </c>
      <c r="T1440">
        <v>0.44537358080087025</v>
      </c>
      <c r="U1440">
        <v>2026</v>
      </c>
      <c r="V1440" t="s">
        <v>85</v>
      </c>
      <c r="W1440">
        <v>7</v>
      </c>
      <c r="X1440" t="s">
        <v>86</v>
      </c>
    </row>
    <row r="1441" spans="1:24">
      <c r="A1441">
        <v>4564</v>
      </c>
      <c r="B1441" s="28">
        <v>46224</v>
      </c>
      <c r="C1441">
        <v>2026</v>
      </c>
      <c r="D1441" t="s">
        <v>85</v>
      </c>
      <c r="E1441">
        <v>7</v>
      </c>
      <c r="F1441" t="s">
        <v>86</v>
      </c>
      <c r="G1441" t="s">
        <v>11</v>
      </c>
      <c r="H1441" t="s">
        <v>25</v>
      </c>
      <c r="I1441" t="s">
        <v>2</v>
      </c>
      <c r="J1441" t="s">
        <v>13</v>
      </c>
      <c r="K1441" t="s">
        <v>9</v>
      </c>
      <c r="L1441" t="s">
        <v>37</v>
      </c>
      <c r="M1441">
        <v>1</v>
      </c>
      <c r="N1441">
        <v>153.88</v>
      </c>
      <c r="O1441">
        <v>0</v>
      </c>
      <c r="P1441">
        <v>80.98</v>
      </c>
      <c r="Q1441">
        <v>153.88</v>
      </c>
      <c r="R1441">
        <v>80.98</v>
      </c>
      <c r="S1441">
        <v>72.899999999999991</v>
      </c>
      <c r="T1441">
        <v>0.47374577592929551</v>
      </c>
      <c r="U1441">
        <v>2026</v>
      </c>
      <c r="V1441" t="s">
        <v>85</v>
      </c>
      <c r="W1441">
        <v>7</v>
      </c>
      <c r="X1441" t="s">
        <v>86</v>
      </c>
    </row>
    <row r="1442" spans="1:24">
      <c r="A1442">
        <v>4616</v>
      </c>
      <c r="B1442" s="28">
        <v>46224</v>
      </c>
      <c r="C1442">
        <v>2026</v>
      </c>
      <c r="D1442" t="s">
        <v>85</v>
      </c>
      <c r="E1442">
        <v>7</v>
      </c>
      <c r="F1442" t="s">
        <v>86</v>
      </c>
      <c r="G1442" t="s">
        <v>20</v>
      </c>
      <c r="H1442" t="s">
        <v>47</v>
      </c>
      <c r="I1442" t="s">
        <v>28</v>
      </c>
      <c r="J1442" t="s">
        <v>13</v>
      </c>
      <c r="K1442" t="s">
        <v>9</v>
      </c>
      <c r="L1442" t="s">
        <v>46</v>
      </c>
      <c r="M1442">
        <v>3</v>
      </c>
      <c r="N1442">
        <v>72.2</v>
      </c>
      <c r="O1442">
        <v>0</v>
      </c>
      <c r="P1442">
        <v>31.45</v>
      </c>
      <c r="Q1442">
        <v>216.60000000000002</v>
      </c>
      <c r="R1442">
        <v>94.35</v>
      </c>
      <c r="S1442">
        <v>122.25000000000003</v>
      </c>
      <c r="T1442">
        <v>0.5644044321329641</v>
      </c>
      <c r="U1442">
        <v>2026</v>
      </c>
      <c r="V1442" t="s">
        <v>85</v>
      </c>
      <c r="W1442">
        <v>7</v>
      </c>
      <c r="X1442" t="s">
        <v>86</v>
      </c>
    </row>
    <row r="1443" spans="1:24">
      <c r="A1443">
        <v>536</v>
      </c>
      <c r="B1443" s="28">
        <v>46225</v>
      </c>
      <c r="C1443">
        <v>2026</v>
      </c>
      <c r="D1443" t="s">
        <v>85</v>
      </c>
      <c r="E1443">
        <v>7</v>
      </c>
      <c r="F1443" t="s">
        <v>86</v>
      </c>
      <c r="G1443" t="s">
        <v>20</v>
      </c>
      <c r="H1443" t="s">
        <v>47</v>
      </c>
      <c r="I1443" t="s">
        <v>19</v>
      </c>
      <c r="J1443" t="s">
        <v>16</v>
      </c>
      <c r="K1443" t="s">
        <v>34</v>
      </c>
      <c r="L1443" t="s">
        <v>35</v>
      </c>
      <c r="M1443">
        <v>1</v>
      </c>
      <c r="N1443">
        <v>40.67</v>
      </c>
      <c r="O1443">
        <v>0</v>
      </c>
      <c r="P1443">
        <v>14.28</v>
      </c>
      <c r="Q1443">
        <v>40.67</v>
      </c>
      <c r="R1443">
        <v>14.28</v>
      </c>
      <c r="S1443">
        <v>26.39</v>
      </c>
      <c r="T1443">
        <v>0.64888123924268504</v>
      </c>
      <c r="U1443">
        <v>2026</v>
      </c>
      <c r="V1443" t="s">
        <v>85</v>
      </c>
      <c r="W1443">
        <v>7</v>
      </c>
      <c r="X1443" t="s">
        <v>86</v>
      </c>
    </row>
    <row r="1444" spans="1:24">
      <c r="A1444">
        <v>571</v>
      </c>
      <c r="B1444" s="28">
        <v>46225</v>
      </c>
      <c r="C1444">
        <v>2026</v>
      </c>
      <c r="D1444" t="s">
        <v>85</v>
      </c>
      <c r="E1444">
        <v>7</v>
      </c>
      <c r="F1444" t="s">
        <v>86</v>
      </c>
      <c r="G1444" t="s">
        <v>0</v>
      </c>
      <c r="H1444" t="s">
        <v>1</v>
      </c>
      <c r="I1444" t="s">
        <v>2</v>
      </c>
      <c r="J1444" t="s">
        <v>13</v>
      </c>
      <c r="K1444" t="s">
        <v>9</v>
      </c>
      <c r="L1444" t="s">
        <v>37</v>
      </c>
      <c r="M1444">
        <v>3</v>
      </c>
      <c r="N1444">
        <v>152.53</v>
      </c>
      <c r="O1444">
        <v>0</v>
      </c>
      <c r="P1444">
        <v>80.88</v>
      </c>
      <c r="Q1444">
        <v>457.59000000000003</v>
      </c>
      <c r="R1444">
        <v>242.64</v>
      </c>
      <c r="S1444">
        <v>214.95000000000005</v>
      </c>
      <c r="T1444">
        <v>0.46974365698551113</v>
      </c>
      <c r="U1444">
        <v>2026</v>
      </c>
      <c r="V1444" t="s">
        <v>85</v>
      </c>
      <c r="W1444">
        <v>7</v>
      </c>
      <c r="X1444" t="s">
        <v>86</v>
      </c>
    </row>
    <row r="1445" spans="1:24">
      <c r="A1445">
        <v>965</v>
      </c>
      <c r="B1445" s="28">
        <v>46225</v>
      </c>
      <c r="C1445">
        <v>2026</v>
      </c>
      <c r="D1445" t="s">
        <v>85</v>
      </c>
      <c r="E1445">
        <v>7</v>
      </c>
      <c r="F1445" t="s">
        <v>86</v>
      </c>
      <c r="G1445" t="s">
        <v>6</v>
      </c>
      <c r="H1445" t="s">
        <v>41</v>
      </c>
      <c r="I1445" t="s">
        <v>19</v>
      </c>
      <c r="J1445" t="s">
        <v>3</v>
      </c>
      <c r="K1445" t="s">
        <v>14</v>
      </c>
      <c r="L1445" t="s">
        <v>15</v>
      </c>
      <c r="M1445">
        <v>2</v>
      </c>
      <c r="N1445">
        <v>35.39</v>
      </c>
      <c r="O1445">
        <v>0.05</v>
      </c>
      <c r="P1445">
        <v>13.39</v>
      </c>
      <c r="Q1445">
        <v>67.241</v>
      </c>
      <c r="R1445">
        <v>26.78</v>
      </c>
      <c r="S1445">
        <v>40.460999999999999</v>
      </c>
      <c r="T1445">
        <v>0.60173108668818132</v>
      </c>
      <c r="U1445">
        <v>2026</v>
      </c>
      <c r="V1445" t="s">
        <v>85</v>
      </c>
      <c r="W1445">
        <v>7</v>
      </c>
      <c r="X1445" t="s">
        <v>86</v>
      </c>
    </row>
    <row r="1446" spans="1:24">
      <c r="A1446">
        <v>1504</v>
      </c>
      <c r="B1446" s="28">
        <v>46225</v>
      </c>
      <c r="C1446">
        <v>2026</v>
      </c>
      <c r="D1446" t="s">
        <v>85</v>
      </c>
      <c r="E1446">
        <v>7</v>
      </c>
      <c r="F1446" t="s">
        <v>86</v>
      </c>
      <c r="G1446" t="s">
        <v>20</v>
      </c>
      <c r="H1446" t="s">
        <v>21</v>
      </c>
      <c r="I1446" t="s">
        <v>2</v>
      </c>
      <c r="J1446" t="s">
        <v>3</v>
      </c>
      <c r="K1446" t="s">
        <v>9</v>
      </c>
      <c r="L1446" t="s">
        <v>10</v>
      </c>
      <c r="M1446">
        <v>5</v>
      </c>
      <c r="N1446">
        <v>93.35</v>
      </c>
      <c r="O1446">
        <v>0</v>
      </c>
      <c r="P1446">
        <v>46.31</v>
      </c>
      <c r="Q1446">
        <v>466.75</v>
      </c>
      <c r="R1446">
        <v>231.55</v>
      </c>
      <c r="S1446">
        <v>235.2</v>
      </c>
      <c r="T1446">
        <v>0.50391001606855912</v>
      </c>
      <c r="U1446">
        <v>2026</v>
      </c>
      <c r="V1446" t="s">
        <v>85</v>
      </c>
      <c r="W1446">
        <v>7</v>
      </c>
      <c r="X1446" t="s">
        <v>86</v>
      </c>
    </row>
    <row r="1447" spans="1:24">
      <c r="A1447">
        <v>2560</v>
      </c>
      <c r="B1447" s="28">
        <v>46225</v>
      </c>
      <c r="C1447">
        <v>2026</v>
      </c>
      <c r="D1447" t="s">
        <v>85</v>
      </c>
      <c r="E1447">
        <v>7</v>
      </c>
      <c r="F1447" t="s">
        <v>86</v>
      </c>
      <c r="G1447" t="s">
        <v>6</v>
      </c>
      <c r="H1447" t="s">
        <v>43</v>
      </c>
      <c r="I1447" t="s">
        <v>2</v>
      </c>
      <c r="J1447" t="s">
        <v>3</v>
      </c>
      <c r="K1447" t="s">
        <v>4</v>
      </c>
      <c r="L1447" t="s">
        <v>22</v>
      </c>
      <c r="M1447">
        <v>2</v>
      </c>
      <c r="N1447">
        <v>51.71</v>
      </c>
      <c r="O1447">
        <v>0</v>
      </c>
      <c r="P1447">
        <v>22.75</v>
      </c>
      <c r="Q1447">
        <v>103.42</v>
      </c>
      <c r="R1447">
        <v>45.5</v>
      </c>
      <c r="S1447">
        <v>57.92</v>
      </c>
      <c r="T1447">
        <v>0.5600464126861342</v>
      </c>
      <c r="U1447">
        <v>2026</v>
      </c>
      <c r="V1447" t="s">
        <v>85</v>
      </c>
      <c r="W1447">
        <v>7</v>
      </c>
      <c r="X1447" t="s">
        <v>86</v>
      </c>
    </row>
    <row r="1448" spans="1:24">
      <c r="A1448">
        <v>2758</v>
      </c>
      <c r="B1448" s="28">
        <v>46225</v>
      </c>
      <c r="C1448">
        <v>2026</v>
      </c>
      <c r="D1448" t="s">
        <v>85</v>
      </c>
      <c r="E1448">
        <v>7</v>
      </c>
      <c r="F1448" t="s">
        <v>86</v>
      </c>
      <c r="G1448" t="s">
        <v>0</v>
      </c>
      <c r="H1448" t="s">
        <v>1</v>
      </c>
      <c r="I1448" t="s">
        <v>2</v>
      </c>
      <c r="J1448" t="s">
        <v>13</v>
      </c>
      <c r="K1448" t="s">
        <v>4</v>
      </c>
      <c r="L1448" t="s">
        <v>26</v>
      </c>
      <c r="M1448">
        <v>1</v>
      </c>
      <c r="N1448">
        <v>39.86</v>
      </c>
      <c r="O1448">
        <v>0</v>
      </c>
      <c r="P1448">
        <v>16.53</v>
      </c>
      <c r="Q1448">
        <v>39.86</v>
      </c>
      <c r="R1448">
        <v>16.53</v>
      </c>
      <c r="S1448">
        <v>23.33</v>
      </c>
      <c r="T1448">
        <v>0.58529854490717503</v>
      </c>
      <c r="U1448">
        <v>2026</v>
      </c>
      <c r="V1448" t="s">
        <v>85</v>
      </c>
      <c r="W1448">
        <v>7</v>
      </c>
      <c r="X1448" t="s">
        <v>86</v>
      </c>
    </row>
    <row r="1449" spans="1:24">
      <c r="A1449">
        <v>4030</v>
      </c>
      <c r="B1449" s="28">
        <v>46225</v>
      </c>
      <c r="C1449">
        <v>2026</v>
      </c>
      <c r="D1449" t="s">
        <v>85</v>
      </c>
      <c r="E1449">
        <v>7</v>
      </c>
      <c r="F1449" t="s">
        <v>86</v>
      </c>
      <c r="G1449" t="s">
        <v>20</v>
      </c>
      <c r="H1449" t="s">
        <v>33</v>
      </c>
      <c r="I1449" t="s">
        <v>2</v>
      </c>
      <c r="J1449" t="s">
        <v>13</v>
      </c>
      <c r="K1449" t="s">
        <v>23</v>
      </c>
      <c r="L1449" t="s">
        <v>40</v>
      </c>
      <c r="M1449">
        <v>2</v>
      </c>
      <c r="N1449">
        <v>83.71</v>
      </c>
      <c r="O1449">
        <v>0</v>
      </c>
      <c r="P1449">
        <v>39.29</v>
      </c>
      <c r="Q1449">
        <v>167.42</v>
      </c>
      <c r="R1449">
        <v>78.58</v>
      </c>
      <c r="S1449">
        <v>88.839999999999989</v>
      </c>
      <c r="T1449">
        <v>0.53064150041811009</v>
      </c>
      <c r="U1449">
        <v>2026</v>
      </c>
      <c r="V1449" t="s">
        <v>85</v>
      </c>
      <c r="W1449">
        <v>7</v>
      </c>
      <c r="X1449" t="s">
        <v>86</v>
      </c>
    </row>
    <row r="1450" spans="1:24">
      <c r="A1450">
        <v>4337</v>
      </c>
      <c r="B1450" s="28">
        <v>46225</v>
      </c>
      <c r="C1450">
        <v>2026</v>
      </c>
      <c r="D1450" t="s">
        <v>85</v>
      </c>
      <c r="E1450">
        <v>7</v>
      </c>
      <c r="F1450" t="s">
        <v>86</v>
      </c>
      <c r="G1450" t="s">
        <v>6</v>
      </c>
      <c r="H1450" t="s">
        <v>49</v>
      </c>
      <c r="I1450" t="s">
        <v>19</v>
      </c>
      <c r="J1450" t="s">
        <v>13</v>
      </c>
      <c r="K1450" t="s">
        <v>14</v>
      </c>
      <c r="L1450" t="s">
        <v>32</v>
      </c>
      <c r="M1450">
        <v>1</v>
      </c>
      <c r="N1450">
        <v>47.62</v>
      </c>
      <c r="O1450">
        <v>0</v>
      </c>
      <c r="P1450">
        <v>17.82</v>
      </c>
      <c r="Q1450">
        <v>47.62</v>
      </c>
      <c r="R1450">
        <v>17.82</v>
      </c>
      <c r="S1450">
        <v>29.799999999999997</v>
      </c>
      <c r="T1450">
        <v>0.62578748425031494</v>
      </c>
      <c r="U1450">
        <v>2026</v>
      </c>
      <c r="V1450" t="s">
        <v>85</v>
      </c>
      <c r="W1450">
        <v>7</v>
      </c>
      <c r="X1450" t="s">
        <v>86</v>
      </c>
    </row>
    <row r="1451" spans="1:24">
      <c r="A1451">
        <v>5129</v>
      </c>
      <c r="B1451" s="28">
        <v>46225</v>
      </c>
      <c r="C1451">
        <v>2026</v>
      </c>
      <c r="D1451" t="s">
        <v>85</v>
      </c>
      <c r="E1451">
        <v>7</v>
      </c>
      <c r="F1451" t="s">
        <v>86</v>
      </c>
      <c r="G1451" t="s">
        <v>6</v>
      </c>
      <c r="H1451" t="s">
        <v>43</v>
      </c>
      <c r="I1451" t="s">
        <v>2</v>
      </c>
      <c r="J1451" t="s">
        <v>3</v>
      </c>
      <c r="K1451" t="s">
        <v>4</v>
      </c>
      <c r="L1451" t="s">
        <v>5</v>
      </c>
      <c r="M1451">
        <v>1</v>
      </c>
      <c r="N1451">
        <v>80.05</v>
      </c>
      <c r="O1451">
        <v>0.05</v>
      </c>
      <c r="P1451">
        <v>43.81</v>
      </c>
      <c r="Q1451">
        <v>76.047499999999999</v>
      </c>
      <c r="R1451">
        <v>43.81</v>
      </c>
      <c r="S1451">
        <v>32.237499999999997</v>
      </c>
      <c r="T1451">
        <v>0.42391268615010352</v>
      </c>
      <c r="U1451">
        <v>2026</v>
      </c>
      <c r="V1451" t="s">
        <v>85</v>
      </c>
      <c r="W1451">
        <v>7</v>
      </c>
      <c r="X1451" t="s">
        <v>86</v>
      </c>
    </row>
    <row r="1452" spans="1:24">
      <c r="A1452">
        <v>81</v>
      </c>
      <c r="B1452" s="28">
        <v>46226</v>
      </c>
      <c r="C1452">
        <v>2026</v>
      </c>
      <c r="D1452" t="s">
        <v>85</v>
      </c>
      <c r="E1452">
        <v>7</v>
      </c>
      <c r="F1452" t="s">
        <v>86</v>
      </c>
      <c r="G1452" t="s">
        <v>20</v>
      </c>
      <c r="H1452" t="s">
        <v>33</v>
      </c>
      <c r="I1452" t="s">
        <v>19</v>
      </c>
      <c r="J1452" t="s">
        <v>3</v>
      </c>
      <c r="K1452" t="s">
        <v>34</v>
      </c>
      <c r="L1452" t="s">
        <v>45</v>
      </c>
      <c r="M1452">
        <v>1</v>
      </c>
      <c r="N1452">
        <v>51.82</v>
      </c>
      <c r="O1452">
        <v>0</v>
      </c>
      <c r="P1452">
        <v>21.43</v>
      </c>
      <c r="Q1452">
        <v>51.82</v>
      </c>
      <c r="R1452">
        <v>21.43</v>
      </c>
      <c r="S1452">
        <v>30.39</v>
      </c>
      <c r="T1452">
        <v>0.58645310690852959</v>
      </c>
      <c r="U1452">
        <v>2026</v>
      </c>
      <c r="V1452" t="s">
        <v>85</v>
      </c>
      <c r="W1452">
        <v>7</v>
      </c>
      <c r="X1452" t="s">
        <v>86</v>
      </c>
    </row>
    <row r="1453" spans="1:24">
      <c r="A1453">
        <v>493</v>
      </c>
      <c r="B1453" s="28">
        <v>46226</v>
      </c>
      <c r="C1453">
        <v>2026</v>
      </c>
      <c r="D1453" t="s">
        <v>85</v>
      </c>
      <c r="E1453">
        <v>7</v>
      </c>
      <c r="F1453" t="s">
        <v>86</v>
      </c>
      <c r="G1453" t="s">
        <v>6</v>
      </c>
      <c r="H1453" t="s">
        <v>41</v>
      </c>
      <c r="I1453" t="s">
        <v>2</v>
      </c>
      <c r="J1453" t="s">
        <v>16</v>
      </c>
      <c r="K1453" t="s">
        <v>14</v>
      </c>
      <c r="L1453" t="s">
        <v>48</v>
      </c>
      <c r="M1453">
        <v>4</v>
      </c>
      <c r="N1453">
        <v>161.28</v>
      </c>
      <c r="O1453">
        <v>0.15</v>
      </c>
      <c r="P1453">
        <v>89.2</v>
      </c>
      <c r="Q1453">
        <v>548.35199999999998</v>
      </c>
      <c r="R1453">
        <v>356.8</v>
      </c>
      <c r="S1453">
        <v>191.55199999999996</v>
      </c>
      <c r="T1453">
        <v>0.3493230625583566</v>
      </c>
      <c r="U1453">
        <v>2026</v>
      </c>
      <c r="V1453" t="s">
        <v>85</v>
      </c>
      <c r="W1453">
        <v>7</v>
      </c>
      <c r="X1453" t="s">
        <v>86</v>
      </c>
    </row>
    <row r="1454" spans="1:24">
      <c r="A1454">
        <v>613</v>
      </c>
      <c r="B1454" s="28">
        <v>46226</v>
      </c>
      <c r="C1454">
        <v>2026</v>
      </c>
      <c r="D1454" t="s">
        <v>85</v>
      </c>
      <c r="E1454">
        <v>7</v>
      </c>
      <c r="F1454" t="s">
        <v>86</v>
      </c>
      <c r="G1454" t="s">
        <v>0</v>
      </c>
      <c r="H1454" t="s">
        <v>1</v>
      </c>
      <c r="I1454" t="s">
        <v>2</v>
      </c>
      <c r="J1454" t="s">
        <v>13</v>
      </c>
      <c r="K1454" t="s">
        <v>4</v>
      </c>
      <c r="L1454" t="s">
        <v>26</v>
      </c>
      <c r="M1454">
        <v>1</v>
      </c>
      <c r="N1454">
        <v>39.86</v>
      </c>
      <c r="O1454">
        <v>0.05</v>
      </c>
      <c r="P1454">
        <v>16.989999999999998</v>
      </c>
      <c r="Q1454">
        <v>37.866999999999997</v>
      </c>
      <c r="R1454">
        <v>16.989999999999998</v>
      </c>
      <c r="S1454">
        <v>20.876999999999999</v>
      </c>
      <c r="T1454">
        <v>0.55132437214461139</v>
      </c>
      <c r="U1454">
        <v>2026</v>
      </c>
      <c r="V1454" t="s">
        <v>85</v>
      </c>
      <c r="W1454">
        <v>7</v>
      </c>
      <c r="X1454" t="s">
        <v>86</v>
      </c>
    </row>
    <row r="1455" spans="1:24">
      <c r="A1455">
        <v>958</v>
      </c>
      <c r="B1455" s="28">
        <v>46226</v>
      </c>
      <c r="C1455">
        <v>2026</v>
      </c>
      <c r="D1455" t="s">
        <v>85</v>
      </c>
      <c r="E1455">
        <v>7</v>
      </c>
      <c r="F1455" t="s">
        <v>86</v>
      </c>
      <c r="G1455" t="s">
        <v>20</v>
      </c>
      <c r="H1455" t="s">
        <v>33</v>
      </c>
      <c r="I1455" t="s">
        <v>28</v>
      </c>
      <c r="J1455" t="s">
        <v>13</v>
      </c>
      <c r="K1455" t="s">
        <v>4</v>
      </c>
      <c r="L1455" t="s">
        <v>30</v>
      </c>
      <c r="M1455">
        <v>6</v>
      </c>
      <c r="N1455">
        <v>102.96</v>
      </c>
      <c r="O1455">
        <v>0.05</v>
      </c>
      <c r="P1455">
        <v>51.74</v>
      </c>
      <c r="Q1455">
        <v>586.87199999999996</v>
      </c>
      <c r="R1455">
        <v>310.44</v>
      </c>
      <c r="S1455">
        <v>276.43199999999996</v>
      </c>
      <c r="T1455">
        <v>0.47102604997341835</v>
      </c>
      <c r="U1455">
        <v>2026</v>
      </c>
      <c r="V1455" t="s">
        <v>85</v>
      </c>
      <c r="W1455">
        <v>7</v>
      </c>
      <c r="X1455" t="s">
        <v>86</v>
      </c>
    </row>
    <row r="1456" spans="1:24">
      <c r="A1456">
        <v>1270</v>
      </c>
      <c r="B1456" s="28">
        <v>46226</v>
      </c>
      <c r="C1456">
        <v>2026</v>
      </c>
      <c r="D1456" t="s">
        <v>85</v>
      </c>
      <c r="E1456">
        <v>7</v>
      </c>
      <c r="F1456" t="s">
        <v>86</v>
      </c>
      <c r="G1456" t="s">
        <v>6</v>
      </c>
      <c r="H1456" t="s">
        <v>43</v>
      </c>
      <c r="I1456" t="s">
        <v>28</v>
      </c>
      <c r="J1456" t="s">
        <v>3</v>
      </c>
      <c r="K1456" t="s">
        <v>9</v>
      </c>
      <c r="L1456" t="s">
        <v>10</v>
      </c>
      <c r="M1456">
        <v>1</v>
      </c>
      <c r="N1456">
        <v>94.04</v>
      </c>
      <c r="O1456">
        <v>0</v>
      </c>
      <c r="P1456">
        <v>44.88</v>
      </c>
      <c r="Q1456">
        <v>94.04</v>
      </c>
      <c r="R1456">
        <v>44.88</v>
      </c>
      <c r="S1456">
        <v>49.160000000000004</v>
      </c>
      <c r="T1456">
        <v>0.52275627392598889</v>
      </c>
      <c r="U1456">
        <v>2026</v>
      </c>
      <c r="V1456" t="s">
        <v>85</v>
      </c>
      <c r="W1456">
        <v>7</v>
      </c>
      <c r="X1456" t="s">
        <v>86</v>
      </c>
    </row>
    <row r="1457" spans="1:24">
      <c r="A1457">
        <v>1513</v>
      </c>
      <c r="B1457" s="28">
        <v>46226</v>
      </c>
      <c r="C1457">
        <v>2026</v>
      </c>
      <c r="D1457" t="s">
        <v>85</v>
      </c>
      <c r="E1457">
        <v>7</v>
      </c>
      <c r="F1457" t="s">
        <v>86</v>
      </c>
      <c r="G1457" t="s">
        <v>20</v>
      </c>
      <c r="H1457" t="s">
        <v>33</v>
      </c>
      <c r="I1457" t="s">
        <v>2</v>
      </c>
      <c r="J1457" t="s">
        <v>13</v>
      </c>
      <c r="K1457" t="s">
        <v>9</v>
      </c>
      <c r="L1457" t="s">
        <v>46</v>
      </c>
      <c r="M1457">
        <v>2</v>
      </c>
      <c r="N1457">
        <v>70.790000000000006</v>
      </c>
      <c r="O1457">
        <v>0</v>
      </c>
      <c r="P1457">
        <v>32.44</v>
      </c>
      <c r="Q1457">
        <v>141.58000000000001</v>
      </c>
      <c r="R1457">
        <v>64.88</v>
      </c>
      <c r="S1457">
        <v>76.700000000000017</v>
      </c>
      <c r="T1457">
        <v>0.541743184065546</v>
      </c>
      <c r="U1457">
        <v>2026</v>
      </c>
      <c r="V1457" t="s">
        <v>85</v>
      </c>
      <c r="W1457">
        <v>7</v>
      </c>
      <c r="X1457" t="s">
        <v>86</v>
      </c>
    </row>
    <row r="1458" spans="1:24">
      <c r="A1458">
        <v>2009</v>
      </c>
      <c r="B1458" s="28">
        <v>46226</v>
      </c>
      <c r="C1458">
        <v>2026</v>
      </c>
      <c r="D1458" t="s">
        <v>85</v>
      </c>
      <c r="E1458">
        <v>7</v>
      </c>
      <c r="F1458" t="s">
        <v>86</v>
      </c>
      <c r="G1458" t="s">
        <v>11</v>
      </c>
      <c r="H1458" t="s">
        <v>39</v>
      </c>
      <c r="I1458" t="s">
        <v>2</v>
      </c>
      <c r="J1458" t="s">
        <v>13</v>
      </c>
      <c r="K1458" t="s">
        <v>14</v>
      </c>
      <c r="L1458" t="s">
        <v>32</v>
      </c>
      <c r="M1458">
        <v>2</v>
      </c>
      <c r="N1458">
        <v>46.41</v>
      </c>
      <c r="O1458">
        <v>0</v>
      </c>
      <c r="P1458">
        <v>18.600000000000001</v>
      </c>
      <c r="Q1458">
        <v>92.82</v>
      </c>
      <c r="R1458">
        <v>37.200000000000003</v>
      </c>
      <c r="S1458">
        <v>55.61999999999999</v>
      </c>
      <c r="T1458">
        <v>0.59922430510665803</v>
      </c>
      <c r="U1458">
        <v>2026</v>
      </c>
      <c r="V1458" t="s">
        <v>85</v>
      </c>
      <c r="W1458">
        <v>7</v>
      </c>
      <c r="X1458" t="s">
        <v>86</v>
      </c>
    </row>
    <row r="1459" spans="1:24">
      <c r="A1459">
        <v>2838</v>
      </c>
      <c r="B1459" s="28">
        <v>46226</v>
      </c>
      <c r="C1459">
        <v>2026</v>
      </c>
      <c r="D1459" t="s">
        <v>85</v>
      </c>
      <c r="E1459">
        <v>7</v>
      </c>
      <c r="F1459" t="s">
        <v>86</v>
      </c>
      <c r="G1459" t="s">
        <v>20</v>
      </c>
      <c r="H1459" t="s">
        <v>47</v>
      </c>
      <c r="I1459" t="s">
        <v>28</v>
      </c>
      <c r="J1459" t="s">
        <v>13</v>
      </c>
      <c r="K1459" t="s">
        <v>9</v>
      </c>
      <c r="L1459" t="s">
        <v>46</v>
      </c>
      <c r="M1459">
        <v>1</v>
      </c>
      <c r="N1459">
        <v>69.75</v>
      </c>
      <c r="O1459">
        <v>0</v>
      </c>
      <c r="P1459">
        <v>33.299999999999997</v>
      </c>
      <c r="Q1459">
        <v>69.75</v>
      </c>
      <c r="R1459">
        <v>33.299999999999997</v>
      </c>
      <c r="S1459">
        <v>36.450000000000003</v>
      </c>
      <c r="T1459">
        <v>0.52258064516129032</v>
      </c>
      <c r="U1459">
        <v>2026</v>
      </c>
      <c r="V1459" t="s">
        <v>85</v>
      </c>
      <c r="W1459">
        <v>7</v>
      </c>
      <c r="X1459" t="s">
        <v>86</v>
      </c>
    </row>
    <row r="1460" spans="1:24">
      <c r="A1460">
        <v>3730</v>
      </c>
      <c r="B1460" s="28">
        <v>46226</v>
      </c>
      <c r="C1460">
        <v>2026</v>
      </c>
      <c r="D1460" t="s">
        <v>85</v>
      </c>
      <c r="E1460">
        <v>7</v>
      </c>
      <c r="F1460" t="s">
        <v>86</v>
      </c>
      <c r="G1460" t="s">
        <v>0</v>
      </c>
      <c r="H1460" t="s">
        <v>50</v>
      </c>
      <c r="I1460" t="s">
        <v>19</v>
      </c>
      <c r="J1460" t="s">
        <v>16</v>
      </c>
      <c r="K1460" t="s">
        <v>4</v>
      </c>
      <c r="L1460" t="s">
        <v>26</v>
      </c>
      <c r="M1460">
        <v>3</v>
      </c>
      <c r="N1460">
        <v>40.81</v>
      </c>
      <c r="O1460">
        <v>0</v>
      </c>
      <c r="P1460">
        <v>16.86</v>
      </c>
      <c r="Q1460">
        <v>122.43</v>
      </c>
      <c r="R1460">
        <v>50.58</v>
      </c>
      <c r="S1460">
        <v>71.850000000000009</v>
      </c>
      <c r="T1460">
        <v>0.58686596422445481</v>
      </c>
      <c r="U1460">
        <v>2026</v>
      </c>
      <c r="V1460" t="s">
        <v>85</v>
      </c>
      <c r="W1460">
        <v>7</v>
      </c>
      <c r="X1460" t="s">
        <v>86</v>
      </c>
    </row>
    <row r="1461" spans="1:24">
      <c r="A1461">
        <v>4287</v>
      </c>
      <c r="B1461" s="28">
        <v>46226</v>
      </c>
      <c r="C1461">
        <v>2026</v>
      </c>
      <c r="D1461" t="s">
        <v>85</v>
      </c>
      <c r="E1461">
        <v>7</v>
      </c>
      <c r="F1461" t="s">
        <v>86</v>
      </c>
      <c r="G1461" t="s">
        <v>20</v>
      </c>
      <c r="H1461" t="s">
        <v>33</v>
      </c>
      <c r="I1461" t="s">
        <v>28</v>
      </c>
      <c r="J1461" t="s">
        <v>3</v>
      </c>
      <c r="K1461" t="s">
        <v>9</v>
      </c>
      <c r="L1461" t="s">
        <v>37</v>
      </c>
      <c r="M1461">
        <v>5</v>
      </c>
      <c r="N1461">
        <v>156.69</v>
      </c>
      <c r="O1461">
        <v>0</v>
      </c>
      <c r="P1461">
        <v>80.489999999999995</v>
      </c>
      <c r="Q1461">
        <v>783.45</v>
      </c>
      <c r="R1461">
        <v>402.45</v>
      </c>
      <c r="S1461">
        <v>381.00000000000006</v>
      </c>
      <c r="T1461">
        <v>0.48631054949262881</v>
      </c>
      <c r="U1461">
        <v>2026</v>
      </c>
      <c r="V1461" t="s">
        <v>85</v>
      </c>
      <c r="W1461">
        <v>7</v>
      </c>
      <c r="X1461" t="s">
        <v>86</v>
      </c>
    </row>
    <row r="1462" spans="1:24">
      <c r="A1462">
        <v>4297</v>
      </c>
      <c r="B1462" s="28">
        <v>46226</v>
      </c>
      <c r="C1462">
        <v>2026</v>
      </c>
      <c r="D1462" t="s">
        <v>85</v>
      </c>
      <c r="E1462">
        <v>7</v>
      </c>
      <c r="F1462" t="s">
        <v>86</v>
      </c>
      <c r="G1462" t="s">
        <v>6</v>
      </c>
      <c r="H1462" t="s">
        <v>27</v>
      </c>
      <c r="I1462" t="s">
        <v>28</v>
      </c>
      <c r="J1462" t="s">
        <v>3</v>
      </c>
      <c r="K1462" t="s">
        <v>14</v>
      </c>
      <c r="L1462" t="s">
        <v>48</v>
      </c>
      <c r="M1462">
        <v>1</v>
      </c>
      <c r="N1462">
        <v>168.59</v>
      </c>
      <c r="O1462">
        <v>0.1</v>
      </c>
      <c r="P1462">
        <v>88.8</v>
      </c>
      <c r="Q1462">
        <v>151.73099999999999</v>
      </c>
      <c r="R1462">
        <v>88.8</v>
      </c>
      <c r="S1462">
        <v>62.930999999999997</v>
      </c>
      <c r="T1462">
        <v>0.41475374181940405</v>
      </c>
      <c r="U1462">
        <v>2026</v>
      </c>
      <c r="V1462" t="s">
        <v>85</v>
      </c>
      <c r="W1462">
        <v>7</v>
      </c>
      <c r="X1462" t="s">
        <v>86</v>
      </c>
    </row>
    <row r="1463" spans="1:24">
      <c r="A1463">
        <v>5118</v>
      </c>
      <c r="B1463" s="28">
        <v>46226</v>
      </c>
      <c r="C1463">
        <v>2026</v>
      </c>
      <c r="D1463" t="s">
        <v>85</v>
      </c>
      <c r="E1463">
        <v>7</v>
      </c>
      <c r="F1463" t="s">
        <v>86</v>
      </c>
      <c r="G1463" t="s">
        <v>6</v>
      </c>
      <c r="H1463" t="s">
        <v>43</v>
      </c>
      <c r="I1463" t="s">
        <v>2</v>
      </c>
      <c r="J1463" t="s">
        <v>16</v>
      </c>
      <c r="K1463" t="s">
        <v>14</v>
      </c>
      <c r="L1463" t="s">
        <v>15</v>
      </c>
      <c r="M1463">
        <v>5</v>
      </c>
      <c r="N1463">
        <v>36.880000000000003</v>
      </c>
      <c r="O1463">
        <v>0.1</v>
      </c>
      <c r="P1463">
        <v>13.76</v>
      </c>
      <c r="Q1463">
        <v>165.96</v>
      </c>
      <c r="R1463">
        <v>68.8</v>
      </c>
      <c r="S1463">
        <v>97.160000000000011</v>
      </c>
      <c r="T1463">
        <v>0.58544227524704751</v>
      </c>
      <c r="U1463">
        <v>2026</v>
      </c>
      <c r="V1463" t="s">
        <v>85</v>
      </c>
      <c r="W1463">
        <v>7</v>
      </c>
      <c r="X1463" t="s">
        <v>86</v>
      </c>
    </row>
    <row r="1464" spans="1:24">
      <c r="A1464">
        <v>363</v>
      </c>
      <c r="B1464" s="28">
        <v>46227</v>
      </c>
      <c r="C1464">
        <v>2026</v>
      </c>
      <c r="D1464" t="s">
        <v>85</v>
      </c>
      <c r="E1464">
        <v>7</v>
      </c>
      <c r="F1464" t="s">
        <v>86</v>
      </c>
      <c r="G1464" t="s">
        <v>0</v>
      </c>
      <c r="H1464" t="s">
        <v>1</v>
      </c>
      <c r="I1464" t="s">
        <v>8</v>
      </c>
      <c r="J1464" t="s">
        <v>16</v>
      </c>
      <c r="K1464" t="s">
        <v>14</v>
      </c>
      <c r="L1464" t="s">
        <v>44</v>
      </c>
      <c r="M1464">
        <v>8</v>
      </c>
      <c r="N1464">
        <v>136.13</v>
      </c>
      <c r="O1464">
        <v>0.1</v>
      </c>
      <c r="P1464">
        <v>66.55</v>
      </c>
      <c r="Q1464">
        <v>980.13599999999997</v>
      </c>
      <c r="R1464">
        <v>532.4</v>
      </c>
      <c r="S1464">
        <v>447.73599999999999</v>
      </c>
      <c r="T1464">
        <v>0.45681007533648393</v>
      </c>
      <c r="U1464">
        <v>2026</v>
      </c>
      <c r="V1464" t="s">
        <v>85</v>
      </c>
      <c r="W1464">
        <v>7</v>
      </c>
      <c r="X1464" t="s">
        <v>86</v>
      </c>
    </row>
    <row r="1465" spans="1:24">
      <c r="A1465">
        <v>4243</v>
      </c>
      <c r="B1465" s="28">
        <v>46227</v>
      </c>
      <c r="C1465">
        <v>2026</v>
      </c>
      <c r="D1465" t="s">
        <v>85</v>
      </c>
      <c r="E1465">
        <v>7</v>
      </c>
      <c r="F1465" t="s">
        <v>86</v>
      </c>
      <c r="G1465" t="s">
        <v>6</v>
      </c>
      <c r="H1465" t="s">
        <v>49</v>
      </c>
      <c r="I1465" t="s">
        <v>28</v>
      </c>
      <c r="J1465" t="s">
        <v>3</v>
      </c>
      <c r="K1465" t="s">
        <v>4</v>
      </c>
      <c r="L1465" t="s">
        <v>26</v>
      </c>
      <c r="M1465">
        <v>2</v>
      </c>
      <c r="N1465">
        <v>40.479999999999997</v>
      </c>
      <c r="O1465">
        <v>0.05</v>
      </c>
      <c r="P1465">
        <v>16.93</v>
      </c>
      <c r="Q1465">
        <v>76.911999999999992</v>
      </c>
      <c r="R1465">
        <v>33.86</v>
      </c>
      <c r="S1465">
        <v>43.051999999999992</v>
      </c>
      <c r="T1465">
        <v>0.5597566049511129</v>
      </c>
      <c r="U1465">
        <v>2026</v>
      </c>
      <c r="V1465" t="s">
        <v>85</v>
      </c>
      <c r="W1465">
        <v>7</v>
      </c>
      <c r="X1465" t="s">
        <v>86</v>
      </c>
    </row>
    <row r="1466" spans="1:24">
      <c r="A1466">
        <v>4348</v>
      </c>
      <c r="B1466" s="28">
        <v>46227</v>
      </c>
      <c r="C1466">
        <v>2026</v>
      </c>
      <c r="D1466" t="s">
        <v>85</v>
      </c>
      <c r="E1466">
        <v>7</v>
      </c>
      <c r="F1466" t="s">
        <v>86</v>
      </c>
      <c r="G1466" t="s">
        <v>0</v>
      </c>
      <c r="H1466" t="s">
        <v>1</v>
      </c>
      <c r="I1466" t="s">
        <v>2</v>
      </c>
      <c r="J1466" t="s">
        <v>13</v>
      </c>
      <c r="K1466" t="s">
        <v>4</v>
      </c>
      <c r="L1466" t="s">
        <v>22</v>
      </c>
      <c r="M1466">
        <v>4</v>
      </c>
      <c r="N1466">
        <v>50.09</v>
      </c>
      <c r="O1466">
        <v>0</v>
      </c>
      <c r="P1466">
        <v>22.11</v>
      </c>
      <c r="Q1466">
        <v>200.36</v>
      </c>
      <c r="R1466">
        <v>88.44</v>
      </c>
      <c r="S1466">
        <v>111.92000000000002</v>
      </c>
      <c r="T1466">
        <v>0.55859452984627678</v>
      </c>
      <c r="U1466">
        <v>2026</v>
      </c>
      <c r="V1466" t="s">
        <v>85</v>
      </c>
      <c r="W1466">
        <v>7</v>
      </c>
      <c r="X1466" t="s">
        <v>86</v>
      </c>
    </row>
    <row r="1467" spans="1:24">
      <c r="A1467">
        <v>4405</v>
      </c>
      <c r="B1467" s="28">
        <v>46227</v>
      </c>
      <c r="C1467">
        <v>2026</v>
      </c>
      <c r="D1467" t="s">
        <v>85</v>
      </c>
      <c r="E1467">
        <v>7</v>
      </c>
      <c r="F1467" t="s">
        <v>86</v>
      </c>
      <c r="G1467" t="s">
        <v>20</v>
      </c>
      <c r="H1467" t="s">
        <v>33</v>
      </c>
      <c r="I1467" t="s">
        <v>2</v>
      </c>
      <c r="J1467" t="s">
        <v>3</v>
      </c>
      <c r="K1467" t="s">
        <v>9</v>
      </c>
      <c r="L1467" t="s">
        <v>37</v>
      </c>
      <c r="M1467">
        <v>1</v>
      </c>
      <c r="N1467">
        <v>156.54</v>
      </c>
      <c r="O1467">
        <v>0.1</v>
      </c>
      <c r="P1467">
        <v>77.38</v>
      </c>
      <c r="Q1467">
        <v>140.886</v>
      </c>
      <c r="R1467">
        <v>77.38</v>
      </c>
      <c r="S1467">
        <v>63.506</v>
      </c>
      <c r="T1467">
        <v>0.4507616086765186</v>
      </c>
      <c r="U1467">
        <v>2026</v>
      </c>
      <c r="V1467" t="s">
        <v>85</v>
      </c>
      <c r="W1467">
        <v>7</v>
      </c>
      <c r="X1467" t="s">
        <v>86</v>
      </c>
    </row>
    <row r="1468" spans="1:24">
      <c r="A1468">
        <v>4857</v>
      </c>
      <c r="B1468" s="28">
        <v>46227</v>
      </c>
      <c r="C1468">
        <v>2026</v>
      </c>
      <c r="D1468" t="s">
        <v>85</v>
      </c>
      <c r="E1468">
        <v>7</v>
      </c>
      <c r="F1468" t="s">
        <v>86</v>
      </c>
      <c r="G1468" t="s">
        <v>6</v>
      </c>
      <c r="H1468" t="s">
        <v>27</v>
      </c>
      <c r="I1468" t="s">
        <v>19</v>
      </c>
      <c r="J1468" t="s">
        <v>3</v>
      </c>
      <c r="K1468" t="s">
        <v>9</v>
      </c>
      <c r="L1468" t="s">
        <v>37</v>
      </c>
      <c r="M1468">
        <v>1</v>
      </c>
      <c r="N1468">
        <v>152.1</v>
      </c>
      <c r="O1468">
        <v>0.1</v>
      </c>
      <c r="P1468">
        <v>80.459999999999994</v>
      </c>
      <c r="Q1468">
        <v>136.88999999999999</v>
      </c>
      <c r="R1468">
        <v>80.459999999999994</v>
      </c>
      <c r="S1468">
        <v>56.429999999999993</v>
      </c>
      <c r="T1468">
        <v>0.41222879684418146</v>
      </c>
      <c r="U1468">
        <v>2026</v>
      </c>
      <c r="V1468" t="s">
        <v>85</v>
      </c>
      <c r="W1468">
        <v>7</v>
      </c>
      <c r="X1468" t="s">
        <v>86</v>
      </c>
    </row>
    <row r="1469" spans="1:24">
      <c r="A1469">
        <v>87</v>
      </c>
      <c r="B1469" s="28">
        <v>46228</v>
      </c>
      <c r="C1469">
        <v>2026</v>
      </c>
      <c r="D1469" t="s">
        <v>85</v>
      </c>
      <c r="E1469">
        <v>7</v>
      </c>
      <c r="F1469" t="s">
        <v>86</v>
      </c>
      <c r="G1469" t="s">
        <v>6</v>
      </c>
      <c r="H1469" t="s">
        <v>41</v>
      </c>
      <c r="I1469" t="s">
        <v>2</v>
      </c>
      <c r="J1469" t="s">
        <v>3</v>
      </c>
      <c r="K1469" t="s">
        <v>9</v>
      </c>
      <c r="L1469" t="s">
        <v>37</v>
      </c>
      <c r="M1469">
        <v>1</v>
      </c>
      <c r="N1469">
        <v>155.35</v>
      </c>
      <c r="O1469">
        <v>0</v>
      </c>
      <c r="P1469">
        <v>80.47</v>
      </c>
      <c r="Q1469">
        <v>155.35</v>
      </c>
      <c r="R1469">
        <v>80.47</v>
      </c>
      <c r="S1469">
        <v>74.88</v>
      </c>
      <c r="T1469">
        <v>0.48200836820083681</v>
      </c>
      <c r="U1469">
        <v>2026</v>
      </c>
      <c r="V1469" t="s">
        <v>85</v>
      </c>
      <c r="W1469">
        <v>7</v>
      </c>
      <c r="X1469" t="s">
        <v>86</v>
      </c>
    </row>
    <row r="1470" spans="1:24">
      <c r="A1470">
        <v>315</v>
      </c>
      <c r="B1470" s="28">
        <v>46228</v>
      </c>
      <c r="C1470">
        <v>2026</v>
      </c>
      <c r="D1470" t="s">
        <v>85</v>
      </c>
      <c r="E1470">
        <v>7</v>
      </c>
      <c r="F1470" t="s">
        <v>86</v>
      </c>
      <c r="G1470" t="s">
        <v>11</v>
      </c>
      <c r="H1470" t="s">
        <v>18</v>
      </c>
      <c r="I1470" t="s">
        <v>28</v>
      </c>
      <c r="J1470" t="s">
        <v>13</v>
      </c>
      <c r="K1470" t="s">
        <v>4</v>
      </c>
      <c r="L1470" t="s">
        <v>5</v>
      </c>
      <c r="M1470">
        <v>1</v>
      </c>
      <c r="N1470">
        <v>81.13</v>
      </c>
      <c r="O1470">
        <v>0.05</v>
      </c>
      <c r="P1470">
        <v>42.41</v>
      </c>
      <c r="Q1470">
        <v>77.073499999999996</v>
      </c>
      <c r="R1470">
        <v>42.41</v>
      </c>
      <c r="S1470">
        <v>34.663499999999999</v>
      </c>
      <c r="T1470">
        <v>0.44974602165465433</v>
      </c>
      <c r="U1470">
        <v>2026</v>
      </c>
      <c r="V1470" t="s">
        <v>85</v>
      </c>
      <c r="W1470">
        <v>7</v>
      </c>
      <c r="X1470" t="s">
        <v>86</v>
      </c>
    </row>
    <row r="1471" spans="1:24">
      <c r="A1471">
        <v>970</v>
      </c>
      <c r="B1471" s="28">
        <v>46228</v>
      </c>
      <c r="C1471">
        <v>2026</v>
      </c>
      <c r="D1471" t="s">
        <v>85</v>
      </c>
      <c r="E1471">
        <v>7</v>
      </c>
      <c r="F1471" t="s">
        <v>86</v>
      </c>
      <c r="G1471" t="s">
        <v>6</v>
      </c>
      <c r="H1471" t="s">
        <v>41</v>
      </c>
      <c r="I1471" t="s">
        <v>2</v>
      </c>
      <c r="J1471" t="s">
        <v>13</v>
      </c>
      <c r="K1471" t="s">
        <v>9</v>
      </c>
      <c r="L1471" t="s">
        <v>17</v>
      </c>
      <c r="M1471">
        <v>1</v>
      </c>
      <c r="N1471">
        <v>145.87</v>
      </c>
      <c r="O1471">
        <v>0</v>
      </c>
      <c r="P1471">
        <v>81.430000000000007</v>
      </c>
      <c r="Q1471">
        <v>145.87</v>
      </c>
      <c r="R1471">
        <v>81.430000000000007</v>
      </c>
      <c r="S1471">
        <v>64.44</v>
      </c>
      <c r="T1471">
        <v>0.44176321382052508</v>
      </c>
      <c r="U1471">
        <v>2026</v>
      </c>
      <c r="V1471" t="s">
        <v>85</v>
      </c>
      <c r="W1471">
        <v>7</v>
      </c>
      <c r="X1471" t="s">
        <v>86</v>
      </c>
    </row>
    <row r="1472" spans="1:24">
      <c r="A1472">
        <v>1891</v>
      </c>
      <c r="B1472" s="28">
        <v>46228</v>
      </c>
      <c r="C1472">
        <v>2026</v>
      </c>
      <c r="D1472" t="s">
        <v>85</v>
      </c>
      <c r="E1472">
        <v>7</v>
      </c>
      <c r="F1472" t="s">
        <v>86</v>
      </c>
      <c r="G1472" t="s">
        <v>6</v>
      </c>
      <c r="H1472" t="s">
        <v>43</v>
      </c>
      <c r="I1472" t="s">
        <v>2</v>
      </c>
      <c r="J1472" t="s">
        <v>13</v>
      </c>
      <c r="K1472" t="s">
        <v>9</v>
      </c>
      <c r="L1472" t="s">
        <v>37</v>
      </c>
      <c r="M1472">
        <v>6</v>
      </c>
      <c r="N1472">
        <v>151.88999999999999</v>
      </c>
      <c r="O1472">
        <v>0.15</v>
      </c>
      <c r="P1472">
        <v>76.83</v>
      </c>
      <c r="Q1472">
        <v>774.6389999999999</v>
      </c>
      <c r="R1472">
        <v>460.98</v>
      </c>
      <c r="S1472">
        <v>313.65899999999988</v>
      </c>
      <c r="T1472">
        <v>0.40490989996630677</v>
      </c>
      <c r="U1472">
        <v>2026</v>
      </c>
      <c r="V1472" t="s">
        <v>85</v>
      </c>
      <c r="W1472">
        <v>7</v>
      </c>
      <c r="X1472" t="s">
        <v>86</v>
      </c>
    </row>
    <row r="1473" spans="1:24">
      <c r="A1473">
        <v>2148</v>
      </c>
      <c r="B1473" s="28">
        <v>46228</v>
      </c>
      <c r="C1473">
        <v>2026</v>
      </c>
      <c r="D1473" t="s">
        <v>85</v>
      </c>
      <c r="E1473">
        <v>7</v>
      </c>
      <c r="F1473" t="s">
        <v>86</v>
      </c>
      <c r="G1473" t="s">
        <v>11</v>
      </c>
      <c r="H1473" t="s">
        <v>39</v>
      </c>
      <c r="I1473" t="s">
        <v>2</v>
      </c>
      <c r="J1473" t="s">
        <v>13</v>
      </c>
      <c r="K1473" t="s">
        <v>34</v>
      </c>
      <c r="L1473" t="s">
        <v>35</v>
      </c>
      <c r="M1473">
        <v>2</v>
      </c>
      <c r="N1473">
        <v>41.14</v>
      </c>
      <c r="O1473">
        <v>0.1</v>
      </c>
      <c r="P1473">
        <v>14.84</v>
      </c>
      <c r="Q1473">
        <v>74.052000000000007</v>
      </c>
      <c r="R1473">
        <v>29.68</v>
      </c>
      <c r="S1473">
        <v>44.372000000000007</v>
      </c>
      <c r="T1473">
        <v>0.59920056176740677</v>
      </c>
      <c r="U1473">
        <v>2026</v>
      </c>
      <c r="V1473" t="s">
        <v>85</v>
      </c>
      <c r="W1473">
        <v>7</v>
      </c>
      <c r="X1473" t="s">
        <v>86</v>
      </c>
    </row>
    <row r="1474" spans="1:24">
      <c r="A1474">
        <v>2467</v>
      </c>
      <c r="B1474" s="28">
        <v>46228</v>
      </c>
      <c r="C1474">
        <v>2026</v>
      </c>
      <c r="D1474" t="s">
        <v>85</v>
      </c>
      <c r="E1474">
        <v>7</v>
      </c>
      <c r="F1474" t="s">
        <v>86</v>
      </c>
      <c r="G1474" t="s">
        <v>20</v>
      </c>
      <c r="H1474" t="s">
        <v>21</v>
      </c>
      <c r="I1474" t="s">
        <v>19</v>
      </c>
      <c r="J1474" t="s">
        <v>3</v>
      </c>
      <c r="K1474" t="s">
        <v>4</v>
      </c>
      <c r="L1474" t="s">
        <v>22</v>
      </c>
      <c r="M1474">
        <v>1</v>
      </c>
      <c r="N1474">
        <v>49.5</v>
      </c>
      <c r="O1474">
        <v>0</v>
      </c>
      <c r="P1474">
        <v>21.83</v>
      </c>
      <c r="Q1474">
        <v>49.5</v>
      </c>
      <c r="R1474">
        <v>21.83</v>
      </c>
      <c r="S1474">
        <v>27.67</v>
      </c>
      <c r="T1474">
        <v>0.55898989898989904</v>
      </c>
      <c r="U1474">
        <v>2026</v>
      </c>
      <c r="V1474" t="s">
        <v>85</v>
      </c>
      <c r="W1474">
        <v>7</v>
      </c>
      <c r="X1474" t="s">
        <v>86</v>
      </c>
    </row>
    <row r="1475" spans="1:24">
      <c r="A1475">
        <v>3710</v>
      </c>
      <c r="B1475" s="28">
        <v>46228</v>
      </c>
      <c r="C1475">
        <v>2026</v>
      </c>
      <c r="D1475" t="s">
        <v>85</v>
      </c>
      <c r="E1475">
        <v>7</v>
      </c>
      <c r="F1475" t="s">
        <v>86</v>
      </c>
      <c r="G1475" t="s">
        <v>20</v>
      </c>
      <c r="H1475" t="s">
        <v>31</v>
      </c>
      <c r="I1475" t="s">
        <v>2</v>
      </c>
      <c r="J1475" t="s">
        <v>13</v>
      </c>
      <c r="K1475" t="s">
        <v>14</v>
      </c>
      <c r="L1475" t="s">
        <v>32</v>
      </c>
      <c r="M1475">
        <v>2</v>
      </c>
      <c r="N1475">
        <v>46.48</v>
      </c>
      <c r="O1475">
        <v>0.05</v>
      </c>
      <c r="P1475">
        <v>18.760000000000002</v>
      </c>
      <c r="Q1475">
        <v>88.311999999999983</v>
      </c>
      <c r="R1475">
        <v>37.520000000000003</v>
      </c>
      <c r="S1475">
        <v>50.79199999999998</v>
      </c>
      <c r="T1475">
        <v>0.57514267596702584</v>
      </c>
      <c r="U1475">
        <v>2026</v>
      </c>
      <c r="V1475" t="s">
        <v>85</v>
      </c>
      <c r="W1475">
        <v>7</v>
      </c>
      <c r="X1475" t="s">
        <v>86</v>
      </c>
    </row>
    <row r="1476" spans="1:24">
      <c r="A1476">
        <v>3714</v>
      </c>
      <c r="B1476" s="28">
        <v>46228</v>
      </c>
      <c r="C1476">
        <v>2026</v>
      </c>
      <c r="D1476" t="s">
        <v>85</v>
      </c>
      <c r="E1476">
        <v>7</v>
      </c>
      <c r="F1476" t="s">
        <v>86</v>
      </c>
      <c r="G1476" t="s">
        <v>11</v>
      </c>
      <c r="H1476" t="s">
        <v>12</v>
      </c>
      <c r="I1476" t="s">
        <v>28</v>
      </c>
      <c r="J1476" t="s">
        <v>3</v>
      </c>
      <c r="K1476" t="s">
        <v>14</v>
      </c>
      <c r="L1476" t="s">
        <v>15</v>
      </c>
      <c r="M1476">
        <v>1</v>
      </c>
      <c r="N1476">
        <v>36.909999999999997</v>
      </c>
      <c r="O1476">
        <v>0</v>
      </c>
      <c r="P1476">
        <v>13.56</v>
      </c>
      <c r="Q1476">
        <v>36.909999999999997</v>
      </c>
      <c r="R1476">
        <v>13.56</v>
      </c>
      <c r="S1476">
        <v>23.349999999999994</v>
      </c>
      <c r="T1476">
        <v>0.63261988620969922</v>
      </c>
      <c r="U1476">
        <v>2026</v>
      </c>
      <c r="V1476" t="s">
        <v>85</v>
      </c>
      <c r="W1476">
        <v>7</v>
      </c>
      <c r="X1476" t="s">
        <v>86</v>
      </c>
    </row>
    <row r="1477" spans="1:24">
      <c r="A1477">
        <v>3893</v>
      </c>
      <c r="B1477" s="28">
        <v>46228</v>
      </c>
      <c r="C1477">
        <v>2026</v>
      </c>
      <c r="D1477" t="s">
        <v>85</v>
      </c>
      <c r="E1477">
        <v>7</v>
      </c>
      <c r="F1477" t="s">
        <v>86</v>
      </c>
      <c r="G1477" t="s">
        <v>0</v>
      </c>
      <c r="H1477" t="s">
        <v>1</v>
      </c>
      <c r="I1477" t="s">
        <v>2</v>
      </c>
      <c r="J1477" t="s">
        <v>3</v>
      </c>
      <c r="K1477" t="s">
        <v>14</v>
      </c>
      <c r="L1477" t="s">
        <v>15</v>
      </c>
      <c r="M1477">
        <v>1</v>
      </c>
      <c r="N1477">
        <v>35.6</v>
      </c>
      <c r="O1477">
        <v>0</v>
      </c>
      <c r="P1477">
        <v>13.91</v>
      </c>
      <c r="Q1477">
        <v>35.6</v>
      </c>
      <c r="R1477">
        <v>13.91</v>
      </c>
      <c r="S1477">
        <v>21.69</v>
      </c>
      <c r="T1477">
        <v>0.60926966292134832</v>
      </c>
      <c r="U1477">
        <v>2026</v>
      </c>
      <c r="V1477" t="s">
        <v>85</v>
      </c>
      <c r="W1477">
        <v>7</v>
      </c>
      <c r="X1477" t="s">
        <v>86</v>
      </c>
    </row>
    <row r="1478" spans="1:24">
      <c r="A1478">
        <v>4136</v>
      </c>
      <c r="B1478" s="28">
        <v>46228</v>
      </c>
      <c r="C1478">
        <v>2026</v>
      </c>
      <c r="D1478" t="s">
        <v>85</v>
      </c>
      <c r="E1478">
        <v>7</v>
      </c>
      <c r="F1478" t="s">
        <v>86</v>
      </c>
      <c r="G1478" t="s">
        <v>6</v>
      </c>
      <c r="H1478" t="s">
        <v>41</v>
      </c>
      <c r="I1478" t="s">
        <v>19</v>
      </c>
      <c r="J1478" t="s">
        <v>13</v>
      </c>
      <c r="K1478" t="s">
        <v>4</v>
      </c>
      <c r="L1478" t="s">
        <v>5</v>
      </c>
      <c r="M1478">
        <v>2</v>
      </c>
      <c r="N1478">
        <v>80.25</v>
      </c>
      <c r="O1478">
        <v>0.05</v>
      </c>
      <c r="P1478">
        <v>42.39</v>
      </c>
      <c r="Q1478">
        <v>152.47499999999999</v>
      </c>
      <c r="R1478">
        <v>84.78</v>
      </c>
      <c r="S1478">
        <v>67.694999999999993</v>
      </c>
      <c r="T1478">
        <v>0.44397442203639936</v>
      </c>
      <c r="U1478">
        <v>2026</v>
      </c>
      <c r="V1478" t="s">
        <v>85</v>
      </c>
      <c r="W1478">
        <v>7</v>
      </c>
      <c r="X1478" t="s">
        <v>86</v>
      </c>
    </row>
    <row r="1479" spans="1:24">
      <c r="A1479">
        <v>4212</v>
      </c>
      <c r="B1479" s="28">
        <v>46228</v>
      </c>
      <c r="C1479">
        <v>2026</v>
      </c>
      <c r="D1479" t="s">
        <v>85</v>
      </c>
      <c r="E1479">
        <v>7</v>
      </c>
      <c r="F1479" t="s">
        <v>86</v>
      </c>
      <c r="G1479" t="s">
        <v>0</v>
      </c>
      <c r="H1479" t="s">
        <v>1</v>
      </c>
      <c r="I1479" t="s">
        <v>28</v>
      </c>
      <c r="J1479" t="s">
        <v>3</v>
      </c>
      <c r="K1479" t="s">
        <v>14</v>
      </c>
      <c r="L1479" t="s">
        <v>32</v>
      </c>
      <c r="M1479">
        <v>2</v>
      </c>
      <c r="N1479">
        <v>47.52</v>
      </c>
      <c r="O1479">
        <v>0.1</v>
      </c>
      <c r="P1479">
        <v>17.86</v>
      </c>
      <c r="Q1479">
        <v>85.536000000000001</v>
      </c>
      <c r="R1479">
        <v>35.72</v>
      </c>
      <c r="S1479">
        <v>49.816000000000003</v>
      </c>
      <c r="T1479">
        <v>0.58239805462027683</v>
      </c>
      <c r="U1479">
        <v>2026</v>
      </c>
      <c r="V1479" t="s">
        <v>85</v>
      </c>
      <c r="W1479">
        <v>7</v>
      </c>
      <c r="X1479" t="s">
        <v>86</v>
      </c>
    </row>
    <row r="1480" spans="1:24">
      <c r="A1480">
        <v>4332</v>
      </c>
      <c r="B1480" s="28">
        <v>46228</v>
      </c>
      <c r="C1480">
        <v>2026</v>
      </c>
      <c r="D1480" t="s">
        <v>85</v>
      </c>
      <c r="E1480">
        <v>7</v>
      </c>
      <c r="F1480" t="s">
        <v>86</v>
      </c>
      <c r="G1480" t="s">
        <v>20</v>
      </c>
      <c r="H1480" t="s">
        <v>47</v>
      </c>
      <c r="I1480" t="s">
        <v>2</v>
      </c>
      <c r="J1480" t="s">
        <v>13</v>
      </c>
      <c r="K1480" t="s">
        <v>14</v>
      </c>
      <c r="L1480" t="s">
        <v>48</v>
      </c>
      <c r="M1480">
        <v>2</v>
      </c>
      <c r="N1480">
        <v>164.58</v>
      </c>
      <c r="O1480">
        <v>0.1</v>
      </c>
      <c r="P1480">
        <v>86.55</v>
      </c>
      <c r="Q1480">
        <v>296.24400000000003</v>
      </c>
      <c r="R1480">
        <v>173.1</v>
      </c>
      <c r="S1480">
        <v>123.14400000000003</v>
      </c>
      <c r="T1480">
        <v>0.41568436829100341</v>
      </c>
      <c r="U1480">
        <v>2026</v>
      </c>
      <c r="V1480" t="s">
        <v>85</v>
      </c>
      <c r="W1480">
        <v>7</v>
      </c>
      <c r="X1480" t="s">
        <v>86</v>
      </c>
    </row>
    <row r="1481" spans="1:24">
      <c r="A1481">
        <v>702</v>
      </c>
      <c r="B1481" s="28">
        <v>46229</v>
      </c>
      <c r="C1481">
        <v>2026</v>
      </c>
      <c r="D1481" t="s">
        <v>85</v>
      </c>
      <c r="E1481">
        <v>7</v>
      </c>
      <c r="F1481" t="s">
        <v>86</v>
      </c>
      <c r="G1481" t="s">
        <v>0</v>
      </c>
      <c r="H1481" t="s">
        <v>36</v>
      </c>
      <c r="I1481" t="s">
        <v>2</v>
      </c>
      <c r="J1481" t="s">
        <v>13</v>
      </c>
      <c r="K1481" t="s">
        <v>4</v>
      </c>
      <c r="L1481" t="s">
        <v>26</v>
      </c>
      <c r="M1481">
        <v>1</v>
      </c>
      <c r="N1481">
        <v>39.99</v>
      </c>
      <c r="O1481">
        <v>0.05</v>
      </c>
      <c r="P1481">
        <v>16.739999999999998</v>
      </c>
      <c r="Q1481">
        <v>37.990499999999997</v>
      </c>
      <c r="R1481">
        <v>16.739999999999998</v>
      </c>
      <c r="S1481">
        <v>21.250499999999999</v>
      </c>
      <c r="T1481">
        <v>0.55936352509179932</v>
      </c>
      <c r="U1481">
        <v>2026</v>
      </c>
      <c r="V1481" t="s">
        <v>85</v>
      </c>
      <c r="W1481">
        <v>7</v>
      </c>
      <c r="X1481" t="s">
        <v>86</v>
      </c>
    </row>
    <row r="1482" spans="1:24">
      <c r="A1482">
        <v>1223</v>
      </c>
      <c r="B1482" s="28">
        <v>46229</v>
      </c>
      <c r="C1482">
        <v>2026</v>
      </c>
      <c r="D1482" t="s">
        <v>85</v>
      </c>
      <c r="E1482">
        <v>7</v>
      </c>
      <c r="F1482" t="s">
        <v>86</v>
      </c>
      <c r="G1482" t="s">
        <v>6</v>
      </c>
      <c r="H1482" t="s">
        <v>43</v>
      </c>
      <c r="I1482" t="s">
        <v>19</v>
      </c>
      <c r="J1482" t="s">
        <v>13</v>
      </c>
      <c r="K1482" t="s">
        <v>9</v>
      </c>
      <c r="L1482" t="s">
        <v>17</v>
      </c>
      <c r="M1482">
        <v>1</v>
      </c>
      <c r="N1482">
        <v>140.44</v>
      </c>
      <c r="O1482">
        <v>0</v>
      </c>
      <c r="P1482">
        <v>77.08</v>
      </c>
      <c r="Q1482">
        <v>140.44</v>
      </c>
      <c r="R1482">
        <v>77.08</v>
      </c>
      <c r="S1482">
        <v>63.36</v>
      </c>
      <c r="T1482">
        <v>0.45115351751637711</v>
      </c>
      <c r="U1482">
        <v>2026</v>
      </c>
      <c r="V1482" t="s">
        <v>85</v>
      </c>
      <c r="W1482">
        <v>7</v>
      </c>
      <c r="X1482" t="s">
        <v>86</v>
      </c>
    </row>
    <row r="1483" spans="1:24">
      <c r="A1483">
        <v>1370</v>
      </c>
      <c r="B1483" s="28">
        <v>46229</v>
      </c>
      <c r="C1483">
        <v>2026</v>
      </c>
      <c r="D1483" t="s">
        <v>85</v>
      </c>
      <c r="E1483">
        <v>7</v>
      </c>
      <c r="F1483" t="s">
        <v>86</v>
      </c>
      <c r="G1483" t="s">
        <v>11</v>
      </c>
      <c r="H1483" t="s">
        <v>39</v>
      </c>
      <c r="I1483" t="s">
        <v>28</v>
      </c>
      <c r="J1483" t="s">
        <v>13</v>
      </c>
      <c r="K1483" t="s">
        <v>34</v>
      </c>
      <c r="L1483" t="s">
        <v>38</v>
      </c>
      <c r="M1483">
        <v>2</v>
      </c>
      <c r="N1483">
        <v>123.73</v>
      </c>
      <c r="O1483">
        <v>0.05</v>
      </c>
      <c r="P1483">
        <v>68.22</v>
      </c>
      <c r="Q1483">
        <v>235.08699999999999</v>
      </c>
      <c r="R1483">
        <v>136.44</v>
      </c>
      <c r="S1483">
        <v>98.646999999999991</v>
      </c>
      <c r="T1483">
        <v>0.41961911973014243</v>
      </c>
      <c r="U1483">
        <v>2026</v>
      </c>
      <c r="V1483" t="s">
        <v>85</v>
      </c>
      <c r="W1483">
        <v>7</v>
      </c>
      <c r="X1483" t="s">
        <v>86</v>
      </c>
    </row>
    <row r="1484" spans="1:24">
      <c r="A1484">
        <v>3476</v>
      </c>
      <c r="B1484" s="28">
        <v>46229</v>
      </c>
      <c r="C1484">
        <v>2026</v>
      </c>
      <c r="D1484" t="s">
        <v>85</v>
      </c>
      <c r="E1484">
        <v>7</v>
      </c>
      <c r="F1484" t="s">
        <v>86</v>
      </c>
      <c r="G1484" t="s">
        <v>20</v>
      </c>
      <c r="H1484" t="s">
        <v>47</v>
      </c>
      <c r="I1484" t="s">
        <v>8</v>
      </c>
      <c r="J1484" t="s">
        <v>13</v>
      </c>
      <c r="K1484" t="s">
        <v>14</v>
      </c>
      <c r="L1484" t="s">
        <v>44</v>
      </c>
      <c r="M1484">
        <v>3</v>
      </c>
      <c r="N1484">
        <v>132.68</v>
      </c>
      <c r="O1484">
        <v>0.15</v>
      </c>
      <c r="P1484">
        <v>67.38</v>
      </c>
      <c r="Q1484">
        <v>338.334</v>
      </c>
      <c r="R1484">
        <v>202.14</v>
      </c>
      <c r="S1484">
        <v>136.19400000000002</v>
      </c>
      <c r="T1484">
        <v>0.40254304917625783</v>
      </c>
      <c r="U1484">
        <v>2026</v>
      </c>
      <c r="V1484" t="s">
        <v>85</v>
      </c>
      <c r="W1484">
        <v>7</v>
      </c>
      <c r="X1484" t="s">
        <v>86</v>
      </c>
    </row>
    <row r="1485" spans="1:24">
      <c r="A1485">
        <v>4066</v>
      </c>
      <c r="B1485" s="28">
        <v>46229</v>
      </c>
      <c r="C1485">
        <v>2026</v>
      </c>
      <c r="D1485" t="s">
        <v>85</v>
      </c>
      <c r="E1485">
        <v>7</v>
      </c>
      <c r="F1485" t="s">
        <v>86</v>
      </c>
      <c r="G1485" t="s">
        <v>20</v>
      </c>
      <c r="H1485" t="s">
        <v>31</v>
      </c>
      <c r="I1485" t="s">
        <v>19</v>
      </c>
      <c r="J1485" t="s">
        <v>13</v>
      </c>
      <c r="K1485" t="s">
        <v>34</v>
      </c>
      <c r="L1485" t="s">
        <v>42</v>
      </c>
      <c r="M1485">
        <v>1</v>
      </c>
      <c r="N1485">
        <v>35.479999999999997</v>
      </c>
      <c r="O1485">
        <v>0.05</v>
      </c>
      <c r="P1485">
        <v>14.15</v>
      </c>
      <c r="Q1485">
        <v>33.705999999999996</v>
      </c>
      <c r="R1485">
        <v>14.15</v>
      </c>
      <c r="S1485">
        <v>19.555999999999997</v>
      </c>
      <c r="T1485">
        <v>0.58019343737020113</v>
      </c>
      <c r="U1485">
        <v>2026</v>
      </c>
      <c r="V1485" t="s">
        <v>85</v>
      </c>
      <c r="W1485">
        <v>7</v>
      </c>
      <c r="X1485" t="s">
        <v>86</v>
      </c>
    </row>
    <row r="1486" spans="1:24">
      <c r="A1486">
        <v>4153</v>
      </c>
      <c r="B1486" s="28">
        <v>46229</v>
      </c>
      <c r="C1486">
        <v>2026</v>
      </c>
      <c r="D1486" t="s">
        <v>85</v>
      </c>
      <c r="E1486">
        <v>7</v>
      </c>
      <c r="F1486" t="s">
        <v>86</v>
      </c>
      <c r="G1486" t="s">
        <v>20</v>
      </c>
      <c r="H1486" t="s">
        <v>31</v>
      </c>
      <c r="I1486" t="s">
        <v>2</v>
      </c>
      <c r="J1486" t="s">
        <v>16</v>
      </c>
      <c r="K1486" t="s">
        <v>14</v>
      </c>
      <c r="L1486" t="s">
        <v>44</v>
      </c>
      <c r="M1486">
        <v>3</v>
      </c>
      <c r="N1486">
        <v>134.63</v>
      </c>
      <c r="O1486">
        <v>0</v>
      </c>
      <c r="P1486">
        <v>67.2</v>
      </c>
      <c r="Q1486">
        <v>403.89</v>
      </c>
      <c r="R1486">
        <v>201.60000000000002</v>
      </c>
      <c r="S1486">
        <v>202.28999999999996</v>
      </c>
      <c r="T1486">
        <v>0.50085419297333422</v>
      </c>
      <c r="U1486">
        <v>2026</v>
      </c>
      <c r="V1486" t="s">
        <v>85</v>
      </c>
      <c r="W1486">
        <v>7</v>
      </c>
      <c r="X1486" t="s">
        <v>86</v>
      </c>
    </row>
    <row r="1487" spans="1:24">
      <c r="A1487">
        <v>379</v>
      </c>
      <c r="B1487" s="28">
        <v>46230</v>
      </c>
      <c r="C1487">
        <v>2026</v>
      </c>
      <c r="D1487" t="s">
        <v>85</v>
      </c>
      <c r="E1487">
        <v>7</v>
      </c>
      <c r="F1487" t="s">
        <v>86</v>
      </c>
      <c r="G1487" t="s">
        <v>0</v>
      </c>
      <c r="H1487" t="s">
        <v>36</v>
      </c>
      <c r="I1487" t="s">
        <v>28</v>
      </c>
      <c r="J1487" t="s">
        <v>13</v>
      </c>
      <c r="K1487" t="s">
        <v>9</v>
      </c>
      <c r="L1487" t="s">
        <v>46</v>
      </c>
      <c r="M1487">
        <v>3</v>
      </c>
      <c r="N1487">
        <v>72.03</v>
      </c>
      <c r="O1487">
        <v>0</v>
      </c>
      <c r="P1487">
        <v>32.46</v>
      </c>
      <c r="Q1487">
        <v>216.09</v>
      </c>
      <c r="R1487">
        <v>97.38</v>
      </c>
      <c r="S1487">
        <v>118.71000000000001</v>
      </c>
      <c r="T1487">
        <v>0.54935443565181175</v>
      </c>
      <c r="U1487">
        <v>2026</v>
      </c>
      <c r="V1487" t="s">
        <v>85</v>
      </c>
      <c r="W1487">
        <v>7</v>
      </c>
      <c r="X1487" t="s">
        <v>86</v>
      </c>
    </row>
    <row r="1488" spans="1:24">
      <c r="A1488">
        <v>820</v>
      </c>
      <c r="B1488" s="28">
        <v>46230</v>
      </c>
      <c r="C1488">
        <v>2026</v>
      </c>
      <c r="D1488" t="s">
        <v>85</v>
      </c>
      <c r="E1488">
        <v>7</v>
      </c>
      <c r="F1488" t="s">
        <v>86</v>
      </c>
      <c r="G1488" t="s">
        <v>20</v>
      </c>
      <c r="H1488" t="s">
        <v>31</v>
      </c>
      <c r="I1488" t="s">
        <v>28</v>
      </c>
      <c r="J1488" t="s">
        <v>3</v>
      </c>
      <c r="K1488" t="s">
        <v>34</v>
      </c>
      <c r="L1488" t="s">
        <v>35</v>
      </c>
      <c r="M1488">
        <v>1</v>
      </c>
      <c r="N1488">
        <v>40.24</v>
      </c>
      <c r="O1488">
        <v>0</v>
      </c>
      <c r="P1488">
        <v>15.05</v>
      </c>
      <c r="Q1488">
        <v>40.24</v>
      </c>
      <c r="R1488">
        <v>15.05</v>
      </c>
      <c r="S1488">
        <v>25.19</v>
      </c>
      <c r="T1488">
        <v>0.62599403578528823</v>
      </c>
      <c r="U1488">
        <v>2026</v>
      </c>
      <c r="V1488" t="s">
        <v>85</v>
      </c>
      <c r="W1488">
        <v>7</v>
      </c>
      <c r="X1488" t="s">
        <v>86</v>
      </c>
    </row>
    <row r="1489" spans="1:24">
      <c r="A1489">
        <v>2003</v>
      </c>
      <c r="B1489" s="28">
        <v>46230</v>
      </c>
      <c r="C1489">
        <v>2026</v>
      </c>
      <c r="D1489" t="s">
        <v>85</v>
      </c>
      <c r="E1489">
        <v>7</v>
      </c>
      <c r="F1489" t="s">
        <v>86</v>
      </c>
      <c r="G1489" t="s">
        <v>11</v>
      </c>
      <c r="H1489" t="s">
        <v>25</v>
      </c>
      <c r="I1489" t="s">
        <v>19</v>
      </c>
      <c r="J1489" t="s">
        <v>3</v>
      </c>
      <c r="K1489" t="s">
        <v>14</v>
      </c>
      <c r="L1489" t="s">
        <v>15</v>
      </c>
      <c r="M1489">
        <v>1</v>
      </c>
      <c r="N1489">
        <v>36.14</v>
      </c>
      <c r="O1489">
        <v>0</v>
      </c>
      <c r="P1489">
        <v>13.52</v>
      </c>
      <c r="Q1489">
        <v>36.14</v>
      </c>
      <c r="R1489">
        <v>13.52</v>
      </c>
      <c r="S1489">
        <v>22.62</v>
      </c>
      <c r="T1489">
        <v>0.62589928057553956</v>
      </c>
      <c r="U1489">
        <v>2026</v>
      </c>
      <c r="V1489" t="s">
        <v>85</v>
      </c>
      <c r="W1489">
        <v>7</v>
      </c>
      <c r="X1489" t="s">
        <v>86</v>
      </c>
    </row>
    <row r="1490" spans="1:24">
      <c r="A1490">
        <v>2682</v>
      </c>
      <c r="B1490" s="28">
        <v>46230</v>
      </c>
      <c r="C1490">
        <v>2026</v>
      </c>
      <c r="D1490" t="s">
        <v>85</v>
      </c>
      <c r="E1490">
        <v>7</v>
      </c>
      <c r="F1490" t="s">
        <v>86</v>
      </c>
      <c r="G1490" t="s">
        <v>6</v>
      </c>
      <c r="H1490" t="s">
        <v>41</v>
      </c>
      <c r="I1490" t="s">
        <v>2</v>
      </c>
      <c r="J1490" t="s">
        <v>13</v>
      </c>
      <c r="K1490" t="s">
        <v>34</v>
      </c>
      <c r="L1490" t="s">
        <v>35</v>
      </c>
      <c r="M1490">
        <v>2</v>
      </c>
      <c r="N1490">
        <v>40.22</v>
      </c>
      <c r="O1490">
        <v>0.05</v>
      </c>
      <c r="P1490">
        <v>14.72</v>
      </c>
      <c r="Q1490">
        <v>76.417999999999992</v>
      </c>
      <c r="R1490">
        <v>29.44</v>
      </c>
      <c r="S1490">
        <v>46.977999999999994</v>
      </c>
      <c r="T1490">
        <v>0.61475045146431473</v>
      </c>
      <c r="U1490">
        <v>2026</v>
      </c>
      <c r="V1490" t="s">
        <v>85</v>
      </c>
      <c r="W1490">
        <v>7</v>
      </c>
      <c r="X1490" t="s">
        <v>86</v>
      </c>
    </row>
    <row r="1491" spans="1:24">
      <c r="A1491">
        <v>3860</v>
      </c>
      <c r="B1491" s="28">
        <v>46230</v>
      </c>
      <c r="C1491">
        <v>2026</v>
      </c>
      <c r="D1491" t="s">
        <v>85</v>
      </c>
      <c r="E1491">
        <v>7</v>
      </c>
      <c r="F1491" t="s">
        <v>86</v>
      </c>
      <c r="G1491" t="s">
        <v>20</v>
      </c>
      <c r="H1491" t="s">
        <v>31</v>
      </c>
      <c r="I1491" t="s">
        <v>2</v>
      </c>
      <c r="J1491" t="s">
        <v>3</v>
      </c>
      <c r="K1491" t="s">
        <v>34</v>
      </c>
      <c r="L1491" t="s">
        <v>42</v>
      </c>
      <c r="M1491">
        <v>3</v>
      </c>
      <c r="N1491">
        <v>37.130000000000003</v>
      </c>
      <c r="O1491">
        <v>0.05</v>
      </c>
      <c r="P1491">
        <v>14.29</v>
      </c>
      <c r="Q1491">
        <v>105.82050000000001</v>
      </c>
      <c r="R1491">
        <v>42.87</v>
      </c>
      <c r="S1491">
        <v>62.950500000000012</v>
      </c>
      <c r="T1491">
        <v>0.59488000907196625</v>
      </c>
      <c r="U1491">
        <v>2026</v>
      </c>
      <c r="V1491" t="s">
        <v>85</v>
      </c>
      <c r="W1491">
        <v>7</v>
      </c>
      <c r="X1491" t="s">
        <v>86</v>
      </c>
    </row>
    <row r="1492" spans="1:24">
      <c r="A1492">
        <v>4063</v>
      </c>
      <c r="B1492" s="28">
        <v>46230</v>
      </c>
      <c r="C1492">
        <v>2026</v>
      </c>
      <c r="D1492" t="s">
        <v>85</v>
      </c>
      <c r="E1492">
        <v>7</v>
      </c>
      <c r="F1492" t="s">
        <v>86</v>
      </c>
      <c r="G1492" t="s">
        <v>0</v>
      </c>
      <c r="H1492" t="s">
        <v>36</v>
      </c>
      <c r="I1492" t="s">
        <v>2</v>
      </c>
      <c r="J1492" t="s">
        <v>13</v>
      </c>
      <c r="K1492" t="s">
        <v>23</v>
      </c>
      <c r="L1492" t="s">
        <v>51</v>
      </c>
      <c r="M1492">
        <v>4</v>
      </c>
      <c r="N1492">
        <v>125.07</v>
      </c>
      <c r="O1492">
        <v>0.05</v>
      </c>
      <c r="P1492">
        <v>60</v>
      </c>
      <c r="Q1492">
        <v>475.26599999999996</v>
      </c>
      <c r="R1492">
        <v>240</v>
      </c>
      <c r="S1492">
        <v>235.26599999999996</v>
      </c>
      <c r="T1492">
        <v>0.4950196311118405</v>
      </c>
      <c r="U1492">
        <v>2026</v>
      </c>
      <c r="V1492" t="s">
        <v>85</v>
      </c>
      <c r="W1492">
        <v>7</v>
      </c>
      <c r="X1492" t="s">
        <v>86</v>
      </c>
    </row>
    <row r="1493" spans="1:24">
      <c r="A1493">
        <v>4474</v>
      </c>
      <c r="B1493" s="28">
        <v>46230</v>
      </c>
      <c r="C1493">
        <v>2026</v>
      </c>
      <c r="D1493" t="s">
        <v>85</v>
      </c>
      <c r="E1493">
        <v>7</v>
      </c>
      <c r="F1493" t="s">
        <v>86</v>
      </c>
      <c r="G1493" t="s">
        <v>20</v>
      </c>
      <c r="H1493" t="s">
        <v>47</v>
      </c>
      <c r="I1493" t="s">
        <v>8</v>
      </c>
      <c r="J1493" t="s">
        <v>3</v>
      </c>
      <c r="K1493" t="s">
        <v>34</v>
      </c>
      <c r="L1493" t="s">
        <v>38</v>
      </c>
      <c r="M1493">
        <v>5</v>
      </c>
      <c r="N1493">
        <v>122.14</v>
      </c>
      <c r="O1493">
        <v>0.05</v>
      </c>
      <c r="P1493">
        <v>70.64</v>
      </c>
      <c r="Q1493">
        <v>580.16499999999996</v>
      </c>
      <c r="R1493">
        <v>353.2</v>
      </c>
      <c r="S1493">
        <v>226.96499999999997</v>
      </c>
      <c r="T1493">
        <v>0.39120767367903958</v>
      </c>
      <c r="U1493">
        <v>2026</v>
      </c>
      <c r="V1493" t="s">
        <v>85</v>
      </c>
      <c r="W1493">
        <v>7</v>
      </c>
      <c r="X1493" t="s">
        <v>86</v>
      </c>
    </row>
    <row r="1494" spans="1:24">
      <c r="A1494">
        <v>21</v>
      </c>
      <c r="B1494" s="28">
        <v>46231</v>
      </c>
      <c r="C1494">
        <v>2026</v>
      </c>
      <c r="D1494" t="s">
        <v>85</v>
      </c>
      <c r="E1494">
        <v>7</v>
      </c>
      <c r="F1494" t="s">
        <v>86</v>
      </c>
      <c r="G1494" t="s">
        <v>6</v>
      </c>
      <c r="H1494" t="s">
        <v>41</v>
      </c>
      <c r="I1494" t="s">
        <v>2</v>
      </c>
      <c r="J1494" t="s">
        <v>16</v>
      </c>
      <c r="K1494" t="s">
        <v>23</v>
      </c>
      <c r="L1494" t="s">
        <v>51</v>
      </c>
      <c r="M1494">
        <v>1</v>
      </c>
      <c r="N1494">
        <v>120.09</v>
      </c>
      <c r="O1494">
        <v>0</v>
      </c>
      <c r="P1494">
        <v>62.18</v>
      </c>
      <c r="Q1494">
        <v>120.09</v>
      </c>
      <c r="R1494">
        <v>62.18</v>
      </c>
      <c r="S1494">
        <v>57.910000000000004</v>
      </c>
      <c r="T1494">
        <v>0.48222166708302111</v>
      </c>
      <c r="U1494">
        <v>2026</v>
      </c>
      <c r="V1494" t="s">
        <v>85</v>
      </c>
      <c r="W1494">
        <v>7</v>
      </c>
      <c r="X1494" t="s">
        <v>86</v>
      </c>
    </row>
    <row r="1495" spans="1:24">
      <c r="A1495">
        <v>368</v>
      </c>
      <c r="B1495" s="28">
        <v>46231</v>
      </c>
      <c r="C1495">
        <v>2026</v>
      </c>
      <c r="D1495" t="s">
        <v>85</v>
      </c>
      <c r="E1495">
        <v>7</v>
      </c>
      <c r="F1495" t="s">
        <v>86</v>
      </c>
      <c r="G1495" t="s">
        <v>20</v>
      </c>
      <c r="H1495" t="s">
        <v>21</v>
      </c>
      <c r="I1495" t="s">
        <v>28</v>
      </c>
      <c r="J1495" t="s">
        <v>3</v>
      </c>
      <c r="K1495" t="s">
        <v>4</v>
      </c>
      <c r="L1495" t="s">
        <v>30</v>
      </c>
      <c r="M1495">
        <v>6</v>
      </c>
      <c r="N1495">
        <v>102.75</v>
      </c>
      <c r="O1495">
        <v>0</v>
      </c>
      <c r="P1495">
        <v>51.55</v>
      </c>
      <c r="Q1495">
        <v>616.5</v>
      </c>
      <c r="R1495">
        <v>309.29999999999995</v>
      </c>
      <c r="S1495">
        <v>307.20000000000005</v>
      </c>
      <c r="T1495">
        <v>0.49829683698296845</v>
      </c>
      <c r="U1495">
        <v>2026</v>
      </c>
      <c r="V1495" t="s">
        <v>85</v>
      </c>
      <c r="W1495">
        <v>7</v>
      </c>
      <c r="X1495" t="s">
        <v>86</v>
      </c>
    </row>
    <row r="1496" spans="1:24">
      <c r="A1496">
        <v>457</v>
      </c>
      <c r="B1496" s="28">
        <v>46231</v>
      </c>
      <c r="C1496">
        <v>2026</v>
      </c>
      <c r="D1496" t="s">
        <v>85</v>
      </c>
      <c r="E1496">
        <v>7</v>
      </c>
      <c r="F1496" t="s">
        <v>86</v>
      </c>
      <c r="G1496" t="s">
        <v>11</v>
      </c>
      <c r="H1496" t="s">
        <v>12</v>
      </c>
      <c r="I1496" t="s">
        <v>2</v>
      </c>
      <c r="J1496" t="s">
        <v>3</v>
      </c>
      <c r="K1496" t="s">
        <v>23</v>
      </c>
      <c r="L1496" t="s">
        <v>29</v>
      </c>
      <c r="M1496">
        <v>4</v>
      </c>
      <c r="N1496">
        <v>191.15</v>
      </c>
      <c r="O1496">
        <v>0</v>
      </c>
      <c r="P1496">
        <v>105.01</v>
      </c>
      <c r="Q1496">
        <v>764.6</v>
      </c>
      <c r="R1496">
        <v>420.04</v>
      </c>
      <c r="S1496">
        <v>344.56</v>
      </c>
      <c r="T1496">
        <v>0.45064085796494896</v>
      </c>
      <c r="U1496">
        <v>2026</v>
      </c>
      <c r="V1496" t="s">
        <v>85</v>
      </c>
      <c r="W1496">
        <v>7</v>
      </c>
      <c r="X1496" t="s">
        <v>86</v>
      </c>
    </row>
    <row r="1497" spans="1:24">
      <c r="A1497">
        <v>1516</v>
      </c>
      <c r="B1497" s="28">
        <v>46231</v>
      </c>
      <c r="C1497">
        <v>2026</v>
      </c>
      <c r="D1497" t="s">
        <v>85</v>
      </c>
      <c r="E1497">
        <v>7</v>
      </c>
      <c r="F1497" t="s">
        <v>86</v>
      </c>
      <c r="G1497" t="s">
        <v>0</v>
      </c>
      <c r="H1497" t="s">
        <v>36</v>
      </c>
      <c r="I1497" t="s">
        <v>2</v>
      </c>
      <c r="J1497" t="s">
        <v>16</v>
      </c>
      <c r="K1497" t="s">
        <v>34</v>
      </c>
      <c r="L1497" t="s">
        <v>35</v>
      </c>
      <c r="M1497">
        <v>2</v>
      </c>
      <c r="N1497">
        <v>40.15</v>
      </c>
      <c r="O1497">
        <v>0.1</v>
      </c>
      <c r="P1497">
        <v>14.86</v>
      </c>
      <c r="Q1497">
        <v>72.27</v>
      </c>
      <c r="R1497">
        <v>29.72</v>
      </c>
      <c r="S1497">
        <v>42.55</v>
      </c>
      <c r="T1497">
        <v>0.58876435588764353</v>
      </c>
      <c r="U1497">
        <v>2026</v>
      </c>
      <c r="V1497" t="s">
        <v>85</v>
      </c>
      <c r="W1497">
        <v>7</v>
      </c>
      <c r="X1497" t="s">
        <v>86</v>
      </c>
    </row>
    <row r="1498" spans="1:24">
      <c r="A1498">
        <v>2266</v>
      </c>
      <c r="B1498" s="28">
        <v>46231</v>
      </c>
      <c r="C1498">
        <v>2026</v>
      </c>
      <c r="D1498" t="s">
        <v>85</v>
      </c>
      <c r="E1498">
        <v>7</v>
      </c>
      <c r="F1498" t="s">
        <v>86</v>
      </c>
      <c r="G1498" t="s">
        <v>6</v>
      </c>
      <c r="H1498" t="s">
        <v>41</v>
      </c>
      <c r="I1498" t="s">
        <v>28</v>
      </c>
      <c r="J1498" t="s">
        <v>16</v>
      </c>
      <c r="K1498" t="s">
        <v>23</v>
      </c>
      <c r="L1498" t="s">
        <v>40</v>
      </c>
      <c r="M1498">
        <v>1</v>
      </c>
      <c r="N1498">
        <v>83.05</v>
      </c>
      <c r="O1498">
        <v>0</v>
      </c>
      <c r="P1498">
        <v>38.86</v>
      </c>
      <c r="Q1498">
        <v>83.05</v>
      </c>
      <c r="R1498">
        <v>38.86</v>
      </c>
      <c r="S1498">
        <v>44.19</v>
      </c>
      <c r="T1498">
        <v>0.53208910295003009</v>
      </c>
      <c r="U1498">
        <v>2026</v>
      </c>
      <c r="V1498" t="s">
        <v>85</v>
      </c>
      <c r="W1498">
        <v>7</v>
      </c>
      <c r="X1498" t="s">
        <v>86</v>
      </c>
    </row>
    <row r="1499" spans="1:24">
      <c r="A1499">
        <v>2802</v>
      </c>
      <c r="B1499" s="28">
        <v>46231</v>
      </c>
      <c r="C1499">
        <v>2026</v>
      </c>
      <c r="D1499" t="s">
        <v>85</v>
      </c>
      <c r="E1499">
        <v>7</v>
      </c>
      <c r="F1499" t="s">
        <v>86</v>
      </c>
      <c r="G1499" t="s">
        <v>0</v>
      </c>
      <c r="H1499" t="s">
        <v>36</v>
      </c>
      <c r="I1499" t="s">
        <v>2</v>
      </c>
      <c r="J1499" t="s">
        <v>3</v>
      </c>
      <c r="K1499" t="s">
        <v>9</v>
      </c>
      <c r="L1499" t="s">
        <v>17</v>
      </c>
      <c r="M1499">
        <v>2</v>
      </c>
      <c r="N1499">
        <v>146.22999999999999</v>
      </c>
      <c r="O1499">
        <v>0</v>
      </c>
      <c r="P1499">
        <v>79.040000000000006</v>
      </c>
      <c r="Q1499">
        <v>292.45999999999998</v>
      </c>
      <c r="R1499">
        <v>158.08000000000001</v>
      </c>
      <c r="S1499">
        <v>134.37999999999997</v>
      </c>
      <c r="T1499">
        <v>0.45948163851466861</v>
      </c>
      <c r="U1499">
        <v>2026</v>
      </c>
      <c r="V1499" t="s">
        <v>85</v>
      </c>
      <c r="W1499">
        <v>7</v>
      </c>
      <c r="X1499" t="s">
        <v>86</v>
      </c>
    </row>
    <row r="1500" spans="1:24">
      <c r="A1500">
        <v>3604</v>
      </c>
      <c r="B1500" s="28">
        <v>46231</v>
      </c>
      <c r="C1500">
        <v>2026</v>
      </c>
      <c r="D1500" t="s">
        <v>85</v>
      </c>
      <c r="E1500">
        <v>7</v>
      </c>
      <c r="F1500" t="s">
        <v>86</v>
      </c>
      <c r="G1500" t="s">
        <v>6</v>
      </c>
      <c r="H1500" t="s">
        <v>49</v>
      </c>
      <c r="I1500" t="s">
        <v>2</v>
      </c>
      <c r="J1500" t="s">
        <v>3</v>
      </c>
      <c r="K1500" t="s">
        <v>9</v>
      </c>
      <c r="L1500" t="s">
        <v>17</v>
      </c>
      <c r="M1500">
        <v>2</v>
      </c>
      <c r="N1500">
        <v>144.09</v>
      </c>
      <c r="O1500">
        <v>0</v>
      </c>
      <c r="P1500">
        <v>77.67</v>
      </c>
      <c r="Q1500">
        <v>288.18</v>
      </c>
      <c r="R1500">
        <v>155.34</v>
      </c>
      <c r="S1500">
        <v>132.84</v>
      </c>
      <c r="T1500">
        <v>0.46096189881324173</v>
      </c>
      <c r="U1500">
        <v>2026</v>
      </c>
      <c r="V1500" t="s">
        <v>85</v>
      </c>
      <c r="W1500">
        <v>7</v>
      </c>
      <c r="X1500" t="s">
        <v>86</v>
      </c>
    </row>
    <row r="1501" spans="1:24">
      <c r="A1501">
        <v>3644</v>
      </c>
      <c r="B1501" s="28">
        <v>46231</v>
      </c>
      <c r="C1501">
        <v>2026</v>
      </c>
      <c r="D1501" t="s">
        <v>85</v>
      </c>
      <c r="E1501">
        <v>7</v>
      </c>
      <c r="F1501" t="s">
        <v>86</v>
      </c>
      <c r="G1501" t="s">
        <v>11</v>
      </c>
      <c r="H1501" t="s">
        <v>39</v>
      </c>
      <c r="I1501" t="s">
        <v>19</v>
      </c>
      <c r="J1501" t="s">
        <v>16</v>
      </c>
      <c r="K1501" t="s">
        <v>9</v>
      </c>
      <c r="L1501" t="s">
        <v>10</v>
      </c>
      <c r="M1501">
        <v>3</v>
      </c>
      <c r="N1501">
        <v>93.01</v>
      </c>
      <c r="O1501">
        <v>0.15</v>
      </c>
      <c r="P1501">
        <v>46.68</v>
      </c>
      <c r="Q1501">
        <v>237.17550000000003</v>
      </c>
      <c r="R1501">
        <v>140.04</v>
      </c>
      <c r="S1501">
        <v>97.135500000000036</v>
      </c>
      <c r="T1501">
        <v>0.4095511551572571</v>
      </c>
      <c r="U1501">
        <v>2026</v>
      </c>
      <c r="V1501" t="s">
        <v>85</v>
      </c>
      <c r="W1501">
        <v>7</v>
      </c>
      <c r="X1501" t="s">
        <v>86</v>
      </c>
    </row>
    <row r="1502" spans="1:24">
      <c r="A1502">
        <v>4271</v>
      </c>
      <c r="B1502" s="28">
        <v>46231</v>
      </c>
      <c r="C1502">
        <v>2026</v>
      </c>
      <c r="D1502" t="s">
        <v>85</v>
      </c>
      <c r="E1502">
        <v>7</v>
      </c>
      <c r="F1502" t="s">
        <v>86</v>
      </c>
      <c r="G1502" t="s">
        <v>0</v>
      </c>
      <c r="H1502" t="s">
        <v>1</v>
      </c>
      <c r="I1502" t="s">
        <v>19</v>
      </c>
      <c r="J1502" t="s">
        <v>13</v>
      </c>
      <c r="K1502" t="s">
        <v>23</v>
      </c>
      <c r="L1502" t="s">
        <v>51</v>
      </c>
      <c r="M1502">
        <v>1</v>
      </c>
      <c r="N1502">
        <v>121.61</v>
      </c>
      <c r="O1502">
        <v>0.1</v>
      </c>
      <c r="P1502">
        <v>60.58</v>
      </c>
      <c r="Q1502">
        <v>109.449</v>
      </c>
      <c r="R1502">
        <v>60.58</v>
      </c>
      <c r="S1502">
        <v>48.869</v>
      </c>
      <c r="T1502">
        <v>0.4465001964385239</v>
      </c>
      <c r="U1502">
        <v>2026</v>
      </c>
      <c r="V1502" t="s">
        <v>85</v>
      </c>
      <c r="W1502">
        <v>7</v>
      </c>
      <c r="X1502" t="s">
        <v>86</v>
      </c>
    </row>
    <row r="1503" spans="1:24">
      <c r="A1503">
        <v>272</v>
      </c>
      <c r="B1503" s="28">
        <v>46232</v>
      </c>
      <c r="C1503">
        <v>2026</v>
      </c>
      <c r="D1503" t="s">
        <v>85</v>
      </c>
      <c r="E1503">
        <v>7</v>
      </c>
      <c r="F1503" t="s">
        <v>86</v>
      </c>
      <c r="G1503" t="s">
        <v>20</v>
      </c>
      <c r="H1503" t="s">
        <v>21</v>
      </c>
      <c r="I1503" t="s">
        <v>2</v>
      </c>
      <c r="J1503" t="s">
        <v>16</v>
      </c>
      <c r="K1503" t="s">
        <v>23</v>
      </c>
      <c r="L1503" t="s">
        <v>29</v>
      </c>
      <c r="M1503">
        <v>2</v>
      </c>
      <c r="N1503">
        <v>195.09</v>
      </c>
      <c r="O1503">
        <v>0</v>
      </c>
      <c r="P1503">
        <v>106.82</v>
      </c>
      <c r="Q1503">
        <v>390.18</v>
      </c>
      <c r="R1503">
        <v>213.64</v>
      </c>
      <c r="S1503">
        <v>176.54000000000002</v>
      </c>
      <c r="T1503">
        <v>0.45245783997129535</v>
      </c>
      <c r="U1503">
        <v>2026</v>
      </c>
      <c r="V1503" t="s">
        <v>85</v>
      </c>
      <c r="W1503">
        <v>7</v>
      </c>
      <c r="X1503" t="s">
        <v>86</v>
      </c>
    </row>
    <row r="1504" spans="1:24">
      <c r="A1504">
        <v>1469</v>
      </c>
      <c r="B1504" s="28">
        <v>46232</v>
      </c>
      <c r="C1504">
        <v>2026</v>
      </c>
      <c r="D1504" t="s">
        <v>85</v>
      </c>
      <c r="E1504">
        <v>7</v>
      </c>
      <c r="F1504" t="s">
        <v>86</v>
      </c>
      <c r="G1504" t="s">
        <v>11</v>
      </c>
      <c r="H1504" t="s">
        <v>39</v>
      </c>
      <c r="I1504" t="s">
        <v>19</v>
      </c>
      <c r="J1504" t="s">
        <v>3</v>
      </c>
      <c r="K1504" t="s">
        <v>14</v>
      </c>
      <c r="L1504" t="s">
        <v>48</v>
      </c>
      <c r="M1504">
        <v>3</v>
      </c>
      <c r="N1504">
        <v>167.52</v>
      </c>
      <c r="O1504">
        <v>0</v>
      </c>
      <c r="P1504">
        <v>87.26</v>
      </c>
      <c r="Q1504">
        <v>502.56000000000006</v>
      </c>
      <c r="R1504">
        <v>261.78000000000003</v>
      </c>
      <c r="S1504">
        <v>240.78000000000003</v>
      </c>
      <c r="T1504">
        <v>0.4791069723018147</v>
      </c>
      <c r="U1504">
        <v>2026</v>
      </c>
      <c r="V1504" t="s">
        <v>85</v>
      </c>
      <c r="W1504">
        <v>7</v>
      </c>
      <c r="X1504" t="s">
        <v>86</v>
      </c>
    </row>
    <row r="1505" spans="1:24">
      <c r="A1505">
        <v>2253</v>
      </c>
      <c r="B1505" s="28">
        <v>46232</v>
      </c>
      <c r="C1505">
        <v>2026</v>
      </c>
      <c r="D1505" t="s">
        <v>85</v>
      </c>
      <c r="E1505">
        <v>7</v>
      </c>
      <c r="F1505" t="s">
        <v>86</v>
      </c>
      <c r="G1505" t="s">
        <v>6</v>
      </c>
      <c r="H1505" t="s">
        <v>49</v>
      </c>
      <c r="I1505" t="s">
        <v>28</v>
      </c>
      <c r="J1505" t="s">
        <v>13</v>
      </c>
      <c r="K1505" t="s">
        <v>4</v>
      </c>
      <c r="L1505" t="s">
        <v>22</v>
      </c>
      <c r="M1505">
        <v>3</v>
      </c>
      <c r="N1505">
        <v>50.98</v>
      </c>
      <c r="O1505">
        <v>0</v>
      </c>
      <c r="P1505">
        <v>22.63</v>
      </c>
      <c r="Q1505">
        <v>152.94</v>
      </c>
      <c r="R1505">
        <v>67.89</v>
      </c>
      <c r="S1505">
        <v>85.05</v>
      </c>
      <c r="T1505">
        <v>0.55610043154178113</v>
      </c>
      <c r="U1505">
        <v>2026</v>
      </c>
      <c r="V1505" t="s">
        <v>85</v>
      </c>
      <c r="W1505">
        <v>7</v>
      </c>
      <c r="X1505" t="s">
        <v>86</v>
      </c>
    </row>
    <row r="1506" spans="1:24">
      <c r="A1506">
        <v>2554</v>
      </c>
      <c r="B1506" s="28">
        <v>46232</v>
      </c>
      <c r="C1506">
        <v>2026</v>
      </c>
      <c r="D1506" t="s">
        <v>85</v>
      </c>
      <c r="E1506">
        <v>7</v>
      </c>
      <c r="F1506" t="s">
        <v>86</v>
      </c>
      <c r="G1506" t="s">
        <v>6</v>
      </c>
      <c r="H1506" t="s">
        <v>41</v>
      </c>
      <c r="I1506" t="s">
        <v>28</v>
      </c>
      <c r="J1506" t="s">
        <v>13</v>
      </c>
      <c r="K1506" t="s">
        <v>34</v>
      </c>
      <c r="L1506" t="s">
        <v>45</v>
      </c>
      <c r="M1506">
        <v>2</v>
      </c>
      <c r="N1506">
        <v>49.98</v>
      </c>
      <c r="O1506">
        <v>0.1</v>
      </c>
      <c r="P1506">
        <v>21.91</v>
      </c>
      <c r="Q1506">
        <v>89.963999999999999</v>
      </c>
      <c r="R1506">
        <v>43.82</v>
      </c>
      <c r="S1506">
        <v>46.143999999999998</v>
      </c>
      <c r="T1506">
        <v>0.51291627762215997</v>
      </c>
      <c r="U1506">
        <v>2026</v>
      </c>
      <c r="V1506" t="s">
        <v>85</v>
      </c>
      <c r="W1506">
        <v>7</v>
      </c>
      <c r="X1506" t="s">
        <v>86</v>
      </c>
    </row>
    <row r="1507" spans="1:24">
      <c r="A1507">
        <v>2624</v>
      </c>
      <c r="B1507" s="28">
        <v>46232</v>
      </c>
      <c r="C1507">
        <v>2026</v>
      </c>
      <c r="D1507" t="s">
        <v>85</v>
      </c>
      <c r="E1507">
        <v>7</v>
      </c>
      <c r="F1507" t="s">
        <v>86</v>
      </c>
      <c r="G1507" t="s">
        <v>20</v>
      </c>
      <c r="H1507" t="s">
        <v>21</v>
      </c>
      <c r="I1507" t="s">
        <v>8</v>
      </c>
      <c r="J1507" t="s">
        <v>16</v>
      </c>
      <c r="K1507" t="s">
        <v>14</v>
      </c>
      <c r="L1507" t="s">
        <v>15</v>
      </c>
      <c r="M1507">
        <v>4</v>
      </c>
      <c r="N1507">
        <v>36.44</v>
      </c>
      <c r="O1507">
        <v>0.15</v>
      </c>
      <c r="P1507">
        <v>13.32</v>
      </c>
      <c r="Q1507">
        <v>123.89599999999999</v>
      </c>
      <c r="R1507">
        <v>53.28</v>
      </c>
      <c r="S1507">
        <v>70.615999999999985</v>
      </c>
      <c r="T1507">
        <v>0.5699619035319945</v>
      </c>
      <c r="U1507">
        <v>2026</v>
      </c>
      <c r="V1507" t="s">
        <v>85</v>
      </c>
      <c r="W1507">
        <v>7</v>
      </c>
      <c r="X1507" t="s">
        <v>86</v>
      </c>
    </row>
    <row r="1508" spans="1:24">
      <c r="A1508">
        <v>3338</v>
      </c>
      <c r="B1508" s="28">
        <v>46232</v>
      </c>
      <c r="C1508">
        <v>2026</v>
      </c>
      <c r="D1508" t="s">
        <v>85</v>
      </c>
      <c r="E1508">
        <v>7</v>
      </c>
      <c r="F1508" t="s">
        <v>86</v>
      </c>
      <c r="G1508" t="s">
        <v>0</v>
      </c>
      <c r="H1508" t="s">
        <v>1</v>
      </c>
      <c r="I1508" t="s">
        <v>2</v>
      </c>
      <c r="J1508" t="s">
        <v>3</v>
      </c>
      <c r="K1508" t="s">
        <v>23</v>
      </c>
      <c r="L1508" t="s">
        <v>29</v>
      </c>
      <c r="M1508">
        <v>1</v>
      </c>
      <c r="N1508">
        <v>195.34</v>
      </c>
      <c r="O1508">
        <v>0.05</v>
      </c>
      <c r="P1508">
        <v>106.6</v>
      </c>
      <c r="Q1508">
        <v>185.57300000000001</v>
      </c>
      <c r="R1508">
        <v>106.6</v>
      </c>
      <c r="S1508">
        <v>78.973000000000013</v>
      </c>
      <c r="T1508">
        <v>0.42556298599472991</v>
      </c>
      <c r="U1508">
        <v>2026</v>
      </c>
      <c r="V1508" t="s">
        <v>85</v>
      </c>
      <c r="W1508">
        <v>7</v>
      </c>
      <c r="X1508" t="s">
        <v>86</v>
      </c>
    </row>
    <row r="1509" spans="1:24">
      <c r="A1509">
        <v>4575</v>
      </c>
      <c r="B1509" s="28">
        <v>46232</v>
      </c>
      <c r="C1509">
        <v>2026</v>
      </c>
      <c r="D1509" t="s">
        <v>85</v>
      </c>
      <c r="E1509">
        <v>7</v>
      </c>
      <c r="F1509" t="s">
        <v>86</v>
      </c>
      <c r="G1509" t="s">
        <v>11</v>
      </c>
      <c r="H1509" t="s">
        <v>25</v>
      </c>
      <c r="I1509" t="s">
        <v>2</v>
      </c>
      <c r="J1509" t="s">
        <v>16</v>
      </c>
      <c r="K1509" t="s">
        <v>4</v>
      </c>
      <c r="L1509" t="s">
        <v>30</v>
      </c>
      <c r="M1509">
        <v>1</v>
      </c>
      <c r="N1509">
        <v>103.31</v>
      </c>
      <c r="O1509">
        <v>0</v>
      </c>
      <c r="P1509">
        <v>50.93</v>
      </c>
      <c r="Q1509">
        <v>103.31</v>
      </c>
      <c r="R1509">
        <v>50.93</v>
      </c>
      <c r="S1509">
        <v>52.38</v>
      </c>
      <c r="T1509">
        <v>0.50701771367728199</v>
      </c>
      <c r="U1509">
        <v>2026</v>
      </c>
      <c r="V1509" t="s">
        <v>85</v>
      </c>
      <c r="W1509">
        <v>7</v>
      </c>
      <c r="X1509" t="s">
        <v>86</v>
      </c>
    </row>
    <row r="1510" spans="1:24">
      <c r="A1510">
        <v>4871</v>
      </c>
      <c r="B1510" s="28">
        <v>46232</v>
      </c>
      <c r="C1510">
        <v>2026</v>
      </c>
      <c r="D1510" t="s">
        <v>85</v>
      </c>
      <c r="E1510">
        <v>7</v>
      </c>
      <c r="F1510" t="s">
        <v>86</v>
      </c>
      <c r="G1510" t="s">
        <v>0</v>
      </c>
      <c r="H1510" t="s">
        <v>1</v>
      </c>
      <c r="I1510" t="s">
        <v>2</v>
      </c>
      <c r="J1510" t="s">
        <v>13</v>
      </c>
      <c r="K1510" t="s">
        <v>23</v>
      </c>
      <c r="L1510" t="s">
        <v>51</v>
      </c>
      <c r="M1510">
        <v>3</v>
      </c>
      <c r="N1510">
        <v>123.31</v>
      </c>
      <c r="O1510">
        <v>0</v>
      </c>
      <c r="P1510">
        <v>59.16</v>
      </c>
      <c r="Q1510">
        <v>369.93</v>
      </c>
      <c r="R1510">
        <v>177.48</v>
      </c>
      <c r="S1510">
        <v>192.45000000000002</v>
      </c>
      <c r="T1510">
        <v>0.52023355770010549</v>
      </c>
      <c r="U1510">
        <v>2026</v>
      </c>
      <c r="V1510" t="s">
        <v>85</v>
      </c>
      <c r="W1510">
        <v>7</v>
      </c>
      <c r="X1510" t="s">
        <v>86</v>
      </c>
    </row>
    <row r="1511" spans="1:24">
      <c r="A1511">
        <v>4931</v>
      </c>
      <c r="B1511" s="28">
        <v>46232</v>
      </c>
      <c r="C1511">
        <v>2026</v>
      </c>
      <c r="D1511" t="s">
        <v>85</v>
      </c>
      <c r="E1511">
        <v>7</v>
      </c>
      <c r="F1511" t="s">
        <v>86</v>
      </c>
      <c r="G1511" t="s">
        <v>0</v>
      </c>
      <c r="H1511" t="s">
        <v>50</v>
      </c>
      <c r="I1511" t="s">
        <v>2</v>
      </c>
      <c r="J1511" t="s">
        <v>13</v>
      </c>
      <c r="K1511" t="s">
        <v>34</v>
      </c>
      <c r="L1511" t="s">
        <v>35</v>
      </c>
      <c r="M1511">
        <v>1</v>
      </c>
      <c r="N1511">
        <v>40.36</v>
      </c>
      <c r="O1511">
        <v>0.1</v>
      </c>
      <c r="P1511">
        <v>14.82</v>
      </c>
      <c r="Q1511">
        <v>36.323999999999998</v>
      </c>
      <c r="R1511">
        <v>14.82</v>
      </c>
      <c r="S1511">
        <v>21.503999999999998</v>
      </c>
      <c r="T1511">
        <v>0.59200528576148004</v>
      </c>
      <c r="U1511">
        <v>2026</v>
      </c>
      <c r="V1511" t="s">
        <v>85</v>
      </c>
      <c r="W1511">
        <v>7</v>
      </c>
      <c r="X1511" t="s">
        <v>86</v>
      </c>
    </row>
    <row r="1512" spans="1:24">
      <c r="A1512">
        <v>4962</v>
      </c>
      <c r="B1512" s="28">
        <v>46232</v>
      </c>
      <c r="C1512">
        <v>2026</v>
      </c>
      <c r="D1512" t="s">
        <v>85</v>
      </c>
      <c r="E1512">
        <v>7</v>
      </c>
      <c r="F1512" t="s">
        <v>86</v>
      </c>
      <c r="G1512" t="s">
        <v>0</v>
      </c>
      <c r="H1512" t="s">
        <v>50</v>
      </c>
      <c r="I1512" t="s">
        <v>19</v>
      </c>
      <c r="J1512" t="s">
        <v>13</v>
      </c>
      <c r="K1512" t="s">
        <v>23</v>
      </c>
      <c r="L1512" t="s">
        <v>40</v>
      </c>
      <c r="M1512">
        <v>2</v>
      </c>
      <c r="N1512">
        <v>83.06</v>
      </c>
      <c r="O1512">
        <v>0</v>
      </c>
      <c r="P1512">
        <v>38.74</v>
      </c>
      <c r="Q1512">
        <v>166.12</v>
      </c>
      <c r="R1512">
        <v>77.48</v>
      </c>
      <c r="S1512">
        <v>88.64</v>
      </c>
      <c r="T1512">
        <v>0.5335901757765471</v>
      </c>
      <c r="U1512">
        <v>2026</v>
      </c>
      <c r="V1512" t="s">
        <v>85</v>
      </c>
      <c r="W1512">
        <v>7</v>
      </c>
      <c r="X1512" t="s">
        <v>86</v>
      </c>
    </row>
    <row r="1513" spans="1:24">
      <c r="A1513">
        <v>5006</v>
      </c>
      <c r="B1513" s="28">
        <v>46232</v>
      </c>
      <c r="C1513">
        <v>2026</v>
      </c>
      <c r="D1513" t="s">
        <v>85</v>
      </c>
      <c r="E1513">
        <v>7</v>
      </c>
      <c r="F1513" t="s">
        <v>86</v>
      </c>
      <c r="G1513" t="s">
        <v>11</v>
      </c>
      <c r="H1513" t="s">
        <v>18</v>
      </c>
      <c r="I1513" t="s">
        <v>2</v>
      </c>
      <c r="J1513" t="s">
        <v>3</v>
      </c>
      <c r="K1513" t="s">
        <v>9</v>
      </c>
      <c r="L1513" t="s">
        <v>37</v>
      </c>
      <c r="M1513">
        <v>2</v>
      </c>
      <c r="N1513">
        <v>151.72999999999999</v>
      </c>
      <c r="O1513">
        <v>0</v>
      </c>
      <c r="P1513">
        <v>81.209999999999994</v>
      </c>
      <c r="Q1513">
        <v>303.45999999999998</v>
      </c>
      <c r="R1513">
        <v>162.41999999999999</v>
      </c>
      <c r="S1513">
        <v>141.04</v>
      </c>
      <c r="T1513">
        <v>0.46477295195412904</v>
      </c>
      <c r="U1513">
        <v>2026</v>
      </c>
      <c r="V1513" t="s">
        <v>85</v>
      </c>
      <c r="W1513">
        <v>7</v>
      </c>
      <c r="X1513" t="s">
        <v>86</v>
      </c>
    </row>
    <row r="1514" spans="1:24">
      <c r="A1514">
        <v>5033</v>
      </c>
      <c r="B1514" s="28">
        <v>46232</v>
      </c>
      <c r="C1514">
        <v>2026</v>
      </c>
      <c r="D1514" t="s">
        <v>85</v>
      </c>
      <c r="E1514">
        <v>7</v>
      </c>
      <c r="F1514" t="s">
        <v>86</v>
      </c>
      <c r="G1514" t="s">
        <v>20</v>
      </c>
      <c r="H1514" t="s">
        <v>33</v>
      </c>
      <c r="I1514" t="s">
        <v>2</v>
      </c>
      <c r="J1514" t="s">
        <v>13</v>
      </c>
      <c r="K1514" t="s">
        <v>9</v>
      </c>
      <c r="L1514" t="s">
        <v>46</v>
      </c>
      <c r="M1514">
        <v>4</v>
      </c>
      <c r="N1514">
        <v>72.010000000000005</v>
      </c>
      <c r="O1514">
        <v>0.05</v>
      </c>
      <c r="P1514">
        <v>32.36</v>
      </c>
      <c r="Q1514">
        <v>273.63800000000003</v>
      </c>
      <c r="R1514">
        <v>129.44</v>
      </c>
      <c r="S1514">
        <v>144.19800000000004</v>
      </c>
      <c r="T1514">
        <v>0.52696628392255473</v>
      </c>
      <c r="U1514">
        <v>2026</v>
      </c>
      <c r="V1514" t="s">
        <v>85</v>
      </c>
      <c r="W1514">
        <v>7</v>
      </c>
      <c r="X1514" t="s">
        <v>86</v>
      </c>
    </row>
    <row r="1515" spans="1:24">
      <c r="A1515">
        <v>5117</v>
      </c>
      <c r="B1515" s="28">
        <v>46232</v>
      </c>
      <c r="C1515">
        <v>2026</v>
      </c>
      <c r="D1515" t="s">
        <v>85</v>
      </c>
      <c r="E1515">
        <v>7</v>
      </c>
      <c r="F1515" t="s">
        <v>86</v>
      </c>
      <c r="G1515" t="s">
        <v>6</v>
      </c>
      <c r="H1515" t="s">
        <v>41</v>
      </c>
      <c r="I1515" t="s">
        <v>2</v>
      </c>
      <c r="J1515" t="s">
        <v>16</v>
      </c>
      <c r="K1515" t="s">
        <v>9</v>
      </c>
      <c r="L1515" t="s">
        <v>37</v>
      </c>
      <c r="M1515">
        <v>1</v>
      </c>
      <c r="N1515">
        <v>154.87</v>
      </c>
      <c r="O1515">
        <v>0</v>
      </c>
      <c r="P1515">
        <v>80.459999999999994</v>
      </c>
      <c r="Q1515">
        <v>154.87</v>
      </c>
      <c r="R1515">
        <v>80.459999999999994</v>
      </c>
      <c r="S1515">
        <v>74.410000000000011</v>
      </c>
      <c r="T1515">
        <v>0.48046748886162594</v>
      </c>
      <c r="U1515">
        <v>2026</v>
      </c>
      <c r="V1515" t="s">
        <v>85</v>
      </c>
      <c r="W1515">
        <v>7</v>
      </c>
      <c r="X1515" t="s">
        <v>86</v>
      </c>
    </row>
    <row r="1516" spans="1:24">
      <c r="A1516">
        <v>954</v>
      </c>
      <c r="B1516" s="28">
        <v>46233</v>
      </c>
      <c r="C1516">
        <v>2026</v>
      </c>
      <c r="D1516" t="s">
        <v>85</v>
      </c>
      <c r="E1516">
        <v>7</v>
      </c>
      <c r="F1516" t="s">
        <v>86</v>
      </c>
      <c r="G1516" t="s">
        <v>6</v>
      </c>
      <c r="H1516" t="s">
        <v>7</v>
      </c>
      <c r="I1516" t="s">
        <v>2</v>
      </c>
      <c r="J1516" t="s">
        <v>13</v>
      </c>
      <c r="K1516" t="s">
        <v>14</v>
      </c>
      <c r="L1516" t="s">
        <v>44</v>
      </c>
      <c r="M1516">
        <v>3</v>
      </c>
      <c r="N1516">
        <v>134.61000000000001</v>
      </c>
      <c r="O1516">
        <v>0.1</v>
      </c>
      <c r="P1516">
        <v>65.77</v>
      </c>
      <c r="Q1516">
        <v>363.44700000000006</v>
      </c>
      <c r="R1516">
        <v>197.31</v>
      </c>
      <c r="S1516">
        <v>166.13700000000006</v>
      </c>
      <c r="T1516">
        <v>0.45711479252820914</v>
      </c>
      <c r="U1516">
        <v>2026</v>
      </c>
      <c r="V1516" t="s">
        <v>85</v>
      </c>
      <c r="W1516">
        <v>7</v>
      </c>
      <c r="X1516" t="s">
        <v>86</v>
      </c>
    </row>
    <row r="1517" spans="1:24">
      <c r="A1517">
        <v>1644</v>
      </c>
      <c r="B1517" s="28">
        <v>46233</v>
      </c>
      <c r="C1517">
        <v>2026</v>
      </c>
      <c r="D1517" t="s">
        <v>85</v>
      </c>
      <c r="E1517">
        <v>7</v>
      </c>
      <c r="F1517" t="s">
        <v>86</v>
      </c>
      <c r="G1517" t="s">
        <v>20</v>
      </c>
      <c r="H1517" t="s">
        <v>47</v>
      </c>
      <c r="I1517" t="s">
        <v>2</v>
      </c>
      <c r="J1517" t="s">
        <v>3</v>
      </c>
      <c r="K1517" t="s">
        <v>4</v>
      </c>
      <c r="L1517" t="s">
        <v>5</v>
      </c>
      <c r="M1517">
        <v>3</v>
      </c>
      <c r="N1517">
        <v>81.5</v>
      </c>
      <c r="O1517">
        <v>0.05</v>
      </c>
      <c r="P1517">
        <v>43.85</v>
      </c>
      <c r="Q1517">
        <v>232.27499999999998</v>
      </c>
      <c r="R1517">
        <v>131.55000000000001</v>
      </c>
      <c r="S1517">
        <v>100.72499999999997</v>
      </c>
      <c r="T1517">
        <v>0.43364546335163051</v>
      </c>
      <c r="U1517">
        <v>2026</v>
      </c>
      <c r="V1517" t="s">
        <v>85</v>
      </c>
      <c r="W1517">
        <v>7</v>
      </c>
      <c r="X1517" t="s">
        <v>86</v>
      </c>
    </row>
    <row r="1518" spans="1:24">
      <c r="A1518">
        <v>2030</v>
      </c>
      <c r="B1518" s="28">
        <v>46233</v>
      </c>
      <c r="C1518">
        <v>2026</v>
      </c>
      <c r="D1518" t="s">
        <v>85</v>
      </c>
      <c r="E1518">
        <v>7</v>
      </c>
      <c r="F1518" t="s">
        <v>86</v>
      </c>
      <c r="G1518" t="s">
        <v>0</v>
      </c>
      <c r="H1518" t="s">
        <v>1</v>
      </c>
      <c r="I1518" t="s">
        <v>28</v>
      </c>
      <c r="J1518" t="s">
        <v>16</v>
      </c>
      <c r="K1518" t="s">
        <v>14</v>
      </c>
      <c r="L1518" t="s">
        <v>44</v>
      </c>
      <c r="M1518">
        <v>2</v>
      </c>
      <c r="N1518">
        <v>135.63</v>
      </c>
      <c r="O1518">
        <v>0</v>
      </c>
      <c r="P1518">
        <v>66.63</v>
      </c>
      <c r="Q1518">
        <v>271.26</v>
      </c>
      <c r="R1518">
        <v>133.26</v>
      </c>
      <c r="S1518">
        <v>138</v>
      </c>
      <c r="T1518">
        <v>0.50873700508737008</v>
      </c>
      <c r="U1518">
        <v>2026</v>
      </c>
      <c r="V1518" t="s">
        <v>85</v>
      </c>
      <c r="W1518">
        <v>7</v>
      </c>
      <c r="X1518" t="s">
        <v>86</v>
      </c>
    </row>
    <row r="1519" spans="1:24">
      <c r="A1519">
        <v>2595</v>
      </c>
      <c r="B1519" s="28">
        <v>46233</v>
      </c>
      <c r="C1519">
        <v>2026</v>
      </c>
      <c r="D1519" t="s">
        <v>85</v>
      </c>
      <c r="E1519">
        <v>7</v>
      </c>
      <c r="F1519" t="s">
        <v>86</v>
      </c>
      <c r="G1519" t="s">
        <v>0</v>
      </c>
      <c r="H1519" t="s">
        <v>36</v>
      </c>
      <c r="I1519" t="s">
        <v>8</v>
      </c>
      <c r="J1519" t="s">
        <v>16</v>
      </c>
      <c r="K1519" t="s">
        <v>14</v>
      </c>
      <c r="L1519" t="s">
        <v>44</v>
      </c>
      <c r="M1519">
        <v>15</v>
      </c>
      <c r="N1519">
        <v>133.44999999999999</v>
      </c>
      <c r="O1519">
        <v>0.2</v>
      </c>
      <c r="P1519">
        <v>65.819999999999993</v>
      </c>
      <c r="Q1519">
        <v>1601.3999999999999</v>
      </c>
      <c r="R1519">
        <v>987.3</v>
      </c>
      <c r="S1519">
        <v>614.09999999999991</v>
      </c>
      <c r="T1519">
        <v>0.3834769576620457</v>
      </c>
      <c r="U1519">
        <v>2026</v>
      </c>
      <c r="V1519" t="s">
        <v>85</v>
      </c>
      <c r="W1519">
        <v>7</v>
      </c>
      <c r="X1519" t="s">
        <v>86</v>
      </c>
    </row>
    <row r="1520" spans="1:24">
      <c r="A1520">
        <v>2763</v>
      </c>
      <c r="B1520" s="28">
        <v>46233</v>
      </c>
      <c r="C1520">
        <v>2026</v>
      </c>
      <c r="D1520" t="s">
        <v>85</v>
      </c>
      <c r="E1520">
        <v>7</v>
      </c>
      <c r="F1520" t="s">
        <v>86</v>
      </c>
      <c r="G1520" t="s">
        <v>0</v>
      </c>
      <c r="H1520" t="s">
        <v>50</v>
      </c>
      <c r="I1520" t="s">
        <v>2</v>
      </c>
      <c r="J1520" t="s">
        <v>16</v>
      </c>
      <c r="K1520" t="s">
        <v>23</v>
      </c>
      <c r="L1520" t="s">
        <v>51</v>
      </c>
      <c r="M1520">
        <v>1</v>
      </c>
      <c r="N1520">
        <v>120.94</v>
      </c>
      <c r="O1520">
        <v>0</v>
      </c>
      <c r="P1520">
        <v>62.24</v>
      </c>
      <c r="Q1520">
        <v>120.94</v>
      </c>
      <c r="R1520">
        <v>62.24</v>
      </c>
      <c r="S1520">
        <v>58.699999999999996</v>
      </c>
      <c r="T1520">
        <v>0.48536464362493797</v>
      </c>
      <c r="U1520">
        <v>2026</v>
      </c>
      <c r="V1520" t="s">
        <v>85</v>
      </c>
      <c r="W1520">
        <v>7</v>
      </c>
      <c r="X1520" t="s">
        <v>86</v>
      </c>
    </row>
    <row r="1521" spans="1:24">
      <c r="A1521">
        <v>3537</v>
      </c>
      <c r="B1521" s="28">
        <v>46233</v>
      </c>
      <c r="C1521">
        <v>2026</v>
      </c>
      <c r="D1521" t="s">
        <v>85</v>
      </c>
      <c r="E1521">
        <v>7</v>
      </c>
      <c r="F1521" t="s">
        <v>86</v>
      </c>
      <c r="G1521" t="s">
        <v>6</v>
      </c>
      <c r="H1521" t="s">
        <v>41</v>
      </c>
      <c r="I1521" t="s">
        <v>2</v>
      </c>
      <c r="J1521" t="s">
        <v>3</v>
      </c>
      <c r="K1521" t="s">
        <v>23</v>
      </c>
      <c r="L1521" t="s">
        <v>24</v>
      </c>
      <c r="M1521">
        <v>2</v>
      </c>
      <c r="N1521">
        <v>332.99</v>
      </c>
      <c r="O1521">
        <v>0.15</v>
      </c>
      <c r="P1521">
        <v>199.09</v>
      </c>
      <c r="Q1521">
        <v>566.08299999999997</v>
      </c>
      <c r="R1521">
        <v>398.18</v>
      </c>
      <c r="S1521">
        <v>167.90299999999996</v>
      </c>
      <c r="T1521">
        <v>0.29660491482697759</v>
      </c>
      <c r="U1521">
        <v>2026</v>
      </c>
      <c r="V1521" t="s">
        <v>85</v>
      </c>
      <c r="W1521">
        <v>7</v>
      </c>
      <c r="X1521" t="s">
        <v>86</v>
      </c>
    </row>
    <row r="1522" spans="1:24">
      <c r="A1522">
        <v>3550</v>
      </c>
      <c r="B1522" s="28">
        <v>46233</v>
      </c>
      <c r="C1522">
        <v>2026</v>
      </c>
      <c r="D1522" t="s">
        <v>85</v>
      </c>
      <c r="E1522">
        <v>7</v>
      </c>
      <c r="F1522" t="s">
        <v>86</v>
      </c>
      <c r="G1522" t="s">
        <v>0</v>
      </c>
      <c r="H1522" t="s">
        <v>50</v>
      </c>
      <c r="I1522" t="s">
        <v>2</v>
      </c>
      <c r="J1522" t="s">
        <v>3</v>
      </c>
      <c r="K1522" t="s">
        <v>23</v>
      </c>
      <c r="L1522" t="s">
        <v>51</v>
      </c>
      <c r="M1522">
        <v>3</v>
      </c>
      <c r="N1522">
        <v>120.88</v>
      </c>
      <c r="O1522">
        <v>0</v>
      </c>
      <c r="P1522">
        <v>60.97</v>
      </c>
      <c r="Q1522">
        <v>362.64</v>
      </c>
      <c r="R1522">
        <v>182.91</v>
      </c>
      <c r="S1522">
        <v>179.73</v>
      </c>
      <c r="T1522">
        <v>0.49561548643282594</v>
      </c>
      <c r="U1522">
        <v>2026</v>
      </c>
      <c r="V1522" t="s">
        <v>85</v>
      </c>
      <c r="W1522">
        <v>7</v>
      </c>
      <c r="X1522" t="s">
        <v>86</v>
      </c>
    </row>
    <row r="1523" spans="1:24">
      <c r="A1523">
        <v>3875</v>
      </c>
      <c r="B1523" s="28">
        <v>46233</v>
      </c>
      <c r="C1523">
        <v>2026</v>
      </c>
      <c r="D1523" t="s">
        <v>85</v>
      </c>
      <c r="E1523">
        <v>7</v>
      </c>
      <c r="F1523" t="s">
        <v>86</v>
      </c>
      <c r="G1523" t="s">
        <v>20</v>
      </c>
      <c r="H1523" t="s">
        <v>33</v>
      </c>
      <c r="I1523" t="s">
        <v>2</v>
      </c>
      <c r="J1523" t="s">
        <v>3</v>
      </c>
      <c r="K1523" t="s">
        <v>4</v>
      </c>
      <c r="L1523" t="s">
        <v>30</v>
      </c>
      <c r="M1523">
        <v>1</v>
      </c>
      <c r="N1523">
        <v>101.73</v>
      </c>
      <c r="O1523">
        <v>0.05</v>
      </c>
      <c r="P1523">
        <v>51.63</v>
      </c>
      <c r="Q1523">
        <v>96.643500000000003</v>
      </c>
      <c r="R1523">
        <v>51.63</v>
      </c>
      <c r="S1523">
        <v>45.013500000000001</v>
      </c>
      <c r="T1523">
        <v>0.46576852038678235</v>
      </c>
      <c r="U1523">
        <v>2026</v>
      </c>
      <c r="V1523" t="s">
        <v>85</v>
      </c>
      <c r="W1523">
        <v>7</v>
      </c>
      <c r="X1523" t="s">
        <v>86</v>
      </c>
    </row>
    <row r="1524" spans="1:24">
      <c r="A1524">
        <v>4467</v>
      </c>
      <c r="B1524" s="28">
        <v>46233</v>
      </c>
      <c r="C1524">
        <v>2026</v>
      </c>
      <c r="D1524" t="s">
        <v>85</v>
      </c>
      <c r="E1524">
        <v>7</v>
      </c>
      <c r="F1524" t="s">
        <v>86</v>
      </c>
      <c r="G1524" t="s">
        <v>20</v>
      </c>
      <c r="H1524" t="s">
        <v>31</v>
      </c>
      <c r="I1524" t="s">
        <v>2</v>
      </c>
      <c r="J1524" t="s">
        <v>3</v>
      </c>
      <c r="K1524" t="s">
        <v>14</v>
      </c>
      <c r="L1524" t="s">
        <v>15</v>
      </c>
      <c r="M1524">
        <v>2</v>
      </c>
      <c r="N1524">
        <v>36.21</v>
      </c>
      <c r="O1524">
        <v>0</v>
      </c>
      <c r="P1524">
        <v>13.5</v>
      </c>
      <c r="Q1524">
        <v>72.42</v>
      </c>
      <c r="R1524">
        <v>27</v>
      </c>
      <c r="S1524">
        <v>45.42</v>
      </c>
      <c r="T1524">
        <v>0.62717481358740679</v>
      </c>
      <c r="U1524">
        <v>2026</v>
      </c>
      <c r="V1524" t="s">
        <v>85</v>
      </c>
      <c r="W1524">
        <v>7</v>
      </c>
      <c r="X1524" t="s">
        <v>86</v>
      </c>
    </row>
    <row r="1525" spans="1:24">
      <c r="A1525">
        <v>739</v>
      </c>
      <c r="B1525" s="28">
        <v>46234</v>
      </c>
      <c r="C1525">
        <v>2026</v>
      </c>
      <c r="D1525" t="s">
        <v>85</v>
      </c>
      <c r="E1525">
        <v>7</v>
      </c>
      <c r="F1525" t="s">
        <v>86</v>
      </c>
      <c r="G1525" t="s">
        <v>20</v>
      </c>
      <c r="H1525" t="s">
        <v>31</v>
      </c>
      <c r="I1525" t="s">
        <v>2</v>
      </c>
      <c r="J1525" t="s">
        <v>16</v>
      </c>
      <c r="K1525" t="s">
        <v>4</v>
      </c>
      <c r="L1525" t="s">
        <v>30</v>
      </c>
      <c r="M1525">
        <v>5</v>
      </c>
      <c r="N1525">
        <v>104.65</v>
      </c>
      <c r="O1525">
        <v>0</v>
      </c>
      <c r="P1525">
        <v>49.2</v>
      </c>
      <c r="Q1525">
        <v>523.25</v>
      </c>
      <c r="R1525">
        <v>246</v>
      </c>
      <c r="S1525">
        <v>277.25</v>
      </c>
      <c r="T1525">
        <v>0.52986144290492121</v>
      </c>
      <c r="U1525">
        <v>2026</v>
      </c>
      <c r="V1525" t="s">
        <v>85</v>
      </c>
      <c r="W1525">
        <v>7</v>
      </c>
      <c r="X1525" t="s">
        <v>86</v>
      </c>
    </row>
    <row r="1526" spans="1:24">
      <c r="A1526">
        <v>2376</v>
      </c>
      <c r="B1526" s="28">
        <v>46234</v>
      </c>
      <c r="C1526">
        <v>2026</v>
      </c>
      <c r="D1526" t="s">
        <v>85</v>
      </c>
      <c r="E1526">
        <v>7</v>
      </c>
      <c r="F1526" t="s">
        <v>86</v>
      </c>
      <c r="G1526" t="s">
        <v>11</v>
      </c>
      <c r="H1526" t="s">
        <v>25</v>
      </c>
      <c r="I1526" t="s">
        <v>8</v>
      </c>
      <c r="J1526" t="s">
        <v>3</v>
      </c>
      <c r="K1526" t="s">
        <v>23</v>
      </c>
      <c r="L1526" t="s">
        <v>29</v>
      </c>
      <c r="M1526">
        <v>5</v>
      </c>
      <c r="N1526">
        <v>198.35</v>
      </c>
      <c r="O1526">
        <v>0.05</v>
      </c>
      <c r="P1526">
        <v>104.96</v>
      </c>
      <c r="Q1526">
        <v>942.16249999999991</v>
      </c>
      <c r="R1526">
        <v>524.79999999999995</v>
      </c>
      <c r="S1526">
        <v>417.36249999999995</v>
      </c>
      <c r="T1526">
        <v>0.44298356175288234</v>
      </c>
      <c r="U1526">
        <v>2026</v>
      </c>
      <c r="V1526" t="s">
        <v>85</v>
      </c>
      <c r="W1526">
        <v>7</v>
      </c>
      <c r="X1526" t="s">
        <v>86</v>
      </c>
    </row>
    <row r="1527" spans="1:24">
      <c r="A1527">
        <v>3109</v>
      </c>
      <c r="B1527" s="28">
        <v>46234</v>
      </c>
      <c r="C1527">
        <v>2026</v>
      </c>
      <c r="D1527" t="s">
        <v>85</v>
      </c>
      <c r="E1527">
        <v>7</v>
      </c>
      <c r="F1527" t="s">
        <v>86</v>
      </c>
      <c r="G1527" t="s">
        <v>0</v>
      </c>
      <c r="H1527" t="s">
        <v>1</v>
      </c>
      <c r="I1527" t="s">
        <v>28</v>
      </c>
      <c r="J1527" t="s">
        <v>3</v>
      </c>
      <c r="K1527" t="s">
        <v>34</v>
      </c>
      <c r="L1527" t="s">
        <v>42</v>
      </c>
      <c r="M1527">
        <v>2</v>
      </c>
      <c r="N1527">
        <v>36.56</v>
      </c>
      <c r="O1527">
        <v>0.05</v>
      </c>
      <c r="P1527">
        <v>13.76</v>
      </c>
      <c r="Q1527">
        <v>69.463999999999999</v>
      </c>
      <c r="R1527">
        <v>27.52</v>
      </c>
      <c r="S1527">
        <v>41.944000000000003</v>
      </c>
      <c r="T1527">
        <v>0.60382356328457909</v>
      </c>
      <c r="U1527">
        <v>2026</v>
      </c>
      <c r="V1527" t="s">
        <v>85</v>
      </c>
      <c r="W1527">
        <v>7</v>
      </c>
      <c r="X1527" t="s">
        <v>86</v>
      </c>
    </row>
    <row r="1528" spans="1:24">
      <c r="A1528">
        <v>4362</v>
      </c>
      <c r="B1528" s="28">
        <v>46234</v>
      </c>
      <c r="C1528">
        <v>2026</v>
      </c>
      <c r="D1528" t="s">
        <v>85</v>
      </c>
      <c r="E1528">
        <v>7</v>
      </c>
      <c r="F1528" t="s">
        <v>86</v>
      </c>
      <c r="G1528" t="s">
        <v>6</v>
      </c>
      <c r="H1528" t="s">
        <v>49</v>
      </c>
      <c r="I1528" t="s">
        <v>2</v>
      </c>
      <c r="J1528" t="s">
        <v>3</v>
      </c>
      <c r="K1528" t="s">
        <v>9</v>
      </c>
      <c r="L1528" t="s">
        <v>10</v>
      </c>
      <c r="M1528">
        <v>5</v>
      </c>
      <c r="N1528">
        <v>92.41</v>
      </c>
      <c r="O1528">
        <v>0</v>
      </c>
      <c r="P1528">
        <v>44.29</v>
      </c>
      <c r="Q1528">
        <v>462.04999999999995</v>
      </c>
      <c r="R1528">
        <v>221.45</v>
      </c>
      <c r="S1528">
        <v>240.59999999999997</v>
      </c>
      <c r="T1528">
        <v>0.52072286549074775</v>
      </c>
      <c r="U1528">
        <v>2026</v>
      </c>
      <c r="V1528" t="s">
        <v>85</v>
      </c>
      <c r="W1528">
        <v>7</v>
      </c>
      <c r="X1528" t="s">
        <v>86</v>
      </c>
    </row>
    <row r="1529" spans="1:24">
      <c r="A1529">
        <v>777</v>
      </c>
      <c r="B1529" s="28">
        <v>46235</v>
      </c>
      <c r="C1529">
        <v>2026</v>
      </c>
      <c r="D1529" t="s">
        <v>85</v>
      </c>
      <c r="E1529">
        <v>8</v>
      </c>
      <c r="F1529" t="s">
        <v>87</v>
      </c>
      <c r="G1529" t="s">
        <v>20</v>
      </c>
      <c r="H1529" t="s">
        <v>47</v>
      </c>
      <c r="I1529" t="s">
        <v>2</v>
      </c>
      <c r="J1529" t="s">
        <v>3</v>
      </c>
      <c r="K1529" t="s">
        <v>23</v>
      </c>
      <c r="L1529" t="s">
        <v>51</v>
      </c>
      <c r="M1529">
        <v>4</v>
      </c>
      <c r="N1529">
        <v>121.87</v>
      </c>
      <c r="O1529">
        <v>0</v>
      </c>
      <c r="P1529">
        <v>59.89</v>
      </c>
      <c r="Q1529">
        <v>487.48</v>
      </c>
      <c r="R1529">
        <v>239.56</v>
      </c>
      <c r="S1529">
        <v>247.92000000000002</v>
      </c>
      <c r="T1529">
        <v>0.50857471075736438</v>
      </c>
      <c r="U1529">
        <v>2026</v>
      </c>
      <c r="V1529" t="s">
        <v>85</v>
      </c>
      <c r="W1529">
        <v>8</v>
      </c>
      <c r="X1529" t="s">
        <v>87</v>
      </c>
    </row>
    <row r="1530" spans="1:24">
      <c r="A1530">
        <v>831</v>
      </c>
      <c r="B1530" s="28">
        <v>46235</v>
      </c>
      <c r="C1530">
        <v>2026</v>
      </c>
      <c r="D1530" t="s">
        <v>85</v>
      </c>
      <c r="E1530">
        <v>8</v>
      </c>
      <c r="F1530" t="s">
        <v>87</v>
      </c>
      <c r="G1530" t="s">
        <v>20</v>
      </c>
      <c r="H1530" t="s">
        <v>33</v>
      </c>
      <c r="I1530" t="s">
        <v>2</v>
      </c>
      <c r="J1530" t="s">
        <v>3</v>
      </c>
      <c r="K1530" t="s">
        <v>14</v>
      </c>
      <c r="L1530" t="s">
        <v>44</v>
      </c>
      <c r="M1530">
        <v>2</v>
      </c>
      <c r="N1530">
        <v>130.9</v>
      </c>
      <c r="O1530">
        <v>0.05</v>
      </c>
      <c r="P1530">
        <v>67.959999999999994</v>
      </c>
      <c r="Q1530">
        <v>248.71</v>
      </c>
      <c r="R1530">
        <v>135.91999999999999</v>
      </c>
      <c r="S1530">
        <v>112.79000000000002</v>
      </c>
      <c r="T1530">
        <v>0.45350006031120588</v>
      </c>
      <c r="U1530">
        <v>2026</v>
      </c>
      <c r="V1530" t="s">
        <v>85</v>
      </c>
      <c r="W1530">
        <v>8</v>
      </c>
      <c r="X1530" t="s">
        <v>87</v>
      </c>
    </row>
    <row r="1531" spans="1:24">
      <c r="A1531">
        <v>2059</v>
      </c>
      <c r="B1531" s="28">
        <v>46235</v>
      </c>
      <c r="C1531">
        <v>2026</v>
      </c>
      <c r="D1531" t="s">
        <v>85</v>
      </c>
      <c r="E1531">
        <v>8</v>
      </c>
      <c r="F1531" t="s">
        <v>87</v>
      </c>
      <c r="G1531" t="s">
        <v>11</v>
      </c>
      <c r="H1531" t="s">
        <v>12</v>
      </c>
      <c r="I1531" t="s">
        <v>19</v>
      </c>
      <c r="J1531" t="s">
        <v>13</v>
      </c>
      <c r="K1531" t="s">
        <v>4</v>
      </c>
      <c r="L1531" t="s">
        <v>22</v>
      </c>
      <c r="M1531">
        <v>1</v>
      </c>
      <c r="N1531">
        <v>50.98</v>
      </c>
      <c r="O1531">
        <v>0</v>
      </c>
      <c r="P1531">
        <v>22.92</v>
      </c>
      <c r="Q1531">
        <v>50.98</v>
      </c>
      <c r="R1531">
        <v>22.92</v>
      </c>
      <c r="S1531">
        <v>28.059999999999995</v>
      </c>
      <c r="T1531">
        <v>0.55041192624558644</v>
      </c>
      <c r="U1531">
        <v>2026</v>
      </c>
      <c r="V1531" t="s">
        <v>85</v>
      </c>
      <c r="W1531">
        <v>8</v>
      </c>
      <c r="X1531" t="s">
        <v>87</v>
      </c>
    </row>
    <row r="1532" spans="1:24">
      <c r="A1532">
        <v>2519</v>
      </c>
      <c r="B1532" s="28">
        <v>46235</v>
      </c>
      <c r="C1532">
        <v>2026</v>
      </c>
      <c r="D1532" t="s">
        <v>85</v>
      </c>
      <c r="E1532">
        <v>8</v>
      </c>
      <c r="F1532" t="s">
        <v>87</v>
      </c>
      <c r="G1532" t="s">
        <v>11</v>
      </c>
      <c r="H1532" t="s">
        <v>12</v>
      </c>
      <c r="I1532" t="s">
        <v>2</v>
      </c>
      <c r="J1532" t="s">
        <v>3</v>
      </c>
      <c r="K1532" t="s">
        <v>9</v>
      </c>
      <c r="L1532" t="s">
        <v>10</v>
      </c>
      <c r="M1532">
        <v>2</v>
      </c>
      <c r="N1532">
        <v>91.11</v>
      </c>
      <c r="O1532">
        <v>0</v>
      </c>
      <c r="P1532">
        <v>44.19</v>
      </c>
      <c r="Q1532">
        <v>182.22</v>
      </c>
      <c r="R1532">
        <v>88.38</v>
      </c>
      <c r="S1532">
        <v>93.84</v>
      </c>
      <c r="T1532">
        <v>0.51498189002304906</v>
      </c>
      <c r="U1532">
        <v>2026</v>
      </c>
      <c r="V1532" t="s">
        <v>85</v>
      </c>
      <c r="W1532">
        <v>8</v>
      </c>
      <c r="X1532" t="s">
        <v>87</v>
      </c>
    </row>
    <row r="1533" spans="1:24">
      <c r="A1533">
        <v>2644</v>
      </c>
      <c r="B1533" s="28">
        <v>46235</v>
      </c>
      <c r="C1533">
        <v>2026</v>
      </c>
      <c r="D1533" t="s">
        <v>85</v>
      </c>
      <c r="E1533">
        <v>8</v>
      </c>
      <c r="F1533" t="s">
        <v>87</v>
      </c>
      <c r="G1533" t="s">
        <v>0</v>
      </c>
      <c r="H1533" t="s">
        <v>1</v>
      </c>
      <c r="I1533" t="s">
        <v>28</v>
      </c>
      <c r="J1533" t="s">
        <v>3</v>
      </c>
      <c r="K1533" t="s">
        <v>14</v>
      </c>
      <c r="L1533" t="s">
        <v>15</v>
      </c>
      <c r="M1533">
        <v>3</v>
      </c>
      <c r="N1533">
        <v>35.619999999999997</v>
      </c>
      <c r="O1533">
        <v>0.05</v>
      </c>
      <c r="P1533">
        <v>13.47</v>
      </c>
      <c r="Q1533">
        <v>101.51699999999998</v>
      </c>
      <c r="R1533">
        <v>40.410000000000004</v>
      </c>
      <c r="S1533">
        <v>61.106999999999978</v>
      </c>
      <c r="T1533">
        <v>0.60193859156594454</v>
      </c>
      <c r="U1533">
        <v>2026</v>
      </c>
      <c r="V1533" t="s">
        <v>85</v>
      </c>
      <c r="W1533">
        <v>8</v>
      </c>
      <c r="X1533" t="s">
        <v>87</v>
      </c>
    </row>
    <row r="1534" spans="1:24">
      <c r="A1534">
        <v>4141</v>
      </c>
      <c r="B1534" s="28">
        <v>46235</v>
      </c>
      <c r="C1534">
        <v>2026</v>
      </c>
      <c r="D1534" t="s">
        <v>85</v>
      </c>
      <c r="E1534">
        <v>8</v>
      </c>
      <c r="F1534" t="s">
        <v>87</v>
      </c>
      <c r="G1534" t="s">
        <v>20</v>
      </c>
      <c r="H1534" t="s">
        <v>47</v>
      </c>
      <c r="I1534" t="s">
        <v>2</v>
      </c>
      <c r="J1534" t="s">
        <v>13</v>
      </c>
      <c r="K1534" t="s">
        <v>9</v>
      </c>
      <c r="L1534" t="s">
        <v>10</v>
      </c>
      <c r="M1534">
        <v>1</v>
      </c>
      <c r="N1534">
        <v>91.95</v>
      </c>
      <c r="O1534">
        <v>0.05</v>
      </c>
      <c r="P1534">
        <v>46.47</v>
      </c>
      <c r="Q1534">
        <v>87.352499999999992</v>
      </c>
      <c r="R1534">
        <v>46.47</v>
      </c>
      <c r="S1534">
        <v>40.882499999999993</v>
      </c>
      <c r="T1534">
        <v>0.46801751523997592</v>
      </c>
      <c r="U1534">
        <v>2026</v>
      </c>
      <c r="V1534" t="s">
        <v>85</v>
      </c>
      <c r="W1534">
        <v>8</v>
      </c>
      <c r="X1534" t="s">
        <v>87</v>
      </c>
    </row>
    <row r="1535" spans="1:24">
      <c r="A1535">
        <v>4804</v>
      </c>
      <c r="B1535" s="28">
        <v>46235</v>
      </c>
      <c r="C1535">
        <v>2026</v>
      </c>
      <c r="D1535" t="s">
        <v>85</v>
      </c>
      <c r="E1535">
        <v>8</v>
      </c>
      <c r="F1535" t="s">
        <v>87</v>
      </c>
      <c r="G1535" t="s">
        <v>0</v>
      </c>
      <c r="H1535" t="s">
        <v>36</v>
      </c>
      <c r="I1535" t="s">
        <v>2</v>
      </c>
      <c r="J1535" t="s">
        <v>3</v>
      </c>
      <c r="K1535" t="s">
        <v>34</v>
      </c>
      <c r="L1535" t="s">
        <v>45</v>
      </c>
      <c r="M1535">
        <v>1</v>
      </c>
      <c r="N1535">
        <v>49.46</v>
      </c>
      <c r="O1535">
        <v>0</v>
      </c>
      <c r="P1535">
        <v>21.47</v>
      </c>
      <c r="Q1535">
        <v>49.46</v>
      </c>
      <c r="R1535">
        <v>21.47</v>
      </c>
      <c r="S1535">
        <v>27.990000000000002</v>
      </c>
      <c r="T1535">
        <v>0.5659118479579458</v>
      </c>
      <c r="U1535">
        <v>2026</v>
      </c>
      <c r="V1535" t="s">
        <v>85</v>
      </c>
      <c r="W1535">
        <v>8</v>
      </c>
      <c r="X1535" t="s">
        <v>87</v>
      </c>
    </row>
    <row r="1536" spans="1:24">
      <c r="A1536">
        <v>5161</v>
      </c>
      <c r="B1536" s="28">
        <v>46235</v>
      </c>
      <c r="C1536">
        <v>2026</v>
      </c>
      <c r="D1536" t="s">
        <v>85</v>
      </c>
      <c r="E1536">
        <v>8</v>
      </c>
      <c r="F1536" t="s">
        <v>87</v>
      </c>
      <c r="G1536" t="s">
        <v>0</v>
      </c>
      <c r="H1536" t="s">
        <v>50</v>
      </c>
      <c r="I1536" t="s">
        <v>2</v>
      </c>
      <c r="J1536" t="s">
        <v>13</v>
      </c>
      <c r="K1536" t="s">
        <v>4</v>
      </c>
      <c r="L1536" t="s">
        <v>26</v>
      </c>
      <c r="M1536">
        <v>1</v>
      </c>
      <c r="N1536">
        <v>41.25</v>
      </c>
      <c r="O1536">
        <v>0.05</v>
      </c>
      <c r="P1536">
        <v>16.98</v>
      </c>
      <c r="Q1536">
        <v>39.1875</v>
      </c>
      <c r="R1536">
        <v>16.98</v>
      </c>
      <c r="S1536">
        <v>22.2075</v>
      </c>
      <c r="T1536">
        <v>0.56669856459330148</v>
      </c>
      <c r="U1536">
        <v>2026</v>
      </c>
      <c r="V1536" t="s">
        <v>85</v>
      </c>
      <c r="W1536">
        <v>8</v>
      </c>
      <c r="X1536" t="s">
        <v>87</v>
      </c>
    </row>
    <row r="1537" spans="1:24">
      <c r="A1537">
        <v>590</v>
      </c>
      <c r="B1537" s="28">
        <v>46236</v>
      </c>
      <c r="C1537">
        <v>2026</v>
      </c>
      <c r="D1537" t="s">
        <v>85</v>
      </c>
      <c r="E1537">
        <v>8</v>
      </c>
      <c r="F1537" t="s">
        <v>87</v>
      </c>
      <c r="G1537" t="s">
        <v>11</v>
      </c>
      <c r="H1537" t="s">
        <v>25</v>
      </c>
      <c r="I1537" t="s">
        <v>2</v>
      </c>
      <c r="J1537" t="s">
        <v>3</v>
      </c>
      <c r="K1537" t="s">
        <v>14</v>
      </c>
      <c r="L1537" t="s">
        <v>44</v>
      </c>
      <c r="M1537">
        <v>4</v>
      </c>
      <c r="N1537">
        <v>133.65</v>
      </c>
      <c r="O1537">
        <v>0</v>
      </c>
      <c r="P1537">
        <v>66</v>
      </c>
      <c r="Q1537">
        <v>534.6</v>
      </c>
      <c r="R1537">
        <v>264</v>
      </c>
      <c r="S1537">
        <v>270.60000000000002</v>
      </c>
      <c r="T1537">
        <v>0.50617283950617287</v>
      </c>
      <c r="U1537">
        <v>2026</v>
      </c>
      <c r="V1537" t="s">
        <v>85</v>
      </c>
      <c r="W1537">
        <v>8</v>
      </c>
      <c r="X1537" t="s">
        <v>87</v>
      </c>
    </row>
    <row r="1538" spans="1:24">
      <c r="A1538">
        <v>1599</v>
      </c>
      <c r="B1538" s="28">
        <v>46236</v>
      </c>
      <c r="C1538">
        <v>2026</v>
      </c>
      <c r="D1538" t="s">
        <v>85</v>
      </c>
      <c r="E1538">
        <v>8</v>
      </c>
      <c r="F1538" t="s">
        <v>87</v>
      </c>
      <c r="G1538" t="s">
        <v>20</v>
      </c>
      <c r="H1538" t="s">
        <v>21</v>
      </c>
      <c r="I1538" t="s">
        <v>2</v>
      </c>
      <c r="J1538" t="s">
        <v>3</v>
      </c>
      <c r="K1538" t="s">
        <v>23</v>
      </c>
      <c r="L1538" t="s">
        <v>29</v>
      </c>
      <c r="M1538">
        <v>2</v>
      </c>
      <c r="N1538">
        <v>200.45</v>
      </c>
      <c r="O1538">
        <v>0.05</v>
      </c>
      <c r="P1538">
        <v>105.42</v>
      </c>
      <c r="Q1538">
        <v>380.85499999999996</v>
      </c>
      <c r="R1538">
        <v>210.84</v>
      </c>
      <c r="S1538">
        <v>170.01499999999996</v>
      </c>
      <c r="T1538">
        <v>0.44640348689133652</v>
      </c>
      <c r="U1538">
        <v>2026</v>
      </c>
      <c r="V1538" t="s">
        <v>85</v>
      </c>
      <c r="W1538">
        <v>8</v>
      </c>
      <c r="X1538" t="s">
        <v>87</v>
      </c>
    </row>
    <row r="1539" spans="1:24">
      <c r="A1539">
        <v>1665</v>
      </c>
      <c r="B1539" s="28">
        <v>46236</v>
      </c>
      <c r="C1539">
        <v>2026</v>
      </c>
      <c r="D1539" t="s">
        <v>85</v>
      </c>
      <c r="E1539">
        <v>8</v>
      </c>
      <c r="F1539" t="s">
        <v>87</v>
      </c>
      <c r="G1539" t="s">
        <v>0</v>
      </c>
      <c r="H1539" t="s">
        <v>1</v>
      </c>
      <c r="I1539" t="s">
        <v>28</v>
      </c>
      <c r="J1539" t="s">
        <v>3</v>
      </c>
      <c r="K1539" t="s">
        <v>4</v>
      </c>
      <c r="L1539" t="s">
        <v>22</v>
      </c>
      <c r="M1539">
        <v>2</v>
      </c>
      <c r="N1539">
        <v>51.87</v>
      </c>
      <c r="O1539">
        <v>0.05</v>
      </c>
      <c r="P1539">
        <v>21.98</v>
      </c>
      <c r="Q1539">
        <v>98.552999999999997</v>
      </c>
      <c r="R1539">
        <v>43.96</v>
      </c>
      <c r="S1539">
        <v>54.592999999999996</v>
      </c>
      <c r="T1539">
        <v>0.55394559272675614</v>
      </c>
      <c r="U1539">
        <v>2026</v>
      </c>
      <c r="V1539" t="s">
        <v>85</v>
      </c>
      <c r="W1539">
        <v>8</v>
      </c>
      <c r="X1539" t="s">
        <v>87</v>
      </c>
    </row>
    <row r="1540" spans="1:24">
      <c r="A1540">
        <v>2409</v>
      </c>
      <c r="B1540" s="28">
        <v>46236</v>
      </c>
      <c r="C1540">
        <v>2026</v>
      </c>
      <c r="D1540" t="s">
        <v>85</v>
      </c>
      <c r="E1540">
        <v>8</v>
      </c>
      <c r="F1540" t="s">
        <v>87</v>
      </c>
      <c r="G1540" t="s">
        <v>20</v>
      </c>
      <c r="H1540" t="s">
        <v>47</v>
      </c>
      <c r="I1540" t="s">
        <v>2</v>
      </c>
      <c r="J1540" t="s">
        <v>3</v>
      </c>
      <c r="K1540" t="s">
        <v>23</v>
      </c>
      <c r="L1540" t="s">
        <v>40</v>
      </c>
      <c r="M1540">
        <v>1</v>
      </c>
      <c r="N1540">
        <v>83.6</v>
      </c>
      <c r="O1540">
        <v>0.05</v>
      </c>
      <c r="P1540">
        <v>38.51</v>
      </c>
      <c r="Q1540">
        <v>79.419999999999987</v>
      </c>
      <c r="R1540">
        <v>38.51</v>
      </c>
      <c r="S1540">
        <v>40.909999999999989</v>
      </c>
      <c r="T1540">
        <v>0.51510954419541677</v>
      </c>
      <c r="U1540">
        <v>2026</v>
      </c>
      <c r="V1540" t="s">
        <v>85</v>
      </c>
      <c r="W1540">
        <v>8</v>
      </c>
      <c r="X1540" t="s">
        <v>87</v>
      </c>
    </row>
    <row r="1541" spans="1:24">
      <c r="A1541">
        <v>2936</v>
      </c>
      <c r="B1541" s="28">
        <v>46236</v>
      </c>
      <c r="C1541">
        <v>2026</v>
      </c>
      <c r="D1541" t="s">
        <v>85</v>
      </c>
      <c r="E1541">
        <v>8</v>
      </c>
      <c r="F1541" t="s">
        <v>87</v>
      </c>
      <c r="G1541" t="s">
        <v>11</v>
      </c>
      <c r="H1541" t="s">
        <v>52</v>
      </c>
      <c r="I1541" t="s">
        <v>2</v>
      </c>
      <c r="J1541" t="s">
        <v>13</v>
      </c>
      <c r="K1541" t="s">
        <v>14</v>
      </c>
      <c r="L1541" t="s">
        <v>15</v>
      </c>
      <c r="M1541">
        <v>1</v>
      </c>
      <c r="N1541">
        <v>35.74</v>
      </c>
      <c r="O1541">
        <v>0</v>
      </c>
      <c r="P1541">
        <v>13.49</v>
      </c>
      <c r="Q1541">
        <v>35.74</v>
      </c>
      <c r="R1541">
        <v>13.49</v>
      </c>
      <c r="S1541">
        <v>22.25</v>
      </c>
      <c r="T1541">
        <v>0.62255176273083379</v>
      </c>
      <c r="U1541">
        <v>2026</v>
      </c>
      <c r="V1541" t="s">
        <v>85</v>
      </c>
      <c r="W1541">
        <v>8</v>
      </c>
      <c r="X1541" t="s">
        <v>87</v>
      </c>
    </row>
    <row r="1542" spans="1:24">
      <c r="A1542">
        <v>3397</v>
      </c>
      <c r="B1542" s="28">
        <v>46236</v>
      </c>
      <c r="C1542">
        <v>2026</v>
      </c>
      <c r="D1542" t="s">
        <v>85</v>
      </c>
      <c r="E1542">
        <v>8</v>
      </c>
      <c r="F1542" t="s">
        <v>87</v>
      </c>
      <c r="G1542" t="s">
        <v>20</v>
      </c>
      <c r="H1542" t="s">
        <v>21</v>
      </c>
      <c r="I1542" t="s">
        <v>2</v>
      </c>
      <c r="J1542" t="s">
        <v>3</v>
      </c>
      <c r="K1542" t="s">
        <v>4</v>
      </c>
      <c r="L1542" t="s">
        <v>5</v>
      </c>
      <c r="M1542">
        <v>1</v>
      </c>
      <c r="N1542">
        <v>79.849999999999994</v>
      </c>
      <c r="O1542">
        <v>0.1</v>
      </c>
      <c r="P1542">
        <v>43.11</v>
      </c>
      <c r="Q1542">
        <v>71.864999999999995</v>
      </c>
      <c r="R1542">
        <v>43.11</v>
      </c>
      <c r="S1542">
        <v>28.754999999999995</v>
      </c>
      <c r="T1542">
        <v>0.40012523481527862</v>
      </c>
      <c r="U1542">
        <v>2026</v>
      </c>
      <c r="V1542" t="s">
        <v>85</v>
      </c>
      <c r="W1542">
        <v>8</v>
      </c>
      <c r="X1542" t="s">
        <v>87</v>
      </c>
    </row>
    <row r="1543" spans="1:24">
      <c r="A1543">
        <v>4556</v>
      </c>
      <c r="B1543" s="28">
        <v>46236</v>
      </c>
      <c r="C1543">
        <v>2026</v>
      </c>
      <c r="D1543" t="s">
        <v>85</v>
      </c>
      <c r="E1543">
        <v>8</v>
      </c>
      <c r="F1543" t="s">
        <v>87</v>
      </c>
      <c r="G1543" t="s">
        <v>0</v>
      </c>
      <c r="H1543" t="s">
        <v>50</v>
      </c>
      <c r="I1543" t="s">
        <v>2</v>
      </c>
      <c r="J1543" t="s">
        <v>3</v>
      </c>
      <c r="K1543" t="s">
        <v>14</v>
      </c>
      <c r="L1543" t="s">
        <v>32</v>
      </c>
      <c r="M1543">
        <v>2</v>
      </c>
      <c r="N1543">
        <v>46.44</v>
      </c>
      <c r="O1543">
        <v>0</v>
      </c>
      <c r="P1543">
        <v>18.489999999999998</v>
      </c>
      <c r="Q1543">
        <v>92.88</v>
      </c>
      <c r="R1543">
        <v>36.979999999999997</v>
      </c>
      <c r="S1543">
        <v>55.9</v>
      </c>
      <c r="T1543">
        <v>0.60185185185185186</v>
      </c>
      <c r="U1543">
        <v>2026</v>
      </c>
      <c r="V1543" t="s">
        <v>85</v>
      </c>
      <c r="W1543">
        <v>8</v>
      </c>
      <c r="X1543" t="s">
        <v>87</v>
      </c>
    </row>
    <row r="1544" spans="1:24">
      <c r="A1544">
        <v>4614</v>
      </c>
      <c r="B1544" s="28">
        <v>46236</v>
      </c>
      <c r="C1544">
        <v>2026</v>
      </c>
      <c r="D1544" t="s">
        <v>85</v>
      </c>
      <c r="E1544">
        <v>8</v>
      </c>
      <c r="F1544" t="s">
        <v>87</v>
      </c>
      <c r="G1544" t="s">
        <v>20</v>
      </c>
      <c r="H1544" t="s">
        <v>33</v>
      </c>
      <c r="I1544" t="s">
        <v>19</v>
      </c>
      <c r="J1544" t="s">
        <v>3</v>
      </c>
      <c r="K1544" t="s">
        <v>4</v>
      </c>
      <c r="L1544" t="s">
        <v>22</v>
      </c>
      <c r="M1544">
        <v>2</v>
      </c>
      <c r="N1544">
        <v>50.44</v>
      </c>
      <c r="O1544">
        <v>0</v>
      </c>
      <c r="P1544">
        <v>22.99</v>
      </c>
      <c r="Q1544">
        <v>100.88</v>
      </c>
      <c r="R1544">
        <v>45.98</v>
      </c>
      <c r="S1544">
        <v>54.9</v>
      </c>
      <c r="T1544">
        <v>0.54421094369547984</v>
      </c>
      <c r="U1544">
        <v>2026</v>
      </c>
      <c r="V1544" t="s">
        <v>85</v>
      </c>
      <c r="W1544">
        <v>8</v>
      </c>
      <c r="X1544" t="s">
        <v>87</v>
      </c>
    </row>
    <row r="1545" spans="1:24">
      <c r="A1545">
        <v>4999</v>
      </c>
      <c r="B1545" s="28">
        <v>46236</v>
      </c>
      <c r="C1545">
        <v>2026</v>
      </c>
      <c r="D1545" t="s">
        <v>85</v>
      </c>
      <c r="E1545">
        <v>8</v>
      </c>
      <c r="F1545" t="s">
        <v>87</v>
      </c>
      <c r="G1545" t="s">
        <v>20</v>
      </c>
      <c r="H1545" t="s">
        <v>33</v>
      </c>
      <c r="I1545" t="s">
        <v>2</v>
      </c>
      <c r="J1545" t="s">
        <v>3</v>
      </c>
      <c r="K1545" t="s">
        <v>4</v>
      </c>
      <c r="L1545" t="s">
        <v>5</v>
      </c>
      <c r="M1545">
        <v>2</v>
      </c>
      <c r="N1545">
        <v>81.38</v>
      </c>
      <c r="O1545">
        <v>0</v>
      </c>
      <c r="P1545">
        <v>42.19</v>
      </c>
      <c r="Q1545">
        <v>162.76</v>
      </c>
      <c r="R1545">
        <v>84.38</v>
      </c>
      <c r="S1545">
        <v>78.38</v>
      </c>
      <c r="T1545">
        <v>0.4815679528139592</v>
      </c>
      <c r="U1545">
        <v>2026</v>
      </c>
      <c r="V1545" t="s">
        <v>85</v>
      </c>
      <c r="W1545">
        <v>8</v>
      </c>
      <c r="X1545" t="s">
        <v>87</v>
      </c>
    </row>
    <row r="1546" spans="1:24">
      <c r="A1546">
        <v>207</v>
      </c>
      <c r="B1546" s="28">
        <v>46237</v>
      </c>
      <c r="C1546">
        <v>2026</v>
      </c>
      <c r="D1546" t="s">
        <v>85</v>
      </c>
      <c r="E1546">
        <v>8</v>
      </c>
      <c r="F1546" t="s">
        <v>87</v>
      </c>
      <c r="G1546" t="s">
        <v>11</v>
      </c>
      <c r="H1546" t="s">
        <v>52</v>
      </c>
      <c r="I1546" t="s">
        <v>2</v>
      </c>
      <c r="J1546" t="s">
        <v>3</v>
      </c>
      <c r="K1546" t="s">
        <v>34</v>
      </c>
      <c r="L1546" t="s">
        <v>35</v>
      </c>
      <c r="M1546">
        <v>1</v>
      </c>
      <c r="N1546">
        <v>41.3</v>
      </c>
      <c r="O1546">
        <v>0</v>
      </c>
      <c r="P1546">
        <v>14.52</v>
      </c>
      <c r="Q1546">
        <v>41.3</v>
      </c>
      <c r="R1546">
        <v>14.52</v>
      </c>
      <c r="S1546">
        <v>26.779999999999998</v>
      </c>
      <c r="T1546">
        <v>0.64842615012106541</v>
      </c>
      <c r="U1546">
        <v>2026</v>
      </c>
      <c r="V1546" t="s">
        <v>85</v>
      </c>
      <c r="W1546">
        <v>8</v>
      </c>
      <c r="X1546" t="s">
        <v>87</v>
      </c>
    </row>
    <row r="1547" spans="1:24">
      <c r="A1547">
        <v>295</v>
      </c>
      <c r="B1547" s="28">
        <v>46237</v>
      </c>
      <c r="C1547">
        <v>2026</v>
      </c>
      <c r="D1547" t="s">
        <v>85</v>
      </c>
      <c r="E1547">
        <v>8</v>
      </c>
      <c r="F1547" t="s">
        <v>87</v>
      </c>
      <c r="G1547" t="s">
        <v>20</v>
      </c>
      <c r="H1547" t="s">
        <v>33</v>
      </c>
      <c r="I1547" t="s">
        <v>28</v>
      </c>
      <c r="J1547" t="s">
        <v>3</v>
      </c>
      <c r="K1547" t="s">
        <v>14</v>
      </c>
      <c r="L1547" t="s">
        <v>15</v>
      </c>
      <c r="M1547">
        <v>2</v>
      </c>
      <c r="N1547">
        <v>36.15</v>
      </c>
      <c r="O1547">
        <v>0.1</v>
      </c>
      <c r="P1547">
        <v>13.19</v>
      </c>
      <c r="Q1547">
        <v>65.069999999999993</v>
      </c>
      <c r="R1547">
        <v>26.38</v>
      </c>
      <c r="S1547">
        <v>38.69</v>
      </c>
      <c r="T1547">
        <v>0.59459044106347014</v>
      </c>
      <c r="U1547">
        <v>2026</v>
      </c>
      <c r="V1547" t="s">
        <v>85</v>
      </c>
      <c r="W1547">
        <v>8</v>
      </c>
      <c r="X1547" t="s">
        <v>87</v>
      </c>
    </row>
    <row r="1548" spans="1:24">
      <c r="A1548">
        <v>657</v>
      </c>
      <c r="B1548" s="28">
        <v>46237</v>
      </c>
      <c r="C1548">
        <v>2026</v>
      </c>
      <c r="D1548" t="s">
        <v>85</v>
      </c>
      <c r="E1548">
        <v>8</v>
      </c>
      <c r="F1548" t="s">
        <v>87</v>
      </c>
      <c r="G1548" t="s">
        <v>6</v>
      </c>
      <c r="H1548" t="s">
        <v>43</v>
      </c>
      <c r="I1548" t="s">
        <v>2</v>
      </c>
      <c r="J1548" t="s">
        <v>3</v>
      </c>
      <c r="K1548" t="s">
        <v>14</v>
      </c>
      <c r="L1548" t="s">
        <v>44</v>
      </c>
      <c r="M1548">
        <v>3</v>
      </c>
      <c r="N1548">
        <v>132.59</v>
      </c>
      <c r="O1548">
        <v>0.1</v>
      </c>
      <c r="P1548">
        <v>66.040000000000006</v>
      </c>
      <c r="Q1548">
        <v>357.99299999999999</v>
      </c>
      <c r="R1548">
        <v>198.12</v>
      </c>
      <c r="S1548">
        <v>159.87299999999999</v>
      </c>
      <c r="T1548">
        <v>0.44658135773604507</v>
      </c>
      <c r="U1548">
        <v>2026</v>
      </c>
      <c r="V1548" t="s">
        <v>85</v>
      </c>
      <c r="W1548">
        <v>8</v>
      </c>
      <c r="X1548" t="s">
        <v>87</v>
      </c>
    </row>
    <row r="1549" spans="1:24">
      <c r="A1549">
        <v>694</v>
      </c>
      <c r="B1549" s="28">
        <v>46237</v>
      </c>
      <c r="C1549">
        <v>2026</v>
      </c>
      <c r="D1549" t="s">
        <v>85</v>
      </c>
      <c r="E1549">
        <v>8</v>
      </c>
      <c r="F1549" t="s">
        <v>87</v>
      </c>
      <c r="G1549" t="s">
        <v>11</v>
      </c>
      <c r="H1549" t="s">
        <v>18</v>
      </c>
      <c r="I1549" t="s">
        <v>2</v>
      </c>
      <c r="J1549" t="s">
        <v>13</v>
      </c>
      <c r="K1549" t="s">
        <v>9</v>
      </c>
      <c r="L1549" t="s">
        <v>17</v>
      </c>
      <c r="M1549">
        <v>3</v>
      </c>
      <c r="N1549">
        <v>144</v>
      </c>
      <c r="O1549">
        <v>0</v>
      </c>
      <c r="P1549">
        <v>78.89</v>
      </c>
      <c r="Q1549">
        <v>432</v>
      </c>
      <c r="R1549">
        <v>236.67000000000002</v>
      </c>
      <c r="S1549">
        <v>195.32999999999998</v>
      </c>
      <c r="T1549">
        <v>0.45215277777777774</v>
      </c>
      <c r="U1549">
        <v>2026</v>
      </c>
      <c r="V1549" t="s">
        <v>85</v>
      </c>
      <c r="W1549">
        <v>8</v>
      </c>
      <c r="X1549" t="s">
        <v>87</v>
      </c>
    </row>
    <row r="1550" spans="1:24">
      <c r="A1550">
        <v>1187</v>
      </c>
      <c r="B1550" s="28">
        <v>46237</v>
      </c>
      <c r="C1550">
        <v>2026</v>
      </c>
      <c r="D1550" t="s">
        <v>85</v>
      </c>
      <c r="E1550">
        <v>8</v>
      </c>
      <c r="F1550" t="s">
        <v>87</v>
      </c>
      <c r="G1550" t="s">
        <v>0</v>
      </c>
      <c r="H1550" t="s">
        <v>1</v>
      </c>
      <c r="I1550" t="s">
        <v>2</v>
      </c>
      <c r="J1550" t="s">
        <v>3</v>
      </c>
      <c r="K1550" t="s">
        <v>14</v>
      </c>
      <c r="L1550" t="s">
        <v>32</v>
      </c>
      <c r="M1550">
        <v>2</v>
      </c>
      <c r="N1550">
        <v>45.45</v>
      </c>
      <c r="O1550">
        <v>0.05</v>
      </c>
      <c r="P1550">
        <v>18.829999999999998</v>
      </c>
      <c r="Q1550">
        <v>86.355000000000004</v>
      </c>
      <c r="R1550">
        <v>37.659999999999997</v>
      </c>
      <c r="S1550">
        <v>48.695000000000007</v>
      </c>
      <c r="T1550">
        <v>0.56389323142840608</v>
      </c>
      <c r="U1550">
        <v>2026</v>
      </c>
      <c r="V1550" t="s">
        <v>85</v>
      </c>
      <c r="W1550">
        <v>8</v>
      </c>
      <c r="X1550" t="s">
        <v>87</v>
      </c>
    </row>
    <row r="1551" spans="1:24">
      <c r="A1551">
        <v>1915</v>
      </c>
      <c r="B1551" s="28">
        <v>46237</v>
      </c>
      <c r="C1551">
        <v>2026</v>
      </c>
      <c r="D1551" t="s">
        <v>85</v>
      </c>
      <c r="E1551">
        <v>8</v>
      </c>
      <c r="F1551" t="s">
        <v>87</v>
      </c>
      <c r="G1551" t="s">
        <v>6</v>
      </c>
      <c r="H1551" t="s">
        <v>27</v>
      </c>
      <c r="I1551" t="s">
        <v>2</v>
      </c>
      <c r="J1551" t="s">
        <v>3</v>
      </c>
      <c r="K1551" t="s">
        <v>4</v>
      </c>
      <c r="L1551" t="s">
        <v>26</v>
      </c>
      <c r="M1551">
        <v>1</v>
      </c>
      <c r="N1551">
        <v>41.16</v>
      </c>
      <c r="O1551">
        <v>0.05</v>
      </c>
      <c r="P1551">
        <v>16.66</v>
      </c>
      <c r="Q1551">
        <v>39.101999999999997</v>
      </c>
      <c r="R1551">
        <v>16.66</v>
      </c>
      <c r="S1551">
        <v>22.441999999999997</v>
      </c>
      <c r="T1551">
        <v>0.57393483709273174</v>
      </c>
      <c r="U1551">
        <v>2026</v>
      </c>
      <c r="V1551" t="s">
        <v>85</v>
      </c>
      <c r="W1551">
        <v>8</v>
      </c>
      <c r="X1551" t="s">
        <v>87</v>
      </c>
    </row>
    <row r="1552" spans="1:24">
      <c r="A1552">
        <v>2156</v>
      </c>
      <c r="B1552" s="28">
        <v>46237</v>
      </c>
      <c r="C1552">
        <v>2026</v>
      </c>
      <c r="D1552" t="s">
        <v>85</v>
      </c>
      <c r="E1552">
        <v>8</v>
      </c>
      <c r="F1552" t="s">
        <v>87</v>
      </c>
      <c r="G1552" t="s">
        <v>0</v>
      </c>
      <c r="H1552" t="s">
        <v>1</v>
      </c>
      <c r="I1552" t="s">
        <v>19</v>
      </c>
      <c r="J1552" t="s">
        <v>3</v>
      </c>
      <c r="K1552" t="s">
        <v>14</v>
      </c>
      <c r="L1552" t="s">
        <v>48</v>
      </c>
      <c r="M1552">
        <v>1</v>
      </c>
      <c r="N1552">
        <v>162.78</v>
      </c>
      <c r="O1552">
        <v>0</v>
      </c>
      <c r="P1552">
        <v>85.08</v>
      </c>
      <c r="Q1552">
        <v>162.78</v>
      </c>
      <c r="R1552">
        <v>85.08</v>
      </c>
      <c r="S1552">
        <v>77.7</v>
      </c>
      <c r="T1552">
        <v>0.47733136748986366</v>
      </c>
      <c r="U1552">
        <v>2026</v>
      </c>
      <c r="V1552" t="s">
        <v>85</v>
      </c>
      <c r="W1552">
        <v>8</v>
      </c>
      <c r="X1552" t="s">
        <v>87</v>
      </c>
    </row>
    <row r="1553" spans="1:24">
      <c r="A1553">
        <v>2539</v>
      </c>
      <c r="B1553" s="28">
        <v>46237</v>
      </c>
      <c r="C1553">
        <v>2026</v>
      </c>
      <c r="D1553" t="s">
        <v>85</v>
      </c>
      <c r="E1553">
        <v>8</v>
      </c>
      <c r="F1553" t="s">
        <v>87</v>
      </c>
      <c r="G1553" t="s">
        <v>11</v>
      </c>
      <c r="H1553" t="s">
        <v>52</v>
      </c>
      <c r="I1553" t="s">
        <v>19</v>
      </c>
      <c r="J1553" t="s">
        <v>13</v>
      </c>
      <c r="K1553" t="s">
        <v>4</v>
      </c>
      <c r="L1553" t="s">
        <v>5</v>
      </c>
      <c r="M1553">
        <v>1</v>
      </c>
      <c r="N1553">
        <v>80.040000000000006</v>
      </c>
      <c r="O1553">
        <v>0.1</v>
      </c>
      <c r="P1553">
        <v>41.88</v>
      </c>
      <c r="Q1553">
        <v>72.036000000000001</v>
      </c>
      <c r="R1553">
        <v>41.88</v>
      </c>
      <c r="S1553">
        <v>30.155999999999999</v>
      </c>
      <c r="T1553">
        <v>0.41862402132267196</v>
      </c>
      <c r="U1553">
        <v>2026</v>
      </c>
      <c r="V1553" t="s">
        <v>85</v>
      </c>
      <c r="W1553">
        <v>8</v>
      </c>
      <c r="X1553" t="s">
        <v>87</v>
      </c>
    </row>
    <row r="1554" spans="1:24">
      <c r="A1554">
        <v>3803</v>
      </c>
      <c r="B1554" s="28">
        <v>46237</v>
      </c>
      <c r="C1554">
        <v>2026</v>
      </c>
      <c r="D1554" t="s">
        <v>85</v>
      </c>
      <c r="E1554">
        <v>8</v>
      </c>
      <c r="F1554" t="s">
        <v>87</v>
      </c>
      <c r="G1554" t="s">
        <v>11</v>
      </c>
      <c r="H1554" t="s">
        <v>25</v>
      </c>
      <c r="I1554" t="s">
        <v>2</v>
      </c>
      <c r="J1554" t="s">
        <v>13</v>
      </c>
      <c r="K1554" t="s">
        <v>9</v>
      </c>
      <c r="L1554" t="s">
        <v>10</v>
      </c>
      <c r="M1554">
        <v>1</v>
      </c>
      <c r="N1554">
        <v>90.21</v>
      </c>
      <c r="O1554">
        <v>0</v>
      </c>
      <c r="P1554">
        <v>46.31</v>
      </c>
      <c r="Q1554">
        <v>90.21</v>
      </c>
      <c r="R1554">
        <v>46.31</v>
      </c>
      <c r="S1554">
        <v>43.899999999999991</v>
      </c>
      <c r="T1554">
        <v>0.48664227912648261</v>
      </c>
      <c r="U1554">
        <v>2026</v>
      </c>
      <c r="V1554" t="s">
        <v>85</v>
      </c>
      <c r="W1554">
        <v>8</v>
      </c>
      <c r="X1554" t="s">
        <v>87</v>
      </c>
    </row>
    <row r="1555" spans="1:24">
      <c r="A1555">
        <v>100</v>
      </c>
      <c r="B1555" s="28">
        <v>46238</v>
      </c>
      <c r="C1555">
        <v>2026</v>
      </c>
      <c r="D1555" t="s">
        <v>85</v>
      </c>
      <c r="E1555">
        <v>8</v>
      </c>
      <c r="F1555" t="s">
        <v>87</v>
      </c>
      <c r="G1555" t="s">
        <v>0</v>
      </c>
      <c r="H1555" t="s">
        <v>36</v>
      </c>
      <c r="I1555" t="s">
        <v>19</v>
      </c>
      <c r="J1555" t="s">
        <v>16</v>
      </c>
      <c r="K1555" t="s">
        <v>14</v>
      </c>
      <c r="L1555" t="s">
        <v>44</v>
      </c>
      <c r="M1555">
        <v>1</v>
      </c>
      <c r="N1555">
        <v>133.6</v>
      </c>
      <c r="O1555">
        <v>0.1</v>
      </c>
      <c r="P1555">
        <v>67.3</v>
      </c>
      <c r="Q1555">
        <v>120.24</v>
      </c>
      <c r="R1555">
        <v>67.3</v>
      </c>
      <c r="S1555">
        <v>52.94</v>
      </c>
      <c r="T1555">
        <v>0.44028609447771122</v>
      </c>
      <c r="U1555">
        <v>2026</v>
      </c>
      <c r="V1555" t="s">
        <v>85</v>
      </c>
      <c r="W1555">
        <v>8</v>
      </c>
      <c r="X1555" t="s">
        <v>87</v>
      </c>
    </row>
    <row r="1556" spans="1:24">
      <c r="A1556">
        <v>118</v>
      </c>
      <c r="B1556" s="28">
        <v>46238</v>
      </c>
      <c r="C1556">
        <v>2026</v>
      </c>
      <c r="D1556" t="s">
        <v>85</v>
      </c>
      <c r="E1556">
        <v>8</v>
      </c>
      <c r="F1556" t="s">
        <v>87</v>
      </c>
      <c r="G1556" t="s">
        <v>20</v>
      </c>
      <c r="H1556" t="s">
        <v>21</v>
      </c>
      <c r="I1556" t="s">
        <v>2</v>
      </c>
      <c r="J1556" t="s">
        <v>3</v>
      </c>
      <c r="K1556" t="s">
        <v>14</v>
      </c>
      <c r="L1556" t="s">
        <v>32</v>
      </c>
      <c r="M1556">
        <v>1</v>
      </c>
      <c r="N1556">
        <v>47.53</v>
      </c>
      <c r="O1556">
        <v>0</v>
      </c>
      <c r="P1556">
        <v>18.04</v>
      </c>
      <c r="Q1556">
        <v>47.53</v>
      </c>
      <c r="R1556">
        <v>18.04</v>
      </c>
      <c r="S1556">
        <v>29.490000000000002</v>
      </c>
      <c r="T1556">
        <v>0.62045024195245113</v>
      </c>
      <c r="U1556">
        <v>2026</v>
      </c>
      <c r="V1556" t="s">
        <v>85</v>
      </c>
      <c r="W1556">
        <v>8</v>
      </c>
      <c r="X1556" t="s">
        <v>87</v>
      </c>
    </row>
    <row r="1557" spans="1:24">
      <c r="A1557">
        <v>220</v>
      </c>
      <c r="B1557" s="28">
        <v>46238</v>
      </c>
      <c r="C1557">
        <v>2026</v>
      </c>
      <c r="D1557" t="s">
        <v>85</v>
      </c>
      <c r="E1557">
        <v>8</v>
      </c>
      <c r="F1557" t="s">
        <v>87</v>
      </c>
      <c r="G1557" t="s">
        <v>0</v>
      </c>
      <c r="H1557" t="s">
        <v>50</v>
      </c>
      <c r="I1557" t="s">
        <v>2</v>
      </c>
      <c r="J1557" t="s">
        <v>3</v>
      </c>
      <c r="K1557" t="s">
        <v>14</v>
      </c>
      <c r="L1557" t="s">
        <v>32</v>
      </c>
      <c r="M1557">
        <v>2</v>
      </c>
      <c r="N1557">
        <v>46.71</v>
      </c>
      <c r="O1557">
        <v>0</v>
      </c>
      <c r="P1557">
        <v>18.41</v>
      </c>
      <c r="Q1557">
        <v>93.42</v>
      </c>
      <c r="R1557">
        <v>36.82</v>
      </c>
      <c r="S1557">
        <v>56.6</v>
      </c>
      <c r="T1557">
        <v>0.60586598158852489</v>
      </c>
      <c r="U1557">
        <v>2026</v>
      </c>
      <c r="V1557" t="s">
        <v>85</v>
      </c>
      <c r="W1557">
        <v>8</v>
      </c>
      <c r="X1557" t="s">
        <v>87</v>
      </c>
    </row>
    <row r="1558" spans="1:24">
      <c r="A1558">
        <v>1145</v>
      </c>
      <c r="B1558" s="28">
        <v>46238</v>
      </c>
      <c r="C1558">
        <v>2026</v>
      </c>
      <c r="D1558" t="s">
        <v>85</v>
      </c>
      <c r="E1558">
        <v>8</v>
      </c>
      <c r="F1558" t="s">
        <v>87</v>
      </c>
      <c r="G1558" t="s">
        <v>11</v>
      </c>
      <c r="H1558" t="s">
        <v>52</v>
      </c>
      <c r="I1558" t="s">
        <v>28</v>
      </c>
      <c r="J1558" t="s">
        <v>13</v>
      </c>
      <c r="K1558" t="s">
        <v>23</v>
      </c>
      <c r="L1558" t="s">
        <v>29</v>
      </c>
      <c r="M1558">
        <v>1</v>
      </c>
      <c r="N1558">
        <v>197.26</v>
      </c>
      <c r="O1558">
        <v>0</v>
      </c>
      <c r="P1558">
        <v>104.09</v>
      </c>
      <c r="Q1558">
        <v>197.26</v>
      </c>
      <c r="R1558">
        <v>104.09</v>
      </c>
      <c r="S1558">
        <v>93.169999999999987</v>
      </c>
      <c r="T1558">
        <v>0.47232079488999285</v>
      </c>
      <c r="U1558">
        <v>2026</v>
      </c>
      <c r="V1558" t="s">
        <v>85</v>
      </c>
      <c r="W1558">
        <v>8</v>
      </c>
      <c r="X1558" t="s">
        <v>87</v>
      </c>
    </row>
    <row r="1559" spans="1:24">
      <c r="A1559">
        <v>1289</v>
      </c>
      <c r="B1559" s="28">
        <v>46238</v>
      </c>
      <c r="C1559">
        <v>2026</v>
      </c>
      <c r="D1559" t="s">
        <v>85</v>
      </c>
      <c r="E1559">
        <v>8</v>
      </c>
      <c r="F1559" t="s">
        <v>87</v>
      </c>
      <c r="G1559" t="s">
        <v>11</v>
      </c>
      <c r="H1559" t="s">
        <v>52</v>
      </c>
      <c r="I1559" t="s">
        <v>28</v>
      </c>
      <c r="J1559" t="s">
        <v>13</v>
      </c>
      <c r="K1559" t="s">
        <v>9</v>
      </c>
      <c r="L1559" t="s">
        <v>46</v>
      </c>
      <c r="M1559">
        <v>1</v>
      </c>
      <c r="N1559">
        <v>70.56</v>
      </c>
      <c r="O1559">
        <v>0</v>
      </c>
      <c r="P1559">
        <v>32.11</v>
      </c>
      <c r="Q1559">
        <v>70.56</v>
      </c>
      <c r="R1559">
        <v>32.11</v>
      </c>
      <c r="S1559">
        <v>38.450000000000003</v>
      </c>
      <c r="T1559">
        <v>0.54492630385487528</v>
      </c>
      <c r="U1559">
        <v>2026</v>
      </c>
      <c r="V1559" t="s">
        <v>85</v>
      </c>
      <c r="W1559">
        <v>8</v>
      </c>
      <c r="X1559" t="s">
        <v>87</v>
      </c>
    </row>
    <row r="1560" spans="1:24">
      <c r="A1560">
        <v>1411</v>
      </c>
      <c r="B1560" s="28">
        <v>46238</v>
      </c>
      <c r="C1560">
        <v>2026</v>
      </c>
      <c r="D1560" t="s">
        <v>85</v>
      </c>
      <c r="E1560">
        <v>8</v>
      </c>
      <c r="F1560" t="s">
        <v>87</v>
      </c>
      <c r="G1560" t="s">
        <v>6</v>
      </c>
      <c r="H1560" t="s">
        <v>43</v>
      </c>
      <c r="I1560" t="s">
        <v>2</v>
      </c>
      <c r="J1560" t="s">
        <v>16</v>
      </c>
      <c r="K1560" t="s">
        <v>34</v>
      </c>
      <c r="L1560" t="s">
        <v>42</v>
      </c>
      <c r="M1560">
        <v>1</v>
      </c>
      <c r="N1560">
        <v>36.58</v>
      </c>
      <c r="O1560">
        <v>0</v>
      </c>
      <c r="P1560">
        <v>13.98</v>
      </c>
      <c r="Q1560">
        <v>36.58</v>
      </c>
      <c r="R1560">
        <v>13.98</v>
      </c>
      <c r="S1560">
        <v>22.599999999999998</v>
      </c>
      <c r="T1560">
        <v>0.61782394751230174</v>
      </c>
      <c r="U1560">
        <v>2026</v>
      </c>
      <c r="V1560" t="s">
        <v>85</v>
      </c>
      <c r="W1560">
        <v>8</v>
      </c>
      <c r="X1560" t="s">
        <v>87</v>
      </c>
    </row>
    <row r="1561" spans="1:24">
      <c r="A1561">
        <v>1799</v>
      </c>
      <c r="B1561" s="28">
        <v>46238</v>
      </c>
      <c r="C1561">
        <v>2026</v>
      </c>
      <c r="D1561" t="s">
        <v>85</v>
      </c>
      <c r="E1561">
        <v>8</v>
      </c>
      <c r="F1561" t="s">
        <v>87</v>
      </c>
      <c r="G1561" t="s">
        <v>20</v>
      </c>
      <c r="H1561" t="s">
        <v>47</v>
      </c>
      <c r="I1561" t="s">
        <v>8</v>
      </c>
      <c r="J1561" t="s">
        <v>16</v>
      </c>
      <c r="K1561" t="s">
        <v>4</v>
      </c>
      <c r="L1561" t="s">
        <v>5</v>
      </c>
      <c r="M1561">
        <v>4</v>
      </c>
      <c r="N1561">
        <v>82.98</v>
      </c>
      <c r="O1561">
        <v>0.05</v>
      </c>
      <c r="P1561">
        <v>43.79</v>
      </c>
      <c r="Q1561">
        <v>315.32400000000001</v>
      </c>
      <c r="R1561">
        <v>175.16</v>
      </c>
      <c r="S1561">
        <v>140.16400000000002</v>
      </c>
      <c r="T1561">
        <v>0.44450787126891711</v>
      </c>
      <c r="U1561">
        <v>2026</v>
      </c>
      <c r="V1561" t="s">
        <v>85</v>
      </c>
      <c r="W1561">
        <v>8</v>
      </c>
      <c r="X1561" t="s">
        <v>87</v>
      </c>
    </row>
    <row r="1562" spans="1:24">
      <c r="A1562">
        <v>1871</v>
      </c>
      <c r="B1562" s="28">
        <v>46238</v>
      </c>
      <c r="C1562">
        <v>2026</v>
      </c>
      <c r="D1562" t="s">
        <v>85</v>
      </c>
      <c r="E1562">
        <v>8</v>
      </c>
      <c r="F1562" t="s">
        <v>87</v>
      </c>
      <c r="G1562" t="s">
        <v>0</v>
      </c>
      <c r="H1562" t="s">
        <v>1</v>
      </c>
      <c r="I1562" t="s">
        <v>2</v>
      </c>
      <c r="J1562" t="s">
        <v>13</v>
      </c>
      <c r="K1562" t="s">
        <v>4</v>
      </c>
      <c r="L1562" t="s">
        <v>26</v>
      </c>
      <c r="M1562">
        <v>1</v>
      </c>
      <c r="N1562">
        <v>41.25</v>
      </c>
      <c r="O1562">
        <v>0</v>
      </c>
      <c r="P1562">
        <v>17.02</v>
      </c>
      <c r="Q1562">
        <v>41.25</v>
      </c>
      <c r="R1562">
        <v>17.02</v>
      </c>
      <c r="S1562">
        <v>24.23</v>
      </c>
      <c r="T1562">
        <v>0.58739393939393936</v>
      </c>
      <c r="U1562">
        <v>2026</v>
      </c>
      <c r="V1562" t="s">
        <v>85</v>
      </c>
      <c r="W1562">
        <v>8</v>
      </c>
      <c r="X1562" t="s">
        <v>87</v>
      </c>
    </row>
    <row r="1563" spans="1:24">
      <c r="A1563">
        <v>4180</v>
      </c>
      <c r="B1563" s="28">
        <v>46238</v>
      </c>
      <c r="C1563">
        <v>2026</v>
      </c>
      <c r="D1563" t="s">
        <v>85</v>
      </c>
      <c r="E1563">
        <v>8</v>
      </c>
      <c r="F1563" t="s">
        <v>87</v>
      </c>
      <c r="G1563" t="s">
        <v>11</v>
      </c>
      <c r="H1563" t="s">
        <v>18</v>
      </c>
      <c r="I1563" t="s">
        <v>2</v>
      </c>
      <c r="J1563" t="s">
        <v>3</v>
      </c>
      <c r="K1563" t="s">
        <v>4</v>
      </c>
      <c r="L1563" t="s">
        <v>30</v>
      </c>
      <c r="M1563">
        <v>1</v>
      </c>
      <c r="N1563">
        <v>101.37</v>
      </c>
      <c r="O1563">
        <v>0</v>
      </c>
      <c r="P1563">
        <v>51.56</v>
      </c>
      <c r="Q1563">
        <v>101.37</v>
      </c>
      <c r="R1563">
        <v>51.56</v>
      </c>
      <c r="S1563">
        <v>49.81</v>
      </c>
      <c r="T1563">
        <v>0.49136825490776365</v>
      </c>
      <c r="U1563">
        <v>2026</v>
      </c>
      <c r="V1563" t="s">
        <v>85</v>
      </c>
      <c r="W1563">
        <v>8</v>
      </c>
      <c r="X1563" t="s">
        <v>87</v>
      </c>
    </row>
    <row r="1564" spans="1:24">
      <c r="A1564">
        <v>4338</v>
      </c>
      <c r="B1564" s="28">
        <v>46238</v>
      </c>
      <c r="C1564">
        <v>2026</v>
      </c>
      <c r="D1564" t="s">
        <v>85</v>
      </c>
      <c r="E1564">
        <v>8</v>
      </c>
      <c r="F1564" t="s">
        <v>87</v>
      </c>
      <c r="G1564" t="s">
        <v>11</v>
      </c>
      <c r="H1564" t="s">
        <v>52</v>
      </c>
      <c r="I1564" t="s">
        <v>2</v>
      </c>
      <c r="J1564" t="s">
        <v>3</v>
      </c>
      <c r="K1564" t="s">
        <v>23</v>
      </c>
      <c r="L1564" t="s">
        <v>24</v>
      </c>
      <c r="M1564">
        <v>1</v>
      </c>
      <c r="N1564">
        <v>340.66</v>
      </c>
      <c r="O1564">
        <v>0.05</v>
      </c>
      <c r="P1564">
        <v>194.13</v>
      </c>
      <c r="Q1564">
        <v>323.62700000000001</v>
      </c>
      <c r="R1564">
        <v>194.13</v>
      </c>
      <c r="S1564">
        <v>129.49700000000001</v>
      </c>
      <c r="T1564">
        <v>0.40014275693931595</v>
      </c>
      <c r="U1564">
        <v>2026</v>
      </c>
      <c r="V1564" t="s">
        <v>85</v>
      </c>
      <c r="W1564">
        <v>8</v>
      </c>
      <c r="X1564" t="s">
        <v>87</v>
      </c>
    </row>
    <row r="1565" spans="1:24">
      <c r="A1565">
        <v>4463</v>
      </c>
      <c r="B1565" s="28">
        <v>46238</v>
      </c>
      <c r="C1565">
        <v>2026</v>
      </c>
      <c r="D1565" t="s">
        <v>85</v>
      </c>
      <c r="E1565">
        <v>8</v>
      </c>
      <c r="F1565" t="s">
        <v>87</v>
      </c>
      <c r="G1565" t="s">
        <v>11</v>
      </c>
      <c r="H1565" t="s">
        <v>12</v>
      </c>
      <c r="I1565" t="s">
        <v>28</v>
      </c>
      <c r="J1565" t="s">
        <v>16</v>
      </c>
      <c r="K1565" t="s">
        <v>4</v>
      </c>
      <c r="L1565" t="s">
        <v>22</v>
      </c>
      <c r="M1565">
        <v>1</v>
      </c>
      <c r="N1565">
        <v>50.43</v>
      </c>
      <c r="O1565">
        <v>0.15</v>
      </c>
      <c r="P1565">
        <v>22.94</v>
      </c>
      <c r="Q1565">
        <v>42.865499999999997</v>
      </c>
      <c r="R1565">
        <v>22.94</v>
      </c>
      <c r="S1565">
        <v>19.925499999999996</v>
      </c>
      <c r="T1565">
        <v>0.46483768998378644</v>
      </c>
      <c r="U1565">
        <v>2026</v>
      </c>
      <c r="V1565" t="s">
        <v>85</v>
      </c>
      <c r="W1565">
        <v>8</v>
      </c>
      <c r="X1565" t="s">
        <v>87</v>
      </c>
    </row>
    <row r="1566" spans="1:24">
      <c r="A1566">
        <v>382</v>
      </c>
      <c r="B1566" s="28">
        <v>46239</v>
      </c>
      <c r="C1566">
        <v>2026</v>
      </c>
      <c r="D1566" t="s">
        <v>85</v>
      </c>
      <c r="E1566">
        <v>8</v>
      </c>
      <c r="F1566" t="s">
        <v>87</v>
      </c>
      <c r="G1566" t="s">
        <v>20</v>
      </c>
      <c r="H1566" t="s">
        <v>33</v>
      </c>
      <c r="I1566" t="s">
        <v>2</v>
      </c>
      <c r="J1566" t="s">
        <v>13</v>
      </c>
      <c r="K1566" t="s">
        <v>34</v>
      </c>
      <c r="L1566" t="s">
        <v>35</v>
      </c>
      <c r="M1566">
        <v>1</v>
      </c>
      <c r="N1566">
        <v>40.42</v>
      </c>
      <c r="O1566">
        <v>0.05</v>
      </c>
      <c r="P1566">
        <v>14.33</v>
      </c>
      <c r="Q1566">
        <v>38.399000000000001</v>
      </c>
      <c r="R1566">
        <v>14.33</v>
      </c>
      <c r="S1566">
        <v>24.069000000000003</v>
      </c>
      <c r="T1566">
        <v>0.62681319826037141</v>
      </c>
      <c r="U1566">
        <v>2026</v>
      </c>
      <c r="V1566" t="s">
        <v>85</v>
      </c>
      <c r="W1566">
        <v>8</v>
      </c>
      <c r="X1566" t="s">
        <v>87</v>
      </c>
    </row>
    <row r="1567" spans="1:24">
      <c r="A1567">
        <v>1011</v>
      </c>
      <c r="B1567" s="28">
        <v>46239</v>
      </c>
      <c r="C1567">
        <v>2026</v>
      </c>
      <c r="D1567" t="s">
        <v>85</v>
      </c>
      <c r="E1567">
        <v>8</v>
      </c>
      <c r="F1567" t="s">
        <v>87</v>
      </c>
      <c r="G1567" t="s">
        <v>0</v>
      </c>
      <c r="H1567" t="s">
        <v>1</v>
      </c>
      <c r="I1567" t="s">
        <v>2</v>
      </c>
      <c r="J1567" t="s">
        <v>13</v>
      </c>
      <c r="K1567" t="s">
        <v>4</v>
      </c>
      <c r="L1567" t="s">
        <v>22</v>
      </c>
      <c r="M1567">
        <v>1</v>
      </c>
      <c r="N1567">
        <v>51.81</v>
      </c>
      <c r="O1567">
        <v>0.05</v>
      </c>
      <c r="P1567">
        <v>22.28</v>
      </c>
      <c r="Q1567">
        <v>49.219499999999996</v>
      </c>
      <c r="R1567">
        <v>22.28</v>
      </c>
      <c r="S1567">
        <v>26.939499999999995</v>
      </c>
      <c r="T1567">
        <v>0.54733388189640275</v>
      </c>
      <c r="U1567">
        <v>2026</v>
      </c>
      <c r="V1567" t="s">
        <v>85</v>
      </c>
      <c r="W1567">
        <v>8</v>
      </c>
      <c r="X1567" t="s">
        <v>87</v>
      </c>
    </row>
    <row r="1568" spans="1:24">
      <c r="A1568">
        <v>1148</v>
      </c>
      <c r="B1568" s="28">
        <v>46239</v>
      </c>
      <c r="C1568">
        <v>2026</v>
      </c>
      <c r="D1568" t="s">
        <v>85</v>
      </c>
      <c r="E1568">
        <v>8</v>
      </c>
      <c r="F1568" t="s">
        <v>87</v>
      </c>
      <c r="G1568" t="s">
        <v>11</v>
      </c>
      <c r="H1568" t="s">
        <v>12</v>
      </c>
      <c r="I1568" t="s">
        <v>19</v>
      </c>
      <c r="J1568" t="s">
        <v>13</v>
      </c>
      <c r="K1568" t="s">
        <v>34</v>
      </c>
      <c r="L1568" t="s">
        <v>42</v>
      </c>
      <c r="M1568">
        <v>3</v>
      </c>
      <c r="N1568">
        <v>35.9</v>
      </c>
      <c r="O1568">
        <v>0</v>
      </c>
      <c r="P1568">
        <v>14.11</v>
      </c>
      <c r="Q1568">
        <v>107.69999999999999</v>
      </c>
      <c r="R1568">
        <v>42.33</v>
      </c>
      <c r="S1568">
        <v>65.36999999999999</v>
      </c>
      <c r="T1568">
        <v>0.60696378830083564</v>
      </c>
      <c r="U1568">
        <v>2026</v>
      </c>
      <c r="V1568" t="s">
        <v>85</v>
      </c>
      <c r="W1568">
        <v>8</v>
      </c>
      <c r="X1568" t="s">
        <v>87</v>
      </c>
    </row>
    <row r="1569" spans="1:24">
      <c r="A1569">
        <v>1397</v>
      </c>
      <c r="B1569" s="28">
        <v>46239</v>
      </c>
      <c r="C1569">
        <v>2026</v>
      </c>
      <c r="D1569" t="s">
        <v>85</v>
      </c>
      <c r="E1569">
        <v>8</v>
      </c>
      <c r="F1569" t="s">
        <v>87</v>
      </c>
      <c r="G1569" t="s">
        <v>6</v>
      </c>
      <c r="H1569" t="s">
        <v>49</v>
      </c>
      <c r="I1569" t="s">
        <v>19</v>
      </c>
      <c r="J1569" t="s">
        <v>16</v>
      </c>
      <c r="K1569" t="s">
        <v>9</v>
      </c>
      <c r="L1569" t="s">
        <v>10</v>
      </c>
      <c r="M1569">
        <v>2</v>
      </c>
      <c r="N1569">
        <v>90.27</v>
      </c>
      <c r="O1569">
        <v>0.05</v>
      </c>
      <c r="P1569">
        <v>46.38</v>
      </c>
      <c r="Q1569">
        <v>171.51299999999998</v>
      </c>
      <c r="R1569">
        <v>92.76</v>
      </c>
      <c r="S1569">
        <v>78.752999999999972</v>
      </c>
      <c r="T1569">
        <v>0.45916636056742044</v>
      </c>
      <c r="U1569">
        <v>2026</v>
      </c>
      <c r="V1569" t="s">
        <v>85</v>
      </c>
      <c r="W1569">
        <v>8</v>
      </c>
      <c r="X1569" t="s">
        <v>87</v>
      </c>
    </row>
    <row r="1570" spans="1:24">
      <c r="A1570">
        <v>2252</v>
      </c>
      <c r="B1570" s="28">
        <v>46239</v>
      </c>
      <c r="C1570">
        <v>2026</v>
      </c>
      <c r="D1570" t="s">
        <v>85</v>
      </c>
      <c r="E1570">
        <v>8</v>
      </c>
      <c r="F1570" t="s">
        <v>87</v>
      </c>
      <c r="G1570" t="s">
        <v>6</v>
      </c>
      <c r="H1570" t="s">
        <v>41</v>
      </c>
      <c r="I1570" t="s">
        <v>2</v>
      </c>
      <c r="J1570" t="s">
        <v>13</v>
      </c>
      <c r="K1570" t="s">
        <v>4</v>
      </c>
      <c r="L1570" t="s">
        <v>22</v>
      </c>
      <c r="M1570">
        <v>1</v>
      </c>
      <c r="N1570">
        <v>49.68</v>
      </c>
      <c r="O1570">
        <v>0.05</v>
      </c>
      <c r="P1570">
        <v>22.02</v>
      </c>
      <c r="Q1570">
        <v>47.195999999999998</v>
      </c>
      <c r="R1570">
        <v>22.02</v>
      </c>
      <c r="S1570">
        <v>25.175999999999998</v>
      </c>
      <c r="T1570">
        <v>0.53343503686753113</v>
      </c>
      <c r="U1570">
        <v>2026</v>
      </c>
      <c r="V1570" t="s">
        <v>85</v>
      </c>
      <c r="W1570">
        <v>8</v>
      </c>
      <c r="X1570" t="s">
        <v>87</v>
      </c>
    </row>
    <row r="1571" spans="1:24">
      <c r="A1571">
        <v>2415</v>
      </c>
      <c r="B1571" s="28">
        <v>46239</v>
      </c>
      <c r="C1571">
        <v>2026</v>
      </c>
      <c r="D1571" t="s">
        <v>85</v>
      </c>
      <c r="E1571">
        <v>8</v>
      </c>
      <c r="F1571" t="s">
        <v>87</v>
      </c>
      <c r="G1571" t="s">
        <v>6</v>
      </c>
      <c r="H1571" t="s">
        <v>43</v>
      </c>
      <c r="I1571" t="s">
        <v>2</v>
      </c>
      <c r="J1571" t="s">
        <v>13</v>
      </c>
      <c r="K1571" t="s">
        <v>14</v>
      </c>
      <c r="L1571" t="s">
        <v>44</v>
      </c>
      <c r="M1571">
        <v>2</v>
      </c>
      <c r="N1571">
        <v>131.25</v>
      </c>
      <c r="O1571">
        <v>0.05</v>
      </c>
      <c r="P1571">
        <v>65.42</v>
      </c>
      <c r="Q1571">
        <v>249.375</v>
      </c>
      <c r="R1571">
        <v>130.84</v>
      </c>
      <c r="S1571">
        <v>118.535</v>
      </c>
      <c r="T1571">
        <v>0.47532832080200499</v>
      </c>
      <c r="U1571">
        <v>2026</v>
      </c>
      <c r="V1571" t="s">
        <v>85</v>
      </c>
      <c r="W1571">
        <v>8</v>
      </c>
      <c r="X1571" t="s">
        <v>87</v>
      </c>
    </row>
    <row r="1572" spans="1:24">
      <c r="A1572">
        <v>2525</v>
      </c>
      <c r="B1572" s="28">
        <v>46239</v>
      </c>
      <c r="C1572">
        <v>2026</v>
      </c>
      <c r="D1572" t="s">
        <v>85</v>
      </c>
      <c r="E1572">
        <v>8</v>
      </c>
      <c r="F1572" t="s">
        <v>87</v>
      </c>
      <c r="G1572" t="s">
        <v>20</v>
      </c>
      <c r="H1572" t="s">
        <v>21</v>
      </c>
      <c r="I1572" t="s">
        <v>19</v>
      </c>
      <c r="J1572" t="s">
        <v>13</v>
      </c>
      <c r="K1572" t="s">
        <v>34</v>
      </c>
      <c r="L1572" t="s">
        <v>42</v>
      </c>
      <c r="M1572">
        <v>2</v>
      </c>
      <c r="N1572">
        <v>36.78</v>
      </c>
      <c r="O1572">
        <v>0.05</v>
      </c>
      <c r="P1572">
        <v>13.85</v>
      </c>
      <c r="Q1572">
        <v>69.882000000000005</v>
      </c>
      <c r="R1572">
        <v>27.7</v>
      </c>
      <c r="S1572">
        <v>42.182000000000002</v>
      </c>
      <c r="T1572">
        <v>0.60361752668784519</v>
      </c>
      <c r="U1572">
        <v>2026</v>
      </c>
      <c r="V1572" t="s">
        <v>85</v>
      </c>
      <c r="W1572">
        <v>8</v>
      </c>
      <c r="X1572" t="s">
        <v>87</v>
      </c>
    </row>
    <row r="1573" spans="1:24">
      <c r="A1573">
        <v>2652</v>
      </c>
      <c r="B1573" s="28">
        <v>46239</v>
      </c>
      <c r="C1573">
        <v>2026</v>
      </c>
      <c r="D1573" t="s">
        <v>85</v>
      </c>
      <c r="E1573">
        <v>8</v>
      </c>
      <c r="F1573" t="s">
        <v>87</v>
      </c>
      <c r="G1573" t="s">
        <v>11</v>
      </c>
      <c r="H1573" t="s">
        <v>12</v>
      </c>
      <c r="I1573" t="s">
        <v>19</v>
      </c>
      <c r="J1573" t="s">
        <v>3</v>
      </c>
      <c r="K1573" t="s">
        <v>4</v>
      </c>
      <c r="L1573" t="s">
        <v>5</v>
      </c>
      <c r="M1573">
        <v>1</v>
      </c>
      <c r="N1573">
        <v>80.790000000000006</v>
      </c>
      <c r="O1573">
        <v>0.1</v>
      </c>
      <c r="P1573">
        <v>43.65</v>
      </c>
      <c r="Q1573">
        <v>72.711000000000013</v>
      </c>
      <c r="R1573">
        <v>43.65</v>
      </c>
      <c r="S1573">
        <v>29.061000000000014</v>
      </c>
      <c r="T1573">
        <v>0.39967817799232591</v>
      </c>
      <c r="U1573">
        <v>2026</v>
      </c>
      <c r="V1573" t="s">
        <v>85</v>
      </c>
      <c r="W1573">
        <v>8</v>
      </c>
      <c r="X1573" t="s">
        <v>87</v>
      </c>
    </row>
    <row r="1574" spans="1:24">
      <c r="A1574">
        <v>4035</v>
      </c>
      <c r="B1574" s="28">
        <v>46239</v>
      </c>
      <c r="C1574">
        <v>2026</v>
      </c>
      <c r="D1574" t="s">
        <v>85</v>
      </c>
      <c r="E1574">
        <v>8</v>
      </c>
      <c r="F1574" t="s">
        <v>87</v>
      </c>
      <c r="G1574" t="s">
        <v>0</v>
      </c>
      <c r="H1574" t="s">
        <v>36</v>
      </c>
      <c r="I1574" t="s">
        <v>2</v>
      </c>
      <c r="J1574" t="s">
        <v>3</v>
      </c>
      <c r="K1574" t="s">
        <v>4</v>
      </c>
      <c r="L1574" t="s">
        <v>26</v>
      </c>
      <c r="M1574">
        <v>2</v>
      </c>
      <c r="N1574">
        <v>40.53</v>
      </c>
      <c r="O1574">
        <v>0.05</v>
      </c>
      <c r="P1574">
        <v>17.100000000000001</v>
      </c>
      <c r="Q1574">
        <v>77.007000000000005</v>
      </c>
      <c r="R1574">
        <v>34.200000000000003</v>
      </c>
      <c r="S1574">
        <v>42.807000000000002</v>
      </c>
      <c r="T1574">
        <v>0.55588452997779425</v>
      </c>
      <c r="U1574">
        <v>2026</v>
      </c>
      <c r="V1574" t="s">
        <v>85</v>
      </c>
      <c r="W1574">
        <v>8</v>
      </c>
      <c r="X1574" t="s">
        <v>87</v>
      </c>
    </row>
    <row r="1575" spans="1:24">
      <c r="A1575">
        <v>4377</v>
      </c>
      <c r="B1575" s="28">
        <v>46239</v>
      </c>
      <c r="C1575">
        <v>2026</v>
      </c>
      <c r="D1575" t="s">
        <v>85</v>
      </c>
      <c r="E1575">
        <v>8</v>
      </c>
      <c r="F1575" t="s">
        <v>87</v>
      </c>
      <c r="G1575" t="s">
        <v>11</v>
      </c>
      <c r="H1575" t="s">
        <v>12</v>
      </c>
      <c r="I1575" t="s">
        <v>28</v>
      </c>
      <c r="J1575" t="s">
        <v>13</v>
      </c>
      <c r="K1575" t="s">
        <v>4</v>
      </c>
      <c r="L1575" t="s">
        <v>5</v>
      </c>
      <c r="M1575">
        <v>2</v>
      </c>
      <c r="N1575">
        <v>81.66</v>
      </c>
      <c r="O1575">
        <v>0</v>
      </c>
      <c r="P1575">
        <v>42.11</v>
      </c>
      <c r="Q1575">
        <v>163.32</v>
      </c>
      <c r="R1575">
        <v>84.22</v>
      </c>
      <c r="S1575">
        <v>79.099999999999994</v>
      </c>
      <c r="T1575">
        <v>0.48432525104090129</v>
      </c>
      <c r="U1575">
        <v>2026</v>
      </c>
      <c r="V1575" t="s">
        <v>85</v>
      </c>
      <c r="W1575">
        <v>8</v>
      </c>
      <c r="X1575" t="s">
        <v>87</v>
      </c>
    </row>
    <row r="1576" spans="1:24">
      <c r="A1576">
        <v>4734</v>
      </c>
      <c r="B1576" s="28">
        <v>46239</v>
      </c>
      <c r="C1576">
        <v>2026</v>
      </c>
      <c r="D1576" t="s">
        <v>85</v>
      </c>
      <c r="E1576">
        <v>8</v>
      </c>
      <c r="F1576" t="s">
        <v>87</v>
      </c>
      <c r="G1576" t="s">
        <v>6</v>
      </c>
      <c r="H1576" t="s">
        <v>43</v>
      </c>
      <c r="I1576" t="s">
        <v>28</v>
      </c>
      <c r="J1576" t="s">
        <v>3</v>
      </c>
      <c r="K1576" t="s">
        <v>9</v>
      </c>
      <c r="L1576" t="s">
        <v>17</v>
      </c>
      <c r="M1576">
        <v>1</v>
      </c>
      <c r="N1576">
        <v>146.55000000000001</v>
      </c>
      <c r="O1576">
        <v>0</v>
      </c>
      <c r="P1576">
        <v>78.8</v>
      </c>
      <c r="Q1576">
        <v>146.55000000000001</v>
      </c>
      <c r="R1576">
        <v>78.8</v>
      </c>
      <c r="S1576">
        <v>67.750000000000014</v>
      </c>
      <c r="T1576">
        <v>0.46229955646537024</v>
      </c>
      <c r="U1576">
        <v>2026</v>
      </c>
      <c r="V1576" t="s">
        <v>85</v>
      </c>
      <c r="W1576">
        <v>8</v>
      </c>
      <c r="X1576" t="s">
        <v>87</v>
      </c>
    </row>
    <row r="1577" spans="1:24">
      <c r="A1577">
        <v>4892</v>
      </c>
      <c r="B1577" s="28">
        <v>46239</v>
      </c>
      <c r="C1577">
        <v>2026</v>
      </c>
      <c r="D1577" t="s">
        <v>85</v>
      </c>
      <c r="E1577">
        <v>8</v>
      </c>
      <c r="F1577" t="s">
        <v>87</v>
      </c>
      <c r="G1577" t="s">
        <v>6</v>
      </c>
      <c r="H1577" t="s">
        <v>7</v>
      </c>
      <c r="I1577" t="s">
        <v>19</v>
      </c>
      <c r="J1577" t="s">
        <v>3</v>
      </c>
      <c r="K1577" t="s">
        <v>14</v>
      </c>
      <c r="L1577" t="s">
        <v>48</v>
      </c>
      <c r="M1577">
        <v>2</v>
      </c>
      <c r="N1577">
        <v>161.75</v>
      </c>
      <c r="O1577">
        <v>0.1</v>
      </c>
      <c r="P1577">
        <v>85.85</v>
      </c>
      <c r="Q1577">
        <v>291.15000000000003</v>
      </c>
      <c r="R1577">
        <v>171.7</v>
      </c>
      <c r="S1577">
        <v>119.45000000000005</v>
      </c>
      <c r="T1577">
        <v>0.41026962047054794</v>
      </c>
      <c r="U1577">
        <v>2026</v>
      </c>
      <c r="V1577" t="s">
        <v>85</v>
      </c>
      <c r="W1577">
        <v>8</v>
      </c>
      <c r="X1577" t="s">
        <v>87</v>
      </c>
    </row>
    <row r="1578" spans="1:24">
      <c r="A1578">
        <v>5059</v>
      </c>
      <c r="B1578" s="28">
        <v>46239</v>
      </c>
      <c r="C1578">
        <v>2026</v>
      </c>
      <c r="D1578" t="s">
        <v>85</v>
      </c>
      <c r="E1578">
        <v>8</v>
      </c>
      <c r="F1578" t="s">
        <v>87</v>
      </c>
      <c r="G1578" t="s">
        <v>6</v>
      </c>
      <c r="H1578" t="s">
        <v>7</v>
      </c>
      <c r="I1578" t="s">
        <v>28</v>
      </c>
      <c r="J1578" t="s">
        <v>3</v>
      </c>
      <c r="K1578" t="s">
        <v>23</v>
      </c>
      <c r="L1578" t="s">
        <v>51</v>
      </c>
      <c r="M1578">
        <v>2</v>
      </c>
      <c r="N1578">
        <v>122.47</v>
      </c>
      <c r="O1578">
        <v>0</v>
      </c>
      <c r="P1578">
        <v>59.73</v>
      </c>
      <c r="Q1578">
        <v>244.94</v>
      </c>
      <c r="R1578">
        <v>119.46</v>
      </c>
      <c r="S1578">
        <v>125.48</v>
      </c>
      <c r="T1578">
        <v>0.5122887237690863</v>
      </c>
      <c r="U1578">
        <v>2026</v>
      </c>
      <c r="V1578" t="s">
        <v>85</v>
      </c>
      <c r="W1578">
        <v>8</v>
      </c>
      <c r="X1578" t="s">
        <v>87</v>
      </c>
    </row>
    <row r="1579" spans="1:24">
      <c r="A1579">
        <v>835</v>
      </c>
      <c r="B1579" s="28">
        <v>46240</v>
      </c>
      <c r="C1579">
        <v>2026</v>
      </c>
      <c r="D1579" t="s">
        <v>85</v>
      </c>
      <c r="E1579">
        <v>8</v>
      </c>
      <c r="F1579" t="s">
        <v>87</v>
      </c>
      <c r="G1579" t="s">
        <v>20</v>
      </c>
      <c r="H1579" t="s">
        <v>31</v>
      </c>
      <c r="I1579" t="s">
        <v>28</v>
      </c>
      <c r="J1579" t="s">
        <v>3</v>
      </c>
      <c r="K1579" t="s">
        <v>9</v>
      </c>
      <c r="L1579" t="s">
        <v>46</v>
      </c>
      <c r="M1579">
        <v>3</v>
      </c>
      <c r="N1579">
        <v>70.930000000000007</v>
      </c>
      <c r="O1579">
        <v>0</v>
      </c>
      <c r="P1579">
        <v>32.9</v>
      </c>
      <c r="Q1579">
        <v>212.79000000000002</v>
      </c>
      <c r="R1579">
        <v>98.699999999999989</v>
      </c>
      <c r="S1579">
        <v>114.09000000000003</v>
      </c>
      <c r="T1579">
        <v>0.53616241364725792</v>
      </c>
      <c r="U1579">
        <v>2026</v>
      </c>
      <c r="V1579" t="s">
        <v>85</v>
      </c>
      <c r="W1579">
        <v>8</v>
      </c>
      <c r="X1579" t="s">
        <v>87</v>
      </c>
    </row>
    <row r="1580" spans="1:24">
      <c r="A1580">
        <v>1104</v>
      </c>
      <c r="B1580" s="28">
        <v>46240</v>
      </c>
      <c r="C1580">
        <v>2026</v>
      </c>
      <c r="D1580" t="s">
        <v>85</v>
      </c>
      <c r="E1580">
        <v>8</v>
      </c>
      <c r="F1580" t="s">
        <v>87</v>
      </c>
      <c r="G1580" t="s">
        <v>0</v>
      </c>
      <c r="H1580" t="s">
        <v>50</v>
      </c>
      <c r="I1580" t="s">
        <v>2</v>
      </c>
      <c r="J1580" t="s">
        <v>3</v>
      </c>
      <c r="K1580" t="s">
        <v>23</v>
      </c>
      <c r="L1580" t="s">
        <v>29</v>
      </c>
      <c r="M1580">
        <v>1</v>
      </c>
      <c r="N1580">
        <v>191.44</v>
      </c>
      <c r="O1580">
        <v>0</v>
      </c>
      <c r="P1580">
        <v>102.13</v>
      </c>
      <c r="Q1580">
        <v>191.44</v>
      </c>
      <c r="R1580">
        <v>102.13</v>
      </c>
      <c r="S1580">
        <v>89.31</v>
      </c>
      <c r="T1580">
        <v>0.46651692436272463</v>
      </c>
      <c r="U1580">
        <v>2026</v>
      </c>
      <c r="V1580" t="s">
        <v>85</v>
      </c>
      <c r="W1580">
        <v>8</v>
      </c>
      <c r="X1580" t="s">
        <v>87</v>
      </c>
    </row>
    <row r="1581" spans="1:24">
      <c r="A1581">
        <v>1976</v>
      </c>
      <c r="B1581" s="28">
        <v>46240</v>
      </c>
      <c r="C1581">
        <v>2026</v>
      </c>
      <c r="D1581" t="s">
        <v>85</v>
      </c>
      <c r="E1581">
        <v>8</v>
      </c>
      <c r="F1581" t="s">
        <v>87</v>
      </c>
      <c r="G1581" t="s">
        <v>20</v>
      </c>
      <c r="H1581" t="s">
        <v>33</v>
      </c>
      <c r="I1581" t="s">
        <v>2</v>
      </c>
      <c r="J1581" t="s">
        <v>3</v>
      </c>
      <c r="K1581" t="s">
        <v>4</v>
      </c>
      <c r="L1581" t="s">
        <v>5</v>
      </c>
      <c r="M1581">
        <v>2</v>
      </c>
      <c r="N1581">
        <v>82.92</v>
      </c>
      <c r="O1581">
        <v>0</v>
      </c>
      <c r="P1581">
        <v>41.64</v>
      </c>
      <c r="Q1581">
        <v>165.84</v>
      </c>
      <c r="R1581">
        <v>83.28</v>
      </c>
      <c r="S1581">
        <v>82.56</v>
      </c>
      <c r="T1581">
        <v>0.49782923299565845</v>
      </c>
      <c r="U1581">
        <v>2026</v>
      </c>
      <c r="V1581" t="s">
        <v>85</v>
      </c>
      <c r="W1581">
        <v>8</v>
      </c>
      <c r="X1581" t="s">
        <v>87</v>
      </c>
    </row>
    <row r="1582" spans="1:24">
      <c r="A1582">
        <v>2596</v>
      </c>
      <c r="B1582" s="28">
        <v>46240</v>
      </c>
      <c r="C1582">
        <v>2026</v>
      </c>
      <c r="D1582" t="s">
        <v>85</v>
      </c>
      <c r="E1582">
        <v>8</v>
      </c>
      <c r="F1582" t="s">
        <v>87</v>
      </c>
      <c r="G1582" t="s">
        <v>11</v>
      </c>
      <c r="H1582" t="s">
        <v>18</v>
      </c>
      <c r="I1582" t="s">
        <v>19</v>
      </c>
      <c r="J1582" t="s">
        <v>3</v>
      </c>
      <c r="K1582" t="s">
        <v>23</v>
      </c>
      <c r="L1582" t="s">
        <v>40</v>
      </c>
      <c r="M1582">
        <v>1</v>
      </c>
      <c r="N1582">
        <v>82.82</v>
      </c>
      <c r="O1582">
        <v>0</v>
      </c>
      <c r="P1582">
        <v>38.83</v>
      </c>
      <c r="Q1582">
        <v>82.82</v>
      </c>
      <c r="R1582">
        <v>38.83</v>
      </c>
      <c r="S1582">
        <v>43.989999999999995</v>
      </c>
      <c r="T1582">
        <v>0.53115189567737264</v>
      </c>
      <c r="U1582">
        <v>2026</v>
      </c>
      <c r="V1582" t="s">
        <v>85</v>
      </c>
      <c r="W1582">
        <v>8</v>
      </c>
      <c r="X1582" t="s">
        <v>87</v>
      </c>
    </row>
    <row r="1583" spans="1:24">
      <c r="A1583">
        <v>2693</v>
      </c>
      <c r="B1583" s="28">
        <v>46240</v>
      </c>
      <c r="C1583">
        <v>2026</v>
      </c>
      <c r="D1583" t="s">
        <v>85</v>
      </c>
      <c r="E1583">
        <v>8</v>
      </c>
      <c r="F1583" t="s">
        <v>87</v>
      </c>
      <c r="G1583" t="s">
        <v>20</v>
      </c>
      <c r="H1583" t="s">
        <v>33</v>
      </c>
      <c r="I1583" t="s">
        <v>2</v>
      </c>
      <c r="J1583" t="s">
        <v>13</v>
      </c>
      <c r="K1583" t="s">
        <v>23</v>
      </c>
      <c r="L1583" t="s">
        <v>24</v>
      </c>
      <c r="M1583">
        <v>1</v>
      </c>
      <c r="N1583">
        <v>335.26</v>
      </c>
      <c r="O1583">
        <v>0.05</v>
      </c>
      <c r="P1583">
        <v>193.73</v>
      </c>
      <c r="Q1583">
        <v>318.49699999999996</v>
      </c>
      <c r="R1583">
        <v>193.73</v>
      </c>
      <c r="S1583">
        <v>124.76699999999997</v>
      </c>
      <c r="T1583">
        <v>0.39173681384754011</v>
      </c>
      <c r="U1583">
        <v>2026</v>
      </c>
      <c r="V1583" t="s">
        <v>85</v>
      </c>
      <c r="W1583">
        <v>8</v>
      </c>
      <c r="X1583" t="s">
        <v>87</v>
      </c>
    </row>
    <row r="1584" spans="1:24">
      <c r="A1584">
        <v>3045</v>
      </c>
      <c r="B1584" s="28">
        <v>46240</v>
      </c>
      <c r="C1584">
        <v>2026</v>
      </c>
      <c r="D1584" t="s">
        <v>85</v>
      </c>
      <c r="E1584">
        <v>8</v>
      </c>
      <c r="F1584" t="s">
        <v>87</v>
      </c>
      <c r="G1584" t="s">
        <v>11</v>
      </c>
      <c r="H1584" t="s">
        <v>52</v>
      </c>
      <c r="I1584" t="s">
        <v>28</v>
      </c>
      <c r="J1584" t="s">
        <v>16</v>
      </c>
      <c r="K1584" t="s">
        <v>14</v>
      </c>
      <c r="L1584" t="s">
        <v>32</v>
      </c>
      <c r="M1584">
        <v>1</v>
      </c>
      <c r="N1584">
        <v>47.19</v>
      </c>
      <c r="O1584">
        <v>0.05</v>
      </c>
      <c r="P1584">
        <v>18.11</v>
      </c>
      <c r="Q1584">
        <v>44.830499999999994</v>
      </c>
      <c r="R1584">
        <v>18.11</v>
      </c>
      <c r="S1584">
        <v>26.720499999999994</v>
      </c>
      <c r="T1584">
        <v>0.59603395010093574</v>
      </c>
      <c r="U1584">
        <v>2026</v>
      </c>
      <c r="V1584" t="s">
        <v>85</v>
      </c>
      <c r="W1584">
        <v>8</v>
      </c>
      <c r="X1584" t="s">
        <v>87</v>
      </c>
    </row>
    <row r="1585" spans="1:24">
      <c r="A1585">
        <v>3340</v>
      </c>
      <c r="B1585" s="28">
        <v>46240</v>
      </c>
      <c r="C1585">
        <v>2026</v>
      </c>
      <c r="D1585" t="s">
        <v>85</v>
      </c>
      <c r="E1585">
        <v>8</v>
      </c>
      <c r="F1585" t="s">
        <v>87</v>
      </c>
      <c r="G1585" t="s">
        <v>11</v>
      </c>
      <c r="H1585" t="s">
        <v>52</v>
      </c>
      <c r="I1585" t="s">
        <v>28</v>
      </c>
      <c r="J1585" t="s">
        <v>3</v>
      </c>
      <c r="K1585" t="s">
        <v>9</v>
      </c>
      <c r="L1585" t="s">
        <v>10</v>
      </c>
      <c r="M1585">
        <v>3</v>
      </c>
      <c r="N1585">
        <v>91.57</v>
      </c>
      <c r="O1585">
        <v>0</v>
      </c>
      <c r="P1585">
        <v>44.52</v>
      </c>
      <c r="Q1585">
        <v>274.70999999999998</v>
      </c>
      <c r="R1585">
        <v>133.56</v>
      </c>
      <c r="S1585">
        <v>141.14999999999998</v>
      </c>
      <c r="T1585">
        <v>0.51381456808998571</v>
      </c>
      <c r="U1585">
        <v>2026</v>
      </c>
      <c r="V1585" t="s">
        <v>85</v>
      </c>
      <c r="W1585">
        <v>8</v>
      </c>
      <c r="X1585" t="s">
        <v>87</v>
      </c>
    </row>
    <row r="1586" spans="1:24">
      <c r="A1586">
        <v>3553</v>
      </c>
      <c r="B1586" s="28">
        <v>46240</v>
      </c>
      <c r="C1586">
        <v>2026</v>
      </c>
      <c r="D1586" t="s">
        <v>85</v>
      </c>
      <c r="E1586">
        <v>8</v>
      </c>
      <c r="F1586" t="s">
        <v>87</v>
      </c>
      <c r="G1586" t="s">
        <v>20</v>
      </c>
      <c r="H1586" t="s">
        <v>47</v>
      </c>
      <c r="I1586" t="s">
        <v>2</v>
      </c>
      <c r="J1586" t="s">
        <v>13</v>
      </c>
      <c r="K1586" t="s">
        <v>9</v>
      </c>
      <c r="L1586" t="s">
        <v>37</v>
      </c>
      <c r="M1586">
        <v>4</v>
      </c>
      <c r="N1586">
        <v>154.41999999999999</v>
      </c>
      <c r="O1586">
        <v>0</v>
      </c>
      <c r="P1586">
        <v>77.86</v>
      </c>
      <c r="Q1586">
        <v>617.67999999999995</v>
      </c>
      <c r="R1586">
        <v>311.44</v>
      </c>
      <c r="S1586">
        <v>306.23999999999995</v>
      </c>
      <c r="T1586">
        <v>0.49579070068643954</v>
      </c>
      <c r="U1586">
        <v>2026</v>
      </c>
      <c r="V1586" t="s">
        <v>85</v>
      </c>
      <c r="W1586">
        <v>8</v>
      </c>
      <c r="X1586" t="s">
        <v>87</v>
      </c>
    </row>
    <row r="1587" spans="1:24">
      <c r="A1587">
        <v>3807</v>
      </c>
      <c r="B1587" s="28">
        <v>46240</v>
      </c>
      <c r="C1587">
        <v>2026</v>
      </c>
      <c r="D1587" t="s">
        <v>85</v>
      </c>
      <c r="E1587">
        <v>8</v>
      </c>
      <c r="F1587" t="s">
        <v>87</v>
      </c>
      <c r="G1587" t="s">
        <v>0</v>
      </c>
      <c r="H1587" t="s">
        <v>1</v>
      </c>
      <c r="I1587" t="s">
        <v>28</v>
      </c>
      <c r="J1587" t="s">
        <v>3</v>
      </c>
      <c r="K1587" t="s">
        <v>4</v>
      </c>
      <c r="L1587" t="s">
        <v>22</v>
      </c>
      <c r="M1587">
        <v>2</v>
      </c>
      <c r="N1587">
        <v>49.91</v>
      </c>
      <c r="O1587">
        <v>0.05</v>
      </c>
      <c r="P1587">
        <v>21.86</v>
      </c>
      <c r="Q1587">
        <v>94.828999999999994</v>
      </c>
      <c r="R1587">
        <v>43.72</v>
      </c>
      <c r="S1587">
        <v>51.108999999999995</v>
      </c>
      <c r="T1587">
        <v>0.53895960096594919</v>
      </c>
      <c r="U1587">
        <v>2026</v>
      </c>
      <c r="V1587" t="s">
        <v>85</v>
      </c>
      <c r="W1587">
        <v>8</v>
      </c>
      <c r="X1587" t="s">
        <v>87</v>
      </c>
    </row>
    <row r="1588" spans="1:24">
      <c r="A1588">
        <v>4061</v>
      </c>
      <c r="B1588" s="28">
        <v>46240</v>
      </c>
      <c r="C1588">
        <v>2026</v>
      </c>
      <c r="D1588" t="s">
        <v>85</v>
      </c>
      <c r="E1588">
        <v>8</v>
      </c>
      <c r="F1588" t="s">
        <v>87</v>
      </c>
      <c r="G1588" t="s">
        <v>20</v>
      </c>
      <c r="H1588" t="s">
        <v>33</v>
      </c>
      <c r="I1588" t="s">
        <v>28</v>
      </c>
      <c r="J1588" t="s">
        <v>3</v>
      </c>
      <c r="K1588" t="s">
        <v>9</v>
      </c>
      <c r="L1588" t="s">
        <v>10</v>
      </c>
      <c r="M1588">
        <v>1</v>
      </c>
      <c r="N1588">
        <v>91.58</v>
      </c>
      <c r="O1588">
        <v>0.1</v>
      </c>
      <c r="P1588">
        <v>44.87</v>
      </c>
      <c r="Q1588">
        <v>82.421999999999997</v>
      </c>
      <c r="R1588">
        <v>44.87</v>
      </c>
      <c r="S1588">
        <v>37.552</v>
      </c>
      <c r="T1588">
        <v>0.45560651282424597</v>
      </c>
      <c r="U1588">
        <v>2026</v>
      </c>
      <c r="V1588" t="s">
        <v>85</v>
      </c>
      <c r="W1588">
        <v>8</v>
      </c>
      <c r="X1588" t="s">
        <v>87</v>
      </c>
    </row>
    <row r="1589" spans="1:24">
      <c r="A1589">
        <v>4645</v>
      </c>
      <c r="B1589" s="28">
        <v>46240</v>
      </c>
      <c r="C1589">
        <v>2026</v>
      </c>
      <c r="D1589" t="s">
        <v>85</v>
      </c>
      <c r="E1589">
        <v>8</v>
      </c>
      <c r="F1589" t="s">
        <v>87</v>
      </c>
      <c r="G1589" t="s">
        <v>11</v>
      </c>
      <c r="H1589" t="s">
        <v>39</v>
      </c>
      <c r="I1589" t="s">
        <v>2</v>
      </c>
      <c r="J1589" t="s">
        <v>13</v>
      </c>
      <c r="K1589" t="s">
        <v>34</v>
      </c>
      <c r="L1589" t="s">
        <v>35</v>
      </c>
      <c r="M1589">
        <v>3</v>
      </c>
      <c r="N1589">
        <v>41.11</v>
      </c>
      <c r="O1589">
        <v>0</v>
      </c>
      <c r="P1589">
        <v>14.49</v>
      </c>
      <c r="Q1589">
        <v>123.33</v>
      </c>
      <c r="R1589">
        <v>43.47</v>
      </c>
      <c r="S1589">
        <v>79.86</v>
      </c>
      <c r="T1589">
        <v>0.64753101435173921</v>
      </c>
      <c r="U1589">
        <v>2026</v>
      </c>
      <c r="V1589" t="s">
        <v>85</v>
      </c>
      <c r="W1589">
        <v>8</v>
      </c>
      <c r="X1589" t="s">
        <v>87</v>
      </c>
    </row>
    <row r="1590" spans="1:24">
      <c r="A1590">
        <v>5104</v>
      </c>
      <c r="B1590" s="28">
        <v>46240</v>
      </c>
      <c r="C1590">
        <v>2026</v>
      </c>
      <c r="D1590" t="s">
        <v>85</v>
      </c>
      <c r="E1590">
        <v>8</v>
      </c>
      <c r="F1590" t="s">
        <v>87</v>
      </c>
      <c r="G1590" t="s">
        <v>6</v>
      </c>
      <c r="H1590" t="s">
        <v>43</v>
      </c>
      <c r="I1590" t="s">
        <v>2</v>
      </c>
      <c r="J1590" t="s">
        <v>3</v>
      </c>
      <c r="K1590" t="s">
        <v>14</v>
      </c>
      <c r="L1590" t="s">
        <v>15</v>
      </c>
      <c r="M1590">
        <v>4</v>
      </c>
      <c r="N1590">
        <v>35.9</v>
      </c>
      <c r="O1590">
        <v>0</v>
      </c>
      <c r="P1590">
        <v>13.49</v>
      </c>
      <c r="Q1590">
        <v>143.6</v>
      </c>
      <c r="R1590">
        <v>53.96</v>
      </c>
      <c r="S1590">
        <v>89.639999999999986</v>
      </c>
      <c r="T1590">
        <v>0.62423398328690805</v>
      </c>
      <c r="U1590">
        <v>2026</v>
      </c>
      <c r="V1590" t="s">
        <v>85</v>
      </c>
      <c r="W1590">
        <v>8</v>
      </c>
      <c r="X1590" t="s">
        <v>87</v>
      </c>
    </row>
    <row r="1591" spans="1:24">
      <c r="A1591">
        <v>813</v>
      </c>
      <c r="B1591" s="28">
        <v>46241</v>
      </c>
      <c r="C1591">
        <v>2026</v>
      </c>
      <c r="D1591" t="s">
        <v>85</v>
      </c>
      <c r="E1591">
        <v>8</v>
      </c>
      <c r="F1591" t="s">
        <v>87</v>
      </c>
      <c r="G1591" t="s">
        <v>11</v>
      </c>
      <c r="H1591" t="s">
        <v>52</v>
      </c>
      <c r="I1591" t="s">
        <v>2</v>
      </c>
      <c r="J1591" t="s">
        <v>3</v>
      </c>
      <c r="K1591" t="s">
        <v>34</v>
      </c>
      <c r="L1591" t="s">
        <v>42</v>
      </c>
      <c r="M1591">
        <v>1</v>
      </c>
      <c r="N1591">
        <v>36.33</v>
      </c>
      <c r="O1591">
        <v>0.05</v>
      </c>
      <c r="P1591">
        <v>13.78</v>
      </c>
      <c r="Q1591">
        <v>34.513499999999993</v>
      </c>
      <c r="R1591">
        <v>13.78</v>
      </c>
      <c r="S1591">
        <v>20.733499999999992</v>
      </c>
      <c r="T1591">
        <v>0.60073594390600771</v>
      </c>
      <c r="U1591">
        <v>2026</v>
      </c>
      <c r="V1591" t="s">
        <v>85</v>
      </c>
      <c r="W1591">
        <v>8</v>
      </c>
      <c r="X1591" t="s">
        <v>87</v>
      </c>
    </row>
    <row r="1592" spans="1:24">
      <c r="A1592">
        <v>836</v>
      </c>
      <c r="B1592" s="28">
        <v>46241</v>
      </c>
      <c r="C1592">
        <v>2026</v>
      </c>
      <c r="D1592" t="s">
        <v>85</v>
      </c>
      <c r="E1592">
        <v>8</v>
      </c>
      <c r="F1592" t="s">
        <v>87</v>
      </c>
      <c r="G1592" t="s">
        <v>6</v>
      </c>
      <c r="H1592" t="s">
        <v>49</v>
      </c>
      <c r="I1592" t="s">
        <v>28</v>
      </c>
      <c r="J1592" t="s">
        <v>13</v>
      </c>
      <c r="K1592" t="s">
        <v>14</v>
      </c>
      <c r="L1592" t="s">
        <v>32</v>
      </c>
      <c r="M1592">
        <v>5</v>
      </c>
      <c r="N1592">
        <v>45.94</v>
      </c>
      <c r="O1592">
        <v>0.05</v>
      </c>
      <c r="P1592">
        <v>18.059999999999999</v>
      </c>
      <c r="Q1592">
        <v>218.21499999999997</v>
      </c>
      <c r="R1592">
        <v>90.3</v>
      </c>
      <c r="S1592">
        <v>127.91499999999998</v>
      </c>
      <c r="T1592">
        <v>0.5861879339183832</v>
      </c>
      <c r="U1592">
        <v>2026</v>
      </c>
      <c r="V1592" t="s">
        <v>85</v>
      </c>
      <c r="W1592">
        <v>8</v>
      </c>
      <c r="X1592" t="s">
        <v>87</v>
      </c>
    </row>
    <row r="1593" spans="1:24">
      <c r="A1593">
        <v>1266</v>
      </c>
      <c r="B1593" s="28">
        <v>46241</v>
      </c>
      <c r="C1593">
        <v>2026</v>
      </c>
      <c r="D1593" t="s">
        <v>85</v>
      </c>
      <c r="E1593">
        <v>8</v>
      </c>
      <c r="F1593" t="s">
        <v>87</v>
      </c>
      <c r="G1593" t="s">
        <v>0</v>
      </c>
      <c r="H1593" t="s">
        <v>50</v>
      </c>
      <c r="I1593" t="s">
        <v>19</v>
      </c>
      <c r="J1593" t="s">
        <v>3</v>
      </c>
      <c r="K1593" t="s">
        <v>34</v>
      </c>
      <c r="L1593" t="s">
        <v>42</v>
      </c>
      <c r="M1593">
        <v>1</v>
      </c>
      <c r="N1593">
        <v>36.630000000000003</v>
      </c>
      <c r="O1593">
        <v>0</v>
      </c>
      <c r="P1593">
        <v>13.7</v>
      </c>
      <c r="Q1593">
        <v>36.630000000000003</v>
      </c>
      <c r="R1593">
        <v>13.7</v>
      </c>
      <c r="S1593">
        <v>22.930000000000003</v>
      </c>
      <c r="T1593">
        <v>0.62598962598962604</v>
      </c>
      <c r="U1593">
        <v>2026</v>
      </c>
      <c r="V1593" t="s">
        <v>85</v>
      </c>
      <c r="W1593">
        <v>8</v>
      </c>
      <c r="X1593" t="s">
        <v>87</v>
      </c>
    </row>
    <row r="1594" spans="1:24">
      <c r="A1594">
        <v>2201</v>
      </c>
      <c r="B1594" s="28">
        <v>46241</v>
      </c>
      <c r="C1594">
        <v>2026</v>
      </c>
      <c r="D1594" t="s">
        <v>85</v>
      </c>
      <c r="E1594">
        <v>8</v>
      </c>
      <c r="F1594" t="s">
        <v>87</v>
      </c>
      <c r="G1594" t="s">
        <v>6</v>
      </c>
      <c r="H1594" t="s">
        <v>7</v>
      </c>
      <c r="I1594" t="s">
        <v>2</v>
      </c>
      <c r="J1594" t="s">
        <v>3</v>
      </c>
      <c r="K1594" t="s">
        <v>9</v>
      </c>
      <c r="L1594" t="s">
        <v>17</v>
      </c>
      <c r="M1594">
        <v>1</v>
      </c>
      <c r="N1594">
        <v>141.38</v>
      </c>
      <c r="O1594">
        <v>0.05</v>
      </c>
      <c r="P1594">
        <v>77.14</v>
      </c>
      <c r="Q1594">
        <v>134.31099999999998</v>
      </c>
      <c r="R1594">
        <v>77.14</v>
      </c>
      <c r="S1594">
        <v>57.170999999999978</v>
      </c>
      <c r="T1594">
        <v>0.42566133823737434</v>
      </c>
      <c r="U1594">
        <v>2026</v>
      </c>
      <c r="V1594" t="s">
        <v>85</v>
      </c>
      <c r="W1594">
        <v>8</v>
      </c>
      <c r="X1594" t="s">
        <v>87</v>
      </c>
    </row>
    <row r="1595" spans="1:24">
      <c r="A1595">
        <v>2382</v>
      </c>
      <c r="B1595" s="28">
        <v>46241</v>
      </c>
      <c r="C1595">
        <v>2026</v>
      </c>
      <c r="D1595" t="s">
        <v>85</v>
      </c>
      <c r="E1595">
        <v>8</v>
      </c>
      <c r="F1595" t="s">
        <v>87</v>
      </c>
      <c r="G1595" t="s">
        <v>6</v>
      </c>
      <c r="H1595" t="s">
        <v>49</v>
      </c>
      <c r="I1595" t="s">
        <v>19</v>
      </c>
      <c r="J1595" t="s">
        <v>3</v>
      </c>
      <c r="K1595" t="s">
        <v>23</v>
      </c>
      <c r="L1595" t="s">
        <v>24</v>
      </c>
      <c r="M1595">
        <v>3</v>
      </c>
      <c r="N1595">
        <v>343.45</v>
      </c>
      <c r="O1595">
        <v>0.05</v>
      </c>
      <c r="P1595">
        <v>195.73</v>
      </c>
      <c r="Q1595">
        <v>978.83249999999987</v>
      </c>
      <c r="R1595">
        <v>587.18999999999994</v>
      </c>
      <c r="S1595">
        <v>391.64249999999993</v>
      </c>
      <c r="T1595">
        <v>0.40011186796515236</v>
      </c>
      <c r="U1595">
        <v>2026</v>
      </c>
      <c r="V1595" t="s">
        <v>85</v>
      </c>
      <c r="W1595">
        <v>8</v>
      </c>
      <c r="X1595" t="s">
        <v>87</v>
      </c>
    </row>
    <row r="1596" spans="1:24">
      <c r="A1596">
        <v>1227</v>
      </c>
      <c r="B1596" s="28">
        <v>46242</v>
      </c>
      <c r="C1596">
        <v>2026</v>
      </c>
      <c r="D1596" t="s">
        <v>85</v>
      </c>
      <c r="E1596">
        <v>8</v>
      </c>
      <c r="F1596" t="s">
        <v>87</v>
      </c>
      <c r="G1596" t="s">
        <v>20</v>
      </c>
      <c r="H1596" t="s">
        <v>33</v>
      </c>
      <c r="I1596" t="s">
        <v>2</v>
      </c>
      <c r="J1596" t="s">
        <v>3</v>
      </c>
      <c r="K1596" t="s">
        <v>4</v>
      </c>
      <c r="L1596" t="s">
        <v>30</v>
      </c>
      <c r="M1596">
        <v>1</v>
      </c>
      <c r="N1596">
        <v>104.69</v>
      </c>
      <c r="O1596">
        <v>0</v>
      </c>
      <c r="P1596">
        <v>49.06</v>
      </c>
      <c r="Q1596">
        <v>104.69</v>
      </c>
      <c r="R1596">
        <v>49.06</v>
      </c>
      <c r="S1596">
        <v>55.629999999999995</v>
      </c>
      <c r="T1596">
        <v>0.53137835514375775</v>
      </c>
      <c r="U1596">
        <v>2026</v>
      </c>
      <c r="V1596" t="s">
        <v>85</v>
      </c>
      <c r="W1596">
        <v>8</v>
      </c>
      <c r="X1596" t="s">
        <v>87</v>
      </c>
    </row>
    <row r="1597" spans="1:24">
      <c r="A1597">
        <v>1843</v>
      </c>
      <c r="B1597" s="28">
        <v>46242</v>
      </c>
      <c r="C1597">
        <v>2026</v>
      </c>
      <c r="D1597" t="s">
        <v>85</v>
      </c>
      <c r="E1597">
        <v>8</v>
      </c>
      <c r="F1597" t="s">
        <v>87</v>
      </c>
      <c r="G1597" t="s">
        <v>20</v>
      </c>
      <c r="H1597" t="s">
        <v>33</v>
      </c>
      <c r="I1597" t="s">
        <v>2</v>
      </c>
      <c r="J1597" t="s">
        <v>13</v>
      </c>
      <c r="K1597" t="s">
        <v>23</v>
      </c>
      <c r="L1597" t="s">
        <v>24</v>
      </c>
      <c r="M1597">
        <v>2</v>
      </c>
      <c r="N1597">
        <v>341.23</v>
      </c>
      <c r="O1597">
        <v>0.05</v>
      </c>
      <c r="P1597">
        <v>192.5</v>
      </c>
      <c r="Q1597">
        <v>648.33699999999999</v>
      </c>
      <c r="R1597">
        <v>385</v>
      </c>
      <c r="S1597">
        <v>263.33699999999999</v>
      </c>
      <c r="T1597">
        <v>0.40617302421425894</v>
      </c>
      <c r="U1597">
        <v>2026</v>
      </c>
      <c r="V1597" t="s">
        <v>85</v>
      </c>
      <c r="W1597">
        <v>8</v>
      </c>
      <c r="X1597" t="s">
        <v>87</v>
      </c>
    </row>
    <row r="1598" spans="1:24">
      <c r="A1598">
        <v>2369</v>
      </c>
      <c r="B1598" s="28">
        <v>46242</v>
      </c>
      <c r="C1598">
        <v>2026</v>
      </c>
      <c r="D1598" t="s">
        <v>85</v>
      </c>
      <c r="E1598">
        <v>8</v>
      </c>
      <c r="F1598" t="s">
        <v>87</v>
      </c>
      <c r="G1598" t="s">
        <v>20</v>
      </c>
      <c r="H1598" t="s">
        <v>33</v>
      </c>
      <c r="I1598" t="s">
        <v>19</v>
      </c>
      <c r="J1598" t="s">
        <v>13</v>
      </c>
      <c r="K1598" t="s">
        <v>23</v>
      </c>
      <c r="L1598" t="s">
        <v>51</v>
      </c>
      <c r="M1598">
        <v>1</v>
      </c>
      <c r="N1598">
        <v>125.95</v>
      </c>
      <c r="O1598">
        <v>0.05</v>
      </c>
      <c r="P1598">
        <v>61.9</v>
      </c>
      <c r="Q1598">
        <v>119.6525</v>
      </c>
      <c r="R1598">
        <v>61.9</v>
      </c>
      <c r="S1598">
        <v>57.752500000000005</v>
      </c>
      <c r="T1598">
        <v>0.48266856104134892</v>
      </c>
      <c r="U1598">
        <v>2026</v>
      </c>
      <c r="V1598" t="s">
        <v>85</v>
      </c>
      <c r="W1598">
        <v>8</v>
      </c>
      <c r="X1598" t="s">
        <v>87</v>
      </c>
    </row>
    <row r="1599" spans="1:24">
      <c r="A1599">
        <v>2386</v>
      </c>
      <c r="B1599" s="28">
        <v>46242</v>
      </c>
      <c r="C1599">
        <v>2026</v>
      </c>
      <c r="D1599" t="s">
        <v>85</v>
      </c>
      <c r="E1599">
        <v>8</v>
      </c>
      <c r="F1599" t="s">
        <v>87</v>
      </c>
      <c r="G1599" t="s">
        <v>6</v>
      </c>
      <c r="H1599" t="s">
        <v>7</v>
      </c>
      <c r="I1599" t="s">
        <v>2</v>
      </c>
      <c r="J1599" t="s">
        <v>3</v>
      </c>
      <c r="K1599" t="s">
        <v>9</v>
      </c>
      <c r="L1599" t="s">
        <v>10</v>
      </c>
      <c r="M1599">
        <v>6</v>
      </c>
      <c r="N1599">
        <v>91.9</v>
      </c>
      <c r="O1599">
        <v>0.05</v>
      </c>
      <c r="P1599">
        <v>44.69</v>
      </c>
      <c r="Q1599">
        <v>523.83000000000004</v>
      </c>
      <c r="R1599">
        <v>268.14</v>
      </c>
      <c r="S1599">
        <v>255.69000000000005</v>
      </c>
      <c r="T1599">
        <v>0.48811637363266713</v>
      </c>
      <c r="U1599">
        <v>2026</v>
      </c>
      <c r="V1599" t="s">
        <v>85</v>
      </c>
      <c r="W1599">
        <v>8</v>
      </c>
      <c r="X1599" t="s">
        <v>87</v>
      </c>
    </row>
    <row r="1600" spans="1:24">
      <c r="A1600">
        <v>2579</v>
      </c>
      <c r="B1600" s="28">
        <v>46242</v>
      </c>
      <c r="C1600">
        <v>2026</v>
      </c>
      <c r="D1600" t="s">
        <v>85</v>
      </c>
      <c r="E1600">
        <v>8</v>
      </c>
      <c r="F1600" t="s">
        <v>87</v>
      </c>
      <c r="G1600" t="s">
        <v>20</v>
      </c>
      <c r="H1600" t="s">
        <v>33</v>
      </c>
      <c r="I1600" t="s">
        <v>19</v>
      </c>
      <c r="J1600" t="s">
        <v>3</v>
      </c>
      <c r="K1600" t="s">
        <v>23</v>
      </c>
      <c r="L1600" t="s">
        <v>40</v>
      </c>
      <c r="M1600">
        <v>1</v>
      </c>
      <c r="N1600">
        <v>81.22</v>
      </c>
      <c r="O1600">
        <v>0</v>
      </c>
      <c r="P1600">
        <v>39.18</v>
      </c>
      <c r="Q1600">
        <v>81.22</v>
      </c>
      <c r="R1600">
        <v>39.18</v>
      </c>
      <c r="S1600">
        <v>42.04</v>
      </c>
      <c r="T1600">
        <v>0.51760650086185667</v>
      </c>
      <c r="U1600">
        <v>2026</v>
      </c>
      <c r="V1600" t="s">
        <v>85</v>
      </c>
      <c r="W1600">
        <v>8</v>
      </c>
      <c r="X1600" t="s">
        <v>87</v>
      </c>
    </row>
    <row r="1601" spans="1:24">
      <c r="A1601">
        <v>3075</v>
      </c>
      <c r="B1601" s="28">
        <v>46242</v>
      </c>
      <c r="C1601">
        <v>2026</v>
      </c>
      <c r="D1601" t="s">
        <v>85</v>
      </c>
      <c r="E1601">
        <v>8</v>
      </c>
      <c r="F1601" t="s">
        <v>87</v>
      </c>
      <c r="G1601" t="s">
        <v>0</v>
      </c>
      <c r="H1601" t="s">
        <v>1</v>
      </c>
      <c r="I1601" t="s">
        <v>2</v>
      </c>
      <c r="J1601" t="s">
        <v>16</v>
      </c>
      <c r="K1601" t="s">
        <v>9</v>
      </c>
      <c r="L1601" t="s">
        <v>46</v>
      </c>
      <c r="M1601">
        <v>2</v>
      </c>
      <c r="N1601">
        <v>72.31</v>
      </c>
      <c r="O1601">
        <v>0</v>
      </c>
      <c r="P1601">
        <v>31.75</v>
      </c>
      <c r="Q1601">
        <v>144.62</v>
      </c>
      <c r="R1601">
        <v>63.5</v>
      </c>
      <c r="S1601">
        <v>81.12</v>
      </c>
      <c r="T1601">
        <v>0.56091826856589688</v>
      </c>
      <c r="U1601">
        <v>2026</v>
      </c>
      <c r="V1601" t="s">
        <v>85</v>
      </c>
      <c r="W1601">
        <v>8</v>
      </c>
      <c r="X1601" t="s">
        <v>87</v>
      </c>
    </row>
    <row r="1602" spans="1:24">
      <c r="A1602">
        <v>3982</v>
      </c>
      <c r="B1602" s="28">
        <v>46242</v>
      </c>
      <c r="C1602">
        <v>2026</v>
      </c>
      <c r="D1602" t="s">
        <v>85</v>
      </c>
      <c r="E1602">
        <v>8</v>
      </c>
      <c r="F1602" t="s">
        <v>87</v>
      </c>
      <c r="G1602" t="s">
        <v>11</v>
      </c>
      <c r="H1602" t="s">
        <v>12</v>
      </c>
      <c r="I1602" t="s">
        <v>19</v>
      </c>
      <c r="J1602" t="s">
        <v>3</v>
      </c>
      <c r="K1602" t="s">
        <v>23</v>
      </c>
      <c r="L1602" t="s">
        <v>40</v>
      </c>
      <c r="M1602">
        <v>1</v>
      </c>
      <c r="N1602">
        <v>79.989999999999995</v>
      </c>
      <c r="O1602">
        <v>0.05</v>
      </c>
      <c r="P1602">
        <v>40.25</v>
      </c>
      <c r="Q1602">
        <v>75.990499999999997</v>
      </c>
      <c r="R1602">
        <v>40.25</v>
      </c>
      <c r="S1602">
        <v>35.740499999999997</v>
      </c>
      <c r="T1602">
        <v>0.47032852790809376</v>
      </c>
      <c r="U1602">
        <v>2026</v>
      </c>
      <c r="V1602" t="s">
        <v>85</v>
      </c>
      <c r="W1602">
        <v>8</v>
      </c>
      <c r="X1602" t="s">
        <v>87</v>
      </c>
    </row>
    <row r="1603" spans="1:24">
      <c r="A1603">
        <v>4530</v>
      </c>
      <c r="B1603" s="28">
        <v>46242</v>
      </c>
      <c r="C1603">
        <v>2026</v>
      </c>
      <c r="D1603" t="s">
        <v>85</v>
      </c>
      <c r="E1603">
        <v>8</v>
      </c>
      <c r="F1603" t="s">
        <v>87</v>
      </c>
      <c r="G1603" t="s">
        <v>20</v>
      </c>
      <c r="H1603" t="s">
        <v>47</v>
      </c>
      <c r="I1603" t="s">
        <v>2</v>
      </c>
      <c r="J1603" t="s">
        <v>13</v>
      </c>
      <c r="K1603" t="s">
        <v>9</v>
      </c>
      <c r="L1603" t="s">
        <v>37</v>
      </c>
      <c r="M1603">
        <v>1</v>
      </c>
      <c r="N1603">
        <v>151.87</v>
      </c>
      <c r="O1603">
        <v>0.1</v>
      </c>
      <c r="P1603">
        <v>76.97</v>
      </c>
      <c r="Q1603">
        <v>136.68300000000002</v>
      </c>
      <c r="R1603">
        <v>76.97</v>
      </c>
      <c r="S1603">
        <v>59.713000000000022</v>
      </c>
      <c r="T1603">
        <v>0.4368721786908395</v>
      </c>
      <c r="U1603">
        <v>2026</v>
      </c>
      <c r="V1603" t="s">
        <v>85</v>
      </c>
      <c r="W1603">
        <v>8</v>
      </c>
      <c r="X1603" t="s">
        <v>87</v>
      </c>
    </row>
    <row r="1604" spans="1:24">
      <c r="A1604">
        <v>4641</v>
      </c>
      <c r="B1604" s="28">
        <v>46242</v>
      </c>
      <c r="C1604">
        <v>2026</v>
      </c>
      <c r="D1604" t="s">
        <v>85</v>
      </c>
      <c r="E1604">
        <v>8</v>
      </c>
      <c r="F1604" t="s">
        <v>87</v>
      </c>
      <c r="G1604" t="s">
        <v>20</v>
      </c>
      <c r="H1604" t="s">
        <v>33</v>
      </c>
      <c r="I1604" t="s">
        <v>28</v>
      </c>
      <c r="J1604" t="s">
        <v>13</v>
      </c>
      <c r="K1604" t="s">
        <v>9</v>
      </c>
      <c r="L1604" t="s">
        <v>37</v>
      </c>
      <c r="M1604">
        <v>1</v>
      </c>
      <c r="N1604">
        <v>156.55000000000001</v>
      </c>
      <c r="O1604">
        <v>0</v>
      </c>
      <c r="P1604">
        <v>80.430000000000007</v>
      </c>
      <c r="Q1604">
        <v>156.55000000000001</v>
      </c>
      <c r="R1604">
        <v>80.430000000000007</v>
      </c>
      <c r="S1604">
        <v>76.12</v>
      </c>
      <c r="T1604">
        <v>0.48623442989460236</v>
      </c>
      <c r="U1604">
        <v>2026</v>
      </c>
      <c r="V1604" t="s">
        <v>85</v>
      </c>
      <c r="W1604">
        <v>8</v>
      </c>
      <c r="X1604" t="s">
        <v>87</v>
      </c>
    </row>
    <row r="1605" spans="1:24">
      <c r="A1605">
        <v>4778</v>
      </c>
      <c r="B1605" s="28">
        <v>46242</v>
      </c>
      <c r="C1605">
        <v>2026</v>
      </c>
      <c r="D1605" t="s">
        <v>85</v>
      </c>
      <c r="E1605">
        <v>8</v>
      </c>
      <c r="F1605" t="s">
        <v>87</v>
      </c>
      <c r="G1605" t="s">
        <v>6</v>
      </c>
      <c r="H1605" t="s">
        <v>43</v>
      </c>
      <c r="I1605" t="s">
        <v>19</v>
      </c>
      <c r="J1605" t="s">
        <v>13</v>
      </c>
      <c r="K1605" t="s">
        <v>9</v>
      </c>
      <c r="L1605" t="s">
        <v>37</v>
      </c>
      <c r="M1605">
        <v>1</v>
      </c>
      <c r="N1605">
        <v>152.72</v>
      </c>
      <c r="O1605">
        <v>0</v>
      </c>
      <c r="P1605">
        <v>77.73</v>
      </c>
      <c r="Q1605">
        <v>152.72</v>
      </c>
      <c r="R1605">
        <v>77.73</v>
      </c>
      <c r="S1605">
        <v>74.989999999999995</v>
      </c>
      <c r="T1605">
        <v>0.4910293347302252</v>
      </c>
      <c r="U1605">
        <v>2026</v>
      </c>
      <c r="V1605" t="s">
        <v>85</v>
      </c>
      <c r="W1605">
        <v>8</v>
      </c>
      <c r="X1605" t="s">
        <v>87</v>
      </c>
    </row>
    <row r="1606" spans="1:24">
      <c r="A1606">
        <v>5132</v>
      </c>
      <c r="B1606" s="28">
        <v>46242</v>
      </c>
      <c r="C1606">
        <v>2026</v>
      </c>
      <c r="D1606" t="s">
        <v>85</v>
      </c>
      <c r="E1606">
        <v>8</v>
      </c>
      <c r="F1606" t="s">
        <v>87</v>
      </c>
      <c r="G1606" t="s">
        <v>6</v>
      </c>
      <c r="H1606" t="s">
        <v>43</v>
      </c>
      <c r="I1606" t="s">
        <v>2</v>
      </c>
      <c r="J1606" t="s">
        <v>16</v>
      </c>
      <c r="K1606" t="s">
        <v>4</v>
      </c>
      <c r="L1606" t="s">
        <v>26</v>
      </c>
      <c r="M1606">
        <v>1</v>
      </c>
      <c r="N1606">
        <v>40.51</v>
      </c>
      <c r="O1606">
        <v>0.05</v>
      </c>
      <c r="P1606">
        <v>16.29</v>
      </c>
      <c r="Q1606">
        <v>38.484499999999997</v>
      </c>
      <c r="R1606">
        <v>16.29</v>
      </c>
      <c r="S1606">
        <v>22.194499999999998</v>
      </c>
      <c r="T1606">
        <v>0.57671270251659756</v>
      </c>
      <c r="U1606">
        <v>2026</v>
      </c>
      <c r="V1606" t="s">
        <v>85</v>
      </c>
      <c r="W1606">
        <v>8</v>
      </c>
      <c r="X1606" t="s">
        <v>87</v>
      </c>
    </row>
    <row r="1607" spans="1:24">
      <c r="A1607">
        <v>227</v>
      </c>
      <c r="B1607" s="28">
        <v>46243</v>
      </c>
      <c r="C1607">
        <v>2026</v>
      </c>
      <c r="D1607" t="s">
        <v>85</v>
      </c>
      <c r="E1607">
        <v>8</v>
      </c>
      <c r="F1607" t="s">
        <v>87</v>
      </c>
      <c r="G1607" t="s">
        <v>20</v>
      </c>
      <c r="H1607" t="s">
        <v>31</v>
      </c>
      <c r="I1607" t="s">
        <v>28</v>
      </c>
      <c r="J1607" t="s">
        <v>3</v>
      </c>
      <c r="K1607" t="s">
        <v>34</v>
      </c>
      <c r="L1607" t="s">
        <v>35</v>
      </c>
      <c r="M1607">
        <v>3</v>
      </c>
      <c r="N1607">
        <v>40.61</v>
      </c>
      <c r="O1607">
        <v>0</v>
      </c>
      <c r="P1607">
        <v>14.72</v>
      </c>
      <c r="Q1607">
        <v>121.83</v>
      </c>
      <c r="R1607">
        <v>44.160000000000004</v>
      </c>
      <c r="S1607">
        <v>77.669999999999987</v>
      </c>
      <c r="T1607">
        <v>0.63752770253632096</v>
      </c>
      <c r="U1607">
        <v>2026</v>
      </c>
      <c r="V1607" t="s">
        <v>85</v>
      </c>
      <c r="W1607">
        <v>8</v>
      </c>
      <c r="X1607" t="s">
        <v>87</v>
      </c>
    </row>
    <row r="1608" spans="1:24">
      <c r="A1608">
        <v>390</v>
      </c>
      <c r="B1608" s="28">
        <v>46243</v>
      </c>
      <c r="C1608">
        <v>2026</v>
      </c>
      <c r="D1608" t="s">
        <v>85</v>
      </c>
      <c r="E1608">
        <v>8</v>
      </c>
      <c r="F1608" t="s">
        <v>87</v>
      </c>
      <c r="G1608" t="s">
        <v>11</v>
      </c>
      <c r="H1608" t="s">
        <v>25</v>
      </c>
      <c r="I1608" t="s">
        <v>19</v>
      </c>
      <c r="J1608" t="s">
        <v>13</v>
      </c>
      <c r="K1608" t="s">
        <v>9</v>
      </c>
      <c r="L1608" t="s">
        <v>10</v>
      </c>
      <c r="M1608">
        <v>1</v>
      </c>
      <c r="N1608">
        <v>93.41</v>
      </c>
      <c r="O1608">
        <v>0.05</v>
      </c>
      <c r="P1608">
        <v>44.7</v>
      </c>
      <c r="Q1608">
        <v>88.739499999999992</v>
      </c>
      <c r="R1608">
        <v>44.7</v>
      </c>
      <c r="S1608">
        <v>44.03949999999999</v>
      </c>
      <c r="T1608">
        <v>0.49627843294136198</v>
      </c>
      <c r="U1608">
        <v>2026</v>
      </c>
      <c r="V1608" t="s">
        <v>85</v>
      </c>
      <c r="W1608">
        <v>8</v>
      </c>
      <c r="X1608" t="s">
        <v>87</v>
      </c>
    </row>
    <row r="1609" spans="1:24">
      <c r="A1609">
        <v>859</v>
      </c>
      <c r="B1609" s="28">
        <v>46243</v>
      </c>
      <c r="C1609">
        <v>2026</v>
      </c>
      <c r="D1609" t="s">
        <v>85</v>
      </c>
      <c r="E1609">
        <v>8</v>
      </c>
      <c r="F1609" t="s">
        <v>87</v>
      </c>
      <c r="G1609" t="s">
        <v>0</v>
      </c>
      <c r="H1609" t="s">
        <v>1</v>
      </c>
      <c r="I1609" t="s">
        <v>19</v>
      </c>
      <c r="J1609" t="s">
        <v>13</v>
      </c>
      <c r="K1609" t="s">
        <v>9</v>
      </c>
      <c r="L1609" t="s">
        <v>10</v>
      </c>
      <c r="M1609">
        <v>2</v>
      </c>
      <c r="N1609">
        <v>90.23</v>
      </c>
      <c r="O1609">
        <v>0</v>
      </c>
      <c r="P1609">
        <v>44.22</v>
      </c>
      <c r="Q1609">
        <v>180.46</v>
      </c>
      <c r="R1609">
        <v>88.44</v>
      </c>
      <c r="S1609">
        <v>92.02000000000001</v>
      </c>
      <c r="T1609">
        <v>0.50991909564446414</v>
      </c>
      <c r="U1609">
        <v>2026</v>
      </c>
      <c r="V1609" t="s">
        <v>85</v>
      </c>
      <c r="W1609">
        <v>8</v>
      </c>
      <c r="X1609" t="s">
        <v>87</v>
      </c>
    </row>
    <row r="1610" spans="1:24">
      <c r="A1610">
        <v>1468</v>
      </c>
      <c r="B1610" s="28">
        <v>46243</v>
      </c>
      <c r="C1610">
        <v>2026</v>
      </c>
      <c r="D1610" t="s">
        <v>85</v>
      </c>
      <c r="E1610">
        <v>8</v>
      </c>
      <c r="F1610" t="s">
        <v>87</v>
      </c>
      <c r="G1610" t="s">
        <v>6</v>
      </c>
      <c r="H1610" t="s">
        <v>41</v>
      </c>
      <c r="I1610" t="s">
        <v>19</v>
      </c>
      <c r="J1610" t="s">
        <v>3</v>
      </c>
      <c r="K1610" t="s">
        <v>4</v>
      </c>
      <c r="L1610" t="s">
        <v>22</v>
      </c>
      <c r="M1610">
        <v>1</v>
      </c>
      <c r="N1610">
        <v>51.75</v>
      </c>
      <c r="O1610">
        <v>0</v>
      </c>
      <c r="P1610">
        <v>22.36</v>
      </c>
      <c r="Q1610">
        <v>51.75</v>
      </c>
      <c r="R1610">
        <v>22.36</v>
      </c>
      <c r="S1610">
        <v>29.39</v>
      </c>
      <c r="T1610">
        <v>0.56792270531400968</v>
      </c>
      <c r="U1610">
        <v>2026</v>
      </c>
      <c r="V1610" t="s">
        <v>85</v>
      </c>
      <c r="W1610">
        <v>8</v>
      </c>
      <c r="X1610" t="s">
        <v>87</v>
      </c>
    </row>
    <row r="1611" spans="1:24">
      <c r="A1611">
        <v>2356</v>
      </c>
      <c r="B1611" s="28">
        <v>46243</v>
      </c>
      <c r="C1611">
        <v>2026</v>
      </c>
      <c r="D1611" t="s">
        <v>85</v>
      </c>
      <c r="E1611">
        <v>8</v>
      </c>
      <c r="F1611" t="s">
        <v>87</v>
      </c>
      <c r="G1611" t="s">
        <v>20</v>
      </c>
      <c r="H1611" t="s">
        <v>47</v>
      </c>
      <c r="I1611" t="s">
        <v>19</v>
      </c>
      <c r="J1611" t="s">
        <v>13</v>
      </c>
      <c r="K1611" t="s">
        <v>4</v>
      </c>
      <c r="L1611" t="s">
        <v>30</v>
      </c>
      <c r="M1611">
        <v>3</v>
      </c>
      <c r="N1611">
        <v>102.91</v>
      </c>
      <c r="O1611">
        <v>0.1</v>
      </c>
      <c r="P1611">
        <v>50.23</v>
      </c>
      <c r="Q1611">
        <v>277.85700000000003</v>
      </c>
      <c r="R1611">
        <v>150.69</v>
      </c>
      <c r="S1611">
        <v>127.16700000000003</v>
      </c>
      <c r="T1611">
        <v>0.45767067232425318</v>
      </c>
      <c r="U1611">
        <v>2026</v>
      </c>
      <c r="V1611" t="s">
        <v>85</v>
      </c>
      <c r="W1611">
        <v>8</v>
      </c>
      <c r="X1611" t="s">
        <v>87</v>
      </c>
    </row>
    <row r="1612" spans="1:24">
      <c r="A1612">
        <v>3556</v>
      </c>
      <c r="B1612" s="28">
        <v>46243</v>
      </c>
      <c r="C1612">
        <v>2026</v>
      </c>
      <c r="D1612" t="s">
        <v>85</v>
      </c>
      <c r="E1612">
        <v>8</v>
      </c>
      <c r="F1612" t="s">
        <v>87</v>
      </c>
      <c r="G1612" t="s">
        <v>11</v>
      </c>
      <c r="H1612" t="s">
        <v>52</v>
      </c>
      <c r="I1612" t="s">
        <v>2</v>
      </c>
      <c r="J1612" t="s">
        <v>13</v>
      </c>
      <c r="K1612" t="s">
        <v>4</v>
      </c>
      <c r="L1612" t="s">
        <v>5</v>
      </c>
      <c r="M1612">
        <v>4</v>
      </c>
      <c r="N1612">
        <v>82.63</v>
      </c>
      <c r="O1612">
        <v>0.1</v>
      </c>
      <c r="P1612">
        <v>43.78</v>
      </c>
      <c r="Q1612">
        <v>297.46800000000002</v>
      </c>
      <c r="R1612">
        <v>175.12</v>
      </c>
      <c r="S1612">
        <v>122.34800000000001</v>
      </c>
      <c r="T1612">
        <v>0.41129802197211129</v>
      </c>
      <c r="U1612">
        <v>2026</v>
      </c>
      <c r="V1612" t="s">
        <v>85</v>
      </c>
      <c r="W1612">
        <v>8</v>
      </c>
      <c r="X1612" t="s">
        <v>87</v>
      </c>
    </row>
    <row r="1613" spans="1:24">
      <c r="A1613">
        <v>925</v>
      </c>
      <c r="B1613" s="28">
        <v>46244</v>
      </c>
      <c r="C1613">
        <v>2026</v>
      </c>
      <c r="D1613" t="s">
        <v>85</v>
      </c>
      <c r="E1613">
        <v>8</v>
      </c>
      <c r="F1613" t="s">
        <v>87</v>
      </c>
      <c r="G1613" t="s">
        <v>0</v>
      </c>
      <c r="H1613" t="s">
        <v>1</v>
      </c>
      <c r="I1613" t="s">
        <v>19</v>
      </c>
      <c r="J1613" t="s">
        <v>3</v>
      </c>
      <c r="K1613" t="s">
        <v>23</v>
      </c>
      <c r="L1613" t="s">
        <v>29</v>
      </c>
      <c r="M1613">
        <v>1</v>
      </c>
      <c r="N1613">
        <v>196.39</v>
      </c>
      <c r="O1613">
        <v>0</v>
      </c>
      <c r="P1613">
        <v>102.92</v>
      </c>
      <c r="Q1613">
        <v>196.39</v>
      </c>
      <c r="R1613">
        <v>102.92</v>
      </c>
      <c r="S1613">
        <v>93.469999999999985</v>
      </c>
      <c r="T1613">
        <v>0.47594073017974436</v>
      </c>
      <c r="U1613">
        <v>2026</v>
      </c>
      <c r="V1613" t="s">
        <v>85</v>
      </c>
      <c r="W1613">
        <v>8</v>
      </c>
      <c r="X1613" t="s">
        <v>87</v>
      </c>
    </row>
    <row r="1614" spans="1:24">
      <c r="A1614">
        <v>1563</v>
      </c>
      <c r="B1614" s="28">
        <v>46244</v>
      </c>
      <c r="C1614">
        <v>2026</v>
      </c>
      <c r="D1614" t="s">
        <v>85</v>
      </c>
      <c r="E1614">
        <v>8</v>
      </c>
      <c r="F1614" t="s">
        <v>87</v>
      </c>
      <c r="G1614" t="s">
        <v>11</v>
      </c>
      <c r="H1614" t="s">
        <v>39</v>
      </c>
      <c r="I1614" t="s">
        <v>28</v>
      </c>
      <c r="J1614" t="s">
        <v>16</v>
      </c>
      <c r="K1614" t="s">
        <v>14</v>
      </c>
      <c r="L1614" t="s">
        <v>15</v>
      </c>
      <c r="M1614">
        <v>2</v>
      </c>
      <c r="N1614">
        <v>36.25</v>
      </c>
      <c r="O1614">
        <v>0</v>
      </c>
      <c r="P1614">
        <v>13.77</v>
      </c>
      <c r="Q1614">
        <v>72.5</v>
      </c>
      <c r="R1614">
        <v>27.54</v>
      </c>
      <c r="S1614">
        <v>44.96</v>
      </c>
      <c r="T1614">
        <v>0.62013793103448278</v>
      </c>
      <c r="U1614">
        <v>2026</v>
      </c>
      <c r="V1614" t="s">
        <v>85</v>
      </c>
      <c r="W1614">
        <v>8</v>
      </c>
      <c r="X1614" t="s">
        <v>87</v>
      </c>
    </row>
    <row r="1615" spans="1:24">
      <c r="A1615">
        <v>1634</v>
      </c>
      <c r="B1615" s="28">
        <v>46244</v>
      </c>
      <c r="C1615">
        <v>2026</v>
      </c>
      <c r="D1615" t="s">
        <v>85</v>
      </c>
      <c r="E1615">
        <v>8</v>
      </c>
      <c r="F1615" t="s">
        <v>87</v>
      </c>
      <c r="G1615" t="s">
        <v>6</v>
      </c>
      <c r="H1615" t="s">
        <v>7</v>
      </c>
      <c r="I1615" t="s">
        <v>19</v>
      </c>
      <c r="J1615" t="s">
        <v>3</v>
      </c>
      <c r="K1615" t="s">
        <v>23</v>
      </c>
      <c r="L1615" t="s">
        <v>29</v>
      </c>
      <c r="M1615">
        <v>2</v>
      </c>
      <c r="N1615">
        <v>199.85</v>
      </c>
      <c r="O1615">
        <v>0.05</v>
      </c>
      <c r="P1615">
        <v>104.34</v>
      </c>
      <c r="Q1615">
        <v>379.71499999999997</v>
      </c>
      <c r="R1615">
        <v>208.68</v>
      </c>
      <c r="S1615">
        <v>171.03499999999997</v>
      </c>
      <c r="T1615">
        <v>0.45042992770893953</v>
      </c>
      <c r="U1615">
        <v>2026</v>
      </c>
      <c r="V1615" t="s">
        <v>85</v>
      </c>
      <c r="W1615">
        <v>8</v>
      </c>
      <c r="X1615" t="s">
        <v>87</v>
      </c>
    </row>
    <row r="1616" spans="1:24">
      <c r="A1616">
        <v>2187</v>
      </c>
      <c r="B1616" s="28">
        <v>46244</v>
      </c>
      <c r="C1616">
        <v>2026</v>
      </c>
      <c r="D1616" t="s">
        <v>85</v>
      </c>
      <c r="E1616">
        <v>8</v>
      </c>
      <c r="F1616" t="s">
        <v>87</v>
      </c>
      <c r="G1616" t="s">
        <v>11</v>
      </c>
      <c r="H1616" t="s">
        <v>12</v>
      </c>
      <c r="I1616" t="s">
        <v>19</v>
      </c>
      <c r="J1616" t="s">
        <v>13</v>
      </c>
      <c r="K1616" t="s">
        <v>14</v>
      </c>
      <c r="L1616" t="s">
        <v>32</v>
      </c>
      <c r="M1616">
        <v>1</v>
      </c>
      <c r="N1616">
        <v>46.32</v>
      </c>
      <c r="O1616">
        <v>0.05</v>
      </c>
      <c r="P1616">
        <v>18.34</v>
      </c>
      <c r="Q1616">
        <v>44.003999999999998</v>
      </c>
      <c r="R1616">
        <v>18.34</v>
      </c>
      <c r="S1616">
        <v>25.663999999999998</v>
      </c>
      <c r="T1616">
        <v>0.58321970729933637</v>
      </c>
      <c r="U1616">
        <v>2026</v>
      </c>
      <c r="V1616" t="s">
        <v>85</v>
      </c>
      <c r="W1616">
        <v>8</v>
      </c>
      <c r="X1616" t="s">
        <v>87</v>
      </c>
    </row>
    <row r="1617" spans="1:24">
      <c r="A1617">
        <v>2773</v>
      </c>
      <c r="B1617" s="28">
        <v>46244</v>
      </c>
      <c r="C1617">
        <v>2026</v>
      </c>
      <c r="D1617" t="s">
        <v>85</v>
      </c>
      <c r="E1617">
        <v>8</v>
      </c>
      <c r="F1617" t="s">
        <v>87</v>
      </c>
      <c r="G1617" t="s">
        <v>6</v>
      </c>
      <c r="H1617" t="s">
        <v>49</v>
      </c>
      <c r="I1617" t="s">
        <v>2</v>
      </c>
      <c r="J1617" t="s">
        <v>13</v>
      </c>
      <c r="K1617" t="s">
        <v>9</v>
      </c>
      <c r="L1617" t="s">
        <v>37</v>
      </c>
      <c r="M1617">
        <v>4</v>
      </c>
      <c r="N1617">
        <v>151.06</v>
      </c>
      <c r="O1617">
        <v>0</v>
      </c>
      <c r="P1617">
        <v>77.67</v>
      </c>
      <c r="Q1617">
        <v>604.24</v>
      </c>
      <c r="R1617">
        <v>310.68</v>
      </c>
      <c r="S1617">
        <v>293.56</v>
      </c>
      <c r="T1617">
        <v>0.48583344366476894</v>
      </c>
      <c r="U1617">
        <v>2026</v>
      </c>
      <c r="V1617" t="s">
        <v>85</v>
      </c>
      <c r="W1617">
        <v>8</v>
      </c>
      <c r="X1617" t="s">
        <v>87</v>
      </c>
    </row>
    <row r="1618" spans="1:24">
      <c r="A1618">
        <v>5040</v>
      </c>
      <c r="B1618" s="28">
        <v>46244</v>
      </c>
      <c r="C1618">
        <v>2026</v>
      </c>
      <c r="D1618" t="s">
        <v>85</v>
      </c>
      <c r="E1618">
        <v>8</v>
      </c>
      <c r="F1618" t="s">
        <v>87</v>
      </c>
      <c r="G1618" t="s">
        <v>20</v>
      </c>
      <c r="H1618" t="s">
        <v>31</v>
      </c>
      <c r="I1618" t="s">
        <v>2</v>
      </c>
      <c r="J1618" t="s">
        <v>3</v>
      </c>
      <c r="K1618" t="s">
        <v>9</v>
      </c>
      <c r="L1618" t="s">
        <v>46</v>
      </c>
      <c r="M1618">
        <v>1</v>
      </c>
      <c r="N1618">
        <v>72.39</v>
      </c>
      <c r="O1618">
        <v>0.1</v>
      </c>
      <c r="P1618">
        <v>31.64</v>
      </c>
      <c r="Q1618">
        <v>65.150999999999996</v>
      </c>
      <c r="R1618">
        <v>31.64</v>
      </c>
      <c r="S1618">
        <v>33.510999999999996</v>
      </c>
      <c r="T1618">
        <v>0.51435895074519189</v>
      </c>
      <c r="U1618">
        <v>2026</v>
      </c>
      <c r="V1618" t="s">
        <v>85</v>
      </c>
      <c r="W1618">
        <v>8</v>
      </c>
      <c r="X1618" t="s">
        <v>87</v>
      </c>
    </row>
    <row r="1619" spans="1:24">
      <c r="A1619">
        <v>415</v>
      </c>
      <c r="B1619" s="28">
        <v>46245</v>
      </c>
      <c r="C1619">
        <v>2026</v>
      </c>
      <c r="D1619" t="s">
        <v>85</v>
      </c>
      <c r="E1619">
        <v>8</v>
      </c>
      <c r="F1619" t="s">
        <v>87</v>
      </c>
      <c r="G1619" t="s">
        <v>0</v>
      </c>
      <c r="H1619" t="s">
        <v>36</v>
      </c>
      <c r="I1619" t="s">
        <v>19</v>
      </c>
      <c r="J1619" t="s">
        <v>3</v>
      </c>
      <c r="K1619" t="s">
        <v>9</v>
      </c>
      <c r="L1619" t="s">
        <v>46</v>
      </c>
      <c r="M1619">
        <v>1</v>
      </c>
      <c r="N1619">
        <v>72.650000000000006</v>
      </c>
      <c r="O1619">
        <v>0</v>
      </c>
      <c r="P1619">
        <v>31.72</v>
      </c>
      <c r="Q1619">
        <v>72.650000000000006</v>
      </c>
      <c r="R1619">
        <v>31.72</v>
      </c>
      <c r="S1619">
        <v>40.930000000000007</v>
      </c>
      <c r="T1619">
        <v>0.56338609772883697</v>
      </c>
      <c r="U1619">
        <v>2026</v>
      </c>
      <c r="V1619" t="s">
        <v>85</v>
      </c>
      <c r="W1619">
        <v>8</v>
      </c>
      <c r="X1619" t="s">
        <v>87</v>
      </c>
    </row>
    <row r="1620" spans="1:24">
      <c r="A1620">
        <v>1111</v>
      </c>
      <c r="B1620" s="28">
        <v>46245</v>
      </c>
      <c r="C1620">
        <v>2026</v>
      </c>
      <c r="D1620" t="s">
        <v>85</v>
      </c>
      <c r="E1620">
        <v>8</v>
      </c>
      <c r="F1620" t="s">
        <v>87</v>
      </c>
      <c r="G1620" t="s">
        <v>20</v>
      </c>
      <c r="H1620" t="s">
        <v>47</v>
      </c>
      <c r="I1620" t="s">
        <v>2</v>
      </c>
      <c r="J1620" t="s">
        <v>13</v>
      </c>
      <c r="K1620" t="s">
        <v>23</v>
      </c>
      <c r="L1620" t="s">
        <v>29</v>
      </c>
      <c r="M1620">
        <v>1</v>
      </c>
      <c r="N1620">
        <v>198.44</v>
      </c>
      <c r="O1620">
        <v>0</v>
      </c>
      <c r="P1620">
        <v>106.79</v>
      </c>
      <c r="Q1620">
        <v>198.44</v>
      </c>
      <c r="R1620">
        <v>106.79</v>
      </c>
      <c r="S1620">
        <v>91.649999999999991</v>
      </c>
      <c r="T1620">
        <v>0.46185244910300338</v>
      </c>
      <c r="U1620">
        <v>2026</v>
      </c>
      <c r="V1620" t="s">
        <v>85</v>
      </c>
      <c r="W1620">
        <v>8</v>
      </c>
      <c r="X1620" t="s">
        <v>87</v>
      </c>
    </row>
    <row r="1621" spans="1:24">
      <c r="A1621">
        <v>1243</v>
      </c>
      <c r="B1621" s="28">
        <v>46245</v>
      </c>
      <c r="C1621">
        <v>2026</v>
      </c>
      <c r="D1621" t="s">
        <v>85</v>
      </c>
      <c r="E1621">
        <v>8</v>
      </c>
      <c r="F1621" t="s">
        <v>87</v>
      </c>
      <c r="G1621" t="s">
        <v>11</v>
      </c>
      <c r="H1621" t="s">
        <v>52</v>
      </c>
      <c r="I1621" t="s">
        <v>2</v>
      </c>
      <c r="J1621" t="s">
        <v>3</v>
      </c>
      <c r="K1621" t="s">
        <v>23</v>
      </c>
      <c r="L1621" t="s">
        <v>29</v>
      </c>
      <c r="M1621">
        <v>1</v>
      </c>
      <c r="N1621">
        <v>193.67</v>
      </c>
      <c r="O1621">
        <v>0</v>
      </c>
      <c r="P1621">
        <v>103.79</v>
      </c>
      <c r="Q1621">
        <v>193.67</v>
      </c>
      <c r="R1621">
        <v>103.79</v>
      </c>
      <c r="S1621">
        <v>89.879999999999981</v>
      </c>
      <c r="T1621">
        <v>0.46408839779005517</v>
      </c>
      <c r="U1621">
        <v>2026</v>
      </c>
      <c r="V1621" t="s">
        <v>85</v>
      </c>
      <c r="W1621">
        <v>8</v>
      </c>
      <c r="X1621" t="s">
        <v>87</v>
      </c>
    </row>
    <row r="1622" spans="1:24">
      <c r="A1622">
        <v>1326</v>
      </c>
      <c r="B1622" s="28">
        <v>46245</v>
      </c>
      <c r="C1622">
        <v>2026</v>
      </c>
      <c r="D1622" t="s">
        <v>85</v>
      </c>
      <c r="E1622">
        <v>8</v>
      </c>
      <c r="F1622" t="s">
        <v>87</v>
      </c>
      <c r="G1622" t="s">
        <v>20</v>
      </c>
      <c r="H1622" t="s">
        <v>33</v>
      </c>
      <c r="I1622" t="s">
        <v>2</v>
      </c>
      <c r="J1622" t="s">
        <v>3</v>
      </c>
      <c r="K1622" t="s">
        <v>14</v>
      </c>
      <c r="L1622" t="s">
        <v>48</v>
      </c>
      <c r="M1622">
        <v>5</v>
      </c>
      <c r="N1622">
        <v>166.03</v>
      </c>
      <c r="O1622">
        <v>0</v>
      </c>
      <c r="P1622">
        <v>87.46</v>
      </c>
      <c r="Q1622">
        <v>830.15</v>
      </c>
      <c r="R1622">
        <v>437.29999999999995</v>
      </c>
      <c r="S1622">
        <v>392.85</v>
      </c>
      <c r="T1622">
        <v>0.47322772992832624</v>
      </c>
      <c r="U1622">
        <v>2026</v>
      </c>
      <c r="V1622" t="s">
        <v>85</v>
      </c>
      <c r="W1622">
        <v>8</v>
      </c>
      <c r="X1622" t="s">
        <v>87</v>
      </c>
    </row>
    <row r="1623" spans="1:24">
      <c r="A1623">
        <v>1682</v>
      </c>
      <c r="B1623" s="28">
        <v>46245</v>
      </c>
      <c r="C1623">
        <v>2026</v>
      </c>
      <c r="D1623" t="s">
        <v>85</v>
      </c>
      <c r="E1623">
        <v>8</v>
      </c>
      <c r="F1623" t="s">
        <v>87</v>
      </c>
      <c r="G1623" t="s">
        <v>0</v>
      </c>
      <c r="H1623" t="s">
        <v>1</v>
      </c>
      <c r="I1623" t="s">
        <v>2</v>
      </c>
      <c r="J1623" t="s">
        <v>16</v>
      </c>
      <c r="K1623" t="s">
        <v>23</v>
      </c>
      <c r="L1623" t="s">
        <v>40</v>
      </c>
      <c r="M1623">
        <v>2</v>
      </c>
      <c r="N1623">
        <v>81.569999999999993</v>
      </c>
      <c r="O1623">
        <v>0</v>
      </c>
      <c r="P1623">
        <v>40.36</v>
      </c>
      <c r="Q1623">
        <v>163.13999999999999</v>
      </c>
      <c r="R1623">
        <v>80.72</v>
      </c>
      <c r="S1623">
        <v>82.419999999999987</v>
      </c>
      <c r="T1623">
        <v>0.50521024886600463</v>
      </c>
      <c r="U1623">
        <v>2026</v>
      </c>
      <c r="V1623" t="s">
        <v>85</v>
      </c>
      <c r="W1623">
        <v>8</v>
      </c>
      <c r="X1623" t="s">
        <v>87</v>
      </c>
    </row>
    <row r="1624" spans="1:24">
      <c r="A1624">
        <v>2618</v>
      </c>
      <c r="B1624" s="28">
        <v>46245</v>
      </c>
      <c r="C1624">
        <v>2026</v>
      </c>
      <c r="D1624" t="s">
        <v>85</v>
      </c>
      <c r="E1624">
        <v>8</v>
      </c>
      <c r="F1624" t="s">
        <v>87</v>
      </c>
      <c r="G1624" t="s">
        <v>0</v>
      </c>
      <c r="H1624" t="s">
        <v>50</v>
      </c>
      <c r="I1624" t="s">
        <v>19</v>
      </c>
      <c r="J1624" t="s">
        <v>16</v>
      </c>
      <c r="K1624" t="s">
        <v>9</v>
      </c>
      <c r="L1624" t="s">
        <v>17</v>
      </c>
      <c r="M1624">
        <v>2</v>
      </c>
      <c r="N1624">
        <v>143.86000000000001</v>
      </c>
      <c r="O1624">
        <v>0</v>
      </c>
      <c r="P1624">
        <v>81.23</v>
      </c>
      <c r="Q1624">
        <v>287.72000000000003</v>
      </c>
      <c r="R1624">
        <v>162.46</v>
      </c>
      <c r="S1624">
        <v>125.26000000000002</v>
      </c>
      <c r="T1624">
        <v>0.43535381621020441</v>
      </c>
      <c r="U1624">
        <v>2026</v>
      </c>
      <c r="V1624" t="s">
        <v>85</v>
      </c>
      <c r="W1624">
        <v>8</v>
      </c>
      <c r="X1624" t="s">
        <v>87</v>
      </c>
    </row>
    <row r="1625" spans="1:24">
      <c r="A1625">
        <v>3319</v>
      </c>
      <c r="B1625" s="28">
        <v>46245</v>
      </c>
      <c r="C1625">
        <v>2026</v>
      </c>
      <c r="D1625" t="s">
        <v>85</v>
      </c>
      <c r="E1625">
        <v>8</v>
      </c>
      <c r="F1625" t="s">
        <v>87</v>
      </c>
      <c r="G1625" t="s">
        <v>6</v>
      </c>
      <c r="H1625" t="s">
        <v>49</v>
      </c>
      <c r="I1625" t="s">
        <v>2</v>
      </c>
      <c r="J1625" t="s">
        <v>3</v>
      </c>
      <c r="K1625" t="s">
        <v>9</v>
      </c>
      <c r="L1625" t="s">
        <v>10</v>
      </c>
      <c r="M1625">
        <v>3</v>
      </c>
      <c r="N1625">
        <v>93.53</v>
      </c>
      <c r="O1625">
        <v>0</v>
      </c>
      <c r="P1625">
        <v>46.19</v>
      </c>
      <c r="Q1625">
        <v>280.59000000000003</v>
      </c>
      <c r="R1625">
        <v>138.57</v>
      </c>
      <c r="S1625">
        <v>142.02000000000004</v>
      </c>
      <c r="T1625">
        <v>0.5061477600769807</v>
      </c>
      <c r="U1625">
        <v>2026</v>
      </c>
      <c r="V1625" t="s">
        <v>85</v>
      </c>
      <c r="W1625">
        <v>8</v>
      </c>
      <c r="X1625" t="s">
        <v>87</v>
      </c>
    </row>
    <row r="1626" spans="1:24">
      <c r="A1626">
        <v>4600</v>
      </c>
      <c r="B1626" s="28">
        <v>46245</v>
      </c>
      <c r="C1626">
        <v>2026</v>
      </c>
      <c r="D1626" t="s">
        <v>85</v>
      </c>
      <c r="E1626">
        <v>8</v>
      </c>
      <c r="F1626" t="s">
        <v>87</v>
      </c>
      <c r="G1626" t="s">
        <v>20</v>
      </c>
      <c r="H1626" t="s">
        <v>21</v>
      </c>
      <c r="I1626" t="s">
        <v>8</v>
      </c>
      <c r="J1626" t="s">
        <v>16</v>
      </c>
      <c r="K1626" t="s">
        <v>14</v>
      </c>
      <c r="L1626" t="s">
        <v>48</v>
      </c>
      <c r="M1626">
        <v>10</v>
      </c>
      <c r="N1626">
        <v>162.38</v>
      </c>
      <c r="O1626">
        <v>0.05</v>
      </c>
      <c r="P1626">
        <v>85.82</v>
      </c>
      <c r="Q1626">
        <v>1542.61</v>
      </c>
      <c r="R1626">
        <v>858.19999999999993</v>
      </c>
      <c r="S1626">
        <v>684.41</v>
      </c>
      <c r="T1626">
        <v>0.44367014345816508</v>
      </c>
      <c r="U1626">
        <v>2026</v>
      </c>
      <c r="V1626" t="s">
        <v>85</v>
      </c>
      <c r="W1626">
        <v>8</v>
      </c>
      <c r="X1626" t="s">
        <v>87</v>
      </c>
    </row>
    <row r="1627" spans="1:24">
      <c r="A1627">
        <v>5168</v>
      </c>
      <c r="B1627" s="28">
        <v>46245</v>
      </c>
      <c r="C1627">
        <v>2026</v>
      </c>
      <c r="D1627" t="s">
        <v>85</v>
      </c>
      <c r="E1627">
        <v>8</v>
      </c>
      <c r="F1627" t="s">
        <v>87</v>
      </c>
      <c r="G1627" t="s">
        <v>0</v>
      </c>
      <c r="H1627" t="s">
        <v>50</v>
      </c>
      <c r="I1627" t="s">
        <v>28</v>
      </c>
      <c r="J1627" t="s">
        <v>16</v>
      </c>
      <c r="K1627" t="s">
        <v>34</v>
      </c>
      <c r="L1627" t="s">
        <v>38</v>
      </c>
      <c r="M1627">
        <v>1</v>
      </c>
      <c r="N1627">
        <v>122.52</v>
      </c>
      <c r="O1627">
        <v>0.05</v>
      </c>
      <c r="P1627">
        <v>69.66</v>
      </c>
      <c r="Q1627">
        <v>116.39399999999999</v>
      </c>
      <c r="R1627">
        <v>69.66</v>
      </c>
      <c r="S1627">
        <v>46.733999999999995</v>
      </c>
      <c r="T1627">
        <v>0.40151554203824935</v>
      </c>
      <c r="U1627">
        <v>2026</v>
      </c>
      <c r="V1627" t="s">
        <v>85</v>
      </c>
      <c r="W1627">
        <v>8</v>
      </c>
      <c r="X1627" t="s">
        <v>87</v>
      </c>
    </row>
    <row r="1628" spans="1:24">
      <c r="A1628">
        <v>245</v>
      </c>
      <c r="B1628" s="28">
        <v>46246</v>
      </c>
      <c r="C1628">
        <v>2026</v>
      </c>
      <c r="D1628" t="s">
        <v>85</v>
      </c>
      <c r="E1628">
        <v>8</v>
      </c>
      <c r="F1628" t="s">
        <v>87</v>
      </c>
      <c r="G1628" t="s">
        <v>20</v>
      </c>
      <c r="H1628" t="s">
        <v>47</v>
      </c>
      <c r="I1628" t="s">
        <v>28</v>
      </c>
      <c r="J1628" t="s">
        <v>3</v>
      </c>
      <c r="K1628" t="s">
        <v>9</v>
      </c>
      <c r="L1628" t="s">
        <v>17</v>
      </c>
      <c r="M1628">
        <v>1</v>
      </c>
      <c r="N1628">
        <v>142.84</v>
      </c>
      <c r="O1628">
        <v>0</v>
      </c>
      <c r="P1628">
        <v>77.7</v>
      </c>
      <c r="Q1628">
        <v>142.84</v>
      </c>
      <c r="R1628">
        <v>77.7</v>
      </c>
      <c r="S1628">
        <v>65.14</v>
      </c>
      <c r="T1628">
        <v>0.4560347241669</v>
      </c>
      <c r="U1628">
        <v>2026</v>
      </c>
      <c r="V1628" t="s">
        <v>85</v>
      </c>
      <c r="W1628">
        <v>8</v>
      </c>
      <c r="X1628" t="s">
        <v>87</v>
      </c>
    </row>
    <row r="1629" spans="1:24">
      <c r="A1629">
        <v>322</v>
      </c>
      <c r="B1629" s="28">
        <v>46246</v>
      </c>
      <c r="C1629">
        <v>2026</v>
      </c>
      <c r="D1629" t="s">
        <v>85</v>
      </c>
      <c r="E1629">
        <v>8</v>
      </c>
      <c r="F1629" t="s">
        <v>87</v>
      </c>
      <c r="G1629" t="s">
        <v>6</v>
      </c>
      <c r="H1629" t="s">
        <v>49</v>
      </c>
      <c r="I1629" t="s">
        <v>19</v>
      </c>
      <c r="J1629" t="s">
        <v>3</v>
      </c>
      <c r="K1629" t="s">
        <v>9</v>
      </c>
      <c r="L1629" t="s">
        <v>46</v>
      </c>
      <c r="M1629">
        <v>3</v>
      </c>
      <c r="N1629">
        <v>72.349999999999994</v>
      </c>
      <c r="O1629">
        <v>0</v>
      </c>
      <c r="P1629">
        <v>32.119999999999997</v>
      </c>
      <c r="Q1629">
        <v>217.04999999999998</v>
      </c>
      <c r="R1629">
        <v>96.359999999999985</v>
      </c>
      <c r="S1629">
        <v>120.69</v>
      </c>
      <c r="T1629">
        <v>0.55604699378023503</v>
      </c>
      <c r="U1629">
        <v>2026</v>
      </c>
      <c r="V1629" t="s">
        <v>85</v>
      </c>
      <c r="W1629">
        <v>8</v>
      </c>
      <c r="X1629" t="s">
        <v>87</v>
      </c>
    </row>
    <row r="1630" spans="1:24">
      <c r="A1630">
        <v>1101</v>
      </c>
      <c r="B1630" s="28">
        <v>46246</v>
      </c>
      <c r="C1630">
        <v>2026</v>
      </c>
      <c r="D1630" t="s">
        <v>85</v>
      </c>
      <c r="E1630">
        <v>8</v>
      </c>
      <c r="F1630" t="s">
        <v>87</v>
      </c>
      <c r="G1630" t="s">
        <v>20</v>
      </c>
      <c r="H1630" t="s">
        <v>21</v>
      </c>
      <c r="I1630" t="s">
        <v>2</v>
      </c>
      <c r="J1630" t="s">
        <v>13</v>
      </c>
      <c r="K1630" t="s">
        <v>34</v>
      </c>
      <c r="L1630" t="s">
        <v>35</v>
      </c>
      <c r="M1630">
        <v>3</v>
      </c>
      <c r="N1630">
        <v>40.14</v>
      </c>
      <c r="O1630">
        <v>0.05</v>
      </c>
      <c r="P1630">
        <v>14.53</v>
      </c>
      <c r="Q1630">
        <v>114.399</v>
      </c>
      <c r="R1630">
        <v>43.589999999999996</v>
      </c>
      <c r="S1630">
        <v>70.808999999999997</v>
      </c>
      <c r="T1630">
        <v>0.61896520074476169</v>
      </c>
      <c r="U1630">
        <v>2026</v>
      </c>
      <c r="V1630" t="s">
        <v>85</v>
      </c>
      <c r="W1630">
        <v>8</v>
      </c>
      <c r="X1630" t="s">
        <v>87</v>
      </c>
    </row>
    <row r="1631" spans="1:24">
      <c r="A1631">
        <v>1564</v>
      </c>
      <c r="B1631" s="28">
        <v>46246</v>
      </c>
      <c r="C1631">
        <v>2026</v>
      </c>
      <c r="D1631" t="s">
        <v>85</v>
      </c>
      <c r="E1631">
        <v>8</v>
      </c>
      <c r="F1631" t="s">
        <v>87</v>
      </c>
      <c r="G1631" t="s">
        <v>20</v>
      </c>
      <c r="H1631" t="s">
        <v>47</v>
      </c>
      <c r="I1631" t="s">
        <v>2</v>
      </c>
      <c r="J1631" t="s">
        <v>13</v>
      </c>
      <c r="K1631" t="s">
        <v>34</v>
      </c>
      <c r="L1631" t="s">
        <v>45</v>
      </c>
      <c r="M1631">
        <v>2</v>
      </c>
      <c r="N1631">
        <v>51.84</v>
      </c>
      <c r="O1631">
        <v>0</v>
      </c>
      <c r="P1631">
        <v>21.62</v>
      </c>
      <c r="Q1631">
        <v>103.68</v>
      </c>
      <c r="R1631">
        <v>43.24</v>
      </c>
      <c r="S1631">
        <v>60.440000000000005</v>
      </c>
      <c r="T1631">
        <v>0.58294753086419759</v>
      </c>
      <c r="U1631">
        <v>2026</v>
      </c>
      <c r="V1631" t="s">
        <v>85</v>
      </c>
      <c r="W1631">
        <v>8</v>
      </c>
      <c r="X1631" t="s">
        <v>87</v>
      </c>
    </row>
    <row r="1632" spans="1:24">
      <c r="A1632">
        <v>3712</v>
      </c>
      <c r="B1632" s="28">
        <v>46246</v>
      </c>
      <c r="C1632">
        <v>2026</v>
      </c>
      <c r="D1632" t="s">
        <v>85</v>
      </c>
      <c r="E1632">
        <v>8</v>
      </c>
      <c r="F1632" t="s">
        <v>87</v>
      </c>
      <c r="G1632" t="s">
        <v>20</v>
      </c>
      <c r="H1632" t="s">
        <v>33</v>
      </c>
      <c r="I1632" t="s">
        <v>2</v>
      </c>
      <c r="J1632" t="s">
        <v>13</v>
      </c>
      <c r="K1632" t="s">
        <v>4</v>
      </c>
      <c r="L1632" t="s">
        <v>5</v>
      </c>
      <c r="M1632">
        <v>3</v>
      </c>
      <c r="N1632">
        <v>82.32</v>
      </c>
      <c r="O1632">
        <v>0.15</v>
      </c>
      <c r="P1632">
        <v>41.95</v>
      </c>
      <c r="Q1632">
        <v>209.91599999999997</v>
      </c>
      <c r="R1632">
        <v>125.85000000000001</v>
      </c>
      <c r="S1632">
        <v>84.06599999999996</v>
      </c>
      <c r="T1632">
        <v>0.40047447550448739</v>
      </c>
      <c r="U1632">
        <v>2026</v>
      </c>
      <c r="V1632" t="s">
        <v>85</v>
      </c>
      <c r="W1632">
        <v>8</v>
      </c>
      <c r="X1632" t="s">
        <v>87</v>
      </c>
    </row>
    <row r="1633" spans="1:24">
      <c r="A1633">
        <v>771</v>
      </c>
      <c r="B1633" s="28">
        <v>46247</v>
      </c>
      <c r="C1633">
        <v>2026</v>
      </c>
      <c r="D1633" t="s">
        <v>85</v>
      </c>
      <c r="E1633">
        <v>8</v>
      </c>
      <c r="F1633" t="s">
        <v>87</v>
      </c>
      <c r="G1633" t="s">
        <v>11</v>
      </c>
      <c r="H1633" t="s">
        <v>25</v>
      </c>
      <c r="I1633" t="s">
        <v>2</v>
      </c>
      <c r="J1633" t="s">
        <v>3</v>
      </c>
      <c r="K1633" t="s">
        <v>9</v>
      </c>
      <c r="L1633" t="s">
        <v>10</v>
      </c>
      <c r="M1633">
        <v>1</v>
      </c>
      <c r="N1633">
        <v>91.78</v>
      </c>
      <c r="O1633">
        <v>0</v>
      </c>
      <c r="P1633">
        <v>46.15</v>
      </c>
      <c r="Q1633">
        <v>91.78</v>
      </c>
      <c r="R1633">
        <v>46.15</v>
      </c>
      <c r="S1633">
        <v>45.63</v>
      </c>
      <c r="T1633">
        <v>0.49716713881019831</v>
      </c>
      <c r="U1633">
        <v>2026</v>
      </c>
      <c r="V1633" t="s">
        <v>85</v>
      </c>
      <c r="W1633">
        <v>8</v>
      </c>
      <c r="X1633" t="s">
        <v>87</v>
      </c>
    </row>
    <row r="1634" spans="1:24">
      <c r="A1634">
        <v>2749</v>
      </c>
      <c r="B1634" s="28">
        <v>46247</v>
      </c>
      <c r="C1634">
        <v>2026</v>
      </c>
      <c r="D1634" t="s">
        <v>85</v>
      </c>
      <c r="E1634">
        <v>8</v>
      </c>
      <c r="F1634" t="s">
        <v>87</v>
      </c>
      <c r="G1634" t="s">
        <v>6</v>
      </c>
      <c r="H1634" t="s">
        <v>49</v>
      </c>
      <c r="I1634" t="s">
        <v>2</v>
      </c>
      <c r="J1634" t="s">
        <v>16</v>
      </c>
      <c r="K1634" t="s">
        <v>9</v>
      </c>
      <c r="L1634" t="s">
        <v>10</v>
      </c>
      <c r="M1634">
        <v>2</v>
      </c>
      <c r="N1634">
        <v>93.13</v>
      </c>
      <c r="O1634">
        <v>0</v>
      </c>
      <c r="P1634">
        <v>45.68</v>
      </c>
      <c r="Q1634">
        <v>186.26</v>
      </c>
      <c r="R1634">
        <v>91.36</v>
      </c>
      <c r="S1634">
        <v>94.899999999999991</v>
      </c>
      <c r="T1634">
        <v>0.50950284548480618</v>
      </c>
      <c r="U1634">
        <v>2026</v>
      </c>
      <c r="V1634" t="s">
        <v>85</v>
      </c>
      <c r="W1634">
        <v>8</v>
      </c>
      <c r="X1634" t="s">
        <v>87</v>
      </c>
    </row>
    <row r="1635" spans="1:24">
      <c r="A1635">
        <v>4252</v>
      </c>
      <c r="B1635" s="28">
        <v>46247</v>
      </c>
      <c r="C1635">
        <v>2026</v>
      </c>
      <c r="D1635" t="s">
        <v>85</v>
      </c>
      <c r="E1635">
        <v>8</v>
      </c>
      <c r="F1635" t="s">
        <v>87</v>
      </c>
      <c r="G1635" t="s">
        <v>6</v>
      </c>
      <c r="H1635" t="s">
        <v>43</v>
      </c>
      <c r="I1635" t="s">
        <v>2</v>
      </c>
      <c r="J1635" t="s">
        <v>3</v>
      </c>
      <c r="K1635" t="s">
        <v>14</v>
      </c>
      <c r="L1635" t="s">
        <v>15</v>
      </c>
      <c r="M1635">
        <v>1</v>
      </c>
      <c r="N1635">
        <v>36.67</v>
      </c>
      <c r="O1635">
        <v>0.1</v>
      </c>
      <c r="P1635">
        <v>13.18</v>
      </c>
      <c r="Q1635">
        <v>33.003</v>
      </c>
      <c r="R1635">
        <v>13.18</v>
      </c>
      <c r="S1635">
        <v>19.823</v>
      </c>
      <c r="T1635">
        <v>0.60064236584552921</v>
      </c>
      <c r="U1635">
        <v>2026</v>
      </c>
      <c r="V1635" t="s">
        <v>85</v>
      </c>
      <c r="W1635">
        <v>8</v>
      </c>
      <c r="X1635" t="s">
        <v>87</v>
      </c>
    </row>
    <row r="1636" spans="1:24">
      <c r="A1636">
        <v>4665</v>
      </c>
      <c r="B1636" s="28">
        <v>46247</v>
      </c>
      <c r="C1636">
        <v>2026</v>
      </c>
      <c r="D1636" t="s">
        <v>85</v>
      </c>
      <c r="E1636">
        <v>8</v>
      </c>
      <c r="F1636" t="s">
        <v>87</v>
      </c>
      <c r="G1636" t="s">
        <v>20</v>
      </c>
      <c r="H1636" t="s">
        <v>33</v>
      </c>
      <c r="I1636" t="s">
        <v>8</v>
      </c>
      <c r="J1636" t="s">
        <v>3</v>
      </c>
      <c r="K1636" t="s">
        <v>34</v>
      </c>
      <c r="L1636" t="s">
        <v>45</v>
      </c>
      <c r="M1636">
        <v>4</v>
      </c>
      <c r="N1636">
        <v>51.25</v>
      </c>
      <c r="O1636">
        <v>0.1</v>
      </c>
      <c r="P1636">
        <v>21.77</v>
      </c>
      <c r="Q1636">
        <v>184.5</v>
      </c>
      <c r="R1636">
        <v>87.08</v>
      </c>
      <c r="S1636">
        <v>97.42</v>
      </c>
      <c r="T1636">
        <v>0.52802168021680218</v>
      </c>
      <c r="U1636">
        <v>2026</v>
      </c>
      <c r="V1636" t="s">
        <v>85</v>
      </c>
      <c r="W1636">
        <v>8</v>
      </c>
      <c r="X1636" t="s">
        <v>87</v>
      </c>
    </row>
    <row r="1637" spans="1:24">
      <c r="A1637">
        <v>4767</v>
      </c>
      <c r="B1637" s="28">
        <v>46247</v>
      </c>
      <c r="C1637">
        <v>2026</v>
      </c>
      <c r="D1637" t="s">
        <v>85</v>
      </c>
      <c r="E1637">
        <v>8</v>
      </c>
      <c r="F1637" t="s">
        <v>87</v>
      </c>
      <c r="G1637" t="s">
        <v>20</v>
      </c>
      <c r="H1637" t="s">
        <v>33</v>
      </c>
      <c r="I1637" t="s">
        <v>28</v>
      </c>
      <c r="J1637" t="s">
        <v>16</v>
      </c>
      <c r="K1637" t="s">
        <v>34</v>
      </c>
      <c r="L1637" t="s">
        <v>35</v>
      </c>
      <c r="M1637">
        <v>1</v>
      </c>
      <c r="N1637">
        <v>39.61</v>
      </c>
      <c r="O1637">
        <v>0.1</v>
      </c>
      <c r="P1637">
        <v>14.85</v>
      </c>
      <c r="Q1637">
        <v>35.649000000000001</v>
      </c>
      <c r="R1637">
        <v>14.85</v>
      </c>
      <c r="S1637">
        <v>20.798999999999999</v>
      </c>
      <c r="T1637">
        <v>0.58343852562484222</v>
      </c>
      <c r="U1637">
        <v>2026</v>
      </c>
      <c r="V1637" t="s">
        <v>85</v>
      </c>
      <c r="W1637">
        <v>8</v>
      </c>
      <c r="X1637" t="s">
        <v>87</v>
      </c>
    </row>
    <row r="1638" spans="1:24">
      <c r="A1638">
        <v>4832</v>
      </c>
      <c r="B1638" s="28">
        <v>46247</v>
      </c>
      <c r="C1638">
        <v>2026</v>
      </c>
      <c r="D1638" t="s">
        <v>85</v>
      </c>
      <c r="E1638">
        <v>8</v>
      </c>
      <c r="F1638" t="s">
        <v>87</v>
      </c>
      <c r="G1638" t="s">
        <v>0</v>
      </c>
      <c r="H1638" t="s">
        <v>50</v>
      </c>
      <c r="I1638" t="s">
        <v>28</v>
      </c>
      <c r="J1638" t="s">
        <v>3</v>
      </c>
      <c r="K1638" t="s">
        <v>4</v>
      </c>
      <c r="L1638" t="s">
        <v>5</v>
      </c>
      <c r="M1638">
        <v>2</v>
      </c>
      <c r="N1638">
        <v>81.59</v>
      </c>
      <c r="O1638">
        <v>0.15</v>
      </c>
      <c r="P1638">
        <v>43.9</v>
      </c>
      <c r="Q1638">
        <v>138.703</v>
      </c>
      <c r="R1638">
        <v>87.8</v>
      </c>
      <c r="S1638">
        <v>50.903000000000006</v>
      </c>
      <c r="T1638">
        <v>0.3669927831409559</v>
      </c>
      <c r="U1638">
        <v>2026</v>
      </c>
      <c r="V1638" t="s">
        <v>85</v>
      </c>
      <c r="W1638">
        <v>8</v>
      </c>
      <c r="X1638" t="s">
        <v>87</v>
      </c>
    </row>
    <row r="1639" spans="1:24">
      <c r="A1639">
        <v>747</v>
      </c>
      <c r="B1639" s="28">
        <v>46248</v>
      </c>
      <c r="C1639">
        <v>2026</v>
      </c>
      <c r="D1639" t="s">
        <v>85</v>
      </c>
      <c r="E1639">
        <v>8</v>
      </c>
      <c r="F1639" t="s">
        <v>87</v>
      </c>
      <c r="G1639" t="s">
        <v>6</v>
      </c>
      <c r="H1639" t="s">
        <v>7</v>
      </c>
      <c r="I1639" t="s">
        <v>19</v>
      </c>
      <c r="J1639" t="s">
        <v>13</v>
      </c>
      <c r="K1639" t="s">
        <v>34</v>
      </c>
      <c r="L1639" t="s">
        <v>38</v>
      </c>
      <c r="M1639">
        <v>3</v>
      </c>
      <c r="N1639">
        <v>122.96</v>
      </c>
      <c r="O1639">
        <v>0.1</v>
      </c>
      <c r="P1639">
        <v>67.62</v>
      </c>
      <c r="Q1639">
        <v>331.99200000000002</v>
      </c>
      <c r="R1639">
        <v>202.86</v>
      </c>
      <c r="S1639">
        <v>129.13200000000001</v>
      </c>
      <c r="T1639">
        <v>0.38896117978746475</v>
      </c>
      <c r="U1639">
        <v>2026</v>
      </c>
      <c r="V1639" t="s">
        <v>85</v>
      </c>
      <c r="W1639">
        <v>8</v>
      </c>
      <c r="X1639" t="s">
        <v>87</v>
      </c>
    </row>
    <row r="1640" spans="1:24">
      <c r="A1640">
        <v>2281</v>
      </c>
      <c r="B1640" s="28">
        <v>46248</v>
      </c>
      <c r="C1640">
        <v>2026</v>
      </c>
      <c r="D1640" t="s">
        <v>85</v>
      </c>
      <c r="E1640">
        <v>8</v>
      </c>
      <c r="F1640" t="s">
        <v>87</v>
      </c>
      <c r="G1640" t="s">
        <v>6</v>
      </c>
      <c r="H1640" t="s">
        <v>41</v>
      </c>
      <c r="I1640" t="s">
        <v>19</v>
      </c>
      <c r="J1640" t="s">
        <v>3</v>
      </c>
      <c r="K1640" t="s">
        <v>9</v>
      </c>
      <c r="L1640" t="s">
        <v>46</v>
      </c>
      <c r="M1640">
        <v>1</v>
      </c>
      <c r="N1640">
        <v>70.91</v>
      </c>
      <c r="O1640">
        <v>0</v>
      </c>
      <c r="P1640">
        <v>33.11</v>
      </c>
      <c r="Q1640">
        <v>70.91</v>
      </c>
      <c r="R1640">
        <v>33.11</v>
      </c>
      <c r="S1640">
        <v>37.799999999999997</v>
      </c>
      <c r="T1640">
        <v>0.53307008884501483</v>
      </c>
      <c r="U1640">
        <v>2026</v>
      </c>
      <c r="V1640" t="s">
        <v>85</v>
      </c>
      <c r="W1640">
        <v>8</v>
      </c>
      <c r="X1640" t="s">
        <v>87</v>
      </c>
    </row>
    <row r="1641" spans="1:24">
      <c r="A1641">
        <v>2414</v>
      </c>
      <c r="B1641" s="28">
        <v>46248</v>
      </c>
      <c r="C1641">
        <v>2026</v>
      </c>
      <c r="D1641" t="s">
        <v>85</v>
      </c>
      <c r="E1641">
        <v>8</v>
      </c>
      <c r="F1641" t="s">
        <v>87</v>
      </c>
      <c r="G1641" t="s">
        <v>6</v>
      </c>
      <c r="H1641" t="s">
        <v>27</v>
      </c>
      <c r="I1641" t="s">
        <v>8</v>
      </c>
      <c r="J1641" t="s">
        <v>16</v>
      </c>
      <c r="K1641" t="s">
        <v>4</v>
      </c>
      <c r="L1641" t="s">
        <v>22</v>
      </c>
      <c r="M1641">
        <v>6</v>
      </c>
      <c r="N1641">
        <v>50.94</v>
      </c>
      <c r="O1641">
        <v>0.1</v>
      </c>
      <c r="P1641">
        <v>22.76</v>
      </c>
      <c r="Q1641">
        <v>275.07600000000002</v>
      </c>
      <c r="R1641">
        <v>136.56</v>
      </c>
      <c r="S1641">
        <v>138.51600000000002</v>
      </c>
      <c r="T1641">
        <v>0.50355538105832576</v>
      </c>
      <c r="U1641">
        <v>2026</v>
      </c>
      <c r="V1641" t="s">
        <v>85</v>
      </c>
      <c r="W1641">
        <v>8</v>
      </c>
      <c r="X1641" t="s">
        <v>87</v>
      </c>
    </row>
    <row r="1642" spans="1:24">
      <c r="A1642">
        <v>3162</v>
      </c>
      <c r="B1642" s="28">
        <v>46248</v>
      </c>
      <c r="C1642">
        <v>2026</v>
      </c>
      <c r="D1642" t="s">
        <v>85</v>
      </c>
      <c r="E1642">
        <v>8</v>
      </c>
      <c r="F1642" t="s">
        <v>87</v>
      </c>
      <c r="G1642" t="s">
        <v>6</v>
      </c>
      <c r="H1642" t="s">
        <v>7</v>
      </c>
      <c r="I1642" t="s">
        <v>2</v>
      </c>
      <c r="J1642" t="s">
        <v>13</v>
      </c>
      <c r="K1642" t="s">
        <v>9</v>
      </c>
      <c r="L1642" t="s">
        <v>17</v>
      </c>
      <c r="M1642">
        <v>1</v>
      </c>
      <c r="N1642">
        <v>144.96</v>
      </c>
      <c r="O1642">
        <v>0.05</v>
      </c>
      <c r="P1642">
        <v>77.959999999999994</v>
      </c>
      <c r="Q1642">
        <v>137.71199999999999</v>
      </c>
      <c r="R1642">
        <v>77.959999999999994</v>
      </c>
      <c r="S1642">
        <v>59.751999999999995</v>
      </c>
      <c r="T1642">
        <v>0.43389101893807364</v>
      </c>
      <c r="U1642">
        <v>2026</v>
      </c>
      <c r="V1642" t="s">
        <v>85</v>
      </c>
      <c r="W1642">
        <v>8</v>
      </c>
      <c r="X1642" t="s">
        <v>87</v>
      </c>
    </row>
    <row r="1643" spans="1:24">
      <c r="A1643">
        <v>3200</v>
      </c>
      <c r="B1643" s="28">
        <v>46248</v>
      </c>
      <c r="C1643">
        <v>2026</v>
      </c>
      <c r="D1643" t="s">
        <v>85</v>
      </c>
      <c r="E1643">
        <v>8</v>
      </c>
      <c r="F1643" t="s">
        <v>87</v>
      </c>
      <c r="G1643" t="s">
        <v>20</v>
      </c>
      <c r="H1643" t="s">
        <v>33</v>
      </c>
      <c r="I1643" t="s">
        <v>19</v>
      </c>
      <c r="J1643" t="s">
        <v>13</v>
      </c>
      <c r="K1643" t="s">
        <v>9</v>
      </c>
      <c r="L1643" t="s">
        <v>37</v>
      </c>
      <c r="M1643">
        <v>1</v>
      </c>
      <c r="N1643">
        <v>152.97</v>
      </c>
      <c r="O1643">
        <v>0</v>
      </c>
      <c r="P1643">
        <v>79.66</v>
      </c>
      <c r="Q1643">
        <v>152.97</v>
      </c>
      <c r="R1643">
        <v>79.66</v>
      </c>
      <c r="S1643">
        <v>73.31</v>
      </c>
      <c r="T1643">
        <v>0.47924429626724196</v>
      </c>
      <c r="U1643">
        <v>2026</v>
      </c>
      <c r="V1643" t="s">
        <v>85</v>
      </c>
      <c r="W1643">
        <v>8</v>
      </c>
      <c r="X1643" t="s">
        <v>87</v>
      </c>
    </row>
    <row r="1644" spans="1:24">
      <c r="A1644">
        <v>3521</v>
      </c>
      <c r="B1644" s="28">
        <v>46248</v>
      </c>
      <c r="C1644">
        <v>2026</v>
      </c>
      <c r="D1644" t="s">
        <v>85</v>
      </c>
      <c r="E1644">
        <v>8</v>
      </c>
      <c r="F1644" t="s">
        <v>87</v>
      </c>
      <c r="G1644" t="s">
        <v>11</v>
      </c>
      <c r="H1644" t="s">
        <v>52</v>
      </c>
      <c r="I1644" t="s">
        <v>2</v>
      </c>
      <c r="J1644" t="s">
        <v>16</v>
      </c>
      <c r="K1644" t="s">
        <v>14</v>
      </c>
      <c r="L1644" t="s">
        <v>32</v>
      </c>
      <c r="M1644">
        <v>2</v>
      </c>
      <c r="N1644">
        <v>45.79</v>
      </c>
      <c r="O1644">
        <v>0</v>
      </c>
      <c r="P1644">
        <v>18.23</v>
      </c>
      <c r="Q1644">
        <v>91.58</v>
      </c>
      <c r="R1644">
        <v>36.46</v>
      </c>
      <c r="S1644">
        <v>55.12</v>
      </c>
      <c r="T1644">
        <v>0.60187813933173184</v>
      </c>
      <c r="U1644">
        <v>2026</v>
      </c>
      <c r="V1644" t="s">
        <v>85</v>
      </c>
      <c r="W1644">
        <v>8</v>
      </c>
      <c r="X1644" t="s">
        <v>87</v>
      </c>
    </row>
    <row r="1645" spans="1:24">
      <c r="A1645">
        <v>4447</v>
      </c>
      <c r="B1645" s="28">
        <v>46248</v>
      </c>
      <c r="C1645">
        <v>2026</v>
      </c>
      <c r="D1645" t="s">
        <v>85</v>
      </c>
      <c r="E1645">
        <v>8</v>
      </c>
      <c r="F1645" t="s">
        <v>87</v>
      </c>
      <c r="G1645" t="s">
        <v>6</v>
      </c>
      <c r="H1645" t="s">
        <v>27</v>
      </c>
      <c r="I1645" t="s">
        <v>2</v>
      </c>
      <c r="J1645" t="s">
        <v>13</v>
      </c>
      <c r="K1645" t="s">
        <v>14</v>
      </c>
      <c r="L1645" t="s">
        <v>48</v>
      </c>
      <c r="M1645">
        <v>1</v>
      </c>
      <c r="N1645">
        <v>161.31</v>
      </c>
      <c r="O1645">
        <v>0</v>
      </c>
      <c r="P1645">
        <v>87.81</v>
      </c>
      <c r="Q1645">
        <v>161.31</v>
      </c>
      <c r="R1645">
        <v>87.81</v>
      </c>
      <c r="S1645">
        <v>73.5</v>
      </c>
      <c r="T1645">
        <v>0.45564441138181139</v>
      </c>
      <c r="U1645">
        <v>2026</v>
      </c>
      <c r="V1645" t="s">
        <v>85</v>
      </c>
      <c r="W1645">
        <v>8</v>
      </c>
      <c r="X1645" t="s">
        <v>87</v>
      </c>
    </row>
    <row r="1646" spans="1:24">
      <c r="A1646">
        <v>421</v>
      </c>
      <c r="B1646" s="28">
        <v>46249</v>
      </c>
      <c r="C1646">
        <v>2026</v>
      </c>
      <c r="D1646" t="s">
        <v>85</v>
      </c>
      <c r="E1646">
        <v>8</v>
      </c>
      <c r="F1646" t="s">
        <v>87</v>
      </c>
      <c r="G1646" t="s">
        <v>20</v>
      </c>
      <c r="H1646" t="s">
        <v>31</v>
      </c>
      <c r="I1646" t="s">
        <v>2</v>
      </c>
      <c r="J1646" t="s">
        <v>13</v>
      </c>
      <c r="K1646" t="s">
        <v>34</v>
      </c>
      <c r="L1646" t="s">
        <v>42</v>
      </c>
      <c r="M1646">
        <v>2</v>
      </c>
      <c r="N1646">
        <v>35.97</v>
      </c>
      <c r="O1646">
        <v>0.05</v>
      </c>
      <c r="P1646">
        <v>14.28</v>
      </c>
      <c r="Q1646">
        <v>68.342999999999989</v>
      </c>
      <c r="R1646">
        <v>28.56</v>
      </c>
      <c r="S1646">
        <v>39.782999999999987</v>
      </c>
      <c r="T1646">
        <v>0.58210789693165343</v>
      </c>
      <c r="U1646">
        <v>2026</v>
      </c>
      <c r="V1646" t="s">
        <v>85</v>
      </c>
      <c r="W1646">
        <v>8</v>
      </c>
      <c r="X1646" t="s">
        <v>87</v>
      </c>
    </row>
    <row r="1647" spans="1:24">
      <c r="A1647">
        <v>962</v>
      </c>
      <c r="B1647" s="28">
        <v>46249</v>
      </c>
      <c r="C1647">
        <v>2026</v>
      </c>
      <c r="D1647" t="s">
        <v>85</v>
      </c>
      <c r="E1647">
        <v>8</v>
      </c>
      <c r="F1647" t="s">
        <v>87</v>
      </c>
      <c r="G1647" t="s">
        <v>0</v>
      </c>
      <c r="H1647" t="s">
        <v>1</v>
      </c>
      <c r="I1647" t="s">
        <v>19</v>
      </c>
      <c r="J1647" t="s">
        <v>13</v>
      </c>
      <c r="K1647" t="s">
        <v>34</v>
      </c>
      <c r="L1647" t="s">
        <v>35</v>
      </c>
      <c r="M1647">
        <v>2</v>
      </c>
      <c r="N1647">
        <v>39.729999999999997</v>
      </c>
      <c r="O1647">
        <v>0</v>
      </c>
      <c r="P1647">
        <v>14.95</v>
      </c>
      <c r="Q1647">
        <v>79.459999999999994</v>
      </c>
      <c r="R1647">
        <v>29.9</v>
      </c>
      <c r="S1647">
        <v>49.559999999999995</v>
      </c>
      <c r="T1647">
        <v>0.62371004278882458</v>
      </c>
      <c r="U1647">
        <v>2026</v>
      </c>
      <c r="V1647" t="s">
        <v>85</v>
      </c>
      <c r="W1647">
        <v>8</v>
      </c>
      <c r="X1647" t="s">
        <v>87</v>
      </c>
    </row>
    <row r="1648" spans="1:24">
      <c r="A1648">
        <v>1386</v>
      </c>
      <c r="B1648" s="28">
        <v>46249</v>
      </c>
      <c r="C1648">
        <v>2026</v>
      </c>
      <c r="D1648" t="s">
        <v>85</v>
      </c>
      <c r="E1648">
        <v>8</v>
      </c>
      <c r="F1648" t="s">
        <v>87</v>
      </c>
      <c r="G1648" t="s">
        <v>6</v>
      </c>
      <c r="H1648" t="s">
        <v>43</v>
      </c>
      <c r="I1648" t="s">
        <v>2</v>
      </c>
      <c r="J1648" t="s">
        <v>16</v>
      </c>
      <c r="K1648" t="s">
        <v>14</v>
      </c>
      <c r="L1648" t="s">
        <v>15</v>
      </c>
      <c r="M1648">
        <v>2</v>
      </c>
      <c r="N1648">
        <v>36.049999999999997</v>
      </c>
      <c r="O1648">
        <v>0</v>
      </c>
      <c r="P1648">
        <v>13.8</v>
      </c>
      <c r="Q1648">
        <v>72.099999999999994</v>
      </c>
      <c r="R1648">
        <v>27.6</v>
      </c>
      <c r="S1648">
        <v>44.499999999999993</v>
      </c>
      <c r="T1648">
        <v>0.61719833564493753</v>
      </c>
      <c r="U1648">
        <v>2026</v>
      </c>
      <c r="V1648" t="s">
        <v>85</v>
      </c>
      <c r="W1648">
        <v>8</v>
      </c>
      <c r="X1648" t="s">
        <v>87</v>
      </c>
    </row>
    <row r="1649" spans="1:24">
      <c r="A1649">
        <v>3083</v>
      </c>
      <c r="B1649" s="28">
        <v>46249</v>
      </c>
      <c r="C1649">
        <v>2026</v>
      </c>
      <c r="D1649" t="s">
        <v>85</v>
      </c>
      <c r="E1649">
        <v>8</v>
      </c>
      <c r="F1649" t="s">
        <v>87</v>
      </c>
      <c r="G1649" t="s">
        <v>20</v>
      </c>
      <c r="H1649" t="s">
        <v>31</v>
      </c>
      <c r="I1649" t="s">
        <v>2</v>
      </c>
      <c r="J1649" t="s">
        <v>13</v>
      </c>
      <c r="K1649" t="s">
        <v>23</v>
      </c>
      <c r="L1649" t="s">
        <v>29</v>
      </c>
      <c r="M1649">
        <v>1</v>
      </c>
      <c r="N1649">
        <v>194.36</v>
      </c>
      <c r="O1649">
        <v>0</v>
      </c>
      <c r="P1649">
        <v>106.01</v>
      </c>
      <c r="Q1649">
        <v>194.36</v>
      </c>
      <c r="R1649">
        <v>106.01</v>
      </c>
      <c r="S1649">
        <v>88.350000000000009</v>
      </c>
      <c r="T1649">
        <v>0.45456884132537562</v>
      </c>
      <c r="U1649">
        <v>2026</v>
      </c>
      <c r="V1649" t="s">
        <v>85</v>
      </c>
      <c r="W1649">
        <v>8</v>
      </c>
      <c r="X1649" t="s">
        <v>87</v>
      </c>
    </row>
    <row r="1650" spans="1:24">
      <c r="A1650">
        <v>3174</v>
      </c>
      <c r="B1650" s="28">
        <v>46249</v>
      </c>
      <c r="C1650">
        <v>2026</v>
      </c>
      <c r="D1650" t="s">
        <v>85</v>
      </c>
      <c r="E1650">
        <v>8</v>
      </c>
      <c r="F1650" t="s">
        <v>87</v>
      </c>
      <c r="G1650" t="s">
        <v>20</v>
      </c>
      <c r="H1650" t="s">
        <v>21</v>
      </c>
      <c r="I1650" t="s">
        <v>19</v>
      </c>
      <c r="J1650" t="s">
        <v>3</v>
      </c>
      <c r="K1650" t="s">
        <v>23</v>
      </c>
      <c r="L1650" t="s">
        <v>29</v>
      </c>
      <c r="M1650">
        <v>1</v>
      </c>
      <c r="N1650">
        <v>192.67</v>
      </c>
      <c r="O1650">
        <v>0.05</v>
      </c>
      <c r="P1650">
        <v>103.37</v>
      </c>
      <c r="Q1650">
        <v>183.03649999999999</v>
      </c>
      <c r="R1650">
        <v>103.37</v>
      </c>
      <c r="S1650">
        <v>79.666499999999985</v>
      </c>
      <c r="T1650">
        <v>0.43524925356417976</v>
      </c>
      <c r="U1650">
        <v>2026</v>
      </c>
      <c r="V1650" t="s">
        <v>85</v>
      </c>
      <c r="W1650">
        <v>8</v>
      </c>
      <c r="X1650" t="s">
        <v>87</v>
      </c>
    </row>
    <row r="1651" spans="1:24">
      <c r="A1651">
        <v>4045</v>
      </c>
      <c r="B1651" s="28">
        <v>46249</v>
      </c>
      <c r="C1651">
        <v>2026</v>
      </c>
      <c r="D1651" t="s">
        <v>85</v>
      </c>
      <c r="E1651">
        <v>8</v>
      </c>
      <c r="F1651" t="s">
        <v>87</v>
      </c>
      <c r="G1651" t="s">
        <v>11</v>
      </c>
      <c r="H1651" t="s">
        <v>52</v>
      </c>
      <c r="I1651" t="s">
        <v>2</v>
      </c>
      <c r="J1651" t="s">
        <v>13</v>
      </c>
      <c r="K1651" t="s">
        <v>9</v>
      </c>
      <c r="L1651" t="s">
        <v>10</v>
      </c>
      <c r="M1651">
        <v>3</v>
      </c>
      <c r="N1651">
        <v>92.12</v>
      </c>
      <c r="O1651">
        <v>0.1</v>
      </c>
      <c r="P1651">
        <v>44.1</v>
      </c>
      <c r="Q1651">
        <v>248.72400000000002</v>
      </c>
      <c r="R1651">
        <v>132.30000000000001</v>
      </c>
      <c r="S1651">
        <v>116.42400000000001</v>
      </c>
      <c r="T1651">
        <v>0.46808510638297873</v>
      </c>
      <c r="U1651">
        <v>2026</v>
      </c>
      <c r="V1651" t="s">
        <v>85</v>
      </c>
      <c r="W1651">
        <v>8</v>
      </c>
      <c r="X1651" t="s">
        <v>87</v>
      </c>
    </row>
    <row r="1652" spans="1:24">
      <c r="A1652">
        <v>4850</v>
      </c>
      <c r="B1652" s="28">
        <v>46249</v>
      </c>
      <c r="C1652">
        <v>2026</v>
      </c>
      <c r="D1652" t="s">
        <v>85</v>
      </c>
      <c r="E1652">
        <v>8</v>
      </c>
      <c r="F1652" t="s">
        <v>87</v>
      </c>
      <c r="G1652" t="s">
        <v>6</v>
      </c>
      <c r="H1652" t="s">
        <v>7</v>
      </c>
      <c r="I1652" t="s">
        <v>19</v>
      </c>
      <c r="J1652" t="s">
        <v>16</v>
      </c>
      <c r="K1652" t="s">
        <v>23</v>
      </c>
      <c r="L1652" t="s">
        <v>29</v>
      </c>
      <c r="M1652">
        <v>1</v>
      </c>
      <c r="N1652">
        <v>192.82</v>
      </c>
      <c r="O1652">
        <v>0</v>
      </c>
      <c r="P1652">
        <v>104.98</v>
      </c>
      <c r="Q1652">
        <v>192.82</v>
      </c>
      <c r="R1652">
        <v>104.98</v>
      </c>
      <c r="S1652">
        <v>87.839999999999989</v>
      </c>
      <c r="T1652">
        <v>0.45555440307022088</v>
      </c>
      <c r="U1652">
        <v>2026</v>
      </c>
      <c r="V1652" t="s">
        <v>85</v>
      </c>
      <c r="W1652">
        <v>8</v>
      </c>
      <c r="X1652" t="s">
        <v>87</v>
      </c>
    </row>
    <row r="1653" spans="1:24">
      <c r="A1653">
        <v>71</v>
      </c>
      <c r="B1653" s="28">
        <v>46250</v>
      </c>
      <c r="C1653">
        <v>2026</v>
      </c>
      <c r="D1653" t="s">
        <v>85</v>
      </c>
      <c r="E1653">
        <v>8</v>
      </c>
      <c r="F1653" t="s">
        <v>87</v>
      </c>
      <c r="G1653" t="s">
        <v>11</v>
      </c>
      <c r="H1653" t="s">
        <v>52</v>
      </c>
      <c r="I1653" t="s">
        <v>2</v>
      </c>
      <c r="J1653" t="s">
        <v>13</v>
      </c>
      <c r="K1653" t="s">
        <v>4</v>
      </c>
      <c r="L1653" t="s">
        <v>5</v>
      </c>
      <c r="M1653">
        <v>3</v>
      </c>
      <c r="N1653">
        <v>80.099999999999994</v>
      </c>
      <c r="O1653">
        <v>0</v>
      </c>
      <c r="P1653">
        <v>42.41</v>
      </c>
      <c r="Q1653">
        <v>240.29999999999998</v>
      </c>
      <c r="R1653">
        <v>127.22999999999999</v>
      </c>
      <c r="S1653">
        <v>113.07</v>
      </c>
      <c r="T1653">
        <v>0.47053682896379528</v>
      </c>
      <c r="U1653">
        <v>2026</v>
      </c>
      <c r="V1653" t="s">
        <v>85</v>
      </c>
      <c r="W1653">
        <v>8</v>
      </c>
      <c r="X1653" t="s">
        <v>87</v>
      </c>
    </row>
    <row r="1654" spans="1:24">
      <c r="A1654">
        <v>627</v>
      </c>
      <c r="B1654" s="28">
        <v>46250</v>
      </c>
      <c r="C1654">
        <v>2026</v>
      </c>
      <c r="D1654" t="s">
        <v>85</v>
      </c>
      <c r="E1654">
        <v>8</v>
      </c>
      <c r="F1654" t="s">
        <v>87</v>
      </c>
      <c r="G1654" t="s">
        <v>20</v>
      </c>
      <c r="H1654" t="s">
        <v>31</v>
      </c>
      <c r="I1654" t="s">
        <v>28</v>
      </c>
      <c r="J1654" t="s">
        <v>13</v>
      </c>
      <c r="K1654" t="s">
        <v>4</v>
      </c>
      <c r="L1654" t="s">
        <v>5</v>
      </c>
      <c r="M1654">
        <v>6</v>
      </c>
      <c r="N1654">
        <v>83.26</v>
      </c>
      <c r="O1654">
        <v>0</v>
      </c>
      <c r="P1654">
        <v>43.8</v>
      </c>
      <c r="Q1654">
        <v>499.56000000000006</v>
      </c>
      <c r="R1654">
        <v>262.79999999999995</v>
      </c>
      <c r="S1654">
        <v>236.7600000000001</v>
      </c>
      <c r="T1654">
        <v>0.47393706461686297</v>
      </c>
      <c r="U1654">
        <v>2026</v>
      </c>
      <c r="V1654" t="s">
        <v>85</v>
      </c>
      <c r="W1654">
        <v>8</v>
      </c>
      <c r="X1654" t="s">
        <v>87</v>
      </c>
    </row>
    <row r="1655" spans="1:24">
      <c r="A1655">
        <v>959</v>
      </c>
      <c r="B1655" s="28">
        <v>46250</v>
      </c>
      <c r="C1655">
        <v>2026</v>
      </c>
      <c r="D1655" t="s">
        <v>85</v>
      </c>
      <c r="E1655">
        <v>8</v>
      </c>
      <c r="F1655" t="s">
        <v>87</v>
      </c>
      <c r="G1655" t="s">
        <v>6</v>
      </c>
      <c r="H1655" t="s">
        <v>7</v>
      </c>
      <c r="I1655" t="s">
        <v>19</v>
      </c>
      <c r="J1655" t="s">
        <v>3</v>
      </c>
      <c r="K1655" t="s">
        <v>34</v>
      </c>
      <c r="L1655" t="s">
        <v>35</v>
      </c>
      <c r="M1655">
        <v>4</v>
      </c>
      <c r="N1655">
        <v>40.46</v>
      </c>
      <c r="O1655">
        <v>0</v>
      </c>
      <c r="P1655">
        <v>15.12</v>
      </c>
      <c r="Q1655">
        <v>161.84</v>
      </c>
      <c r="R1655">
        <v>60.48</v>
      </c>
      <c r="S1655">
        <v>101.36000000000001</v>
      </c>
      <c r="T1655">
        <v>0.62629757785467133</v>
      </c>
      <c r="U1655">
        <v>2026</v>
      </c>
      <c r="V1655" t="s">
        <v>85</v>
      </c>
      <c r="W1655">
        <v>8</v>
      </c>
      <c r="X1655" t="s">
        <v>87</v>
      </c>
    </row>
    <row r="1656" spans="1:24">
      <c r="A1656">
        <v>967</v>
      </c>
      <c r="B1656" s="28">
        <v>46250</v>
      </c>
      <c r="C1656">
        <v>2026</v>
      </c>
      <c r="D1656" t="s">
        <v>85</v>
      </c>
      <c r="E1656">
        <v>8</v>
      </c>
      <c r="F1656" t="s">
        <v>87</v>
      </c>
      <c r="G1656" t="s">
        <v>11</v>
      </c>
      <c r="H1656" t="s">
        <v>52</v>
      </c>
      <c r="I1656" t="s">
        <v>8</v>
      </c>
      <c r="J1656" t="s">
        <v>3</v>
      </c>
      <c r="K1656" t="s">
        <v>4</v>
      </c>
      <c r="L1656" t="s">
        <v>5</v>
      </c>
      <c r="M1656">
        <v>5</v>
      </c>
      <c r="N1656">
        <v>81.55</v>
      </c>
      <c r="O1656">
        <v>0.2</v>
      </c>
      <c r="P1656">
        <v>42.09</v>
      </c>
      <c r="Q1656">
        <v>326.20000000000005</v>
      </c>
      <c r="R1656">
        <v>210.45000000000002</v>
      </c>
      <c r="S1656">
        <v>115.75000000000003</v>
      </c>
      <c r="T1656">
        <v>0.3548436541998774</v>
      </c>
      <c r="U1656">
        <v>2026</v>
      </c>
      <c r="V1656" t="s">
        <v>85</v>
      </c>
      <c r="W1656">
        <v>8</v>
      </c>
      <c r="X1656" t="s">
        <v>87</v>
      </c>
    </row>
    <row r="1657" spans="1:24">
      <c r="A1657">
        <v>1267</v>
      </c>
      <c r="B1657" s="28">
        <v>46250</v>
      </c>
      <c r="C1657">
        <v>2026</v>
      </c>
      <c r="D1657" t="s">
        <v>85</v>
      </c>
      <c r="E1657">
        <v>8</v>
      </c>
      <c r="F1657" t="s">
        <v>87</v>
      </c>
      <c r="G1657" t="s">
        <v>6</v>
      </c>
      <c r="H1657" t="s">
        <v>43</v>
      </c>
      <c r="I1657" t="s">
        <v>19</v>
      </c>
      <c r="J1657" t="s">
        <v>13</v>
      </c>
      <c r="K1657" t="s">
        <v>23</v>
      </c>
      <c r="L1657" t="s">
        <v>40</v>
      </c>
      <c r="M1657">
        <v>2</v>
      </c>
      <c r="N1657">
        <v>83.56</v>
      </c>
      <c r="O1657">
        <v>0</v>
      </c>
      <c r="P1657">
        <v>39.119999999999997</v>
      </c>
      <c r="Q1657">
        <v>167.12</v>
      </c>
      <c r="R1657">
        <v>78.239999999999995</v>
      </c>
      <c r="S1657">
        <v>88.88000000000001</v>
      </c>
      <c r="T1657">
        <v>0.53183341311632359</v>
      </c>
      <c r="U1657">
        <v>2026</v>
      </c>
      <c r="V1657" t="s">
        <v>85</v>
      </c>
      <c r="W1657">
        <v>8</v>
      </c>
      <c r="X1657" t="s">
        <v>87</v>
      </c>
    </row>
    <row r="1658" spans="1:24">
      <c r="A1658">
        <v>1394</v>
      </c>
      <c r="B1658" s="28">
        <v>46250</v>
      </c>
      <c r="C1658">
        <v>2026</v>
      </c>
      <c r="D1658" t="s">
        <v>85</v>
      </c>
      <c r="E1658">
        <v>8</v>
      </c>
      <c r="F1658" t="s">
        <v>87</v>
      </c>
      <c r="G1658" t="s">
        <v>11</v>
      </c>
      <c r="H1658" t="s">
        <v>39</v>
      </c>
      <c r="I1658" t="s">
        <v>2</v>
      </c>
      <c r="J1658" t="s">
        <v>3</v>
      </c>
      <c r="K1658" t="s">
        <v>23</v>
      </c>
      <c r="L1658" t="s">
        <v>51</v>
      </c>
      <c r="M1658">
        <v>3</v>
      </c>
      <c r="N1658">
        <v>125.75</v>
      </c>
      <c r="O1658">
        <v>0</v>
      </c>
      <c r="P1658">
        <v>62.05</v>
      </c>
      <c r="Q1658">
        <v>377.25</v>
      </c>
      <c r="R1658">
        <v>186.14999999999998</v>
      </c>
      <c r="S1658">
        <v>191.10000000000002</v>
      </c>
      <c r="T1658">
        <v>0.50656063618290259</v>
      </c>
      <c r="U1658">
        <v>2026</v>
      </c>
      <c r="V1658" t="s">
        <v>85</v>
      </c>
      <c r="W1658">
        <v>8</v>
      </c>
      <c r="X1658" t="s">
        <v>87</v>
      </c>
    </row>
    <row r="1659" spans="1:24">
      <c r="A1659">
        <v>1652</v>
      </c>
      <c r="B1659" s="28">
        <v>46250</v>
      </c>
      <c r="C1659">
        <v>2026</v>
      </c>
      <c r="D1659" t="s">
        <v>85</v>
      </c>
      <c r="E1659">
        <v>8</v>
      </c>
      <c r="F1659" t="s">
        <v>87</v>
      </c>
      <c r="G1659" t="s">
        <v>0</v>
      </c>
      <c r="H1659" t="s">
        <v>1</v>
      </c>
      <c r="I1659" t="s">
        <v>2</v>
      </c>
      <c r="J1659" t="s">
        <v>3</v>
      </c>
      <c r="K1659" t="s">
        <v>14</v>
      </c>
      <c r="L1659" t="s">
        <v>15</v>
      </c>
      <c r="M1659">
        <v>1</v>
      </c>
      <c r="N1659">
        <v>35.619999999999997</v>
      </c>
      <c r="O1659">
        <v>0.1</v>
      </c>
      <c r="P1659">
        <v>13.55</v>
      </c>
      <c r="Q1659">
        <v>32.058</v>
      </c>
      <c r="R1659">
        <v>13.55</v>
      </c>
      <c r="S1659">
        <v>18.507999999999999</v>
      </c>
      <c r="T1659">
        <v>0.57732859192713204</v>
      </c>
      <c r="U1659">
        <v>2026</v>
      </c>
      <c r="V1659" t="s">
        <v>85</v>
      </c>
      <c r="W1659">
        <v>8</v>
      </c>
      <c r="X1659" t="s">
        <v>87</v>
      </c>
    </row>
    <row r="1660" spans="1:24">
      <c r="A1660">
        <v>2126</v>
      </c>
      <c r="B1660" s="28">
        <v>46250</v>
      </c>
      <c r="C1660">
        <v>2026</v>
      </c>
      <c r="D1660" t="s">
        <v>85</v>
      </c>
      <c r="E1660">
        <v>8</v>
      </c>
      <c r="F1660" t="s">
        <v>87</v>
      </c>
      <c r="G1660" t="s">
        <v>6</v>
      </c>
      <c r="H1660" t="s">
        <v>49</v>
      </c>
      <c r="I1660" t="s">
        <v>2</v>
      </c>
      <c r="J1660" t="s">
        <v>16</v>
      </c>
      <c r="K1660" t="s">
        <v>4</v>
      </c>
      <c r="L1660" t="s">
        <v>30</v>
      </c>
      <c r="M1660">
        <v>2</v>
      </c>
      <c r="N1660">
        <v>104.02</v>
      </c>
      <c r="O1660">
        <v>0</v>
      </c>
      <c r="P1660">
        <v>50.26</v>
      </c>
      <c r="Q1660">
        <v>208.04</v>
      </c>
      <c r="R1660">
        <v>100.52</v>
      </c>
      <c r="S1660">
        <v>107.52</v>
      </c>
      <c r="T1660">
        <v>0.51682368775235532</v>
      </c>
      <c r="U1660">
        <v>2026</v>
      </c>
      <c r="V1660" t="s">
        <v>85</v>
      </c>
      <c r="W1660">
        <v>8</v>
      </c>
      <c r="X1660" t="s">
        <v>87</v>
      </c>
    </row>
    <row r="1661" spans="1:24">
      <c r="A1661">
        <v>2282</v>
      </c>
      <c r="B1661" s="28">
        <v>46250</v>
      </c>
      <c r="C1661">
        <v>2026</v>
      </c>
      <c r="D1661" t="s">
        <v>85</v>
      </c>
      <c r="E1661">
        <v>8</v>
      </c>
      <c r="F1661" t="s">
        <v>87</v>
      </c>
      <c r="G1661" t="s">
        <v>6</v>
      </c>
      <c r="H1661" t="s">
        <v>27</v>
      </c>
      <c r="I1661" t="s">
        <v>8</v>
      </c>
      <c r="J1661" t="s">
        <v>16</v>
      </c>
      <c r="K1661" t="s">
        <v>9</v>
      </c>
      <c r="L1661" t="s">
        <v>10</v>
      </c>
      <c r="M1661">
        <v>8</v>
      </c>
      <c r="N1661">
        <v>92.71</v>
      </c>
      <c r="O1661">
        <v>0.1</v>
      </c>
      <c r="P1661">
        <v>44.83</v>
      </c>
      <c r="Q1661">
        <v>667.51199999999994</v>
      </c>
      <c r="R1661">
        <v>358.64</v>
      </c>
      <c r="S1661">
        <v>308.87199999999996</v>
      </c>
      <c r="T1661">
        <v>0.46272126943036229</v>
      </c>
      <c r="U1661">
        <v>2026</v>
      </c>
      <c r="V1661" t="s">
        <v>85</v>
      </c>
      <c r="W1661">
        <v>8</v>
      </c>
      <c r="X1661" t="s">
        <v>87</v>
      </c>
    </row>
    <row r="1662" spans="1:24">
      <c r="A1662">
        <v>2426</v>
      </c>
      <c r="B1662" s="28">
        <v>46250</v>
      </c>
      <c r="C1662">
        <v>2026</v>
      </c>
      <c r="D1662" t="s">
        <v>85</v>
      </c>
      <c r="E1662">
        <v>8</v>
      </c>
      <c r="F1662" t="s">
        <v>87</v>
      </c>
      <c r="G1662" t="s">
        <v>6</v>
      </c>
      <c r="H1662" t="s">
        <v>43</v>
      </c>
      <c r="I1662" t="s">
        <v>2</v>
      </c>
      <c r="J1662" t="s">
        <v>13</v>
      </c>
      <c r="K1662" t="s">
        <v>9</v>
      </c>
      <c r="L1662" t="s">
        <v>10</v>
      </c>
      <c r="M1662">
        <v>1</v>
      </c>
      <c r="N1662">
        <v>90.58</v>
      </c>
      <c r="O1662">
        <v>0</v>
      </c>
      <c r="P1662">
        <v>44.53</v>
      </c>
      <c r="Q1662">
        <v>90.58</v>
      </c>
      <c r="R1662">
        <v>44.53</v>
      </c>
      <c r="S1662">
        <v>46.05</v>
      </c>
      <c r="T1662">
        <v>0.50839037315080593</v>
      </c>
      <c r="U1662">
        <v>2026</v>
      </c>
      <c r="V1662" t="s">
        <v>85</v>
      </c>
      <c r="W1662">
        <v>8</v>
      </c>
      <c r="X1662" t="s">
        <v>87</v>
      </c>
    </row>
    <row r="1663" spans="1:24">
      <c r="A1663">
        <v>2534</v>
      </c>
      <c r="B1663" s="28">
        <v>46250</v>
      </c>
      <c r="C1663">
        <v>2026</v>
      </c>
      <c r="D1663" t="s">
        <v>85</v>
      </c>
      <c r="E1663">
        <v>8</v>
      </c>
      <c r="F1663" t="s">
        <v>87</v>
      </c>
      <c r="G1663" t="s">
        <v>6</v>
      </c>
      <c r="H1663" t="s">
        <v>49</v>
      </c>
      <c r="I1663" t="s">
        <v>2</v>
      </c>
      <c r="J1663" t="s">
        <v>13</v>
      </c>
      <c r="K1663" t="s">
        <v>23</v>
      </c>
      <c r="L1663" t="s">
        <v>51</v>
      </c>
      <c r="M1663">
        <v>1</v>
      </c>
      <c r="N1663">
        <v>120.22</v>
      </c>
      <c r="O1663">
        <v>0</v>
      </c>
      <c r="P1663">
        <v>62.31</v>
      </c>
      <c r="Q1663">
        <v>120.22</v>
      </c>
      <c r="R1663">
        <v>62.31</v>
      </c>
      <c r="S1663">
        <v>57.91</v>
      </c>
      <c r="T1663">
        <v>0.48170021627017134</v>
      </c>
      <c r="U1663">
        <v>2026</v>
      </c>
      <c r="V1663" t="s">
        <v>85</v>
      </c>
      <c r="W1663">
        <v>8</v>
      </c>
      <c r="X1663" t="s">
        <v>87</v>
      </c>
    </row>
    <row r="1664" spans="1:24">
      <c r="A1664">
        <v>2948</v>
      </c>
      <c r="B1664" s="28">
        <v>46250</v>
      </c>
      <c r="C1664">
        <v>2026</v>
      </c>
      <c r="D1664" t="s">
        <v>85</v>
      </c>
      <c r="E1664">
        <v>8</v>
      </c>
      <c r="F1664" t="s">
        <v>87</v>
      </c>
      <c r="G1664" t="s">
        <v>11</v>
      </c>
      <c r="H1664" t="s">
        <v>12</v>
      </c>
      <c r="I1664" t="s">
        <v>19</v>
      </c>
      <c r="J1664" t="s">
        <v>13</v>
      </c>
      <c r="K1664" t="s">
        <v>14</v>
      </c>
      <c r="L1664" t="s">
        <v>15</v>
      </c>
      <c r="M1664">
        <v>3</v>
      </c>
      <c r="N1664">
        <v>36.35</v>
      </c>
      <c r="O1664">
        <v>0</v>
      </c>
      <c r="P1664">
        <v>13.42</v>
      </c>
      <c r="Q1664">
        <v>109.05000000000001</v>
      </c>
      <c r="R1664">
        <v>40.26</v>
      </c>
      <c r="S1664">
        <v>68.79000000000002</v>
      </c>
      <c r="T1664">
        <v>0.63081155433287495</v>
      </c>
      <c r="U1664">
        <v>2026</v>
      </c>
      <c r="V1664" t="s">
        <v>85</v>
      </c>
      <c r="W1664">
        <v>8</v>
      </c>
      <c r="X1664" t="s">
        <v>87</v>
      </c>
    </row>
    <row r="1665" spans="1:24">
      <c r="A1665">
        <v>3141</v>
      </c>
      <c r="B1665" s="28">
        <v>46250</v>
      </c>
      <c r="C1665">
        <v>2026</v>
      </c>
      <c r="D1665" t="s">
        <v>85</v>
      </c>
      <c r="E1665">
        <v>8</v>
      </c>
      <c r="F1665" t="s">
        <v>87</v>
      </c>
      <c r="G1665" t="s">
        <v>6</v>
      </c>
      <c r="H1665" t="s">
        <v>43</v>
      </c>
      <c r="I1665" t="s">
        <v>28</v>
      </c>
      <c r="J1665" t="s">
        <v>3</v>
      </c>
      <c r="K1665" t="s">
        <v>23</v>
      </c>
      <c r="L1665" t="s">
        <v>29</v>
      </c>
      <c r="M1665">
        <v>2</v>
      </c>
      <c r="N1665">
        <v>195.28</v>
      </c>
      <c r="O1665">
        <v>0</v>
      </c>
      <c r="P1665">
        <v>102.24</v>
      </c>
      <c r="Q1665">
        <v>390.56</v>
      </c>
      <c r="R1665">
        <v>204.48</v>
      </c>
      <c r="S1665">
        <v>186.08</v>
      </c>
      <c r="T1665">
        <v>0.4764440802949611</v>
      </c>
      <c r="U1665">
        <v>2026</v>
      </c>
      <c r="V1665" t="s">
        <v>85</v>
      </c>
      <c r="W1665">
        <v>8</v>
      </c>
      <c r="X1665" t="s">
        <v>87</v>
      </c>
    </row>
    <row r="1666" spans="1:24">
      <c r="A1666">
        <v>3935</v>
      </c>
      <c r="B1666" s="28">
        <v>46250</v>
      </c>
      <c r="C1666">
        <v>2026</v>
      </c>
      <c r="D1666" t="s">
        <v>85</v>
      </c>
      <c r="E1666">
        <v>8</v>
      </c>
      <c r="F1666" t="s">
        <v>87</v>
      </c>
      <c r="G1666" t="s">
        <v>11</v>
      </c>
      <c r="H1666" t="s">
        <v>52</v>
      </c>
      <c r="I1666" t="s">
        <v>28</v>
      </c>
      <c r="J1666" t="s">
        <v>3</v>
      </c>
      <c r="K1666" t="s">
        <v>14</v>
      </c>
      <c r="L1666" t="s">
        <v>32</v>
      </c>
      <c r="M1666">
        <v>4</v>
      </c>
      <c r="N1666">
        <v>46.05</v>
      </c>
      <c r="O1666">
        <v>0</v>
      </c>
      <c r="P1666">
        <v>18.75</v>
      </c>
      <c r="Q1666">
        <v>184.2</v>
      </c>
      <c r="R1666">
        <v>75</v>
      </c>
      <c r="S1666">
        <v>109.19999999999999</v>
      </c>
      <c r="T1666">
        <v>0.5928338762214983</v>
      </c>
      <c r="U1666">
        <v>2026</v>
      </c>
      <c r="V1666" t="s">
        <v>85</v>
      </c>
      <c r="W1666">
        <v>8</v>
      </c>
      <c r="X1666" t="s">
        <v>87</v>
      </c>
    </row>
    <row r="1667" spans="1:24">
      <c r="A1667">
        <v>4636</v>
      </c>
      <c r="B1667" s="28">
        <v>46250</v>
      </c>
      <c r="C1667">
        <v>2026</v>
      </c>
      <c r="D1667" t="s">
        <v>85</v>
      </c>
      <c r="E1667">
        <v>8</v>
      </c>
      <c r="F1667" t="s">
        <v>87</v>
      </c>
      <c r="G1667" t="s">
        <v>0</v>
      </c>
      <c r="H1667" t="s">
        <v>1</v>
      </c>
      <c r="I1667" t="s">
        <v>19</v>
      </c>
      <c r="J1667" t="s">
        <v>3</v>
      </c>
      <c r="K1667" t="s">
        <v>23</v>
      </c>
      <c r="L1667" t="s">
        <v>40</v>
      </c>
      <c r="M1667">
        <v>1</v>
      </c>
      <c r="N1667">
        <v>81.040000000000006</v>
      </c>
      <c r="O1667">
        <v>0.1</v>
      </c>
      <c r="P1667">
        <v>39.29</v>
      </c>
      <c r="Q1667">
        <v>72.936000000000007</v>
      </c>
      <c r="R1667">
        <v>39.29</v>
      </c>
      <c r="S1667">
        <v>33.646000000000008</v>
      </c>
      <c r="T1667">
        <v>0.46130854447735009</v>
      </c>
      <c r="U1667">
        <v>2026</v>
      </c>
      <c r="V1667" t="s">
        <v>85</v>
      </c>
      <c r="W1667">
        <v>8</v>
      </c>
      <c r="X1667" t="s">
        <v>87</v>
      </c>
    </row>
    <row r="1668" spans="1:24">
      <c r="A1668">
        <v>4895</v>
      </c>
      <c r="B1668" s="28">
        <v>46250</v>
      </c>
      <c r="C1668">
        <v>2026</v>
      </c>
      <c r="D1668" t="s">
        <v>85</v>
      </c>
      <c r="E1668">
        <v>8</v>
      </c>
      <c r="F1668" t="s">
        <v>87</v>
      </c>
      <c r="G1668" t="s">
        <v>0</v>
      </c>
      <c r="H1668" t="s">
        <v>50</v>
      </c>
      <c r="I1668" t="s">
        <v>19</v>
      </c>
      <c r="J1668" t="s">
        <v>16</v>
      </c>
      <c r="K1668" t="s">
        <v>23</v>
      </c>
      <c r="L1668" t="s">
        <v>29</v>
      </c>
      <c r="M1668">
        <v>1</v>
      </c>
      <c r="N1668">
        <v>191.12</v>
      </c>
      <c r="O1668">
        <v>0.05</v>
      </c>
      <c r="P1668">
        <v>106.14</v>
      </c>
      <c r="Q1668">
        <v>181.56399999999999</v>
      </c>
      <c r="R1668">
        <v>106.14</v>
      </c>
      <c r="S1668">
        <v>75.423999999999992</v>
      </c>
      <c r="T1668">
        <v>0.41541274702033443</v>
      </c>
      <c r="U1668">
        <v>2026</v>
      </c>
      <c r="V1668" t="s">
        <v>85</v>
      </c>
      <c r="W1668">
        <v>8</v>
      </c>
      <c r="X1668" t="s">
        <v>87</v>
      </c>
    </row>
    <row r="1669" spans="1:24">
      <c r="A1669">
        <v>5029</v>
      </c>
      <c r="B1669" s="28">
        <v>46250</v>
      </c>
      <c r="C1669">
        <v>2026</v>
      </c>
      <c r="D1669" t="s">
        <v>85</v>
      </c>
      <c r="E1669">
        <v>8</v>
      </c>
      <c r="F1669" t="s">
        <v>87</v>
      </c>
      <c r="G1669" t="s">
        <v>0</v>
      </c>
      <c r="H1669" t="s">
        <v>50</v>
      </c>
      <c r="I1669" t="s">
        <v>2</v>
      </c>
      <c r="J1669" t="s">
        <v>13</v>
      </c>
      <c r="K1669" t="s">
        <v>9</v>
      </c>
      <c r="L1669" t="s">
        <v>37</v>
      </c>
      <c r="M1669">
        <v>1</v>
      </c>
      <c r="N1669">
        <v>156.19</v>
      </c>
      <c r="O1669">
        <v>0</v>
      </c>
      <c r="P1669">
        <v>79.239999999999995</v>
      </c>
      <c r="Q1669">
        <v>156.19</v>
      </c>
      <c r="R1669">
        <v>79.239999999999995</v>
      </c>
      <c r="S1669">
        <v>76.95</v>
      </c>
      <c r="T1669">
        <v>0.49266918496702738</v>
      </c>
      <c r="U1669">
        <v>2026</v>
      </c>
      <c r="V1669" t="s">
        <v>85</v>
      </c>
      <c r="W1669">
        <v>8</v>
      </c>
      <c r="X1669" t="s">
        <v>87</v>
      </c>
    </row>
    <row r="1670" spans="1:24">
      <c r="A1670">
        <v>1965</v>
      </c>
      <c r="B1670" s="28">
        <v>46251</v>
      </c>
      <c r="C1670">
        <v>2026</v>
      </c>
      <c r="D1670" t="s">
        <v>85</v>
      </c>
      <c r="E1670">
        <v>8</v>
      </c>
      <c r="F1670" t="s">
        <v>87</v>
      </c>
      <c r="G1670" t="s">
        <v>6</v>
      </c>
      <c r="H1670" t="s">
        <v>41</v>
      </c>
      <c r="I1670" t="s">
        <v>2</v>
      </c>
      <c r="J1670" t="s">
        <v>3</v>
      </c>
      <c r="K1670" t="s">
        <v>14</v>
      </c>
      <c r="L1670" t="s">
        <v>15</v>
      </c>
      <c r="M1670">
        <v>4</v>
      </c>
      <c r="N1670">
        <v>36.93</v>
      </c>
      <c r="O1670">
        <v>0</v>
      </c>
      <c r="P1670">
        <v>13.36</v>
      </c>
      <c r="Q1670">
        <v>147.72</v>
      </c>
      <c r="R1670">
        <v>53.44</v>
      </c>
      <c r="S1670">
        <v>94.28</v>
      </c>
      <c r="T1670">
        <v>0.63823449769834828</v>
      </c>
      <c r="U1670">
        <v>2026</v>
      </c>
      <c r="V1670" t="s">
        <v>85</v>
      </c>
      <c r="W1670">
        <v>8</v>
      </c>
      <c r="X1670" t="s">
        <v>87</v>
      </c>
    </row>
    <row r="1671" spans="1:24">
      <c r="A1671">
        <v>3647</v>
      </c>
      <c r="B1671" s="28">
        <v>46251</v>
      </c>
      <c r="C1671">
        <v>2026</v>
      </c>
      <c r="D1671" t="s">
        <v>85</v>
      </c>
      <c r="E1671">
        <v>8</v>
      </c>
      <c r="F1671" t="s">
        <v>87</v>
      </c>
      <c r="G1671" t="s">
        <v>6</v>
      </c>
      <c r="H1671" t="s">
        <v>43</v>
      </c>
      <c r="I1671" t="s">
        <v>19</v>
      </c>
      <c r="J1671" t="s">
        <v>3</v>
      </c>
      <c r="K1671" t="s">
        <v>4</v>
      </c>
      <c r="L1671" t="s">
        <v>30</v>
      </c>
      <c r="M1671">
        <v>3</v>
      </c>
      <c r="N1671">
        <v>104.96</v>
      </c>
      <c r="O1671">
        <v>0.05</v>
      </c>
      <c r="P1671">
        <v>51.66</v>
      </c>
      <c r="Q1671">
        <v>299.13599999999997</v>
      </c>
      <c r="R1671">
        <v>154.97999999999999</v>
      </c>
      <c r="S1671">
        <v>144.15599999999998</v>
      </c>
      <c r="T1671">
        <v>0.48190789473684209</v>
      </c>
      <c r="U1671">
        <v>2026</v>
      </c>
      <c r="V1671" t="s">
        <v>85</v>
      </c>
      <c r="W1671">
        <v>8</v>
      </c>
      <c r="X1671" t="s">
        <v>87</v>
      </c>
    </row>
    <row r="1672" spans="1:24">
      <c r="A1672">
        <v>3918</v>
      </c>
      <c r="B1672" s="28">
        <v>46251</v>
      </c>
      <c r="C1672">
        <v>2026</v>
      </c>
      <c r="D1672" t="s">
        <v>85</v>
      </c>
      <c r="E1672">
        <v>8</v>
      </c>
      <c r="F1672" t="s">
        <v>87</v>
      </c>
      <c r="G1672" t="s">
        <v>6</v>
      </c>
      <c r="H1672" t="s">
        <v>7</v>
      </c>
      <c r="I1672" t="s">
        <v>28</v>
      </c>
      <c r="J1672" t="s">
        <v>13</v>
      </c>
      <c r="K1672" t="s">
        <v>14</v>
      </c>
      <c r="L1672" t="s">
        <v>48</v>
      </c>
      <c r="M1672">
        <v>3</v>
      </c>
      <c r="N1672">
        <v>168.51</v>
      </c>
      <c r="O1672">
        <v>0</v>
      </c>
      <c r="P1672">
        <v>85.34</v>
      </c>
      <c r="Q1672">
        <v>505.53</v>
      </c>
      <c r="R1672">
        <v>256.02</v>
      </c>
      <c r="S1672">
        <v>249.51</v>
      </c>
      <c r="T1672">
        <v>0.49356121298439265</v>
      </c>
      <c r="U1672">
        <v>2026</v>
      </c>
      <c r="V1672" t="s">
        <v>85</v>
      </c>
      <c r="W1672">
        <v>8</v>
      </c>
      <c r="X1672" t="s">
        <v>87</v>
      </c>
    </row>
    <row r="1673" spans="1:24">
      <c r="A1673">
        <v>4256</v>
      </c>
      <c r="B1673" s="28">
        <v>46251</v>
      </c>
      <c r="C1673">
        <v>2026</v>
      </c>
      <c r="D1673" t="s">
        <v>85</v>
      </c>
      <c r="E1673">
        <v>8</v>
      </c>
      <c r="F1673" t="s">
        <v>87</v>
      </c>
      <c r="G1673" t="s">
        <v>6</v>
      </c>
      <c r="H1673" t="s">
        <v>43</v>
      </c>
      <c r="I1673" t="s">
        <v>19</v>
      </c>
      <c r="J1673" t="s">
        <v>13</v>
      </c>
      <c r="K1673" t="s">
        <v>14</v>
      </c>
      <c r="L1673" t="s">
        <v>32</v>
      </c>
      <c r="M1673">
        <v>1</v>
      </c>
      <c r="N1673">
        <v>46.44</v>
      </c>
      <c r="O1673">
        <v>0.05</v>
      </c>
      <c r="P1673">
        <v>18.59</v>
      </c>
      <c r="Q1673">
        <v>44.117999999999995</v>
      </c>
      <c r="R1673">
        <v>18.59</v>
      </c>
      <c r="S1673">
        <v>25.527999999999995</v>
      </c>
      <c r="T1673">
        <v>0.57863003762636556</v>
      </c>
      <c r="U1673">
        <v>2026</v>
      </c>
      <c r="V1673" t="s">
        <v>85</v>
      </c>
      <c r="W1673">
        <v>8</v>
      </c>
      <c r="X1673" t="s">
        <v>87</v>
      </c>
    </row>
    <row r="1674" spans="1:24">
      <c r="A1674">
        <v>5087</v>
      </c>
      <c r="B1674" s="28">
        <v>46251</v>
      </c>
      <c r="C1674">
        <v>2026</v>
      </c>
      <c r="D1674" t="s">
        <v>85</v>
      </c>
      <c r="E1674">
        <v>8</v>
      </c>
      <c r="F1674" t="s">
        <v>87</v>
      </c>
      <c r="G1674" t="s">
        <v>0</v>
      </c>
      <c r="H1674" t="s">
        <v>1</v>
      </c>
      <c r="I1674" t="s">
        <v>2</v>
      </c>
      <c r="J1674" t="s">
        <v>13</v>
      </c>
      <c r="K1674" t="s">
        <v>9</v>
      </c>
      <c r="L1674" t="s">
        <v>46</v>
      </c>
      <c r="M1674">
        <v>1</v>
      </c>
      <c r="N1674">
        <v>69.900000000000006</v>
      </c>
      <c r="O1674">
        <v>0.1</v>
      </c>
      <c r="P1674">
        <v>31.43</v>
      </c>
      <c r="Q1674">
        <v>62.910000000000004</v>
      </c>
      <c r="R1674">
        <v>31.43</v>
      </c>
      <c r="S1674">
        <v>31.480000000000004</v>
      </c>
      <c r="T1674">
        <v>0.50039739310125575</v>
      </c>
      <c r="U1674">
        <v>2026</v>
      </c>
      <c r="V1674" t="s">
        <v>85</v>
      </c>
      <c r="W1674">
        <v>8</v>
      </c>
      <c r="X1674" t="s">
        <v>87</v>
      </c>
    </row>
    <row r="1675" spans="1:24">
      <c r="A1675">
        <v>1921</v>
      </c>
      <c r="B1675" s="28">
        <v>46252</v>
      </c>
      <c r="C1675">
        <v>2026</v>
      </c>
      <c r="D1675" t="s">
        <v>85</v>
      </c>
      <c r="E1675">
        <v>8</v>
      </c>
      <c r="F1675" t="s">
        <v>87</v>
      </c>
      <c r="G1675" t="s">
        <v>20</v>
      </c>
      <c r="H1675" t="s">
        <v>47</v>
      </c>
      <c r="I1675" t="s">
        <v>2</v>
      </c>
      <c r="J1675" t="s">
        <v>13</v>
      </c>
      <c r="K1675" t="s">
        <v>4</v>
      </c>
      <c r="L1675" t="s">
        <v>26</v>
      </c>
      <c r="M1675">
        <v>2</v>
      </c>
      <c r="N1675">
        <v>39.83</v>
      </c>
      <c r="O1675">
        <v>0</v>
      </c>
      <c r="P1675">
        <v>17.18</v>
      </c>
      <c r="Q1675">
        <v>79.66</v>
      </c>
      <c r="R1675">
        <v>34.36</v>
      </c>
      <c r="S1675">
        <v>45.3</v>
      </c>
      <c r="T1675">
        <v>0.56866683404468987</v>
      </c>
      <c r="U1675">
        <v>2026</v>
      </c>
      <c r="V1675" t="s">
        <v>85</v>
      </c>
      <c r="W1675">
        <v>8</v>
      </c>
      <c r="X1675" t="s">
        <v>87</v>
      </c>
    </row>
    <row r="1676" spans="1:24">
      <c r="A1676">
        <v>1966</v>
      </c>
      <c r="B1676" s="28">
        <v>46252</v>
      </c>
      <c r="C1676">
        <v>2026</v>
      </c>
      <c r="D1676" t="s">
        <v>85</v>
      </c>
      <c r="E1676">
        <v>8</v>
      </c>
      <c r="F1676" t="s">
        <v>87</v>
      </c>
      <c r="G1676" t="s">
        <v>0</v>
      </c>
      <c r="H1676" t="s">
        <v>36</v>
      </c>
      <c r="I1676" t="s">
        <v>2</v>
      </c>
      <c r="J1676" t="s">
        <v>13</v>
      </c>
      <c r="K1676" t="s">
        <v>14</v>
      </c>
      <c r="L1676" t="s">
        <v>15</v>
      </c>
      <c r="M1676">
        <v>2</v>
      </c>
      <c r="N1676">
        <v>36.020000000000003</v>
      </c>
      <c r="O1676">
        <v>0</v>
      </c>
      <c r="P1676">
        <v>13.87</v>
      </c>
      <c r="Q1676">
        <v>72.040000000000006</v>
      </c>
      <c r="R1676">
        <v>27.74</v>
      </c>
      <c r="S1676">
        <v>44.300000000000011</v>
      </c>
      <c r="T1676">
        <v>0.61493614658523055</v>
      </c>
      <c r="U1676">
        <v>2026</v>
      </c>
      <c r="V1676" t="s">
        <v>85</v>
      </c>
      <c r="W1676">
        <v>8</v>
      </c>
      <c r="X1676" t="s">
        <v>87</v>
      </c>
    </row>
    <row r="1677" spans="1:24">
      <c r="A1677">
        <v>2431</v>
      </c>
      <c r="B1677" s="28">
        <v>46252</v>
      </c>
      <c r="C1677">
        <v>2026</v>
      </c>
      <c r="D1677" t="s">
        <v>85</v>
      </c>
      <c r="E1677">
        <v>8</v>
      </c>
      <c r="F1677" t="s">
        <v>87</v>
      </c>
      <c r="G1677" t="s">
        <v>0</v>
      </c>
      <c r="H1677" t="s">
        <v>50</v>
      </c>
      <c r="I1677" t="s">
        <v>28</v>
      </c>
      <c r="J1677" t="s">
        <v>16</v>
      </c>
      <c r="K1677" t="s">
        <v>34</v>
      </c>
      <c r="L1677" t="s">
        <v>38</v>
      </c>
      <c r="M1677">
        <v>3</v>
      </c>
      <c r="N1677">
        <v>125.31</v>
      </c>
      <c r="O1677">
        <v>0</v>
      </c>
      <c r="P1677">
        <v>67.64</v>
      </c>
      <c r="Q1677">
        <v>375.93</v>
      </c>
      <c r="R1677">
        <v>202.92000000000002</v>
      </c>
      <c r="S1677">
        <v>173.01</v>
      </c>
      <c r="T1677">
        <v>0.46021865772883247</v>
      </c>
      <c r="U1677">
        <v>2026</v>
      </c>
      <c r="V1677" t="s">
        <v>85</v>
      </c>
      <c r="W1677">
        <v>8</v>
      </c>
      <c r="X1677" t="s">
        <v>87</v>
      </c>
    </row>
    <row r="1678" spans="1:24">
      <c r="A1678">
        <v>3676</v>
      </c>
      <c r="B1678" s="28">
        <v>46252</v>
      </c>
      <c r="C1678">
        <v>2026</v>
      </c>
      <c r="D1678" t="s">
        <v>85</v>
      </c>
      <c r="E1678">
        <v>8</v>
      </c>
      <c r="F1678" t="s">
        <v>87</v>
      </c>
      <c r="G1678" t="s">
        <v>6</v>
      </c>
      <c r="H1678" t="s">
        <v>43</v>
      </c>
      <c r="I1678" t="s">
        <v>2</v>
      </c>
      <c r="J1678" t="s">
        <v>3</v>
      </c>
      <c r="K1678" t="s">
        <v>9</v>
      </c>
      <c r="L1678" t="s">
        <v>10</v>
      </c>
      <c r="M1678">
        <v>3</v>
      </c>
      <c r="N1678">
        <v>92.5</v>
      </c>
      <c r="O1678">
        <v>0.1</v>
      </c>
      <c r="P1678">
        <v>46.38</v>
      </c>
      <c r="Q1678">
        <v>249.75</v>
      </c>
      <c r="R1678">
        <v>139.14000000000001</v>
      </c>
      <c r="S1678">
        <v>110.60999999999999</v>
      </c>
      <c r="T1678">
        <v>0.4428828828828828</v>
      </c>
      <c r="U1678">
        <v>2026</v>
      </c>
      <c r="V1678" t="s">
        <v>85</v>
      </c>
      <c r="W1678">
        <v>8</v>
      </c>
      <c r="X1678" t="s">
        <v>87</v>
      </c>
    </row>
    <row r="1679" spans="1:24">
      <c r="A1679">
        <v>3972</v>
      </c>
      <c r="B1679" s="28">
        <v>46252</v>
      </c>
      <c r="C1679">
        <v>2026</v>
      </c>
      <c r="D1679" t="s">
        <v>85</v>
      </c>
      <c r="E1679">
        <v>8</v>
      </c>
      <c r="F1679" t="s">
        <v>87</v>
      </c>
      <c r="G1679" t="s">
        <v>6</v>
      </c>
      <c r="H1679" t="s">
        <v>7</v>
      </c>
      <c r="I1679" t="s">
        <v>8</v>
      </c>
      <c r="J1679" t="s">
        <v>16</v>
      </c>
      <c r="K1679" t="s">
        <v>4</v>
      </c>
      <c r="L1679" t="s">
        <v>30</v>
      </c>
      <c r="M1679">
        <v>5</v>
      </c>
      <c r="N1679">
        <v>100.48</v>
      </c>
      <c r="O1679">
        <v>0.1</v>
      </c>
      <c r="P1679">
        <v>49.67</v>
      </c>
      <c r="Q1679">
        <v>452.16</v>
      </c>
      <c r="R1679">
        <v>248.35000000000002</v>
      </c>
      <c r="S1679">
        <v>203.81</v>
      </c>
      <c r="T1679">
        <v>0.45074752300070769</v>
      </c>
      <c r="U1679">
        <v>2026</v>
      </c>
      <c r="V1679" t="s">
        <v>85</v>
      </c>
      <c r="W1679">
        <v>8</v>
      </c>
      <c r="X1679" t="s">
        <v>87</v>
      </c>
    </row>
    <row r="1680" spans="1:24">
      <c r="A1680">
        <v>4056</v>
      </c>
      <c r="B1680" s="28">
        <v>46252</v>
      </c>
      <c r="C1680">
        <v>2026</v>
      </c>
      <c r="D1680" t="s">
        <v>85</v>
      </c>
      <c r="E1680">
        <v>8</v>
      </c>
      <c r="F1680" t="s">
        <v>87</v>
      </c>
      <c r="G1680" t="s">
        <v>0</v>
      </c>
      <c r="H1680" t="s">
        <v>50</v>
      </c>
      <c r="I1680" t="s">
        <v>28</v>
      </c>
      <c r="J1680" t="s">
        <v>13</v>
      </c>
      <c r="K1680" t="s">
        <v>23</v>
      </c>
      <c r="L1680" t="s">
        <v>40</v>
      </c>
      <c r="M1680">
        <v>2</v>
      </c>
      <c r="N1680">
        <v>79.78</v>
      </c>
      <c r="O1680">
        <v>0</v>
      </c>
      <c r="P1680">
        <v>38.770000000000003</v>
      </c>
      <c r="Q1680">
        <v>159.56</v>
      </c>
      <c r="R1680">
        <v>77.540000000000006</v>
      </c>
      <c r="S1680">
        <v>82.02</v>
      </c>
      <c r="T1680">
        <v>0.51403860616695907</v>
      </c>
      <c r="U1680">
        <v>2026</v>
      </c>
      <c r="V1680" t="s">
        <v>85</v>
      </c>
      <c r="W1680">
        <v>8</v>
      </c>
      <c r="X1680" t="s">
        <v>87</v>
      </c>
    </row>
    <row r="1681" spans="1:24">
      <c r="A1681">
        <v>4471</v>
      </c>
      <c r="B1681" s="28">
        <v>46252</v>
      </c>
      <c r="C1681">
        <v>2026</v>
      </c>
      <c r="D1681" t="s">
        <v>85</v>
      </c>
      <c r="E1681">
        <v>8</v>
      </c>
      <c r="F1681" t="s">
        <v>87</v>
      </c>
      <c r="G1681" t="s">
        <v>11</v>
      </c>
      <c r="H1681" t="s">
        <v>39</v>
      </c>
      <c r="I1681" t="s">
        <v>8</v>
      </c>
      <c r="J1681" t="s">
        <v>16</v>
      </c>
      <c r="K1681" t="s">
        <v>9</v>
      </c>
      <c r="L1681" t="s">
        <v>17</v>
      </c>
      <c r="M1681">
        <v>4</v>
      </c>
      <c r="N1681">
        <v>144.44</v>
      </c>
      <c r="O1681">
        <v>0.1</v>
      </c>
      <c r="P1681">
        <v>77.66</v>
      </c>
      <c r="Q1681">
        <v>519.98400000000004</v>
      </c>
      <c r="R1681">
        <v>310.64</v>
      </c>
      <c r="S1681">
        <v>209.34400000000005</v>
      </c>
      <c r="T1681">
        <v>0.4025970029847073</v>
      </c>
      <c r="U1681">
        <v>2026</v>
      </c>
      <c r="V1681" t="s">
        <v>85</v>
      </c>
      <c r="W1681">
        <v>8</v>
      </c>
      <c r="X1681" t="s">
        <v>87</v>
      </c>
    </row>
    <row r="1682" spans="1:24">
      <c r="A1682">
        <v>1054</v>
      </c>
      <c r="B1682" s="28">
        <v>46253</v>
      </c>
      <c r="C1682">
        <v>2026</v>
      </c>
      <c r="D1682" t="s">
        <v>85</v>
      </c>
      <c r="E1682">
        <v>8</v>
      </c>
      <c r="F1682" t="s">
        <v>87</v>
      </c>
      <c r="G1682" t="s">
        <v>6</v>
      </c>
      <c r="H1682" t="s">
        <v>7</v>
      </c>
      <c r="I1682" t="s">
        <v>2</v>
      </c>
      <c r="J1682" t="s">
        <v>3</v>
      </c>
      <c r="K1682" t="s">
        <v>9</v>
      </c>
      <c r="L1682" t="s">
        <v>37</v>
      </c>
      <c r="M1682">
        <v>3</v>
      </c>
      <c r="N1682">
        <v>157.41999999999999</v>
      </c>
      <c r="O1682">
        <v>0</v>
      </c>
      <c r="P1682">
        <v>77.989999999999995</v>
      </c>
      <c r="Q1682">
        <v>472.26</v>
      </c>
      <c r="R1682">
        <v>233.96999999999997</v>
      </c>
      <c r="S1682">
        <v>238.29000000000002</v>
      </c>
      <c r="T1682">
        <v>0.5045737517469191</v>
      </c>
      <c r="U1682">
        <v>2026</v>
      </c>
      <c r="V1682" t="s">
        <v>85</v>
      </c>
      <c r="W1682">
        <v>8</v>
      </c>
      <c r="X1682" t="s">
        <v>87</v>
      </c>
    </row>
    <row r="1683" spans="1:24">
      <c r="A1683">
        <v>1854</v>
      </c>
      <c r="B1683" s="28">
        <v>46253</v>
      </c>
      <c r="C1683">
        <v>2026</v>
      </c>
      <c r="D1683" t="s">
        <v>85</v>
      </c>
      <c r="E1683">
        <v>8</v>
      </c>
      <c r="F1683" t="s">
        <v>87</v>
      </c>
      <c r="G1683" t="s">
        <v>6</v>
      </c>
      <c r="H1683" t="s">
        <v>49</v>
      </c>
      <c r="I1683" t="s">
        <v>28</v>
      </c>
      <c r="J1683" t="s">
        <v>16</v>
      </c>
      <c r="K1683" t="s">
        <v>9</v>
      </c>
      <c r="L1683" t="s">
        <v>10</v>
      </c>
      <c r="M1683">
        <v>1</v>
      </c>
      <c r="N1683">
        <v>90.37</v>
      </c>
      <c r="O1683">
        <v>0.05</v>
      </c>
      <c r="P1683">
        <v>45.89</v>
      </c>
      <c r="Q1683">
        <v>85.851500000000001</v>
      </c>
      <c r="R1683">
        <v>45.89</v>
      </c>
      <c r="S1683">
        <v>39.961500000000001</v>
      </c>
      <c r="T1683">
        <v>0.46547235633623174</v>
      </c>
      <c r="U1683">
        <v>2026</v>
      </c>
      <c r="V1683" t="s">
        <v>85</v>
      </c>
      <c r="W1683">
        <v>8</v>
      </c>
      <c r="X1683" t="s">
        <v>87</v>
      </c>
    </row>
    <row r="1684" spans="1:24">
      <c r="A1684">
        <v>2140</v>
      </c>
      <c r="B1684" s="28">
        <v>46253</v>
      </c>
      <c r="C1684">
        <v>2026</v>
      </c>
      <c r="D1684" t="s">
        <v>85</v>
      </c>
      <c r="E1684">
        <v>8</v>
      </c>
      <c r="F1684" t="s">
        <v>87</v>
      </c>
      <c r="G1684" t="s">
        <v>6</v>
      </c>
      <c r="H1684" t="s">
        <v>27</v>
      </c>
      <c r="I1684" t="s">
        <v>8</v>
      </c>
      <c r="J1684" t="s">
        <v>16</v>
      </c>
      <c r="K1684" t="s">
        <v>4</v>
      </c>
      <c r="L1684" t="s">
        <v>30</v>
      </c>
      <c r="M1684">
        <v>15</v>
      </c>
      <c r="N1684">
        <v>104.79</v>
      </c>
      <c r="O1684">
        <v>0.15</v>
      </c>
      <c r="P1684">
        <v>49.67</v>
      </c>
      <c r="Q1684">
        <v>1336.0725</v>
      </c>
      <c r="R1684">
        <v>745.05000000000007</v>
      </c>
      <c r="S1684">
        <v>591.02249999999992</v>
      </c>
      <c r="T1684">
        <v>0.44235810556687599</v>
      </c>
      <c r="U1684">
        <v>2026</v>
      </c>
      <c r="V1684" t="s">
        <v>85</v>
      </c>
      <c r="W1684">
        <v>8</v>
      </c>
      <c r="X1684" t="s">
        <v>87</v>
      </c>
    </row>
    <row r="1685" spans="1:24">
      <c r="A1685">
        <v>2328</v>
      </c>
      <c r="B1685" s="28">
        <v>46253</v>
      </c>
      <c r="C1685">
        <v>2026</v>
      </c>
      <c r="D1685" t="s">
        <v>85</v>
      </c>
      <c r="E1685">
        <v>8</v>
      </c>
      <c r="F1685" t="s">
        <v>87</v>
      </c>
      <c r="G1685" t="s">
        <v>11</v>
      </c>
      <c r="H1685" t="s">
        <v>12</v>
      </c>
      <c r="I1685" t="s">
        <v>2</v>
      </c>
      <c r="J1685" t="s">
        <v>3</v>
      </c>
      <c r="K1685" t="s">
        <v>14</v>
      </c>
      <c r="L1685" t="s">
        <v>44</v>
      </c>
      <c r="M1685">
        <v>1</v>
      </c>
      <c r="N1685">
        <v>130.94</v>
      </c>
      <c r="O1685">
        <v>0</v>
      </c>
      <c r="P1685">
        <v>66.06</v>
      </c>
      <c r="Q1685">
        <v>130.94</v>
      </c>
      <c r="R1685">
        <v>66.06</v>
      </c>
      <c r="S1685">
        <v>64.88</v>
      </c>
      <c r="T1685">
        <v>0.49549411944402011</v>
      </c>
      <c r="U1685">
        <v>2026</v>
      </c>
      <c r="V1685" t="s">
        <v>85</v>
      </c>
      <c r="W1685">
        <v>8</v>
      </c>
      <c r="X1685" t="s">
        <v>87</v>
      </c>
    </row>
    <row r="1686" spans="1:24">
      <c r="A1686">
        <v>4215</v>
      </c>
      <c r="B1686" s="28">
        <v>46253</v>
      </c>
      <c r="C1686">
        <v>2026</v>
      </c>
      <c r="D1686" t="s">
        <v>85</v>
      </c>
      <c r="E1686">
        <v>8</v>
      </c>
      <c r="F1686" t="s">
        <v>87</v>
      </c>
      <c r="G1686" t="s">
        <v>6</v>
      </c>
      <c r="H1686" t="s">
        <v>27</v>
      </c>
      <c r="I1686" t="s">
        <v>2</v>
      </c>
      <c r="J1686" t="s">
        <v>3</v>
      </c>
      <c r="K1686" t="s">
        <v>4</v>
      </c>
      <c r="L1686" t="s">
        <v>26</v>
      </c>
      <c r="M1686">
        <v>1</v>
      </c>
      <c r="N1686">
        <v>40.42</v>
      </c>
      <c r="O1686">
        <v>0.05</v>
      </c>
      <c r="P1686">
        <v>16.62</v>
      </c>
      <c r="Q1686">
        <v>38.399000000000001</v>
      </c>
      <c r="R1686">
        <v>16.62</v>
      </c>
      <c r="S1686">
        <v>21.779</v>
      </c>
      <c r="T1686">
        <v>0.5671762285476184</v>
      </c>
      <c r="U1686">
        <v>2026</v>
      </c>
      <c r="V1686" t="s">
        <v>85</v>
      </c>
      <c r="W1686">
        <v>8</v>
      </c>
      <c r="X1686" t="s">
        <v>87</v>
      </c>
    </row>
    <row r="1687" spans="1:24">
      <c r="A1687">
        <v>4563</v>
      </c>
      <c r="B1687" s="28">
        <v>46253</v>
      </c>
      <c r="C1687">
        <v>2026</v>
      </c>
      <c r="D1687" t="s">
        <v>85</v>
      </c>
      <c r="E1687">
        <v>8</v>
      </c>
      <c r="F1687" t="s">
        <v>87</v>
      </c>
      <c r="G1687" t="s">
        <v>6</v>
      </c>
      <c r="H1687" t="s">
        <v>41</v>
      </c>
      <c r="I1687" t="s">
        <v>28</v>
      </c>
      <c r="J1687" t="s">
        <v>3</v>
      </c>
      <c r="K1687" t="s">
        <v>23</v>
      </c>
      <c r="L1687" t="s">
        <v>24</v>
      </c>
      <c r="M1687">
        <v>1</v>
      </c>
      <c r="N1687">
        <v>338.45</v>
      </c>
      <c r="O1687">
        <v>0.15</v>
      </c>
      <c r="P1687">
        <v>197.2</v>
      </c>
      <c r="Q1687">
        <v>287.6825</v>
      </c>
      <c r="R1687">
        <v>197.2</v>
      </c>
      <c r="S1687">
        <v>90.482500000000016</v>
      </c>
      <c r="T1687">
        <v>0.31452208598020392</v>
      </c>
      <c r="U1687">
        <v>2026</v>
      </c>
      <c r="V1687" t="s">
        <v>85</v>
      </c>
      <c r="W1687">
        <v>8</v>
      </c>
      <c r="X1687" t="s">
        <v>87</v>
      </c>
    </row>
    <row r="1688" spans="1:24">
      <c r="A1688">
        <v>4775</v>
      </c>
      <c r="B1688" s="28">
        <v>46253</v>
      </c>
      <c r="C1688">
        <v>2026</v>
      </c>
      <c r="D1688" t="s">
        <v>85</v>
      </c>
      <c r="E1688">
        <v>8</v>
      </c>
      <c r="F1688" t="s">
        <v>87</v>
      </c>
      <c r="G1688" t="s">
        <v>11</v>
      </c>
      <c r="H1688" t="s">
        <v>39</v>
      </c>
      <c r="I1688" t="s">
        <v>28</v>
      </c>
      <c r="J1688" t="s">
        <v>3</v>
      </c>
      <c r="K1688" t="s">
        <v>4</v>
      </c>
      <c r="L1688" t="s">
        <v>30</v>
      </c>
      <c r="M1688">
        <v>1</v>
      </c>
      <c r="N1688">
        <v>103.92</v>
      </c>
      <c r="O1688">
        <v>0.05</v>
      </c>
      <c r="P1688">
        <v>50.71</v>
      </c>
      <c r="Q1688">
        <v>98.724000000000004</v>
      </c>
      <c r="R1688">
        <v>50.71</v>
      </c>
      <c r="S1688">
        <v>48.014000000000003</v>
      </c>
      <c r="T1688">
        <v>0.48634577205137558</v>
      </c>
      <c r="U1688">
        <v>2026</v>
      </c>
      <c r="V1688" t="s">
        <v>85</v>
      </c>
      <c r="W1688">
        <v>8</v>
      </c>
      <c r="X1688" t="s">
        <v>87</v>
      </c>
    </row>
    <row r="1689" spans="1:24">
      <c r="A1689">
        <v>247</v>
      </c>
      <c r="B1689" s="28">
        <v>46254</v>
      </c>
      <c r="C1689">
        <v>2026</v>
      </c>
      <c r="D1689" t="s">
        <v>85</v>
      </c>
      <c r="E1689">
        <v>8</v>
      </c>
      <c r="F1689" t="s">
        <v>87</v>
      </c>
      <c r="G1689" t="s">
        <v>0</v>
      </c>
      <c r="H1689" t="s">
        <v>36</v>
      </c>
      <c r="I1689" t="s">
        <v>2</v>
      </c>
      <c r="J1689" t="s">
        <v>13</v>
      </c>
      <c r="K1689" t="s">
        <v>4</v>
      </c>
      <c r="L1689" t="s">
        <v>22</v>
      </c>
      <c r="M1689">
        <v>6</v>
      </c>
      <c r="N1689">
        <v>51.67</v>
      </c>
      <c r="O1689">
        <v>0.1</v>
      </c>
      <c r="P1689">
        <v>23.1</v>
      </c>
      <c r="Q1689">
        <v>279.01799999999997</v>
      </c>
      <c r="R1689">
        <v>138.60000000000002</v>
      </c>
      <c r="S1689">
        <v>140.41799999999995</v>
      </c>
      <c r="T1689">
        <v>0.50325785433197845</v>
      </c>
      <c r="U1689">
        <v>2026</v>
      </c>
      <c r="V1689" t="s">
        <v>85</v>
      </c>
      <c r="W1689">
        <v>8</v>
      </c>
      <c r="X1689" t="s">
        <v>87</v>
      </c>
    </row>
    <row r="1690" spans="1:24">
      <c r="A1690">
        <v>827</v>
      </c>
      <c r="B1690" s="28">
        <v>46254</v>
      </c>
      <c r="C1690">
        <v>2026</v>
      </c>
      <c r="D1690" t="s">
        <v>85</v>
      </c>
      <c r="E1690">
        <v>8</v>
      </c>
      <c r="F1690" t="s">
        <v>87</v>
      </c>
      <c r="G1690" t="s">
        <v>6</v>
      </c>
      <c r="H1690" t="s">
        <v>43</v>
      </c>
      <c r="I1690" t="s">
        <v>8</v>
      </c>
      <c r="J1690" t="s">
        <v>3</v>
      </c>
      <c r="K1690" t="s">
        <v>14</v>
      </c>
      <c r="L1690" t="s">
        <v>48</v>
      </c>
      <c r="M1690">
        <v>4</v>
      </c>
      <c r="N1690">
        <v>166.02</v>
      </c>
      <c r="O1690">
        <v>0.1</v>
      </c>
      <c r="P1690">
        <v>87.99</v>
      </c>
      <c r="Q1690">
        <v>597.67200000000003</v>
      </c>
      <c r="R1690">
        <v>351.96</v>
      </c>
      <c r="S1690">
        <v>245.71200000000005</v>
      </c>
      <c r="T1690">
        <v>0.4111151266915633</v>
      </c>
      <c r="U1690">
        <v>2026</v>
      </c>
      <c r="V1690" t="s">
        <v>85</v>
      </c>
      <c r="W1690">
        <v>8</v>
      </c>
      <c r="X1690" t="s">
        <v>87</v>
      </c>
    </row>
    <row r="1691" spans="1:24">
      <c r="A1691">
        <v>1156</v>
      </c>
      <c r="B1691" s="28">
        <v>46254</v>
      </c>
      <c r="C1691">
        <v>2026</v>
      </c>
      <c r="D1691" t="s">
        <v>85</v>
      </c>
      <c r="E1691">
        <v>8</v>
      </c>
      <c r="F1691" t="s">
        <v>87</v>
      </c>
      <c r="G1691" t="s">
        <v>11</v>
      </c>
      <c r="H1691" t="s">
        <v>25</v>
      </c>
      <c r="I1691" t="s">
        <v>19</v>
      </c>
      <c r="J1691" t="s">
        <v>13</v>
      </c>
      <c r="K1691" t="s">
        <v>4</v>
      </c>
      <c r="L1691" t="s">
        <v>22</v>
      </c>
      <c r="M1691">
        <v>2</v>
      </c>
      <c r="N1691">
        <v>50.59</v>
      </c>
      <c r="O1691">
        <v>0.1</v>
      </c>
      <c r="P1691">
        <v>22.68</v>
      </c>
      <c r="Q1691">
        <v>91.062000000000012</v>
      </c>
      <c r="R1691">
        <v>45.36</v>
      </c>
      <c r="S1691">
        <v>45.702000000000012</v>
      </c>
      <c r="T1691">
        <v>0.5018778414706464</v>
      </c>
      <c r="U1691">
        <v>2026</v>
      </c>
      <c r="V1691" t="s">
        <v>85</v>
      </c>
      <c r="W1691">
        <v>8</v>
      </c>
      <c r="X1691" t="s">
        <v>87</v>
      </c>
    </row>
    <row r="1692" spans="1:24">
      <c r="A1692">
        <v>1543</v>
      </c>
      <c r="B1692" s="28">
        <v>46254</v>
      </c>
      <c r="C1692">
        <v>2026</v>
      </c>
      <c r="D1692" t="s">
        <v>85</v>
      </c>
      <c r="E1692">
        <v>8</v>
      </c>
      <c r="F1692" t="s">
        <v>87</v>
      </c>
      <c r="G1692" t="s">
        <v>20</v>
      </c>
      <c r="H1692" t="s">
        <v>31</v>
      </c>
      <c r="I1692" t="s">
        <v>19</v>
      </c>
      <c r="J1692" t="s">
        <v>3</v>
      </c>
      <c r="K1692" t="s">
        <v>9</v>
      </c>
      <c r="L1692" t="s">
        <v>37</v>
      </c>
      <c r="M1692">
        <v>1</v>
      </c>
      <c r="N1692">
        <v>155.83000000000001</v>
      </c>
      <c r="O1692">
        <v>0</v>
      </c>
      <c r="P1692">
        <v>77.260000000000005</v>
      </c>
      <c r="Q1692">
        <v>155.83000000000001</v>
      </c>
      <c r="R1692">
        <v>77.260000000000005</v>
      </c>
      <c r="S1692">
        <v>78.570000000000007</v>
      </c>
      <c r="T1692">
        <v>0.50420329846627732</v>
      </c>
      <c r="U1692">
        <v>2026</v>
      </c>
      <c r="V1692" t="s">
        <v>85</v>
      </c>
      <c r="W1692">
        <v>8</v>
      </c>
      <c r="X1692" t="s">
        <v>87</v>
      </c>
    </row>
    <row r="1693" spans="1:24">
      <c r="A1693">
        <v>2613</v>
      </c>
      <c r="B1693" s="28">
        <v>46254</v>
      </c>
      <c r="C1693">
        <v>2026</v>
      </c>
      <c r="D1693" t="s">
        <v>85</v>
      </c>
      <c r="E1693">
        <v>8</v>
      </c>
      <c r="F1693" t="s">
        <v>87</v>
      </c>
      <c r="G1693" t="s">
        <v>20</v>
      </c>
      <c r="H1693" t="s">
        <v>21</v>
      </c>
      <c r="I1693" t="s">
        <v>2</v>
      </c>
      <c r="J1693" t="s">
        <v>13</v>
      </c>
      <c r="K1693" t="s">
        <v>34</v>
      </c>
      <c r="L1693" t="s">
        <v>42</v>
      </c>
      <c r="M1693">
        <v>1</v>
      </c>
      <c r="N1693">
        <v>36.380000000000003</v>
      </c>
      <c r="O1693">
        <v>0.05</v>
      </c>
      <c r="P1693">
        <v>14.2</v>
      </c>
      <c r="Q1693">
        <v>34.561</v>
      </c>
      <c r="R1693">
        <v>14.2</v>
      </c>
      <c r="S1693">
        <v>20.361000000000001</v>
      </c>
      <c r="T1693">
        <v>0.58913225890454557</v>
      </c>
      <c r="U1693">
        <v>2026</v>
      </c>
      <c r="V1693" t="s">
        <v>85</v>
      </c>
      <c r="W1693">
        <v>8</v>
      </c>
      <c r="X1693" t="s">
        <v>87</v>
      </c>
    </row>
    <row r="1694" spans="1:24">
      <c r="A1694">
        <v>3002</v>
      </c>
      <c r="B1694" s="28">
        <v>46254</v>
      </c>
      <c r="C1694">
        <v>2026</v>
      </c>
      <c r="D1694" t="s">
        <v>85</v>
      </c>
      <c r="E1694">
        <v>8</v>
      </c>
      <c r="F1694" t="s">
        <v>87</v>
      </c>
      <c r="G1694" t="s">
        <v>6</v>
      </c>
      <c r="H1694" t="s">
        <v>43</v>
      </c>
      <c r="I1694" t="s">
        <v>19</v>
      </c>
      <c r="J1694" t="s">
        <v>13</v>
      </c>
      <c r="K1694" t="s">
        <v>23</v>
      </c>
      <c r="L1694" t="s">
        <v>51</v>
      </c>
      <c r="M1694">
        <v>2</v>
      </c>
      <c r="N1694">
        <v>124.09</v>
      </c>
      <c r="O1694">
        <v>0</v>
      </c>
      <c r="P1694">
        <v>60.39</v>
      </c>
      <c r="Q1694">
        <v>248.18</v>
      </c>
      <c r="R1694">
        <v>120.78</v>
      </c>
      <c r="S1694">
        <v>127.4</v>
      </c>
      <c r="T1694">
        <v>0.513337094044645</v>
      </c>
      <c r="U1694">
        <v>2026</v>
      </c>
      <c r="V1694" t="s">
        <v>85</v>
      </c>
      <c r="W1694">
        <v>8</v>
      </c>
      <c r="X1694" t="s">
        <v>87</v>
      </c>
    </row>
    <row r="1695" spans="1:24">
      <c r="A1695">
        <v>3103</v>
      </c>
      <c r="B1695" s="28">
        <v>46254</v>
      </c>
      <c r="C1695">
        <v>2026</v>
      </c>
      <c r="D1695" t="s">
        <v>85</v>
      </c>
      <c r="E1695">
        <v>8</v>
      </c>
      <c r="F1695" t="s">
        <v>87</v>
      </c>
      <c r="G1695" t="s">
        <v>20</v>
      </c>
      <c r="H1695" t="s">
        <v>33</v>
      </c>
      <c r="I1695" t="s">
        <v>2</v>
      </c>
      <c r="J1695" t="s">
        <v>13</v>
      </c>
      <c r="K1695" t="s">
        <v>9</v>
      </c>
      <c r="L1695" t="s">
        <v>17</v>
      </c>
      <c r="M1695">
        <v>1</v>
      </c>
      <c r="N1695">
        <v>141.97999999999999</v>
      </c>
      <c r="O1695">
        <v>0.05</v>
      </c>
      <c r="P1695">
        <v>79.510000000000005</v>
      </c>
      <c r="Q1695">
        <v>134.88099999999997</v>
      </c>
      <c r="R1695">
        <v>79.510000000000005</v>
      </c>
      <c r="S1695">
        <v>55.370999999999967</v>
      </c>
      <c r="T1695">
        <v>0.41051741905828082</v>
      </c>
      <c r="U1695">
        <v>2026</v>
      </c>
      <c r="V1695" t="s">
        <v>85</v>
      </c>
      <c r="W1695">
        <v>8</v>
      </c>
      <c r="X1695" t="s">
        <v>87</v>
      </c>
    </row>
    <row r="1696" spans="1:24">
      <c r="A1696">
        <v>3234</v>
      </c>
      <c r="B1696" s="28">
        <v>46254</v>
      </c>
      <c r="C1696">
        <v>2026</v>
      </c>
      <c r="D1696" t="s">
        <v>85</v>
      </c>
      <c r="E1696">
        <v>8</v>
      </c>
      <c r="F1696" t="s">
        <v>87</v>
      </c>
      <c r="G1696" t="s">
        <v>20</v>
      </c>
      <c r="H1696" t="s">
        <v>47</v>
      </c>
      <c r="I1696" t="s">
        <v>19</v>
      </c>
      <c r="J1696" t="s">
        <v>13</v>
      </c>
      <c r="K1696" t="s">
        <v>23</v>
      </c>
      <c r="L1696" t="s">
        <v>51</v>
      </c>
      <c r="M1696">
        <v>5</v>
      </c>
      <c r="N1696">
        <v>121.93</v>
      </c>
      <c r="O1696">
        <v>0.15</v>
      </c>
      <c r="P1696">
        <v>62.28</v>
      </c>
      <c r="Q1696">
        <v>518.2025000000001</v>
      </c>
      <c r="R1696">
        <v>311.39999999999998</v>
      </c>
      <c r="S1696">
        <v>206.80250000000012</v>
      </c>
      <c r="T1696">
        <v>0.39907661580173792</v>
      </c>
      <c r="U1696">
        <v>2026</v>
      </c>
      <c r="V1696" t="s">
        <v>85</v>
      </c>
      <c r="W1696">
        <v>8</v>
      </c>
      <c r="X1696" t="s">
        <v>87</v>
      </c>
    </row>
    <row r="1697" spans="1:24">
      <c r="A1697">
        <v>3281</v>
      </c>
      <c r="B1697" s="28">
        <v>46254</v>
      </c>
      <c r="C1697">
        <v>2026</v>
      </c>
      <c r="D1697" t="s">
        <v>85</v>
      </c>
      <c r="E1697">
        <v>8</v>
      </c>
      <c r="F1697" t="s">
        <v>87</v>
      </c>
      <c r="G1697" t="s">
        <v>20</v>
      </c>
      <c r="H1697" t="s">
        <v>21</v>
      </c>
      <c r="I1697" t="s">
        <v>2</v>
      </c>
      <c r="J1697" t="s">
        <v>13</v>
      </c>
      <c r="K1697" t="s">
        <v>14</v>
      </c>
      <c r="L1697" t="s">
        <v>15</v>
      </c>
      <c r="M1697">
        <v>1</v>
      </c>
      <c r="N1697">
        <v>35.58</v>
      </c>
      <c r="O1697">
        <v>0.15</v>
      </c>
      <c r="P1697">
        <v>13.94</v>
      </c>
      <c r="Q1697">
        <v>30.242999999999999</v>
      </c>
      <c r="R1697">
        <v>13.94</v>
      </c>
      <c r="S1697">
        <v>16.302999999999997</v>
      </c>
      <c r="T1697">
        <v>0.53906689151208542</v>
      </c>
      <c r="U1697">
        <v>2026</v>
      </c>
      <c r="V1697" t="s">
        <v>85</v>
      </c>
      <c r="W1697">
        <v>8</v>
      </c>
      <c r="X1697" t="s">
        <v>87</v>
      </c>
    </row>
    <row r="1698" spans="1:24">
      <c r="A1698">
        <v>3870</v>
      </c>
      <c r="B1698" s="28">
        <v>46254</v>
      </c>
      <c r="C1698">
        <v>2026</v>
      </c>
      <c r="D1698" t="s">
        <v>85</v>
      </c>
      <c r="E1698">
        <v>8</v>
      </c>
      <c r="F1698" t="s">
        <v>87</v>
      </c>
      <c r="G1698" t="s">
        <v>11</v>
      </c>
      <c r="H1698" t="s">
        <v>25</v>
      </c>
      <c r="I1698" t="s">
        <v>28</v>
      </c>
      <c r="J1698" t="s">
        <v>3</v>
      </c>
      <c r="K1698" t="s">
        <v>9</v>
      </c>
      <c r="L1698" t="s">
        <v>37</v>
      </c>
      <c r="M1698">
        <v>1</v>
      </c>
      <c r="N1698">
        <v>157.84</v>
      </c>
      <c r="O1698">
        <v>0</v>
      </c>
      <c r="P1698">
        <v>77.87</v>
      </c>
      <c r="Q1698">
        <v>157.84</v>
      </c>
      <c r="R1698">
        <v>77.87</v>
      </c>
      <c r="S1698">
        <v>79.97</v>
      </c>
      <c r="T1698">
        <v>0.50665230613279266</v>
      </c>
      <c r="U1698">
        <v>2026</v>
      </c>
      <c r="V1698" t="s">
        <v>85</v>
      </c>
      <c r="W1698">
        <v>8</v>
      </c>
      <c r="X1698" t="s">
        <v>87</v>
      </c>
    </row>
    <row r="1699" spans="1:24">
      <c r="A1699">
        <v>3938</v>
      </c>
      <c r="B1699" s="28">
        <v>46254</v>
      </c>
      <c r="C1699">
        <v>2026</v>
      </c>
      <c r="D1699" t="s">
        <v>85</v>
      </c>
      <c r="E1699">
        <v>8</v>
      </c>
      <c r="F1699" t="s">
        <v>87</v>
      </c>
      <c r="G1699" t="s">
        <v>6</v>
      </c>
      <c r="H1699" t="s">
        <v>43</v>
      </c>
      <c r="I1699" t="s">
        <v>2</v>
      </c>
      <c r="J1699" t="s">
        <v>13</v>
      </c>
      <c r="K1699" t="s">
        <v>23</v>
      </c>
      <c r="L1699" t="s">
        <v>24</v>
      </c>
      <c r="M1699">
        <v>1</v>
      </c>
      <c r="N1699">
        <v>336.35</v>
      </c>
      <c r="O1699">
        <v>0</v>
      </c>
      <c r="P1699">
        <v>195.07</v>
      </c>
      <c r="Q1699">
        <v>336.35</v>
      </c>
      <c r="R1699">
        <v>195.07</v>
      </c>
      <c r="S1699">
        <v>141.28000000000003</v>
      </c>
      <c r="T1699">
        <v>0.42003865021554931</v>
      </c>
      <c r="U1699">
        <v>2026</v>
      </c>
      <c r="V1699" t="s">
        <v>85</v>
      </c>
      <c r="W1699">
        <v>8</v>
      </c>
      <c r="X1699" t="s">
        <v>87</v>
      </c>
    </row>
    <row r="1700" spans="1:24">
      <c r="A1700">
        <v>4237</v>
      </c>
      <c r="B1700" s="28">
        <v>46254</v>
      </c>
      <c r="C1700">
        <v>2026</v>
      </c>
      <c r="D1700" t="s">
        <v>85</v>
      </c>
      <c r="E1700">
        <v>8</v>
      </c>
      <c r="F1700" t="s">
        <v>87</v>
      </c>
      <c r="G1700" t="s">
        <v>20</v>
      </c>
      <c r="H1700" t="s">
        <v>47</v>
      </c>
      <c r="I1700" t="s">
        <v>8</v>
      </c>
      <c r="J1700" t="s">
        <v>3</v>
      </c>
      <c r="K1700" t="s">
        <v>9</v>
      </c>
      <c r="L1700" t="s">
        <v>37</v>
      </c>
      <c r="M1700">
        <v>3</v>
      </c>
      <c r="N1700">
        <v>153.03</v>
      </c>
      <c r="O1700">
        <v>0.15</v>
      </c>
      <c r="P1700">
        <v>78.239999999999995</v>
      </c>
      <c r="Q1700">
        <v>390.22650000000004</v>
      </c>
      <c r="R1700">
        <v>234.71999999999997</v>
      </c>
      <c r="S1700">
        <v>155.50650000000007</v>
      </c>
      <c r="T1700">
        <v>0.39850317700104954</v>
      </c>
      <c r="U1700">
        <v>2026</v>
      </c>
      <c r="V1700" t="s">
        <v>85</v>
      </c>
      <c r="W1700">
        <v>8</v>
      </c>
      <c r="X1700" t="s">
        <v>87</v>
      </c>
    </row>
    <row r="1701" spans="1:24">
      <c r="A1701">
        <v>4970</v>
      </c>
      <c r="B1701" s="28">
        <v>46254</v>
      </c>
      <c r="C1701">
        <v>2026</v>
      </c>
      <c r="D1701" t="s">
        <v>85</v>
      </c>
      <c r="E1701">
        <v>8</v>
      </c>
      <c r="F1701" t="s">
        <v>87</v>
      </c>
      <c r="G1701" t="s">
        <v>6</v>
      </c>
      <c r="H1701" t="s">
        <v>49</v>
      </c>
      <c r="I1701" t="s">
        <v>2</v>
      </c>
      <c r="J1701" t="s">
        <v>3</v>
      </c>
      <c r="K1701" t="s">
        <v>4</v>
      </c>
      <c r="L1701" t="s">
        <v>30</v>
      </c>
      <c r="M1701">
        <v>2</v>
      </c>
      <c r="N1701">
        <v>105.01</v>
      </c>
      <c r="O1701">
        <v>0.15</v>
      </c>
      <c r="P1701">
        <v>50.56</v>
      </c>
      <c r="Q1701">
        <v>178.517</v>
      </c>
      <c r="R1701">
        <v>101.12</v>
      </c>
      <c r="S1701">
        <v>77.396999999999991</v>
      </c>
      <c r="T1701">
        <v>0.43355534766996978</v>
      </c>
      <c r="U1701">
        <v>2026</v>
      </c>
      <c r="V1701" t="s">
        <v>85</v>
      </c>
      <c r="W1701">
        <v>8</v>
      </c>
      <c r="X1701" t="s">
        <v>87</v>
      </c>
    </row>
    <row r="1702" spans="1:24">
      <c r="A1702">
        <v>515</v>
      </c>
      <c r="B1702" s="28">
        <v>46255</v>
      </c>
      <c r="C1702">
        <v>2026</v>
      </c>
      <c r="D1702" t="s">
        <v>85</v>
      </c>
      <c r="E1702">
        <v>8</v>
      </c>
      <c r="F1702" t="s">
        <v>87</v>
      </c>
      <c r="G1702" t="s">
        <v>0</v>
      </c>
      <c r="H1702" t="s">
        <v>1</v>
      </c>
      <c r="I1702" t="s">
        <v>19</v>
      </c>
      <c r="J1702" t="s">
        <v>3</v>
      </c>
      <c r="K1702" t="s">
        <v>14</v>
      </c>
      <c r="L1702" t="s">
        <v>32</v>
      </c>
      <c r="M1702">
        <v>2</v>
      </c>
      <c r="N1702">
        <v>45.47</v>
      </c>
      <c r="O1702">
        <v>0</v>
      </c>
      <c r="P1702">
        <v>18.27</v>
      </c>
      <c r="Q1702">
        <v>90.94</v>
      </c>
      <c r="R1702">
        <v>36.54</v>
      </c>
      <c r="S1702">
        <v>54.4</v>
      </c>
      <c r="T1702">
        <v>0.5981966131515285</v>
      </c>
      <c r="U1702">
        <v>2026</v>
      </c>
      <c r="V1702" t="s">
        <v>85</v>
      </c>
      <c r="W1702">
        <v>8</v>
      </c>
      <c r="X1702" t="s">
        <v>87</v>
      </c>
    </row>
    <row r="1703" spans="1:24">
      <c r="A1703">
        <v>661</v>
      </c>
      <c r="B1703" s="28">
        <v>46255</v>
      </c>
      <c r="C1703">
        <v>2026</v>
      </c>
      <c r="D1703" t="s">
        <v>85</v>
      </c>
      <c r="E1703">
        <v>8</v>
      </c>
      <c r="F1703" t="s">
        <v>87</v>
      </c>
      <c r="G1703" t="s">
        <v>0</v>
      </c>
      <c r="H1703" t="s">
        <v>50</v>
      </c>
      <c r="I1703" t="s">
        <v>19</v>
      </c>
      <c r="J1703" t="s">
        <v>13</v>
      </c>
      <c r="K1703" t="s">
        <v>14</v>
      </c>
      <c r="L1703" t="s">
        <v>32</v>
      </c>
      <c r="M1703">
        <v>2</v>
      </c>
      <c r="N1703">
        <v>47.58</v>
      </c>
      <c r="O1703">
        <v>0.1</v>
      </c>
      <c r="P1703">
        <v>18.47</v>
      </c>
      <c r="Q1703">
        <v>85.644000000000005</v>
      </c>
      <c r="R1703">
        <v>36.94</v>
      </c>
      <c r="S1703">
        <v>48.704000000000008</v>
      </c>
      <c r="T1703">
        <v>0.56867965064686377</v>
      </c>
      <c r="U1703">
        <v>2026</v>
      </c>
      <c r="V1703" t="s">
        <v>85</v>
      </c>
      <c r="W1703">
        <v>8</v>
      </c>
      <c r="X1703" t="s">
        <v>87</v>
      </c>
    </row>
    <row r="1704" spans="1:24">
      <c r="A1704">
        <v>1443</v>
      </c>
      <c r="B1704" s="28">
        <v>46255</v>
      </c>
      <c r="C1704">
        <v>2026</v>
      </c>
      <c r="D1704" t="s">
        <v>85</v>
      </c>
      <c r="E1704">
        <v>8</v>
      </c>
      <c r="F1704" t="s">
        <v>87</v>
      </c>
      <c r="G1704" t="s">
        <v>20</v>
      </c>
      <c r="H1704" t="s">
        <v>21</v>
      </c>
      <c r="I1704" t="s">
        <v>2</v>
      </c>
      <c r="J1704" t="s">
        <v>13</v>
      </c>
      <c r="K1704" t="s">
        <v>9</v>
      </c>
      <c r="L1704" t="s">
        <v>37</v>
      </c>
      <c r="M1704">
        <v>5</v>
      </c>
      <c r="N1704">
        <v>155.65</v>
      </c>
      <c r="O1704">
        <v>0</v>
      </c>
      <c r="P1704">
        <v>79.13</v>
      </c>
      <c r="Q1704">
        <v>778.25</v>
      </c>
      <c r="R1704">
        <v>395.65</v>
      </c>
      <c r="S1704">
        <v>382.6</v>
      </c>
      <c r="T1704">
        <v>0.49161580469000965</v>
      </c>
      <c r="U1704">
        <v>2026</v>
      </c>
      <c r="V1704" t="s">
        <v>85</v>
      </c>
      <c r="W1704">
        <v>8</v>
      </c>
      <c r="X1704" t="s">
        <v>87</v>
      </c>
    </row>
    <row r="1705" spans="1:24">
      <c r="A1705">
        <v>1446</v>
      </c>
      <c r="B1705" s="28">
        <v>46255</v>
      </c>
      <c r="C1705">
        <v>2026</v>
      </c>
      <c r="D1705" t="s">
        <v>85</v>
      </c>
      <c r="E1705">
        <v>8</v>
      </c>
      <c r="F1705" t="s">
        <v>87</v>
      </c>
      <c r="G1705" t="s">
        <v>20</v>
      </c>
      <c r="H1705" t="s">
        <v>47</v>
      </c>
      <c r="I1705" t="s">
        <v>19</v>
      </c>
      <c r="J1705" t="s">
        <v>3</v>
      </c>
      <c r="K1705" t="s">
        <v>23</v>
      </c>
      <c r="L1705" t="s">
        <v>29</v>
      </c>
      <c r="M1705">
        <v>1</v>
      </c>
      <c r="N1705">
        <v>195.15</v>
      </c>
      <c r="O1705">
        <v>0</v>
      </c>
      <c r="P1705">
        <v>101.99</v>
      </c>
      <c r="Q1705">
        <v>195.15</v>
      </c>
      <c r="R1705">
        <v>101.99</v>
      </c>
      <c r="S1705">
        <v>93.160000000000011</v>
      </c>
      <c r="T1705">
        <v>0.47737637714578535</v>
      </c>
      <c r="U1705">
        <v>2026</v>
      </c>
      <c r="V1705" t="s">
        <v>85</v>
      </c>
      <c r="W1705">
        <v>8</v>
      </c>
      <c r="X1705" t="s">
        <v>87</v>
      </c>
    </row>
    <row r="1706" spans="1:24">
      <c r="A1706">
        <v>1524</v>
      </c>
      <c r="B1706" s="28">
        <v>46255</v>
      </c>
      <c r="C1706">
        <v>2026</v>
      </c>
      <c r="D1706" t="s">
        <v>85</v>
      </c>
      <c r="E1706">
        <v>8</v>
      </c>
      <c r="F1706" t="s">
        <v>87</v>
      </c>
      <c r="G1706" t="s">
        <v>6</v>
      </c>
      <c r="H1706" t="s">
        <v>27</v>
      </c>
      <c r="I1706" t="s">
        <v>28</v>
      </c>
      <c r="J1706" t="s">
        <v>13</v>
      </c>
      <c r="K1706" t="s">
        <v>4</v>
      </c>
      <c r="L1706" t="s">
        <v>5</v>
      </c>
      <c r="M1706">
        <v>1</v>
      </c>
      <c r="N1706">
        <v>81.569999999999993</v>
      </c>
      <c r="O1706">
        <v>0</v>
      </c>
      <c r="P1706">
        <v>43.79</v>
      </c>
      <c r="Q1706">
        <v>81.569999999999993</v>
      </c>
      <c r="R1706">
        <v>43.79</v>
      </c>
      <c r="S1706">
        <v>37.779999999999994</v>
      </c>
      <c r="T1706">
        <v>0.4631604756650729</v>
      </c>
      <c r="U1706">
        <v>2026</v>
      </c>
      <c r="V1706" t="s">
        <v>85</v>
      </c>
      <c r="W1706">
        <v>8</v>
      </c>
      <c r="X1706" t="s">
        <v>87</v>
      </c>
    </row>
    <row r="1707" spans="1:24">
      <c r="A1707">
        <v>1946</v>
      </c>
      <c r="B1707" s="28">
        <v>46255</v>
      </c>
      <c r="C1707">
        <v>2026</v>
      </c>
      <c r="D1707" t="s">
        <v>85</v>
      </c>
      <c r="E1707">
        <v>8</v>
      </c>
      <c r="F1707" t="s">
        <v>87</v>
      </c>
      <c r="G1707" t="s">
        <v>0</v>
      </c>
      <c r="H1707" t="s">
        <v>50</v>
      </c>
      <c r="I1707" t="s">
        <v>19</v>
      </c>
      <c r="J1707" t="s">
        <v>13</v>
      </c>
      <c r="K1707" t="s">
        <v>23</v>
      </c>
      <c r="L1707" t="s">
        <v>51</v>
      </c>
      <c r="M1707">
        <v>5</v>
      </c>
      <c r="N1707">
        <v>125.44</v>
      </c>
      <c r="O1707">
        <v>0</v>
      </c>
      <c r="P1707">
        <v>59.58</v>
      </c>
      <c r="Q1707">
        <v>627.20000000000005</v>
      </c>
      <c r="R1707">
        <v>297.89999999999998</v>
      </c>
      <c r="S1707">
        <v>329.30000000000007</v>
      </c>
      <c r="T1707">
        <v>0.52503188775510212</v>
      </c>
      <c r="U1707">
        <v>2026</v>
      </c>
      <c r="V1707" t="s">
        <v>85</v>
      </c>
      <c r="W1707">
        <v>8</v>
      </c>
      <c r="X1707" t="s">
        <v>87</v>
      </c>
    </row>
    <row r="1708" spans="1:24">
      <c r="A1708">
        <v>2285</v>
      </c>
      <c r="B1708" s="28">
        <v>46255</v>
      </c>
      <c r="C1708">
        <v>2026</v>
      </c>
      <c r="D1708" t="s">
        <v>85</v>
      </c>
      <c r="E1708">
        <v>8</v>
      </c>
      <c r="F1708" t="s">
        <v>87</v>
      </c>
      <c r="G1708" t="s">
        <v>6</v>
      </c>
      <c r="H1708" t="s">
        <v>41</v>
      </c>
      <c r="I1708" t="s">
        <v>2</v>
      </c>
      <c r="J1708" t="s">
        <v>16</v>
      </c>
      <c r="K1708" t="s">
        <v>9</v>
      </c>
      <c r="L1708" t="s">
        <v>37</v>
      </c>
      <c r="M1708">
        <v>2</v>
      </c>
      <c r="N1708">
        <v>155.11000000000001</v>
      </c>
      <c r="O1708">
        <v>0.05</v>
      </c>
      <c r="P1708">
        <v>80.13</v>
      </c>
      <c r="Q1708">
        <v>294.709</v>
      </c>
      <c r="R1708">
        <v>160.26</v>
      </c>
      <c r="S1708">
        <v>134.44900000000001</v>
      </c>
      <c r="T1708">
        <v>0.45620934548995795</v>
      </c>
      <c r="U1708">
        <v>2026</v>
      </c>
      <c r="V1708" t="s">
        <v>85</v>
      </c>
      <c r="W1708">
        <v>8</v>
      </c>
      <c r="X1708" t="s">
        <v>87</v>
      </c>
    </row>
    <row r="1709" spans="1:24">
      <c r="A1709">
        <v>2978</v>
      </c>
      <c r="B1709" s="28">
        <v>46255</v>
      </c>
      <c r="C1709">
        <v>2026</v>
      </c>
      <c r="D1709" t="s">
        <v>85</v>
      </c>
      <c r="E1709">
        <v>8</v>
      </c>
      <c r="F1709" t="s">
        <v>87</v>
      </c>
      <c r="G1709" t="s">
        <v>11</v>
      </c>
      <c r="H1709" t="s">
        <v>39</v>
      </c>
      <c r="I1709" t="s">
        <v>19</v>
      </c>
      <c r="J1709" t="s">
        <v>13</v>
      </c>
      <c r="K1709" t="s">
        <v>4</v>
      </c>
      <c r="L1709" t="s">
        <v>5</v>
      </c>
      <c r="M1709">
        <v>1</v>
      </c>
      <c r="N1709">
        <v>80.7</v>
      </c>
      <c r="O1709">
        <v>0</v>
      </c>
      <c r="P1709">
        <v>41.98</v>
      </c>
      <c r="Q1709">
        <v>80.7</v>
      </c>
      <c r="R1709">
        <v>41.98</v>
      </c>
      <c r="S1709">
        <v>38.720000000000006</v>
      </c>
      <c r="T1709">
        <v>0.47980173482032223</v>
      </c>
      <c r="U1709">
        <v>2026</v>
      </c>
      <c r="V1709" t="s">
        <v>85</v>
      </c>
      <c r="W1709">
        <v>8</v>
      </c>
      <c r="X1709" t="s">
        <v>87</v>
      </c>
    </row>
    <row r="1710" spans="1:24">
      <c r="A1710">
        <v>3842</v>
      </c>
      <c r="B1710" s="28">
        <v>46255</v>
      </c>
      <c r="C1710">
        <v>2026</v>
      </c>
      <c r="D1710" t="s">
        <v>85</v>
      </c>
      <c r="E1710">
        <v>8</v>
      </c>
      <c r="F1710" t="s">
        <v>87</v>
      </c>
      <c r="G1710" t="s">
        <v>20</v>
      </c>
      <c r="H1710" t="s">
        <v>33</v>
      </c>
      <c r="I1710" t="s">
        <v>8</v>
      </c>
      <c r="J1710" t="s">
        <v>3</v>
      </c>
      <c r="K1710" t="s">
        <v>9</v>
      </c>
      <c r="L1710" t="s">
        <v>37</v>
      </c>
      <c r="M1710">
        <v>10</v>
      </c>
      <c r="N1710">
        <v>156.72</v>
      </c>
      <c r="O1710">
        <v>0.15</v>
      </c>
      <c r="P1710">
        <v>78.12</v>
      </c>
      <c r="Q1710">
        <v>1332.12</v>
      </c>
      <c r="R1710">
        <v>781.2</v>
      </c>
      <c r="S1710">
        <v>550.91999999999985</v>
      </c>
      <c r="T1710">
        <v>0.41356634537429054</v>
      </c>
      <c r="U1710">
        <v>2026</v>
      </c>
      <c r="V1710" t="s">
        <v>85</v>
      </c>
      <c r="W1710">
        <v>8</v>
      </c>
      <c r="X1710" t="s">
        <v>87</v>
      </c>
    </row>
    <row r="1711" spans="1:24">
      <c r="A1711">
        <v>4220</v>
      </c>
      <c r="B1711" s="28">
        <v>46255</v>
      </c>
      <c r="C1711">
        <v>2026</v>
      </c>
      <c r="D1711" t="s">
        <v>85</v>
      </c>
      <c r="E1711">
        <v>8</v>
      </c>
      <c r="F1711" t="s">
        <v>87</v>
      </c>
      <c r="G1711" t="s">
        <v>6</v>
      </c>
      <c r="H1711" t="s">
        <v>49</v>
      </c>
      <c r="I1711" t="s">
        <v>8</v>
      </c>
      <c r="J1711" t="s">
        <v>16</v>
      </c>
      <c r="K1711" t="s">
        <v>14</v>
      </c>
      <c r="L1711" t="s">
        <v>48</v>
      </c>
      <c r="M1711">
        <v>5</v>
      </c>
      <c r="N1711">
        <v>162.76</v>
      </c>
      <c r="O1711">
        <v>0.15</v>
      </c>
      <c r="P1711">
        <v>85.32</v>
      </c>
      <c r="Q1711">
        <v>691.7299999999999</v>
      </c>
      <c r="R1711">
        <v>426.59999999999997</v>
      </c>
      <c r="S1711">
        <v>265.12999999999994</v>
      </c>
      <c r="T1711">
        <v>0.38328538591647027</v>
      </c>
      <c r="U1711">
        <v>2026</v>
      </c>
      <c r="V1711" t="s">
        <v>85</v>
      </c>
      <c r="W1711">
        <v>8</v>
      </c>
      <c r="X1711" t="s">
        <v>87</v>
      </c>
    </row>
    <row r="1712" spans="1:24">
      <c r="A1712">
        <v>478</v>
      </c>
      <c r="B1712" s="28">
        <v>46256</v>
      </c>
      <c r="C1712">
        <v>2026</v>
      </c>
      <c r="D1712" t="s">
        <v>85</v>
      </c>
      <c r="E1712">
        <v>8</v>
      </c>
      <c r="F1712" t="s">
        <v>87</v>
      </c>
      <c r="G1712" t="s">
        <v>20</v>
      </c>
      <c r="H1712" t="s">
        <v>33</v>
      </c>
      <c r="I1712" t="s">
        <v>19</v>
      </c>
      <c r="J1712" t="s">
        <v>16</v>
      </c>
      <c r="K1712" t="s">
        <v>34</v>
      </c>
      <c r="L1712" t="s">
        <v>35</v>
      </c>
      <c r="M1712">
        <v>2</v>
      </c>
      <c r="N1712">
        <v>40.22</v>
      </c>
      <c r="O1712">
        <v>0</v>
      </c>
      <c r="P1712">
        <v>14.45</v>
      </c>
      <c r="Q1712">
        <v>80.44</v>
      </c>
      <c r="R1712">
        <v>28.9</v>
      </c>
      <c r="S1712">
        <v>51.54</v>
      </c>
      <c r="T1712">
        <v>0.64072600696171056</v>
      </c>
      <c r="U1712">
        <v>2026</v>
      </c>
      <c r="V1712" t="s">
        <v>85</v>
      </c>
      <c r="W1712">
        <v>8</v>
      </c>
      <c r="X1712" t="s">
        <v>87</v>
      </c>
    </row>
    <row r="1713" spans="1:24">
      <c r="A1713">
        <v>491</v>
      </c>
      <c r="B1713" s="28">
        <v>46256</v>
      </c>
      <c r="C1713">
        <v>2026</v>
      </c>
      <c r="D1713" t="s">
        <v>85</v>
      </c>
      <c r="E1713">
        <v>8</v>
      </c>
      <c r="F1713" t="s">
        <v>87</v>
      </c>
      <c r="G1713" t="s">
        <v>0</v>
      </c>
      <c r="H1713" t="s">
        <v>36</v>
      </c>
      <c r="I1713" t="s">
        <v>28</v>
      </c>
      <c r="J1713" t="s">
        <v>13</v>
      </c>
      <c r="K1713" t="s">
        <v>14</v>
      </c>
      <c r="L1713" t="s">
        <v>32</v>
      </c>
      <c r="M1713">
        <v>1</v>
      </c>
      <c r="N1713">
        <v>45.42</v>
      </c>
      <c r="O1713">
        <v>0.15</v>
      </c>
      <c r="P1713">
        <v>18.079999999999998</v>
      </c>
      <c r="Q1713">
        <v>38.606999999999999</v>
      </c>
      <c r="R1713">
        <v>18.079999999999998</v>
      </c>
      <c r="S1713">
        <v>20.527000000000001</v>
      </c>
      <c r="T1713">
        <v>0.53169114409304019</v>
      </c>
      <c r="U1713">
        <v>2026</v>
      </c>
      <c r="V1713" t="s">
        <v>85</v>
      </c>
      <c r="W1713">
        <v>8</v>
      </c>
      <c r="X1713" t="s">
        <v>87</v>
      </c>
    </row>
    <row r="1714" spans="1:24">
      <c r="A1714">
        <v>862</v>
      </c>
      <c r="B1714" s="28">
        <v>46256</v>
      </c>
      <c r="C1714">
        <v>2026</v>
      </c>
      <c r="D1714" t="s">
        <v>85</v>
      </c>
      <c r="E1714">
        <v>8</v>
      </c>
      <c r="F1714" t="s">
        <v>87</v>
      </c>
      <c r="G1714" t="s">
        <v>0</v>
      </c>
      <c r="H1714" t="s">
        <v>36</v>
      </c>
      <c r="I1714" t="s">
        <v>2</v>
      </c>
      <c r="J1714" t="s">
        <v>3</v>
      </c>
      <c r="K1714" t="s">
        <v>9</v>
      </c>
      <c r="L1714" t="s">
        <v>10</v>
      </c>
      <c r="M1714">
        <v>1</v>
      </c>
      <c r="N1714">
        <v>93.55</v>
      </c>
      <c r="O1714">
        <v>0</v>
      </c>
      <c r="P1714">
        <v>44.89</v>
      </c>
      <c r="Q1714">
        <v>93.55</v>
      </c>
      <c r="R1714">
        <v>44.89</v>
      </c>
      <c r="S1714">
        <v>48.66</v>
      </c>
      <c r="T1714">
        <v>0.5201496525921967</v>
      </c>
      <c r="U1714">
        <v>2026</v>
      </c>
      <c r="V1714" t="s">
        <v>85</v>
      </c>
      <c r="W1714">
        <v>8</v>
      </c>
      <c r="X1714" t="s">
        <v>87</v>
      </c>
    </row>
    <row r="1715" spans="1:24">
      <c r="A1715">
        <v>957</v>
      </c>
      <c r="B1715" s="28">
        <v>46256</v>
      </c>
      <c r="C1715">
        <v>2026</v>
      </c>
      <c r="D1715" t="s">
        <v>85</v>
      </c>
      <c r="E1715">
        <v>8</v>
      </c>
      <c r="F1715" t="s">
        <v>87</v>
      </c>
      <c r="G1715" t="s">
        <v>11</v>
      </c>
      <c r="H1715" t="s">
        <v>12</v>
      </c>
      <c r="I1715" t="s">
        <v>2</v>
      </c>
      <c r="J1715" t="s">
        <v>3</v>
      </c>
      <c r="K1715" t="s">
        <v>9</v>
      </c>
      <c r="L1715" t="s">
        <v>17</v>
      </c>
      <c r="M1715">
        <v>2</v>
      </c>
      <c r="N1715">
        <v>146.85</v>
      </c>
      <c r="O1715">
        <v>0</v>
      </c>
      <c r="P1715">
        <v>81.010000000000005</v>
      </c>
      <c r="Q1715">
        <v>293.7</v>
      </c>
      <c r="R1715">
        <v>162.02000000000001</v>
      </c>
      <c r="S1715">
        <v>131.67999999999998</v>
      </c>
      <c r="T1715">
        <v>0.44834865509022809</v>
      </c>
      <c r="U1715">
        <v>2026</v>
      </c>
      <c r="V1715" t="s">
        <v>85</v>
      </c>
      <c r="W1715">
        <v>8</v>
      </c>
      <c r="X1715" t="s">
        <v>87</v>
      </c>
    </row>
    <row r="1716" spans="1:24">
      <c r="A1716">
        <v>1728</v>
      </c>
      <c r="B1716" s="28">
        <v>46256</v>
      </c>
      <c r="C1716">
        <v>2026</v>
      </c>
      <c r="D1716" t="s">
        <v>85</v>
      </c>
      <c r="E1716">
        <v>8</v>
      </c>
      <c r="F1716" t="s">
        <v>87</v>
      </c>
      <c r="G1716" t="s">
        <v>0</v>
      </c>
      <c r="H1716" t="s">
        <v>36</v>
      </c>
      <c r="I1716" t="s">
        <v>8</v>
      </c>
      <c r="J1716" t="s">
        <v>16</v>
      </c>
      <c r="K1716" t="s">
        <v>4</v>
      </c>
      <c r="L1716" t="s">
        <v>30</v>
      </c>
      <c r="M1716">
        <v>6</v>
      </c>
      <c r="N1716">
        <v>101.54</v>
      </c>
      <c r="O1716">
        <v>0.1</v>
      </c>
      <c r="P1716">
        <v>50</v>
      </c>
      <c r="Q1716">
        <v>548.31600000000003</v>
      </c>
      <c r="R1716">
        <v>300</v>
      </c>
      <c r="S1716">
        <v>248.31600000000003</v>
      </c>
      <c r="T1716">
        <v>0.45287024270676035</v>
      </c>
      <c r="U1716">
        <v>2026</v>
      </c>
      <c r="V1716" t="s">
        <v>85</v>
      </c>
      <c r="W1716">
        <v>8</v>
      </c>
      <c r="X1716" t="s">
        <v>87</v>
      </c>
    </row>
    <row r="1717" spans="1:24">
      <c r="A1717">
        <v>2743</v>
      </c>
      <c r="B1717" s="28">
        <v>46256</v>
      </c>
      <c r="C1717">
        <v>2026</v>
      </c>
      <c r="D1717" t="s">
        <v>85</v>
      </c>
      <c r="E1717">
        <v>8</v>
      </c>
      <c r="F1717" t="s">
        <v>87</v>
      </c>
      <c r="G1717" t="s">
        <v>20</v>
      </c>
      <c r="H1717" t="s">
        <v>31</v>
      </c>
      <c r="I1717" t="s">
        <v>2</v>
      </c>
      <c r="J1717" t="s">
        <v>16</v>
      </c>
      <c r="K1717" t="s">
        <v>34</v>
      </c>
      <c r="L1717" t="s">
        <v>38</v>
      </c>
      <c r="M1717">
        <v>1</v>
      </c>
      <c r="N1717">
        <v>125.14</v>
      </c>
      <c r="O1717">
        <v>0</v>
      </c>
      <c r="P1717">
        <v>69.44</v>
      </c>
      <c r="Q1717">
        <v>125.14</v>
      </c>
      <c r="R1717">
        <v>69.44</v>
      </c>
      <c r="S1717">
        <v>55.7</v>
      </c>
      <c r="T1717">
        <v>0.4451014863353045</v>
      </c>
      <c r="U1717">
        <v>2026</v>
      </c>
      <c r="V1717" t="s">
        <v>85</v>
      </c>
      <c r="W1717">
        <v>8</v>
      </c>
      <c r="X1717" t="s">
        <v>87</v>
      </c>
    </row>
    <row r="1718" spans="1:24">
      <c r="A1718">
        <v>3098</v>
      </c>
      <c r="B1718" s="28">
        <v>46256</v>
      </c>
      <c r="C1718">
        <v>2026</v>
      </c>
      <c r="D1718" t="s">
        <v>85</v>
      </c>
      <c r="E1718">
        <v>8</v>
      </c>
      <c r="F1718" t="s">
        <v>87</v>
      </c>
      <c r="G1718" t="s">
        <v>6</v>
      </c>
      <c r="H1718" t="s">
        <v>27</v>
      </c>
      <c r="I1718" t="s">
        <v>2</v>
      </c>
      <c r="J1718" t="s">
        <v>13</v>
      </c>
      <c r="K1718" t="s">
        <v>4</v>
      </c>
      <c r="L1718" t="s">
        <v>5</v>
      </c>
      <c r="M1718">
        <v>2</v>
      </c>
      <c r="N1718">
        <v>80.239999999999995</v>
      </c>
      <c r="O1718">
        <v>0.1</v>
      </c>
      <c r="P1718">
        <v>42.09</v>
      </c>
      <c r="Q1718">
        <v>144.43199999999999</v>
      </c>
      <c r="R1718">
        <v>84.18</v>
      </c>
      <c r="S1718">
        <v>60.251999999999981</v>
      </c>
      <c r="T1718">
        <v>0.41716517115320695</v>
      </c>
      <c r="U1718">
        <v>2026</v>
      </c>
      <c r="V1718" t="s">
        <v>85</v>
      </c>
      <c r="W1718">
        <v>8</v>
      </c>
      <c r="X1718" t="s">
        <v>87</v>
      </c>
    </row>
    <row r="1719" spans="1:24">
      <c r="A1719">
        <v>3606</v>
      </c>
      <c r="B1719" s="28">
        <v>46256</v>
      </c>
      <c r="C1719">
        <v>2026</v>
      </c>
      <c r="D1719" t="s">
        <v>85</v>
      </c>
      <c r="E1719">
        <v>8</v>
      </c>
      <c r="F1719" t="s">
        <v>87</v>
      </c>
      <c r="G1719" t="s">
        <v>20</v>
      </c>
      <c r="H1719" t="s">
        <v>21</v>
      </c>
      <c r="I1719" t="s">
        <v>2</v>
      </c>
      <c r="J1719" t="s">
        <v>16</v>
      </c>
      <c r="K1719" t="s">
        <v>9</v>
      </c>
      <c r="L1719" t="s">
        <v>17</v>
      </c>
      <c r="M1719">
        <v>1</v>
      </c>
      <c r="N1719">
        <v>147.24</v>
      </c>
      <c r="O1719">
        <v>0</v>
      </c>
      <c r="P1719">
        <v>79.11</v>
      </c>
      <c r="Q1719">
        <v>147.24</v>
      </c>
      <c r="R1719">
        <v>79.11</v>
      </c>
      <c r="S1719">
        <v>68.13000000000001</v>
      </c>
      <c r="T1719">
        <v>0.46271393643031788</v>
      </c>
      <c r="U1719">
        <v>2026</v>
      </c>
      <c r="V1719" t="s">
        <v>85</v>
      </c>
      <c r="W1719">
        <v>8</v>
      </c>
      <c r="X1719" t="s">
        <v>87</v>
      </c>
    </row>
    <row r="1720" spans="1:24">
      <c r="A1720">
        <v>3815</v>
      </c>
      <c r="B1720" s="28">
        <v>46256</v>
      </c>
      <c r="C1720">
        <v>2026</v>
      </c>
      <c r="D1720" t="s">
        <v>85</v>
      </c>
      <c r="E1720">
        <v>8</v>
      </c>
      <c r="F1720" t="s">
        <v>87</v>
      </c>
      <c r="G1720" t="s">
        <v>11</v>
      </c>
      <c r="H1720" t="s">
        <v>12</v>
      </c>
      <c r="I1720" t="s">
        <v>2</v>
      </c>
      <c r="J1720" t="s">
        <v>3</v>
      </c>
      <c r="K1720" t="s">
        <v>23</v>
      </c>
      <c r="L1720" t="s">
        <v>29</v>
      </c>
      <c r="M1720">
        <v>2</v>
      </c>
      <c r="N1720">
        <v>199.53</v>
      </c>
      <c r="O1720">
        <v>0.05</v>
      </c>
      <c r="P1720">
        <v>105.87</v>
      </c>
      <c r="Q1720">
        <v>379.10699999999997</v>
      </c>
      <c r="R1720">
        <v>211.74</v>
      </c>
      <c r="S1720">
        <v>167.36699999999996</v>
      </c>
      <c r="T1720">
        <v>0.44147694450379438</v>
      </c>
      <c r="U1720">
        <v>2026</v>
      </c>
      <c r="V1720" t="s">
        <v>85</v>
      </c>
      <c r="W1720">
        <v>8</v>
      </c>
      <c r="X1720" t="s">
        <v>87</v>
      </c>
    </row>
    <row r="1721" spans="1:24">
      <c r="A1721">
        <v>3979</v>
      </c>
      <c r="B1721" s="28">
        <v>46256</v>
      </c>
      <c r="C1721">
        <v>2026</v>
      </c>
      <c r="D1721" t="s">
        <v>85</v>
      </c>
      <c r="E1721">
        <v>8</v>
      </c>
      <c r="F1721" t="s">
        <v>87</v>
      </c>
      <c r="G1721" t="s">
        <v>11</v>
      </c>
      <c r="H1721" t="s">
        <v>25</v>
      </c>
      <c r="I1721" t="s">
        <v>2</v>
      </c>
      <c r="J1721" t="s">
        <v>16</v>
      </c>
      <c r="K1721" t="s">
        <v>34</v>
      </c>
      <c r="L1721" t="s">
        <v>35</v>
      </c>
      <c r="M1721">
        <v>1</v>
      </c>
      <c r="N1721">
        <v>40.19</v>
      </c>
      <c r="O1721">
        <v>0.05</v>
      </c>
      <c r="P1721">
        <v>14.73</v>
      </c>
      <c r="Q1721">
        <v>38.180499999999995</v>
      </c>
      <c r="R1721">
        <v>14.73</v>
      </c>
      <c r="S1721">
        <v>23.450499999999995</v>
      </c>
      <c r="T1721">
        <v>0.61420096646193734</v>
      </c>
      <c r="U1721">
        <v>2026</v>
      </c>
      <c r="V1721" t="s">
        <v>85</v>
      </c>
      <c r="W1721">
        <v>8</v>
      </c>
      <c r="X1721" t="s">
        <v>87</v>
      </c>
    </row>
    <row r="1722" spans="1:24">
      <c r="A1722">
        <v>4160</v>
      </c>
      <c r="B1722" s="28">
        <v>46256</v>
      </c>
      <c r="C1722">
        <v>2026</v>
      </c>
      <c r="D1722" t="s">
        <v>85</v>
      </c>
      <c r="E1722">
        <v>8</v>
      </c>
      <c r="F1722" t="s">
        <v>87</v>
      </c>
      <c r="G1722" t="s">
        <v>20</v>
      </c>
      <c r="H1722" t="s">
        <v>31</v>
      </c>
      <c r="I1722" t="s">
        <v>28</v>
      </c>
      <c r="J1722" t="s">
        <v>16</v>
      </c>
      <c r="K1722" t="s">
        <v>34</v>
      </c>
      <c r="L1722" t="s">
        <v>38</v>
      </c>
      <c r="M1722">
        <v>4</v>
      </c>
      <c r="N1722">
        <v>123.31</v>
      </c>
      <c r="O1722">
        <v>0</v>
      </c>
      <c r="P1722">
        <v>69.02</v>
      </c>
      <c r="Q1722">
        <v>493.24</v>
      </c>
      <c r="R1722">
        <v>276.08</v>
      </c>
      <c r="S1722">
        <v>217.16000000000003</v>
      </c>
      <c r="T1722">
        <v>0.44027248398345636</v>
      </c>
      <c r="U1722">
        <v>2026</v>
      </c>
      <c r="V1722" t="s">
        <v>85</v>
      </c>
      <c r="W1722">
        <v>8</v>
      </c>
      <c r="X1722" t="s">
        <v>87</v>
      </c>
    </row>
    <row r="1723" spans="1:24">
      <c r="A1723">
        <v>4172</v>
      </c>
      <c r="B1723" s="28">
        <v>46256</v>
      </c>
      <c r="C1723">
        <v>2026</v>
      </c>
      <c r="D1723" t="s">
        <v>85</v>
      </c>
      <c r="E1723">
        <v>8</v>
      </c>
      <c r="F1723" t="s">
        <v>87</v>
      </c>
      <c r="G1723" t="s">
        <v>20</v>
      </c>
      <c r="H1723" t="s">
        <v>33</v>
      </c>
      <c r="I1723" t="s">
        <v>28</v>
      </c>
      <c r="J1723" t="s">
        <v>13</v>
      </c>
      <c r="K1723" t="s">
        <v>4</v>
      </c>
      <c r="L1723" t="s">
        <v>26</v>
      </c>
      <c r="M1723">
        <v>1</v>
      </c>
      <c r="N1723">
        <v>40.19</v>
      </c>
      <c r="O1723">
        <v>0.05</v>
      </c>
      <c r="P1723">
        <v>16.78</v>
      </c>
      <c r="Q1723">
        <v>38.180499999999995</v>
      </c>
      <c r="R1723">
        <v>16.78</v>
      </c>
      <c r="S1723">
        <v>21.400499999999994</v>
      </c>
      <c r="T1723">
        <v>0.56050863660769235</v>
      </c>
      <c r="U1723">
        <v>2026</v>
      </c>
      <c r="V1723" t="s">
        <v>85</v>
      </c>
      <c r="W1723">
        <v>8</v>
      </c>
      <c r="X1723" t="s">
        <v>87</v>
      </c>
    </row>
    <row r="1724" spans="1:24">
      <c r="A1724">
        <v>4265</v>
      </c>
      <c r="B1724" s="28">
        <v>46256</v>
      </c>
      <c r="C1724">
        <v>2026</v>
      </c>
      <c r="D1724" t="s">
        <v>85</v>
      </c>
      <c r="E1724">
        <v>8</v>
      </c>
      <c r="F1724" t="s">
        <v>87</v>
      </c>
      <c r="G1724" t="s">
        <v>11</v>
      </c>
      <c r="H1724" t="s">
        <v>52</v>
      </c>
      <c r="I1724" t="s">
        <v>2</v>
      </c>
      <c r="J1724" t="s">
        <v>3</v>
      </c>
      <c r="K1724" t="s">
        <v>4</v>
      </c>
      <c r="L1724" t="s">
        <v>26</v>
      </c>
      <c r="M1724">
        <v>1</v>
      </c>
      <c r="N1724">
        <v>40.98</v>
      </c>
      <c r="O1724">
        <v>0.05</v>
      </c>
      <c r="P1724">
        <v>16.600000000000001</v>
      </c>
      <c r="Q1724">
        <v>38.930999999999997</v>
      </c>
      <c r="R1724">
        <v>16.600000000000001</v>
      </c>
      <c r="S1724">
        <v>22.330999999999996</v>
      </c>
      <c r="T1724">
        <v>0.57360458246641488</v>
      </c>
      <c r="U1724">
        <v>2026</v>
      </c>
      <c r="V1724" t="s">
        <v>85</v>
      </c>
      <c r="W1724">
        <v>8</v>
      </c>
      <c r="X1724" t="s">
        <v>87</v>
      </c>
    </row>
    <row r="1725" spans="1:24">
      <c r="A1725">
        <v>4321</v>
      </c>
      <c r="B1725" s="28">
        <v>46256</v>
      </c>
      <c r="C1725">
        <v>2026</v>
      </c>
      <c r="D1725" t="s">
        <v>85</v>
      </c>
      <c r="E1725">
        <v>8</v>
      </c>
      <c r="F1725" t="s">
        <v>87</v>
      </c>
      <c r="G1725" t="s">
        <v>20</v>
      </c>
      <c r="H1725" t="s">
        <v>47</v>
      </c>
      <c r="I1725" t="s">
        <v>2</v>
      </c>
      <c r="J1725" t="s">
        <v>13</v>
      </c>
      <c r="K1725" t="s">
        <v>14</v>
      </c>
      <c r="L1725" t="s">
        <v>15</v>
      </c>
      <c r="M1725">
        <v>3</v>
      </c>
      <c r="N1725">
        <v>35.380000000000003</v>
      </c>
      <c r="O1725">
        <v>0</v>
      </c>
      <c r="P1725">
        <v>13.91</v>
      </c>
      <c r="Q1725">
        <v>106.14000000000001</v>
      </c>
      <c r="R1725">
        <v>41.730000000000004</v>
      </c>
      <c r="S1725">
        <v>64.410000000000011</v>
      </c>
      <c r="T1725">
        <v>0.60684002261164505</v>
      </c>
      <c r="U1725">
        <v>2026</v>
      </c>
      <c r="V1725" t="s">
        <v>85</v>
      </c>
      <c r="W1725">
        <v>8</v>
      </c>
      <c r="X1725" t="s">
        <v>87</v>
      </c>
    </row>
    <row r="1726" spans="1:24">
      <c r="A1726">
        <v>4975</v>
      </c>
      <c r="B1726" s="28">
        <v>46256</v>
      </c>
      <c r="C1726">
        <v>2026</v>
      </c>
      <c r="D1726" t="s">
        <v>85</v>
      </c>
      <c r="E1726">
        <v>8</v>
      </c>
      <c r="F1726" t="s">
        <v>87</v>
      </c>
      <c r="G1726" t="s">
        <v>11</v>
      </c>
      <c r="H1726" t="s">
        <v>39</v>
      </c>
      <c r="I1726" t="s">
        <v>19</v>
      </c>
      <c r="J1726" t="s">
        <v>13</v>
      </c>
      <c r="K1726" t="s">
        <v>14</v>
      </c>
      <c r="L1726" t="s">
        <v>44</v>
      </c>
      <c r="M1726">
        <v>4</v>
      </c>
      <c r="N1726">
        <v>134.49</v>
      </c>
      <c r="O1726">
        <v>0</v>
      </c>
      <c r="P1726">
        <v>68.17</v>
      </c>
      <c r="Q1726">
        <v>537.96</v>
      </c>
      <c r="R1726">
        <v>272.68</v>
      </c>
      <c r="S1726">
        <v>265.28000000000003</v>
      </c>
      <c r="T1726">
        <v>0.49312216521674473</v>
      </c>
      <c r="U1726">
        <v>2026</v>
      </c>
      <c r="V1726" t="s">
        <v>85</v>
      </c>
      <c r="W1726">
        <v>8</v>
      </c>
      <c r="X1726" t="s">
        <v>87</v>
      </c>
    </row>
    <row r="1727" spans="1:24">
      <c r="A1727">
        <v>991</v>
      </c>
      <c r="B1727" s="28">
        <v>46257</v>
      </c>
      <c r="C1727">
        <v>2026</v>
      </c>
      <c r="D1727" t="s">
        <v>85</v>
      </c>
      <c r="E1727">
        <v>8</v>
      </c>
      <c r="F1727" t="s">
        <v>87</v>
      </c>
      <c r="G1727" t="s">
        <v>11</v>
      </c>
      <c r="H1727" t="s">
        <v>18</v>
      </c>
      <c r="I1727" t="s">
        <v>8</v>
      </c>
      <c r="J1727" t="s">
        <v>16</v>
      </c>
      <c r="K1727" t="s">
        <v>9</v>
      </c>
      <c r="L1727" t="s">
        <v>17</v>
      </c>
      <c r="M1727">
        <v>4</v>
      </c>
      <c r="N1727">
        <v>145.30000000000001</v>
      </c>
      <c r="O1727">
        <v>0.15</v>
      </c>
      <c r="P1727">
        <v>77.040000000000006</v>
      </c>
      <c r="Q1727">
        <v>494.02000000000004</v>
      </c>
      <c r="R1727">
        <v>308.16000000000003</v>
      </c>
      <c r="S1727">
        <v>185.86</v>
      </c>
      <c r="T1727">
        <v>0.37621958625156876</v>
      </c>
      <c r="U1727">
        <v>2026</v>
      </c>
      <c r="V1727" t="s">
        <v>85</v>
      </c>
      <c r="W1727">
        <v>8</v>
      </c>
      <c r="X1727" t="s">
        <v>87</v>
      </c>
    </row>
    <row r="1728" spans="1:24">
      <c r="A1728">
        <v>1008</v>
      </c>
      <c r="B1728" s="28">
        <v>46257</v>
      </c>
      <c r="C1728">
        <v>2026</v>
      </c>
      <c r="D1728" t="s">
        <v>85</v>
      </c>
      <c r="E1728">
        <v>8</v>
      </c>
      <c r="F1728" t="s">
        <v>87</v>
      </c>
      <c r="G1728" t="s">
        <v>20</v>
      </c>
      <c r="H1728" t="s">
        <v>21</v>
      </c>
      <c r="I1728" t="s">
        <v>8</v>
      </c>
      <c r="J1728" t="s">
        <v>16</v>
      </c>
      <c r="K1728" t="s">
        <v>14</v>
      </c>
      <c r="L1728" t="s">
        <v>48</v>
      </c>
      <c r="M1728">
        <v>10</v>
      </c>
      <c r="N1728">
        <v>164.55</v>
      </c>
      <c r="O1728">
        <v>0.1</v>
      </c>
      <c r="P1728">
        <v>88.23</v>
      </c>
      <c r="Q1728">
        <v>1480.95</v>
      </c>
      <c r="R1728">
        <v>882.30000000000007</v>
      </c>
      <c r="S1728">
        <v>598.65</v>
      </c>
      <c r="T1728">
        <v>0.40423376886458012</v>
      </c>
      <c r="U1728">
        <v>2026</v>
      </c>
      <c r="V1728" t="s">
        <v>85</v>
      </c>
      <c r="W1728">
        <v>8</v>
      </c>
      <c r="X1728" t="s">
        <v>87</v>
      </c>
    </row>
    <row r="1729" spans="1:24">
      <c r="A1729">
        <v>1083</v>
      </c>
      <c r="B1729" s="28">
        <v>46257</v>
      </c>
      <c r="C1729">
        <v>2026</v>
      </c>
      <c r="D1729" t="s">
        <v>85</v>
      </c>
      <c r="E1729">
        <v>8</v>
      </c>
      <c r="F1729" t="s">
        <v>87</v>
      </c>
      <c r="G1729" t="s">
        <v>0</v>
      </c>
      <c r="H1729" t="s">
        <v>50</v>
      </c>
      <c r="I1729" t="s">
        <v>19</v>
      </c>
      <c r="J1729" t="s">
        <v>13</v>
      </c>
      <c r="K1729" t="s">
        <v>4</v>
      </c>
      <c r="L1729" t="s">
        <v>26</v>
      </c>
      <c r="M1729">
        <v>1</v>
      </c>
      <c r="N1729">
        <v>39.590000000000003</v>
      </c>
      <c r="O1729">
        <v>0</v>
      </c>
      <c r="P1729">
        <v>16.899999999999999</v>
      </c>
      <c r="Q1729">
        <v>39.590000000000003</v>
      </c>
      <c r="R1729">
        <v>16.899999999999999</v>
      </c>
      <c r="S1729">
        <v>22.690000000000005</v>
      </c>
      <c r="T1729">
        <v>0.57312452639555456</v>
      </c>
      <c r="U1729">
        <v>2026</v>
      </c>
      <c r="V1729" t="s">
        <v>85</v>
      </c>
      <c r="W1729">
        <v>8</v>
      </c>
      <c r="X1729" t="s">
        <v>87</v>
      </c>
    </row>
    <row r="1730" spans="1:24">
      <c r="A1730">
        <v>1553</v>
      </c>
      <c r="B1730" s="28">
        <v>46257</v>
      </c>
      <c r="C1730">
        <v>2026</v>
      </c>
      <c r="D1730" t="s">
        <v>85</v>
      </c>
      <c r="E1730">
        <v>8</v>
      </c>
      <c r="F1730" t="s">
        <v>87</v>
      </c>
      <c r="G1730" t="s">
        <v>11</v>
      </c>
      <c r="H1730" t="s">
        <v>12</v>
      </c>
      <c r="I1730" t="s">
        <v>8</v>
      </c>
      <c r="J1730" t="s">
        <v>16</v>
      </c>
      <c r="K1730" t="s">
        <v>34</v>
      </c>
      <c r="L1730" t="s">
        <v>45</v>
      </c>
      <c r="M1730">
        <v>5</v>
      </c>
      <c r="N1730">
        <v>51.62</v>
      </c>
      <c r="O1730">
        <v>0.15</v>
      </c>
      <c r="P1730">
        <v>22.6</v>
      </c>
      <c r="Q1730">
        <v>219.38499999999996</v>
      </c>
      <c r="R1730">
        <v>113</v>
      </c>
      <c r="S1730">
        <v>106.38499999999996</v>
      </c>
      <c r="T1730">
        <v>0.48492376415889865</v>
      </c>
      <c r="U1730">
        <v>2026</v>
      </c>
      <c r="V1730" t="s">
        <v>85</v>
      </c>
      <c r="W1730">
        <v>8</v>
      </c>
      <c r="X1730" t="s">
        <v>87</v>
      </c>
    </row>
    <row r="1731" spans="1:24">
      <c r="A1731">
        <v>1579</v>
      </c>
      <c r="B1731" s="28">
        <v>46257</v>
      </c>
      <c r="C1731">
        <v>2026</v>
      </c>
      <c r="D1731" t="s">
        <v>85</v>
      </c>
      <c r="E1731">
        <v>8</v>
      </c>
      <c r="F1731" t="s">
        <v>87</v>
      </c>
      <c r="G1731" t="s">
        <v>20</v>
      </c>
      <c r="H1731" t="s">
        <v>31</v>
      </c>
      <c r="I1731" t="s">
        <v>19</v>
      </c>
      <c r="J1731" t="s">
        <v>3</v>
      </c>
      <c r="K1731" t="s">
        <v>9</v>
      </c>
      <c r="L1731" t="s">
        <v>10</v>
      </c>
      <c r="M1731">
        <v>3</v>
      </c>
      <c r="N1731">
        <v>90.71</v>
      </c>
      <c r="O1731">
        <v>0</v>
      </c>
      <c r="P1731">
        <v>45.57</v>
      </c>
      <c r="Q1731">
        <v>272.13</v>
      </c>
      <c r="R1731">
        <v>136.71</v>
      </c>
      <c r="S1731">
        <v>135.41999999999999</v>
      </c>
      <c r="T1731">
        <v>0.49762980928232825</v>
      </c>
      <c r="U1731">
        <v>2026</v>
      </c>
      <c r="V1731" t="s">
        <v>85</v>
      </c>
      <c r="W1731">
        <v>8</v>
      </c>
      <c r="X1731" t="s">
        <v>87</v>
      </c>
    </row>
    <row r="1732" spans="1:24">
      <c r="A1732">
        <v>1732</v>
      </c>
      <c r="B1732" s="28">
        <v>46257</v>
      </c>
      <c r="C1732">
        <v>2026</v>
      </c>
      <c r="D1732" t="s">
        <v>85</v>
      </c>
      <c r="E1732">
        <v>8</v>
      </c>
      <c r="F1732" t="s">
        <v>87</v>
      </c>
      <c r="G1732" t="s">
        <v>6</v>
      </c>
      <c r="H1732" t="s">
        <v>7</v>
      </c>
      <c r="I1732" t="s">
        <v>19</v>
      </c>
      <c r="J1732" t="s">
        <v>13</v>
      </c>
      <c r="K1732" t="s">
        <v>4</v>
      </c>
      <c r="L1732" t="s">
        <v>26</v>
      </c>
      <c r="M1732">
        <v>4</v>
      </c>
      <c r="N1732">
        <v>41.09</v>
      </c>
      <c r="O1732">
        <v>0</v>
      </c>
      <c r="P1732">
        <v>17</v>
      </c>
      <c r="Q1732">
        <v>164.36</v>
      </c>
      <c r="R1732">
        <v>68</v>
      </c>
      <c r="S1732">
        <v>96.360000000000014</v>
      </c>
      <c r="T1732">
        <v>0.58627403261134103</v>
      </c>
      <c r="U1732">
        <v>2026</v>
      </c>
      <c r="V1732" t="s">
        <v>85</v>
      </c>
      <c r="W1732">
        <v>8</v>
      </c>
      <c r="X1732" t="s">
        <v>87</v>
      </c>
    </row>
    <row r="1733" spans="1:24">
      <c r="A1733">
        <v>2083</v>
      </c>
      <c r="B1733" s="28">
        <v>46257</v>
      </c>
      <c r="C1733">
        <v>2026</v>
      </c>
      <c r="D1733" t="s">
        <v>85</v>
      </c>
      <c r="E1733">
        <v>8</v>
      </c>
      <c r="F1733" t="s">
        <v>87</v>
      </c>
      <c r="G1733" t="s">
        <v>6</v>
      </c>
      <c r="H1733" t="s">
        <v>49</v>
      </c>
      <c r="I1733" t="s">
        <v>2</v>
      </c>
      <c r="J1733" t="s">
        <v>13</v>
      </c>
      <c r="K1733" t="s">
        <v>9</v>
      </c>
      <c r="L1733" t="s">
        <v>10</v>
      </c>
      <c r="M1733">
        <v>1</v>
      </c>
      <c r="N1733">
        <v>91.37</v>
      </c>
      <c r="O1733">
        <v>0</v>
      </c>
      <c r="P1733">
        <v>46.73</v>
      </c>
      <c r="Q1733">
        <v>91.37</v>
      </c>
      <c r="R1733">
        <v>46.73</v>
      </c>
      <c r="S1733">
        <v>44.640000000000008</v>
      </c>
      <c r="T1733">
        <v>0.48856298566269024</v>
      </c>
      <c r="U1733">
        <v>2026</v>
      </c>
      <c r="V1733" t="s">
        <v>85</v>
      </c>
      <c r="W1733">
        <v>8</v>
      </c>
      <c r="X1733" t="s">
        <v>87</v>
      </c>
    </row>
    <row r="1734" spans="1:24">
      <c r="A1734">
        <v>2176</v>
      </c>
      <c r="B1734" s="28">
        <v>46257</v>
      </c>
      <c r="C1734">
        <v>2026</v>
      </c>
      <c r="D1734" t="s">
        <v>85</v>
      </c>
      <c r="E1734">
        <v>8</v>
      </c>
      <c r="F1734" t="s">
        <v>87</v>
      </c>
      <c r="G1734" t="s">
        <v>6</v>
      </c>
      <c r="H1734" t="s">
        <v>41</v>
      </c>
      <c r="I1734" t="s">
        <v>2</v>
      </c>
      <c r="J1734" t="s">
        <v>13</v>
      </c>
      <c r="K1734" t="s">
        <v>14</v>
      </c>
      <c r="L1734" t="s">
        <v>32</v>
      </c>
      <c r="M1734">
        <v>1</v>
      </c>
      <c r="N1734">
        <v>46.92</v>
      </c>
      <c r="O1734">
        <v>0</v>
      </c>
      <c r="P1734">
        <v>18.3</v>
      </c>
      <c r="Q1734">
        <v>46.92</v>
      </c>
      <c r="R1734">
        <v>18.3</v>
      </c>
      <c r="S1734">
        <v>28.62</v>
      </c>
      <c r="T1734">
        <v>0.60997442455242967</v>
      </c>
      <c r="U1734">
        <v>2026</v>
      </c>
      <c r="V1734" t="s">
        <v>85</v>
      </c>
      <c r="W1734">
        <v>8</v>
      </c>
      <c r="X1734" t="s">
        <v>87</v>
      </c>
    </row>
    <row r="1735" spans="1:24">
      <c r="A1735">
        <v>2723</v>
      </c>
      <c r="B1735" s="28">
        <v>46257</v>
      </c>
      <c r="C1735">
        <v>2026</v>
      </c>
      <c r="D1735" t="s">
        <v>85</v>
      </c>
      <c r="E1735">
        <v>8</v>
      </c>
      <c r="F1735" t="s">
        <v>87</v>
      </c>
      <c r="G1735" t="s">
        <v>0</v>
      </c>
      <c r="H1735" t="s">
        <v>1</v>
      </c>
      <c r="I1735" t="s">
        <v>2</v>
      </c>
      <c r="J1735" t="s">
        <v>13</v>
      </c>
      <c r="K1735" t="s">
        <v>4</v>
      </c>
      <c r="L1735" t="s">
        <v>30</v>
      </c>
      <c r="M1735">
        <v>1</v>
      </c>
      <c r="N1735">
        <v>100.29</v>
      </c>
      <c r="O1735">
        <v>0.05</v>
      </c>
      <c r="P1735">
        <v>49.82</v>
      </c>
      <c r="Q1735">
        <v>95.275500000000008</v>
      </c>
      <c r="R1735">
        <v>49.82</v>
      </c>
      <c r="S1735">
        <v>45.455500000000008</v>
      </c>
      <c r="T1735">
        <v>0.47709537079312103</v>
      </c>
      <c r="U1735">
        <v>2026</v>
      </c>
      <c r="V1735" t="s">
        <v>85</v>
      </c>
      <c r="W1735">
        <v>8</v>
      </c>
      <c r="X1735" t="s">
        <v>87</v>
      </c>
    </row>
    <row r="1736" spans="1:24">
      <c r="A1736">
        <v>3299</v>
      </c>
      <c r="B1736" s="28">
        <v>46257</v>
      </c>
      <c r="C1736">
        <v>2026</v>
      </c>
      <c r="D1736" t="s">
        <v>85</v>
      </c>
      <c r="E1736">
        <v>8</v>
      </c>
      <c r="F1736" t="s">
        <v>87</v>
      </c>
      <c r="G1736" t="s">
        <v>0</v>
      </c>
      <c r="H1736" t="s">
        <v>36</v>
      </c>
      <c r="I1736" t="s">
        <v>2</v>
      </c>
      <c r="J1736" t="s">
        <v>13</v>
      </c>
      <c r="K1736" t="s">
        <v>9</v>
      </c>
      <c r="L1736" t="s">
        <v>17</v>
      </c>
      <c r="M1736">
        <v>1</v>
      </c>
      <c r="N1736">
        <v>147.11000000000001</v>
      </c>
      <c r="O1736">
        <v>0.15</v>
      </c>
      <c r="P1736">
        <v>79.599999999999994</v>
      </c>
      <c r="Q1736">
        <v>125.04350000000001</v>
      </c>
      <c r="R1736">
        <v>79.599999999999994</v>
      </c>
      <c r="S1736">
        <v>45.443500000000014</v>
      </c>
      <c r="T1736">
        <v>0.36342152930780097</v>
      </c>
      <c r="U1736">
        <v>2026</v>
      </c>
      <c r="V1736" t="s">
        <v>85</v>
      </c>
      <c r="W1736">
        <v>8</v>
      </c>
      <c r="X1736" t="s">
        <v>87</v>
      </c>
    </row>
    <row r="1737" spans="1:24">
      <c r="A1737">
        <v>3398</v>
      </c>
      <c r="B1737" s="28">
        <v>46257</v>
      </c>
      <c r="C1737">
        <v>2026</v>
      </c>
      <c r="D1737" t="s">
        <v>85</v>
      </c>
      <c r="E1737">
        <v>8</v>
      </c>
      <c r="F1737" t="s">
        <v>87</v>
      </c>
      <c r="G1737" t="s">
        <v>6</v>
      </c>
      <c r="H1737" t="s">
        <v>43</v>
      </c>
      <c r="I1737" t="s">
        <v>2</v>
      </c>
      <c r="J1737" t="s">
        <v>13</v>
      </c>
      <c r="K1737" t="s">
        <v>9</v>
      </c>
      <c r="L1737" t="s">
        <v>37</v>
      </c>
      <c r="M1737">
        <v>2</v>
      </c>
      <c r="N1737">
        <v>156.44999999999999</v>
      </c>
      <c r="O1737">
        <v>0</v>
      </c>
      <c r="P1737">
        <v>80.13</v>
      </c>
      <c r="Q1737">
        <v>312.89999999999998</v>
      </c>
      <c r="R1737">
        <v>160.26</v>
      </c>
      <c r="S1737">
        <v>152.63999999999999</v>
      </c>
      <c r="T1737">
        <v>0.487823585810163</v>
      </c>
      <c r="U1737">
        <v>2026</v>
      </c>
      <c r="V1737" t="s">
        <v>85</v>
      </c>
      <c r="W1737">
        <v>8</v>
      </c>
      <c r="X1737" t="s">
        <v>87</v>
      </c>
    </row>
    <row r="1738" spans="1:24">
      <c r="A1738">
        <v>4012</v>
      </c>
      <c r="B1738" s="28">
        <v>46257</v>
      </c>
      <c r="C1738">
        <v>2026</v>
      </c>
      <c r="D1738" t="s">
        <v>85</v>
      </c>
      <c r="E1738">
        <v>8</v>
      </c>
      <c r="F1738" t="s">
        <v>87</v>
      </c>
      <c r="G1738" t="s">
        <v>6</v>
      </c>
      <c r="H1738" t="s">
        <v>49</v>
      </c>
      <c r="I1738" t="s">
        <v>2</v>
      </c>
      <c r="J1738" t="s">
        <v>13</v>
      </c>
      <c r="K1738" t="s">
        <v>9</v>
      </c>
      <c r="L1738" t="s">
        <v>46</v>
      </c>
      <c r="M1738">
        <v>2</v>
      </c>
      <c r="N1738">
        <v>72.97</v>
      </c>
      <c r="O1738">
        <v>0</v>
      </c>
      <c r="P1738">
        <v>33.25</v>
      </c>
      <c r="Q1738">
        <v>145.94</v>
      </c>
      <c r="R1738">
        <v>66.5</v>
      </c>
      <c r="S1738">
        <v>79.44</v>
      </c>
      <c r="T1738">
        <v>0.54433328765245992</v>
      </c>
      <c r="U1738">
        <v>2026</v>
      </c>
      <c r="V1738" t="s">
        <v>85</v>
      </c>
      <c r="W1738">
        <v>8</v>
      </c>
      <c r="X1738" t="s">
        <v>87</v>
      </c>
    </row>
    <row r="1739" spans="1:24">
      <c r="A1739">
        <v>4064</v>
      </c>
      <c r="B1739" s="28">
        <v>46257</v>
      </c>
      <c r="C1739">
        <v>2026</v>
      </c>
      <c r="D1739" t="s">
        <v>85</v>
      </c>
      <c r="E1739">
        <v>8</v>
      </c>
      <c r="F1739" t="s">
        <v>87</v>
      </c>
      <c r="G1739" t="s">
        <v>20</v>
      </c>
      <c r="H1739" t="s">
        <v>31</v>
      </c>
      <c r="I1739" t="s">
        <v>28</v>
      </c>
      <c r="J1739" t="s">
        <v>3</v>
      </c>
      <c r="K1739" t="s">
        <v>34</v>
      </c>
      <c r="L1739" t="s">
        <v>45</v>
      </c>
      <c r="M1739">
        <v>2</v>
      </c>
      <c r="N1739">
        <v>51.63</v>
      </c>
      <c r="O1739">
        <v>0</v>
      </c>
      <c r="P1739">
        <v>21.39</v>
      </c>
      <c r="Q1739">
        <v>103.26</v>
      </c>
      <c r="R1739">
        <v>42.78</v>
      </c>
      <c r="S1739">
        <v>60.480000000000004</v>
      </c>
      <c r="T1739">
        <v>0.58570598489250436</v>
      </c>
      <c r="U1739">
        <v>2026</v>
      </c>
      <c r="V1739" t="s">
        <v>85</v>
      </c>
      <c r="W1739">
        <v>8</v>
      </c>
      <c r="X1739" t="s">
        <v>87</v>
      </c>
    </row>
    <row r="1740" spans="1:24">
      <c r="A1740">
        <v>4671</v>
      </c>
      <c r="B1740" s="28">
        <v>46257</v>
      </c>
      <c r="C1740">
        <v>2026</v>
      </c>
      <c r="D1740" t="s">
        <v>85</v>
      </c>
      <c r="E1740">
        <v>8</v>
      </c>
      <c r="F1740" t="s">
        <v>87</v>
      </c>
      <c r="G1740" t="s">
        <v>6</v>
      </c>
      <c r="H1740" t="s">
        <v>43</v>
      </c>
      <c r="I1740" t="s">
        <v>8</v>
      </c>
      <c r="J1740" t="s">
        <v>3</v>
      </c>
      <c r="K1740" t="s">
        <v>4</v>
      </c>
      <c r="L1740" t="s">
        <v>30</v>
      </c>
      <c r="M1740">
        <v>8</v>
      </c>
      <c r="N1740">
        <v>100.06</v>
      </c>
      <c r="O1740">
        <v>0.05</v>
      </c>
      <c r="P1740">
        <v>49.39</v>
      </c>
      <c r="Q1740">
        <v>760.45600000000002</v>
      </c>
      <c r="R1740">
        <v>395.12</v>
      </c>
      <c r="S1740">
        <v>365.33600000000001</v>
      </c>
      <c r="T1740">
        <v>0.48041701295012468</v>
      </c>
      <c r="U1740">
        <v>2026</v>
      </c>
      <c r="V1740" t="s">
        <v>85</v>
      </c>
      <c r="W1740">
        <v>8</v>
      </c>
      <c r="X1740" t="s">
        <v>87</v>
      </c>
    </row>
    <row r="1741" spans="1:24">
      <c r="A1741">
        <v>1914</v>
      </c>
      <c r="B1741" s="28">
        <v>46258</v>
      </c>
      <c r="C1741">
        <v>2026</v>
      </c>
      <c r="D1741" t="s">
        <v>85</v>
      </c>
      <c r="E1741">
        <v>8</v>
      </c>
      <c r="F1741" t="s">
        <v>87</v>
      </c>
      <c r="G1741" t="s">
        <v>20</v>
      </c>
      <c r="H1741" t="s">
        <v>33</v>
      </c>
      <c r="I1741" t="s">
        <v>19</v>
      </c>
      <c r="J1741" t="s">
        <v>3</v>
      </c>
      <c r="K1741" t="s">
        <v>23</v>
      </c>
      <c r="L1741" t="s">
        <v>40</v>
      </c>
      <c r="M1741">
        <v>4</v>
      </c>
      <c r="N1741">
        <v>83.2</v>
      </c>
      <c r="O1741">
        <v>0</v>
      </c>
      <c r="P1741">
        <v>39.99</v>
      </c>
      <c r="Q1741">
        <v>332.8</v>
      </c>
      <c r="R1741">
        <v>159.96</v>
      </c>
      <c r="S1741">
        <v>172.84</v>
      </c>
      <c r="T1741">
        <v>0.5193509615384615</v>
      </c>
      <c r="U1741">
        <v>2026</v>
      </c>
      <c r="V1741" t="s">
        <v>85</v>
      </c>
      <c r="W1741">
        <v>8</v>
      </c>
      <c r="X1741" t="s">
        <v>87</v>
      </c>
    </row>
    <row r="1742" spans="1:24">
      <c r="A1742">
        <v>1973</v>
      </c>
      <c r="B1742" s="28">
        <v>46258</v>
      </c>
      <c r="C1742">
        <v>2026</v>
      </c>
      <c r="D1742" t="s">
        <v>85</v>
      </c>
      <c r="E1742">
        <v>8</v>
      </c>
      <c r="F1742" t="s">
        <v>87</v>
      </c>
      <c r="G1742" t="s">
        <v>0</v>
      </c>
      <c r="H1742" t="s">
        <v>1</v>
      </c>
      <c r="I1742" t="s">
        <v>2</v>
      </c>
      <c r="J1742" t="s">
        <v>13</v>
      </c>
      <c r="K1742" t="s">
        <v>34</v>
      </c>
      <c r="L1742" t="s">
        <v>45</v>
      </c>
      <c r="M1742">
        <v>3</v>
      </c>
      <c r="N1742">
        <v>51.29</v>
      </c>
      <c r="O1742">
        <v>0</v>
      </c>
      <c r="P1742">
        <v>22.08</v>
      </c>
      <c r="Q1742">
        <v>153.87</v>
      </c>
      <c r="R1742">
        <v>66.239999999999995</v>
      </c>
      <c r="S1742">
        <v>87.63000000000001</v>
      </c>
      <c r="T1742">
        <v>0.56950672645739919</v>
      </c>
      <c r="U1742">
        <v>2026</v>
      </c>
      <c r="V1742" t="s">
        <v>85</v>
      </c>
      <c r="W1742">
        <v>8</v>
      </c>
      <c r="X1742" t="s">
        <v>87</v>
      </c>
    </row>
    <row r="1743" spans="1:24">
      <c r="A1743">
        <v>2564</v>
      </c>
      <c r="B1743" s="28">
        <v>46258</v>
      </c>
      <c r="C1743">
        <v>2026</v>
      </c>
      <c r="D1743" t="s">
        <v>85</v>
      </c>
      <c r="E1743">
        <v>8</v>
      </c>
      <c r="F1743" t="s">
        <v>87</v>
      </c>
      <c r="G1743" t="s">
        <v>11</v>
      </c>
      <c r="H1743" t="s">
        <v>18</v>
      </c>
      <c r="I1743" t="s">
        <v>2</v>
      </c>
      <c r="J1743" t="s">
        <v>3</v>
      </c>
      <c r="K1743" t="s">
        <v>23</v>
      </c>
      <c r="L1743" t="s">
        <v>29</v>
      </c>
      <c r="M1743">
        <v>1</v>
      </c>
      <c r="N1743">
        <v>200.2</v>
      </c>
      <c r="O1743">
        <v>0</v>
      </c>
      <c r="P1743">
        <v>103.38</v>
      </c>
      <c r="Q1743">
        <v>200.2</v>
      </c>
      <c r="R1743">
        <v>103.38</v>
      </c>
      <c r="S1743">
        <v>96.82</v>
      </c>
      <c r="T1743">
        <v>0.48361638361638359</v>
      </c>
      <c r="U1743">
        <v>2026</v>
      </c>
      <c r="V1743" t="s">
        <v>85</v>
      </c>
      <c r="W1743">
        <v>8</v>
      </c>
      <c r="X1743" t="s">
        <v>87</v>
      </c>
    </row>
    <row r="1744" spans="1:24">
      <c r="A1744">
        <v>2791</v>
      </c>
      <c r="B1744" s="28">
        <v>46258</v>
      </c>
      <c r="C1744">
        <v>2026</v>
      </c>
      <c r="D1744" t="s">
        <v>85</v>
      </c>
      <c r="E1744">
        <v>8</v>
      </c>
      <c r="F1744" t="s">
        <v>87</v>
      </c>
      <c r="G1744" t="s">
        <v>0</v>
      </c>
      <c r="H1744" t="s">
        <v>50</v>
      </c>
      <c r="I1744" t="s">
        <v>19</v>
      </c>
      <c r="J1744" t="s">
        <v>16</v>
      </c>
      <c r="K1744" t="s">
        <v>34</v>
      </c>
      <c r="L1744" t="s">
        <v>42</v>
      </c>
      <c r="M1744">
        <v>2</v>
      </c>
      <c r="N1744">
        <v>36.869999999999997</v>
      </c>
      <c r="O1744">
        <v>0</v>
      </c>
      <c r="P1744">
        <v>13.71</v>
      </c>
      <c r="Q1744">
        <v>73.739999999999995</v>
      </c>
      <c r="R1744">
        <v>27.42</v>
      </c>
      <c r="S1744">
        <v>46.319999999999993</v>
      </c>
      <c r="T1744">
        <v>0.62815296989422287</v>
      </c>
      <c r="U1744">
        <v>2026</v>
      </c>
      <c r="V1744" t="s">
        <v>85</v>
      </c>
      <c r="W1744">
        <v>8</v>
      </c>
      <c r="X1744" t="s">
        <v>87</v>
      </c>
    </row>
    <row r="1745" spans="1:24">
      <c r="A1745">
        <v>3559</v>
      </c>
      <c r="B1745" s="28">
        <v>46258</v>
      </c>
      <c r="C1745">
        <v>2026</v>
      </c>
      <c r="D1745" t="s">
        <v>85</v>
      </c>
      <c r="E1745">
        <v>8</v>
      </c>
      <c r="F1745" t="s">
        <v>87</v>
      </c>
      <c r="G1745" t="s">
        <v>20</v>
      </c>
      <c r="H1745" t="s">
        <v>33</v>
      </c>
      <c r="I1745" t="s">
        <v>2</v>
      </c>
      <c r="J1745" t="s">
        <v>3</v>
      </c>
      <c r="K1745" t="s">
        <v>34</v>
      </c>
      <c r="L1745" t="s">
        <v>42</v>
      </c>
      <c r="M1745">
        <v>1</v>
      </c>
      <c r="N1745">
        <v>36.28</v>
      </c>
      <c r="O1745">
        <v>0.1</v>
      </c>
      <c r="P1745">
        <v>14.16</v>
      </c>
      <c r="Q1745">
        <v>32.652000000000001</v>
      </c>
      <c r="R1745">
        <v>14.16</v>
      </c>
      <c r="S1745">
        <v>18.492000000000001</v>
      </c>
      <c r="T1745">
        <v>0.56633590591694227</v>
      </c>
      <c r="U1745">
        <v>2026</v>
      </c>
      <c r="V1745" t="s">
        <v>85</v>
      </c>
      <c r="W1745">
        <v>8</v>
      </c>
      <c r="X1745" t="s">
        <v>87</v>
      </c>
    </row>
    <row r="1746" spans="1:24">
      <c r="A1746">
        <v>3839</v>
      </c>
      <c r="B1746" s="28">
        <v>46258</v>
      </c>
      <c r="C1746">
        <v>2026</v>
      </c>
      <c r="D1746" t="s">
        <v>85</v>
      </c>
      <c r="E1746">
        <v>8</v>
      </c>
      <c r="F1746" t="s">
        <v>87</v>
      </c>
      <c r="G1746" t="s">
        <v>0</v>
      </c>
      <c r="H1746" t="s">
        <v>50</v>
      </c>
      <c r="I1746" t="s">
        <v>28</v>
      </c>
      <c r="J1746" t="s">
        <v>3</v>
      </c>
      <c r="K1746" t="s">
        <v>9</v>
      </c>
      <c r="L1746" t="s">
        <v>10</v>
      </c>
      <c r="M1746">
        <v>2</v>
      </c>
      <c r="N1746">
        <v>93.88</v>
      </c>
      <c r="O1746">
        <v>0.05</v>
      </c>
      <c r="P1746">
        <v>46.57</v>
      </c>
      <c r="Q1746">
        <v>178.37199999999999</v>
      </c>
      <c r="R1746">
        <v>93.14</v>
      </c>
      <c r="S1746">
        <v>85.231999999999985</v>
      </c>
      <c r="T1746">
        <v>0.47783284371986628</v>
      </c>
      <c r="U1746">
        <v>2026</v>
      </c>
      <c r="V1746" t="s">
        <v>85</v>
      </c>
      <c r="W1746">
        <v>8</v>
      </c>
      <c r="X1746" t="s">
        <v>87</v>
      </c>
    </row>
    <row r="1747" spans="1:24">
      <c r="A1747">
        <v>4133</v>
      </c>
      <c r="B1747" s="28">
        <v>46258</v>
      </c>
      <c r="C1747">
        <v>2026</v>
      </c>
      <c r="D1747" t="s">
        <v>85</v>
      </c>
      <c r="E1747">
        <v>8</v>
      </c>
      <c r="F1747" t="s">
        <v>87</v>
      </c>
      <c r="G1747" t="s">
        <v>20</v>
      </c>
      <c r="H1747" t="s">
        <v>21</v>
      </c>
      <c r="I1747" t="s">
        <v>2</v>
      </c>
      <c r="J1747" t="s">
        <v>13</v>
      </c>
      <c r="K1747" t="s">
        <v>23</v>
      </c>
      <c r="L1747" t="s">
        <v>29</v>
      </c>
      <c r="M1747">
        <v>1</v>
      </c>
      <c r="N1747">
        <v>192.67</v>
      </c>
      <c r="O1747">
        <v>0.05</v>
      </c>
      <c r="P1747">
        <v>101.04</v>
      </c>
      <c r="Q1747">
        <v>183.03649999999999</v>
      </c>
      <c r="R1747">
        <v>101.04</v>
      </c>
      <c r="S1747">
        <v>81.996499999999983</v>
      </c>
      <c r="T1747">
        <v>0.44797895501716867</v>
      </c>
      <c r="U1747">
        <v>2026</v>
      </c>
      <c r="V1747" t="s">
        <v>85</v>
      </c>
      <c r="W1747">
        <v>8</v>
      </c>
      <c r="X1747" t="s">
        <v>87</v>
      </c>
    </row>
    <row r="1748" spans="1:24">
      <c r="A1748">
        <v>4765</v>
      </c>
      <c r="B1748" s="28">
        <v>46258</v>
      </c>
      <c r="C1748">
        <v>2026</v>
      </c>
      <c r="D1748" t="s">
        <v>85</v>
      </c>
      <c r="E1748">
        <v>8</v>
      </c>
      <c r="F1748" t="s">
        <v>87</v>
      </c>
      <c r="G1748" t="s">
        <v>0</v>
      </c>
      <c r="H1748" t="s">
        <v>50</v>
      </c>
      <c r="I1748" t="s">
        <v>2</v>
      </c>
      <c r="J1748" t="s">
        <v>13</v>
      </c>
      <c r="K1748" t="s">
        <v>4</v>
      </c>
      <c r="L1748" t="s">
        <v>5</v>
      </c>
      <c r="M1748">
        <v>1</v>
      </c>
      <c r="N1748">
        <v>80.099999999999994</v>
      </c>
      <c r="O1748">
        <v>0.05</v>
      </c>
      <c r="P1748">
        <v>43.49</v>
      </c>
      <c r="Q1748">
        <v>76.094999999999985</v>
      </c>
      <c r="R1748">
        <v>43.49</v>
      </c>
      <c r="S1748">
        <v>32.604999999999983</v>
      </c>
      <c r="T1748">
        <v>0.42847756094355727</v>
      </c>
      <c r="U1748">
        <v>2026</v>
      </c>
      <c r="V1748" t="s">
        <v>85</v>
      </c>
      <c r="W1748">
        <v>8</v>
      </c>
      <c r="X1748" t="s">
        <v>87</v>
      </c>
    </row>
    <row r="1749" spans="1:24">
      <c r="A1749">
        <v>1868</v>
      </c>
      <c r="B1749" s="28">
        <v>46259</v>
      </c>
      <c r="C1749">
        <v>2026</v>
      </c>
      <c r="D1749" t="s">
        <v>85</v>
      </c>
      <c r="E1749">
        <v>8</v>
      </c>
      <c r="F1749" t="s">
        <v>87</v>
      </c>
      <c r="G1749" t="s">
        <v>20</v>
      </c>
      <c r="H1749" t="s">
        <v>33</v>
      </c>
      <c r="I1749" t="s">
        <v>28</v>
      </c>
      <c r="J1749" t="s">
        <v>3</v>
      </c>
      <c r="K1749" t="s">
        <v>9</v>
      </c>
      <c r="L1749" t="s">
        <v>17</v>
      </c>
      <c r="M1749">
        <v>1</v>
      </c>
      <c r="N1749">
        <v>145.02000000000001</v>
      </c>
      <c r="O1749">
        <v>0</v>
      </c>
      <c r="P1749">
        <v>78.959999999999994</v>
      </c>
      <c r="Q1749">
        <v>145.02000000000001</v>
      </c>
      <c r="R1749">
        <v>78.959999999999994</v>
      </c>
      <c r="S1749">
        <v>66.060000000000016</v>
      </c>
      <c r="T1749">
        <v>0.4555233760860572</v>
      </c>
      <c r="U1749">
        <v>2026</v>
      </c>
      <c r="V1749" t="s">
        <v>85</v>
      </c>
      <c r="W1749">
        <v>8</v>
      </c>
      <c r="X1749" t="s">
        <v>87</v>
      </c>
    </row>
    <row r="1750" spans="1:24">
      <c r="A1750">
        <v>987</v>
      </c>
      <c r="B1750" s="28">
        <v>46260</v>
      </c>
      <c r="C1750">
        <v>2026</v>
      </c>
      <c r="D1750" t="s">
        <v>85</v>
      </c>
      <c r="E1750">
        <v>8</v>
      </c>
      <c r="F1750" t="s">
        <v>87</v>
      </c>
      <c r="G1750" t="s">
        <v>6</v>
      </c>
      <c r="H1750" t="s">
        <v>41</v>
      </c>
      <c r="I1750" t="s">
        <v>28</v>
      </c>
      <c r="J1750" t="s">
        <v>3</v>
      </c>
      <c r="K1750" t="s">
        <v>14</v>
      </c>
      <c r="L1750" t="s">
        <v>15</v>
      </c>
      <c r="M1750">
        <v>1</v>
      </c>
      <c r="N1750">
        <v>37</v>
      </c>
      <c r="O1750">
        <v>0.15</v>
      </c>
      <c r="P1750">
        <v>13.68</v>
      </c>
      <c r="Q1750">
        <v>31.45</v>
      </c>
      <c r="R1750">
        <v>13.68</v>
      </c>
      <c r="S1750">
        <v>17.77</v>
      </c>
      <c r="T1750">
        <v>0.56502384737678857</v>
      </c>
      <c r="U1750">
        <v>2026</v>
      </c>
      <c r="V1750" t="s">
        <v>85</v>
      </c>
      <c r="W1750">
        <v>8</v>
      </c>
      <c r="X1750" t="s">
        <v>87</v>
      </c>
    </row>
    <row r="1751" spans="1:24">
      <c r="A1751">
        <v>2503</v>
      </c>
      <c r="B1751" s="28">
        <v>46260</v>
      </c>
      <c r="C1751">
        <v>2026</v>
      </c>
      <c r="D1751" t="s">
        <v>85</v>
      </c>
      <c r="E1751">
        <v>8</v>
      </c>
      <c r="F1751" t="s">
        <v>87</v>
      </c>
      <c r="G1751" t="s">
        <v>6</v>
      </c>
      <c r="H1751" t="s">
        <v>27</v>
      </c>
      <c r="I1751" t="s">
        <v>2</v>
      </c>
      <c r="J1751" t="s">
        <v>3</v>
      </c>
      <c r="K1751" t="s">
        <v>4</v>
      </c>
      <c r="L1751" t="s">
        <v>22</v>
      </c>
      <c r="M1751">
        <v>2</v>
      </c>
      <c r="N1751">
        <v>50.02</v>
      </c>
      <c r="O1751">
        <v>0</v>
      </c>
      <c r="P1751">
        <v>21.99</v>
      </c>
      <c r="Q1751">
        <v>100.04</v>
      </c>
      <c r="R1751">
        <v>43.98</v>
      </c>
      <c r="S1751">
        <v>56.060000000000009</v>
      </c>
      <c r="T1751">
        <v>0.56037584966013598</v>
      </c>
      <c r="U1751">
        <v>2026</v>
      </c>
      <c r="V1751" t="s">
        <v>85</v>
      </c>
      <c r="W1751">
        <v>8</v>
      </c>
      <c r="X1751" t="s">
        <v>87</v>
      </c>
    </row>
    <row r="1752" spans="1:24">
      <c r="A1752">
        <v>4928</v>
      </c>
      <c r="B1752" s="28">
        <v>46260</v>
      </c>
      <c r="C1752">
        <v>2026</v>
      </c>
      <c r="D1752" t="s">
        <v>85</v>
      </c>
      <c r="E1752">
        <v>8</v>
      </c>
      <c r="F1752" t="s">
        <v>87</v>
      </c>
      <c r="G1752" t="s">
        <v>6</v>
      </c>
      <c r="H1752" t="s">
        <v>41</v>
      </c>
      <c r="I1752" t="s">
        <v>19</v>
      </c>
      <c r="J1752" t="s">
        <v>3</v>
      </c>
      <c r="K1752" t="s">
        <v>34</v>
      </c>
      <c r="L1752" t="s">
        <v>42</v>
      </c>
      <c r="M1752">
        <v>2</v>
      </c>
      <c r="N1752">
        <v>35.950000000000003</v>
      </c>
      <c r="O1752">
        <v>0.05</v>
      </c>
      <c r="P1752">
        <v>13.93</v>
      </c>
      <c r="Q1752">
        <v>68.305000000000007</v>
      </c>
      <c r="R1752">
        <v>27.86</v>
      </c>
      <c r="S1752">
        <v>40.445000000000007</v>
      </c>
      <c r="T1752">
        <v>0.59212356342873884</v>
      </c>
      <c r="U1752">
        <v>2026</v>
      </c>
      <c r="V1752" t="s">
        <v>85</v>
      </c>
      <c r="W1752">
        <v>8</v>
      </c>
      <c r="X1752" t="s">
        <v>87</v>
      </c>
    </row>
    <row r="1753" spans="1:24">
      <c r="A1753">
        <v>852</v>
      </c>
      <c r="B1753" s="28">
        <v>46261</v>
      </c>
      <c r="C1753">
        <v>2026</v>
      </c>
      <c r="D1753" t="s">
        <v>85</v>
      </c>
      <c r="E1753">
        <v>8</v>
      </c>
      <c r="F1753" t="s">
        <v>87</v>
      </c>
      <c r="G1753" t="s">
        <v>0</v>
      </c>
      <c r="H1753" t="s">
        <v>36</v>
      </c>
      <c r="I1753" t="s">
        <v>2</v>
      </c>
      <c r="J1753" t="s">
        <v>13</v>
      </c>
      <c r="K1753" t="s">
        <v>14</v>
      </c>
      <c r="L1753" t="s">
        <v>32</v>
      </c>
      <c r="M1753">
        <v>3</v>
      </c>
      <c r="N1753">
        <v>45.84</v>
      </c>
      <c r="O1753">
        <v>0.15</v>
      </c>
      <c r="P1753">
        <v>17.899999999999999</v>
      </c>
      <c r="Q1753">
        <v>116.89200000000001</v>
      </c>
      <c r="R1753">
        <v>53.699999999999996</v>
      </c>
      <c r="S1753">
        <v>63.192000000000014</v>
      </c>
      <c r="T1753">
        <v>0.54060158094651478</v>
      </c>
      <c r="U1753">
        <v>2026</v>
      </c>
      <c r="V1753" t="s">
        <v>85</v>
      </c>
      <c r="W1753">
        <v>8</v>
      </c>
      <c r="X1753" t="s">
        <v>87</v>
      </c>
    </row>
    <row r="1754" spans="1:24">
      <c r="A1754">
        <v>2188</v>
      </c>
      <c r="B1754" s="28">
        <v>46261</v>
      </c>
      <c r="C1754">
        <v>2026</v>
      </c>
      <c r="D1754" t="s">
        <v>85</v>
      </c>
      <c r="E1754">
        <v>8</v>
      </c>
      <c r="F1754" t="s">
        <v>87</v>
      </c>
      <c r="G1754" t="s">
        <v>6</v>
      </c>
      <c r="H1754" t="s">
        <v>27</v>
      </c>
      <c r="I1754" t="s">
        <v>2</v>
      </c>
      <c r="J1754" t="s">
        <v>13</v>
      </c>
      <c r="K1754" t="s">
        <v>23</v>
      </c>
      <c r="L1754" t="s">
        <v>40</v>
      </c>
      <c r="M1754">
        <v>1</v>
      </c>
      <c r="N1754">
        <v>83.23</v>
      </c>
      <c r="O1754">
        <v>0.1</v>
      </c>
      <c r="P1754">
        <v>40.229999999999997</v>
      </c>
      <c r="Q1754">
        <v>74.907000000000011</v>
      </c>
      <c r="R1754">
        <v>40.229999999999997</v>
      </c>
      <c r="S1754">
        <v>34.677000000000014</v>
      </c>
      <c r="T1754">
        <v>0.46293403820737727</v>
      </c>
      <c r="U1754">
        <v>2026</v>
      </c>
      <c r="V1754" t="s">
        <v>85</v>
      </c>
      <c r="W1754">
        <v>8</v>
      </c>
      <c r="X1754" t="s">
        <v>87</v>
      </c>
    </row>
    <row r="1755" spans="1:24">
      <c r="A1755">
        <v>2574</v>
      </c>
      <c r="B1755" s="28">
        <v>46261</v>
      </c>
      <c r="C1755">
        <v>2026</v>
      </c>
      <c r="D1755" t="s">
        <v>85</v>
      </c>
      <c r="E1755">
        <v>8</v>
      </c>
      <c r="F1755" t="s">
        <v>87</v>
      </c>
      <c r="G1755" t="s">
        <v>0</v>
      </c>
      <c r="H1755" t="s">
        <v>36</v>
      </c>
      <c r="I1755" t="s">
        <v>19</v>
      </c>
      <c r="J1755" t="s">
        <v>13</v>
      </c>
      <c r="K1755" t="s">
        <v>4</v>
      </c>
      <c r="L1755" t="s">
        <v>30</v>
      </c>
      <c r="M1755">
        <v>1</v>
      </c>
      <c r="N1755">
        <v>104.33</v>
      </c>
      <c r="O1755">
        <v>0.1</v>
      </c>
      <c r="P1755">
        <v>49.86</v>
      </c>
      <c r="Q1755">
        <v>93.897000000000006</v>
      </c>
      <c r="R1755">
        <v>49.86</v>
      </c>
      <c r="S1755">
        <v>44.037000000000006</v>
      </c>
      <c r="T1755">
        <v>0.46899261957251032</v>
      </c>
      <c r="U1755">
        <v>2026</v>
      </c>
      <c r="V1755" t="s">
        <v>85</v>
      </c>
      <c r="W1755">
        <v>8</v>
      </c>
      <c r="X1755" t="s">
        <v>87</v>
      </c>
    </row>
    <row r="1756" spans="1:24">
      <c r="A1756">
        <v>2942</v>
      </c>
      <c r="B1756" s="28">
        <v>46261</v>
      </c>
      <c r="C1756">
        <v>2026</v>
      </c>
      <c r="D1756" t="s">
        <v>85</v>
      </c>
      <c r="E1756">
        <v>8</v>
      </c>
      <c r="F1756" t="s">
        <v>87</v>
      </c>
      <c r="G1756" t="s">
        <v>6</v>
      </c>
      <c r="H1756" t="s">
        <v>27</v>
      </c>
      <c r="I1756" t="s">
        <v>2</v>
      </c>
      <c r="J1756" t="s">
        <v>13</v>
      </c>
      <c r="K1756" t="s">
        <v>9</v>
      </c>
      <c r="L1756" t="s">
        <v>37</v>
      </c>
      <c r="M1756">
        <v>1</v>
      </c>
      <c r="N1756">
        <v>156.94999999999999</v>
      </c>
      <c r="O1756">
        <v>0</v>
      </c>
      <c r="P1756">
        <v>80.41</v>
      </c>
      <c r="Q1756">
        <v>156.94999999999999</v>
      </c>
      <c r="R1756">
        <v>80.41</v>
      </c>
      <c r="S1756">
        <v>76.539999999999992</v>
      </c>
      <c r="T1756">
        <v>0.48767123287671232</v>
      </c>
      <c r="U1756">
        <v>2026</v>
      </c>
      <c r="V1756" t="s">
        <v>85</v>
      </c>
      <c r="W1756">
        <v>8</v>
      </c>
      <c r="X1756" t="s">
        <v>87</v>
      </c>
    </row>
    <row r="1757" spans="1:24">
      <c r="A1757">
        <v>3211</v>
      </c>
      <c r="B1757" s="28">
        <v>46261</v>
      </c>
      <c r="C1757">
        <v>2026</v>
      </c>
      <c r="D1757" t="s">
        <v>85</v>
      </c>
      <c r="E1757">
        <v>8</v>
      </c>
      <c r="F1757" t="s">
        <v>87</v>
      </c>
      <c r="G1757" t="s">
        <v>6</v>
      </c>
      <c r="H1757" t="s">
        <v>49</v>
      </c>
      <c r="I1757" t="s">
        <v>19</v>
      </c>
      <c r="J1757" t="s">
        <v>16</v>
      </c>
      <c r="K1757" t="s">
        <v>4</v>
      </c>
      <c r="L1757" t="s">
        <v>26</v>
      </c>
      <c r="M1757">
        <v>3</v>
      </c>
      <c r="N1757">
        <v>41.33</v>
      </c>
      <c r="O1757">
        <v>0.05</v>
      </c>
      <c r="P1757">
        <v>17</v>
      </c>
      <c r="Q1757">
        <v>117.79049999999999</v>
      </c>
      <c r="R1757">
        <v>51</v>
      </c>
      <c r="S1757">
        <v>66.790499999999994</v>
      </c>
      <c r="T1757">
        <v>0.56702790123142355</v>
      </c>
      <c r="U1757">
        <v>2026</v>
      </c>
      <c r="V1757" t="s">
        <v>85</v>
      </c>
      <c r="W1757">
        <v>8</v>
      </c>
      <c r="X1757" t="s">
        <v>87</v>
      </c>
    </row>
    <row r="1758" spans="1:24">
      <c r="A1758">
        <v>3306</v>
      </c>
      <c r="B1758" s="28">
        <v>46261</v>
      </c>
      <c r="C1758">
        <v>2026</v>
      </c>
      <c r="D1758" t="s">
        <v>85</v>
      </c>
      <c r="E1758">
        <v>8</v>
      </c>
      <c r="F1758" t="s">
        <v>87</v>
      </c>
      <c r="G1758" t="s">
        <v>0</v>
      </c>
      <c r="H1758" t="s">
        <v>50</v>
      </c>
      <c r="I1758" t="s">
        <v>2</v>
      </c>
      <c r="J1758" t="s">
        <v>16</v>
      </c>
      <c r="K1758" t="s">
        <v>14</v>
      </c>
      <c r="L1758" t="s">
        <v>15</v>
      </c>
      <c r="M1758">
        <v>1</v>
      </c>
      <c r="N1758">
        <v>35.590000000000003</v>
      </c>
      <c r="O1758">
        <v>0</v>
      </c>
      <c r="P1758">
        <v>13.66</v>
      </c>
      <c r="Q1758">
        <v>35.590000000000003</v>
      </c>
      <c r="R1758">
        <v>13.66</v>
      </c>
      <c r="S1758">
        <v>21.930000000000003</v>
      </c>
      <c r="T1758">
        <v>0.61618432143860635</v>
      </c>
      <c r="U1758">
        <v>2026</v>
      </c>
      <c r="V1758" t="s">
        <v>85</v>
      </c>
      <c r="W1758">
        <v>8</v>
      </c>
      <c r="X1758" t="s">
        <v>87</v>
      </c>
    </row>
    <row r="1759" spans="1:24">
      <c r="A1759">
        <v>3837</v>
      </c>
      <c r="B1759" s="28">
        <v>46261</v>
      </c>
      <c r="C1759">
        <v>2026</v>
      </c>
      <c r="D1759" t="s">
        <v>85</v>
      </c>
      <c r="E1759">
        <v>8</v>
      </c>
      <c r="F1759" t="s">
        <v>87</v>
      </c>
      <c r="G1759" t="s">
        <v>20</v>
      </c>
      <c r="H1759" t="s">
        <v>33</v>
      </c>
      <c r="I1759" t="s">
        <v>2</v>
      </c>
      <c r="J1759" t="s">
        <v>3</v>
      </c>
      <c r="K1759" t="s">
        <v>23</v>
      </c>
      <c r="L1759" t="s">
        <v>24</v>
      </c>
      <c r="M1759">
        <v>2</v>
      </c>
      <c r="N1759">
        <v>335.87</v>
      </c>
      <c r="O1759">
        <v>0.1</v>
      </c>
      <c r="P1759">
        <v>196.54</v>
      </c>
      <c r="Q1759">
        <v>604.56600000000003</v>
      </c>
      <c r="R1759">
        <v>393.08</v>
      </c>
      <c r="S1759">
        <v>211.48600000000005</v>
      </c>
      <c r="T1759">
        <v>0.34981457773014035</v>
      </c>
      <c r="U1759">
        <v>2026</v>
      </c>
      <c r="V1759" t="s">
        <v>85</v>
      </c>
      <c r="W1759">
        <v>8</v>
      </c>
      <c r="X1759" t="s">
        <v>87</v>
      </c>
    </row>
    <row r="1760" spans="1:24">
      <c r="A1760">
        <v>4169</v>
      </c>
      <c r="B1760" s="28">
        <v>46261</v>
      </c>
      <c r="C1760">
        <v>2026</v>
      </c>
      <c r="D1760" t="s">
        <v>85</v>
      </c>
      <c r="E1760">
        <v>8</v>
      </c>
      <c r="F1760" t="s">
        <v>87</v>
      </c>
      <c r="G1760" t="s">
        <v>20</v>
      </c>
      <c r="H1760" t="s">
        <v>47</v>
      </c>
      <c r="I1760" t="s">
        <v>2</v>
      </c>
      <c r="J1760" t="s">
        <v>13</v>
      </c>
      <c r="K1760" t="s">
        <v>34</v>
      </c>
      <c r="L1760" t="s">
        <v>45</v>
      </c>
      <c r="M1760">
        <v>1</v>
      </c>
      <c r="N1760">
        <v>50.7</v>
      </c>
      <c r="O1760">
        <v>0.05</v>
      </c>
      <c r="P1760">
        <v>21.65</v>
      </c>
      <c r="Q1760">
        <v>48.164999999999999</v>
      </c>
      <c r="R1760">
        <v>21.65</v>
      </c>
      <c r="S1760">
        <v>26.515000000000001</v>
      </c>
      <c r="T1760">
        <v>0.55050347762898377</v>
      </c>
      <c r="U1760">
        <v>2026</v>
      </c>
      <c r="V1760" t="s">
        <v>85</v>
      </c>
      <c r="W1760">
        <v>8</v>
      </c>
      <c r="X1760" t="s">
        <v>87</v>
      </c>
    </row>
    <row r="1761" spans="1:24">
      <c r="A1761">
        <v>4452</v>
      </c>
      <c r="B1761" s="28">
        <v>46261</v>
      </c>
      <c r="C1761">
        <v>2026</v>
      </c>
      <c r="D1761" t="s">
        <v>85</v>
      </c>
      <c r="E1761">
        <v>8</v>
      </c>
      <c r="F1761" t="s">
        <v>87</v>
      </c>
      <c r="G1761" t="s">
        <v>11</v>
      </c>
      <c r="H1761" t="s">
        <v>12</v>
      </c>
      <c r="I1761" t="s">
        <v>28</v>
      </c>
      <c r="J1761" t="s">
        <v>13</v>
      </c>
      <c r="K1761" t="s">
        <v>9</v>
      </c>
      <c r="L1761" t="s">
        <v>37</v>
      </c>
      <c r="M1761">
        <v>3</v>
      </c>
      <c r="N1761">
        <v>152.76</v>
      </c>
      <c r="O1761">
        <v>0.1</v>
      </c>
      <c r="P1761">
        <v>77.36</v>
      </c>
      <c r="Q1761">
        <v>412.452</v>
      </c>
      <c r="R1761">
        <v>232.07999999999998</v>
      </c>
      <c r="S1761">
        <v>180.37200000000001</v>
      </c>
      <c r="T1761">
        <v>0.43731634226528182</v>
      </c>
      <c r="U1761">
        <v>2026</v>
      </c>
      <c r="V1761" t="s">
        <v>85</v>
      </c>
      <c r="W1761">
        <v>8</v>
      </c>
      <c r="X1761" t="s">
        <v>87</v>
      </c>
    </row>
    <row r="1762" spans="1:24">
      <c r="A1762">
        <v>4740</v>
      </c>
      <c r="B1762" s="28">
        <v>46261</v>
      </c>
      <c r="C1762">
        <v>2026</v>
      </c>
      <c r="D1762" t="s">
        <v>85</v>
      </c>
      <c r="E1762">
        <v>8</v>
      </c>
      <c r="F1762" t="s">
        <v>87</v>
      </c>
      <c r="G1762" t="s">
        <v>0</v>
      </c>
      <c r="H1762" t="s">
        <v>50</v>
      </c>
      <c r="I1762" t="s">
        <v>8</v>
      </c>
      <c r="J1762" t="s">
        <v>3</v>
      </c>
      <c r="K1762" t="s">
        <v>9</v>
      </c>
      <c r="L1762" t="s">
        <v>46</v>
      </c>
      <c r="M1762">
        <v>5</v>
      </c>
      <c r="N1762">
        <v>72.78</v>
      </c>
      <c r="O1762">
        <v>0.1</v>
      </c>
      <c r="P1762">
        <v>33.25</v>
      </c>
      <c r="Q1762">
        <v>327.51</v>
      </c>
      <c r="R1762">
        <v>166.25</v>
      </c>
      <c r="S1762">
        <v>161.26</v>
      </c>
      <c r="T1762">
        <v>0.49238191200268694</v>
      </c>
      <c r="U1762">
        <v>2026</v>
      </c>
      <c r="V1762" t="s">
        <v>85</v>
      </c>
      <c r="W1762">
        <v>8</v>
      </c>
      <c r="X1762" t="s">
        <v>87</v>
      </c>
    </row>
    <row r="1763" spans="1:24">
      <c r="A1763">
        <v>5000</v>
      </c>
      <c r="B1763" s="28">
        <v>46261</v>
      </c>
      <c r="C1763">
        <v>2026</v>
      </c>
      <c r="D1763" t="s">
        <v>85</v>
      </c>
      <c r="E1763">
        <v>8</v>
      </c>
      <c r="F1763" t="s">
        <v>87</v>
      </c>
      <c r="G1763" t="s">
        <v>6</v>
      </c>
      <c r="H1763" t="s">
        <v>43</v>
      </c>
      <c r="I1763" t="s">
        <v>28</v>
      </c>
      <c r="J1763" t="s">
        <v>13</v>
      </c>
      <c r="K1763" t="s">
        <v>14</v>
      </c>
      <c r="L1763" t="s">
        <v>15</v>
      </c>
      <c r="M1763">
        <v>2</v>
      </c>
      <c r="N1763">
        <v>37</v>
      </c>
      <c r="O1763">
        <v>0</v>
      </c>
      <c r="P1763">
        <v>13.83</v>
      </c>
      <c r="Q1763">
        <v>74</v>
      </c>
      <c r="R1763">
        <v>27.66</v>
      </c>
      <c r="S1763">
        <v>46.34</v>
      </c>
      <c r="T1763">
        <v>0.62621621621621626</v>
      </c>
      <c r="U1763">
        <v>2026</v>
      </c>
      <c r="V1763" t="s">
        <v>85</v>
      </c>
      <c r="W1763">
        <v>8</v>
      </c>
      <c r="X1763" t="s">
        <v>87</v>
      </c>
    </row>
    <row r="1764" spans="1:24">
      <c r="A1764">
        <v>5058</v>
      </c>
      <c r="B1764" s="28">
        <v>46261</v>
      </c>
      <c r="C1764">
        <v>2026</v>
      </c>
      <c r="D1764" t="s">
        <v>85</v>
      </c>
      <c r="E1764">
        <v>8</v>
      </c>
      <c r="F1764" t="s">
        <v>87</v>
      </c>
      <c r="G1764" t="s">
        <v>6</v>
      </c>
      <c r="H1764" t="s">
        <v>41</v>
      </c>
      <c r="I1764" t="s">
        <v>8</v>
      </c>
      <c r="J1764" t="s">
        <v>16</v>
      </c>
      <c r="K1764" t="s">
        <v>4</v>
      </c>
      <c r="L1764" t="s">
        <v>26</v>
      </c>
      <c r="M1764">
        <v>6</v>
      </c>
      <c r="N1764">
        <v>41.33</v>
      </c>
      <c r="O1764">
        <v>0.2</v>
      </c>
      <c r="P1764">
        <v>17.02</v>
      </c>
      <c r="Q1764">
        <v>198.38400000000001</v>
      </c>
      <c r="R1764">
        <v>102.12</v>
      </c>
      <c r="S1764">
        <v>96.26400000000001</v>
      </c>
      <c r="T1764">
        <v>0.48524074522138883</v>
      </c>
      <c r="U1764">
        <v>2026</v>
      </c>
      <c r="V1764" t="s">
        <v>85</v>
      </c>
      <c r="W1764">
        <v>8</v>
      </c>
      <c r="X1764" t="s">
        <v>87</v>
      </c>
    </row>
    <row r="1765" spans="1:24">
      <c r="A1765">
        <v>496</v>
      </c>
      <c r="B1765" s="28">
        <v>46262</v>
      </c>
      <c r="C1765">
        <v>2026</v>
      </c>
      <c r="D1765" t="s">
        <v>85</v>
      </c>
      <c r="E1765">
        <v>8</v>
      </c>
      <c r="F1765" t="s">
        <v>87</v>
      </c>
      <c r="G1765" t="s">
        <v>0</v>
      </c>
      <c r="H1765" t="s">
        <v>50</v>
      </c>
      <c r="I1765" t="s">
        <v>19</v>
      </c>
      <c r="J1765" t="s">
        <v>3</v>
      </c>
      <c r="K1765" t="s">
        <v>34</v>
      </c>
      <c r="L1765" t="s">
        <v>42</v>
      </c>
      <c r="M1765">
        <v>1</v>
      </c>
      <c r="N1765">
        <v>37.020000000000003</v>
      </c>
      <c r="O1765">
        <v>0</v>
      </c>
      <c r="P1765">
        <v>13.64</v>
      </c>
      <c r="Q1765">
        <v>37.020000000000003</v>
      </c>
      <c r="R1765">
        <v>13.64</v>
      </c>
      <c r="S1765">
        <v>23.380000000000003</v>
      </c>
      <c r="T1765">
        <v>0.63155051323608857</v>
      </c>
      <c r="U1765">
        <v>2026</v>
      </c>
      <c r="V1765" t="s">
        <v>85</v>
      </c>
      <c r="W1765">
        <v>8</v>
      </c>
      <c r="X1765" t="s">
        <v>87</v>
      </c>
    </row>
    <row r="1766" spans="1:24">
      <c r="A1766">
        <v>1343</v>
      </c>
      <c r="B1766" s="28">
        <v>46262</v>
      </c>
      <c r="C1766">
        <v>2026</v>
      </c>
      <c r="D1766" t="s">
        <v>85</v>
      </c>
      <c r="E1766">
        <v>8</v>
      </c>
      <c r="F1766" t="s">
        <v>87</v>
      </c>
      <c r="G1766" t="s">
        <v>20</v>
      </c>
      <c r="H1766" t="s">
        <v>33</v>
      </c>
      <c r="I1766" t="s">
        <v>2</v>
      </c>
      <c r="J1766" t="s">
        <v>13</v>
      </c>
      <c r="K1766" t="s">
        <v>23</v>
      </c>
      <c r="L1766" t="s">
        <v>40</v>
      </c>
      <c r="M1766">
        <v>1</v>
      </c>
      <c r="N1766">
        <v>81.06</v>
      </c>
      <c r="O1766">
        <v>0</v>
      </c>
      <c r="P1766">
        <v>38.43</v>
      </c>
      <c r="Q1766">
        <v>81.06</v>
      </c>
      <c r="R1766">
        <v>38.43</v>
      </c>
      <c r="S1766">
        <v>42.63</v>
      </c>
      <c r="T1766">
        <v>0.52590673575129532</v>
      </c>
      <c r="U1766">
        <v>2026</v>
      </c>
      <c r="V1766" t="s">
        <v>85</v>
      </c>
      <c r="W1766">
        <v>8</v>
      </c>
      <c r="X1766" t="s">
        <v>87</v>
      </c>
    </row>
    <row r="1767" spans="1:24">
      <c r="A1767">
        <v>1455</v>
      </c>
      <c r="B1767" s="28">
        <v>46262</v>
      </c>
      <c r="C1767">
        <v>2026</v>
      </c>
      <c r="D1767" t="s">
        <v>85</v>
      </c>
      <c r="E1767">
        <v>8</v>
      </c>
      <c r="F1767" t="s">
        <v>87</v>
      </c>
      <c r="G1767" t="s">
        <v>11</v>
      </c>
      <c r="H1767" t="s">
        <v>12</v>
      </c>
      <c r="I1767" t="s">
        <v>2</v>
      </c>
      <c r="J1767" t="s">
        <v>13</v>
      </c>
      <c r="K1767" t="s">
        <v>4</v>
      </c>
      <c r="L1767" t="s">
        <v>22</v>
      </c>
      <c r="M1767">
        <v>2</v>
      </c>
      <c r="N1767">
        <v>51.91</v>
      </c>
      <c r="O1767">
        <v>0</v>
      </c>
      <c r="P1767">
        <v>21.94</v>
      </c>
      <c r="Q1767">
        <v>103.82</v>
      </c>
      <c r="R1767">
        <v>43.88</v>
      </c>
      <c r="S1767">
        <v>59.939999999999991</v>
      </c>
      <c r="T1767">
        <v>0.57734540550953573</v>
      </c>
      <c r="U1767">
        <v>2026</v>
      </c>
      <c r="V1767" t="s">
        <v>85</v>
      </c>
      <c r="W1767">
        <v>8</v>
      </c>
      <c r="X1767" t="s">
        <v>87</v>
      </c>
    </row>
    <row r="1768" spans="1:24">
      <c r="A1768">
        <v>1632</v>
      </c>
      <c r="B1768" s="28">
        <v>46262</v>
      </c>
      <c r="C1768">
        <v>2026</v>
      </c>
      <c r="D1768" t="s">
        <v>85</v>
      </c>
      <c r="E1768">
        <v>8</v>
      </c>
      <c r="F1768" t="s">
        <v>87</v>
      </c>
      <c r="G1768" t="s">
        <v>20</v>
      </c>
      <c r="H1768" t="s">
        <v>31</v>
      </c>
      <c r="I1768" t="s">
        <v>28</v>
      </c>
      <c r="J1768" t="s">
        <v>13</v>
      </c>
      <c r="K1768" t="s">
        <v>14</v>
      </c>
      <c r="L1768" t="s">
        <v>15</v>
      </c>
      <c r="M1768">
        <v>1</v>
      </c>
      <c r="N1768">
        <v>35.700000000000003</v>
      </c>
      <c r="O1768">
        <v>0.05</v>
      </c>
      <c r="P1768">
        <v>13.45</v>
      </c>
      <c r="Q1768">
        <v>33.914999999999999</v>
      </c>
      <c r="R1768">
        <v>13.45</v>
      </c>
      <c r="S1768">
        <v>20.465</v>
      </c>
      <c r="T1768">
        <v>0.60342031549461894</v>
      </c>
      <c r="U1768">
        <v>2026</v>
      </c>
      <c r="V1768" t="s">
        <v>85</v>
      </c>
      <c r="W1768">
        <v>8</v>
      </c>
      <c r="X1768" t="s">
        <v>87</v>
      </c>
    </row>
    <row r="1769" spans="1:24">
      <c r="A1769">
        <v>1817</v>
      </c>
      <c r="B1769" s="28">
        <v>46262</v>
      </c>
      <c r="C1769">
        <v>2026</v>
      </c>
      <c r="D1769" t="s">
        <v>85</v>
      </c>
      <c r="E1769">
        <v>8</v>
      </c>
      <c r="F1769" t="s">
        <v>87</v>
      </c>
      <c r="G1769" t="s">
        <v>0</v>
      </c>
      <c r="H1769" t="s">
        <v>36</v>
      </c>
      <c r="I1769" t="s">
        <v>19</v>
      </c>
      <c r="J1769" t="s">
        <v>13</v>
      </c>
      <c r="K1769" t="s">
        <v>34</v>
      </c>
      <c r="L1769" t="s">
        <v>42</v>
      </c>
      <c r="M1769">
        <v>1</v>
      </c>
      <c r="N1769">
        <v>36.590000000000003</v>
      </c>
      <c r="O1769">
        <v>0.05</v>
      </c>
      <c r="P1769">
        <v>14.15</v>
      </c>
      <c r="Q1769">
        <v>34.7605</v>
      </c>
      <c r="R1769">
        <v>14.15</v>
      </c>
      <c r="S1769">
        <v>20.610500000000002</v>
      </c>
      <c r="T1769">
        <v>0.59292875534011313</v>
      </c>
      <c r="U1769">
        <v>2026</v>
      </c>
      <c r="V1769" t="s">
        <v>85</v>
      </c>
      <c r="W1769">
        <v>8</v>
      </c>
      <c r="X1769" t="s">
        <v>87</v>
      </c>
    </row>
    <row r="1770" spans="1:24">
      <c r="A1770">
        <v>2993</v>
      </c>
      <c r="B1770" s="28">
        <v>46262</v>
      </c>
      <c r="C1770">
        <v>2026</v>
      </c>
      <c r="D1770" t="s">
        <v>85</v>
      </c>
      <c r="E1770">
        <v>8</v>
      </c>
      <c r="F1770" t="s">
        <v>87</v>
      </c>
      <c r="G1770" t="s">
        <v>6</v>
      </c>
      <c r="H1770" t="s">
        <v>43</v>
      </c>
      <c r="I1770" t="s">
        <v>8</v>
      </c>
      <c r="J1770" t="s">
        <v>16</v>
      </c>
      <c r="K1770" t="s">
        <v>14</v>
      </c>
      <c r="L1770" t="s">
        <v>15</v>
      </c>
      <c r="M1770">
        <v>3</v>
      </c>
      <c r="N1770">
        <v>35.520000000000003</v>
      </c>
      <c r="O1770">
        <v>0.1</v>
      </c>
      <c r="P1770">
        <v>13.78</v>
      </c>
      <c r="Q1770">
        <v>95.904000000000011</v>
      </c>
      <c r="R1770">
        <v>41.339999999999996</v>
      </c>
      <c r="S1770">
        <v>54.564000000000014</v>
      </c>
      <c r="T1770">
        <v>0.56894394394394399</v>
      </c>
      <c r="U1770">
        <v>2026</v>
      </c>
      <c r="V1770" t="s">
        <v>85</v>
      </c>
      <c r="W1770">
        <v>8</v>
      </c>
      <c r="X1770" t="s">
        <v>87</v>
      </c>
    </row>
    <row r="1771" spans="1:24">
      <c r="A1771">
        <v>4676</v>
      </c>
      <c r="B1771" s="28">
        <v>46262</v>
      </c>
      <c r="C1771">
        <v>2026</v>
      </c>
      <c r="D1771" t="s">
        <v>85</v>
      </c>
      <c r="E1771">
        <v>8</v>
      </c>
      <c r="F1771" t="s">
        <v>87</v>
      </c>
      <c r="G1771" t="s">
        <v>20</v>
      </c>
      <c r="H1771" t="s">
        <v>47</v>
      </c>
      <c r="I1771" t="s">
        <v>19</v>
      </c>
      <c r="J1771" t="s">
        <v>13</v>
      </c>
      <c r="K1771" t="s">
        <v>4</v>
      </c>
      <c r="L1771" t="s">
        <v>5</v>
      </c>
      <c r="M1771">
        <v>2</v>
      </c>
      <c r="N1771">
        <v>81.88</v>
      </c>
      <c r="O1771">
        <v>0.1</v>
      </c>
      <c r="P1771">
        <v>42.87</v>
      </c>
      <c r="Q1771">
        <v>147.38399999999999</v>
      </c>
      <c r="R1771">
        <v>85.74</v>
      </c>
      <c r="S1771">
        <v>61.643999999999991</v>
      </c>
      <c r="T1771">
        <v>0.41825435596808336</v>
      </c>
      <c r="U1771">
        <v>2026</v>
      </c>
      <c r="V1771" t="s">
        <v>85</v>
      </c>
      <c r="W1771">
        <v>8</v>
      </c>
      <c r="X1771" t="s">
        <v>87</v>
      </c>
    </row>
    <row r="1772" spans="1:24">
      <c r="A1772">
        <v>5105</v>
      </c>
      <c r="B1772" s="28">
        <v>46262</v>
      </c>
      <c r="C1772">
        <v>2026</v>
      </c>
      <c r="D1772" t="s">
        <v>85</v>
      </c>
      <c r="E1772">
        <v>8</v>
      </c>
      <c r="F1772" t="s">
        <v>87</v>
      </c>
      <c r="G1772" t="s">
        <v>20</v>
      </c>
      <c r="H1772" t="s">
        <v>31</v>
      </c>
      <c r="I1772" t="s">
        <v>2</v>
      </c>
      <c r="J1772" t="s">
        <v>16</v>
      </c>
      <c r="K1772" t="s">
        <v>14</v>
      </c>
      <c r="L1772" t="s">
        <v>32</v>
      </c>
      <c r="M1772">
        <v>4</v>
      </c>
      <c r="N1772">
        <v>46.54</v>
      </c>
      <c r="O1772">
        <v>0</v>
      </c>
      <c r="P1772">
        <v>18.86</v>
      </c>
      <c r="Q1772">
        <v>186.16</v>
      </c>
      <c r="R1772">
        <v>75.44</v>
      </c>
      <c r="S1772">
        <v>110.72</v>
      </c>
      <c r="T1772">
        <v>0.5947571981091534</v>
      </c>
      <c r="U1772">
        <v>2026</v>
      </c>
      <c r="V1772" t="s">
        <v>85</v>
      </c>
      <c r="W1772">
        <v>8</v>
      </c>
      <c r="X1772" t="s">
        <v>87</v>
      </c>
    </row>
    <row r="1773" spans="1:24">
      <c r="A1773">
        <v>223</v>
      </c>
      <c r="B1773" s="28">
        <v>46263</v>
      </c>
      <c r="C1773">
        <v>2026</v>
      </c>
      <c r="D1773" t="s">
        <v>85</v>
      </c>
      <c r="E1773">
        <v>8</v>
      </c>
      <c r="F1773" t="s">
        <v>87</v>
      </c>
      <c r="G1773" t="s">
        <v>11</v>
      </c>
      <c r="H1773" t="s">
        <v>12</v>
      </c>
      <c r="I1773" t="s">
        <v>19</v>
      </c>
      <c r="J1773" t="s">
        <v>3</v>
      </c>
      <c r="K1773" t="s">
        <v>34</v>
      </c>
      <c r="L1773" t="s">
        <v>45</v>
      </c>
      <c r="M1773">
        <v>1</v>
      </c>
      <c r="N1773">
        <v>49.79</v>
      </c>
      <c r="O1773">
        <v>0</v>
      </c>
      <c r="P1773">
        <v>21.43</v>
      </c>
      <c r="Q1773">
        <v>49.79</v>
      </c>
      <c r="R1773">
        <v>21.43</v>
      </c>
      <c r="S1773">
        <v>28.36</v>
      </c>
      <c r="T1773">
        <v>0.56959228760795344</v>
      </c>
      <c r="U1773">
        <v>2026</v>
      </c>
      <c r="V1773" t="s">
        <v>85</v>
      </c>
      <c r="W1773">
        <v>8</v>
      </c>
      <c r="X1773" t="s">
        <v>87</v>
      </c>
    </row>
    <row r="1774" spans="1:24">
      <c r="A1774">
        <v>1023</v>
      </c>
      <c r="B1774" s="28">
        <v>46263</v>
      </c>
      <c r="C1774">
        <v>2026</v>
      </c>
      <c r="D1774" t="s">
        <v>85</v>
      </c>
      <c r="E1774">
        <v>8</v>
      </c>
      <c r="F1774" t="s">
        <v>87</v>
      </c>
      <c r="G1774" t="s">
        <v>11</v>
      </c>
      <c r="H1774" t="s">
        <v>18</v>
      </c>
      <c r="I1774" t="s">
        <v>2</v>
      </c>
      <c r="J1774" t="s">
        <v>13</v>
      </c>
      <c r="K1774" t="s">
        <v>9</v>
      </c>
      <c r="L1774" t="s">
        <v>10</v>
      </c>
      <c r="M1774">
        <v>6</v>
      </c>
      <c r="N1774">
        <v>90.19</v>
      </c>
      <c r="O1774">
        <v>0</v>
      </c>
      <c r="P1774">
        <v>45.61</v>
      </c>
      <c r="Q1774">
        <v>541.14</v>
      </c>
      <c r="R1774">
        <v>273.65999999999997</v>
      </c>
      <c r="S1774">
        <v>267.48</v>
      </c>
      <c r="T1774">
        <v>0.4942898325756736</v>
      </c>
      <c r="U1774">
        <v>2026</v>
      </c>
      <c r="V1774" t="s">
        <v>85</v>
      </c>
      <c r="W1774">
        <v>8</v>
      </c>
      <c r="X1774" t="s">
        <v>87</v>
      </c>
    </row>
    <row r="1775" spans="1:24">
      <c r="A1775">
        <v>1694</v>
      </c>
      <c r="B1775" s="28">
        <v>46263</v>
      </c>
      <c r="C1775">
        <v>2026</v>
      </c>
      <c r="D1775" t="s">
        <v>85</v>
      </c>
      <c r="E1775">
        <v>8</v>
      </c>
      <c r="F1775" t="s">
        <v>87</v>
      </c>
      <c r="G1775" t="s">
        <v>6</v>
      </c>
      <c r="H1775" t="s">
        <v>43</v>
      </c>
      <c r="I1775" t="s">
        <v>2</v>
      </c>
      <c r="J1775" t="s">
        <v>13</v>
      </c>
      <c r="K1775" t="s">
        <v>9</v>
      </c>
      <c r="L1775" t="s">
        <v>46</v>
      </c>
      <c r="M1775">
        <v>1</v>
      </c>
      <c r="N1775">
        <v>70.38</v>
      </c>
      <c r="O1775">
        <v>0.15</v>
      </c>
      <c r="P1775">
        <v>32.64</v>
      </c>
      <c r="Q1775">
        <v>59.822999999999993</v>
      </c>
      <c r="R1775">
        <v>32.64</v>
      </c>
      <c r="S1775">
        <v>27.182999999999993</v>
      </c>
      <c r="T1775">
        <v>0.45439045183290699</v>
      </c>
      <c r="U1775">
        <v>2026</v>
      </c>
      <c r="V1775" t="s">
        <v>85</v>
      </c>
      <c r="W1775">
        <v>8</v>
      </c>
      <c r="X1775" t="s">
        <v>87</v>
      </c>
    </row>
    <row r="1776" spans="1:24">
      <c r="A1776">
        <v>2006</v>
      </c>
      <c r="B1776" s="28">
        <v>46263</v>
      </c>
      <c r="C1776">
        <v>2026</v>
      </c>
      <c r="D1776" t="s">
        <v>85</v>
      </c>
      <c r="E1776">
        <v>8</v>
      </c>
      <c r="F1776" t="s">
        <v>87</v>
      </c>
      <c r="G1776" t="s">
        <v>20</v>
      </c>
      <c r="H1776" t="s">
        <v>47</v>
      </c>
      <c r="I1776" t="s">
        <v>2</v>
      </c>
      <c r="J1776" t="s">
        <v>13</v>
      </c>
      <c r="K1776" t="s">
        <v>14</v>
      </c>
      <c r="L1776" t="s">
        <v>32</v>
      </c>
      <c r="M1776">
        <v>1</v>
      </c>
      <c r="N1776">
        <v>46.43</v>
      </c>
      <c r="O1776">
        <v>0</v>
      </c>
      <c r="P1776">
        <v>18.2</v>
      </c>
      <c r="Q1776">
        <v>46.43</v>
      </c>
      <c r="R1776">
        <v>18.2</v>
      </c>
      <c r="S1776">
        <v>28.23</v>
      </c>
      <c r="T1776">
        <v>0.60801206116734874</v>
      </c>
      <c r="U1776">
        <v>2026</v>
      </c>
      <c r="V1776" t="s">
        <v>85</v>
      </c>
      <c r="W1776">
        <v>8</v>
      </c>
      <c r="X1776" t="s">
        <v>87</v>
      </c>
    </row>
    <row r="1777" spans="1:24">
      <c r="A1777">
        <v>3026</v>
      </c>
      <c r="B1777" s="28">
        <v>46263</v>
      </c>
      <c r="C1777">
        <v>2026</v>
      </c>
      <c r="D1777" t="s">
        <v>85</v>
      </c>
      <c r="E1777">
        <v>8</v>
      </c>
      <c r="F1777" t="s">
        <v>87</v>
      </c>
      <c r="G1777" t="s">
        <v>0</v>
      </c>
      <c r="H1777" t="s">
        <v>1</v>
      </c>
      <c r="I1777" t="s">
        <v>2</v>
      </c>
      <c r="J1777" t="s">
        <v>13</v>
      </c>
      <c r="K1777" t="s">
        <v>23</v>
      </c>
      <c r="L1777" t="s">
        <v>29</v>
      </c>
      <c r="M1777">
        <v>1</v>
      </c>
      <c r="N1777">
        <v>194.75</v>
      </c>
      <c r="O1777">
        <v>0.05</v>
      </c>
      <c r="P1777">
        <v>105.94</v>
      </c>
      <c r="Q1777">
        <v>185.01249999999999</v>
      </c>
      <c r="R1777">
        <v>105.94</v>
      </c>
      <c r="S1777">
        <v>79.072499999999991</v>
      </c>
      <c r="T1777">
        <v>0.42739004121343149</v>
      </c>
      <c r="U1777">
        <v>2026</v>
      </c>
      <c r="V1777" t="s">
        <v>85</v>
      </c>
      <c r="W1777">
        <v>8</v>
      </c>
      <c r="X1777" t="s">
        <v>87</v>
      </c>
    </row>
    <row r="1778" spans="1:24">
      <c r="A1778">
        <v>3057</v>
      </c>
      <c r="B1778" s="28">
        <v>46263</v>
      </c>
      <c r="C1778">
        <v>2026</v>
      </c>
      <c r="D1778" t="s">
        <v>85</v>
      </c>
      <c r="E1778">
        <v>8</v>
      </c>
      <c r="F1778" t="s">
        <v>87</v>
      </c>
      <c r="G1778" t="s">
        <v>6</v>
      </c>
      <c r="H1778" t="s">
        <v>49</v>
      </c>
      <c r="I1778" t="s">
        <v>19</v>
      </c>
      <c r="J1778" t="s">
        <v>3</v>
      </c>
      <c r="K1778" t="s">
        <v>9</v>
      </c>
      <c r="L1778" t="s">
        <v>17</v>
      </c>
      <c r="M1778">
        <v>2</v>
      </c>
      <c r="N1778">
        <v>142.16</v>
      </c>
      <c r="O1778">
        <v>0</v>
      </c>
      <c r="P1778">
        <v>79.36</v>
      </c>
      <c r="Q1778">
        <v>284.32</v>
      </c>
      <c r="R1778">
        <v>158.72</v>
      </c>
      <c r="S1778">
        <v>125.6</v>
      </c>
      <c r="T1778">
        <v>0.44175576814856499</v>
      </c>
      <c r="U1778">
        <v>2026</v>
      </c>
      <c r="V1778" t="s">
        <v>85</v>
      </c>
      <c r="W1778">
        <v>8</v>
      </c>
      <c r="X1778" t="s">
        <v>87</v>
      </c>
    </row>
    <row r="1779" spans="1:24">
      <c r="A1779">
        <v>3112</v>
      </c>
      <c r="B1779" s="28">
        <v>46263</v>
      </c>
      <c r="C1779">
        <v>2026</v>
      </c>
      <c r="D1779" t="s">
        <v>85</v>
      </c>
      <c r="E1779">
        <v>8</v>
      </c>
      <c r="F1779" t="s">
        <v>87</v>
      </c>
      <c r="G1779" t="s">
        <v>20</v>
      </c>
      <c r="H1779" t="s">
        <v>33</v>
      </c>
      <c r="I1779" t="s">
        <v>2</v>
      </c>
      <c r="J1779" t="s">
        <v>16</v>
      </c>
      <c r="K1779" t="s">
        <v>14</v>
      </c>
      <c r="L1779" t="s">
        <v>32</v>
      </c>
      <c r="M1779">
        <v>2</v>
      </c>
      <c r="N1779">
        <v>47.69</v>
      </c>
      <c r="O1779">
        <v>0.05</v>
      </c>
      <c r="P1779">
        <v>18.8</v>
      </c>
      <c r="Q1779">
        <v>90.61099999999999</v>
      </c>
      <c r="R1779">
        <v>37.6</v>
      </c>
      <c r="S1779">
        <v>53.010999999999989</v>
      </c>
      <c r="T1779">
        <v>0.58503934400900548</v>
      </c>
      <c r="U1779">
        <v>2026</v>
      </c>
      <c r="V1779" t="s">
        <v>85</v>
      </c>
      <c r="W1779">
        <v>8</v>
      </c>
      <c r="X1779" t="s">
        <v>87</v>
      </c>
    </row>
    <row r="1780" spans="1:24">
      <c r="A1780">
        <v>3137</v>
      </c>
      <c r="B1780" s="28">
        <v>46263</v>
      </c>
      <c r="C1780">
        <v>2026</v>
      </c>
      <c r="D1780" t="s">
        <v>85</v>
      </c>
      <c r="E1780">
        <v>8</v>
      </c>
      <c r="F1780" t="s">
        <v>87</v>
      </c>
      <c r="G1780" t="s">
        <v>11</v>
      </c>
      <c r="H1780" t="s">
        <v>25</v>
      </c>
      <c r="I1780" t="s">
        <v>19</v>
      </c>
      <c r="J1780" t="s">
        <v>13</v>
      </c>
      <c r="K1780" t="s">
        <v>14</v>
      </c>
      <c r="L1780" t="s">
        <v>48</v>
      </c>
      <c r="M1780">
        <v>3</v>
      </c>
      <c r="N1780">
        <v>164.51</v>
      </c>
      <c r="O1780">
        <v>0</v>
      </c>
      <c r="P1780">
        <v>86.76</v>
      </c>
      <c r="Q1780">
        <v>493.53</v>
      </c>
      <c r="R1780">
        <v>260.28000000000003</v>
      </c>
      <c r="S1780">
        <v>233.24999999999994</v>
      </c>
      <c r="T1780">
        <v>0.47261564646526039</v>
      </c>
      <c r="U1780">
        <v>2026</v>
      </c>
      <c r="V1780" t="s">
        <v>85</v>
      </c>
      <c r="W1780">
        <v>8</v>
      </c>
      <c r="X1780" t="s">
        <v>87</v>
      </c>
    </row>
    <row r="1781" spans="1:24">
      <c r="A1781">
        <v>3983</v>
      </c>
      <c r="B1781" s="28">
        <v>46263</v>
      </c>
      <c r="C1781">
        <v>2026</v>
      </c>
      <c r="D1781" t="s">
        <v>85</v>
      </c>
      <c r="E1781">
        <v>8</v>
      </c>
      <c r="F1781" t="s">
        <v>87</v>
      </c>
      <c r="G1781" t="s">
        <v>11</v>
      </c>
      <c r="H1781" t="s">
        <v>12</v>
      </c>
      <c r="I1781" t="s">
        <v>28</v>
      </c>
      <c r="J1781" t="s">
        <v>16</v>
      </c>
      <c r="K1781" t="s">
        <v>23</v>
      </c>
      <c r="L1781" t="s">
        <v>29</v>
      </c>
      <c r="M1781">
        <v>2</v>
      </c>
      <c r="N1781">
        <v>194.71</v>
      </c>
      <c r="O1781">
        <v>0.1</v>
      </c>
      <c r="P1781">
        <v>105.57</v>
      </c>
      <c r="Q1781">
        <v>350.47800000000001</v>
      </c>
      <c r="R1781">
        <v>211.14</v>
      </c>
      <c r="S1781">
        <v>139.33800000000002</v>
      </c>
      <c r="T1781">
        <v>0.39756561039494637</v>
      </c>
      <c r="U1781">
        <v>2026</v>
      </c>
      <c r="V1781" t="s">
        <v>85</v>
      </c>
      <c r="W1781">
        <v>8</v>
      </c>
      <c r="X1781" t="s">
        <v>87</v>
      </c>
    </row>
    <row r="1782" spans="1:24">
      <c r="A1782">
        <v>4016</v>
      </c>
      <c r="B1782" s="28">
        <v>46263</v>
      </c>
      <c r="C1782">
        <v>2026</v>
      </c>
      <c r="D1782" t="s">
        <v>85</v>
      </c>
      <c r="E1782">
        <v>8</v>
      </c>
      <c r="F1782" t="s">
        <v>87</v>
      </c>
      <c r="G1782" t="s">
        <v>20</v>
      </c>
      <c r="H1782" t="s">
        <v>47</v>
      </c>
      <c r="I1782" t="s">
        <v>8</v>
      </c>
      <c r="J1782" t="s">
        <v>16</v>
      </c>
      <c r="K1782" t="s">
        <v>9</v>
      </c>
      <c r="L1782" t="s">
        <v>17</v>
      </c>
      <c r="M1782">
        <v>5</v>
      </c>
      <c r="N1782">
        <v>145.24</v>
      </c>
      <c r="O1782">
        <v>0.15</v>
      </c>
      <c r="P1782">
        <v>77.69</v>
      </c>
      <c r="Q1782">
        <v>617.27</v>
      </c>
      <c r="R1782">
        <v>388.45</v>
      </c>
      <c r="S1782">
        <v>228.82</v>
      </c>
      <c r="T1782">
        <v>0.37069677774717708</v>
      </c>
      <c r="U1782">
        <v>2026</v>
      </c>
      <c r="V1782" t="s">
        <v>85</v>
      </c>
      <c r="W1782">
        <v>8</v>
      </c>
      <c r="X1782" t="s">
        <v>87</v>
      </c>
    </row>
    <row r="1783" spans="1:24">
      <c r="A1783">
        <v>4340</v>
      </c>
      <c r="B1783" s="28">
        <v>46263</v>
      </c>
      <c r="C1783">
        <v>2026</v>
      </c>
      <c r="D1783" t="s">
        <v>85</v>
      </c>
      <c r="E1783">
        <v>8</v>
      </c>
      <c r="F1783" t="s">
        <v>87</v>
      </c>
      <c r="G1783" t="s">
        <v>20</v>
      </c>
      <c r="H1783" t="s">
        <v>33</v>
      </c>
      <c r="I1783" t="s">
        <v>2</v>
      </c>
      <c r="J1783" t="s">
        <v>13</v>
      </c>
      <c r="K1783" t="s">
        <v>14</v>
      </c>
      <c r="L1783" t="s">
        <v>15</v>
      </c>
      <c r="M1783">
        <v>2</v>
      </c>
      <c r="N1783">
        <v>35.6</v>
      </c>
      <c r="O1783">
        <v>0.15</v>
      </c>
      <c r="P1783">
        <v>13.67</v>
      </c>
      <c r="Q1783">
        <v>60.52</v>
      </c>
      <c r="R1783">
        <v>27.34</v>
      </c>
      <c r="S1783">
        <v>33.180000000000007</v>
      </c>
      <c r="T1783">
        <v>0.54824851288830145</v>
      </c>
      <c r="U1783">
        <v>2026</v>
      </c>
      <c r="V1783" t="s">
        <v>85</v>
      </c>
      <c r="W1783">
        <v>8</v>
      </c>
      <c r="X1783" t="s">
        <v>87</v>
      </c>
    </row>
    <row r="1784" spans="1:24">
      <c r="A1784">
        <v>4640</v>
      </c>
      <c r="B1784" s="28">
        <v>46263</v>
      </c>
      <c r="C1784">
        <v>2026</v>
      </c>
      <c r="D1784" t="s">
        <v>85</v>
      </c>
      <c r="E1784">
        <v>8</v>
      </c>
      <c r="F1784" t="s">
        <v>87</v>
      </c>
      <c r="G1784" t="s">
        <v>0</v>
      </c>
      <c r="H1784" t="s">
        <v>50</v>
      </c>
      <c r="I1784" t="s">
        <v>2</v>
      </c>
      <c r="J1784" t="s">
        <v>13</v>
      </c>
      <c r="K1784" t="s">
        <v>34</v>
      </c>
      <c r="L1784" t="s">
        <v>35</v>
      </c>
      <c r="M1784">
        <v>2</v>
      </c>
      <c r="N1784">
        <v>41.05</v>
      </c>
      <c r="O1784">
        <v>0.05</v>
      </c>
      <c r="P1784">
        <v>14.47</v>
      </c>
      <c r="Q1784">
        <v>77.99499999999999</v>
      </c>
      <c r="R1784">
        <v>28.94</v>
      </c>
      <c r="S1784">
        <v>49.054999999999993</v>
      </c>
      <c r="T1784">
        <v>0.62895057375472785</v>
      </c>
      <c r="U1784">
        <v>2026</v>
      </c>
      <c r="V1784" t="s">
        <v>85</v>
      </c>
      <c r="W1784">
        <v>8</v>
      </c>
      <c r="X1784" t="s">
        <v>87</v>
      </c>
    </row>
    <row r="1785" spans="1:24">
      <c r="A1785">
        <v>4733</v>
      </c>
      <c r="B1785" s="28">
        <v>46263</v>
      </c>
      <c r="C1785">
        <v>2026</v>
      </c>
      <c r="D1785" t="s">
        <v>85</v>
      </c>
      <c r="E1785">
        <v>8</v>
      </c>
      <c r="F1785" t="s">
        <v>87</v>
      </c>
      <c r="G1785" t="s">
        <v>11</v>
      </c>
      <c r="H1785" t="s">
        <v>12</v>
      </c>
      <c r="I1785" t="s">
        <v>2</v>
      </c>
      <c r="J1785" t="s">
        <v>13</v>
      </c>
      <c r="K1785" t="s">
        <v>9</v>
      </c>
      <c r="L1785" t="s">
        <v>37</v>
      </c>
      <c r="M1785">
        <v>2</v>
      </c>
      <c r="N1785">
        <v>153.63999999999999</v>
      </c>
      <c r="O1785">
        <v>0.05</v>
      </c>
      <c r="P1785">
        <v>77.709999999999994</v>
      </c>
      <c r="Q1785">
        <v>291.91599999999994</v>
      </c>
      <c r="R1785">
        <v>155.41999999999999</v>
      </c>
      <c r="S1785">
        <v>136.49599999999995</v>
      </c>
      <c r="T1785">
        <v>0.46758656599843784</v>
      </c>
      <c r="U1785">
        <v>2026</v>
      </c>
      <c r="V1785" t="s">
        <v>85</v>
      </c>
      <c r="W1785">
        <v>8</v>
      </c>
      <c r="X1785" t="s">
        <v>87</v>
      </c>
    </row>
    <row r="1786" spans="1:24">
      <c r="A1786">
        <v>4827</v>
      </c>
      <c r="B1786" s="28">
        <v>46263</v>
      </c>
      <c r="C1786">
        <v>2026</v>
      </c>
      <c r="D1786" t="s">
        <v>85</v>
      </c>
      <c r="E1786">
        <v>8</v>
      </c>
      <c r="F1786" t="s">
        <v>87</v>
      </c>
      <c r="G1786" t="s">
        <v>11</v>
      </c>
      <c r="H1786" t="s">
        <v>12</v>
      </c>
      <c r="I1786" t="s">
        <v>2</v>
      </c>
      <c r="J1786" t="s">
        <v>3</v>
      </c>
      <c r="K1786" t="s">
        <v>14</v>
      </c>
      <c r="L1786" t="s">
        <v>15</v>
      </c>
      <c r="M1786">
        <v>5</v>
      </c>
      <c r="N1786">
        <v>36.700000000000003</v>
      </c>
      <c r="O1786">
        <v>0</v>
      </c>
      <c r="P1786">
        <v>13.45</v>
      </c>
      <c r="Q1786">
        <v>183.5</v>
      </c>
      <c r="R1786">
        <v>67.25</v>
      </c>
      <c r="S1786">
        <v>116.25</v>
      </c>
      <c r="T1786">
        <v>0.63351498637602177</v>
      </c>
      <c r="U1786">
        <v>2026</v>
      </c>
      <c r="V1786" t="s">
        <v>85</v>
      </c>
      <c r="W1786">
        <v>8</v>
      </c>
      <c r="X1786" t="s">
        <v>87</v>
      </c>
    </row>
    <row r="1787" spans="1:24">
      <c r="A1787">
        <v>5180</v>
      </c>
      <c r="B1787" s="28">
        <v>46263</v>
      </c>
      <c r="C1787">
        <v>2026</v>
      </c>
      <c r="D1787" t="s">
        <v>85</v>
      </c>
      <c r="E1787">
        <v>8</v>
      </c>
      <c r="F1787" t="s">
        <v>87</v>
      </c>
      <c r="G1787" t="s">
        <v>0</v>
      </c>
      <c r="H1787" t="s">
        <v>50</v>
      </c>
      <c r="I1787" t="s">
        <v>8</v>
      </c>
      <c r="J1787" t="s">
        <v>16</v>
      </c>
      <c r="K1787" t="s">
        <v>23</v>
      </c>
      <c r="L1787" t="s">
        <v>51</v>
      </c>
      <c r="M1787">
        <v>8</v>
      </c>
      <c r="N1787">
        <v>124</v>
      </c>
      <c r="O1787">
        <v>0.1</v>
      </c>
      <c r="P1787">
        <v>61.85</v>
      </c>
      <c r="Q1787">
        <v>892.80000000000007</v>
      </c>
      <c r="R1787">
        <v>494.8</v>
      </c>
      <c r="S1787">
        <v>398.00000000000006</v>
      </c>
      <c r="T1787">
        <v>0.44578853046594985</v>
      </c>
      <c r="U1787">
        <v>2026</v>
      </c>
      <c r="V1787" t="s">
        <v>85</v>
      </c>
      <c r="W1787">
        <v>8</v>
      </c>
      <c r="X1787" t="s">
        <v>87</v>
      </c>
    </row>
    <row r="1788" spans="1:24">
      <c r="A1788">
        <v>121</v>
      </c>
      <c r="B1788" s="28">
        <v>46264</v>
      </c>
      <c r="C1788">
        <v>2026</v>
      </c>
      <c r="D1788" t="s">
        <v>85</v>
      </c>
      <c r="E1788">
        <v>8</v>
      </c>
      <c r="F1788" t="s">
        <v>87</v>
      </c>
      <c r="G1788" t="s">
        <v>6</v>
      </c>
      <c r="H1788" t="s">
        <v>7</v>
      </c>
      <c r="I1788" t="s">
        <v>28</v>
      </c>
      <c r="J1788" t="s">
        <v>13</v>
      </c>
      <c r="K1788" t="s">
        <v>4</v>
      </c>
      <c r="L1788" t="s">
        <v>5</v>
      </c>
      <c r="M1788">
        <v>1</v>
      </c>
      <c r="N1788">
        <v>81.23</v>
      </c>
      <c r="O1788">
        <v>0.1</v>
      </c>
      <c r="P1788">
        <v>42.65</v>
      </c>
      <c r="Q1788">
        <v>73.106999999999999</v>
      </c>
      <c r="R1788">
        <v>42.65</v>
      </c>
      <c r="S1788">
        <v>30.457000000000001</v>
      </c>
      <c r="T1788">
        <v>0.41660853269864723</v>
      </c>
      <c r="U1788">
        <v>2026</v>
      </c>
      <c r="V1788" t="s">
        <v>85</v>
      </c>
      <c r="W1788">
        <v>8</v>
      </c>
      <c r="X1788" t="s">
        <v>87</v>
      </c>
    </row>
    <row r="1789" spans="1:24">
      <c r="A1789">
        <v>618</v>
      </c>
      <c r="B1789" s="28">
        <v>46264</v>
      </c>
      <c r="C1789">
        <v>2026</v>
      </c>
      <c r="D1789" t="s">
        <v>85</v>
      </c>
      <c r="E1789">
        <v>8</v>
      </c>
      <c r="F1789" t="s">
        <v>87</v>
      </c>
      <c r="G1789" t="s">
        <v>6</v>
      </c>
      <c r="H1789" t="s">
        <v>43</v>
      </c>
      <c r="I1789" t="s">
        <v>2</v>
      </c>
      <c r="J1789" t="s">
        <v>16</v>
      </c>
      <c r="K1789" t="s">
        <v>4</v>
      </c>
      <c r="L1789" t="s">
        <v>26</v>
      </c>
      <c r="M1789">
        <v>2</v>
      </c>
      <c r="N1789">
        <v>41.06</v>
      </c>
      <c r="O1789">
        <v>0.05</v>
      </c>
      <c r="P1789">
        <v>16.559999999999999</v>
      </c>
      <c r="Q1789">
        <v>78.013999999999996</v>
      </c>
      <c r="R1789">
        <v>33.119999999999997</v>
      </c>
      <c r="S1789">
        <v>44.893999999999998</v>
      </c>
      <c r="T1789">
        <v>0.5754608147255621</v>
      </c>
      <c r="U1789">
        <v>2026</v>
      </c>
      <c r="V1789" t="s">
        <v>85</v>
      </c>
      <c r="W1789">
        <v>8</v>
      </c>
      <c r="X1789" t="s">
        <v>87</v>
      </c>
    </row>
    <row r="1790" spans="1:24">
      <c r="A1790">
        <v>2860</v>
      </c>
      <c r="B1790" s="28">
        <v>46264</v>
      </c>
      <c r="C1790">
        <v>2026</v>
      </c>
      <c r="D1790" t="s">
        <v>85</v>
      </c>
      <c r="E1790">
        <v>8</v>
      </c>
      <c r="F1790" t="s">
        <v>87</v>
      </c>
      <c r="G1790" t="s">
        <v>20</v>
      </c>
      <c r="H1790" t="s">
        <v>31</v>
      </c>
      <c r="I1790" t="s">
        <v>28</v>
      </c>
      <c r="J1790" t="s">
        <v>3</v>
      </c>
      <c r="K1790" t="s">
        <v>9</v>
      </c>
      <c r="L1790" t="s">
        <v>17</v>
      </c>
      <c r="M1790">
        <v>1</v>
      </c>
      <c r="N1790">
        <v>143.49</v>
      </c>
      <c r="O1790">
        <v>0.1</v>
      </c>
      <c r="P1790">
        <v>80.72</v>
      </c>
      <c r="Q1790">
        <v>129.14100000000002</v>
      </c>
      <c r="R1790">
        <v>80.72</v>
      </c>
      <c r="S1790">
        <v>48.421000000000021</v>
      </c>
      <c r="T1790">
        <v>0.3749467636149636</v>
      </c>
      <c r="U1790">
        <v>2026</v>
      </c>
      <c r="V1790" t="s">
        <v>85</v>
      </c>
      <c r="W1790">
        <v>8</v>
      </c>
      <c r="X1790" t="s">
        <v>87</v>
      </c>
    </row>
    <row r="1791" spans="1:24">
      <c r="A1791">
        <v>3768</v>
      </c>
      <c r="B1791" s="28">
        <v>46264</v>
      </c>
      <c r="C1791">
        <v>2026</v>
      </c>
      <c r="D1791" t="s">
        <v>85</v>
      </c>
      <c r="E1791">
        <v>8</v>
      </c>
      <c r="F1791" t="s">
        <v>87</v>
      </c>
      <c r="G1791" t="s">
        <v>11</v>
      </c>
      <c r="H1791" t="s">
        <v>18</v>
      </c>
      <c r="I1791" t="s">
        <v>19</v>
      </c>
      <c r="J1791" t="s">
        <v>13</v>
      </c>
      <c r="K1791" t="s">
        <v>9</v>
      </c>
      <c r="L1791" t="s">
        <v>17</v>
      </c>
      <c r="M1791">
        <v>1</v>
      </c>
      <c r="N1791">
        <v>143.38</v>
      </c>
      <c r="O1791">
        <v>0</v>
      </c>
      <c r="P1791">
        <v>78.37</v>
      </c>
      <c r="Q1791">
        <v>143.38</v>
      </c>
      <c r="R1791">
        <v>78.37</v>
      </c>
      <c r="S1791">
        <v>65.009999999999991</v>
      </c>
      <c r="T1791">
        <v>0.45341051750592826</v>
      </c>
      <c r="U1791">
        <v>2026</v>
      </c>
      <c r="V1791" t="s">
        <v>85</v>
      </c>
      <c r="W1791">
        <v>8</v>
      </c>
      <c r="X1791" t="s">
        <v>87</v>
      </c>
    </row>
    <row r="1792" spans="1:24">
      <c r="A1792">
        <v>3987</v>
      </c>
      <c r="B1792" s="28">
        <v>46264</v>
      </c>
      <c r="C1792">
        <v>2026</v>
      </c>
      <c r="D1792" t="s">
        <v>85</v>
      </c>
      <c r="E1792">
        <v>8</v>
      </c>
      <c r="F1792" t="s">
        <v>87</v>
      </c>
      <c r="G1792" t="s">
        <v>6</v>
      </c>
      <c r="H1792" t="s">
        <v>43</v>
      </c>
      <c r="I1792" t="s">
        <v>28</v>
      </c>
      <c r="J1792" t="s">
        <v>16</v>
      </c>
      <c r="K1792" t="s">
        <v>9</v>
      </c>
      <c r="L1792" t="s">
        <v>17</v>
      </c>
      <c r="M1792">
        <v>1</v>
      </c>
      <c r="N1792">
        <v>144.54</v>
      </c>
      <c r="O1792">
        <v>0</v>
      </c>
      <c r="P1792">
        <v>78.77</v>
      </c>
      <c r="Q1792">
        <v>144.54</v>
      </c>
      <c r="R1792">
        <v>78.77</v>
      </c>
      <c r="S1792">
        <v>65.77</v>
      </c>
      <c r="T1792">
        <v>0.45502974955029751</v>
      </c>
      <c r="U1792">
        <v>2026</v>
      </c>
      <c r="V1792" t="s">
        <v>85</v>
      </c>
      <c r="W1792">
        <v>8</v>
      </c>
      <c r="X1792" t="s">
        <v>87</v>
      </c>
    </row>
    <row r="1793" spans="1:24">
      <c r="A1793">
        <v>4990</v>
      </c>
      <c r="B1793" s="28">
        <v>46264</v>
      </c>
      <c r="C1793">
        <v>2026</v>
      </c>
      <c r="D1793" t="s">
        <v>85</v>
      </c>
      <c r="E1793">
        <v>8</v>
      </c>
      <c r="F1793" t="s">
        <v>87</v>
      </c>
      <c r="G1793" t="s">
        <v>20</v>
      </c>
      <c r="H1793" t="s">
        <v>33</v>
      </c>
      <c r="I1793" t="s">
        <v>28</v>
      </c>
      <c r="J1793" t="s">
        <v>3</v>
      </c>
      <c r="K1793" t="s">
        <v>34</v>
      </c>
      <c r="L1793" t="s">
        <v>35</v>
      </c>
      <c r="M1793">
        <v>1</v>
      </c>
      <c r="N1793">
        <v>40.92</v>
      </c>
      <c r="O1793">
        <v>0.1</v>
      </c>
      <c r="P1793">
        <v>14.94</v>
      </c>
      <c r="Q1793">
        <v>36.828000000000003</v>
      </c>
      <c r="R1793">
        <v>14.94</v>
      </c>
      <c r="S1793">
        <v>21.888000000000005</v>
      </c>
      <c r="T1793">
        <v>0.59433040078201382</v>
      </c>
      <c r="U1793">
        <v>2026</v>
      </c>
      <c r="V1793" t="s">
        <v>85</v>
      </c>
      <c r="W1793">
        <v>8</v>
      </c>
      <c r="X1793" t="s">
        <v>87</v>
      </c>
    </row>
    <row r="1794" spans="1:24">
      <c r="A1794">
        <v>348</v>
      </c>
      <c r="B1794" s="28">
        <v>46265</v>
      </c>
      <c r="C1794">
        <v>2026</v>
      </c>
      <c r="D1794" t="s">
        <v>85</v>
      </c>
      <c r="E1794">
        <v>8</v>
      </c>
      <c r="F1794" t="s">
        <v>87</v>
      </c>
      <c r="G1794" t="s">
        <v>6</v>
      </c>
      <c r="H1794" t="s">
        <v>43</v>
      </c>
      <c r="I1794" t="s">
        <v>8</v>
      </c>
      <c r="J1794" t="s">
        <v>16</v>
      </c>
      <c r="K1794" t="s">
        <v>9</v>
      </c>
      <c r="L1794" t="s">
        <v>37</v>
      </c>
      <c r="M1794">
        <v>5</v>
      </c>
      <c r="N1794">
        <v>151.21</v>
      </c>
      <c r="O1794">
        <v>0.15</v>
      </c>
      <c r="P1794">
        <v>77.12</v>
      </c>
      <c r="Q1794">
        <v>642.64250000000004</v>
      </c>
      <c r="R1794">
        <v>385.6</v>
      </c>
      <c r="S1794">
        <v>257.04250000000002</v>
      </c>
      <c r="T1794">
        <v>0.39997743691087967</v>
      </c>
      <c r="U1794">
        <v>2026</v>
      </c>
      <c r="V1794" t="s">
        <v>85</v>
      </c>
      <c r="W1794">
        <v>8</v>
      </c>
      <c r="X1794" t="s">
        <v>87</v>
      </c>
    </row>
    <row r="1795" spans="1:24">
      <c r="A1795">
        <v>1642</v>
      </c>
      <c r="B1795" s="28">
        <v>46265</v>
      </c>
      <c r="C1795">
        <v>2026</v>
      </c>
      <c r="D1795" t="s">
        <v>85</v>
      </c>
      <c r="E1795">
        <v>8</v>
      </c>
      <c r="F1795" t="s">
        <v>87</v>
      </c>
      <c r="G1795" t="s">
        <v>20</v>
      </c>
      <c r="H1795" t="s">
        <v>33</v>
      </c>
      <c r="I1795" t="s">
        <v>28</v>
      </c>
      <c r="J1795" t="s">
        <v>13</v>
      </c>
      <c r="K1795" t="s">
        <v>34</v>
      </c>
      <c r="L1795" t="s">
        <v>35</v>
      </c>
      <c r="M1795">
        <v>1</v>
      </c>
      <c r="N1795">
        <v>40.770000000000003</v>
      </c>
      <c r="O1795">
        <v>0</v>
      </c>
      <c r="P1795">
        <v>15.13</v>
      </c>
      <c r="Q1795">
        <v>40.770000000000003</v>
      </c>
      <c r="R1795">
        <v>15.13</v>
      </c>
      <c r="S1795">
        <v>25.64</v>
      </c>
      <c r="T1795">
        <v>0.62889379445670834</v>
      </c>
      <c r="U1795">
        <v>2026</v>
      </c>
      <c r="V1795" t="s">
        <v>85</v>
      </c>
      <c r="W1795">
        <v>8</v>
      </c>
      <c r="X1795" t="s">
        <v>87</v>
      </c>
    </row>
    <row r="1796" spans="1:24">
      <c r="A1796">
        <v>2146</v>
      </c>
      <c r="B1796" s="28">
        <v>46265</v>
      </c>
      <c r="C1796">
        <v>2026</v>
      </c>
      <c r="D1796" t="s">
        <v>85</v>
      </c>
      <c r="E1796">
        <v>8</v>
      </c>
      <c r="F1796" t="s">
        <v>87</v>
      </c>
      <c r="G1796" t="s">
        <v>0</v>
      </c>
      <c r="H1796" t="s">
        <v>1</v>
      </c>
      <c r="I1796" t="s">
        <v>28</v>
      </c>
      <c r="J1796" t="s">
        <v>13</v>
      </c>
      <c r="K1796" t="s">
        <v>34</v>
      </c>
      <c r="L1796" t="s">
        <v>42</v>
      </c>
      <c r="M1796">
        <v>1</v>
      </c>
      <c r="N1796">
        <v>35.47</v>
      </c>
      <c r="O1796">
        <v>0.05</v>
      </c>
      <c r="P1796">
        <v>14.1</v>
      </c>
      <c r="Q1796">
        <v>33.6965</v>
      </c>
      <c r="R1796">
        <v>14.1</v>
      </c>
      <c r="S1796">
        <v>19.596499999999999</v>
      </c>
      <c r="T1796">
        <v>0.58155891561438122</v>
      </c>
      <c r="U1796">
        <v>2026</v>
      </c>
      <c r="V1796" t="s">
        <v>85</v>
      </c>
      <c r="W1796">
        <v>8</v>
      </c>
      <c r="X1796" t="s">
        <v>87</v>
      </c>
    </row>
    <row r="1797" spans="1:24">
      <c r="A1797">
        <v>2629</v>
      </c>
      <c r="B1797" s="28">
        <v>46265</v>
      </c>
      <c r="C1797">
        <v>2026</v>
      </c>
      <c r="D1797" t="s">
        <v>85</v>
      </c>
      <c r="E1797">
        <v>8</v>
      </c>
      <c r="F1797" t="s">
        <v>87</v>
      </c>
      <c r="G1797" t="s">
        <v>20</v>
      </c>
      <c r="H1797" t="s">
        <v>33</v>
      </c>
      <c r="I1797" t="s">
        <v>2</v>
      </c>
      <c r="J1797" t="s">
        <v>3</v>
      </c>
      <c r="K1797" t="s">
        <v>4</v>
      </c>
      <c r="L1797" t="s">
        <v>5</v>
      </c>
      <c r="M1797">
        <v>1</v>
      </c>
      <c r="N1797">
        <v>81.72</v>
      </c>
      <c r="O1797">
        <v>0</v>
      </c>
      <c r="P1797">
        <v>42.38</v>
      </c>
      <c r="Q1797">
        <v>81.72</v>
      </c>
      <c r="R1797">
        <v>42.38</v>
      </c>
      <c r="S1797">
        <v>39.339999999999996</v>
      </c>
      <c r="T1797">
        <v>0.48139990210474787</v>
      </c>
      <c r="U1797">
        <v>2026</v>
      </c>
      <c r="V1797" t="s">
        <v>85</v>
      </c>
      <c r="W1797">
        <v>8</v>
      </c>
      <c r="X1797" t="s">
        <v>87</v>
      </c>
    </row>
    <row r="1798" spans="1:24">
      <c r="A1798">
        <v>2870</v>
      </c>
      <c r="B1798" s="28">
        <v>46265</v>
      </c>
      <c r="C1798">
        <v>2026</v>
      </c>
      <c r="D1798" t="s">
        <v>85</v>
      </c>
      <c r="E1798">
        <v>8</v>
      </c>
      <c r="F1798" t="s">
        <v>87</v>
      </c>
      <c r="G1798" t="s">
        <v>20</v>
      </c>
      <c r="H1798" t="s">
        <v>31</v>
      </c>
      <c r="I1798" t="s">
        <v>2</v>
      </c>
      <c r="J1798" t="s">
        <v>13</v>
      </c>
      <c r="K1798" t="s">
        <v>14</v>
      </c>
      <c r="L1798" t="s">
        <v>32</v>
      </c>
      <c r="M1798">
        <v>1</v>
      </c>
      <c r="N1798">
        <v>45.84</v>
      </c>
      <c r="O1798">
        <v>0</v>
      </c>
      <c r="P1798">
        <v>17.84</v>
      </c>
      <c r="Q1798">
        <v>45.84</v>
      </c>
      <c r="R1798">
        <v>17.84</v>
      </c>
      <c r="S1798">
        <v>28.000000000000004</v>
      </c>
      <c r="T1798">
        <v>0.61082024432809778</v>
      </c>
      <c r="U1798">
        <v>2026</v>
      </c>
      <c r="V1798" t="s">
        <v>85</v>
      </c>
      <c r="W1798">
        <v>8</v>
      </c>
      <c r="X1798" t="s">
        <v>87</v>
      </c>
    </row>
    <row r="1799" spans="1:24">
      <c r="A1799">
        <v>2975</v>
      </c>
      <c r="B1799" s="28">
        <v>46265</v>
      </c>
      <c r="C1799">
        <v>2026</v>
      </c>
      <c r="D1799" t="s">
        <v>85</v>
      </c>
      <c r="E1799">
        <v>8</v>
      </c>
      <c r="F1799" t="s">
        <v>87</v>
      </c>
      <c r="G1799" t="s">
        <v>6</v>
      </c>
      <c r="H1799" t="s">
        <v>43</v>
      </c>
      <c r="I1799" t="s">
        <v>2</v>
      </c>
      <c r="J1799" t="s">
        <v>13</v>
      </c>
      <c r="K1799" t="s">
        <v>14</v>
      </c>
      <c r="L1799" t="s">
        <v>32</v>
      </c>
      <c r="M1799">
        <v>1</v>
      </c>
      <c r="N1799">
        <v>46.59</v>
      </c>
      <c r="O1799">
        <v>0</v>
      </c>
      <c r="P1799">
        <v>18.47</v>
      </c>
      <c r="Q1799">
        <v>46.59</v>
      </c>
      <c r="R1799">
        <v>18.47</v>
      </c>
      <c r="S1799">
        <v>28.120000000000005</v>
      </c>
      <c r="T1799">
        <v>0.60356299635114841</v>
      </c>
      <c r="U1799">
        <v>2026</v>
      </c>
      <c r="V1799" t="s">
        <v>85</v>
      </c>
      <c r="W1799">
        <v>8</v>
      </c>
      <c r="X1799" t="s">
        <v>87</v>
      </c>
    </row>
    <row r="1800" spans="1:24">
      <c r="A1800">
        <v>3163</v>
      </c>
      <c r="B1800" s="28">
        <v>46265</v>
      </c>
      <c r="C1800">
        <v>2026</v>
      </c>
      <c r="D1800" t="s">
        <v>85</v>
      </c>
      <c r="E1800">
        <v>8</v>
      </c>
      <c r="F1800" t="s">
        <v>87</v>
      </c>
      <c r="G1800" t="s">
        <v>0</v>
      </c>
      <c r="H1800" t="s">
        <v>50</v>
      </c>
      <c r="I1800" t="s">
        <v>19</v>
      </c>
      <c r="J1800" t="s">
        <v>16</v>
      </c>
      <c r="K1800" t="s">
        <v>9</v>
      </c>
      <c r="L1800" t="s">
        <v>46</v>
      </c>
      <c r="M1800">
        <v>1</v>
      </c>
      <c r="N1800">
        <v>69.959999999999994</v>
      </c>
      <c r="O1800">
        <v>0</v>
      </c>
      <c r="P1800">
        <v>32.340000000000003</v>
      </c>
      <c r="Q1800">
        <v>69.959999999999994</v>
      </c>
      <c r="R1800">
        <v>32.340000000000003</v>
      </c>
      <c r="S1800">
        <v>37.61999999999999</v>
      </c>
      <c r="T1800">
        <v>0.53773584905660365</v>
      </c>
      <c r="U1800">
        <v>2026</v>
      </c>
      <c r="V1800" t="s">
        <v>85</v>
      </c>
      <c r="W1800">
        <v>8</v>
      </c>
      <c r="X1800" t="s">
        <v>87</v>
      </c>
    </row>
    <row r="1801" spans="1:24">
      <c r="A1801">
        <v>94</v>
      </c>
      <c r="B1801" s="28">
        <v>46266</v>
      </c>
      <c r="C1801">
        <v>2026</v>
      </c>
      <c r="D1801" t="s">
        <v>85</v>
      </c>
      <c r="E1801">
        <v>9</v>
      </c>
      <c r="F1801" t="s">
        <v>88</v>
      </c>
      <c r="G1801" t="s">
        <v>6</v>
      </c>
      <c r="H1801" t="s">
        <v>27</v>
      </c>
      <c r="I1801" t="s">
        <v>19</v>
      </c>
      <c r="J1801" t="s">
        <v>3</v>
      </c>
      <c r="K1801" t="s">
        <v>4</v>
      </c>
      <c r="L1801" t="s">
        <v>22</v>
      </c>
      <c r="M1801">
        <v>5</v>
      </c>
      <c r="N1801">
        <v>50.76</v>
      </c>
      <c r="O1801">
        <v>0</v>
      </c>
      <c r="P1801">
        <v>22.89</v>
      </c>
      <c r="Q1801">
        <v>253.79999999999998</v>
      </c>
      <c r="R1801">
        <v>114.45</v>
      </c>
      <c r="S1801">
        <v>139.34999999999997</v>
      </c>
      <c r="T1801">
        <v>0.54905437352245856</v>
      </c>
      <c r="U1801">
        <v>2026</v>
      </c>
      <c r="V1801" t="s">
        <v>85</v>
      </c>
      <c r="W1801">
        <v>9</v>
      </c>
      <c r="X1801" t="s">
        <v>88</v>
      </c>
    </row>
    <row r="1802" spans="1:24">
      <c r="A1802">
        <v>271</v>
      </c>
      <c r="B1802" s="28">
        <v>46266</v>
      </c>
      <c r="C1802">
        <v>2026</v>
      </c>
      <c r="D1802" t="s">
        <v>85</v>
      </c>
      <c r="E1802">
        <v>9</v>
      </c>
      <c r="F1802" t="s">
        <v>88</v>
      </c>
      <c r="G1802" t="s">
        <v>6</v>
      </c>
      <c r="H1802" t="s">
        <v>43</v>
      </c>
      <c r="I1802" t="s">
        <v>28</v>
      </c>
      <c r="J1802" t="s">
        <v>3</v>
      </c>
      <c r="K1802" t="s">
        <v>9</v>
      </c>
      <c r="L1802" t="s">
        <v>10</v>
      </c>
      <c r="M1802">
        <v>1</v>
      </c>
      <c r="N1802">
        <v>94.29</v>
      </c>
      <c r="O1802">
        <v>0.1</v>
      </c>
      <c r="P1802">
        <v>45.12</v>
      </c>
      <c r="Q1802">
        <v>84.861000000000004</v>
      </c>
      <c r="R1802">
        <v>45.12</v>
      </c>
      <c r="S1802">
        <v>39.741000000000007</v>
      </c>
      <c r="T1802">
        <v>0.46830699614663984</v>
      </c>
      <c r="U1802">
        <v>2026</v>
      </c>
      <c r="V1802" t="s">
        <v>85</v>
      </c>
      <c r="W1802">
        <v>9</v>
      </c>
      <c r="X1802" t="s">
        <v>88</v>
      </c>
    </row>
    <row r="1803" spans="1:24">
      <c r="A1803">
        <v>1481</v>
      </c>
      <c r="B1803" s="28">
        <v>46266</v>
      </c>
      <c r="C1803">
        <v>2026</v>
      </c>
      <c r="D1803" t="s">
        <v>85</v>
      </c>
      <c r="E1803">
        <v>9</v>
      </c>
      <c r="F1803" t="s">
        <v>88</v>
      </c>
      <c r="G1803" t="s">
        <v>6</v>
      </c>
      <c r="H1803" t="s">
        <v>43</v>
      </c>
      <c r="I1803" t="s">
        <v>8</v>
      </c>
      <c r="J1803" t="s">
        <v>16</v>
      </c>
      <c r="K1803" t="s">
        <v>4</v>
      </c>
      <c r="L1803" t="s">
        <v>5</v>
      </c>
      <c r="M1803">
        <v>6</v>
      </c>
      <c r="N1803">
        <v>81.430000000000007</v>
      </c>
      <c r="O1803">
        <v>0.05</v>
      </c>
      <c r="P1803">
        <v>42.24</v>
      </c>
      <c r="Q1803">
        <v>464.15100000000001</v>
      </c>
      <c r="R1803">
        <v>253.44</v>
      </c>
      <c r="S1803">
        <v>210.71100000000001</v>
      </c>
      <c r="T1803">
        <v>0.45397079829624415</v>
      </c>
      <c r="U1803">
        <v>2026</v>
      </c>
      <c r="V1803" t="s">
        <v>85</v>
      </c>
      <c r="W1803">
        <v>9</v>
      </c>
      <c r="X1803" t="s">
        <v>88</v>
      </c>
    </row>
    <row r="1804" spans="1:24">
      <c r="A1804">
        <v>1663</v>
      </c>
      <c r="B1804" s="28">
        <v>46266</v>
      </c>
      <c r="C1804">
        <v>2026</v>
      </c>
      <c r="D1804" t="s">
        <v>85</v>
      </c>
      <c r="E1804">
        <v>9</v>
      </c>
      <c r="F1804" t="s">
        <v>88</v>
      </c>
      <c r="G1804" t="s">
        <v>11</v>
      </c>
      <c r="H1804" t="s">
        <v>25</v>
      </c>
      <c r="I1804" t="s">
        <v>2</v>
      </c>
      <c r="J1804" t="s">
        <v>3</v>
      </c>
      <c r="K1804" t="s">
        <v>14</v>
      </c>
      <c r="L1804" t="s">
        <v>32</v>
      </c>
      <c r="M1804">
        <v>1</v>
      </c>
      <c r="N1804">
        <v>45.54</v>
      </c>
      <c r="O1804">
        <v>0.1</v>
      </c>
      <c r="P1804">
        <v>18.440000000000001</v>
      </c>
      <c r="Q1804">
        <v>40.985999999999997</v>
      </c>
      <c r="R1804">
        <v>18.440000000000001</v>
      </c>
      <c r="S1804">
        <v>22.545999999999996</v>
      </c>
      <c r="T1804">
        <v>0.5500902747279558</v>
      </c>
      <c r="U1804">
        <v>2026</v>
      </c>
      <c r="V1804" t="s">
        <v>85</v>
      </c>
      <c r="W1804">
        <v>9</v>
      </c>
      <c r="X1804" t="s">
        <v>88</v>
      </c>
    </row>
    <row r="1805" spans="1:24">
      <c r="A1805">
        <v>2866</v>
      </c>
      <c r="B1805" s="28">
        <v>46266</v>
      </c>
      <c r="C1805">
        <v>2026</v>
      </c>
      <c r="D1805" t="s">
        <v>85</v>
      </c>
      <c r="E1805">
        <v>9</v>
      </c>
      <c r="F1805" t="s">
        <v>88</v>
      </c>
      <c r="G1805" t="s">
        <v>0</v>
      </c>
      <c r="H1805" t="s">
        <v>50</v>
      </c>
      <c r="I1805" t="s">
        <v>28</v>
      </c>
      <c r="J1805" t="s">
        <v>3</v>
      </c>
      <c r="K1805" t="s">
        <v>9</v>
      </c>
      <c r="L1805" t="s">
        <v>37</v>
      </c>
      <c r="M1805">
        <v>2</v>
      </c>
      <c r="N1805">
        <v>156.63999999999999</v>
      </c>
      <c r="O1805">
        <v>0.1</v>
      </c>
      <c r="P1805">
        <v>80.09</v>
      </c>
      <c r="Q1805">
        <v>281.952</v>
      </c>
      <c r="R1805">
        <v>160.18</v>
      </c>
      <c r="S1805">
        <v>121.77199999999999</v>
      </c>
      <c r="T1805">
        <v>0.43188911587787987</v>
      </c>
      <c r="U1805">
        <v>2026</v>
      </c>
      <c r="V1805" t="s">
        <v>85</v>
      </c>
      <c r="W1805">
        <v>9</v>
      </c>
      <c r="X1805" t="s">
        <v>88</v>
      </c>
    </row>
    <row r="1806" spans="1:24">
      <c r="A1806">
        <v>3288</v>
      </c>
      <c r="B1806" s="28">
        <v>46266</v>
      </c>
      <c r="C1806">
        <v>2026</v>
      </c>
      <c r="D1806" t="s">
        <v>85</v>
      </c>
      <c r="E1806">
        <v>9</v>
      </c>
      <c r="F1806" t="s">
        <v>88</v>
      </c>
      <c r="G1806" t="s">
        <v>20</v>
      </c>
      <c r="H1806" t="s">
        <v>31</v>
      </c>
      <c r="I1806" t="s">
        <v>28</v>
      </c>
      <c r="J1806" t="s">
        <v>16</v>
      </c>
      <c r="K1806" t="s">
        <v>9</v>
      </c>
      <c r="L1806" t="s">
        <v>46</v>
      </c>
      <c r="M1806">
        <v>1</v>
      </c>
      <c r="N1806">
        <v>72.81</v>
      </c>
      <c r="O1806">
        <v>0</v>
      </c>
      <c r="P1806">
        <v>32.299999999999997</v>
      </c>
      <c r="Q1806">
        <v>72.81</v>
      </c>
      <c r="R1806">
        <v>32.299999999999997</v>
      </c>
      <c r="S1806">
        <v>40.510000000000005</v>
      </c>
      <c r="T1806">
        <v>0.55637961818431536</v>
      </c>
      <c r="U1806">
        <v>2026</v>
      </c>
      <c r="V1806" t="s">
        <v>85</v>
      </c>
      <c r="W1806">
        <v>9</v>
      </c>
      <c r="X1806" t="s">
        <v>88</v>
      </c>
    </row>
    <row r="1807" spans="1:24">
      <c r="A1807">
        <v>3426</v>
      </c>
      <c r="B1807" s="28">
        <v>46266</v>
      </c>
      <c r="C1807">
        <v>2026</v>
      </c>
      <c r="D1807" t="s">
        <v>85</v>
      </c>
      <c r="E1807">
        <v>9</v>
      </c>
      <c r="F1807" t="s">
        <v>88</v>
      </c>
      <c r="G1807" t="s">
        <v>6</v>
      </c>
      <c r="H1807" t="s">
        <v>41</v>
      </c>
      <c r="I1807" t="s">
        <v>19</v>
      </c>
      <c r="J1807" t="s">
        <v>13</v>
      </c>
      <c r="K1807" t="s">
        <v>23</v>
      </c>
      <c r="L1807" t="s">
        <v>40</v>
      </c>
      <c r="M1807">
        <v>6</v>
      </c>
      <c r="N1807">
        <v>80.319999999999993</v>
      </c>
      <c r="O1807">
        <v>0</v>
      </c>
      <c r="P1807">
        <v>38.42</v>
      </c>
      <c r="Q1807">
        <v>481.91999999999996</v>
      </c>
      <c r="R1807">
        <v>230.52</v>
      </c>
      <c r="S1807">
        <v>251.39999999999995</v>
      </c>
      <c r="T1807">
        <v>0.52166334661354574</v>
      </c>
      <c r="U1807">
        <v>2026</v>
      </c>
      <c r="V1807" t="s">
        <v>85</v>
      </c>
      <c r="W1807">
        <v>9</v>
      </c>
      <c r="X1807" t="s">
        <v>88</v>
      </c>
    </row>
    <row r="1808" spans="1:24">
      <c r="A1808">
        <v>4826</v>
      </c>
      <c r="B1808" s="28">
        <v>46266</v>
      </c>
      <c r="C1808">
        <v>2026</v>
      </c>
      <c r="D1808" t="s">
        <v>85</v>
      </c>
      <c r="E1808">
        <v>9</v>
      </c>
      <c r="F1808" t="s">
        <v>88</v>
      </c>
      <c r="G1808" t="s">
        <v>20</v>
      </c>
      <c r="H1808" t="s">
        <v>47</v>
      </c>
      <c r="I1808" t="s">
        <v>19</v>
      </c>
      <c r="J1808" t="s">
        <v>3</v>
      </c>
      <c r="K1808" t="s">
        <v>14</v>
      </c>
      <c r="L1808" t="s">
        <v>48</v>
      </c>
      <c r="M1808">
        <v>5</v>
      </c>
      <c r="N1808">
        <v>166.81</v>
      </c>
      <c r="O1808">
        <v>0.05</v>
      </c>
      <c r="P1808">
        <v>89.24</v>
      </c>
      <c r="Q1808">
        <v>792.34749999999997</v>
      </c>
      <c r="R1808">
        <v>446.2</v>
      </c>
      <c r="S1808">
        <v>346.14749999999998</v>
      </c>
      <c r="T1808">
        <v>0.43686324497774021</v>
      </c>
      <c r="U1808">
        <v>2026</v>
      </c>
      <c r="V1808" t="s">
        <v>85</v>
      </c>
      <c r="W1808">
        <v>9</v>
      </c>
      <c r="X1808" t="s">
        <v>88</v>
      </c>
    </row>
    <row r="1809" spans="1:24">
      <c r="A1809">
        <v>662</v>
      </c>
      <c r="B1809" s="28">
        <v>46267</v>
      </c>
      <c r="C1809">
        <v>2026</v>
      </c>
      <c r="D1809" t="s">
        <v>85</v>
      </c>
      <c r="E1809">
        <v>9</v>
      </c>
      <c r="F1809" t="s">
        <v>88</v>
      </c>
      <c r="G1809" t="s">
        <v>20</v>
      </c>
      <c r="H1809" t="s">
        <v>47</v>
      </c>
      <c r="I1809" t="s">
        <v>2</v>
      </c>
      <c r="J1809" t="s">
        <v>13</v>
      </c>
      <c r="K1809" t="s">
        <v>34</v>
      </c>
      <c r="L1809" t="s">
        <v>35</v>
      </c>
      <c r="M1809">
        <v>1</v>
      </c>
      <c r="N1809">
        <v>40.56</v>
      </c>
      <c r="O1809">
        <v>0.15</v>
      </c>
      <c r="P1809">
        <v>14.28</v>
      </c>
      <c r="Q1809">
        <v>34.475999999999999</v>
      </c>
      <c r="R1809">
        <v>14.28</v>
      </c>
      <c r="S1809">
        <v>20.195999999999998</v>
      </c>
      <c r="T1809">
        <v>0.58579881656804733</v>
      </c>
      <c r="U1809">
        <v>2026</v>
      </c>
      <c r="V1809" t="s">
        <v>85</v>
      </c>
      <c r="W1809">
        <v>9</v>
      </c>
      <c r="X1809" t="s">
        <v>88</v>
      </c>
    </row>
    <row r="1810" spans="1:24">
      <c r="A1810">
        <v>1393</v>
      </c>
      <c r="B1810" s="28">
        <v>46267</v>
      </c>
      <c r="C1810">
        <v>2026</v>
      </c>
      <c r="D1810" t="s">
        <v>85</v>
      </c>
      <c r="E1810">
        <v>9</v>
      </c>
      <c r="F1810" t="s">
        <v>88</v>
      </c>
      <c r="G1810" t="s">
        <v>11</v>
      </c>
      <c r="H1810" t="s">
        <v>52</v>
      </c>
      <c r="I1810" t="s">
        <v>2</v>
      </c>
      <c r="J1810" t="s">
        <v>3</v>
      </c>
      <c r="K1810" t="s">
        <v>14</v>
      </c>
      <c r="L1810" t="s">
        <v>48</v>
      </c>
      <c r="M1810">
        <v>2</v>
      </c>
      <c r="N1810">
        <v>162.4</v>
      </c>
      <c r="O1810">
        <v>0.1</v>
      </c>
      <c r="P1810">
        <v>88.04</v>
      </c>
      <c r="Q1810">
        <v>292.32</v>
      </c>
      <c r="R1810">
        <v>176.08</v>
      </c>
      <c r="S1810">
        <v>116.23999999999998</v>
      </c>
      <c r="T1810">
        <v>0.39764641488779412</v>
      </c>
      <c r="U1810">
        <v>2026</v>
      </c>
      <c r="V1810" t="s">
        <v>85</v>
      </c>
      <c r="W1810">
        <v>9</v>
      </c>
      <c r="X1810" t="s">
        <v>88</v>
      </c>
    </row>
    <row r="1811" spans="1:24">
      <c r="A1811">
        <v>1568</v>
      </c>
      <c r="B1811" s="28">
        <v>46267</v>
      </c>
      <c r="C1811">
        <v>2026</v>
      </c>
      <c r="D1811" t="s">
        <v>85</v>
      </c>
      <c r="E1811">
        <v>9</v>
      </c>
      <c r="F1811" t="s">
        <v>88</v>
      </c>
      <c r="G1811" t="s">
        <v>0</v>
      </c>
      <c r="H1811" t="s">
        <v>50</v>
      </c>
      <c r="I1811" t="s">
        <v>19</v>
      </c>
      <c r="J1811" t="s">
        <v>3</v>
      </c>
      <c r="K1811" t="s">
        <v>34</v>
      </c>
      <c r="L1811" t="s">
        <v>38</v>
      </c>
      <c r="M1811">
        <v>5</v>
      </c>
      <c r="N1811">
        <v>123.09</v>
      </c>
      <c r="O1811">
        <v>0</v>
      </c>
      <c r="P1811">
        <v>70.3</v>
      </c>
      <c r="Q1811">
        <v>615.45000000000005</v>
      </c>
      <c r="R1811">
        <v>351.5</v>
      </c>
      <c r="S1811">
        <v>263.95000000000005</v>
      </c>
      <c r="T1811">
        <v>0.42887318222438869</v>
      </c>
      <c r="U1811">
        <v>2026</v>
      </c>
      <c r="V1811" t="s">
        <v>85</v>
      </c>
      <c r="W1811">
        <v>9</v>
      </c>
      <c r="X1811" t="s">
        <v>88</v>
      </c>
    </row>
    <row r="1812" spans="1:24">
      <c r="A1812">
        <v>2428</v>
      </c>
      <c r="B1812" s="28">
        <v>46267</v>
      </c>
      <c r="C1812">
        <v>2026</v>
      </c>
      <c r="D1812" t="s">
        <v>85</v>
      </c>
      <c r="E1812">
        <v>9</v>
      </c>
      <c r="F1812" t="s">
        <v>88</v>
      </c>
      <c r="G1812" t="s">
        <v>6</v>
      </c>
      <c r="H1812" t="s">
        <v>27</v>
      </c>
      <c r="I1812" t="s">
        <v>28</v>
      </c>
      <c r="J1812" t="s">
        <v>13</v>
      </c>
      <c r="K1812" t="s">
        <v>14</v>
      </c>
      <c r="L1812" t="s">
        <v>15</v>
      </c>
      <c r="M1812">
        <v>1</v>
      </c>
      <c r="N1812">
        <v>36.69</v>
      </c>
      <c r="O1812">
        <v>0</v>
      </c>
      <c r="P1812">
        <v>13.92</v>
      </c>
      <c r="Q1812">
        <v>36.69</v>
      </c>
      <c r="R1812">
        <v>13.92</v>
      </c>
      <c r="S1812">
        <v>22.769999999999996</v>
      </c>
      <c r="T1812">
        <v>0.6206050695012264</v>
      </c>
      <c r="U1812">
        <v>2026</v>
      </c>
      <c r="V1812" t="s">
        <v>85</v>
      </c>
      <c r="W1812">
        <v>9</v>
      </c>
      <c r="X1812" t="s">
        <v>88</v>
      </c>
    </row>
    <row r="1813" spans="1:24">
      <c r="A1813">
        <v>2890</v>
      </c>
      <c r="B1813" s="28">
        <v>46267</v>
      </c>
      <c r="C1813">
        <v>2026</v>
      </c>
      <c r="D1813" t="s">
        <v>85</v>
      </c>
      <c r="E1813">
        <v>9</v>
      </c>
      <c r="F1813" t="s">
        <v>88</v>
      </c>
      <c r="G1813" t="s">
        <v>11</v>
      </c>
      <c r="H1813" t="s">
        <v>18</v>
      </c>
      <c r="I1813" t="s">
        <v>2</v>
      </c>
      <c r="J1813" t="s">
        <v>16</v>
      </c>
      <c r="K1813" t="s">
        <v>14</v>
      </c>
      <c r="L1813" t="s">
        <v>44</v>
      </c>
      <c r="M1813">
        <v>4</v>
      </c>
      <c r="N1813">
        <v>130.43</v>
      </c>
      <c r="O1813">
        <v>0</v>
      </c>
      <c r="P1813">
        <v>66.849999999999994</v>
      </c>
      <c r="Q1813">
        <v>521.72</v>
      </c>
      <c r="R1813">
        <v>267.39999999999998</v>
      </c>
      <c r="S1813">
        <v>254.32000000000005</v>
      </c>
      <c r="T1813">
        <v>0.48746454036648018</v>
      </c>
      <c r="U1813">
        <v>2026</v>
      </c>
      <c r="V1813" t="s">
        <v>85</v>
      </c>
      <c r="W1813">
        <v>9</v>
      </c>
      <c r="X1813" t="s">
        <v>88</v>
      </c>
    </row>
    <row r="1814" spans="1:24">
      <c r="A1814">
        <v>2108</v>
      </c>
      <c r="B1814" s="28">
        <v>46268</v>
      </c>
      <c r="C1814">
        <v>2026</v>
      </c>
      <c r="D1814" t="s">
        <v>85</v>
      </c>
      <c r="E1814">
        <v>9</v>
      </c>
      <c r="F1814" t="s">
        <v>88</v>
      </c>
      <c r="G1814" t="s">
        <v>6</v>
      </c>
      <c r="H1814" t="s">
        <v>41</v>
      </c>
      <c r="I1814" t="s">
        <v>2</v>
      </c>
      <c r="J1814" t="s">
        <v>3</v>
      </c>
      <c r="K1814" t="s">
        <v>9</v>
      </c>
      <c r="L1814" t="s">
        <v>17</v>
      </c>
      <c r="M1814">
        <v>1</v>
      </c>
      <c r="N1814">
        <v>146.13999999999999</v>
      </c>
      <c r="O1814">
        <v>0</v>
      </c>
      <c r="P1814">
        <v>81.040000000000006</v>
      </c>
      <c r="Q1814">
        <v>146.13999999999999</v>
      </c>
      <c r="R1814">
        <v>81.040000000000006</v>
      </c>
      <c r="S1814">
        <v>65.09999999999998</v>
      </c>
      <c r="T1814">
        <v>0.44546325441357593</v>
      </c>
      <c r="U1814">
        <v>2026</v>
      </c>
      <c r="V1814" t="s">
        <v>85</v>
      </c>
      <c r="W1814">
        <v>9</v>
      </c>
      <c r="X1814" t="s">
        <v>88</v>
      </c>
    </row>
    <row r="1815" spans="1:24">
      <c r="A1815">
        <v>2340</v>
      </c>
      <c r="B1815" s="28">
        <v>46268</v>
      </c>
      <c r="C1815">
        <v>2026</v>
      </c>
      <c r="D1815" t="s">
        <v>85</v>
      </c>
      <c r="E1815">
        <v>9</v>
      </c>
      <c r="F1815" t="s">
        <v>88</v>
      </c>
      <c r="G1815" t="s">
        <v>6</v>
      </c>
      <c r="H1815" t="s">
        <v>49</v>
      </c>
      <c r="I1815" t="s">
        <v>19</v>
      </c>
      <c r="J1815" t="s">
        <v>13</v>
      </c>
      <c r="K1815" t="s">
        <v>23</v>
      </c>
      <c r="L1815" t="s">
        <v>24</v>
      </c>
      <c r="M1815">
        <v>4</v>
      </c>
      <c r="N1815">
        <v>332.93</v>
      </c>
      <c r="O1815">
        <v>0</v>
      </c>
      <c r="P1815">
        <v>193.56</v>
      </c>
      <c r="Q1815">
        <v>1331.72</v>
      </c>
      <c r="R1815">
        <v>774.24</v>
      </c>
      <c r="S1815">
        <v>557.48</v>
      </c>
      <c r="T1815">
        <v>0.41861652599645571</v>
      </c>
      <c r="U1815">
        <v>2026</v>
      </c>
      <c r="V1815" t="s">
        <v>85</v>
      </c>
      <c r="W1815">
        <v>9</v>
      </c>
      <c r="X1815" t="s">
        <v>88</v>
      </c>
    </row>
    <row r="1816" spans="1:24">
      <c r="A1816">
        <v>3078</v>
      </c>
      <c r="B1816" s="28">
        <v>46268</v>
      </c>
      <c r="C1816">
        <v>2026</v>
      </c>
      <c r="D1816" t="s">
        <v>85</v>
      </c>
      <c r="E1816">
        <v>9</v>
      </c>
      <c r="F1816" t="s">
        <v>88</v>
      </c>
      <c r="G1816" t="s">
        <v>6</v>
      </c>
      <c r="H1816" t="s">
        <v>49</v>
      </c>
      <c r="I1816" t="s">
        <v>19</v>
      </c>
      <c r="J1816" t="s">
        <v>16</v>
      </c>
      <c r="K1816" t="s">
        <v>23</v>
      </c>
      <c r="L1816" t="s">
        <v>51</v>
      </c>
      <c r="M1816">
        <v>4</v>
      </c>
      <c r="N1816">
        <v>122.43</v>
      </c>
      <c r="O1816">
        <v>0</v>
      </c>
      <c r="P1816">
        <v>61.5</v>
      </c>
      <c r="Q1816">
        <v>489.72</v>
      </c>
      <c r="R1816">
        <v>246</v>
      </c>
      <c r="S1816">
        <v>243.72000000000003</v>
      </c>
      <c r="T1816">
        <v>0.49767213918157316</v>
      </c>
      <c r="U1816">
        <v>2026</v>
      </c>
      <c r="V1816" t="s">
        <v>85</v>
      </c>
      <c r="W1816">
        <v>9</v>
      </c>
      <c r="X1816" t="s">
        <v>88</v>
      </c>
    </row>
    <row r="1817" spans="1:24">
      <c r="A1817">
        <v>3575</v>
      </c>
      <c r="B1817" s="28">
        <v>46268</v>
      </c>
      <c r="C1817">
        <v>2026</v>
      </c>
      <c r="D1817" t="s">
        <v>85</v>
      </c>
      <c r="E1817">
        <v>9</v>
      </c>
      <c r="F1817" t="s">
        <v>88</v>
      </c>
      <c r="G1817" t="s">
        <v>11</v>
      </c>
      <c r="H1817" t="s">
        <v>12</v>
      </c>
      <c r="I1817" t="s">
        <v>28</v>
      </c>
      <c r="J1817" t="s">
        <v>3</v>
      </c>
      <c r="K1817" t="s">
        <v>4</v>
      </c>
      <c r="L1817" t="s">
        <v>5</v>
      </c>
      <c r="M1817">
        <v>3</v>
      </c>
      <c r="N1817">
        <v>81.12</v>
      </c>
      <c r="O1817">
        <v>0.1</v>
      </c>
      <c r="P1817">
        <v>41.78</v>
      </c>
      <c r="Q1817">
        <v>219.02400000000003</v>
      </c>
      <c r="R1817">
        <v>125.34</v>
      </c>
      <c r="S1817">
        <v>93.684000000000026</v>
      </c>
      <c r="T1817">
        <v>0.42773394696471628</v>
      </c>
      <c r="U1817">
        <v>2026</v>
      </c>
      <c r="V1817" t="s">
        <v>85</v>
      </c>
      <c r="W1817">
        <v>9</v>
      </c>
      <c r="X1817" t="s">
        <v>88</v>
      </c>
    </row>
    <row r="1818" spans="1:24">
      <c r="A1818">
        <v>3700</v>
      </c>
      <c r="B1818" s="28">
        <v>46268</v>
      </c>
      <c r="C1818">
        <v>2026</v>
      </c>
      <c r="D1818" t="s">
        <v>85</v>
      </c>
      <c r="E1818">
        <v>9</v>
      </c>
      <c r="F1818" t="s">
        <v>88</v>
      </c>
      <c r="G1818" t="s">
        <v>6</v>
      </c>
      <c r="H1818" t="s">
        <v>49</v>
      </c>
      <c r="I1818" t="s">
        <v>2</v>
      </c>
      <c r="J1818" t="s">
        <v>3</v>
      </c>
      <c r="K1818" t="s">
        <v>14</v>
      </c>
      <c r="L1818" t="s">
        <v>48</v>
      </c>
      <c r="M1818">
        <v>1</v>
      </c>
      <c r="N1818">
        <v>168.54</v>
      </c>
      <c r="O1818">
        <v>0.05</v>
      </c>
      <c r="P1818">
        <v>87.82</v>
      </c>
      <c r="Q1818">
        <v>160.11299999999997</v>
      </c>
      <c r="R1818">
        <v>87.82</v>
      </c>
      <c r="S1818">
        <v>72.292999999999978</v>
      </c>
      <c r="T1818">
        <v>0.45151236938911887</v>
      </c>
      <c r="U1818">
        <v>2026</v>
      </c>
      <c r="V1818" t="s">
        <v>85</v>
      </c>
      <c r="W1818">
        <v>9</v>
      </c>
      <c r="X1818" t="s">
        <v>88</v>
      </c>
    </row>
    <row r="1819" spans="1:24">
      <c r="A1819">
        <v>3762</v>
      </c>
      <c r="B1819" s="28">
        <v>46268</v>
      </c>
      <c r="C1819">
        <v>2026</v>
      </c>
      <c r="D1819" t="s">
        <v>85</v>
      </c>
      <c r="E1819">
        <v>9</v>
      </c>
      <c r="F1819" t="s">
        <v>88</v>
      </c>
      <c r="G1819" t="s">
        <v>0</v>
      </c>
      <c r="H1819" t="s">
        <v>1</v>
      </c>
      <c r="I1819" t="s">
        <v>19</v>
      </c>
      <c r="J1819" t="s">
        <v>13</v>
      </c>
      <c r="K1819" t="s">
        <v>4</v>
      </c>
      <c r="L1819" t="s">
        <v>26</v>
      </c>
      <c r="M1819">
        <v>4</v>
      </c>
      <c r="N1819">
        <v>39.61</v>
      </c>
      <c r="O1819">
        <v>0.1</v>
      </c>
      <c r="P1819">
        <v>16.829999999999998</v>
      </c>
      <c r="Q1819">
        <v>142.596</v>
      </c>
      <c r="R1819">
        <v>67.319999999999993</v>
      </c>
      <c r="S1819">
        <v>75.27600000000001</v>
      </c>
      <c r="T1819">
        <v>0.52789699570815452</v>
      </c>
      <c r="U1819">
        <v>2026</v>
      </c>
      <c r="V1819" t="s">
        <v>85</v>
      </c>
      <c r="W1819">
        <v>9</v>
      </c>
      <c r="X1819" t="s">
        <v>88</v>
      </c>
    </row>
    <row r="1820" spans="1:24">
      <c r="A1820">
        <v>2790</v>
      </c>
      <c r="B1820" s="28">
        <v>46269</v>
      </c>
      <c r="C1820">
        <v>2026</v>
      </c>
      <c r="D1820" t="s">
        <v>85</v>
      </c>
      <c r="E1820">
        <v>9</v>
      </c>
      <c r="F1820" t="s">
        <v>88</v>
      </c>
      <c r="G1820" t="s">
        <v>20</v>
      </c>
      <c r="H1820" t="s">
        <v>33</v>
      </c>
      <c r="I1820" t="s">
        <v>2</v>
      </c>
      <c r="J1820" t="s">
        <v>3</v>
      </c>
      <c r="K1820" t="s">
        <v>34</v>
      </c>
      <c r="L1820" t="s">
        <v>35</v>
      </c>
      <c r="M1820">
        <v>1</v>
      </c>
      <c r="N1820">
        <v>39.85</v>
      </c>
      <c r="O1820">
        <v>0.1</v>
      </c>
      <c r="P1820">
        <v>14.96</v>
      </c>
      <c r="Q1820">
        <v>35.865000000000002</v>
      </c>
      <c r="R1820">
        <v>14.96</v>
      </c>
      <c r="S1820">
        <v>20.905000000000001</v>
      </c>
      <c r="T1820">
        <v>0.58288024536456151</v>
      </c>
      <c r="U1820">
        <v>2026</v>
      </c>
      <c r="V1820" t="s">
        <v>85</v>
      </c>
      <c r="W1820">
        <v>9</v>
      </c>
      <c r="X1820" t="s">
        <v>88</v>
      </c>
    </row>
    <row r="1821" spans="1:24">
      <c r="A1821">
        <v>4149</v>
      </c>
      <c r="B1821" s="28">
        <v>46269</v>
      </c>
      <c r="C1821">
        <v>2026</v>
      </c>
      <c r="D1821" t="s">
        <v>85</v>
      </c>
      <c r="E1821">
        <v>9</v>
      </c>
      <c r="F1821" t="s">
        <v>88</v>
      </c>
      <c r="G1821" t="s">
        <v>20</v>
      </c>
      <c r="H1821" t="s">
        <v>33</v>
      </c>
      <c r="I1821" t="s">
        <v>2</v>
      </c>
      <c r="J1821" t="s">
        <v>13</v>
      </c>
      <c r="K1821" t="s">
        <v>34</v>
      </c>
      <c r="L1821" t="s">
        <v>35</v>
      </c>
      <c r="M1821">
        <v>1</v>
      </c>
      <c r="N1821">
        <v>40.51</v>
      </c>
      <c r="O1821">
        <v>0.05</v>
      </c>
      <c r="P1821">
        <v>14.7</v>
      </c>
      <c r="Q1821">
        <v>38.484499999999997</v>
      </c>
      <c r="R1821">
        <v>14.7</v>
      </c>
      <c r="S1821">
        <v>23.784499999999998</v>
      </c>
      <c r="T1821">
        <v>0.6180280372617547</v>
      </c>
      <c r="U1821">
        <v>2026</v>
      </c>
      <c r="V1821" t="s">
        <v>85</v>
      </c>
      <c r="W1821">
        <v>9</v>
      </c>
      <c r="X1821" t="s">
        <v>88</v>
      </c>
    </row>
    <row r="1822" spans="1:24">
      <c r="A1822">
        <v>1955</v>
      </c>
      <c r="B1822" s="28">
        <v>46270</v>
      </c>
      <c r="C1822">
        <v>2026</v>
      </c>
      <c r="D1822" t="s">
        <v>85</v>
      </c>
      <c r="E1822">
        <v>9</v>
      </c>
      <c r="F1822" t="s">
        <v>88</v>
      </c>
      <c r="G1822" t="s">
        <v>6</v>
      </c>
      <c r="H1822" t="s">
        <v>43</v>
      </c>
      <c r="I1822" t="s">
        <v>2</v>
      </c>
      <c r="J1822" t="s">
        <v>3</v>
      </c>
      <c r="K1822" t="s">
        <v>23</v>
      </c>
      <c r="L1822" t="s">
        <v>51</v>
      </c>
      <c r="M1822">
        <v>1</v>
      </c>
      <c r="N1822">
        <v>121.59</v>
      </c>
      <c r="O1822">
        <v>0</v>
      </c>
      <c r="P1822">
        <v>62.44</v>
      </c>
      <c r="Q1822">
        <v>121.59</v>
      </c>
      <c r="R1822">
        <v>62.44</v>
      </c>
      <c r="S1822">
        <v>59.150000000000006</v>
      </c>
      <c r="T1822">
        <v>0.4864709268854347</v>
      </c>
      <c r="U1822">
        <v>2026</v>
      </c>
      <c r="V1822" t="s">
        <v>85</v>
      </c>
      <c r="W1822">
        <v>9</v>
      </c>
      <c r="X1822" t="s">
        <v>88</v>
      </c>
    </row>
    <row r="1823" spans="1:24">
      <c r="A1823">
        <v>2077</v>
      </c>
      <c r="B1823" s="28">
        <v>46270</v>
      </c>
      <c r="C1823">
        <v>2026</v>
      </c>
      <c r="D1823" t="s">
        <v>85</v>
      </c>
      <c r="E1823">
        <v>9</v>
      </c>
      <c r="F1823" t="s">
        <v>88</v>
      </c>
      <c r="G1823" t="s">
        <v>20</v>
      </c>
      <c r="H1823" t="s">
        <v>33</v>
      </c>
      <c r="I1823" t="s">
        <v>8</v>
      </c>
      <c r="J1823" t="s">
        <v>16</v>
      </c>
      <c r="K1823" t="s">
        <v>9</v>
      </c>
      <c r="L1823" t="s">
        <v>37</v>
      </c>
      <c r="M1823">
        <v>4</v>
      </c>
      <c r="N1823">
        <v>152.99</v>
      </c>
      <c r="O1823">
        <v>0.15</v>
      </c>
      <c r="P1823">
        <v>77.12</v>
      </c>
      <c r="Q1823">
        <v>520.16600000000005</v>
      </c>
      <c r="R1823">
        <v>308.48</v>
      </c>
      <c r="S1823">
        <v>211.68600000000004</v>
      </c>
      <c r="T1823">
        <v>0.40695854784818697</v>
      </c>
      <c r="U1823">
        <v>2026</v>
      </c>
      <c r="V1823" t="s">
        <v>85</v>
      </c>
      <c r="W1823">
        <v>9</v>
      </c>
      <c r="X1823" t="s">
        <v>88</v>
      </c>
    </row>
    <row r="1824" spans="1:24">
      <c r="A1824">
        <v>2879</v>
      </c>
      <c r="B1824" s="28">
        <v>46270</v>
      </c>
      <c r="C1824">
        <v>2026</v>
      </c>
      <c r="D1824" t="s">
        <v>85</v>
      </c>
      <c r="E1824">
        <v>9</v>
      </c>
      <c r="F1824" t="s">
        <v>88</v>
      </c>
      <c r="G1824" t="s">
        <v>11</v>
      </c>
      <c r="H1824" t="s">
        <v>39</v>
      </c>
      <c r="I1824" t="s">
        <v>2</v>
      </c>
      <c r="J1824" t="s">
        <v>16</v>
      </c>
      <c r="K1824" t="s">
        <v>14</v>
      </c>
      <c r="L1824" t="s">
        <v>15</v>
      </c>
      <c r="M1824">
        <v>3</v>
      </c>
      <c r="N1824">
        <v>36.19</v>
      </c>
      <c r="O1824">
        <v>0.1</v>
      </c>
      <c r="P1824">
        <v>13.97</v>
      </c>
      <c r="Q1824">
        <v>97.712999999999994</v>
      </c>
      <c r="R1824">
        <v>41.910000000000004</v>
      </c>
      <c r="S1824">
        <v>55.80299999999999</v>
      </c>
      <c r="T1824">
        <v>0.57109084768659235</v>
      </c>
      <c r="U1824">
        <v>2026</v>
      </c>
      <c r="V1824" t="s">
        <v>85</v>
      </c>
      <c r="W1824">
        <v>9</v>
      </c>
      <c r="X1824" t="s">
        <v>88</v>
      </c>
    </row>
    <row r="1825" spans="1:24">
      <c r="A1825">
        <v>3353</v>
      </c>
      <c r="B1825" s="28">
        <v>46270</v>
      </c>
      <c r="C1825">
        <v>2026</v>
      </c>
      <c r="D1825" t="s">
        <v>85</v>
      </c>
      <c r="E1825">
        <v>9</v>
      </c>
      <c r="F1825" t="s">
        <v>88</v>
      </c>
      <c r="G1825" t="s">
        <v>11</v>
      </c>
      <c r="H1825" t="s">
        <v>52</v>
      </c>
      <c r="I1825" t="s">
        <v>19</v>
      </c>
      <c r="J1825" t="s">
        <v>13</v>
      </c>
      <c r="K1825" t="s">
        <v>9</v>
      </c>
      <c r="L1825" t="s">
        <v>17</v>
      </c>
      <c r="M1825">
        <v>2</v>
      </c>
      <c r="N1825">
        <v>142.44</v>
      </c>
      <c r="O1825">
        <v>0</v>
      </c>
      <c r="P1825">
        <v>77.33</v>
      </c>
      <c r="Q1825">
        <v>284.88</v>
      </c>
      <c r="R1825">
        <v>154.66</v>
      </c>
      <c r="S1825">
        <v>130.22</v>
      </c>
      <c r="T1825">
        <v>0.45710474585790506</v>
      </c>
      <c r="U1825">
        <v>2026</v>
      </c>
      <c r="V1825" t="s">
        <v>85</v>
      </c>
      <c r="W1825">
        <v>9</v>
      </c>
      <c r="X1825" t="s">
        <v>88</v>
      </c>
    </row>
    <row r="1826" spans="1:24">
      <c r="A1826">
        <v>3514</v>
      </c>
      <c r="B1826" s="28">
        <v>46270</v>
      </c>
      <c r="C1826">
        <v>2026</v>
      </c>
      <c r="D1826" t="s">
        <v>85</v>
      </c>
      <c r="E1826">
        <v>9</v>
      </c>
      <c r="F1826" t="s">
        <v>88</v>
      </c>
      <c r="G1826" t="s">
        <v>6</v>
      </c>
      <c r="H1826" t="s">
        <v>27</v>
      </c>
      <c r="I1826" t="s">
        <v>2</v>
      </c>
      <c r="J1826" t="s">
        <v>13</v>
      </c>
      <c r="K1826" t="s">
        <v>14</v>
      </c>
      <c r="L1826" t="s">
        <v>44</v>
      </c>
      <c r="M1826">
        <v>2</v>
      </c>
      <c r="N1826">
        <v>133.81</v>
      </c>
      <c r="O1826">
        <v>0</v>
      </c>
      <c r="P1826">
        <v>66.78</v>
      </c>
      <c r="Q1826">
        <v>267.62</v>
      </c>
      <c r="R1826">
        <v>133.56</v>
      </c>
      <c r="S1826">
        <v>134.06</v>
      </c>
      <c r="T1826">
        <v>0.5009341603766535</v>
      </c>
      <c r="U1826">
        <v>2026</v>
      </c>
      <c r="V1826" t="s">
        <v>85</v>
      </c>
      <c r="W1826">
        <v>9</v>
      </c>
      <c r="X1826" t="s">
        <v>88</v>
      </c>
    </row>
    <row r="1827" spans="1:24">
      <c r="A1827">
        <v>3964</v>
      </c>
      <c r="B1827" s="28">
        <v>46270</v>
      </c>
      <c r="C1827">
        <v>2026</v>
      </c>
      <c r="D1827" t="s">
        <v>85</v>
      </c>
      <c r="E1827">
        <v>9</v>
      </c>
      <c r="F1827" t="s">
        <v>88</v>
      </c>
      <c r="G1827" t="s">
        <v>6</v>
      </c>
      <c r="H1827" t="s">
        <v>43</v>
      </c>
      <c r="I1827" t="s">
        <v>19</v>
      </c>
      <c r="J1827" t="s">
        <v>13</v>
      </c>
      <c r="K1827" t="s">
        <v>34</v>
      </c>
      <c r="L1827" t="s">
        <v>35</v>
      </c>
      <c r="M1827">
        <v>2</v>
      </c>
      <c r="N1827">
        <v>40.49</v>
      </c>
      <c r="O1827">
        <v>0.15</v>
      </c>
      <c r="P1827">
        <v>14.32</v>
      </c>
      <c r="Q1827">
        <v>68.832999999999998</v>
      </c>
      <c r="R1827">
        <v>28.64</v>
      </c>
      <c r="S1827">
        <v>40.192999999999998</v>
      </c>
      <c r="T1827">
        <v>0.58392050324698908</v>
      </c>
      <c r="U1827">
        <v>2026</v>
      </c>
      <c r="V1827" t="s">
        <v>85</v>
      </c>
      <c r="W1827">
        <v>9</v>
      </c>
      <c r="X1827" t="s">
        <v>88</v>
      </c>
    </row>
    <row r="1828" spans="1:24">
      <c r="A1828">
        <v>4599</v>
      </c>
      <c r="B1828" s="28">
        <v>46270</v>
      </c>
      <c r="C1828">
        <v>2026</v>
      </c>
      <c r="D1828" t="s">
        <v>85</v>
      </c>
      <c r="E1828">
        <v>9</v>
      </c>
      <c r="F1828" t="s">
        <v>88</v>
      </c>
      <c r="G1828" t="s">
        <v>11</v>
      </c>
      <c r="H1828" t="s">
        <v>12</v>
      </c>
      <c r="I1828" t="s">
        <v>2</v>
      </c>
      <c r="J1828" t="s">
        <v>16</v>
      </c>
      <c r="K1828" t="s">
        <v>23</v>
      </c>
      <c r="L1828" t="s">
        <v>29</v>
      </c>
      <c r="M1828">
        <v>4</v>
      </c>
      <c r="N1828">
        <v>198.1</v>
      </c>
      <c r="O1828">
        <v>0</v>
      </c>
      <c r="P1828">
        <v>101.61</v>
      </c>
      <c r="Q1828">
        <v>792.4</v>
      </c>
      <c r="R1828">
        <v>406.44</v>
      </c>
      <c r="S1828">
        <v>385.96</v>
      </c>
      <c r="T1828">
        <v>0.48707723372034323</v>
      </c>
      <c r="U1828">
        <v>2026</v>
      </c>
      <c r="V1828" t="s">
        <v>85</v>
      </c>
      <c r="W1828">
        <v>9</v>
      </c>
      <c r="X1828" t="s">
        <v>88</v>
      </c>
    </row>
    <row r="1829" spans="1:24">
      <c r="A1829">
        <v>5030</v>
      </c>
      <c r="B1829" s="28">
        <v>46270</v>
      </c>
      <c r="C1829">
        <v>2026</v>
      </c>
      <c r="D1829" t="s">
        <v>85</v>
      </c>
      <c r="E1829">
        <v>9</v>
      </c>
      <c r="F1829" t="s">
        <v>88</v>
      </c>
      <c r="G1829" t="s">
        <v>6</v>
      </c>
      <c r="H1829" t="s">
        <v>43</v>
      </c>
      <c r="I1829" t="s">
        <v>19</v>
      </c>
      <c r="J1829" t="s">
        <v>13</v>
      </c>
      <c r="K1829" t="s">
        <v>4</v>
      </c>
      <c r="L1829" t="s">
        <v>5</v>
      </c>
      <c r="M1829">
        <v>1</v>
      </c>
      <c r="N1829">
        <v>83.73</v>
      </c>
      <c r="O1829">
        <v>0.15</v>
      </c>
      <c r="P1829">
        <v>43.34</v>
      </c>
      <c r="Q1829">
        <v>71.170500000000004</v>
      </c>
      <c r="R1829">
        <v>43.34</v>
      </c>
      <c r="S1829">
        <v>27.830500000000001</v>
      </c>
      <c r="T1829">
        <v>0.39103982689457006</v>
      </c>
      <c r="U1829">
        <v>2026</v>
      </c>
      <c r="V1829" t="s">
        <v>85</v>
      </c>
      <c r="W1829">
        <v>9</v>
      </c>
      <c r="X1829" t="s">
        <v>88</v>
      </c>
    </row>
    <row r="1830" spans="1:24">
      <c r="A1830">
        <v>1593</v>
      </c>
      <c r="B1830" s="28">
        <v>46271</v>
      </c>
      <c r="C1830">
        <v>2026</v>
      </c>
      <c r="D1830" t="s">
        <v>85</v>
      </c>
      <c r="E1830">
        <v>9</v>
      </c>
      <c r="F1830" t="s">
        <v>88</v>
      </c>
      <c r="G1830" t="s">
        <v>6</v>
      </c>
      <c r="H1830" t="s">
        <v>49</v>
      </c>
      <c r="I1830" t="s">
        <v>19</v>
      </c>
      <c r="J1830" t="s">
        <v>13</v>
      </c>
      <c r="K1830" t="s">
        <v>23</v>
      </c>
      <c r="L1830" t="s">
        <v>29</v>
      </c>
      <c r="M1830">
        <v>2</v>
      </c>
      <c r="N1830">
        <v>194.92</v>
      </c>
      <c r="O1830">
        <v>0</v>
      </c>
      <c r="P1830">
        <v>102.66</v>
      </c>
      <c r="Q1830">
        <v>389.84</v>
      </c>
      <c r="R1830">
        <v>205.32</v>
      </c>
      <c r="S1830">
        <v>184.51999999999998</v>
      </c>
      <c r="T1830">
        <v>0.47332238867227577</v>
      </c>
      <c r="U1830">
        <v>2026</v>
      </c>
      <c r="V1830" t="s">
        <v>85</v>
      </c>
      <c r="W1830">
        <v>9</v>
      </c>
      <c r="X1830" t="s">
        <v>88</v>
      </c>
    </row>
    <row r="1831" spans="1:24">
      <c r="A1831">
        <v>1818</v>
      </c>
      <c r="B1831" s="28">
        <v>46271</v>
      </c>
      <c r="C1831">
        <v>2026</v>
      </c>
      <c r="D1831" t="s">
        <v>85</v>
      </c>
      <c r="E1831">
        <v>9</v>
      </c>
      <c r="F1831" t="s">
        <v>88</v>
      </c>
      <c r="G1831" t="s">
        <v>6</v>
      </c>
      <c r="H1831" t="s">
        <v>43</v>
      </c>
      <c r="I1831" t="s">
        <v>19</v>
      </c>
      <c r="J1831" t="s">
        <v>13</v>
      </c>
      <c r="K1831" t="s">
        <v>14</v>
      </c>
      <c r="L1831" t="s">
        <v>48</v>
      </c>
      <c r="M1831">
        <v>1</v>
      </c>
      <c r="N1831">
        <v>161.03</v>
      </c>
      <c r="O1831">
        <v>0</v>
      </c>
      <c r="P1831">
        <v>89.86</v>
      </c>
      <c r="Q1831">
        <v>161.03</v>
      </c>
      <c r="R1831">
        <v>89.86</v>
      </c>
      <c r="S1831">
        <v>71.17</v>
      </c>
      <c r="T1831">
        <v>0.44196733527914056</v>
      </c>
      <c r="U1831">
        <v>2026</v>
      </c>
      <c r="V1831" t="s">
        <v>85</v>
      </c>
      <c r="W1831">
        <v>9</v>
      </c>
      <c r="X1831" t="s">
        <v>88</v>
      </c>
    </row>
    <row r="1832" spans="1:24">
      <c r="A1832">
        <v>2370</v>
      </c>
      <c r="B1832" s="28">
        <v>46271</v>
      </c>
      <c r="C1832">
        <v>2026</v>
      </c>
      <c r="D1832" t="s">
        <v>85</v>
      </c>
      <c r="E1832">
        <v>9</v>
      </c>
      <c r="F1832" t="s">
        <v>88</v>
      </c>
      <c r="G1832" t="s">
        <v>20</v>
      </c>
      <c r="H1832" t="s">
        <v>21</v>
      </c>
      <c r="I1832" t="s">
        <v>28</v>
      </c>
      <c r="J1832" t="s">
        <v>13</v>
      </c>
      <c r="K1832" t="s">
        <v>34</v>
      </c>
      <c r="L1832" t="s">
        <v>42</v>
      </c>
      <c r="M1832">
        <v>1</v>
      </c>
      <c r="N1832">
        <v>35.68</v>
      </c>
      <c r="O1832">
        <v>0.05</v>
      </c>
      <c r="P1832">
        <v>13.76</v>
      </c>
      <c r="Q1832">
        <v>33.896000000000001</v>
      </c>
      <c r="R1832">
        <v>13.76</v>
      </c>
      <c r="S1832">
        <v>20.136000000000003</v>
      </c>
      <c r="T1832">
        <v>0.59405239556289835</v>
      </c>
      <c r="U1832">
        <v>2026</v>
      </c>
      <c r="V1832" t="s">
        <v>85</v>
      </c>
      <c r="W1832">
        <v>9</v>
      </c>
      <c r="X1832" t="s">
        <v>88</v>
      </c>
    </row>
    <row r="1833" spans="1:24">
      <c r="A1833">
        <v>2726</v>
      </c>
      <c r="B1833" s="28">
        <v>46271</v>
      </c>
      <c r="C1833">
        <v>2026</v>
      </c>
      <c r="D1833" t="s">
        <v>85</v>
      </c>
      <c r="E1833">
        <v>9</v>
      </c>
      <c r="F1833" t="s">
        <v>88</v>
      </c>
      <c r="G1833" t="s">
        <v>6</v>
      </c>
      <c r="H1833" t="s">
        <v>27</v>
      </c>
      <c r="I1833" t="s">
        <v>2</v>
      </c>
      <c r="J1833" t="s">
        <v>13</v>
      </c>
      <c r="K1833" t="s">
        <v>4</v>
      </c>
      <c r="L1833" t="s">
        <v>26</v>
      </c>
      <c r="M1833">
        <v>1</v>
      </c>
      <c r="N1833">
        <v>39.68</v>
      </c>
      <c r="O1833">
        <v>0.05</v>
      </c>
      <c r="P1833">
        <v>16.63</v>
      </c>
      <c r="Q1833">
        <v>37.695999999999998</v>
      </c>
      <c r="R1833">
        <v>16.63</v>
      </c>
      <c r="S1833">
        <v>21.065999999999999</v>
      </c>
      <c r="T1833">
        <v>0.55883913412563668</v>
      </c>
      <c r="U1833">
        <v>2026</v>
      </c>
      <c r="V1833" t="s">
        <v>85</v>
      </c>
      <c r="W1833">
        <v>9</v>
      </c>
      <c r="X1833" t="s">
        <v>88</v>
      </c>
    </row>
    <row r="1834" spans="1:24">
      <c r="A1834">
        <v>2755</v>
      </c>
      <c r="B1834" s="28">
        <v>46271</v>
      </c>
      <c r="C1834">
        <v>2026</v>
      </c>
      <c r="D1834" t="s">
        <v>85</v>
      </c>
      <c r="E1834">
        <v>9</v>
      </c>
      <c r="F1834" t="s">
        <v>88</v>
      </c>
      <c r="G1834" t="s">
        <v>11</v>
      </c>
      <c r="H1834" t="s">
        <v>39</v>
      </c>
      <c r="I1834" t="s">
        <v>2</v>
      </c>
      <c r="J1834" t="s">
        <v>13</v>
      </c>
      <c r="K1834" t="s">
        <v>9</v>
      </c>
      <c r="L1834" t="s">
        <v>17</v>
      </c>
      <c r="M1834">
        <v>3</v>
      </c>
      <c r="N1834">
        <v>146.22</v>
      </c>
      <c r="O1834">
        <v>0</v>
      </c>
      <c r="P1834">
        <v>80.13</v>
      </c>
      <c r="Q1834">
        <v>438.65999999999997</v>
      </c>
      <c r="R1834">
        <v>240.39</v>
      </c>
      <c r="S1834">
        <v>198.26999999999998</v>
      </c>
      <c r="T1834">
        <v>0.4519901518260156</v>
      </c>
      <c r="U1834">
        <v>2026</v>
      </c>
      <c r="V1834" t="s">
        <v>85</v>
      </c>
      <c r="W1834">
        <v>9</v>
      </c>
      <c r="X1834" t="s">
        <v>88</v>
      </c>
    </row>
    <row r="1835" spans="1:24">
      <c r="A1835">
        <v>3187</v>
      </c>
      <c r="B1835" s="28">
        <v>46271</v>
      </c>
      <c r="C1835">
        <v>2026</v>
      </c>
      <c r="D1835" t="s">
        <v>85</v>
      </c>
      <c r="E1835">
        <v>9</v>
      </c>
      <c r="F1835" t="s">
        <v>88</v>
      </c>
      <c r="G1835" t="s">
        <v>20</v>
      </c>
      <c r="H1835" t="s">
        <v>31</v>
      </c>
      <c r="I1835" t="s">
        <v>19</v>
      </c>
      <c r="J1835" t="s">
        <v>3</v>
      </c>
      <c r="K1835" t="s">
        <v>9</v>
      </c>
      <c r="L1835" t="s">
        <v>46</v>
      </c>
      <c r="M1835">
        <v>1</v>
      </c>
      <c r="N1835">
        <v>71.680000000000007</v>
      </c>
      <c r="O1835">
        <v>0</v>
      </c>
      <c r="P1835">
        <v>31.87</v>
      </c>
      <c r="Q1835">
        <v>71.680000000000007</v>
      </c>
      <c r="R1835">
        <v>31.87</v>
      </c>
      <c r="S1835">
        <v>39.81</v>
      </c>
      <c r="T1835">
        <v>0.5553850446428571</v>
      </c>
      <c r="U1835">
        <v>2026</v>
      </c>
      <c r="V1835" t="s">
        <v>85</v>
      </c>
      <c r="W1835">
        <v>9</v>
      </c>
      <c r="X1835" t="s">
        <v>88</v>
      </c>
    </row>
    <row r="1836" spans="1:24">
      <c r="A1836">
        <v>3471</v>
      </c>
      <c r="B1836" s="28">
        <v>46271</v>
      </c>
      <c r="C1836">
        <v>2026</v>
      </c>
      <c r="D1836" t="s">
        <v>85</v>
      </c>
      <c r="E1836">
        <v>9</v>
      </c>
      <c r="F1836" t="s">
        <v>88</v>
      </c>
      <c r="G1836" t="s">
        <v>11</v>
      </c>
      <c r="H1836" t="s">
        <v>39</v>
      </c>
      <c r="I1836" t="s">
        <v>28</v>
      </c>
      <c r="J1836" t="s">
        <v>13</v>
      </c>
      <c r="K1836" t="s">
        <v>34</v>
      </c>
      <c r="L1836" t="s">
        <v>45</v>
      </c>
      <c r="M1836">
        <v>2</v>
      </c>
      <c r="N1836">
        <v>51.77</v>
      </c>
      <c r="O1836">
        <v>0</v>
      </c>
      <c r="P1836">
        <v>21.46</v>
      </c>
      <c r="Q1836">
        <v>103.54</v>
      </c>
      <c r="R1836">
        <v>42.92</v>
      </c>
      <c r="S1836">
        <v>60.620000000000005</v>
      </c>
      <c r="T1836">
        <v>0.58547421286459345</v>
      </c>
      <c r="U1836">
        <v>2026</v>
      </c>
      <c r="V1836" t="s">
        <v>85</v>
      </c>
      <c r="W1836">
        <v>9</v>
      </c>
      <c r="X1836" t="s">
        <v>88</v>
      </c>
    </row>
    <row r="1837" spans="1:24">
      <c r="A1837">
        <v>3529</v>
      </c>
      <c r="B1837" s="28">
        <v>46271</v>
      </c>
      <c r="C1837">
        <v>2026</v>
      </c>
      <c r="D1837" t="s">
        <v>85</v>
      </c>
      <c r="E1837">
        <v>9</v>
      </c>
      <c r="F1837" t="s">
        <v>88</v>
      </c>
      <c r="G1837" t="s">
        <v>11</v>
      </c>
      <c r="H1837" t="s">
        <v>25</v>
      </c>
      <c r="I1837" t="s">
        <v>8</v>
      </c>
      <c r="J1837" t="s">
        <v>3</v>
      </c>
      <c r="K1837" t="s">
        <v>34</v>
      </c>
      <c r="L1837" t="s">
        <v>35</v>
      </c>
      <c r="M1837">
        <v>4</v>
      </c>
      <c r="N1837">
        <v>39.4</v>
      </c>
      <c r="O1837">
        <v>0.15</v>
      </c>
      <c r="P1837">
        <v>14.95</v>
      </c>
      <c r="Q1837">
        <v>133.95999999999998</v>
      </c>
      <c r="R1837">
        <v>59.8</v>
      </c>
      <c r="S1837">
        <v>74.159999999999982</v>
      </c>
      <c r="T1837">
        <v>0.55359808898178553</v>
      </c>
      <c r="U1837">
        <v>2026</v>
      </c>
      <c r="V1837" t="s">
        <v>85</v>
      </c>
      <c r="W1837">
        <v>9</v>
      </c>
      <c r="X1837" t="s">
        <v>88</v>
      </c>
    </row>
    <row r="1838" spans="1:24">
      <c r="A1838">
        <v>3549</v>
      </c>
      <c r="B1838" s="28">
        <v>46271</v>
      </c>
      <c r="C1838">
        <v>2026</v>
      </c>
      <c r="D1838" t="s">
        <v>85</v>
      </c>
      <c r="E1838">
        <v>9</v>
      </c>
      <c r="F1838" t="s">
        <v>88</v>
      </c>
      <c r="G1838" t="s">
        <v>20</v>
      </c>
      <c r="H1838" t="s">
        <v>33</v>
      </c>
      <c r="I1838" t="s">
        <v>2</v>
      </c>
      <c r="J1838" t="s">
        <v>13</v>
      </c>
      <c r="K1838" t="s">
        <v>14</v>
      </c>
      <c r="L1838" t="s">
        <v>32</v>
      </c>
      <c r="M1838">
        <v>1</v>
      </c>
      <c r="N1838">
        <v>47.17</v>
      </c>
      <c r="O1838">
        <v>0</v>
      </c>
      <c r="P1838">
        <v>18.64</v>
      </c>
      <c r="Q1838">
        <v>47.17</v>
      </c>
      <c r="R1838">
        <v>18.64</v>
      </c>
      <c r="S1838">
        <v>28.53</v>
      </c>
      <c r="T1838">
        <v>0.60483358066567738</v>
      </c>
      <c r="U1838">
        <v>2026</v>
      </c>
      <c r="V1838" t="s">
        <v>85</v>
      </c>
      <c r="W1838">
        <v>9</v>
      </c>
      <c r="X1838" t="s">
        <v>88</v>
      </c>
    </row>
    <row r="1839" spans="1:24">
      <c r="A1839">
        <v>4003</v>
      </c>
      <c r="B1839" s="28">
        <v>46271</v>
      </c>
      <c r="C1839">
        <v>2026</v>
      </c>
      <c r="D1839" t="s">
        <v>85</v>
      </c>
      <c r="E1839">
        <v>9</v>
      </c>
      <c r="F1839" t="s">
        <v>88</v>
      </c>
      <c r="G1839" t="s">
        <v>20</v>
      </c>
      <c r="H1839" t="s">
        <v>21</v>
      </c>
      <c r="I1839" t="s">
        <v>28</v>
      </c>
      <c r="J1839" t="s">
        <v>3</v>
      </c>
      <c r="K1839" t="s">
        <v>34</v>
      </c>
      <c r="L1839" t="s">
        <v>45</v>
      </c>
      <c r="M1839">
        <v>2</v>
      </c>
      <c r="N1839">
        <v>50.41</v>
      </c>
      <c r="O1839">
        <v>0.1</v>
      </c>
      <c r="P1839">
        <v>22.05</v>
      </c>
      <c r="Q1839">
        <v>90.738</v>
      </c>
      <c r="R1839">
        <v>44.1</v>
      </c>
      <c r="S1839">
        <v>46.637999999999998</v>
      </c>
      <c r="T1839">
        <v>0.51398532037294187</v>
      </c>
      <c r="U1839">
        <v>2026</v>
      </c>
      <c r="V1839" t="s">
        <v>85</v>
      </c>
      <c r="W1839">
        <v>9</v>
      </c>
      <c r="X1839" t="s">
        <v>88</v>
      </c>
    </row>
    <row r="1840" spans="1:24">
      <c r="A1840">
        <v>4613</v>
      </c>
      <c r="B1840" s="28">
        <v>46271</v>
      </c>
      <c r="C1840">
        <v>2026</v>
      </c>
      <c r="D1840" t="s">
        <v>85</v>
      </c>
      <c r="E1840">
        <v>9</v>
      </c>
      <c r="F1840" t="s">
        <v>88</v>
      </c>
      <c r="G1840" t="s">
        <v>20</v>
      </c>
      <c r="H1840" t="s">
        <v>47</v>
      </c>
      <c r="I1840" t="s">
        <v>2</v>
      </c>
      <c r="J1840" t="s">
        <v>16</v>
      </c>
      <c r="K1840" t="s">
        <v>4</v>
      </c>
      <c r="L1840" t="s">
        <v>5</v>
      </c>
      <c r="M1840">
        <v>4</v>
      </c>
      <c r="N1840">
        <v>80.38</v>
      </c>
      <c r="O1840">
        <v>0.1</v>
      </c>
      <c r="P1840">
        <v>42.55</v>
      </c>
      <c r="Q1840">
        <v>289.36799999999999</v>
      </c>
      <c r="R1840">
        <v>170.2</v>
      </c>
      <c r="S1840">
        <v>119.16800000000001</v>
      </c>
      <c r="T1840">
        <v>0.41182162505874875</v>
      </c>
      <c r="U1840">
        <v>2026</v>
      </c>
      <c r="V1840" t="s">
        <v>85</v>
      </c>
      <c r="W1840">
        <v>9</v>
      </c>
      <c r="X1840" t="s">
        <v>88</v>
      </c>
    </row>
    <row r="1841" spans="1:24">
      <c r="A1841">
        <v>75</v>
      </c>
      <c r="B1841" s="28">
        <v>46272</v>
      </c>
      <c r="C1841">
        <v>2026</v>
      </c>
      <c r="D1841" t="s">
        <v>85</v>
      </c>
      <c r="E1841">
        <v>9</v>
      </c>
      <c r="F1841" t="s">
        <v>88</v>
      </c>
      <c r="G1841" t="s">
        <v>0</v>
      </c>
      <c r="H1841" t="s">
        <v>1</v>
      </c>
      <c r="I1841" t="s">
        <v>2</v>
      </c>
      <c r="J1841" t="s">
        <v>16</v>
      </c>
      <c r="K1841" t="s">
        <v>34</v>
      </c>
      <c r="L1841" t="s">
        <v>35</v>
      </c>
      <c r="M1841">
        <v>2</v>
      </c>
      <c r="N1841">
        <v>40.78</v>
      </c>
      <c r="O1841">
        <v>0</v>
      </c>
      <c r="P1841">
        <v>15.04</v>
      </c>
      <c r="Q1841">
        <v>81.56</v>
      </c>
      <c r="R1841">
        <v>30.08</v>
      </c>
      <c r="S1841">
        <v>51.480000000000004</v>
      </c>
      <c r="T1841">
        <v>0.63119176066699367</v>
      </c>
      <c r="U1841">
        <v>2026</v>
      </c>
      <c r="V1841" t="s">
        <v>85</v>
      </c>
      <c r="W1841">
        <v>9</v>
      </c>
      <c r="X1841" t="s">
        <v>88</v>
      </c>
    </row>
    <row r="1842" spans="1:24">
      <c r="A1842">
        <v>601</v>
      </c>
      <c r="B1842" s="28">
        <v>46272</v>
      </c>
      <c r="C1842">
        <v>2026</v>
      </c>
      <c r="D1842" t="s">
        <v>85</v>
      </c>
      <c r="E1842">
        <v>9</v>
      </c>
      <c r="F1842" t="s">
        <v>88</v>
      </c>
      <c r="G1842" t="s">
        <v>6</v>
      </c>
      <c r="H1842" t="s">
        <v>43</v>
      </c>
      <c r="I1842" t="s">
        <v>2</v>
      </c>
      <c r="J1842" t="s">
        <v>3</v>
      </c>
      <c r="K1842" t="s">
        <v>9</v>
      </c>
      <c r="L1842" t="s">
        <v>17</v>
      </c>
      <c r="M1842">
        <v>1</v>
      </c>
      <c r="N1842">
        <v>141.69</v>
      </c>
      <c r="O1842">
        <v>0</v>
      </c>
      <c r="P1842">
        <v>80.34</v>
      </c>
      <c r="Q1842">
        <v>141.69</v>
      </c>
      <c r="R1842">
        <v>80.34</v>
      </c>
      <c r="S1842">
        <v>61.349999999999994</v>
      </c>
      <c r="T1842">
        <v>0.43298750793986868</v>
      </c>
      <c r="U1842">
        <v>2026</v>
      </c>
      <c r="V1842" t="s">
        <v>85</v>
      </c>
      <c r="W1842">
        <v>9</v>
      </c>
      <c r="X1842" t="s">
        <v>88</v>
      </c>
    </row>
    <row r="1843" spans="1:24">
      <c r="A1843">
        <v>1617</v>
      </c>
      <c r="B1843" s="28">
        <v>46272</v>
      </c>
      <c r="C1843">
        <v>2026</v>
      </c>
      <c r="D1843" t="s">
        <v>85</v>
      </c>
      <c r="E1843">
        <v>9</v>
      </c>
      <c r="F1843" t="s">
        <v>88</v>
      </c>
      <c r="G1843" t="s">
        <v>20</v>
      </c>
      <c r="H1843" t="s">
        <v>33</v>
      </c>
      <c r="I1843" t="s">
        <v>2</v>
      </c>
      <c r="J1843" t="s">
        <v>13</v>
      </c>
      <c r="K1843" t="s">
        <v>23</v>
      </c>
      <c r="L1843" t="s">
        <v>40</v>
      </c>
      <c r="M1843">
        <v>1</v>
      </c>
      <c r="N1843">
        <v>83.28</v>
      </c>
      <c r="O1843">
        <v>0.1</v>
      </c>
      <c r="P1843">
        <v>39.75</v>
      </c>
      <c r="Q1843">
        <v>74.951999999999998</v>
      </c>
      <c r="R1843">
        <v>39.75</v>
      </c>
      <c r="S1843">
        <v>35.201999999999998</v>
      </c>
      <c r="T1843">
        <v>0.46966058277297468</v>
      </c>
      <c r="U1843">
        <v>2026</v>
      </c>
      <c r="V1843" t="s">
        <v>85</v>
      </c>
      <c r="W1843">
        <v>9</v>
      </c>
      <c r="X1843" t="s">
        <v>88</v>
      </c>
    </row>
    <row r="1844" spans="1:24">
      <c r="A1844">
        <v>2305</v>
      </c>
      <c r="B1844" s="28">
        <v>46272</v>
      </c>
      <c r="C1844">
        <v>2026</v>
      </c>
      <c r="D1844" t="s">
        <v>85</v>
      </c>
      <c r="E1844">
        <v>9</v>
      </c>
      <c r="F1844" t="s">
        <v>88</v>
      </c>
      <c r="G1844" t="s">
        <v>20</v>
      </c>
      <c r="H1844" t="s">
        <v>31</v>
      </c>
      <c r="I1844" t="s">
        <v>28</v>
      </c>
      <c r="J1844" t="s">
        <v>3</v>
      </c>
      <c r="K1844" t="s">
        <v>23</v>
      </c>
      <c r="L1844" t="s">
        <v>40</v>
      </c>
      <c r="M1844">
        <v>2</v>
      </c>
      <c r="N1844">
        <v>82.43</v>
      </c>
      <c r="O1844">
        <v>0</v>
      </c>
      <c r="P1844">
        <v>40.51</v>
      </c>
      <c r="Q1844">
        <v>164.86</v>
      </c>
      <c r="R1844">
        <v>81.02</v>
      </c>
      <c r="S1844">
        <v>83.840000000000018</v>
      </c>
      <c r="T1844">
        <v>0.50855271139148372</v>
      </c>
      <c r="U1844">
        <v>2026</v>
      </c>
      <c r="V1844" t="s">
        <v>85</v>
      </c>
      <c r="W1844">
        <v>9</v>
      </c>
      <c r="X1844" t="s">
        <v>88</v>
      </c>
    </row>
    <row r="1845" spans="1:24">
      <c r="A1845">
        <v>2344</v>
      </c>
      <c r="B1845" s="28">
        <v>46272</v>
      </c>
      <c r="C1845">
        <v>2026</v>
      </c>
      <c r="D1845" t="s">
        <v>85</v>
      </c>
      <c r="E1845">
        <v>9</v>
      </c>
      <c r="F1845" t="s">
        <v>88</v>
      </c>
      <c r="G1845" t="s">
        <v>0</v>
      </c>
      <c r="H1845" t="s">
        <v>50</v>
      </c>
      <c r="I1845" t="s">
        <v>28</v>
      </c>
      <c r="J1845" t="s">
        <v>13</v>
      </c>
      <c r="K1845" t="s">
        <v>34</v>
      </c>
      <c r="L1845" t="s">
        <v>42</v>
      </c>
      <c r="M1845">
        <v>4</v>
      </c>
      <c r="N1845">
        <v>36.380000000000003</v>
      </c>
      <c r="O1845">
        <v>0</v>
      </c>
      <c r="P1845">
        <v>14.16</v>
      </c>
      <c r="Q1845">
        <v>145.52000000000001</v>
      </c>
      <c r="R1845">
        <v>56.64</v>
      </c>
      <c r="S1845">
        <v>88.88000000000001</v>
      </c>
      <c r="T1845">
        <v>0.61077515118196812</v>
      </c>
      <c r="U1845">
        <v>2026</v>
      </c>
      <c r="V1845" t="s">
        <v>85</v>
      </c>
      <c r="W1845">
        <v>9</v>
      </c>
      <c r="X1845" t="s">
        <v>88</v>
      </c>
    </row>
    <row r="1846" spans="1:24">
      <c r="A1846">
        <v>2601</v>
      </c>
      <c r="B1846" s="28">
        <v>46272</v>
      </c>
      <c r="C1846">
        <v>2026</v>
      </c>
      <c r="D1846" t="s">
        <v>85</v>
      </c>
      <c r="E1846">
        <v>9</v>
      </c>
      <c r="F1846" t="s">
        <v>88</v>
      </c>
      <c r="G1846" t="s">
        <v>6</v>
      </c>
      <c r="H1846" t="s">
        <v>41</v>
      </c>
      <c r="I1846" t="s">
        <v>2</v>
      </c>
      <c r="J1846" t="s">
        <v>13</v>
      </c>
      <c r="K1846" t="s">
        <v>4</v>
      </c>
      <c r="L1846" t="s">
        <v>5</v>
      </c>
      <c r="M1846">
        <v>1</v>
      </c>
      <c r="N1846">
        <v>82.86</v>
      </c>
      <c r="O1846">
        <v>0</v>
      </c>
      <c r="P1846">
        <v>43.33</v>
      </c>
      <c r="Q1846">
        <v>82.86</v>
      </c>
      <c r="R1846">
        <v>43.33</v>
      </c>
      <c r="S1846">
        <v>39.53</v>
      </c>
      <c r="T1846">
        <v>0.47706975621530295</v>
      </c>
      <c r="U1846">
        <v>2026</v>
      </c>
      <c r="V1846" t="s">
        <v>85</v>
      </c>
      <c r="W1846">
        <v>9</v>
      </c>
      <c r="X1846" t="s">
        <v>88</v>
      </c>
    </row>
    <row r="1847" spans="1:24">
      <c r="A1847">
        <v>2831</v>
      </c>
      <c r="B1847" s="28">
        <v>46272</v>
      </c>
      <c r="C1847">
        <v>2026</v>
      </c>
      <c r="D1847" t="s">
        <v>85</v>
      </c>
      <c r="E1847">
        <v>9</v>
      </c>
      <c r="F1847" t="s">
        <v>88</v>
      </c>
      <c r="G1847" t="s">
        <v>0</v>
      </c>
      <c r="H1847" t="s">
        <v>36</v>
      </c>
      <c r="I1847" t="s">
        <v>2</v>
      </c>
      <c r="J1847" t="s">
        <v>13</v>
      </c>
      <c r="K1847" t="s">
        <v>14</v>
      </c>
      <c r="L1847" t="s">
        <v>32</v>
      </c>
      <c r="M1847">
        <v>1</v>
      </c>
      <c r="N1847">
        <v>46.44</v>
      </c>
      <c r="O1847">
        <v>0.05</v>
      </c>
      <c r="P1847">
        <v>17.88</v>
      </c>
      <c r="Q1847">
        <v>44.117999999999995</v>
      </c>
      <c r="R1847">
        <v>17.88</v>
      </c>
      <c r="S1847">
        <v>26.237999999999996</v>
      </c>
      <c r="T1847">
        <v>0.59472324221406225</v>
      </c>
      <c r="U1847">
        <v>2026</v>
      </c>
      <c r="V1847" t="s">
        <v>85</v>
      </c>
      <c r="W1847">
        <v>9</v>
      </c>
      <c r="X1847" t="s">
        <v>88</v>
      </c>
    </row>
    <row r="1848" spans="1:24">
      <c r="A1848">
        <v>2845</v>
      </c>
      <c r="B1848" s="28">
        <v>46272</v>
      </c>
      <c r="C1848">
        <v>2026</v>
      </c>
      <c r="D1848" t="s">
        <v>85</v>
      </c>
      <c r="E1848">
        <v>9</v>
      </c>
      <c r="F1848" t="s">
        <v>88</v>
      </c>
      <c r="G1848" t="s">
        <v>0</v>
      </c>
      <c r="H1848" t="s">
        <v>1</v>
      </c>
      <c r="I1848" t="s">
        <v>8</v>
      </c>
      <c r="J1848" t="s">
        <v>16</v>
      </c>
      <c r="K1848" t="s">
        <v>14</v>
      </c>
      <c r="L1848" t="s">
        <v>44</v>
      </c>
      <c r="M1848">
        <v>4</v>
      </c>
      <c r="N1848">
        <v>133.26</v>
      </c>
      <c r="O1848">
        <v>0.1</v>
      </c>
      <c r="P1848">
        <v>68.77</v>
      </c>
      <c r="Q1848">
        <v>479.73599999999999</v>
      </c>
      <c r="R1848">
        <v>275.08</v>
      </c>
      <c r="S1848">
        <v>204.65600000000001</v>
      </c>
      <c r="T1848">
        <v>0.42660129738022579</v>
      </c>
      <c r="U1848">
        <v>2026</v>
      </c>
      <c r="V1848" t="s">
        <v>85</v>
      </c>
      <c r="W1848">
        <v>9</v>
      </c>
      <c r="X1848" t="s">
        <v>88</v>
      </c>
    </row>
    <row r="1849" spans="1:24">
      <c r="A1849">
        <v>3679</v>
      </c>
      <c r="B1849" s="28">
        <v>46272</v>
      </c>
      <c r="C1849">
        <v>2026</v>
      </c>
      <c r="D1849" t="s">
        <v>85</v>
      </c>
      <c r="E1849">
        <v>9</v>
      </c>
      <c r="F1849" t="s">
        <v>88</v>
      </c>
      <c r="G1849" t="s">
        <v>6</v>
      </c>
      <c r="H1849" t="s">
        <v>43</v>
      </c>
      <c r="I1849" t="s">
        <v>28</v>
      </c>
      <c r="J1849" t="s">
        <v>13</v>
      </c>
      <c r="K1849" t="s">
        <v>9</v>
      </c>
      <c r="L1849" t="s">
        <v>17</v>
      </c>
      <c r="M1849">
        <v>1</v>
      </c>
      <c r="N1849">
        <v>147.36000000000001</v>
      </c>
      <c r="O1849">
        <v>0</v>
      </c>
      <c r="P1849">
        <v>81.599999999999994</v>
      </c>
      <c r="Q1849">
        <v>147.36000000000001</v>
      </c>
      <c r="R1849">
        <v>81.599999999999994</v>
      </c>
      <c r="S1849">
        <v>65.760000000000019</v>
      </c>
      <c r="T1849">
        <v>0.44625407166123787</v>
      </c>
      <c r="U1849">
        <v>2026</v>
      </c>
      <c r="V1849" t="s">
        <v>85</v>
      </c>
      <c r="W1849">
        <v>9</v>
      </c>
      <c r="X1849" t="s">
        <v>88</v>
      </c>
    </row>
    <row r="1850" spans="1:24">
      <c r="A1850">
        <v>3828</v>
      </c>
      <c r="B1850" s="28">
        <v>46272</v>
      </c>
      <c r="C1850">
        <v>2026</v>
      </c>
      <c r="D1850" t="s">
        <v>85</v>
      </c>
      <c r="E1850">
        <v>9</v>
      </c>
      <c r="F1850" t="s">
        <v>88</v>
      </c>
      <c r="G1850" t="s">
        <v>0</v>
      </c>
      <c r="H1850" t="s">
        <v>1</v>
      </c>
      <c r="I1850" t="s">
        <v>2</v>
      </c>
      <c r="J1850" t="s">
        <v>13</v>
      </c>
      <c r="K1850" t="s">
        <v>14</v>
      </c>
      <c r="L1850" t="s">
        <v>48</v>
      </c>
      <c r="M1850">
        <v>2</v>
      </c>
      <c r="N1850">
        <v>166.13</v>
      </c>
      <c r="O1850">
        <v>0.15</v>
      </c>
      <c r="P1850">
        <v>86.71</v>
      </c>
      <c r="Q1850">
        <v>282.42099999999999</v>
      </c>
      <c r="R1850">
        <v>173.42</v>
      </c>
      <c r="S1850">
        <v>109.001</v>
      </c>
      <c r="T1850">
        <v>0.38595217777714835</v>
      </c>
      <c r="U1850">
        <v>2026</v>
      </c>
      <c r="V1850" t="s">
        <v>85</v>
      </c>
      <c r="W1850">
        <v>9</v>
      </c>
      <c r="X1850" t="s">
        <v>88</v>
      </c>
    </row>
    <row r="1851" spans="1:24">
      <c r="A1851">
        <v>4226</v>
      </c>
      <c r="B1851" s="28">
        <v>46272</v>
      </c>
      <c r="C1851">
        <v>2026</v>
      </c>
      <c r="D1851" t="s">
        <v>85</v>
      </c>
      <c r="E1851">
        <v>9</v>
      </c>
      <c r="F1851" t="s">
        <v>88</v>
      </c>
      <c r="G1851" t="s">
        <v>11</v>
      </c>
      <c r="H1851" t="s">
        <v>18</v>
      </c>
      <c r="I1851" t="s">
        <v>2</v>
      </c>
      <c r="J1851" t="s">
        <v>13</v>
      </c>
      <c r="K1851" t="s">
        <v>34</v>
      </c>
      <c r="L1851" t="s">
        <v>45</v>
      </c>
      <c r="M1851">
        <v>1</v>
      </c>
      <c r="N1851">
        <v>51.74</v>
      </c>
      <c r="O1851">
        <v>0</v>
      </c>
      <c r="P1851">
        <v>22.45</v>
      </c>
      <c r="Q1851">
        <v>51.74</v>
      </c>
      <c r="R1851">
        <v>22.45</v>
      </c>
      <c r="S1851">
        <v>29.290000000000003</v>
      </c>
      <c r="T1851">
        <v>0.56609972941631237</v>
      </c>
      <c r="U1851">
        <v>2026</v>
      </c>
      <c r="V1851" t="s">
        <v>85</v>
      </c>
      <c r="W1851">
        <v>9</v>
      </c>
      <c r="X1851" t="s">
        <v>88</v>
      </c>
    </row>
    <row r="1852" spans="1:24">
      <c r="A1852">
        <v>58</v>
      </c>
      <c r="B1852" s="28">
        <v>46273</v>
      </c>
      <c r="C1852">
        <v>2026</v>
      </c>
      <c r="D1852" t="s">
        <v>85</v>
      </c>
      <c r="E1852">
        <v>9</v>
      </c>
      <c r="F1852" t="s">
        <v>88</v>
      </c>
      <c r="G1852" t="s">
        <v>0</v>
      </c>
      <c r="H1852" t="s">
        <v>1</v>
      </c>
      <c r="I1852" t="s">
        <v>19</v>
      </c>
      <c r="J1852" t="s">
        <v>3</v>
      </c>
      <c r="K1852" t="s">
        <v>9</v>
      </c>
      <c r="L1852" t="s">
        <v>46</v>
      </c>
      <c r="M1852">
        <v>1</v>
      </c>
      <c r="N1852">
        <v>71.7</v>
      </c>
      <c r="O1852">
        <v>0</v>
      </c>
      <c r="P1852">
        <v>32</v>
      </c>
      <c r="Q1852">
        <v>71.7</v>
      </c>
      <c r="R1852">
        <v>32</v>
      </c>
      <c r="S1852">
        <v>39.700000000000003</v>
      </c>
      <c r="T1852">
        <v>0.55369595536959559</v>
      </c>
      <c r="U1852">
        <v>2026</v>
      </c>
      <c r="V1852" t="s">
        <v>85</v>
      </c>
      <c r="W1852">
        <v>9</v>
      </c>
      <c r="X1852" t="s">
        <v>88</v>
      </c>
    </row>
    <row r="1853" spans="1:24">
      <c r="A1853">
        <v>1224</v>
      </c>
      <c r="B1853" s="28">
        <v>46273</v>
      </c>
      <c r="C1853">
        <v>2026</v>
      </c>
      <c r="D1853" t="s">
        <v>85</v>
      </c>
      <c r="E1853">
        <v>9</v>
      </c>
      <c r="F1853" t="s">
        <v>88</v>
      </c>
      <c r="G1853" t="s">
        <v>11</v>
      </c>
      <c r="H1853" t="s">
        <v>12</v>
      </c>
      <c r="I1853" t="s">
        <v>2</v>
      </c>
      <c r="J1853" t="s">
        <v>3</v>
      </c>
      <c r="K1853" t="s">
        <v>4</v>
      </c>
      <c r="L1853" t="s">
        <v>26</v>
      </c>
      <c r="M1853">
        <v>2</v>
      </c>
      <c r="N1853">
        <v>39.409999999999997</v>
      </c>
      <c r="O1853">
        <v>0.05</v>
      </c>
      <c r="P1853">
        <v>17.12</v>
      </c>
      <c r="Q1853">
        <v>74.878999999999991</v>
      </c>
      <c r="R1853">
        <v>34.24</v>
      </c>
      <c r="S1853">
        <v>40.638999999999989</v>
      </c>
      <c r="T1853">
        <v>0.54272893601677363</v>
      </c>
      <c r="U1853">
        <v>2026</v>
      </c>
      <c r="V1853" t="s">
        <v>85</v>
      </c>
      <c r="W1853">
        <v>9</v>
      </c>
      <c r="X1853" t="s">
        <v>88</v>
      </c>
    </row>
    <row r="1854" spans="1:24">
      <c r="A1854">
        <v>4345</v>
      </c>
      <c r="B1854" s="28">
        <v>46273</v>
      </c>
      <c r="C1854">
        <v>2026</v>
      </c>
      <c r="D1854" t="s">
        <v>85</v>
      </c>
      <c r="E1854">
        <v>9</v>
      </c>
      <c r="F1854" t="s">
        <v>88</v>
      </c>
      <c r="G1854" t="s">
        <v>0</v>
      </c>
      <c r="H1854" t="s">
        <v>36</v>
      </c>
      <c r="I1854" t="s">
        <v>2</v>
      </c>
      <c r="J1854" t="s">
        <v>13</v>
      </c>
      <c r="K1854" t="s">
        <v>23</v>
      </c>
      <c r="L1854" t="s">
        <v>24</v>
      </c>
      <c r="M1854">
        <v>2</v>
      </c>
      <c r="N1854">
        <v>345.33</v>
      </c>
      <c r="O1854">
        <v>0</v>
      </c>
      <c r="P1854">
        <v>198.22</v>
      </c>
      <c r="Q1854">
        <v>690.66</v>
      </c>
      <c r="R1854">
        <v>396.44</v>
      </c>
      <c r="S1854">
        <v>294.21999999999997</v>
      </c>
      <c r="T1854">
        <v>0.42599832044710856</v>
      </c>
      <c r="U1854">
        <v>2026</v>
      </c>
      <c r="V1854" t="s">
        <v>85</v>
      </c>
      <c r="W1854">
        <v>9</v>
      </c>
      <c r="X1854" t="s">
        <v>88</v>
      </c>
    </row>
    <row r="1855" spans="1:24">
      <c r="A1855">
        <v>1069</v>
      </c>
      <c r="B1855" s="28">
        <v>46274</v>
      </c>
      <c r="C1855">
        <v>2026</v>
      </c>
      <c r="D1855" t="s">
        <v>85</v>
      </c>
      <c r="E1855">
        <v>9</v>
      </c>
      <c r="F1855" t="s">
        <v>88</v>
      </c>
      <c r="G1855" t="s">
        <v>20</v>
      </c>
      <c r="H1855" t="s">
        <v>47</v>
      </c>
      <c r="I1855" t="s">
        <v>2</v>
      </c>
      <c r="J1855" t="s">
        <v>3</v>
      </c>
      <c r="K1855" t="s">
        <v>9</v>
      </c>
      <c r="L1855" t="s">
        <v>17</v>
      </c>
      <c r="M1855">
        <v>1</v>
      </c>
      <c r="N1855">
        <v>145.33000000000001</v>
      </c>
      <c r="O1855">
        <v>0.1</v>
      </c>
      <c r="P1855">
        <v>80.97</v>
      </c>
      <c r="Q1855">
        <v>130.79700000000003</v>
      </c>
      <c r="R1855">
        <v>80.97</v>
      </c>
      <c r="S1855">
        <v>49.827000000000027</v>
      </c>
      <c r="T1855">
        <v>0.3809491043372556</v>
      </c>
      <c r="U1855">
        <v>2026</v>
      </c>
      <c r="V1855" t="s">
        <v>85</v>
      </c>
      <c r="W1855">
        <v>9</v>
      </c>
      <c r="X1855" t="s">
        <v>88</v>
      </c>
    </row>
    <row r="1856" spans="1:24">
      <c r="A1856">
        <v>1489</v>
      </c>
      <c r="B1856" s="28">
        <v>46274</v>
      </c>
      <c r="C1856">
        <v>2026</v>
      </c>
      <c r="D1856" t="s">
        <v>85</v>
      </c>
      <c r="E1856">
        <v>9</v>
      </c>
      <c r="F1856" t="s">
        <v>88</v>
      </c>
      <c r="G1856" t="s">
        <v>0</v>
      </c>
      <c r="H1856" t="s">
        <v>1</v>
      </c>
      <c r="I1856" t="s">
        <v>2</v>
      </c>
      <c r="J1856" t="s">
        <v>3</v>
      </c>
      <c r="K1856" t="s">
        <v>4</v>
      </c>
      <c r="L1856" t="s">
        <v>22</v>
      </c>
      <c r="M1856">
        <v>3</v>
      </c>
      <c r="N1856">
        <v>50.03</v>
      </c>
      <c r="O1856">
        <v>0.1</v>
      </c>
      <c r="P1856">
        <v>22.89</v>
      </c>
      <c r="Q1856">
        <v>135.08100000000002</v>
      </c>
      <c r="R1856">
        <v>68.67</v>
      </c>
      <c r="S1856">
        <v>66.411000000000016</v>
      </c>
      <c r="T1856">
        <v>0.49163835032313952</v>
      </c>
      <c r="U1856">
        <v>2026</v>
      </c>
      <c r="V1856" t="s">
        <v>85</v>
      </c>
      <c r="W1856">
        <v>9</v>
      </c>
      <c r="X1856" t="s">
        <v>88</v>
      </c>
    </row>
    <row r="1857" spans="1:24">
      <c r="A1857">
        <v>2045</v>
      </c>
      <c r="B1857" s="28">
        <v>46274</v>
      </c>
      <c r="C1857">
        <v>2026</v>
      </c>
      <c r="D1857" t="s">
        <v>85</v>
      </c>
      <c r="E1857">
        <v>9</v>
      </c>
      <c r="F1857" t="s">
        <v>88</v>
      </c>
      <c r="G1857" t="s">
        <v>6</v>
      </c>
      <c r="H1857" t="s">
        <v>7</v>
      </c>
      <c r="I1857" t="s">
        <v>28</v>
      </c>
      <c r="J1857" t="s">
        <v>3</v>
      </c>
      <c r="K1857" t="s">
        <v>14</v>
      </c>
      <c r="L1857" t="s">
        <v>15</v>
      </c>
      <c r="M1857">
        <v>1</v>
      </c>
      <c r="N1857">
        <v>35.68</v>
      </c>
      <c r="O1857">
        <v>0.05</v>
      </c>
      <c r="P1857">
        <v>13.37</v>
      </c>
      <c r="Q1857">
        <v>33.896000000000001</v>
      </c>
      <c r="R1857">
        <v>13.37</v>
      </c>
      <c r="S1857">
        <v>20.526000000000003</v>
      </c>
      <c r="T1857">
        <v>0.60555817795610112</v>
      </c>
      <c r="U1857">
        <v>2026</v>
      </c>
      <c r="V1857" t="s">
        <v>85</v>
      </c>
      <c r="W1857">
        <v>9</v>
      </c>
      <c r="X1857" t="s">
        <v>88</v>
      </c>
    </row>
    <row r="1858" spans="1:24">
      <c r="A1858">
        <v>2610</v>
      </c>
      <c r="B1858" s="28">
        <v>46274</v>
      </c>
      <c r="C1858">
        <v>2026</v>
      </c>
      <c r="D1858" t="s">
        <v>85</v>
      </c>
      <c r="E1858">
        <v>9</v>
      </c>
      <c r="F1858" t="s">
        <v>88</v>
      </c>
      <c r="G1858" t="s">
        <v>20</v>
      </c>
      <c r="H1858" t="s">
        <v>33</v>
      </c>
      <c r="I1858" t="s">
        <v>2</v>
      </c>
      <c r="J1858" t="s">
        <v>3</v>
      </c>
      <c r="K1858" t="s">
        <v>23</v>
      </c>
      <c r="L1858" t="s">
        <v>24</v>
      </c>
      <c r="M1858">
        <v>1</v>
      </c>
      <c r="N1858">
        <v>341.87</v>
      </c>
      <c r="O1858">
        <v>0.1</v>
      </c>
      <c r="P1858">
        <v>190.66</v>
      </c>
      <c r="Q1858">
        <v>307.68299999999999</v>
      </c>
      <c r="R1858">
        <v>190.66</v>
      </c>
      <c r="S1858">
        <v>117.023</v>
      </c>
      <c r="T1858">
        <v>0.38033625517171893</v>
      </c>
      <c r="U1858">
        <v>2026</v>
      </c>
      <c r="V1858" t="s">
        <v>85</v>
      </c>
      <c r="W1858">
        <v>9</v>
      </c>
      <c r="X1858" t="s">
        <v>88</v>
      </c>
    </row>
    <row r="1859" spans="1:24">
      <c r="A1859">
        <v>4210</v>
      </c>
      <c r="B1859" s="28">
        <v>46274</v>
      </c>
      <c r="C1859">
        <v>2026</v>
      </c>
      <c r="D1859" t="s">
        <v>85</v>
      </c>
      <c r="E1859">
        <v>9</v>
      </c>
      <c r="F1859" t="s">
        <v>88</v>
      </c>
      <c r="G1859" t="s">
        <v>6</v>
      </c>
      <c r="H1859" t="s">
        <v>27</v>
      </c>
      <c r="I1859" t="s">
        <v>2</v>
      </c>
      <c r="J1859" t="s">
        <v>3</v>
      </c>
      <c r="K1859" t="s">
        <v>14</v>
      </c>
      <c r="L1859" t="s">
        <v>48</v>
      </c>
      <c r="M1859">
        <v>1</v>
      </c>
      <c r="N1859">
        <v>164.6</v>
      </c>
      <c r="O1859">
        <v>0</v>
      </c>
      <c r="P1859">
        <v>87.21</v>
      </c>
      <c r="Q1859">
        <v>164.6</v>
      </c>
      <c r="R1859">
        <v>87.21</v>
      </c>
      <c r="S1859">
        <v>77.39</v>
      </c>
      <c r="T1859">
        <v>0.47017010935601461</v>
      </c>
      <c r="U1859">
        <v>2026</v>
      </c>
      <c r="V1859" t="s">
        <v>85</v>
      </c>
      <c r="W1859">
        <v>9</v>
      </c>
      <c r="X1859" t="s">
        <v>88</v>
      </c>
    </row>
    <row r="1860" spans="1:24">
      <c r="A1860">
        <v>4584</v>
      </c>
      <c r="B1860" s="28">
        <v>46274</v>
      </c>
      <c r="C1860">
        <v>2026</v>
      </c>
      <c r="D1860" t="s">
        <v>85</v>
      </c>
      <c r="E1860">
        <v>9</v>
      </c>
      <c r="F1860" t="s">
        <v>88</v>
      </c>
      <c r="G1860" t="s">
        <v>20</v>
      </c>
      <c r="H1860" t="s">
        <v>33</v>
      </c>
      <c r="I1860" t="s">
        <v>2</v>
      </c>
      <c r="J1860" t="s">
        <v>3</v>
      </c>
      <c r="K1860" t="s">
        <v>34</v>
      </c>
      <c r="L1860" t="s">
        <v>35</v>
      </c>
      <c r="M1860">
        <v>2</v>
      </c>
      <c r="N1860">
        <v>41.24</v>
      </c>
      <c r="O1860">
        <v>0</v>
      </c>
      <c r="P1860">
        <v>14.46</v>
      </c>
      <c r="Q1860">
        <v>82.48</v>
      </c>
      <c r="R1860">
        <v>28.92</v>
      </c>
      <c r="S1860">
        <v>53.56</v>
      </c>
      <c r="T1860">
        <v>0.64936954413191073</v>
      </c>
      <c r="U1860">
        <v>2026</v>
      </c>
      <c r="V1860" t="s">
        <v>85</v>
      </c>
      <c r="W1860">
        <v>9</v>
      </c>
      <c r="X1860" t="s">
        <v>88</v>
      </c>
    </row>
    <row r="1861" spans="1:24">
      <c r="A1861">
        <v>44</v>
      </c>
      <c r="B1861" s="28">
        <v>46275</v>
      </c>
      <c r="C1861">
        <v>2026</v>
      </c>
      <c r="D1861" t="s">
        <v>85</v>
      </c>
      <c r="E1861">
        <v>9</v>
      </c>
      <c r="F1861" t="s">
        <v>88</v>
      </c>
      <c r="G1861" t="s">
        <v>11</v>
      </c>
      <c r="H1861" t="s">
        <v>39</v>
      </c>
      <c r="I1861" t="s">
        <v>19</v>
      </c>
      <c r="J1861" t="s">
        <v>13</v>
      </c>
      <c r="K1861" t="s">
        <v>4</v>
      </c>
      <c r="L1861" t="s">
        <v>26</v>
      </c>
      <c r="M1861">
        <v>1</v>
      </c>
      <c r="N1861">
        <v>40.1</v>
      </c>
      <c r="O1861">
        <v>0</v>
      </c>
      <c r="P1861">
        <v>16.920000000000002</v>
      </c>
      <c r="Q1861">
        <v>40.1</v>
      </c>
      <c r="R1861">
        <v>16.920000000000002</v>
      </c>
      <c r="S1861">
        <v>23.18</v>
      </c>
      <c r="T1861">
        <v>0.57805486284289276</v>
      </c>
      <c r="U1861">
        <v>2026</v>
      </c>
      <c r="V1861" t="s">
        <v>85</v>
      </c>
      <c r="W1861">
        <v>9</v>
      </c>
      <c r="X1861" t="s">
        <v>88</v>
      </c>
    </row>
    <row r="1862" spans="1:24">
      <c r="A1862">
        <v>97</v>
      </c>
      <c r="B1862" s="28">
        <v>46275</v>
      </c>
      <c r="C1862">
        <v>2026</v>
      </c>
      <c r="D1862" t="s">
        <v>85</v>
      </c>
      <c r="E1862">
        <v>9</v>
      </c>
      <c r="F1862" t="s">
        <v>88</v>
      </c>
      <c r="G1862" t="s">
        <v>6</v>
      </c>
      <c r="H1862" t="s">
        <v>27</v>
      </c>
      <c r="I1862" t="s">
        <v>2</v>
      </c>
      <c r="J1862" t="s">
        <v>13</v>
      </c>
      <c r="K1862" t="s">
        <v>23</v>
      </c>
      <c r="L1862" t="s">
        <v>40</v>
      </c>
      <c r="M1862">
        <v>2</v>
      </c>
      <c r="N1862">
        <v>80.239999999999995</v>
      </c>
      <c r="O1862">
        <v>0</v>
      </c>
      <c r="P1862">
        <v>40.5</v>
      </c>
      <c r="Q1862">
        <v>160.47999999999999</v>
      </c>
      <c r="R1862">
        <v>81</v>
      </c>
      <c r="S1862">
        <v>79.47999999999999</v>
      </c>
      <c r="T1862">
        <v>0.49526420737786636</v>
      </c>
      <c r="U1862">
        <v>2026</v>
      </c>
      <c r="V1862" t="s">
        <v>85</v>
      </c>
      <c r="W1862">
        <v>9</v>
      </c>
      <c r="X1862" t="s">
        <v>88</v>
      </c>
    </row>
    <row r="1863" spans="1:24">
      <c r="A1863">
        <v>1015</v>
      </c>
      <c r="B1863" s="28">
        <v>46275</v>
      </c>
      <c r="C1863">
        <v>2026</v>
      </c>
      <c r="D1863" t="s">
        <v>85</v>
      </c>
      <c r="E1863">
        <v>9</v>
      </c>
      <c r="F1863" t="s">
        <v>88</v>
      </c>
      <c r="G1863" t="s">
        <v>11</v>
      </c>
      <c r="H1863" t="s">
        <v>18</v>
      </c>
      <c r="I1863" t="s">
        <v>2</v>
      </c>
      <c r="J1863" t="s">
        <v>13</v>
      </c>
      <c r="K1863" t="s">
        <v>9</v>
      </c>
      <c r="L1863" t="s">
        <v>37</v>
      </c>
      <c r="M1863">
        <v>4</v>
      </c>
      <c r="N1863">
        <v>151.01</v>
      </c>
      <c r="O1863">
        <v>0</v>
      </c>
      <c r="P1863">
        <v>80.569999999999993</v>
      </c>
      <c r="Q1863">
        <v>604.04</v>
      </c>
      <c r="R1863">
        <v>322.27999999999997</v>
      </c>
      <c r="S1863">
        <v>281.76</v>
      </c>
      <c r="T1863">
        <v>0.46645917488908023</v>
      </c>
      <c r="U1863">
        <v>2026</v>
      </c>
      <c r="V1863" t="s">
        <v>85</v>
      </c>
      <c r="W1863">
        <v>9</v>
      </c>
      <c r="X1863" t="s">
        <v>88</v>
      </c>
    </row>
    <row r="1864" spans="1:24">
      <c r="A1864">
        <v>1128</v>
      </c>
      <c r="B1864" s="28">
        <v>46275</v>
      </c>
      <c r="C1864">
        <v>2026</v>
      </c>
      <c r="D1864" t="s">
        <v>85</v>
      </c>
      <c r="E1864">
        <v>9</v>
      </c>
      <c r="F1864" t="s">
        <v>88</v>
      </c>
      <c r="G1864" t="s">
        <v>0</v>
      </c>
      <c r="H1864" t="s">
        <v>50</v>
      </c>
      <c r="I1864" t="s">
        <v>28</v>
      </c>
      <c r="J1864" t="s">
        <v>3</v>
      </c>
      <c r="K1864" t="s">
        <v>4</v>
      </c>
      <c r="L1864" t="s">
        <v>22</v>
      </c>
      <c r="M1864">
        <v>1</v>
      </c>
      <c r="N1864">
        <v>51.32</v>
      </c>
      <c r="O1864">
        <v>0.1</v>
      </c>
      <c r="P1864">
        <v>22.67</v>
      </c>
      <c r="Q1864">
        <v>46.188000000000002</v>
      </c>
      <c r="R1864">
        <v>22.67</v>
      </c>
      <c r="S1864">
        <v>23.518000000000001</v>
      </c>
      <c r="T1864">
        <v>0.50917987356023209</v>
      </c>
      <c r="U1864">
        <v>2026</v>
      </c>
      <c r="V1864" t="s">
        <v>85</v>
      </c>
      <c r="W1864">
        <v>9</v>
      </c>
      <c r="X1864" t="s">
        <v>88</v>
      </c>
    </row>
    <row r="1865" spans="1:24">
      <c r="A1865">
        <v>3548</v>
      </c>
      <c r="B1865" s="28">
        <v>46275</v>
      </c>
      <c r="C1865">
        <v>2026</v>
      </c>
      <c r="D1865" t="s">
        <v>85</v>
      </c>
      <c r="E1865">
        <v>9</v>
      </c>
      <c r="F1865" t="s">
        <v>88</v>
      </c>
      <c r="G1865" t="s">
        <v>20</v>
      </c>
      <c r="H1865" t="s">
        <v>31</v>
      </c>
      <c r="I1865" t="s">
        <v>19</v>
      </c>
      <c r="J1865" t="s">
        <v>3</v>
      </c>
      <c r="K1865" t="s">
        <v>9</v>
      </c>
      <c r="L1865" t="s">
        <v>46</v>
      </c>
      <c r="M1865">
        <v>2</v>
      </c>
      <c r="N1865">
        <v>72.61</v>
      </c>
      <c r="O1865">
        <v>0</v>
      </c>
      <c r="P1865">
        <v>32.68</v>
      </c>
      <c r="Q1865">
        <v>145.22</v>
      </c>
      <c r="R1865">
        <v>65.36</v>
      </c>
      <c r="S1865">
        <v>79.86</v>
      </c>
      <c r="T1865">
        <v>0.54992425285773305</v>
      </c>
      <c r="U1865">
        <v>2026</v>
      </c>
      <c r="V1865" t="s">
        <v>85</v>
      </c>
      <c r="W1865">
        <v>9</v>
      </c>
      <c r="X1865" t="s">
        <v>88</v>
      </c>
    </row>
    <row r="1866" spans="1:24">
      <c r="A1866">
        <v>242</v>
      </c>
      <c r="B1866" s="28">
        <v>46276</v>
      </c>
      <c r="C1866">
        <v>2026</v>
      </c>
      <c r="D1866" t="s">
        <v>85</v>
      </c>
      <c r="E1866">
        <v>9</v>
      </c>
      <c r="F1866" t="s">
        <v>88</v>
      </c>
      <c r="G1866" t="s">
        <v>20</v>
      </c>
      <c r="H1866" t="s">
        <v>47</v>
      </c>
      <c r="I1866" t="s">
        <v>28</v>
      </c>
      <c r="J1866" t="s">
        <v>16</v>
      </c>
      <c r="K1866" t="s">
        <v>34</v>
      </c>
      <c r="L1866" t="s">
        <v>35</v>
      </c>
      <c r="M1866">
        <v>5</v>
      </c>
      <c r="N1866">
        <v>40.94</v>
      </c>
      <c r="O1866">
        <v>0</v>
      </c>
      <c r="P1866">
        <v>14.78</v>
      </c>
      <c r="Q1866">
        <v>204.7</v>
      </c>
      <c r="R1866">
        <v>73.899999999999991</v>
      </c>
      <c r="S1866">
        <v>130.80000000000001</v>
      </c>
      <c r="T1866">
        <v>0.6389838788470934</v>
      </c>
      <c r="U1866">
        <v>2026</v>
      </c>
      <c r="V1866" t="s">
        <v>85</v>
      </c>
      <c r="W1866">
        <v>9</v>
      </c>
      <c r="X1866" t="s">
        <v>88</v>
      </c>
    </row>
    <row r="1867" spans="1:24">
      <c r="A1867">
        <v>784</v>
      </c>
      <c r="B1867" s="28">
        <v>46276</v>
      </c>
      <c r="C1867">
        <v>2026</v>
      </c>
      <c r="D1867" t="s">
        <v>85</v>
      </c>
      <c r="E1867">
        <v>9</v>
      </c>
      <c r="F1867" t="s">
        <v>88</v>
      </c>
      <c r="G1867" t="s">
        <v>11</v>
      </c>
      <c r="H1867" t="s">
        <v>52</v>
      </c>
      <c r="I1867" t="s">
        <v>28</v>
      </c>
      <c r="J1867" t="s">
        <v>13</v>
      </c>
      <c r="K1867" t="s">
        <v>4</v>
      </c>
      <c r="L1867" t="s">
        <v>5</v>
      </c>
      <c r="M1867">
        <v>4</v>
      </c>
      <c r="N1867">
        <v>81.69</v>
      </c>
      <c r="O1867">
        <v>0</v>
      </c>
      <c r="P1867">
        <v>42.23</v>
      </c>
      <c r="Q1867">
        <v>326.76</v>
      </c>
      <c r="R1867">
        <v>168.92</v>
      </c>
      <c r="S1867">
        <v>157.84</v>
      </c>
      <c r="T1867">
        <v>0.48304566042355246</v>
      </c>
      <c r="U1867">
        <v>2026</v>
      </c>
      <c r="V1867" t="s">
        <v>85</v>
      </c>
      <c r="W1867">
        <v>9</v>
      </c>
      <c r="X1867" t="s">
        <v>88</v>
      </c>
    </row>
    <row r="1868" spans="1:24">
      <c r="A1868">
        <v>1535</v>
      </c>
      <c r="B1868" s="28">
        <v>46276</v>
      </c>
      <c r="C1868">
        <v>2026</v>
      </c>
      <c r="D1868" t="s">
        <v>85</v>
      </c>
      <c r="E1868">
        <v>9</v>
      </c>
      <c r="F1868" t="s">
        <v>88</v>
      </c>
      <c r="G1868" t="s">
        <v>0</v>
      </c>
      <c r="H1868" t="s">
        <v>50</v>
      </c>
      <c r="I1868" t="s">
        <v>19</v>
      </c>
      <c r="J1868" t="s">
        <v>13</v>
      </c>
      <c r="K1868" t="s">
        <v>4</v>
      </c>
      <c r="L1868" t="s">
        <v>22</v>
      </c>
      <c r="M1868">
        <v>1</v>
      </c>
      <c r="N1868">
        <v>51.25</v>
      </c>
      <c r="O1868">
        <v>0.05</v>
      </c>
      <c r="P1868">
        <v>21.99</v>
      </c>
      <c r="Q1868">
        <v>48.6875</v>
      </c>
      <c r="R1868">
        <v>21.99</v>
      </c>
      <c r="S1868">
        <v>26.697500000000002</v>
      </c>
      <c r="T1868">
        <v>0.54834403080872918</v>
      </c>
      <c r="U1868">
        <v>2026</v>
      </c>
      <c r="V1868" t="s">
        <v>85</v>
      </c>
      <c r="W1868">
        <v>9</v>
      </c>
      <c r="X1868" t="s">
        <v>88</v>
      </c>
    </row>
    <row r="1869" spans="1:24">
      <c r="A1869">
        <v>1687</v>
      </c>
      <c r="B1869" s="28">
        <v>46276</v>
      </c>
      <c r="C1869">
        <v>2026</v>
      </c>
      <c r="D1869" t="s">
        <v>85</v>
      </c>
      <c r="E1869">
        <v>9</v>
      </c>
      <c r="F1869" t="s">
        <v>88</v>
      </c>
      <c r="G1869" t="s">
        <v>11</v>
      </c>
      <c r="H1869" t="s">
        <v>52</v>
      </c>
      <c r="I1869" t="s">
        <v>2</v>
      </c>
      <c r="J1869" t="s">
        <v>3</v>
      </c>
      <c r="K1869" t="s">
        <v>34</v>
      </c>
      <c r="L1869" t="s">
        <v>45</v>
      </c>
      <c r="M1869">
        <v>1</v>
      </c>
      <c r="N1869">
        <v>50.78</v>
      </c>
      <c r="O1869">
        <v>0.05</v>
      </c>
      <c r="P1869">
        <v>22.52</v>
      </c>
      <c r="Q1869">
        <v>48.241</v>
      </c>
      <c r="R1869">
        <v>22.52</v>
      </c>
      <c r="S1869">
        <v>25.721</v>
      </c>
      <c r="T1869">
        <v>0.5331771729441761</v>
      </c>
      <c r="U1869">
        <v>2026</v>
      </c>
      <c r="V1869" t="s">
        <v>85</v>
      </c>
      <c r="W1869">
        <v>9</v>
      </c>
      <c r="X1869" t="s">
        <v>88</v>
      </c>
    </row>
    <row r="1870" spans="1:24">
      <c r="A1870">
        <v>2162</v>
      </c>
      <c r="B1870" s="28">
        <v>46276</v>
      </c>
      <c r="C1870">
        <v>2026</v>
      </c>
      <c r="D1870" t="s">
        <v>85</v>
      </c>
      <c r="E1870">
        <v>9</v>
      </c>
      <c r="F1870" t="s">
        <v>88</v>
      </c>
      <c r="G1870" t="s">
        <v>6</v>
      </c>
      <c r="H1870" t="s">
        <v>7</v>
      </c>
      <c r="I1870" t="s">
        <v>2</v>
      </c>
      <c r="J1870" t="s">
        <v>13</v>
      </c>
      <c r="K1870" t="s">
        <v>14</v>
      </c>
      <c r="L1870" t="s">
        <v>44</v>
      </c>
      <c r="M1870">
        <v>1</v>
      </c>
      <c r="N1870">
        <v>133.31</v>
      </c>
      <c r="O1870">
        <v>0.05</v>
      </c>
      <c r="P1870">
        <v>67.790000000000006</v>
      </c>
      <c r="Q1870">
        <v>126.64449999999999</v>
      </c>
      <c r="R1870">
        <v>67.790000000000006</v>
      </c>
      <c r="S1870">
        <v>58.854499999999987</v>
      </c>
      <c r="T1870">
        <v>0.46472211584395684</v>
      </c>
      <c r="U1870">
        <v>2026</v>
      </c>
      <c r="V1870" t="s">
        <v>85</v>
      </c>
      <c r="W1870">
        <v>9</v>
      </c>
      <c r="X1870" t="s">
        <v>88</v>
      </c>
    </row>
    <row r="1871" spans="1:24">
      <c r="A1871">
        <v>2307</v>
      </c>
      <c r="B1871" s="28">
        <v>46276</v>
      </c>
      <c r="C1871">
        <v>2026</v>
      </c>
      <c r="D1871" t="s">
        <v>85</v>
      </c>
      <c r="E1871">
        <v>9</v>
      </c>
      <c r="F1871" t="s">
        <v>88</v>
      </c>
      <c r="G1871" t="s">
        <v>11</v>
      </c>
      <c r="H1871" t="s">
        <v>12</v>
      </c>
      <c r="I1871" t="s">
        <v>2</v>
      </c>
      <c r="J1871" t="s">
        <v>3</v>
      </c>
      <c r="K1871" t="s">
        <v>14</v>
      </c>
      <c r="L1871" t="s">
        <v>48</v>
      </c>
      <c r="M1871">
        <v>1</v>
      </c>
      <c r="N1871">
        <v>162.06</v>
      </c>
      <c r="O1871">
        <v>0</v>
      </c>
      <c r="P1871">
        <v>86.95</v>
      </c>
      <c r="Q1871">
        <v>162.06</v>
      </c>
      <c r="R1871">
        <v>86.95</v>
      </c>
      <c r="S1871">
        <v>75.11</v>
      </c>
      <c r="T1871">
        <v>0.4634703196347032</v>
      </c>
      <c r="U1871">
        <v>2026</v>
      </c>
      <c r="V1871" t="s">
        <v>85</v>
      </c>
      <c r="W1871">
        <v>9</v>
      </c>
      <c r="X1871" t="s">
        <v>88</v>
      </c>
    </row>
    <row r="1872" spans="1:24">
      <c r="A1872">
        <v>3976</v>
      </c>
      <c r="B1872" s="28">
        <v>46276</v>
      </c>
      <c r="C1872">
        <v>2026</v>
      </c>
      <c r="D1872" t="s">
        <v>85</v>
      </c>
      <c r="E1872">
        <v>9</v>
      </c>
      <c r="F1872" t="s">
        <v>88</v>
      </c>
      <c r="G1872" t="s">
        <v>11</v>
      </c>
      <c r="H1872" t="s">
        <v>25</v>
      </c>
      <c r="I1872" t="s">
        <v>19</v>
      </c>
      <c r="J1872" t="s">
        <v>3</v>
      </c>
      <c r="K1872" t="s">
        <v>14</v>
      </c>
      <c r="L1872" t="s">
        <v>15</v>
      </c>
      <c r="M1872">
        <v>2</v>
      </c>
      <c r="N1872">
        <v>37.03</v>
      </c>
      <c r="O1872">
        <v>0.1</v>
      </c>
      <c r="P1872">
        <v>13.46</v>
      </c>
      <c r="Q1872">
        <v>66.654000000000011</v>
      </c>
      <c r="R1872">
        <v>26.92</v>
      </c>
      <c r="S1872">
        <v>39.734000000000009</v>
      </c>
      <c r="T1872">
        <v>0.59612326342004984</v>
      </c>
      <c r="U1872">
        <v>2026</v>
      </c>
      <c r="V1872" t="s">
        <v>85</v>
      </c>
      <c r="W1872">
        <v>9</v>
      </c>
      <c r="X1872" t="s">
        <v>88</v>
      </c>
    </row>
    <row r="1873" spans="1:24">
      <c r="A1873">
        <v>5066</v>
      </c>
      <c r="B1873" s="28">
        <v>46276</v>
      </c>
      <c r="C1873">
        <v>2026</v>
      </c>
      <c r="D1873" t="s">
        <v>85</v>
      </c>
      <c r="E1873">
        <v>9</v>
      </c>
      <c r="F1873" t="s">
        <v>88</v>
      </c>
      <c r="G1873" t="s">
        <v>6</v>
      </c>
      <c r="H1873" t="s">
        <v>41</v>
      </c>
      <c r="I1873" t="s">
        <v>2</v>
      </c>
      <c r="J1873" t="s">
        <v>13</v>
      </c>
      <c r="K1873" t="s">
        <v>23</v>
      </c>
      <c r="L1873" t="s">
        <v>24</v>
      </c>
      <c r="M1873">
        <v>1</v>
      </c>
      <c r="N1873">
        <v>338.01</v>
      </c>
      <c r="O1873">
        <v>0</v>
      </c>
      <c r="P1873">
        <v>190.89</v>
      </c>
      <c r="Q1873">
        <v>338.01</v>
      </c>
      <c r="R1873">
        <v>190.89</v>
      </c>
      <c r="S1873">
        <v>147.12</v>
      </c>
      <c r="T1873">
        <v>0.43525339486997427</v>
      </c>
      <c r="U1873">
        <v>2026</v>
      </c>
      <c r="V1873" t="s">
        <v>85</v>
      </c>
      <c r="W1873">
        <v>9</v>
      </c>
      <c r="X1873" t="s">
        <v>88</v>
      </c>
    </row>
    <row r="1874" spans="1:24">
      <c r="A1874">
        <v>78</v>
      </c>
      <c r="B1874" s="28">
        <v>46277</v>
      </c>
      <c r="C1874">
        <v>2026</v>
      </c>
      <c r="D1874" t="s">
        <v>85</v>
      </c>
      <c r="E1874">
        <v>9</v>
      </c>
      <c r="F1874" t="s">
        <v>88</v>
      </c>
      <c r="G1874" t="s">
        <v>20</v>
      </c>
      <c r="H1874" t="s">
        <v>47</v>
      </c>
      <c r="I1874" t="s">
        <v>2</v>
      </c>
      <c r="J1874" t="s">
        <v>13</v>
      </c>
      <c r="K1874" t="s">
        <v>34</v>
      </c>
      <c r="L1874" t="s">
        <v>35</v>
      </c>
      <c r="M1874">
        <v>5</v>
      </c>
      <c r="N1874">
        <v>40.78</v>
      </c>
      <c r="O1874">
        <v>0.05</v>
      </c>
      <c r="P1874">
        <v>14.94</v>
      </c>
      <c r="Q1874">
        <v>193.70499999999998</v>
      </c>
      <c r="R1874">
        <v>74.7</v>
      </c>
      <c r="S1874">
        <v>119.00499999999998</v>
      </c>
      <c r="T1874">
        <v>0.61436204537828132</v>
      </c>
      <c r="U1874">
        <v>2026</v>
      </c>
      <c r="V1874" t="s">
        <v>85</v>
      </c>
      <c r="W1874">
        <v>9</v>
      </c>
      <c r="X1874" t="s">
        <v>88</v>
      </c>
    </row>
    <row r="1875" spans="1:24">
      <c r="A1875">
        <v>354</v>
      </c>
      <c r="B1875" s="28">
        <v>46277</v>
      </c>
      <c r="C1875">
        <v>2026</v>
      </c>
      <c r="D1875" t="s">
        <v>85</v>
      </c>
      <c r="E1875">
        <v>9</v>
      </c>
      <c r="F1875" t="s">
        <v>88</v>
      </c>
      <c r="G1875" t="s">
        <v>11</v>
      </c>
      <c r="H1875" t="s">
        <v>52</v>
      </c>
      <c r="I1875" t="s">
        <v>2</v>
      </c>
      <c r="J1875" t="s">
        <v>3</v>
      </c>
      <c r="K1875" t="s">
        <v>4</v>
      </c>
      <c r="L1875" t="s">
        <v>22</v>
      </c>
      <c r="M1875">
        <v>4</v>
      </c>
      <c r="N1875">
        <v>51.47</v>
      </c>
      <c r="O1875">
        <v>0</v>
      </c>
      <c r="P1875">
        <v>21.9</v>
      </c>
      <c r="Q1875">
        <v>205.88</v>
      </c>
      <c r="R1875">
        <v>87.6</v>
      </c>
      <c r="S1875">
        <v>118.28</v>
      </c>
      <c r="T1875">
        <v>0.57450942296483387</v>
      </c>
      <c r="U1875">
        <v>2026</v>
      </c>
      <c r="V1875" t="s">
        <v>85</v>
      </c>
      <c r="W1875">
        <v>9</v>
      </c>
      <c r="X1875" t="s">
        <v>88</v>
      </c>
    </row>
    <row r="1876" spans="1:24">
      <c r="A1876">
        <v>1738</v>
      </c>
      <c r="B1876" s="28">
        <v>46277</v>
      </c>
      <c r="C1876">
        <v>2026</v>
      </c>
      <c r="D1876" t="s">
        <v>85</v>
      </c>
      <c r="E1876">
        <v>9</v>
      </c>
      <c r="F1876" t="s">
        <v>88</v>
      </c>
      <c r="G1876" t="s">
        <v>0</v>
      </c>
      <c r="H1876" t="s">
        <v>50</v>
      </c>
      <c r="I1876" t="s">
        <v>8</v>
      </c>
      <c r="J1876" t="s">
        <v>16</v>
      </c>
      <c r="K1876" t="s">
        <v>9</v>
      </c>
      <c r="L1876" t="s">
        <v>17</v>
      </c>
      <c r="M1876">
        <v>10</v>
      </c>
      <c r="N1876">
        <v>144.4</v>
      </c>
      <c r="O1876">
        <v>0.1</v>
      </c>
      <c r="P1876">
        <v>81.069999999999993</v>
      </c>
      <c r="Q1876">
        <v>1299.6000000000001</v>
      </c>
      <c r="R1876">
        <v>810.69999999999993</v>
      </c>
      <c r="S1876">
        <v>488.9000000000002</v>
      </c>
      <c r="T1876">
        <v>0.37619267466912909</v>
      </c>
      <c r="U1876">
        <v>2026</v>
      </c>
      <c r="V1876" t="s">
        <v>85</v>
      </c>
      <c r="W1876">
        <v>9</v>
      </c>
      <c r="X1876" t="s">
        <v>88</v>
      </c>
    </row>
    <row r="1877" spans="1:24">
      <c r="A1877">
        <v>1900</v>
      </c>
      <c r="B1877" s="28">
        <v>46277</v>
      </c>
      <c r="C1877">
        <v>2026</v>
      </c>
      <c r="D1877" t="s">
        <v>85</v>
      </c>
      <c r="E1877">
        <v>9</v>
      </c>
      <c r="F1877" t="s">
        <v>88</v>
      </c>
      <c r="G1877" t="s">
        <v>6</v>
      </c>
      <c r="H1877" t="s">
        <v>27</v>
      </c>
      <c r="I1877" t="s">
        <v>19</v>
      </c>
      <c r="J1877" t="s">
        <v>13</v>
      </c>
      <c r="K1877" t="s">
        <v>34</v>
      </c>
      <c r="L1877" t="s">
        <v>45</v>
      </c>
      <c r="M1877">
        <v>1</v>
      </c>
      <c r="N1877">
        <v>51.34</v>
      </c>
      <c r="O1877">
        <v>0.1</v>
      </c>
      <c r="P1877">
        <v>22.63</v>
      </c>
      <c r="Q1877">
        <v>46.206000000000003</v>
      </c>
      <c r="R1877">
        <v>22.63</v>
      </c>
      <c r="S1877">
        <v>23.576000000000004</v>
      </c>
      <c r="T1877">
        <v>0.51023676578799293</v>
      </c>
      <c r="U1877">
        <v>2026</v>
      </c>
      <c r="V1877" t="s">
        <v>85</v>
      </c>
      <c r="W1877">
        <v>9</v>
      </c>
      <c r="X1877" t="s">
        <v>88</v>
      </c>
    </row>
    <row r="1878" spans="1:24">
      <c r="A1878">
        <v>3375</v>
      </c>
      <c r="B1878" s="28">
        <v>46277</v>
      </c>
      <c r="C1878">
        <v>2026</v>
      </c>
      <c r="D1878" t="s">
        <v>85</v>
      </c>
      <c r="E1878">
        <v>9</v>
      </c>
      <c r="F1878" t="s">
        <v>88</v>
      </c>
      <c r="G1878" t="s">
        <v>6</v>
      </c>
      <c r="H1878" t="s">
        <v>7</v>
      </c>
      <c r="I1878" t="s">
        <v>8</v>
      </c>
      <c r="J1878" t="s">
        <v>3</v>
      </c>
      <c r="K1878" t="s">
        <v>14</v>
      </c>
      <c r="L1878" t="s">
        <v>32</v>
      </c>
      <c r="M1878">
        <v>6</v>
      </c>
      <c r="N1878">
        <v>47.72</v>
      </c>
      <c r="O1878">
        <v>0.1</v>
      </c>
      <c r="P1878">
        <v>18.41</v>
      </c>
      <c r="Q1878">
        <v>257.68799999999999</v>
      </c>
      <c r="R1878">
        <v>110.46000000000001</v>
      </c>
      <c r="S1878">
        <v>147.22799999999998</v>
      </c>
      <c r="T1878">
        <v>0.57134208810654741</v>
      </c>
      <c r="U1878">
        <v>2026</v>
      </c>
      <c r="V1878" t="s">
        <v>85</v>
      </c>
      <c r="W1878">
        <v>9</v>
      </c>
      <c r="X1878" t="s">
        <v>88</v>
      </c>
    </row>
    <row r="1879" spans="1:24">
      <c r="A1879">
        <v>3567</v>
      </c>
      <c r="B1879" s="28">
        <v>46277</v>
      </c>
      <c r="C1879">
        <v>2026</v>
      </c>
      <c r="D1879" t="s">
        <v>85</v>
      </c>
      <c r="E1879">
        <v>9</v>
      </c>
      <c r="F1879" t="s">
        <v>88</v>
      </c>
      <c r="G1879" t="s">
        <v>6</v>
      </c>
      <c r="H1879" t="s">
        <v>41</v>
      </c>
      <c r="I1879" t="s">
        <v>2</v>
      </c>
      <c r="J1879" t="s">
        <v>16</v>
      </c>
      <c r="K1879" t="s">
        <v>23</v>
      </c>
      <c r="L1879" t="s">
        <v>40</v>
      </c>
      <c r="M1879">
        <v>1</v>
      </c>
      <c r="N1879">
        <v>81.489999999999995</v>
      </c>
      <c r="O1879">
        <v>0.1</v>
      </c>
      <c r="P1879">
        <v>38.83</v>
      </c>
      <c r="Q1879">
        <v>73.340999999999994</v>
      </c>
      <c r="R1879">
        <v>38.83</v>
      </c>
      <c r="S1879">
        <v>34.510999999999996</v>
      </c>
      <c r="T1879">
        <v>0.47055535103148305</v>
      </c>
      <c r="U1879">
        <v>2026</v>
      </c>
      <c r="V1879" t="s">
        <v>85</v>
      </c>
      <c r="W1879">
        <v>9</v>
      </c>
      <c r="X1879" t="s">
        <v>88</v>
      </c>
    </row>
    <row r="1880" spans="1:24">
      <c r="A1880">
        <v>4106</v>
      </c>
      <c r="B1880" s="28">
        <v>46277</v>
      </c>
      <c r="C1880">
        <v>2026</v>
      </c>
      <c r="D1880" t="s">
        <v>85</v>
      </c>
      <c r="E1880">
        <v>9</v>
      </c>
      <c r="F1880" t="s">
        <v>88</v>
      </c>
      <c r="G1880" t="s">
        <v>6</v>
      </c>
      <c r="H1880" t="s">
        <v>27</v>
      </c>
      <c r="I1880" t="s">
        <v>19</v>
      </c>
      <c r="J1880" t="s">
        <v>3</v>
      </c>
      <c r="K1880" t="s">
        <v>4</v>
      </c>
      <c r="L1880" t="s">
        <v>26</v>
      </c>
      <c r="M1880">
        <v>2</v>
      </c>
      <c r="N1880">
        <v>39.700000000000003</v>
      </c>
      <c r="O1880">
        <v>0</v>
      </c>
      <c r="P1880">
        <v>16.32</v>
      </c>
      <c r="Q1880">
        <v>79.400000000000006</v>
      </c>
      <c r="R1880">
        <v>32.64</v>
      </c>
      <c r="S1880">
        <v>46.760000000000005</v>
      </c>
      <c r="T1880">
        <v>0.58891687657430736</v>
      </c>
      <c r="U1880">
        <v>2026</v>
      </c>
      <c r="V1880" t="s">
        <v>85</v>
      </c>
      <c r="W1880">
        <v>9</v>
      </c>
      <c r="X1880" t="s">
        <v>88</v>
      </c>
    </row>
    <row r="1881" spans="1:24">
      <c r="A1881">
        <v>4293</v>
      </c>
      <c r="B1881" s="28">
        <v>46277</v>
      </c>
      <c r="C1881">
        <v>2026</v>
      </c>
      <c r="D1881" t="s">
        <v>85</v>
      </c>
      <c r="E1881">
        <v>9</v>
      </c>
      <c r="F1881" t="s">
        <v>88</v>
      </c>
      <c r="G1881" t="s">
        <v>6</v>
      </c>
      <c r="H1881" t="s">
        <v>43</v>
      </c>
      <c r="I1881" t="s">
        <v>8</v>
      </c>
      <c r="J1881" t="s">
        <v>13</v>
      </c>
      <c r="K1881" t="s">
        <v>23</v>
      </c>
      <c r="L1881" t="s">
        <v>24</v>
      </c>
      <c r="M1881">
        <v>4</v>
      </c>
      <c r="N1881">
        <v>344.67</v>
      </c>
      <c r="O1881">
        <v>0.1</v>
      </c>
      <c r="P1881">
        <v>195.35</v>
      </c>
      <c r="Q1881">
        <v>1240.8120000000001</v>
      </c>
      <c r="R1881">
        <v>781.4</v>
      </c>
      <c r="S1881">
        <v>459.41200000000015</v>
      </c>
      <c r="T1881">
        <v>0.37025109363868186</v>
      </c>
      <c r="U1881">
        <v>2026</v>
      </c>
      <c r="V1881" t="s">
        <v>85</v>
      </c>
      <c r="W1881">
        <v>9</v>
      </c>
      <c r="X1881" t="s">
        <v>88</v>
      </c>
    </row>
    <row r="1882" spans="1:24">
      <c r="A1882">
        <v>4859</v>
      </c>
      <c r="B1882" s="28">
        <v>46277</v>
      </c>
      <c r="C1882">
        <v>2026</v>
      </c>
      <c r="D1882" t="s">
        <v>85</v>
      </c>
      <c r="E1882">
        <v>9</v>
      </c>
      <c r="F1882" t="s">
        <v>88</v>
      </c>
      <c r="G1882" t="s">
        <v>0</v>
      </c>
      <c r="H1882" t="s">
        <v>1</v>
      </c>
      <c r="I1882" t="s">
        <v>2</v>
      </c>
      <c r="J1882" t="s">
        <v>3</v>
      </c>
      <c r="K1882" t="s">
        <v>4</v>
      </c>
      <c r="L1882" t="s">
        <v>5</v>
      </c>
      <c r="M1882">
        <v>1</v>
      </c>
      <c r="N1882">
        <v>80.39</v>
      </c>
      <c r="O1882">
        <v>0</v>
      </c>
      <c r="P1882">
        <v>42.85</v>
      </c>
      <c r="Q1882">
        <v>80.39</v>
      </c>
      <c r="R1882">
        <v>42.85</v>
      </c>
      <c r="S1882">
        <v>37.54</v>
      </c>
      <c r="T1882">
        <v>0.46697350416718497</v>
      </c>
      <c r="U1882">
        <v>2026</v>
      </c>
      <c r="V1882" t="s">
        <v>85</v>
      </c>
      <c r="W1882">
        <v>9</v>
      </c>
      <c r="X1882" t="s">
        <v>88</v>
      </c>
    </row>
    <row r="1883" spans="1:24">
      <c r="A1883">
        <v>770</v>
      </c>
      <c r="B1883" s="28">
        <v>46278</v>
      </c>
      <c r="C1883">
        <v>2026</v>
      </c>
      <c r="D1883" t="s">
        <v>85</v>
      </c>
      <c r="E1883">
        <v>9</v>
      </c>
      <c r="F1883" t="s">
        <v>88</v>
      </c>
      <c r="G1883" t="s">
        <v>11</v>
      </c>
      <c r="H1883" t="s">
        <v>18</v>
      </c>
      <c r="I1883" t="s">
        <v>19</v>
      </c>
      <c r="J1883" t="s">
        <v>3</v>
      </c>
      <c r="K1883" t="s">
        <v>9</v>
      </c>
      <c r="L1883" t="s">
        <v>17</v>
      </c>
      <c r="M1883">
        <v>1</v>
      </c>
      <c r="N1883">
        <v>143.66999999999999</v>
      </c>
      <c r="O1883">
        <v>0.1</v>
      </c>
      <c r="P1883">
        <v>79.89</v>
      </c>
      <c r="Q1883">
        <v>129.303</v>
      </c>
      <c r="R1883">
        <v>79.89</v>
      </c>
      <c r="S1883">
        <v>49.412999999999997</v>
      </c>
      <c r="T1883">
        <v>0.38214890605786406</v>
      </c>
      <c r="U1883">
        <v>2026</v>
      </c>
      <c r="V1883" t="s">
        <v>85</v>
      </c>
      <c r="W1883">
        <v>9</v>
      </c>
      <c r="X1883" t="s">
        <v>88</v>
      </c>
    </row>
    <row r="1884" spans="1:24">
      <c r="A1884">
        <v>1375</v>
      </c>
      <c r="B1884" s="28">
        <v>46278</v>
      </c>
      <c r="C1884">
        <v>2026</v>
      </c>
      <c r="D1884" t="s">
        <v>85</v>
      </c>
      <c r="E1884">
        <v>9</v>
      </c>
      <c r="F1884" t="s">
        <v>88</v>
      </c>
      <c r="G1884" t="s">
        <v>6</v>
      </c>
      <c r="H1884" t="s">
        <v>43</v>
      </c>
      <c r="I1884" t="s">
        <v>19</v>
      </c>
      <c r="J1884" t="s">
        <v>3</v>
      </c>
      <c r="K1884" t="s">
        <v>14</v>
      </c>
      <c r="L1884" t="s">
        <v>15</v>
      </c>
      <c r="M1884">
        <v>1</v>
      </c>
      <c r="N1884">
        <v>35.86</v>
      </c>
      <c r="O1884">
        <v>0</v>
      </c>
      <c r="P1884">
        <v>13.33</v>
      </c>
      <c r="Q1884">
        <v>35.86</v>
      </c>
      <c r="R1884">
        <v>13.33</v>
      </c>
      <c r="S1884">
        <v>22.53</v>
      </c>
      <c r="T1884">
        <v>0.62827663134411604</v>
      </c>
      <c r="U1884">
        <v>2026</v>
      </c>
      <c r="V1884" t="s">
        <v>85</v>
      </c>
      <c r="W1884">
        <v>9</v>
      </c>
      <c r="X1884" t="s">
        <v>88</v>
      </c>
    </row>
    <row r="1885" spans="1:24">
      <c r="A1885">
        <v>2063</v>
      </c>
      <c r="B1885" s="28">
        <v>46278</v>
      </c>
      <c r="C1885">
        <v>2026</v>
      </c>
      <c r="D1885" t="s">
        <v>85</v>
      </c>
      <c r="E1885">
        <v>9</v>
      </c>
      <c r="F1885" t="s">
        <v>88</v>
      </c>
      <c r="G1885" t="s">
        <v>6</v>
      </c>
      <c r="H1885" t="s">
        <v>49</v>
      </c>
      <c r="I1885" t="s">
        <v>19</v>
      </c>
      <c r="J1885" t="s">
        <v>3</v>
      </c>
      <c r="K1885" t="s">
        <v>14</v>
      </c>
      <c r="L1885" t="s">
        <v>44</v>
      </c>
      <c r="M1885">
        <v>3</v>
      </c>
      <c r="N1885">
        <v>130.28</v>
      </c>
      <c r="O1885">
        <v>0.1</v>
      </c>
      <c r="P1885">
        <v>65.33</v>
      </c>
      <c r="Q1885">
        <v>351.75600000000003</v>
      </c>
      <c r="R1885">
        <v>195.99</v>
      </c>
      <c r="S1885">
        <v>155.76600000000002</v>
      </c>
      <c r="T1885">
        <v>0.44282400300208102</v>
      </c>
      <c r="U1885">
        <v>2026</v>
      </c>
      <c r="V1885" t="s">
        <v>85</v>
      </c>
      <c r="W1885">
        <v>9</v>
      </c>
      <c r="X1885" t="s">
        <v>88</v>
      </c>
    </row>
    <row r="1886" spans="1:24">
      <c r="A1886">
        <v>2563</v>
      </c>
      <c r="B1886" s="28">
        <v>46278</v>
      </c>
      <c r="C1886">
        <v>2026</v>
      </c>
      <c r="D1886" t="s">
        <v>85</v>
      </c>
      <c r="E1886">
        <v>9</v>
      </c>
      <c r="F1886" t="s">
        <v>88</v>
      </c>
      <c r="G1886" t="s">
        <v>6</v>
      </c>
      <c r="H1886" t="s">
        <v>27</v>
      </c>
      <c r="I1886" t="s">
        <v>28</v>
      </c>
      <c r="J1886" t="s">
        <v>3</v>
      </c>
      <c r="K1886" t="s">
        <v>9</v>
      </c>
      <c r="L1886" t="s">
        <v>37</v>
      </c>
      <c r="M1886">
        <v>1</v>
      </c>
      <c r="N1886">
        <v>157.88999999999999</v>
      </c>
      <c r="O1886">
        <v>0.1</v>
      </c>
      <c r="P1886">
        <v>78.209999999999994</v>
      </c>
      <c r="Q1886">
        <v>142.101</v>
      </c>
      <c r="R1886">
        <v>78.209999999999994</v>
      </c>
      <c r="S1886">
        <v>63.891000000000005</v>
      </c>
      <c r="T1886">
        <v>0.44961682183798851</v>
      </c>
      <c r="U1886">
        <v>2026</v>
      </c>
      <c r="V1886" t="s">
        <v>85</v>
      </c>
      <c r="W1886">
        <v>9</v>
      </c>
      <c r="X1886" t="s">
        <v>88</v>
      </c>
    </row>
    <row r="1887" spans="1:24">
      <c r="A1887">
        <v>2786</v>
      </c>
      <c r="B1887" s="28">
        <v>46278</v>
      </c>
      <c r="C1887">
        <v>2026</v>
      </c>
      <c r="D1887" t="s">
        <v>85</v>
      </c>
      <c r="E1887">
        <v>9</v>
      </c>
      <c r="F1887" t="s">
        <v>88</v>
      </c>
      <c r="G1887" t="s">
        <v>20</v>
      </c>
      <c r="H1887" t="s">
        <v>33</v>
      </c>
      <c r="I1887" t="s">
        <v>2</v>
      </c>
      <c r="J1887" t="s">
        <v>13</v>
      </c>
      <c r="K1887" t="s">
        <v>34</v>
      </c>
      <c r="L1887" t="s">
        <v>35</v>
      </c>
      <c r="M1887">
        <v>2</v>
      </c>
      <c r="N1887">
        <v>40.83</v>
      </c>
      <c r="O1887">
        <v>0</v>
      </c>
      <c r="P1887">
        <v>14.56</v>
      </c>
      <c r="Q1887">
        <v>81.66</v>
      </c>
      <c r="R1887">
        <v>29.12</v>
      </c>
      <c r="S1887">
        <v>52.539999999999992</v>
      </c>
      <c r="T1887">
        <v>0.64339946118050451</v>
      </c>
      <c r="U1887">
        <v>2026</v>
      </c>
      <c r="V1887" t="s">
        <v>85</v>
      </c>
      <c r="W1887">
        <v>9</v>
      </c>
      <c r="X1887" t="s">
        <v>88</v>
      </c>
    </row>
    <row r="1888" spans="1:24">
      <c r="A1888">
        <v>3269</v>
      </c>
      <c r="B1888" s="28">
        <v>46278</v>
      </c>
      <c r="C1888">
        <v>2026</v>
      </c>
      <c r="D1888" t="s">
        <v>85</v>
      </c>
      <c r="E1888">
        <v>9</v>
      </c>
      <c r="F1888" t="s">
        <v>88</v>
      </c>
      <c r="G1888" t="s">
        <v>11</v>
      </c>
      <c r="H1888" t="s">
        <v>52</v>
      </c>
      <c r="I1888" t="s">
        <v>19</v>
      </c>
      <c r="J1888" t="s">
        <v>13</v>
      </c>
      <c r="K1888" t="s">
        <v>34</v>
      </c>
      <c r="L1888" t="s">
        <v>42</v>
      </c>
      <c r="M1888">
        <v>2</v>
      </c>
      <c r="N1888">
        <v>37.119999999999997</v>
      </c>
      <c r="O1888">
        <v>0</v>
      </c>
      <c r="P1888">
        <v>14.26</v>
      </c>
      <c r="Q1888">
        <v>74.239999999999995</v>
      </c>
      <c r="R1888">
        <v>28.52</v>
      </c>
      <c r="S1888">
        <v>45.72</v>
      </c>
      <c r="T1888">
        <v>0.61584051724137934</v>
      </c>
      <c r="U1888">
        <v>2026</v>
      </c>
      <c r="V1888" t="s">
        <v>85</v>
      </c>
      <c r="W1888">
        <v>9</v>
      </c>
      <c r="X1888" t="s">
        <v>88</v>
      </c>
    </row>
    <row r="1889" spans="1:24">
      <c r="A1889">
        <v>3346</v>
      </c>
      <c r="B1889" s="28">
        <v>46278</v>
      </c>
      <c r="C1889">
        <v>2026</v>
      </c>
      <c r="D1889" t="s">
        <v>85</v>
      </c>
      <c r="E1889">
        <v>9</v>
      </c>
      <c r="F1889" t="s">
        <v>88</v>
      </c>
      <c r="G1889" t="s">
        <v>20</v>
      </c>
      <c r="H1889" t="s">
        <v>33</v>
      </c>
      <c r="I1889" t="s">
        <v>2</v>
      </c>
      <c r="J1889" t="s">
        <v>3</v>
      </c>
      <c r="K1889" t="s">
        <v>23</v>
      </c>
      <c r="L1889" t="s">
        <v>51</v>
      </c>
      <c r="M1889">
        <v>2</v>
      </c>
      <c r="N1889">
        <v>124.04</v>
      </c>
      <c r="O1889">
        <v>0.05</v>
      </c>
      <c r="P1889">
        <v>59.29</v>
      </c>
      <c r="Q1889">
        <v>235.67599999999999</v>
      </c>
      <c r="R1889">
        <v>118.58</v>
      </c>
      <c r="S1889">
        <v>117.09599999999999</v>
      </c>
      <c r="T1889">
        <v>0.49685160983723414</v>
      </c>
      <c r="U1889">
        <v>2026</v>
      </c>
      <c r="V1889" t="s">
        <v>85</v>
      </c>
      <c r="W1889">
        <v>9</v>
      </c>
      <c r="X1889" t="s">
        <v>88</v>
      </c>
    </row>
    <row r="1890" spans="1:24">
      <c r="A1890">
        <v>4097</v>
      </c>
      <c r="B1890" s="28">
        <v>46278</v>
      </c>
      <c r="C1890">
        <v>2026</v>
      </c>
      <c r="D1890" t="s">
        <v>85</v>
      </c>
      <c r="E1890">
        <v>9</v>
      </c>
      <c r="F1890" t="s">
        <v>88</v>
      </c>
      <c r="G1890" t="s">
        <v>6</v>
      </c>
      <c r="H1890" t="s">
        <v>43</v>
      </c>
      <c r="I1890" t="s">
        <v>2</v>
      </c>
      <c r="J1890" t="s">
        <v>3</v>
      </c>
      <c r="K1890" t="s">
        <v>9</v>
      </c>
      <c r="L1890" t="s">
        <v>17</v>
      </c>
      <c r="M1890">
        <v>1</v>
      </c>
      <c r="N1890">
        <v>142.36000000000001</v>
      </c>
      <c r="O1890">
        <v>0</v>
      </c>
      <c r="P1890">
        <v>78.3</v>
      </c>
      <c r="Q1890">
        <v>142.36000000000001</v>
      </c>
      <c r="R1890">
        <v>78.3</v>
      </c>
      <c r="S1890">
        <v>64.060000000000016</v>
      </c>
      <c r="T1890">
        <v>0.44998595110986239</v>
      </c>
      <c r="U1890">
        <v>2026</v>
      </c>
      <c r="V1890" t="s">
        <v>85</v>
      </c>
      <c r="W1890">
        <v>9</v>
      </c>
      <c r="X1890" t="s">
        <v>88</v>
      </c>
    </row>
    <row r="1891" spans="1:24">
      <c r="A1891">
        <v>4208</v>
      </c>
      <c r="B1891" s="28">
        <v>46278</v>
      </c>
      <c r="C1891">
        <v>2026</v>
      </c>
      <c r="D1891" t="s">
        <v>85</v>
      </c>
      <c r="E1891">
        <v>9</v>
      </c>
      <c r="F1891" t="s">
        <v>88</v>
      </c>
      <c r="G1891" t="s">
        <v>6</v>
      </c>
      <c r="H1891" t="s">
        <v>43</v>
      </c>
      <c r="I1891" t="s">
        <v>8</v>
      </c>
      <c r="J1891" t="s">
        <v>16</v>
      </c>
      <c r="K1891" t="s">
        <v>4</v>
      </c>
      <c r="L1891" t="s">
        <v>30</v>
      </c>
      <c r="M1891">
        <v>6</v>
      </c>
      <c r="N1891">
        <v>104.11</v>
      </c>
      <c r="O1891">
        <v>0.1</v>
      </c>
      <c r="P1891">
        <v>49</v>
      </c>
      <c r="Q1891">
        <v>562.19399999999996</v>
      </c>
      <c r="R1891">
        <v>294</v>
      </c>
      <c r="S1891">
        <v>268.19399999999996</v>
      </c>
      <c r="T1891">
        <v>0.47704884790659446</v>
      </c>
      <c r="U1891">
        <v>2026</v>
      </c>
      <c r="V1891" t="s">
        <v>85</v>
      </c>
      <c r="W1891">
        <v>9</v>
      </c>
      <c r="X1891" t="s">
        <v>88</v>
      </c>
    </row>
    <row r="1892" spans="1:24">
      <c r="A1892">
        <v>4606</v>
      </c>
      <c r="B1892" s="28">
        <v>46278</v>
      </c>
      <c r="C1892">
        <v>2026</v>
      </c>
      <c r="D1892" t="s">
        <v>85</v>
      </c>
      <c r="E1892">
        <v>9</v>
      </c>
      <c r="F1892" t="s">
        <v>88</v>
      </c>
      <c r="G1892" t="s">
        <v>20</v>
      </c>
      <c r="H1892" t="s">
        <v>33</v>
      </c>
      <c r="I1892" t="s">
        <v>2</v>
      </c>
      <c r="J1892" t="s">
        <v>16</v>
      </c>
      <c r="K1892" t="s">
        <v>23</v>
      </c>
      <c r="L1892" t="s">
        <v>24</v>
      </c>
      <c r="M1892">
        <v>1</v>
      </c>
      <c r="N1892">
        <v>335.02</v>
      </c>
      <c r="O1892">
        <v>0.05</v>
      </c>
      <c r="P1892">
        <v>198.44</v>
      </c>
      <c r="Q1892">
        <v>318.26899999999995</v>
      </c>
      <c r="R1892">
        <v>198.44</v>
      </c>
      <c r="S1892">
        <v>119.82899999999995</v>
      </c>
      <c r="T1892">
        <v>0.3765022669502841</v>
      </c>
      <c r="U1892">
        <v>2026</v>
      </c>
      <c r="V1892" t="s">
        <v>85</v>
      </c>
      <c r="W1892">
        <v>9</v>
      </c>
      <c r="X1892" t="s">
        <v>88</v>
      </c>
    </row>
    <row r="1893" spans="1:24">
      <c r="A1893">
        <v>222</v>
      </c>
      <c r="B1893" s="28">
        <v>46279</v>
      </c>
      <c r="C1893">
        <v>2026</v>
      </c>
      <c r="D1893" t="s">
        <v>85</v>
      </c>
      <c r="E1893">
        <v>9</v>
      </c>
      <c r="F1893" t="s">
        <v>88</v>
      </c>
      <c r="G1893" t="s">
        <v>6</v>
      </c>
      <c r="H1893" t="s">
        <v>43</v>
      </c>
      <c r="I1893" t="s">
        <v>2</v>
      </c>
      <c r="J1893" t="s">
        <v>3</v>
      </c>
      <c r="K1893" t="s">
        <v>4</v>
      </c>
      <c r="L1893" t="s">
        <v>22</v>
      </c>
      <c r="M1893">
        <v>2</v>
      </c>
      <c r="N1893">
        <v>49.69</v>
      </c>
      <c r="O1893">
        <v>0.05</v>
      </c>
      <c r="P1893">
        <v>22.55</v>
      </c>
      <c r="Q1893">
        <v>94.410999999999987</v>
      </c>
      <c r="R1893">
        <v>45.1</v>
      </c>
      <c r="S1893">
        <v>49.310999999999986</v>
      </c>
      <c r="T1893">
        <v>0.52230142674052804</v>
      </c>
      <c r="U1893">
        <v>2026</v>
      </c>
      <c r="V1893" t="s">
        <v>85</v>
      </c>
      <c r="W1893">
        <v>9</v>
      </c>
      <c r="X1893" t="s">
        <v>88</v>
      </c>
    </row>
    <row r="1894" spans="1:24">
      <c r="A1894">
        <v>241</v>
      </c>
      <c r="B1894" s="28">
        <v>46279</v>
      </c>
      <c r="C1894">
        <v>2026</v>
      </c>
      <c r="D1894" t="s">
        <v>85</v>
      </c>
      <c r="E1894">
        <v>9</v>
      </c>
      <c r="F1894" t="s">
        <v>88</v>
      </c>
      <c r="G1894" t="s">
        <v>11</v>
      </c>
      <c r="H1894" t="s">
        <v>25</v>
      </c>
      <c r="I1894" t="s">
        <v>2</v>
      </c>
      <c r="J1894" t="s">
        <v>3</v>
      </c>
      <c r="K1894" t="s">
        <v>4</v>
      </c>
      <c r="L1894" t="s">
        <v>22</v>
      </c>
      <c r="M1894">
        <v>4</v>
      </c>
      <c r="N1894">
        <v>50.5</v>
      </c>
      <c r="O1894">
        <v>0</v>
      </c>
      <c r="P1894">
        <v>23.02</v>
      </c>
      <c r="Q1894">
        <v>202</v>
      </c>
      <c r="R1894">
        <v>92.08</v>
      </c>
      <c r="S1894">
        <v>109.92</v>
      </c>
      <c r="T1894">
        <v>0.5441584158415842</v>
      </c>
      <c r="U1894">
        <v>2026</v>
      </c>
      <c r="V1894" t="s">
        <v>85</v>
      </c>
      <c r="W1894">
        <v>9</v>
      </c>
      <c r="X1894" t="s">
        <v>88</v>
      </c>
    </row>
    <row r="1895" spans="1:24">
      <c r="A1895">
        <v>753</v>
      </c>
      <c r="B1895" s="28">
        <v>46279</v>
      </c>
      <c r="C1895">
        <v>2026</v>
      </c>
      <c r="D1895" t="s">
        <v>85</v>
      </c>
      <c r="E1895">
        <v>9</v>
      </c>
      <c r="F1895" t="s">
        <v>88</v>
      </c>
      <c r="G1895" t="s">
        <v>20</v>
      </c>
      <c r="H1895" t="s">
        <v>21</v>
      </c>
      <c r="I1895" t="s">
        <v>19</v>
      </c>
      <c r="J1895" t="s">
        <v>3</v>
      </c>
      <c r="K1895" t="s">
        <v>14</v>
      </c>
      <c r="L1895" t="s">
        <v>32</v>
      </c>
      <c r="M1895">
        <v>1</v>
      </c>
      <c r="N1895">
        <v>47.55</v>
      </c>
      <c r="O1895">
        <v>0.05</v>
      </c>
      <c r="P1895">
        <v>18.350000000000001</v>
      </c>
      <c r="Q1895">
        <v>45.172499999999992</v>
      </c>
      <c r="R1895">
        <v>18.350000000000001</v>
      </c>
      <c r="S1895">
        <v>26.822499999999991</v>
      </c>
      <c r="T1895">
        <v>0.5937794011843488</v>
      </c>
      <c r="U1895">
        <v>2026</v>
      </c>
      <c r="V1895" t="s">
        <v>85</v>
      </c>
      <c r="W1895">
        <v>9</v>
      </c>
      <c r="X1895" t="s">
        <v>88</v>
      </c>
    </row>
    <row r="1896" spans="1:24">
      <c r="A1896">
        <v>2530</v>
      </c>
      <c r="B1896" s="28">
        <v>46279</v>
      </c>
      <c r="C1896">
        <v>2026</v>
      </c>
      <c r="D1896" t="s">
        <v>85</v>
      </c>
      <c r="E1896">
        <v>9</v>
      </c>
      <c r="F1896" t="s">
        <v>88</v>
      </c>
      <c r="G1896" t="s">
        <v>20</v>
      </c>
      <c r="H1896" t="s">
        <v>31</v>
      </c>
      <c r="I1896" t="s">
        <v>2</v>
      </c>
      <c r="J1896" t="s">
        <v>13</v>
      </c>
      <c r="K1896" t="s">
        <v>14</v>
      </c>
      <c r="L1896" t="s">
        <v>32</v>
      </c>
      <c r="M1896">
        <v>6</v>
      </c>
      <c r="N1896">
        <v>46.16</v>
      </c>
      <c r="O1896">
        <v>0.1</v>
      </c>
      <c r="P1896">
        <v>18.39</v>
      </c>
      <c r="Q1896">
        <v>249.26399999999998</v>
      </c>
      <c r="R1896">
        <v>110.34</v>
      </c>
      <c r="S1896">
        <v>138.92399999999998</v>
      </c>
      <c r="T1896">
        <v>0.55733679953783932</v>
      </c>
      <c r="U1896">
        <v>2026</v>
      </c>
      <c r="V1896" t="s">
        <v>85</v>
      </c>
      <c r="W1896">
        <v>9</v>
      </c>
      <c r="X1896" t="s">
        <v>88</v>
      </c>
    </row>
    <row r="1897" spans="1:24">
      <c r="A1897">
        <v>572</v>
      </c>
      <c r="B1897" s="28">
        <v>46280</v>
      </c>
      <c r="C1897">
        <v>2026</v>
      </c>
      <c r="D1897" t="s">
        <v>85</v>
      </c>
      <c r="E1897">
        <v>9</v>
      </c>
      <c r="F1897" t="s">
        <v>88</v>
      </c>
      <c r="G1897" t="s">
        <v>0</v>
      </c>
      <c r="H1897" t="s">
        <v>50</v>
      </c>
      <c r="I1897" t="s">
        <v>19</v>
      </c>
      <c r="J1897" t="s">
        <v>3</v>
      </c>
      <c r="K1897" t="s">
        <v>14</v>
      </c>
      <c r="L1897" t="s">
        <v>44</v>
      </c>
      <c r="M1897">
        <v>2</v>
      </c>
      <c r="N1897">
        <v>135.79</v>
      </c>
      <c r="O1897">
        <v>0.05</v>
      </c>
      <c r="P1897">
        <v>66.53</v>
      </c>
      <c r="Q1897">
        <v>258.00099999999998</v>
      </c>
      <c r="R1897">
        <v>133.06</v>
      </c>
      <c r="S1897">
        <v>124.94099999999997</v>
      </c>
      <c r="T1897">
        <v>0.48426556486215167</v>
      </c>
      <c r="U1897">
        <v>2026</v>
      </c>
      <c r="V1897" t="s">
        <v>85</v>
      </c>
      <c r="W1897">
        <v>9</v>
      </c>
      <c r="X1897" t="s">
        <v>88</v>
      </c>
    </row>
    <row r="1898" spans="1:24">
      <c r="A1898">
        <v>874</v>
      </c>
      <c r="B1898" s="28">
        <v>46280</v>
      </c>
      <c r="C1898">
        <v>2026</v>
      </c>
      <c r="D1898" t="s">
        <v>85</v>
      </c>
      <c r="E1898">
        <v>9</v>
      </c>
      <c r="F1898" t="s">
        <v>88</v>
      </c>
      <c r="G1898" t="s">
        <v>0</v>
      </c>
      <c r="H1898" t="s">
        <v>50</v>
      </c>
      <c r="I1898" t="s">
        <v>2</v>
      </c>
      <c r="J1898" t="s">
        <v>3</v>
      </c>
      <c r="K1898" t="s">
        <v>9</v>
      </c>
      <c r="L1898" t="s">
        <v>17</v>
      </c>
      <c r="M1898">
        <v>2</v>
      </c>
      <c r="N1898">
        <v>141.91999999999999</v>
      </c>
      <c r="O1898">
        <v>0</v>
      </c>
      <c r="P1898">
        <v>79.900000000000006</v>
      </c>
      <c r="Q1898">
        <v>283.83999999999997</v>
      </c>
      <c r="R1898">
        <v>159.80000000000001</v>
      </c>
      <c r="S1898">
        <v>124.03999999999996</v>
      </c>
      <c r="T1898">
        <v>0.43700676437429531</v>
      </c>
      <c r="U1898">
        <v>2026</v>
      </c>
      <c r="V1898" t="s">
        <v>85</v>
      </c>
      <c r="W1898">
        <v>9</v>
      </c>
      <c r="X1898" t="s">
        <v>88</v>
      </c>
    </row>
    <row r="1899" spans="1:24">
      <c r="A1899">
        <v>937</v>
      </c>
      <c r="B1899" s="28">
        <v>46280</v>
      </c>
      <c r="C1899">
        <v>2026</v>
      </c>
      <c r="D1899" t="s">
        <v>85</v>
      </c>
      <c r="E1899">
        <v>9</v>
      </c>
      <c r="F1899" t="s">
        <v>88</v>
      </c>
      <c r="G1899" t="s">
        <v>20</v>
      </c>
      <c r="H1899" t="s">
        <v>21</v>
      </c>
      <c r="I1899" t="s">
        <v>28</v>
      </c>
      <c r="J1899" t="s">
        <v>16</v>
      </c>
      <c r="K1899" t="s">
        <v>9</v>
      </c>
      <c r="L1899" t="s">
        <v>17</v>
      </c>
      <c r="M1899">
        <v>1</v>
      </c>
      <c r="N1899">
        <v>146.41</v>
      </c>
      <c r="O1899">
        <v>0.15</v>
      </c>
      <c r="P1899">
        <v>80.87</v>
      </c>
      <c r="Q1899">
        <v>124.4485</v>
      </c>
      <c r="R1899">
        <v>80.87</v>
      </c>
      <c r="S1899">
        <v>43.578499999999991</v>
      </c>
      <c r="T1899">
        <v>0.35017296311325563</v>
      </c>
      <c r="U1899">
        <v>2026</v>
      </c>
      <c r="V1899" t="s">
        <v>85</v>
      </c>
      <c r="W1899">
        <v>9</v>
      </c>
      <c r="X1899" t="s">
        <v>88</v>
      </c>
    </row>
    <row r="1900" spans="1:24">
      <c r="A1900">
        <v>1229</v>
      </c>
      <c r="B1900" s="28">
        <v>46280</v>
      </c>
      <c r="C1900">
        <v>2026</v>
      </c>
      <c r="D1900" t="s">
        <v>85</v>
      </c>
      <c r="E1900">
        <v>9</v>
      </c>
      <c r="F1900" t="s">
        <v>88</v>
      </c>
      <c r="G1900" t="s">
        <v>6</v>
      </c>
      <c r="H1900" t="s">
        <v>7</v>
      </c>
      <c r="I1900" t="s">
        <v>28</v>
      </c>
      <c r="J1900" t="s">
        <v>13</v>
      </c>
      <c r="K1900" t="s">
        <v>4</v>
      </c>
      <c r="L1900" t="s">
        <v>26</v>
      </c>
      <c r="M1900">
        <v>5</v>
      </c>
      <c r="N1900">
        <v>40.17</v>
      </c>
      <c r="O1900">
        <v>0</v>
      </c>
      <c r="P1900">
        <v>16.27</v>
      </c>
      <c r="Q1900">
        <v>200.85000000000002</v>
      </c>
      <c r="R1900">
        <v>81.349999999999994</v>
      </c>
      <c r="S1900">
        <v>119.50000000000003</v>
      </c>
      <c r="T1900">
        <v>0.59497137167040082</v>
      </c>
      <c r="U1900">
        <v>2026</v>
      </c>
      <c r="V1900" t="s">
        <v>85</v>
      </c>
      <c r="W1900">
        <v>9</v>
      </c>
      <c r="X1900" t="s">
        <v>88</v>
      </c>
    </row>
    <row r="1901" spans="1:24">
      <c r="A1901">
        <v>2186</v>
      </c>
      <c r="B1901" s="28">
        <v>46280</v>
      </c>
      <c r="C1901">
        <v>2026</v>
      </c>
      <c r="D1901" t="s">
        <v>85</v>
      </c>
      <c r="E1901">
        <v>9</v>
      </c>
      <c r="F1901" t="s">
        <v>88</v>
      </c>
      <c r="G1901" t="s">
        <v>11</v>
      </c>
      <c r="H1901" t="s">
        <v>12</v>
      </c>
      <c r="I1901" t="s">
        <v>2</v>
      </c>
      <c r="J1901" t="s">
        <v>3</v>
      </c>
      <c r="K1901" t="s">
        <v>9</v>
      </c>
      <c r="L1901" t="s">
        <v>10</v>
      </c>
      <c r="M1901">
        <v>2</v>
      </c>
      <c r="N1901">
        <v>91.6</v>
      </c>
      <c r="O1901">
        <v>0</v>
      </c>
      <c r="P1901">
        <v>46.54</v>
      </c>
      <c r="Q1901">
        <v>183.2</v>
      </c>
      <c r="R1901">
        <v>93.08</v>
      </c>
      <c r="S1901">
        <v>90.11999999999999</v>
      </c>
      <c r="T1901">
        <v>0.49192139737991264</v>
      </c>
      <c r="U1901">
        <v>2026</v>
      </c>
      <c r="V1901" t="s">
        <v>85</v>
      </c>
      <c r="W1901">
        <v>9</v>
      </c>
      <c r="X1901" t="s">
        <v>88</v>
      </c>
    </row>
    <row r="1902" spans="1:24">
      <c r="A1902">
        <v>2922</v>
      </c>
      <c r="B1902" s="28">
        <v>46280</v>
      </c>
      <c r="C1902">
        <v>2026</v>
      </c>
      <c r="D1902" t="s">
        <v>85</v>
      </c>
      <c r="E1902">
        <v>9</v>
      </c>
      <c r="F1902" t="s">
        <v>88</v>
      </c>
      <c r="G1902" t="s">
        <v>11</v>
      </c>
      <c r="H1902" t="s">
        <v>12</v>
      </c>
      <c r="I1902" t="s">
        <v>2</v>
      </c>
      <c r="J1902" t="s">
        <v>13</v>
      </c>
      <c r="K1902" t="s">
        <v>34</v>
      </c>
      <c r="L1902" t="s">
        <v>38</v>
      </c>
      <c r="M1902">
        <v>4</v>
      </c>
      <c r="N1902">
        <v>121.47</v>
      </c>
      <c r="O1902">
        <v>0.05</v>
      </c>
      <c r="P1902">
        <v>67.650000000000006</v>
      </c>
      <c r="Q1902">
        <v>461.58599999999996</v>
      </c>
      <c r="R1902">
        <v>270.60000000000002</v>
      </c>
      <c r="S1902">
        <v>190.98599999999993</v>
      </c>
      <c r="T1902">
        <v>0.41376038268058379</v>
      </c>
      <c r="U1902">
        <v>2026</v>
      </c>
      <c r="V1902" t="s">
        <v>85</v>
      </c>
      <c r="W1902">
        <v>9</v>
      </c>
      <c r="X1902" t="s">
        <v>88</v>
      </c>
    </row>
    <row r="1903" spans="1:24">
      <c r="A1903">
        <v>3140</v>
      </c>
      <c r="B1903" s="28">
        <v>46280</v>
      </c>
      <c r="C1903">
        <v>2026</v>
      </c>
      <c r="D1903" t="s">
        <v>85</v>
      </c>
      <c r="E1903">
        <v>9</v>
      </c>
      <c r="F1903" t="s">
        <v>88</v>
      </c>
      <c r="G1903" t="s">
        <v>6</v>
      </c>
      <c r="H1903" t="s">
        <v>43</v>
      </c>
      <c r="I1903" t="s">
        <v>28</v>
      </c>
      <c r="J1903" t="s">
        <v>13</v>
      </c>
      <c r="K1903" t="s">
        <v>23</v>
      </c>
      <c r="L1903" t="s">
        <v>51</v>
      </c>
      <c r="M1903">
        <v>2</v>
      </c>
      <c r="N1903">
        <v>122.69</v>
      </c>
      <c r="O1903">
        <v>0</v>
      </c>
      <c r="P1903">
        <v>61.4</v>
      </c>
      <c r="Q1903">
        <v>245.38</v>
      </c>
      <c r="R1903">
        <v>122.8</v>
      </c>
      <c r="S1903">
        <v>122.58</v>
      </c>
      <c r="T1903">
        <v>0.49955171570625151</v>
      </c>
      <c r="U1903">
        <v>2026</v>
      </c>
      <c r="V1903" t="s">
        <v>85</v>
      </c>
      <c r="W1903">
        <v>9</v>
      </c>
      <c r="X1903" t="s">
        <v>88</v>
      </c>
    </row>
    <row r="1904" spans="1:24">
      <c r="A1904">
        <v>3369</v>
      </c>
      <c r="B1904" s="28">
        <v>46280</v>
      </c>
      <c r="C1904">
        <v>2026</v>
      </c>
      <c r="D1904" t="s">
        <v>85</v>
      </c>
      <c r="E1904">
        <v>9</v>
      </c>
      <c r="F1904" t="s">
        <v>88</v>
      </c>
      <c r="G1904" t="s">
        <v>6</v>
      </c>
      <c r="H1904" t="s">
        <v>43</v>
      </c>
      <c r="I1904" t="s">
        <v>28</v>
      </c>
      <c r="J1904" t="s">
        <v>13</v>
      </c>
      <c r="K1904" t="s">
        <v>14</v>
      </c>
      <c r="L1904" t="s">
        <v>32</v>
      </c>
      <c r="M1904">
        <v>1</v>
      </c>
      <c r="N1904">
        <v>45.59</v>
      </c>
      <c r="O1904">
        <v>0</v>
      </c>
      <c r="P1904">
        <v>18.28</v>
      </c>
      <c r="Q1904">
        <v>45.59</v>
      </c>
      <c r="R1904">
        <v>18.28</v>
      </c>
      <c r="S1904">
        <v>27.310000000000002</v>
      </c>
      <c r="T1904">
        <v>0.59903487606931349</v>
      </c>
      <c r="U1904">
        <v>2026</v>
      </c>
      <c r="V1904" t="s">
        <v>85</v>
      </c>
      <c r="W1904">
        <v>9</v>
      </c>
      <c r="X1904" t="s">
        <v>88</v>
      </c>
    </row>
    <row r="1905" spans="1:24">
      <c r="A1905">
        <v>4865</v>
      </c>
      <c r="B1905" s="28">
        <v>46280</v>
      </c>
      <c r="C1905">
        <v>2026</v>
      </c>
      <c r="D1905" t="s">
        <v>85</v>
      </c>
      <c r="E1905">
        <v>9</v>
      </c>
      <c r="F1905" t="s">
        <v>88</v>
      </c>
      <c r="G1905" t="s">
        <v>20</v>
      </c>
      <c r="H1905" t="s">
        <v>21</v>
      </c>
      <c r="I1905" t="s">
        <v>2</v>
      </c>
      <c r="J1905" t="s">
        <v>3</v>
      </c>
      <c r="K1905" t="s">
        <v>4</v>
      </c>
      <c r="L1905" t="s">
        <v>5</v>
      </c>
      <c r="M1905">
        <v>1</v>
      </c>
      <c r="N1905">
        <v>83.8</v>
      </c>
      <c r="O1905">
        <v>0</v>
      </c>
      <c r="P1905">
        <v>42.23</v>
      </c>
      <c r="Q1905">
        <v>83.8</v>
      </c>
      <c r="R1905">
        <v>42.23</v>
      </c>
      <c r="S1905">
        <v>41.57</v>
      </c>
      <c r="T1905">
        <v>0.49606205250596663</v>
      </c>
      <c r="U1905">
        <v>2026</v>
      </c>
      <c r="V1905" t="s">
        <v>85</v>
      </c>
      <c r="W1905">
        <v>9</v>
      </c>
      <c r="X1905" t="s">
        <v>88</v>
      </c>
    </row>
    <row r="1906" spans="1:24">
      <c r="A1906">
        <v>103</v>
      </c>
      <c r="B1906" s="28">
        <v>46281</v>
      </c>
      <c r="C1906">
        <v>2026</v>
      </c>
      <c r="D1906" t="s">
        <v>85</v>
      </c>
      <c r="E1906">
        <v>9</v>
      </c>
      <c r="F1906" t="s">
        <v>88</v>
      </c>
      <c r="G1906" t="s">
        <v>11</v>
      </c>
      <c r="H1906" t="s">
        <v>18</v>
      </c>
      <c r="I1906" t="s">
        <v>2</v>
      </c>
      <c r="J1906" t="s">
        <v>13</v>
      </c>
      <c r="K1906" t="s">
        <v>14</v>
      </c>
      <c r="L1906" t="s">
        <v>44</v>
      </c>
      <c r="M1906">
        <v>1</v>
      </c>
      <c r="N1906">
        <v>132.58000000000001</v>
      </c>
      <c r="O1906">
        <v>0.15</v>
      </c>
      <c r="P1906">
        <v>67.62</v>
      </c>
      <c r="Q1906">
        <v>112.69300000000001</v>
      </c>
      <c r="R1906">
        <v>67.62</v>
      </c>
      <c r="S1906">
        <v>45.073000000000008</v>
      </c>
      <c r="T1906">
        <v>0.39996273060438536</v>
      </c>
      <c r="U1906">
        <v>2026</v>
      </c>
      <c r="V1906" t="s">
        <v>85</v>
      </c>
      <c r="W1906">
        <v>9</v>
      </c>
      <c r="X1906" t="s">
        <v>88</v>
      </c>
    </row>
    <row r="1907" spans="1:24">
      <c r="A1907">
        <v>4500</v>
      </c>
      <c r="B1907" s="28">
        <v>46281</v>
      </c>
      <c r="C1907">
        <v>2026</v>
      </c>
      <c r="D1907" t="s">
        <v>85</v>
      </c>
      <c r="E1907">
        <v>9</v>
      </c>
      <c r="F1907" t="s">
        <v>88</v>
      </c>
      <c r="G1907" t="s">
        <v>20</v>
      </c>
      <c r="H1907" t="s">
        <v>33</v>
      </c>
      <c r="I1907" t="s">
        <v>2</v>
      </c>
      <c r="J1907" t="s">
        <v>13</v>
      </c>
      <c r="K1907" t="s">
        <v>23</v>
      </c>
      <c r="L1907" t="s">
        <v>51</v>
      </c>
      <c r="M1907">
        <v>2</v>
      </c>
      <c r="N1907">
        <v>122.12</v>
      </c>
      <c r="O1907">
        <v>0.05</v>
      </c>
      <c r="P1907">
        <v>61.76</v>
      </c>
      <c r="Q1907">
        <v>232.02799999999999</v>
      </c>
      <c r="R1907">
        <v>123.52</v>
      </c>
      <c r="S1907">
        <v>108.508</v>
      </c>
      <c r="T1907">
        <v>0.46765045597945076</v>
      </c>
      <c r="U1907">
        <v>2026</v>
      </c>
      <c r="V1907" t="s">
        <v>85</v>
      </c>
      <c r="W1907">
        <v>9</v>
      </c>
      <c r="X1907" t="s">
        <v>88</v>
      </c>
    </row>
    <row r="1908" spans="1:24">
      <c r="A1908">
        <v>5093</v>
      </c>
      <c r="B1908" s="28">
        <v>46281</v>
      </c>
      <c r="C1908">
        <v>2026</v>
      </c>
      <c r="D1908" t="s">
        <v>85</v>
      </c>
      <c r="E1908">
        <v>9</v>
      </c>
      <c r="F1908" t="s">
        <v>88</v>
      </c>
      <c r="G1908" t="s">
        <v>0</v>
      </c>
      <c r="H1908" t="s">
        <v>1</v>
      </c>
      <c r="I1908" t="s">
        <v>8</v>
      </c>
      <c r="J1908" t="s">
        <v>16</v>
      </c>
      <c r="K1908" t="s">
        <v>9</v>
      </c>
      <c r="L1908" t="s">
        <v>17</v>
      </c>
      <c r="M1908">
        <v>3</v>
      </c>
      <c r="N1908">
        <v>140.47</v>
      </c>
      <c r="O1908">
        <v>0.15</v>
      </c>
      <c r="P1908">
        <v>81.739999999999995</v>
      </c>
      <c r="Q1908">
        <v>358.19849999999997</v>
      </c>
      <c r="R1908">
        <v>245.21999999999997</v>
      </c>
      <c r="S1908">
        <v>112.9785</v>
      </c>
      <c r="T1908">
        <v>0.31540751845694498</v>
      </c>
      <c r="U1908">
        <v>2026</v>
      </c>
      <c r="V1908" t="s">
        <v>85</v>
      </c>
      <c r="W1908">
        <v>9</v>
      </c>
      <c r="X1908" t="s">
        <v>88</v>
      </c>
    </row>
    <row r="1909" spans="1:24">
      <c r="A1909">
        <v>5147</v>
      </c>
      <c r="B1909" s="28">
        <v>46281</v>
      </c>
      <c r="C1909">
        <v>2026</v>
      </c>
      <c r="D1909" t="s">
        <v>85</v>
      </c>
      <c r="E1909">
        <v>9</v>
      </c>
      <c r="F1909" t="s">
        <v>88</v>
      </c>
      <c r="G1909" t="s">
        <v>20</v>
      </c>
      <c r="H1909" t="s">
        <v>47</v>
      </c>
      <c r="I1909" t="s">
        <v>2</v>
      </c>
      <c r="J1909" t="s">
        <v>13</v>
      </c>
      <c r="K1909" t="s">
        <v>9</v>
      </c>
      <c r="L1909" t="s">
        <v>17</v>
      </c>
      <c r="M1909">
        <v>2</v>
      </c>
      <c r="N1909">
        <v>145.35</v>
      </c>
      <c r="O1909">
        <v>0.05</v>
      </c>
      <c r="P1909">
        <v>78.39</v>
      </c>
      <c r="Q1909">
        <v>276.16499999999996</v>
      </c>
      <c r="R1909">
        <v>156.78</v>
      </c>
      <c r="S1909">
        <v>119.38499999999996</v>
      </c>
      <c r="T1909">
        <v>0.4322959100537721</v>
      </c>
      <c r="U1909">
        <v>2026</v>
      </c>
      <c r="V1909" t="s">
        <v>85</v>
      </c>
      <c r="W1909">
        <v>9</v>
      </c>
      <c r="X1909" t="s">
        <v>88</v>
      </c>
    </row>
    <row r="1910" spans="1:24">
      <c r="A1910">
        <v>365</v>
      </c>
      <c r="B1910" s="28">
        <v>46282</v>
      </c>
      <c r="C1910">
        <v>2026</v>
      </c>
      <c r="D1910" t="s">
        <v>85</v>
      </c>
      <c r="E1910">
        <v>9</v>
      </c>
      <c r="F1910" t="s">
        <v>88</v>
      </c>
      <c r="G1910" t="s">
        <v>20</v>
      </c>
      <c r="H1910" t="s">
        <v>33</v>
      </c>
      <c r="I1910" t="s">
        <v>28</v>
      </c>
      <c r="J1910" t="s">
        <v>3</v>
      </c>
      <c r="K1910" t="s">
        <v>23</v>
      </c>
      <c r="L1910" t="s">
        <v>51</v>
      </c>
      <c r="M1910">
        <v>2</v>
      </c>
      <c r="N1910">
        <v>121.25</v>
      </c>
      <c r="O1910">
        <v>0</v>
      </c>
      <c r="P1910">
        <v>61.5</v>
      </c>
      <c r="Q1910">
        <v>242.5</v>
      </c>
      <c r="R1910">
        <v>123</v>
      </c>
      <c r="S1910">
        <v>119.5</v>
      </c>
      <c r="T1910">
        <v>0.4927835051546392</v>
      </c>
      <c r="U1910">
        <v>2026</v>
      </c>
      <c r="V1910" t="s">
        <v>85</v>
      </c>
      <c r="W1910">
        <v>9</v>
      </c>
      <c r="X1910" t="s">
        <v>88</v>
      </c>
    </row>
    <row r="1911" spans="1:24">
      <c r="A1911">
        <v>494</v>
      </c>
      <c r="B1911" s="28">
        <v>46282</v>
      </c>
      <c r="C1911">
        <v>2026</v>
      </c>
      <c r="D1911" t="s">
        <v>85</v>
      </c>
      <c r="E1911">
        <v>9</v>
      </c>
      <c r="F1911" t="s">
        <v>88</v>
      </c>
      <c r="G1911" t="s">
        <v>20</v>
      </c>
      <c r="H1911" t="s">
        <v>21</v>
      </c>
      <c r="I1911" t="s">
        <v>2</v>
      </c>
      <c r="J1911" t="s">
        <v>13</v>
      </c>
      <c r="K1911" t="s">
        <v>14</v>
      </c>
      <c r="L1911" t="s">
        <v>15</v>
      </c>
      <c r="M1911">
        <v>1</v>
      </c>
      <c r="N1911">
        <v>35.94</v>
      </c>
      <c r="O1911">
        <v>0.1</v>
      </c>
      <c r="P1911">
        <v>13.19</v>
      </c>
      <c r="Q1911">
        <v>32.345999999999997</v>
      </c>
      <c r="R1911">
        <v>13.19</v>
      </c>
      <c r="S1911">
        <v>19.155999999999999</v>
      </c>
      <c r="T1911">
        <v>0.59222160390774747</v>
      </c>
      <c r="U1911">
        <v>2026</v>
      </c>
      <c r="V1911" t="s">
        <v>85</v>
      </c>
      <c r="W1911">
        <v>9</v>
      </c>
      <c r="X1911" t="s">
        <v>88</v>
      </c>
    </row>
    <row r="1912" spans="1:24">
      <c r="A1912">
        <v>665</v>
      </c>
      <c r="B1912" s="28">
        <v>46282</v>
      </c>
      <c r="C1912">
        <v>2026</v>
      </c>
      <c r="D1912" t="s">
        <v>85</v>
      </c>
      <c r="E1912">
        <v>9</v>
      </c>
      <c r="F1912" t="s">
        <v>88</v>
      </c>
      <c r="G1912" t="s">
        <v>6</v>
      </c>
      <c r="H1912" t="s">
        <v>49</v>
      </c>
      <c r="I1912" t="s">
        <v>2</v>
      </c>
      <c r="J1912" t="s">
        <v>13</v>
      </c>
      <c r="K1912" t="s">
        <v>4</v>
      </c>
      <c r="L1912" t="s">
        <v>30</v>
      </c>
      <c r="M1912">
        <v>1</v>
      </c>
      <c r="N1912">
        <v>101.18</v>
      </c>
      <c r="O1912">
        <v>0.1</v>
      </c>
      <c r="P1912">
        <v>49.38</v>
      </c>
      <c r="Q1912">
        <v>91.062000000000012</v>
      </c>
      <c r="R1912">
        <v>49.38</v>
      </c>
      <c r="S1912">
        <v>41.682000000000009</v>
      </c>
      <c r="T1912">
        <v>0.45773209461685449</v>
      </c>
      <c r="U1912">
        <v>2026</v>
      </c>
      <c r="V1912" t="s">
        <v>85</v>
      </c>
      <c r="W1912">
        <v>9</v>
      </c>
      <c r="X1912" t="s">
        <v>88</v>
      </c>
    </row>
    <row r="1913" spans="1:24">
      <c r="A1913">
        <v>2067</v>
      </c>
      <c r="B1913" s="28">
        <v>46282</v>
      </c>
      <c r="C1913">
        <v>2026</v>
      </c>
      <c r="D1913" t="s">
        <v>85</v>
      </c>
      <c r="E1913">
        <v>9</v>
      </c>
      <c r="F1913" t="s">
        <v>88</v>
      </c>
      <c r="G1913" t="s">
        <v>20</v>
      </c>
      <c r="H1913" t="s">
        <v>31</v>
      </c>
      <c r="I1913" t="s">
        <v>19</v>
      </c>
      <c r="J1913" t="s">
        <v>13</v>
      </c>
      <c r="K1913" t="s">
        <v>4</v>
      </c>
      <c r="L1913" t="s">
        <v>5</v>
      </c>
      <c r="M1913">
        <v>2</v>
      </c>
      <c r="N1913">
        <v>82.47</v>
      </c>
      <c r="O1913">
        <v>0</v>
      </c>
      <c r="P1913">
        <v>42.49</v>
      </c>
      <c r="Q1913">
        <v>164.94</v>
      </c>
      <c r="R1913">
        <v>84.98</v>
      </c>
      <c r="S1913">
        <v>79.959999999999994</v>
      </c>
      <c r="T1913">
        <v>0.48478234509518608</v>
      </c>
      <c r="U1913">
        <v>2026</v>
      </c>
      <c r="V1913" t="s">
        <v>85</v>
      </c>
      <c r="W1913">
        <v>9</v>
      </c>
      <c r="X1913" t="s">
        <v>88</v>
      </c>
    </row>
    <row r="1914" spans="1:24">
      <c r="A1914">
        <v>2648</v>
      </c>
      <c r="B1914" s="28">
        <v>46282</v>
      </c>
      <c r="C1914">
        <v>2026</v>
      </c>
      <c r="D1914" t="s">
        <v>85</v>
      </c>
      <c r="E1914">
        <v>9</v>
      </c>
      <c r="F1914" t="s">
        <v>88</v>
      </c>
      <c r="G1914" t="s">
        <v>11</v>
      </c>
      <c r="H1914" t="s">
        <v>52</v>
      </c>
      <c r="I1914" t="s">
        <v>28</v>
      </c>
      <c r="J1914" t="s">
        <v>13</v>
      </c>
      <c r="K1914" t="s">
        <v>34</v>
      </c>
      <c r="L1914" t="s">
        <v>45</v>
      </c>
      <c r="M1914">
        <v>1</v>
      </c>
      <c r="N1914">
        <v>50.47</v>
      </c>
      <c r="O1914">
        <v>0.05</v>
      </c>
      <c r="P1914">
        <v>22.27</v>
      </c>
      <c r="Q1914">
        <v>47.946499999999993</v>
      </c>
      <c r="R1914">
        <v>22.27</v>
      </c>
      <c r="S1914">
        <v>25.676499999999994</v>
      </c>
      <c r="T1914">
        <v>0.53552396942425406</v>
      </c>
      <c r="U1914">
        <v>2026</v>
      </c>
      <c r="V1914" t="s">
        <v>85</v>
      </c>
      <c r="W1914">
        <v>9</v>
      </c>
      <c r="X1914" t="s">
        <v>88</v>
      </c>
    </row>
    <row r="1915" spans="1:24">
      <c r="A1915">
        <v>3074</v>
      </c>
      <c r="B1915" s="28">
        <v>46282</v>
      </c>
      <c r="C1915">
        <v>2026</v>
      </c>
      <c r="D1915" t="s">
        <v>85</v>
      </c>
      <c r="E1915">
        <v>9</v>
      </c>
      <c r="F1915" t="s">
        <v>88</v>
      </c>
      <c r="G1915" t="s">
        <v>20</v>
      </c>
      <c r="H1915" t="s">
        <v>33</v>
      </c>
      <c r="I1915" t="s">
        <v>8</v>
      </c>
      <c r="J1915" t="s">
        <v>16</v>
      </c>
      <c r="K1915" t="s">
        <v>23</v>
      </c>
      <c r="L1915" t="s">
        <v>40</v>
      </c>
      <c r="M1915">
        <v>5</v>
      </c>
      <c r="N1915">
        <v>82.63</v>
      </c>
      <c r="O1915">
        <v>0.15</v>
      </c>
      <c r="P1915">
        <v>38.630000000000003</v>
      </c>
      <c r="Q1915">
        <v>351.17749999999995</v>
      </c>
      <c r="R1915">
        <v>193.15</v>
      </c>
      <c r="S1915">
        <v>158.02749999999995</v>
      </c>
      <c r="T1915">
        <v>0.44999323703824978</v>
      </c>
      <c r="U1915">
        <v>2026</v>
      </c>
      <c r="V1915" t="s">
        <v>85</v>
      </c>
      <c r="W1915">
        <v>9</v>
      </c>
      <c r="X1915" t="s">
        <v>88</v>
      </c>
    </row>
    <row r="1916" spans="1:24">
      <c r="A1916">
        <v>259</v>
      </c>
      <c r="B1916" s="28">
        <v>46283</v>
      </c>
      <c r="C1916">
        <v>2026</v>
      </c>
      <c r="D1916" t="s">
        <v>85</v>
      </c>
      <c r="E1916">
        <v>9</v>
      </c>
      <c r="F1916" t="s">
        <v>88</v>
      </c>
      <c r="G1916" t="s">
        <v>20</v>
      </c>
      <c r="H1916" t="s">
        <v>33</v>
      </c>
      <c r="I1916" t="s">
        <v>19</v>
      </c>
      <c r="J1916" t="s">
        <v>16</v>
      </c>
      <c r="K1916" t="s">
        <v>14</v>
      </c>
      <c r="L1916" t="s">
        <v>48</v>
      </c>
      <c r="M1916">
        <v>4</v>
      </c>
      <c r="N1916">
        <v>168.48</v>
      </c>
      <c r="O1916">
        <v>0.1</v>
      </c>
      <c r="P1916">
        <v>89.85</v>
      </c>
      <c r="Q1916">
        <v>606.52800000000002</v>
      </c>
      <c r="R1916">
        <v>359.4</v>
      </c>
      <c r="S1916">
        <v>247.12800000000004</v>
      </c>
      <c r="T1916">
        <v>0.4074469768914214</v>
      </c>
      <c r="U1916">
        <v>2026</v>
      </c>
      <c r="V1916" t="s">
        <v>85</v>
      </c>
      <c r="W1916">
        <v>9</v>
      </c>
      <c r="X1916" t="s">
        <v>88</v>
      </c>
    </row>
    <row r="1917" spans="1:24">
      <c r="A1917">
        <v>997</v>
      </c>
      <c r="B1917" s="28">
        <v>46283</v>
      </c>
      <c r="C1917">
        <v>2026</v>
      </c>
      <c r="D1917" t="s">
        <v>85</v>
      </c>
      <c r="E1917">
        <v>9</v>
      </c>
      <c r="F1917" t="s">
        <v>88</v>
      </c>
      <c r="G1917" t="s">
        <v>6</v>
      </c>
      <c r="H1917" t="s">
        <v>41</v>
      </c>
      <c r="I1917" t="s">
        <v>28</v>
      </c>
      <c r="J1917" t="s">
        <v>3</v>
      </c>
      <c r="K1917" t="s">
        <v>23</v>
      </c>
      <c r="L1917" t="s">
        <v>51</v>
      </c>
      <c r="M1917">
        <v>2</v>
      </c>
      <c r="N1917">
        <v>121.82</v>
      </c>
      <c r="O1917">
        <v>0</v>
      </c>
      <c r="P1917">
        <v>61.92</v>
      </c>
      <c r="Q1917">
        <v>243.64</v>
      </c>
      <c r="R1917">
        <v>123.84</v>
      </c>
      <c r="S1917">
        <v>119.79999999999998</v>
      </c>
      <c r="T1917">
        <v>0.49170907896897059</v>
      </c>
      <c r="U1917">
        <v>2026</v>
      </c>
      <c r="V1917" t="s">
        <v>85</v>
      </c>
      <c r="W1917">
        <v>9</v>
      </c>
      <c r="X1917" t="s">
        <v>88</v>
      </c>
    </row>
    <row r="1918" spans="1:24">
      <c r="A1918">
        <v>2102</v>
      </c>
      <c r="B1918" s="28">
        <v>46283</v>
      </c>
      <c r="C1918">
        <v>2026</v>
      </c>
      <c r="D1918" t="s">
        <v>85</v>
      </c>
      <c r="E1918">
        <v>9</v>
      </c>
      <c r="F1918" t="s">
        <v>88</v>
      </c>
      <c r="G1918" t="s">
        <v>0</v>
      </c>
      <c r="H1918" t="s">
        <v>50</v>
      </c>
      <c r="I1918" t="s">
        <v>19</v>
      </c>
      <c r="J1918" t="s">
        <v>3</v>
      </c>
      <c r="K1918" t="s">
        <v>4</v>
      </c>
      <c r="L1918" t="s">
        <v>22</v>
      </c>
      <c r="M1918">
        <v>1</v>
      </c>
      <c r="N1918">
        <v>50.02</v>
      </c>
      <c r="O1918">
        <v>0.1</v>
      </c>
      <c r="P1918">
        <v>22.47</v>
      </c>
      <c r="Q1918">
        <v>45.018000000000001</v>
      </c>
      <c r="R1918">
        <v>22.47</v>
      </c>
      <c r="S1918">
        <v>22.548000000000002</v>
      </c>
      <c r="T1918">
        <v>0.50086632013861121</v>
      </c>
      <c r="U1918">
        <v>2026</v>
      </c>
      <c r="V1918" t="s">
        <v>85</v>
      </c>
      <c r="W1918">
        <v>9</v>
      </c>
      <c r="X1918" t="s">
        <v>88</v>
      </c>
    </row>
    <row r="1919" spans="1:24">
      <c r="A1919">
        <v>2452</v>
      </c>
      <c r="B1919" s="28">
        <v>46283</v>
      </c>
      <c r="C1919">
        <v>2026</v>
      </c>
      <c r="D1919" t="s">
        <v>85</v>
      </c>
      <c r="E1919">
        <v>9</v>
      </c>
      <c r="F1919" t="s">
        <v>88</v>
      </c>
      <c r="G1919" t="s">
        <v>11</v>
      </c>
      <c r="H1919" t="s">
        <v>25</v>
      </c>
      <c r="I1919" t="s">
        <v>2</v>
      </c>
      <c r="J1919" t="s">
        <v>13</v>
      </c>
      <c r="K1919" t="s">
        <v>34</v>
      </c>
      <c r="L1919" t="s">
        <v>45</v>
      </c>
      <c r="M1919">
        <v>1</v>
      </c>
      <c r="N1919">
        <v>50.17</v>
      </c>
      <c r="O1919">
        <v>0.1</v>
      </c>
      <c r="P1919">
        <v>21.99</v>
      </c>
      <c r="Q1919">
        <v>45.153000000000006</v>
      </c>
      <c r="R1919">
        <v>21.99</v>
      </c>
      <c r="S1919">
        <v>23.163000000000007</v>
      </c>
      <c r="T1919">
        <v>0.51298917015480705</v>
      </c>
      <c r="U1919">
        <v>2026</v>
      </c>
      <c r="V1919" t="s">
        <v>85</v>
      </c>
      <c r="W1919">
        <v>9</v>
      </c>
      <c r="X1919" t="s">
        <v>88</v>
      </c>
    </row>
    <row r="1920" spans="1:24">
      <c r="A1920">
        <v>2761</v>
      </c>
      <c r="B1920" s="28">
        <v>46283</v>
      </c>
      <c r="C1920">
        <v>2026</v>
      </c>
      <c r="D1920" t="s">
        <v>85</v>
      </c>
      <c r="E1920">
        <v>9</v>
      </c>
      <c r="F1920" t="s">
        <v>88</v>
      </c>
      <c r="G1920" t="s">
        <v>0</v>
      </c>
      <c r="H1920" t="s">
        <v>50</v>
      </c>
      <c r="I1920" t="s">
        <v>8</v>
      </c>
      <c r="J1920" t="s">
        <v>16</v>
      </c>
      <c r="K1920" t="s">
        <v>23</v>
      </c>
      <c r="L1920" t="s">
        <v>51</v>
      </c>
      <c r="M1920">
        <v>5</v>
      </c>
      <c r="N1920">
        <v>124.51</v>
      </c>
      <c r="O1920">
        <v>0.1</v>
      </c>
      <c r="P1920">
        <v>60.29</v>
      </c>
      <c r="Q1920">
        <v>560.29500000000007</v>
      </c>
      <c r="R1920">
        <v>301.45</v>
      </c>
      <c r="S1920">
        <v>258.84500000000008</v>
      </c>
      <c r="T1920">
        <v>0.46197984990049895</v>
      </c>
      <c r="U1920">
        <v>2026</v>
      </c>
      <c r="V1920" t="s">
        <v>85</v>
      </c>
      <c r="W1920">
        <v>9</v>
      </c>
      <c r="X1920" t="s">
        <v>88</v>
      </c>
    </row>
    <row r="1921" spans="1:24">
      <c r="A1921">
        <v>3993</v>
      </c>
      <c r="B1921" s="28">
        <v>46283</v>
      </c>
      <c r="C1921">
        <v>2026</v>
      </c>
      <c r="D1921" t="s">
        <v>85</v>
      </c>
      <c r="E1921">
        <v>9</v>
      </c>
      <c r="F1921" t="s">
        <v>88</v>
      </c>
      <c r="G1921" t="s">
        <v>6</v>
      </c>
      <c r="H1921" t="s">
        <v>43</v>
      </c>
      <c r="I1921" t="s">
        <v>28</v>
      </c>
      <c r="J1921" t="s">
        <v>3</v>
      </c>
      <c r="K1921" t="s">
        <v>9</v>
      </c>
      <c r="L1921" t="s">
        <v>37</v>
      </c>
      <c r="M1921">
        <v>1</v>
      </c>
      <c r="N1921">
        <v>153.68</v>
      </c>
      <c r="O1921">
        <v>0.05</v>
      </c>
      <c r="P1921">
        <v>77.42</v>
      </c>
      <c r="Q1921">
        <v>145.99600000000001</v>
      </c>
      <c r="R1921">
        <v>77.42</v>
      </c>
      <c r="S1921">
        <v>68.576000000000008</v>
      </c>
      <c r="T1921">
        <v>0.46971149894517661</v>
      </c>
      <c r="U1921">
        <v>2026</v>
      </c>
      <c r="V1921" t="s">
        <v>85</v>
      </c>
      <c r="W1921">
        <v>9</v>
      </c>
      <c r="X1921" t="s">
        <v>88</v>
      </c>
    </row>
    <row r="1922" spans="1:24">
      <c r="A1922">
        <v>4343</v>
      </c>
      <c r="B1922" s="28">
        <v>46283</v>
      </c>
      <c r="C1922">
        <v>2026</v>
      </c>
      <c r="D1922" t="s">
        <v>85</v>
      </c>
      <c r="E1922">
        <v>9</v>
      </c>
      <c r="F1922" t="s">
        <v>88</v>
      </c>
      <c r="G1922" t="s">
        <v>6</v>
      </c>
      <c r="H1922" t="s">
        <v>43</v>
      </c>
      <c r="I1922" t="s">
        <v>28</v>
      </c>
      <c r="J1922" t="s">
        <v>13</v>
      </c>
      <c r="K1922" t="s">
        <v>23</v>
      </c>
      <c r="L1922" t="s">
        <v>51</v>
      </c>
      <c r="M1922">
        <v>2</v>
      </c>
      <c r="N1922">
        <v>121.37</v>
      </c>
      <c r="O1922">
        <v>0.05</v>
      </c>
      <c r="P1922">
        <v>60.13</v>
      </c>
      <c r="Q1922">
        <v>230.60300000000001</v>
      </c>
      <c r="R1922">
        <v>120.26</v>
      </c>
      <c r="S1922">
        <v>110.343</v>
      </c>
      <c r="T1922">
        <v>0.47849767782726155</v>
      </c>
      <c r="U1922">
        <v>2026</v>
      </c>
      <c r="V1922" t="s">
        <v>85</v>
      </c>
      <c r="W1922">
        <v>9</v>
      </c>
      <c r="X1922" t="s">
        <v>88</v>
      </c>
    </row>
    <row r="1923" spans="1:24">
      <c r="A1923">
        <v>4429</v>
      </c>
      <c r="B1923" s="28">
        <v>46283</v>
      </c>
      <c r="C1923">
        <v>2026</v>
      </c>
      <c r="D1923" t="s">
        <v>85</v>
      </c>
      <c r="E1923">
        <v>9</v>
      </c>
      <c r="F1923" t="s">
        <v>88</v>
      </c>
      <c r="G1923" t="s">
        <v>0</v>
      </c>
      <c r="H1923" t="s">
        <v>50</v>
      </c>
      <c r="I1923" t="s">
        <v>2</v>
      </c>
      <c r="J1923" t="s">
        <v>16</v>
      </c>
      <c r="K1923" t="s">
        <v>9</v>
      </c>
      <c r="L1923" t="s">
        <v>17</v>
      </c>
      <c r="M1923">
        <v>2</v>
      </c>
      <c r="N1923">
        <v>145.1</v>
      </c>
      <c r="O1923">
        <v>0.1</v>
      </c>
      <c r="P1923">
        <v>77.62</v>
      </c>
      <c r="Q1923">
        <v>261.18</v>
      </c>
      <c r="R1923">
        <v>155.24</v>
      </c>
      <c r="S1923">
        <v>105.94</v>
      </c>
      <c r="T1923">
        <v>0.40562064476606169</v>
      </c>
      <c r="U1923">
        <v>2026</v>
      </c>
      <c r="V1923" t="s">
        <v>85</v>
      </c>
      <c r="W1923">
        <v>9</v>
      </c>
      <c r="X1923" t="s">
        <v>88</v>
      </c>
    </row>
    <row r="1924" spans="1:24">
      <c r="A1924">
        <v>4824</v>
      </c>
      <c r="B1924" s="28">
        <v>46283</v>
      </c>
      <c r="C1924">
        <v>2026</v>
      </c>
      <c r="D1924" t="s">
        <v>85</v>
      </c>
      <c r="E1924">
        <v>9</v>
      </c>
      <c r="F1924" t="s">
        <v>88</v>
      </c>
      <c r="G1924" t="s">
        <v>20</v>
      </c>
      <c r="H1924" t="s">
        <v>33</v>
      </c>
      <c r="I1924" t="s">
        <v>2</v>
      </c>
      <c r="J1924" t="s">
        <v>3</v>
      </c>
      <c r="K1924" t="s">
        <v>34</v>
      </c>
      <c r="L1924" t="s">
        <v>42</v>
      </c>
      <c r="M1924">
        <v>1</v>
      </c>
      <c r="N1924">
        <v>36.729999999999997</v>
      </c>
      <c r="O1924">
        <v>0.05</v>
      </c>
      <c r="P1924">
        <v>14.11</v>
      </c>
      <c r="Q1924">
        <v>34.893499999999996</v>
      </c>
      <c r="R1924">
        <v>14.11</v>
      </c>
      <c r="S1924">
        <v>20.783499999999997</v>
      </c>
      <c r="T1924">
        <v>0.59562669265049362</v>
      </c>
      <c r="U1924">
        <v>2026</v>
      </c>
      <c r="V1924" t="s">
        <v>85</v>
      </c>
      <c r="W1924">
        <v>9</v>
      </c>
      <c r="X1924" t="s">
        <v>88</v>
      </c>
    </row>
    <row r="1925" spans="1:24">
      <c r="A1925">
        <v>4881</v>
      </c>
      <c r="B1925" s="28">
        <v>46283</v>
      </c>
      <c r="C1925">
        <v>2026</v>
      </c>
      <c r="D1925" t="s">
        <v>85</v>
      </c>
      <c r="E1925">
        <v>9</v>
      </c>
      <c r="F1925" t="s">
        <v>88</v>
      </c>
      <c r="G1925" t="s">
        <v>11</v>
      </c>
      <c r="H1925" t="s">
        <v>12</v>
      </c>
      <c r="I1925" t="s">
        <v>2</v>
      </c>
      <c r="J1925" t="s">
        <v>16</v>
      </c>
      <c r="K1925" t="s">
        <v>14</v>
      </c>
      <c r="L1925" t="s">
        <v>44</v>
      </c>
      <c r="M1925">
        <v>4</v>
      </c>
      <c r="N1925">
        <v>134.15</v>
      </c>
      <c r="O1925">
        <v>0.05</v>
      </c>
      <c r="P1925">
        <v>65.58</v>
      </c>
      <c r="Q1925">
        <v>509.77</v>
      </c>
      <c r="R1925">
        <v>262.32</v>
      </c>
      <c r="S1925">
        <v>247.45</v>
      </c>
      <c r="T1925">
        <v>0.48541499107440611</v>
      </c>
      <c r="U1925">
        <v>2026</v>
      </c>
      <c r="V1925" t="s">
        <v>85</v>
      </c>
      <c r="W1925">
        <v>9</v>
      </c>
      <c r="X1925" t="s">
        <v>88</v>
      </c>
    </row>
    <row r="1926" spans="1:24">
      <c r="A1926">
        <v>5138</v>
      </c>
      <c r="B1926" s="28">
        <v>46283</v>
      </c>
      <c r="C1926">
        <v>2026</v>
      </c>
      <c r="D1926" t="s">
        <v>85</v>
      </c>
      <c r="E1926">
        <v>9</v>
      </c>
      <c r="F1926" t="s">
        <v>88</v>
      </c>
      <c r="G1926" t="s">
        <v>0</v>
      </c>
      <c r="H1926" t="s">
        <v>1</v>
      </c>
      <c r="I1926" t="s">
        <v>8</v>
      </c>
      <c r="J1926" t="s">
        <v>16</v>
      </c>
      <c r="K1926" t="s">
        <v>9</v>
      </c>
      <c r="L1926" t="s">
        <v>10</v>
      </c>
      <c r="M1926">
        <v>8</v>
      </c>
      <c r="N1926">
        <v>94.21</v>
      </c>
      <c r="O1926">
        <v>0.1</v>
      </c>
      <c r="P1926">
        <v>45.05</v>
      </c>
      <c r="Q1926">
        <v>678.31200000000001</v>
      </c>
      <c r="R1926">
        <v>360.4</v>
      </c>
      <c r="S1926">
        <v>317.91200000000003</v>
      </c>
      <c r="T1926">
        <v>0.46868107891353833</v>
      </c>
      <c r="U1926">
        <v>2026</v>
      </c>
      <c r="V1926" t="s">
        <v>85</v>
      </c>
      <c r="W1926">
        <v>9</v>
      </c>
      <c r="X1926" t="s">
        <v>88</v>
      </c>
    </row>
    <row r="1927" spans="1:24">
      <c r="A1927">
        <v>1214</v>
      </c>
      <c r="B1927" s="28">
        <v>46284</v>
      </c>
      <c r="C1927">
        <v>2026</v>
      </c>
      <c r="D1927" t="s">
        <v>85</v>
      </c>
      <c r="E1927">
        <v>9</v>
      </c>
      <c r="F1927" t="s">
        <v>88</v>
      </c>
      <c r="G1927" t="s">
        <v>0</v>
      </c>
      <c r="H1927" t="s">
        <v>50</v>
      </c>
      <c r="I1927" t="s">
        <v>19</v>
      </c>
      <c r="J1927" t="s">
        <v>3</v>
      </c>
      <c r="K1927" t="s">
        <v>23</v>
      </c>
      <c r="L1927" t="s">
        <v>29</v>
      </c>
      <c r="M1927">
        <v>1</v>
      </c>
      <c r="N1927">
        <v>198.29</v>
      </c>
      <c r="O1927">
        <v>0.05</v>
      </c>
      <c r="P1927">
        <v>106.24</v>
      </c>
      <c r="Q1927">
        <v>188.37549999999999</v>
      </c>
      <c r="R1927">
        <v>106.24</v>
      </c>
      <c r="S1927">
        <v>82.135499999999993</v>
      </c>
      <c r="T1927">
        <v>0.436020076920831</v>
      </c>
      <c r="U1927">
        <v>2026</v>
      </c>
      <c r="V1927" t="s">
        <v>85</v>
      </c>
      <c r="W1927">
        <v>9</v>
      </c>
      <c r="X1927" t="s">
        <v>88</v>
      </c>
    </row>
    <row r="1928" spans="1:24">
      <c r="A1928">
        <v>1346</v>
      </c>
      <c r="B1928" s="28">
        <v>46284</v>
      </c>
      <c r="C1928">
        <v>2026</v>
      </c>
      <c r="D1928" t="s">
        <v>85</v>
      </c>
      <c r="E1928">
        <v>9</v>
      </c>
      <c r="F1928" t="s">
        <v>88</v>
      </c>
      <c r="G1928" t="s">
        <v>6</v>
      </c>
      <c r="H1928" t="s">
        <v>49</v>
      </c>
      <c r="I1928" t="s">
        <v>28</v>
      </c>
      <c r="J1928" t="s">
        <v>3</v>
      </c>
      <c r="K1928" t="s">
        <v>14</v>
      </c>
      <c r="L1928" t="s">
        <v>48</v>
      </c>
      <c r="M1928">
        <v>3</v>
      </c>
      <c r="N1928">
        <v>166.21</v>
      </c>
      <c r="O1928">
        <v>0.05</v>
      </c>
      <c r="P1928">
        <v>85.03</v>
      </c>
      <c r="Q1928">
        <v>473.69849999999997</v>
      </c>
      <c r="R1928">
        <v>255.09</v>
      </c>
      <c r="S1928">
        <v>218.60849999999996</v>
      </c>
      <c r="T1928">
        <v>0.4614929116304991</v>
      </c>
      <c r="U1928">
        <v>2026</v>
      </c>
      <c r="V1928" t="s">
        <v>85</v>
      </c>
      <c r="W1928">
        <v>9</v>
      </c>
      <c r="X1928" t="s">
        <v>88</v>
      </c>
    </row>
    <row r="1929" spans="1:24">
      <c r="A1929">
        <v>1361</v>
      </c>
      <c r="B1929" s="28">
        <v>46284</v>
      </c>
      <c r="C1929">
        <v>2026</v>
      </c>
      <c r="D1929" t="s">
        <v>85</v>
      </c>
      <c r="E1929">
        <v>9</v>
      </c>
      <c r="F1929" t="s">
        <v>88</v>
      </c>
      <c r="G1929" t="s">
        <v>6</v>
      </c>
      <c r="H1929" t="s">
        <v>27</v>
      </c>
      <c r="I1929" t="s">
        <v>28</v>
      </c>
      <c r="J1929" t="s">
        <v>13</v>
      </c>
      <c r="K1929" t="s">
        <v>4</v>
      </c>
      <c r="L1929" t="s">
        <v>26</v>
      </c>
      <c r="M1929">
        <v>1</v>
      </c>
      <c r="N1929">
        <v>40.700000000000003</v>
      </c>
      <c r="O1929">
        <v>0.05</v>
      </c>
      <c r="P1929">
        <v>16.43</v>
      </c>
      <c r="Q1929">
        <v>38.664999999999999</v>
      </c>
      <c r="R1929">
        <v>16.43</v>
      </c>
      <c r="S1929">
        <v>22.234999999999999</v>
      </c>
      <c r="T1929">
        <v>0.57506789085736454</v>
      </c>
      <c r="U1929">
        <v>2026</v>
      </c>
      <c r="V1929" t="s">
        <v>85</v>
      </c>
      <c r="W1929">
        <v>9</v>
      </c>
      <c r="X1929" t="s">
        <v>88</v>
      </c>
    </row>
    <row r="1930" spans="1:24">
      <c r="A1930">
        <v>2728</v>
      </c>
      <c r="B1930" s="28">
        <v>46284</v>
      </c>
      <c r="C1930">
        <v>2026</v>
      </c>
      <c r="D1930" t="s">
        <v>85</v>
      </c>
      <c r="E1930">
        <v>9</v>
      </c>
      <c r="F1930" t="s">
        <v>88</v>
      </c>
      <c r="G1930" t="s">
        <v>0</v>
      </c>
      <c r="H1930" t="s">
        <v>50</v>
      </c>
      <c r="I1930" t="s">
        <v>2</v>
      </c>
      <c r="J1930" t="s">
        <v>13</v>
      </c>
      <c r="K1930" t="s">
        <v>9</v>
      </c>
      <c r="L1930" t="s">
        <v>37</v>
      </c>
      <c r="M1930">
        <v>3</v>
      </c>
      <c r="N1930">
        <v>153.5</v>
      </c>
      <c r="O1930">
        <v>0</v>
      </c>
      <c r="P1930">
        <v>80.819999999999993</v>
      </c>
      <c r="Q1930">
        <v>460.5</v>
      </c>
      <c r="R1930">
        <v>242.45999999999998</v>
      </c>
      <c r="S1930">
        <v>218.04000000000002</v>
      </c>
      <c r="T1930">
        <v>0.47348534201954401</v>
      </c>
      <c r="U1930">
        <v>2026</v>
      </c>
      <c r="V1930" t="s">
        <v>85</v>
      </c>
      <c r="W1930">
        <v>9</v>
      </c>
      <c r="X1930" t="s">
        <v>88</v>
      </c>
    </row>
    <row r="1931" spans="1:24">
      <c r="A1931">
        <v>2788</v>
      </c>
      <c r="B1931" s="28">
        <v>46284</v>
      </c>
      <c r="C1931">
        <v>2026</v>
      </c>
      <c r="D1931" t="s">
        <v>85</v>
      </c>
      <c r="E1931">
        <v>9</v>
      </c>
      <c r="F1931" t="s">
        <v>88</v>
      </c>
      <c r="G1931" t="s">
        <v>6</v>
      </c>
      <c r="H1931" t="s">
        <v>43</v>
      </c>
      <c r="I1931" t="s">
        <v>28</v>
      </c>
      <c r="J1931" t="s">
        <v>13</v>
      </c>
      <c r="K1931" t="s">
        <v>9</v>
      </c>
      <c r="L1931" t="s">
        <v>46</v>
      </c>
      <c r="M1931">
        <v>1</v>
      </c>
      <c r="N1931">
        <v>70.430000000000007</v>
      </c>
      <c r="O1931">
        <v>0</v>
      </c>
      <c r="P1931">
        <v>31.51</v>
      </c>
      <c r="Q1931">
        <v>70.430000000000007</v>
      </c>
      <c r="R1931">
        <v>31.51</v>
      </c>
      <c r="S1931">
        <v>38.92</v>
      </c>
      <c r="T1931">
        <v>0.55260542382507449</v>
      </c>
      <c r="U1931">
        <v>2026</v>
      </c>
      <c r="V1931" t="s">
        <v>85</v>
      </c>
      <c r="W1931">
        <v>9</v>
      </c>
      <c r="X1931" t="s">
        <v>88</v>
      </c>
    </row>
    <row r="1932" spans="1:24">
      <c r="A1932">
        <v>2932</v>
      </c>
      <c r="B1932" s="28">
        <v>46284</v>
      </c>
      <c r="C1932">
        <v>2026</v>
      </c>
      <c r="D1932" t="s">
        <v>85</v>
      </c>
      <c r="E1932">
        <v>9</v>
      </c>
      <c r="F1932" t="s">
        <v>88</v>
      </c>
      <c r="G1932" t="s">
        <v>0</v>
      </c>
      <c r="H1932" t="s">
        <v>50</v>
      </c>
      <c r="I1932" t="s">
        <v>19</v>
      </c>
      <c r="J1932" t="s">
        <v>16</v>
      </c>
      <c r="K1932" t="s">
        <v>4</v>
      </c>
      <c r="L1932" t="s">
        <v>22</v>
      </c>
      <c r="M1932">
        <v>4</v>
      </c>
      <c r="N1932">
        <v>49.93</v>
      </c>
      <c r="O1932">
        <v>0</v>
      </c>
      <c r="P1932">
        <v>22.99</v>
      </c>
      <c r="Q1932">
        <v>199.72</v>
      </c>
      <c r="R1932">
        <v>91.96</v>
      </c>
      <c r="S1932">
        <v>107.76</v>
      </c>
      <c r="T1932">
        <v>0.53955537752853999</v>
      </c>
      <c r="U1932">
        <v>2026</v>
      </c>
      <c r="V1932" t="s">
        <v>85</v>
      </c>
      <c r="W1932">
        <v>9</v>
      </c>
      <c r="X1932" t="s">
        <v>88</v>
      </c>
    </row>
    <row r="1933" spans="1:24">
      <c r="A1933">
        <v>3399</v>
      </c>
      <c r="B1933" s="28">
        <v>46284</v>
      </c>
      <c r="C1933">
        <v>2026</v>
      </c>
      <c r="D1933" t="s">
        <v>85</v>
      </c>
      <c r="E1933">
        <v>9</v>
      </c>
      <c r="F1933" t="s">
        <v>88</v>
      </c>
      <c r="G1933" t="s">
        <v>6</v>
      </c>
      <c r="H1933" t="s">
        <v>43</v>
      </c>
      <c r="I1933" t="s">
        <v>19</v>
      </c>
      <c r="J1933" t="s">
        <v>3</v>
      </c>
      <c r="K1933" t="s">
        <v>4</v>
      </c>
      <c r="L1933" t="s">
        <v>22</v>
      </c>
      <c r="M1933">
        <v>1</v>
      </c>
      <c r="N1933">
        <v>50.18</v>
      </c>
      <c r="O1933">
        <v>0</v>
      </c>
      <c r="P1933">
        <v>22.92</v>
      </c>
      <c r="Q1933">
        <v>50.18</v>
      </c>
      <c r="R1933">
        <v>22.92</v>
      </c>
      <c r="S1933">
        <v>27.259999999999998</v>
      </c>
      <c r="T1933">
        <v>0.54324432044639293</v>
      </c>
      <c r="U1933">
        <v>2026</v>
      </c>
      <c r="V1933" t="s">
        <v>85</v>
      </c>
      <c r="W1933">
        <v>9</v>
      </c>
      <c r="X1933" t="s">
        <v>88</v>
      </c>
    </row>
    <row r="1934" spans="1:24">
      <c r="A1934">
        <v>3588</v>
      </c>
      <c r="B1934" s="28">
        <v>46284</v>
      </c>
      <c r="C1934">
        <v>2026</v>
      </c>
      <c r="D1934" t="s">
        <v>85</v>
      </c>
      <c r="E1934">
        <v>9</v>
      </c>
      <c r="F1934" t="s">
        <v>88</v>
      </c>
      <c r="G1934" t="s">
        <v>20</v>
      </c>
      <c r="H1934" t="s">
        <v>47</v>
      </c>
      <c r="I1934" t="s">
        <v>19</v>
      </c>
      <c r="J1934" t="s">
        <v>13</v>
      </c>
      <c r="K1934" t="s">
        <v>14</v>
      </c>
      <c r="L1934" t="s">
        <v>48</v>
      </c>
      <c r="M1934">
        <v>2</v>
      </c>
      <c r="N1934">
        <v>164.01</v>
      </c>
      <c r="O1934">
        <v>0.15</v>
      </c>
      <c r="P1934">
        <v>87.14</v>
      </c>
      <c r="Q1934">
        <v>278.81699999999995</v>
      </c>
      <c r="R1934">
        <v>174.28</v>
      </c>
      <c r="S1934">
        <v>104.53699999999995</v>
      </c>
      <c r="T1934">
        <v>0.37493050997607741</v>
      </c>
      <c r="U1934">
        <v>2026</v>
      </c>
      <c r="V1934" t="s">
        <v>85</v>
      </c>
      <c r="W1934">
        <v>9</v>
      </c>
      <c r="X1934" t="s">
        <v>88</v>
      </c>
    </row>
    <row r="1935" spans="1:24">
      <c r="A1935">
        <v>3603</v>
      </c>
      <c r="B1935" s="28">
        <v>46284</v>
      </c>
      <c r="C1935">
        <v>2026</v>
      </c>
      <c r="D1935" t="s">
        <v>85</v>
      </c>
      <c r="E1935">
        <v>9</v>
      </c>
      <c r="F1935" t="s">
        <v>88</v>
      </c>
      <c r="G1935" t="s">
        <v>6</v>
      </c>
      <c r="H1935" t="s">
        <v>49</v>
      </c>
      <c r="I1935" t="s">
        <v>28</v>
      </c>
      <c r="J1935" t="s">
        <v>3</v>
      </c>
      <c r="K1935" t="s">
        <v>4</v>
      </c>
      <c r="L1935" t="s">
        <v>5</v>
      </c>
      <c r="M1935">
        <v>2</v>
      </c>
      <c r="N1935">
        <v>83.77</v>
      </c>
      <c r="O1935">
        <v>0</v>
      </c>
      <c r="P1935">
        <v>43.32</v>
      </c>
      <c r="Q1935">
        <v>167.54</v>
      </c>
      <c r="R1935">
        <v>86.64</v>
      </c>
      <c r="S1935">
        <v>80.899999999999991</v>
      </c>
      <c r="T1935">
        <v>0.4828697624447893</v>
      </c>
      <c r="U1935">
        <v>2026</v>
      </c>
      <c r="V1935" t="s">
        <v>85</v>
      </c>
      <c r="W1935">
        <v>9</v>
      </c>
      <c r="X1935" t="s">
        <v>88</v>
      </c>
    </row>
    <row r="1936" spans="1:24">
      <c r="A1936">
        <v>3845</v>
      </c>
      <c r="B1936" s="28">
        <v>46284</v>
      </c>
      <c r="C1936">
        <v>2026</v>
      </c>
      <c r="D1936" t="s">
        <v>85</v>
      </c>
      <c r="E1936">
        <v>9</v>
      </c>
      <c r="F1936" t="s">
        <v>88</v>
      </c>
      <c r="G1936" t="s">
        <v>20</v>
      </c>
      <c r="H1936" t="s">
        <v>33</v>
      </c>
      <c r="I1936" t="s">
        <v>2</v>
      </c>
      <c r="J1936" t="s">
        <v>13</v>
      </c>
      <c r="K1936" t="s">
        <v>23</v>
      </c>
      <c r="L1936" t="s">
        <v>40</v>
      </c>
      <c r="M1936">
        <v>1</v>
      </c>
      <c r="N1936">
        <v>81.84</v>
      </c>
      <c r="O1936">
        <v>0</v>
      </c>
      <c r="P1936">
        <v>38.5</v>
      </c>
      <c r="Q1936">
        <v>81.84</v>
      </c>
      <c r="R1936">
        <v>38.5</v>
      </c>
      <c r="S1936">
        <v>43.34</v>
      </c>
      <c r="T1936">
        <v>0.52956989247311825</v>
      </c>
      <c r="U1936">
        <v>2026</v>
      </c>
      <c r="V1936" t="s">
        <v>85</v>
      </c>
      <c r="W1936">
        <v>9</v>
      </c>
      <c r="X1936" t="s">
        <v>88</v>
      </c>
    </row>
    <row r="1937" spans="1:24">
      <c r="A1937">
        <v>4191</v>
      </c>
      <c r="B1937" s="28">
        <v>46284</v>
      </c>
      <c r="C1937">
        <v>2026</v>
      </c>
      <c r="D1937" t="s">
        <v>85</v>
      </c>
      <c r="E1937">
        <v>9</v>
      </c>
      <c r="F1937" t="s">
        <v>88</v>
      </c>
      <c r="G1937" t="s">
        <v>11</v>
      </c>
      <c r="H1937" t="s">
        <v>25</v>
      </c>
      <c r="I1937" t="s">
        <v>28</v>
      </c>
      <c r="J1937" t="s">
        <v>3</v>
      </c>
      <c r="K1937" t="s">
        <v>34</v>
      </c>
      <c r="L1937" t="s">
        <v>35</v>
      </c>
      <c r="M1937">
        <v>1</v>
      </c>
      <c r="N1937">
        <v>40.32</v>
      </c>
      <c r="O1937">
        <v>0.15</v>
      </c>
      <c r="P1937">
        <v>14.39</v>
      </c>
      <c r="Q1937">
        <v>34.271999999999998</v>
      </c>
      <c r="R1937">
        <v>14.39</v>
      </c>
      <c r="S1937">
        <v>19.881999999999998</v>
      </c>
      <c r="T1937">
        <v>0.58012371615312786</v>
      </c>
      <c r="U1937">
        <v>2026</v>
      </c>
      <c r="V1937" t="s">
        <v>85</v>
      </c>
      <c r="W1937">
        <v>9</v>
      </c>
      <c r="X1937" t="s">
        <v>88</v>
      </c>
    </row>
    <row r="1938" spans="1:24">
      <c r="A1938">
        <v>4269</v>
      </c>
      <c r="B1938" s="28">
        <v>46284</v>
      </c>
      <c r="C1938">
        <v>2026</v>
      </c>
      <c r="D1938" t="s">
        <v>85</v>
      </c>
      <c r="E1938">
        <v>9</v>
      </c>
      <c r="F1938" t="s">
        <v>88</v>
      </c>
      <c r="G1938" t="s">
        <v>11</v>
      </c>
      <c r="H1938" t="s">
        <v>52</v>
      </c>
      <c r="I1938" t="s">
        <v>8</v>
      </c>
      <c r="J1938" t="s">
        <v>16</v>
      </c>
      <c r="K1938" t="s">
        <v>9</v>
      </c>
      <c r="L1938" t="s">
        <v>37</v>
      </c>
      <c r="M1938">
        <v>4</v>
      </c>
      <c r="N1938">
        <v>155.84</v>
      </c>
      <c r="O1938">
        <v>0.05</v>
      </c>
      <c r="P1938">
        <v>80.790000000000006</v>
      </c>
      <c r="Q1938">
        <v>592.19200000000001</v>
      </c>
      <c r="R1938">
        <v>323.16000000000003</v>
      </c>
      <c r="S1938">
        <v>269.03199999999998</v>
      </c>
      <c r="T1938">
        <v>0.45429860585755966</v>
      </c>
      <c r="U1938">
        <v>2026</v>
      </c>
      <c r="V1938" t="s">
        <v>85</v>
      </c>
      <c r="W1938">
        <v>9</v>
      </c>
      <c r="X1938" t="s">
        <v>88</v>
      </c>
    </row>
    <row r="1939" spans="1:24">
      <c r="A1939">
        <v>5</v>
      </c>
      <c r="B1939" s="28">
        <v>46285</v>
      </c>
      <c r="C1939">
        <v>2026</v>
      </c>
      <c r="D1939" t="s">
        <v>85</v>
      </c>
      <c r="E1939">
        <v>9</v>
      </c>
      <c r="F1939" t="s">
        <v>88</v>
      </c>
      <c r="G1939" t="s">
        <v>6</v>
      </c>
      <c r="H1939" t="s">
        <v>27</v>
      </c>
      <c r="I1939" t="s">
        <v>2</v>
      </c>
      <c r="J1939" t="s">
        <v>16</v>
      </c>
      <c r="K1939" t="s">
        <v>34</v>
      </c>
      <c r="L1939" t="s">
        <v>45</v>
      </c>
      <c r="M1939">
        <v>1</v>
      </c>
      <c r="N1939">
        <v>51.83</v>
      </c>
      <c r="O1939">
        <v>0</v>
      </c>
      <c r="P1939">
        <v>21.9</v>
      </c>
      <c r="Q1939">
        <v>51.83</v>
      </c>
      <c r="R1939">
        <v>21.9</v>
      </c>
      <c r="S1939">
        <v>29.93</v>
      </c>
      <c r="T1939">
        <v>0.57746478873239437</v>
      </c>
      <c r="U1939">
        <v>2026</v>
      </c>
      <c r="V1939" t="s">
        <v>85</v>
      </c>
      <c r="W1939">
        <v>9</v>
      </c>
      <c r="X1939" t="s">
        <v>88</v>
      </c>
    </row>
    <row r="1940" spans="1:24">
      <c r="A1940">
        <v>210</v>
      </c>
      <c r="B1940" s="28">
        <v>46285</v>
      </c>
      <c r="C1940">
        <v>2026</v>
      </c>
      <c r="D1940" t="s">
        <v>85</v>
      </c>
      <c r="E1940">
        <v>9</v>
      </c>
      <c r="F1940" t="s">
        <v>88</v>
      </c>
      <c r="G1940" t="s">
        <v>11</v>
      </c>
      <c r="H1940" t="s">
        <v>18</v>
      </c>
      <c r="I1940" t="s">
        <v>19</v>
      </c>
      <c r="J1940" t="s">
        <v>3</v>
      </c>
      <c r="K1940" t="s">
        <v>23</v>
      </c>
      <c r="L1940" t="s">
        <v>29</v>
      </c>
      <c r="M1940">
        <v>1</v>
      </c>
      <c r="N1940">
        <v>190.77</v>
      </c>
      <c r="O1940">
        <v>0.05</v>
      </c>
      <c r="P1940">
        <v>104.69</v>
      </c>
      <c r="Q1940">
        <v>181.23150000000001</v>
      </c>
      <c r="R1940">
        <v>104.69</v>
      </c>
      <c r="S1940">
        <v>76.541500000000013</v>
      </c>
      <c r="T1940">
        <v>0.42234103894742364</v>
      </c>
      <c r="U1940">
        <v>2026</v>
      </c>
      <c r="V1940" t="s">
        <v>85</v>
      </c>
      <c r="W1940">
        <v>9</v>
      </c>
      <c r="X1940" t="s">
        <v>88</v>
      </c>
    </row>
    <row r="1941" spans="1:24">
      <c r="A1941">
        <v>462</v>
      </c>
      <c r="B1941" s="28">
        <v>46285</v>
      </c>
      <c r="C1941">
        <v>2026</v>
      </c>
      <c r="D1941" t="s">
        <v>85</v>
      </c>
      <c r="E1941">
        <v>9</v>
      </c>
      <c r="F1941" t="s">
        <v>88</v>
      </c>
      <c r="G1941" t="s">
        <v>6</v>
      </c>
      <c r="H1941" t="s">
        <v>43</v>
      </c>
      <c r="I1941" t="s">
        <v>19</v>
      </c>
      <c r="J1941" t="s">
        <v>13</v>
      </c>
      <c r="K1941" t="s">
        <v>4</v>
      </c>
      <c r="L1941" t="s">
        <v>26</v>
      </c>
      <c r="M1941">
        <v>2</v>
      </c>
      <c r="N1941">
        <v>40.049999999999997</v>
      </c>
      <c r="O1941">
        <v>0.05</v>
      </c>
      <c r="P1941">
        <v>16.97</v>
      </c>
      <c r="Q1941">
        <v>76.094999999999985</v>
      </c>
      <c r="R1941">
        <v>33.94</v>
      </c>
      <c r="S1941">
        <v>42.154999999999987</v>
      </c>
      <c r="T1941">
        <v>0.55397857940731976</v>
      </c>
      <c r="U1941">
        <v>2026</v>
      </c>
      <c r="V1941" t="s">
        <v>85</v>
      </c>
      <c r="W1941">
        <v>9</v>
      </c>
      <c r="X1941" t="s">
        <v>88</v>
      </c>
    </row>
    <row r="1942" spans="1:24">
      <c r="A1942">
        <v>725</v>
      </c>
      <c r="B1942" s="28">
        <v>46285</v>
      </c>
      <c r="C1942">
        <v>2026</v>
      </c>
      <c r="D1942" t="s">
        <v>85</v>
      </c>
      <c r="E1942">
        <v>9</v>
      </c>
      <c r="F1942" t="s">
        <v>88</v>
      </c>
      <c r="G1942" t="s">
        <v>6</v>
      </c>
      <c r="H1942" t="s">
        <v>43</v>
      </c>
      <c r="I1942" t="s">
        <v>2</v>
      </c>
      <c r="J1942" t="s">
        <v>13</v>
      </c>
      <c r="K1942" t="s">
        <v>4</v>
      </c>
      <c r="L1942" t="s">
        <v>5</v>
      </c>
      <c r="M1942">
        <v>1</v>
      </c>
      <c r="N1942">
        <v>82.08</v>
      </c>
      <c r="O1942">
        <v>0.05</v>
      </c>
      <c r="P1942">
        <v>43.18</v>
      </c>
      <c r="Q1942">
        <v>77.975999999999999</v>
      </c>
      <c r="R1942">
        <v>43.18</v>
      </c>
      <c r="S1942">
        <v>34.795999999999999</v>
      </c>
      <c r="T1942">
        <v>0.44623986867754178</v>
      </c>
      <c r="U1942">
        <v>2026</v>
      </c>
      <c r="V1942" t="s">
        <v>85</v>
      </c>
      <c r="W1942">
        <v>9</v>
      </c>
      <c r="X1942" t="s">
        <v>88</v>
      </c>
    </row>
    <row r="1943" spans="1:24">
      <c r="A1943">
        <v>918</v>
      </c>
      <c r="B1943" s="28">
        <v>46285</v>
      </c>
      <c r="C1943">
        <v>2026</v>
      </c>
      <c r="D1943" t="s">
        <v>85</v>
      </c>
      <c r="E1943">
        <v>9</v>
      </c>
      <c r="F1943" t="s">
        <v>88</v>
      </c>
      <c r="G1943" t="s">
        <v>0</v>
      </c>
      <c r="H1943" t="s">
        <v>50</v>
      </c>
      <c r="I1943" t="s">
        <v>2</v>
      </c>
      <c r="J1943" t="s">
        <v>3</v>
      </c>
      <c r="K1943" t="s">
        <v>4</v>
      </c>
      <c r="L1943" t="s">
        <v>22</v>
      </c>
      <c r="M1943">
        <v>1</v>
      </c>
      <c r="N1943">
        <v>50.3</v>
      </c>
      <c r="O1943">
        <v>0.05</v>
      </c>
      <c r="P1943">
        <v>22.14</v>
      </c>
      <c r="Q1943">
        <v>47.784999999999997</v>
      </c>
      <c r="R1943">
        <v>22.14</v>
      </c>
      <c r="S1943">
        <v>25.644999999999996</v>
      </c>
      <c r="T1943">
        <v>0.53667468870984614</v>
      </c>
      <c r="U1943">
        <v>2026</v>
      </c>
      <c r="V1943" t="s">
        <v>85</v>
      </c>
      <c r="W1943">
        <v>9</v>
      </c>
      <c r="X1943" t="s">
        <v>88</v>
      </c>
    </row>
    <row r="1944" spans="1:24">
      <c r="A1944">
        <v>1442</v>
      </c>
      <c r="B1944" s="28">
        <v>46285</v>
      </c>
      <c r="C1944">
        <v>2026</v>
      </c>
      <c r="D1944" t="s">
        <v>85</v>
      </c>
      <c r="E1944">
        <v>9</v>
      </c>
      <c r="F1944" t="s">
        <v>88</v>
      </c>
      <c r="G1944" t="s">
        <v>11</v>
      </c>
      <c r="H1944" t="s">
        <v>52</v>
      </c>
      <c r="I1944" t="s">
        <v>2</v>
      </c>
      <c r="J1944" t="s">
        <v>13</v>
      </c>
      <c r="K1944" t="s">
        <v>14</v>
      </c>
      <c r="L1944" t="s">
        <v>32</v>
      </c>
      <c r="M1944">
        <v>1</v>
      </c>
      <c r="N1944">
        <v>47.68</v>
      </c>
      <c r="O1944">
        <v>0.1</v>
      </c>
      <c r="P1944">
        <v>18.03</v>
      </c>
      <c r="Q1944">
        <v>42.911999999999999</v>
      </c>
      <c r="R1944">
        <v>18.03</v>
      </c>
      <c r="S1944">
        <v>24.881999999999998</v>
      </c>
      <c r="T1944">
        <v>0.57983780760626391</v>
      </c>
      <c r="U1944">
        <v>2026</v>
      </c>
      <c r="V1944" t="s">
        <v>85</v>
      </c>
      <c r="W1944">
        <v>9</v>
      </c>
      <c r="X1944" t="s">
        <v>88</v>
      </c>
    </row>
    <row r="1945" spans="1:24">
      <c r="A1945">
        <v>4290</v>
      </c>
      <c r="B1945" s="28">
        <v>46285</v>
      </c>
      <c r="C1945">
        <v>2026</v>
      </c>
      <c r="D1945" t="s">
        <v>85</v>
      </c>
      <c r="E1945">
        <v>9</v>
      </c>
      <c r="F1945" t="s">
        <v>88</v>
      </c>
      <c r="G1945" t="s">
        <v>11</v>
      </c>
      <c r="H1945" t="s">
        <v>12</v>
      </c>
      <c r="I1945" t="s">
        <v>19</v>
      </c>
      <c r="J1945" t="s">
        <v>3</v>
      </c>
      <c r="K1945" t="s">
        <v>4</v>
      </c>
      <c r="L1945" t="s">
        <v>22</v>
      </c>
      <c r="M1945">
        <v>2</v>
      </c>
      <c r="N1945">
        <v>51.48</v>
      </c>
      <c r="O1945">
        <v>0.05</v>
      </c>
      <c r="P1945">
        <v>22.38</v>
      </c>
      <c r="Q1945">
        <v>97.811999999999983</v>
      </c>
      <c r="R1945">
        <v>44.76</v>
      </c>
      <c r="S1945">
        <v>53.051999999999985</v>
      </c>
      <c r="T1945">
        <v>0.54238743712427917</v>
      </c>
      <c r="U1945">
        <v>2026</v>
      </c>
      <c r="V1945" t="s">
        <v>85</v>
      </c>
      <c r="W1945">
        <v>9</v>
      </c>
      <c r="X1945" t="s">
        <v>88</v>
      </c>
    </row>
    <row r="1946" spans="1:24">
      <c r="A1946">
        <v>4666</v>
      </c>
      <c r="B1946" s="28">
        <v>46285</v>
      </c>
      <c r="C1946">
        <v>2026</v>
      </c>
      <c r="D1946" t="s">
        <v>85</v>
      </c>
      <c r="E1946">
        <v>9</v>
      </c>
      <c r="F1946" t="s">
        <v>88</v>
      </c>
      <c r="G1946" t="s">
        <v>11</v>
      </c>
      <c r="H1946" t="s">
        <v>18</v>
      </c>
      <c r="I1946" t="s">
        <v>2</v>
      </c>
      <c r="J1946" t="s">
        <v>16</v>
      </c>
      <c r="K1946" t="s">
        <v>34</v>
      </c>
      <c r="L1946" t="s">
        <v>38</v>
      </c>
      <c r="M1946">
        <v>2</v>
      </c>
      <c r="N1946">
        <v>123.73</v>
      </c>
      <c r="O1946">
        <v>0</v>
      </c>
      <c r="P1946">
        <v>68.459999999999994</v>
      </c>
      <c r="Q1946">
        <v>247.46</v>
      </c>
      <c r="R1946">
        <v>136.91999999999999</v>
      </c>
      <c r="S1946">
        <v>110.54000000000002</v>
      </c>
      <c r="T1946">
        <v>0.44669845631617239</v>
      </c>
      <c r="U1946">
        <v>2026</v>
      </c>
      <c r="V1946" t="s">
        <v>85</v>
      </c>
      <c r="W1946">
        <v>9</v>
      </c>
      <c r="X1946" t="s">
        <v>88</v>
      </c>
    </row>
    <row r="1947" spans="1:24">
      <c r="A1947">
        <v>234</v>
      </c>
      <c r="B1947" s="28">
        <v>46286</v>
      </c>
      <c r="C1947">
        <v>2026</v>
      </c>
      <c r="D1947" t="s">
        <v>85</v>
      </c>
      <c r="E1947">
        <v>9</v>
      </c>
      <c r="F1947" t="s">
        <v>88</v>
      </c>
      <c r="G1947" t="s">
        <v>11</v>
      </c>
      <c r="H1947" t="s">
        <v>25</v>
      </c>
      <c r="I1947" t="s">
        <v>2</v>
      </c>
      <c r="J1947" t="s">
        <v>16</v>
      </c>
      <c r="K1947" t="s">
        <v>9</v>
      </c>
      <c r="L1947" t="s">
        <v>17</v>
      </c>
      <c r="M1947">
        <v>2</v>
      </c>
      <c r="N1947">
        <v>146.81</v>
      </c>
      <c r="O1947">
        <v>0</v>
      </c>
      <c r="P1947">
        <v>79.72</v>
      </c>
      <c r="Q1947">
        <v>293.62</v>
      </c>
      <c r="R1947">
        <v>159.44</v>
      </c>
      <c r="S1947">
        <v>134.18</v>
      </c>
      <c r="T1947">
        <v>0.45698521899053202</v>
      </c>
      <c r="U1947">
        <v>2026</v>
      </c>
      <c r="V1947" t="s">
        <v>85</v>
      </c>
      <c r="W1947">
        <v>9</v>
      </c>
      <c r="X1947" t="s">
        <v>88</v>
      </c>
    </row>
    <row r="1948" spans="1:24">
      <c r="A1948">
        <v>802</v>
      </c>
      <c r="B1948" s="28">
        <v>46286</v>
      </c>
      <c r="C1948">
        <v>2026</v>
      </c>
      <c r="D1948" t="s">
        <v>85</v>
      </c>
      <c r="E1948">
        <v>9</v>
      </c>
      <c r="F1948" t="s">
        <v>88</v>
      </c>
      <c r="G1948" t="s">
        <v>6</v>
      </c>
      <c r="H1948" t="s">
        <v>43</v>
      </c>
      <c r="I1948" t="s">
        <v>19</v>
      </c>
      <c r="J1948" t="s">
        <v>3</v>
      </c>
      <c r="K1948" t="s">
        <v>14</v>
      </c>
      <c r="L1948" t="s">
        <v>48</v>
      </c>
      <c r="M1948">
        <v>2</v>
      </c>
      <c r="N1948">
        <v>167.16</v>
      </c>
      <c r="O1948">
        <v>0</v>
      </c>
      <c r="P1948">
        <v>88.51</v>
      </c>
      <c r="Q1948">
        <v>334.32</v>
      </c>
      <c r="R1948">
        <v>177.02</v>
      </c>
      <c r="S1948">
        <v>157.29999999999998</v>
      </c>
      <c r="T1948">
        <v>0.4705072983967456</v>
      </c>
      <c r="U1948">
        <v>2026</v>
      </c>
      <c r="V1948" t="s">
        <v>85</v>
      </c>
      <c r="W1948">
        <v>9</v>
      </c>
      <c r="X1948" t="s">
        <v>88</v>
      </c>
    </row>
    <row r="1949" spans="1:24">
      <c r="A1949">
        <v>1942</v>
      </c>
      <c r="B1949" s="28">
        <v>46286</v>
      </c>
      <c r="C1949">
        <v>2026</v>
      </c>
      <c r="D1949" t="s">
        <v>85</v>
      </c>
      <c r="E1949">
        <v>9</v>
      </c>
      <c r="F1949" t="s">
        <v>88</v>
      </c>
      <c r="G1949" t="s">
        <v>11</v>
      </c>
      <c r="H1949" t="s">
        <v>12</v>
      </c>
      <c r="I1949" t="s">
        <v>2</v>
      </c>
      <c r="J1949" t="s">
        <v>13</v>
      </c>
      <c r="K1949" t="s">
        <v>4</v>
      </c>
      <c r="L1949" t="s">
        <v>5</v>
      </c>
      <c r="M1949">
        <v>1</v>
      </c>
      <c r="N1949">
        <v>83.69</v>
      </c>
      <c r="O1949">
        <v>0</v>
      </c>
      <c r="P1949">
        <v>42.76</v>
      </c>
      <c r="Q1949">
        <v>83.69</v>
      </c>
      <c r="R1949">
        <v>42.76</v>
      </c>
      <c r="S1949">
        <v>40.93</v>
      </c>
      <c r="T1949">
        <v>0.48906679412116144</v>
      </c>
      <c r="U1949">
        <v>2026</v>
      </c>
      <c r="V1949" t="s">
        <v>85</v>
      </c>
      <c r="W1949">
        <v>9</v>
      </c>
      <c r="X1949" t="s">
        <v>88</v>
      </c>
    </row>
    <row r="1950" spans="1:24">
      <c r="A1950">
        <v>2200</v>
      </c>
      <c r="B1950" s="28">
        <v>46286</v>
      </c>
      <c r="C1950">
        <v>2026</v>
      </c>
      <c r="D1950" t="s">
        <v>85</v>
      </c>
      <c r="E1950">
        <v>9</v>
      </c>
      <c r="F1950" t="s">
        <v>88</v>
      </c>
      <c r="G1950" t="s">
        <v>0</v>
      </c>
      <c r="H1950" t="s">
        <v>1</v>
      </c>
      <c r="I1950" t="s">
        <v>2</v>
      </c>
      <c r="J1950" t="s">
        <v>13</v>
      </c>
      <c r="K1950" t="s">
        <v>4</v>
      </c>
      <c r="L1950" t="s">
        <v>26</v>
      </c>
      <c r="M1950">
        <v>1</v>
      </c>
      <c r="N1950">
        <v>40.4</v>
      </c>
      <c r="O1950">
        <v>0.15</v>
      </c>
      <c r="P1950">
        <v>16.47</v>
      </c>
      <c r="Q1950">
        <v>34.339999999999996</v>
      </c>
      <c r="R1950">
        <v>16.47</v>
      </c>
      <c r="S1950">
        <v>17.869999999999997</v>
      </c>
      <c r="T1950">
        <v>0.52038439138031445</v>
      </c>
      <c r="U1950">
        <v>2026</v>
      </c>
      <c r="V1950" t="s">
        <v>85</v>
      </c>
      <c r="W1950">
        <v>9</v>
      </c>
      <c r="X1950" t="s">
        <v>88</v>
      </c>
    </row>
    <row r="1951" spans="1:24">
      <c r="A1951">
        <v>2236</v>
      </c>
      <c r="B1951" s="28">
        <v>46286</v>
      </c>
      <c r="C1951">
        <v>2026</v>
      </c>
      <c r="D1951" t="s">
        <v>85</v>
      </c>
      <c r="E1951">
        <v>9</v>
      </c>
      <c r="F1951" t="s">
        <v>88</v>
      </c>
      <c r="G1951" t="s">
        <v>6</v>
      </c>
      <c r="H1951" t="s">
        <v>41</v>
      </c>
      <c r="I1951" t="s">
        <v>2</v>
      </c>
      <c r="J1951" t="s">
        <v>3</v>
      </c>
      <c r="K1951" t="s">
        <v>9</v>
      </c>
      <c r="L1951" t="s">
        <v>17</v>
      </c>
      <c r="M1951">
        <v>3</v>
      </c>
      <c r="N1951">
        <v>143.31</v>
      </c>
      <c r="O1951">
        <v>0</v>
      </c>
      <c r="P1951">
        <v>81.36</v>
      </c>
      <c r="Q1951">
        <v>429.93</v>
      </c>
      <c r="R1951">
        <v>244.07999999999998</v>
      </c>
      <c r="S1951">
        <v>185.85000000000002</v>
      </c>
      <c r="T1951">
        <v>0.43227967343521045</v>
      </c>
      <c r="U1951">
        <v>2026</v>
      </c>
      <c r="V1951" t="s">
        <v>85</v>
      </c>
      <c r="W1951">
        <v>9</v>
      </c>
      <c r="X1951" t="s">
        <v>88</v>
      </c>
    </row>
    <row r="1952" spans="1:24">
      <c r="A1952">
        <v>4041</v>
      </c>
      <c r="B1952" s="28">
        <v>46286</v>
      </c>
      <c r="C1952">
        <v>2026</v>
      </c>
      <c r="D1952" t="s">
        <v>85</v>
      </c>
      <c r="E1952">
        <v>9</v>
      </c>
      <c r="F1952" t="s">
        <v>88</v>
      </c>
      <c r="G1952" t="s">
        <v>6</v>
      </c>
      <c r="H1952" t="s">
        <v>41</v>
      </c>
      <c r="I1952" t="s">
        <v>8</v>
      </c>
      <c r="J1952" t="s">
        <v>3</v>
      </c>
      <c r="K1952" t="s">
        <v>34</v>
      </c>
      <c r="L1952" t="s">
        <v>45</v>
      </c>
      <c r="M1952">
        <v>15</v>
      </c>
      <c r="N1952">
        <v>51.1</v>
      </c>
      <c r="O1952">
        <v>0.1</v>
      </c>
      <c r="P1952">
        <v>21.9</v>
      </c>
      <c r="Q1952">
        <v>689.85</v>
      </c>
      <c r="R1952">
        <v>328.5</v>
      </c>
      <c r="S1952">
        <v>361.35</v>
      </c>
      <c r="T1952">
        <v>0.52380952380952384</v>
      </c>
      <c r="U1952">
        <v>2026</v>
      </c>
      <c r="V1952" t="s">
        <v>85</v>
      </c>
      <c r="W1952">
        <v>9</v>
      </c>
      <c r="X1952" t="s">
        <v>88</v>
      </c>
    </row>
    <row r="1953" spans="1:24">
      <c r="A1953">
        <v>4435</v>
      </c>
      <c r="B1953" s="28">
        <v>46286</v>
      </c>
      <c r="C1953">
        <v>2026</v>
      </c>
      <c r="D1953" t="s">
        <v>85</v>
      </c>
      <c r="E1953">
        <v>9</v>
      </c>
      <c r="F1953" t="s">
        <v>88</v>
      </c>
      <c r="G1953" t="s">
        <v>20</v>
      </c>
      <c r="H1953" t="s">
        <v>47</v>
      </c>
      <c r="I1953" t="s">
        <v>28</v>
      </c>
      <c r="J1953" t="s">
        <v>13</v>
      </c>
      <c r="K1953" t="s">
        <v>9</v>
      </c>
      <c r="L1953" t="s">
        <v>17</v>
      </c>
      <c r="M1953">
        <v>1</v>
      </c>
      <c r="N1953">
        <v>146.33000000000001</v>
      </c>
      <c r="O1953">
        <v>0</v>
      </c>
      <c r="P1953">
        <v>80.05</v>
      </c>
      <c r="Q1953">
        <v>146.33000000000001</v>
      </c>
      <c r="R1953">
        <v>80.05</v>
      </c>
      <c r="S1953">
        <v>66.280000000000015</v>
      </c>
      <c r="T1953">
        <v>0.45294881432378875</v>
      </c>
      <c r="U1953">
        <v>2026</v>
      </c>
      <c r="V1953" t="s">
        <v>85</v>
      </c>
      <c r="W1953">
        <v>9</v>
      </c>
      <c r="X1953" t="s">
        <v>88</v>
      </c>
    </row>
    <row r="1954" spans="1:24">
      <c r="A1954">
        <v>305</v>
      </c>
      <c r="B1954" s="28">
        <v>46287</v>
      </c>
      <c r="C1954">
        <v>2026</v>
      </c>
      <c r="D1954" t="s">
        <v>85</v>
      </c>
      <c r="E1954">
        <v>9</v>
      </c>
      <c r="F1954" t="s">
        <v>88</v>
      </c>
      <c r="G1954" t="s">
        <v>20</v>
      </c>
      <c r="H1954" t="s">
        <v>33</v>
      </c>
      <c r="I1954" t="s">
        <v>2</v>
      </c>
      <c r="J1954" t="s">
        <v>3</v>
      </c>
      <c r="K1954" t="s">
        <v>14</v>
      </c>
      <c r="L1954" t="s">
        <v>44</v>
      </c>
      <c r="M1954">
        <v>1</v>
      </c>
      <c r="N1954">
        <v>130.69999999999999</v>
      </c>
      <c r="O1954">
        <v>0.05</v>
      </c>
      <c r="P1954">
        <v>68.23</v>
      </c>
      <c r="Q1954">
        <v>124.16499999999998</v>
      </c>
      <c r="R1954">
        <v>68.23</v>
      </c>
      <c r="S1954">
        <v>55.934999999999974</v>
      </c>
      <c r="T1954">
        <v>0.45048926831232622</v>
      </c>
      <c r="U1954">
        <v>2026</v>
      </c>
      <c r="V1954" t="s">
        <v>85</v>
      </c>
      <c r="W1954">
        <v>9</v>
      </c>
      <c r="X1954" t="s">
        <v>88</v>
      </c>
    </row>
    <row r="1955" spans="1:24">
      <c r="A1955">
        <v>808</v>
      </c>
      <c r="B1955" s="28">
        <v>46287</v>
      </c>
      <c r="C1955">
        <v>2026</v>
      </c>
      <c r="D1955" t="s">
        <v>85</v>
      </c>
      <c r="E1955">
        <v>9</v>
      </c>
      <c r="F1955" t="s">
        <v>88</v>
      </c>
      <c r="G1955" t="s">
        <v>6</v>
      </c>
      <c r="H1955" t="s">
        <v>43</v>
      </c>
      <c r="I1955" t="s">
        <v>8</v>
      </c>
      <c r="J1955" t="s">
        <v>16</v>
      </c>
      <c r="K1955" t="s">
        <v>34</v>
      </c>
      <c r="L1955" t="s">
        <v>35</v>
      </c>
      <c r="M1955">
        <v>8</v>
      </c>
      <c r="N1955">
        <v>39.630000000000003</v>
      </c>
      <c r="O1955">
        <v>0.15</v>
      </c>
      <c r="P1955">
        <v>14.61</v>
      </c>
      <c r="Q1955">
        <v>269.48400000000004</v>
      </c>
      <c r="R1955">
        <v>116.88</v>
      </c>
      <c r="S1955">
        <v>152.60400000000004</v>
      </c>
      <c r="T1955">
        <v>0.56628222825844954</v>
      </c>
      <c r="U1955">
        <v>2026</v>
      </c>
      <c r="V1955" t="s">
        <v>85</v>
      </c>
      <c r="W1955">
        <v>9</v>
      </c>
      <c r="X1955" t="s">
        <v>88</v>
      </c>
    </row>
    <row r="1956" spans="1:24">
      <c r="A1956">
        <v>1029</v>
      </c>
      <c r="B1956" s="28">
        <v>46287</v>
      </c>
      <c r="C1956">
        <v>2026</v>
      </c>
      <c r="D1956" t="s">
        <v>85</v>
      </c>
      <c r="E1956">
        <v>9</v>
      </c>
      <c r="F1956" t="s">
        <v>88</v>
      </c>
      <c r="G1956" t="s">
        <v>6</v>
      </c>
      <c r="H1956" t="s">
        <v>27</v>
      </c>
      <c r="I1956" t="s">
        <v>2</v>
      </c>
      <c r="J1956" t="s">
        <v>3</v>
      </c>
      <c r="K1956" t="s">
        <v>14</v>
      </c>
      <c r="L1956" t="s">
        <v>44</v>
      </c>
      <c r="M1956">
        <v>1</v>
      </c>
      <c r="N1956">
        <v>132.36000000000001</v>
      </c>
      <c r="O1956">
        <v>0.05</v>
      </c>
      <c r="P1956">
        <v>66.63</v>
      </c>
      <c r="Q1956">
        <v>125.742</v>
      </c>
      <c r="R1956">
        <v>66.63</v>
      </c>
      <c r="S1956">
        <v>59.112000000000009</v>
      </c>
      <c r="T1956">
        <v>0.47010545402490822</v>
      </c>
      <c r="U1956">
        <v>2026</v>
      </c>
      <c r="V1956" t="s">
        <v>85</v>
      </c>
      <c r="W1956">
        <v>9</v>
      </c>
      <c r="X1956" t="s">
        <v>88</v>
      </c>
    </row>
    <row r="1957" spans="1:24">
      <c r="A1957">
        <v>1721</v>
      </c>
      <c r="B1957" s="28">
        <v>46287</v>
      </c>
      <c r="C1957">
        <v>2026</v>
      </c>
      <c r="D1957" t="s">
        <v>85</v>
      </c>
      <c r="E1957">
        <v>9</v>
      </c>
      <c r="F1957" t="s">
        <v>88</v>
      </c>
      <c r="G1957" t="s">
        <v>20</v>
      </c>
      <c r="H1957" t="s">
        <v>31</v>
      </c>
      <c r="I1957" t="s">
        <v>2</v>
      </c>
      <c r="J1957" t="s">
        <v>16</v>
      </c>
      <c r="K1957" t="s">
        <v>9</v>
      </c>
      <c r="L1957" t="s">
        <v>37</v>
      </c>
      <c r="M1957">
        <v>1</v>
      </c>
      <c r="N1957">
        <v>156.81</v>
      </c>
      <c r="O1957">
        <v>0</v>
      </c>
      <c r="P1957">
        <v>78.2</v>
      </c>
      <c r="Q1957">
        <v>156.81</v>
      </c>
      <c r="R1957">
        <v>78.2</v>
      </c>
      <c r="S1957">
        <v>78.61</v>
      </c>
      <c r="T1957">
        <v>0.50130731458452904</v>
      </c>
      <c r="U1957">
        <v>2026</v>
      </c>
      <c r="V1957" t="s">
        <v>85</v>
      </c>
      <c r="W1957">
        <v>9</v>
      </c>
      <c r="X1957" t="s">
        <v>88</v>
      </c>
    </row>
    <row r="1958" spans="1:24">
      <c r="A1958">
        <v>2425</v>
      </c>
      <c r="B1958" s="28">
        <v>46287</v>
      </c>
      <c r="C1958">
        <v>2026</v>
      </c>
      <c r="D1958" t="s">
        <v>85</v>
      </c>
      <c r="E1958">
        <v>9</v>
      </c>
      <c r="F1958" t="s">
        <v>88</v>
      </c>
      <c r="G1958" t="s">
        <v>20</v>
      </c>
      <c r="H1958" t="s">
        <v>33</v>
      </c>
      <c r="I1958" t="s">
        <v>28</v>
      </c>
      <c r="J1958" t="s">
        <v>13</v>
      </c>
      <c r="K1958" t="s">
        <v>14</v>
      </c>
      <c r="L1958" t="s">
        <v>44</v>
      </c>
      <c r="M1958">
        <v>3</v>
      </c>
      <c r="N1958">
        <v>134.52000000000001</v>
      </c>
      <c r="O1958">
        <v>0.05</v>
      </c>
      <c r="P1958">
        <v>65.19</v>
      </c>
      <c r="Q1958">
        <v>383.38200000000006</v>
      </c>
      <c r="R1958">
        <v>195.57</v>
      </c>
      <c r="S1958">
        <v>187.81200000000007</v>
      </c>
      <c r="T1958">
        <v>0.48988215409174152</v>
      </c>
      <c r="U1958">
        <v>2026</v>
      </c>
      <c r="V1958" t="s">
        <v>85</v>
      </c>
      <c r="W1958">
        <v>9</v>
      </c>
      <c r="X1958" t="s">
        <v>88</v>
      </c>
    </row>
    <row r="1959" spans="1:24">
      <c r="A1959">
        <v>3322</v>
      </c>
      <c r="B1959" s="28">
        <v>46287</v>
      </c>
      <c r="C1959">
        <v>2026</v>
      </c>
      <c r="D1959" t="s">
        <v>85</v>
      </c>
      <c r="E1959">
        <v>9</v>
      </c>
      <c r="F1959" t="s">
        <v>88</v>
      </c>
      <c r="G1959" t="s">
        <v>20</v>
      </c>
      <c r="H1959" t="s">
        <v>33</v>
      </c>
      <c r="I1959" t="s">
        <v>2</v>
      </c>
      <c r="J1959" t="s">
        <v>3</v>
      </c>
      <c r="K1959" t="s">
        <v>23</v>
      </c>
      <c r="L1959" t="s">
        <v>51</v>
      </c>
      <c r="M1959">
        <v>1</v>
      </c>
      <c r="N1959">
        <v>124.51</v>
      </c>
      <c r="O1959">
        <v>0</v>
      </c>
      <c r="P1959">
        <v>59.97</v>
      </c>
      <c r="Q1959">
        <v>124.51</v>
      </c>
      <c r="R1959">
        <v>59.97</v>
      </c>
      <c r="S1959">
        <v>64.540000000000006</v>
      </c>
      <c r="T1959">
        <v>0.51835193960324477</v>
      </c>
      <c r="U1959">
        <v>2026</v>
      </c>
      <c r="V1959" t="s">
        <v>85</v>
      </c>
      <c r="W1959">
        <v>9</v>
      </c>
      <c r="X1959" t="s">
        <v>88</v>
      </c>
    </row>
    <row r="1960" spans="1:24">
      <c r="A1960">
        <v>3821</v>
      </c>
      <c r="B1960" s="28">
        <v>46287</v>
      </c>
      <c r="C1960">
        <v>2026</v>
      </c>
      <c r="D1960" t="s">
        <v>85</v>
      </c>
      <c r="E1960">
        <v>9</v>
      </c>
      <c r="F1960" t="s">
        <v>88</v>
      </c>
      <c r="G1960" t="s">
        <v>11</v>
      </c>
      <c r="H1960" t="s">
        <v>18</v>
      </c>
      <c r="I1960" t="s">
        <v>2</v>
      </c>
      <c r="J1960" t="s">
        <v>3</v>
      </c>
      <c r="K1960" t="s">
        <v>9</v>
      </c>
      <c r="L1960" t="s">
        <v>17</v>
      </c>
      <c r="M1960">
        <v>1</v>
      </c>
      <c r="N1960">
        <v>141</v>
      </c>
      <c r="O1960">
        <v>0</v>
      </c>
      <c r="P1960">
        <v>79.010000000000005</v>
      </c>
      <c r="Q1960">
        <v>141</v>
      </c>
      <c r="R1960">
        <v>79.010000000000005</v>
      </c>
      <c r="S1960">
        <v>61.989999999999995</v>
      </c>
      <c r="T1960">
        <v>0.43964539007092196</v>
      </c>
      <c r="U1960">
        <v>2026</v>
      </c>
      <c r="V1960" t="s">
        <v>85</v>
      </c>
      <c r="W1960">
        <v>9</v>
      </c>
      <c r="X1960" t="s">
        <v>88</v>
      </c>
    </row>
    <row r="1961" spans="1:24">
      <c r="A1961">
        <v>3899</v>
      </c>
      <c r="B1961" s="28">
        <v>46287</v>
      </c>
      <c r="C1961">
        <v>2026</v>
      </c>
      <c r="D1961" t="s">
        <v>85</v>
      </c>
      <c r="E1961">
        <v>9</v>
      </c>
      <c r="F1961" t="s">
        <v>88</v>
      </c>
      <c r="G1961" t="s">
        <v>20</v>
      </c>
      <c r="H1961" t="s">
        <v>21</v>
      </c>
      <c r="I1961" t="s">
        <v>8</v>
      </c>
      <c r="J1961" t="s">
        <v>3</v>
      </c>
      <c r="K1961" t="s">
        <v>23</v>
      </c>
      <c r="L1961" t="s">
        <v>51</v>
      </c>
      <c r="M1961">
        <v>6</v>
      </c>
      <c r="N1961">
        <v>121.7</v>
      </c>
      <c r="O1961">
        <v>0.15</v>
      </c>
      <c r="P1961">
        <v>61.26</v>
      </c>
      <c r="Q1961">
        <v>620.67000000000007</v>
      </c>
      <c r="R1961">
        <v>367.56</v>
      </c>
      <c r="S1961">
        <v>253.11000000000007</v>
      </c>
      <c r="T1961">
        <v>0.40780124703948967</v>
      </c>
      <c r="U1961">
        <v>2026</v>
      </c>
      <c r="V1961" t="s">
        <v>85</v>
      </c>
      <c r="W1961">
        <v>9</v>
      </c>
      <c r="X1961" t="s">
        <v>88</v>
      </c>
    </row>
    <row r="1962" spans="1:24">
      <c r="A1962">
        <v>4807</v>
      </c>
      <c r="B1962" s="28">
        <v>46287</v>
      </c>
      <c r="C1962">
        <v>2026</v>
      </c>
      <c r="D1962" t="s">
        <v>85</v>
      </c>
      <c r="E1962">
        <v>9</v>
      </c>
      <c r="F1962" t="s">
        <v>88</v>
      </c>
      <c r="G1962" t="s">
        <v>20</v>
      </c>
      <c r="H1962" t="s">
        <v>31</v>
      </c>
      <c r="I1962" t="s">
        <v>8</v>
      </c>
      <c r="J1962" t="s">
        <v>16</v>
      </c>
      <c r="K1962" t="s">
        <v>4</v>
      </c>
      <c r="L1962" t="s">
        <v>30</v>
      </c>
      <c r="M1962">
        <v>4</v>
      </c>
      <c r="N1962">
        <v>103.86</v>
      </c>
      <c r="O1962">
        <v>0.1</v>
      </c>
      <c r="P1962">
        <v>50.12</v>
      </c>
      <c r="Q1962">
        <v>373.89600000000002</v>
      </c>
      <c r="R1962">
        <v>200.48</v>
      </c>
      <c r="S1962">
        <v>173.41600000000003</v>
      </c>
      <c r="T1962">
        <v>0.46380811776536796</v>
      </c>
      <c r="U1962">
        <v>2026</v>
      </c>
      <c r="V1962" t="s">
        <v>85</v>
      </c>
      <c r="W1962">
        <v>9</v>
      </c>
      <c r="X1962" t="s">
        <v>88</v>
      </c>
    </row>
    <row r="1963" spans="1:24">
      <c r="A1963">
        <v>30</v>
      </c>
      <c r="B1963" s="28">
        <v>46288</v>
      </c>
      <c r="C1963">
        <v>2026</v>
      </c>
      <c r="D1963" t="s">
        <v>85</v>
      </c>
      <c r="E1963">
        <v>9</v>
      </c>
      <c r="F1963" t="s">
        <v>88</v>
      </c>
      <c r="G1963" t="s">
        <v>11</v>
      </c>
      <c r="H1963" t="s">
        <v>25</v>
      </c>
      <c r="I1963" t="s">
        <v>28</v>
      </c>
      <c r="J1963" t="s">
        <v>3</v>
      </c>
      <c r="K1963" t="s">
        <v>9</v>
      </c>
      <c r="L1963" t="s">
        <v>10</v>
      </c>
      <c r="M1963">
        <v>2</v>
      </c>
      <c r="N1963">
        <v>93.82</v>
      </c>
      <c r="O1963">
        <v>0.05</v>
      </c>
      <c r="P1963">
        <v>45.57</v>
      </c>
      <c r="Q1963">
        <v>178.25799999999998</v>
      </c>
      <c r="R1963">
        <v>91.14</v>
      </c>
      <c r="S1963">
        <v>87.117999999999981</v>
      </c>
      <c r="T1963">
        <v>0.48871859888476249</v>
      </c>
      <c r="U1963">
        <v>2026</v>
      </c>
      <c r="V1963" t="s">
        <v>85</v>
      </c>
      <c r="W1963">
        <v>9</v>
      </c>
      <c r="X1963" t="s">
        <v>88</v>
      </c>
    </row>
    <row r="1964" spans="1:24">
      <c r="A1964">
        <v>3027</v>
      </c>
      <c r="B1964" s="28">
        <v>46288</v>
      </c>
      <c r="C1964">
        <v>2026</v>
      </c>
      <c r="D1964" t="s">
        <v>85</v>
      </c>
      <c r="E1964">
        <v>9</v>
      </c>
      <c r="F1964" t="s">
        <v>88</v>
      </c>
      <c r="G1964" t="s">
        <v>20</v>
      </c>
      <c r="H1964" t="s">
        <v>33</v>
      </c>
      <c r="I1964" t="s">
        <v>8</v>
      </c>
      <c r="J1964" t="s">
        <v>16</v>
      </c>
      <c r="K1964" t="s">
        <v>9</v>
      </c>
      <c r="L1964" t="s">
        <v>37</v>
      </c>
      <c r="M1964">
        <v>8</v>
      </c>
      <c r="N1964">
        <v>155.13999999999999</v>
      </c>
      <c r="O1964">
        <v>0.1</v>
      </c>
      <c r="P1964">
        <v>76.87</v>
      </c>
      <c r="Q1964">
        <v>1117.008</v>
      </c>
      <c r="R1964">
        <v>614.96</v>
      </c>
      <c r="S1964">
        <v>502.048</v>
      </c>
      <c r="T1964">
        <v>0.44945783736553363</v>
      </c>
      <c r="U1964">
        <v>2026</v>
      </c>
      <c r="V1964" t="s">
        <v>85</v>
      </c>
      <c r="W1964">
        <v>9</v>
      </c>
      <c r="X1964" t="s">
        <v>88</v>
      </c>
    </row>
    <row r="1965" spans="1:24">
      <c r="A1965">
        <v>3690</v>
      </c>
      <c r="B1965" s="28">
        <v>46288</v>
      </c>
      <c r="C1965">
        <v>2026</v>
      </c>
      <c r="D1965" t="s">
        <v>85</v>
      </c>
      <c r="E1965">
        <v>9</v>
      </c>
      <c r="F1965" t="s">
        <v>88</v>
      </c>
      <c r="G1965" t="s">
        <v>20</v>
      </c>
      <c r="H1965" t="s">
        <v>33</v>
      </c>
      <c r="I1965" t="s">
        <v>2</v>
      </c>
      <c r="J1965" t="s">
        <v>3</v>
      </c>
      <c r="K1965" t="s">
        <v>9</v>
      </c>
      <c r="L1965" t="s">
        <v>10</v>
      </c>
      <c r="M1965">
        <v>3</v>
      </c>
      <c r="N1965">
        <v>92.14</v>
      </c>
      <c r="O1965">
        <v>0.05</v>
      </c>
      <c r="P1965">
        <v>45.25</v>
      </c>
      <c r="Q1965">
        <v>262.59899999999999</v>
      </c>
      <c r="R1965">
        <v>135.75</v>
      </c>
      <c r="S1965">
        <v>126.84899999999999</v>
      </c>
      <c r="T1965">
        <v>0.48305210606285626</v>
      </c>
      <c r="U1965">
        <v>2026</v>
      </c>
      <c r="V1965" t="s">
        <v>85</v>
      </c>
      <c r="W1965">
        <v>9</v>
      </c>
      <c r="X1965" t="s">
        <v>88</v>
      </c>
    </row>
    <row r="1966" spans="1:24">
      <c r="A1966">
        <v>600</v>
      </c>
      <c r="B1966" s="28">
        <v>46289</v>
      </c>
      <c r="C1966">
        <v>2026</v>
      </c>
      <c r="D1966" t="s">
        <v>85</v>
      </c>
      <c r="E1966">
        <v>9</v>
      </c>
      <c r="F1966" t="s">
        <v>88</v>
      </c>
      <c r="G1966" t="s">
        <v>6</v>
      </c>
      <c r="H1966" t="s">
        <v>43</v>
      </c>
      <c r="I1966" t="s">
        <v>19</v>
      </c>
      <c r="J1966" t="s">
        <v>3</v>
      </c>
      <c r="K1966" t="s">
        <v>4</v>
      </c>
      <c r="L1966" t="s">
        <v>26</v>
      </c>
      <c r="M1966">
        <v>6</v>
      </c>
      <c r="N1966">
        <v>39.880000000000003</v>
      </c>
      <c r="O1966">
        <v>0.05</v>
      </c>
      <c r="P1966">
        <v>16.79</v>
      </c>
      <c r="Q1966">
        <v>227.31600000000003</v>
      </c>
      <c r="R1966">
        <v>100.74</v>
      </c>
      <c r="S1966">
        <v>126.57600000000004</v>
      </c>
      <c r="T1966">
        <v>0.5568283798764716</v>
      </c>
      <c r="U1966">
        <v>2026</v>
      </c>
      <c r="V1966" t="s">
        <v>85</v>
      </c>
      <c r="W1966">
        <v>9</v>
      </c>
      <c r="X1966" t="s">
        <v>88</v>
      </c>
    </row>
    <row r="1967" spans="1:24">
      <c r="A1967">
        <v>1931</v>
      </c>
      <c r="B1967" s="28">
        <v>46289</v>
      </c>
      <c r="C1967">
        <v>2026</v>
      </c>
      <c r="D1967" t="s">
        <v>85</v>
      </c>
      <c r="E1967">
        <v>9</v>
      </c>
      <c r="F1967" t="s">
        <v>88</v>
      </c>
      <c r="G1967" t="s">
        <v>11</v>
      </c>
      <c r="H1967" t="s">
        <v>52</v>
      </c>
      <c r="I1967" t="s">
        <v>2</v>
      </c>
      <c r="J1967" t="s">
        <v>3</v>
      </c>
      <c r="K1967" t="s">
        <v>14</v>
      </c>
      <c r="L1967" t="s">
        <v>15</v>
      </c>
      <c r="M1967">
        <v>4</v>
      </c>
      <c r="N1967">
        <v>35.700000000000003</v>
      </c>
      <c r="O1967">
        <v>0</v>
      </c>
      <c r="P1967">
        <v>13.91</v>
      </c>
      <c r="Q1967">
        <v>142.80000000000001</v>
      </c>
      <c r="R1967">
        <v>55.64</v>
      </c>
      <c r="S1967">
        <v>87.160000000000011</v>
      </c>
      <c r="T1967">
        <v>0.61036414565826336</v>
      </c>
      <c r="U1967">
        <v>2026</v>
      </c>
      <c r="V1967" t="s">
        <v>85</v>
      </c>
      <c r="W1967">
        <v>9</v>
      </c>
      <c r="X1967" t="s">
        <v>88</v>
      </c>
    </row>
    <row r="1968" spans="1:24">
      <c r="A1968">
        <v>2124</v>
      </c>
      <c r="B1968" s="28">
        <v>46289</v>
      </c>
      <c r="C1968">
        <v>2026</v>
      </c>
      <c r="D1968" t="s">
        <v>85</v>
      </c>
      <c r="E1968">
        <v>9</v>
      </c>
      <c r="F1968" t="s">
        <v>88</v>
      </c>
      <c r="G1968" t="s">
        <v>20</v>
      </c>
      <c r="H1968" t="s">
        <v>33</v>
      </c>
      <c r="I1968" t="s">
        <v>19</v>
      </c>
      <c r="J1968" t="s">
        <v>13</v>
      </c>
      <c r="K1968" t="s">
        <v>4</v>
      </c>
      <c r="L1968" t="s">
        <v>30</v>
      </c>
      <c r="M1968">
        <v>6</v>
      </c>
      <c r="N1968">
        <v>104.16</v>
      </c>
      <c r="O1968">
        <v>0</v>
      </c>
      <c r="P1968">
        <v>51.76</v>
      </c>
      <c r="Q1968">
        <v>624.96</v>
      </c>
      <c r="R1968">
        <v>310.56</v>
      </c>
      <c r="S1968">
        <v>314.40000000000003</v>
      </c>
      <c r="T1968">
        <v>0.50307219662058378</v>
      </c>
      <c r="U1968">
        <v>2026</v>
      </c>
      <c r="V1968" t="s">
        <v>85</v>
      </c>
      <c r="W1968">
        <v>9</v>
      </c>
      <c r="X1968" t="s">
        <v>88</v>
      </c>
    </row>
    <row r="1969" spans="1:24">
      <c r="A1969">
        <v>2789</v>
      </c>
      <c r="B1969" s="28">
        <v>46289</v>
      </c>
      <c r="C1969">
        <v>2026</v>
      </c>
      <c r="D1969" t="s">
        <v>85</v>
      </c>
      <c r="E1969">
        <v>9</v>
      </c>
      <c r="F1969" t="s">
        <v>88</v>
      </c>
      <c r="G1969" t="s">
        <v>11</v>
      </c>
      <c r="H1969" t="s">
        <v>52</v>
      </c>
      <c r="I1969" t="s">
        <v>2</v>
      </c>
      <c r="J1969" t="s">
        <v>13</v>
      </c>
      <c r="K1969" t="s">
        <v>9</v>
      </c>
      <c r="L1969" t="s">
        <v>17</v>
      </c>
      <c r="M1969">
        <v>5</v>
      </c>
      <c r="N1969">
        <v>147.21</v>
      </c>
      <c r="O1969">
        <v>0.05</v>
      </c>
      <c r="P1969">
        <v>79.14</v>
      </c>
      <c r="Q1969">
        <v>699.24750000000006</v>
      </c>
      <c r="R1969">
        <v>395.7</v>
      </c>
      <c r="S1969">
        <v>303.54750000000007</v>
      </c>
      <c r="T1969">
        <v>0.43410594961011667</v>
      </c>
      <c r="U1969">
        <v>2026</v>
      </c>
      <c r="V1969" t="s">
        <v>85</v>
      </c>
      <c r="W1969">
        <v>9</v>
      </c>
      <c r="X1969" t="s">
        <v>88</v>
      </c>
    </row>
    <row r="1970" spans="1:24">
      <c r="A1970">
        <v>2921</v>
      </c>
      <c r="B1970" s="28">
        <v>46289</v>
      </c>
      <c r="C1970">
        <v>2026</v>
      </c>
      <c r="D1970" t="s">
        <v>85</v>
      </c>
      <c r="E1970">
        <v>9</v>
      </c>
      <c r="F1970" t="s">
        <v>88</v>
      </c>
      <c r="G1970" t="s">
        <v>0</v>
      </c>
      <c r="H1970" t="s">
        <v>1</v>
      </c>
      <c r="I1970" t="s">
        <v>2</v>
      </c>
      <c r="J1970" t="s">
        <v>13</v>
      </c>
      <c r="K1970" t="s">
        <v>23</v>
      </c>
      <c r="L1970" t="s">
        <v>29</v>
      </c>
      <c r="M1970">
        <v>3</v>
      </c>
      <c r="N1970">
        <v>195.68</v>
      </c>
      <c r="O1970">
        <v>0.05</v>
      </c>
      <c r="P1970">
        <v>102.16</v>
      </c>
      <c r="Q1970">
        <v>557.68799999999999</v>
      </c>
      <c r="R1970">
        <v>306.48</v>
      </c>
      <c r="S1970">
        <v>251.20799999999997</v>
      </c>
      <c r="T1970">
        <v>0.45044541033696256</v>
      </c>
      <c r="U1970">
        <v>2026</v>
      </c>
      <c r="V1970" t="s">
        <v>85</v>
      </c>
      <c r="W1970">
        <v>9</v>
      </c>
      <c r="X1970" t="s">
        <v>88</v>
      </c>
    </row>
    <row r="1971" spans="1:24">
      <c r="A1971">
        <v>3108</v>
      </c>
      <c r="B1971" s="28">
        <v>46289</v>
      </c>
      <c r="C1971">
        <v>2026</v>
      </c>
      <c r="D1971" t="s">
        <v>85</v>
      </c>
      <c r="E1971">
        <v>9</v>
      </c>
      <c r="F1971" t="s">
        <v>88</v>
      </c>
      <c r="G1971" t="s">
        <v>6</v>
      </c>
      <c r="H1971" t="s">
        <v>41</v>
      </c>
      <c r="I1971" t="s">
        <v>8</v>
      </c>
      <c r="J1971" t="s">
        <v>16</v>
      </c>
      <c r="K1971" t="s">
        <v>9</v>
      </c>
      <c r="L1971" t="s">
        <v>10</v>
      </c>
      <c r="M1971">
        <v>5</v>
      </c>
      <c r="N1971">
        <v>90.05</v>
      </c>
      <c r="O1971">
        <v>0.15</v>
      </c>
      <c r="P1971">
        <v>44.12</v>
      </c>
      <c r="Q1971">
        <v>382.71249999999998</v>
      </c>
      <c r="R1971">
        <v>220.6</v>
      </c>
      <c r="S1971">
        <v>162.11249999999998</v>
      </c>
      <c r="T1971">
        <v>0.42358820263252439</v>
      </c>
      <c r="U1971">
        <v>2026</v>
      </c>
      <c r="V1971" t="s">
        <v>85</v>
      </c>
      <c r="W1971">
        <v>9</v>
      </c>
      <c r="X1971" t="s">
        <v>88</v>
      </c>
    </row>
    <row r="1972" spans="1:24">
      <c r="A1972">
        <v>3226</v>
      </c>
      <c r="B1972" s="28">
        <v>46289</v>
      </c>
      <c r="C1972">
        <v>2026</v>
      </c>
      <c r="D1972" t="s">
        <v>85</v>
      </c>
      <c r="E1972">
        <v>9</v>
      </c>
      <c r="F1972" t="s">
        <v>88</v>
      </c>
      <c r="G1972" t="s">
        <v>20</v>
      </c>
      <c r="H1972" t="s">
        <v>47</v>
      </c>
      <c r="I1972" t="s">
        <v>28</v>
      </c>
      <c r="J1972" t="s">
        <v>3</v>
      </c>
      <c r="K1972" t="s">
        <v>23</v>
      </c>
      <c r="L1972" t="s">
        <v>24</v>
      </c>
      <c r="M1972">
        <v>1</v>
      </c>
      <c r="N1972">
        <v>345.48</v>
      </c>
      <c r="O1972">
        <v>0</v>
      </c>
      <c r="P1972">
        <v>196.31</v>
      </c>
      <c r="Q1972">
        <v>345.48</v>
      </c>
      <c r="R1972">
        <v>196.31</v>
      </c>
      <c r="S1972">
        <v>149.17000000000002</v>
      </c>
      <c r="T1972">
        <v>0.43177607965728843</v>
      </c>
      <c r="U1972">
        <v>2026</v>
      </c>
      <c r="V1972" t="s">
        <v>85</v>
      </c>
      <c r="W1972">
        <v>9</v>
      </c>
      <c r="X1972" t="s">
        <v>88</v>
      </c>
    </row>
    <row r="1973" spans="1:24">
      <c r="A1973">
        <v>3286</v>
      </c>
      <c r="B1973" s="28">
        <v>46289</v>
      </c>
      <c r="C1973">
        <v>2026</v>
      </c>
      <c r="D1973" t="s">
        <v>85</v>
      </c>
      <c r="E1973">
        <v>9</v>
      </c>
      <c r="F1973" t="s">
        <v>88</v>
      </c>
      <c r="G1973" t="s">
        <v>20</v>
      </c>
      <c r="H1973" t="s">
        <v>21</v>
      </c>
      <c r="I1973" t="s">
        <v>2</v>
      </c>
      <c r="J1973" t="s">
        <v>13</v>
      </c>
      <c r="K1973" t="s">
        <v>14</v>
      </c>
      <c r="L1973" t="s">
        <v>32</v>
      </c>
      <c r="M1973">
        <v>1</v>
      </c>
      <c r="N1973">
        <v>46.23</v>
      </c>
      <c r="O1973">
        <v>0.1</v>
      </c>
      <c r="P1973">
        <v>18.34</v>
      </c>
      <c r="Q1973">
        <v>41.606999999999999</v>
      </c>
      <c r="R1973">
        <v>18.34</v>
      </c>
      <c r="S1973">
        <v>23.266999999999999</v>
      </c>
      <c r="T1973">
        <v>0.55920878698295962</v>
      </c>
      <c r="U1973">
        <v>2026</v>
      </c>
      <c r="V1973" t="s">
        <v>85</v>
      </c>
      <c r="W1973">
        <v>9</v>
      </c>
      <c r="X1973" t="s">
        <v>88</v>
      </c>
    </row>
    <row r="1974" spans="1:24">
      <c r="A1974">
        <v>4510</v>
      </c>
      <c r="B1974" s="28">
        <v>46289</v>
      </c>
      <c r="C1974">
        <v>2026</v>
      </c>
      <c r="D1974" t="s">
        <v>85</v>
      </c>
      <c r="E1974">
        <v>9</v>
      </c>
      <c r="F1974" t="s">
        <v>88</v>
      </c>
      <c r="G1974" t="s">
        <v>0</v>
      </c>
      <c r="H1974" t="s">
        <v>1</v>
      </c>
      <c r="I1974" t="s">
        <v>28</v>
      </c>
      <c r="J1974" t="s">
        <v>3</v>
      </c>
      <c r="K1974" t="s">
        <v>23</v>
      </c>
      <c r="L1974" t="s">
        <v>40</v>
      </c>
      <c r="M1974">
        <v>3</v>
      </c>
      <c r="N1974">
        <v>82.38</v>
      </c>
      <c r="O1974">
        <v>0.15</v>
      </c>
      <c r="P1974">
        <v>39.020000000000003</v>
      </c>
      <c r="Q1974">
        <v>210.06899999999999</v>
      </c>
      <c r="R1974">
        <v>117.06</v>
      </c>
      <c r="S1974">
        <v>93.008999999999986</v>
      </c>
      <c r="T1974">
        <v>0.44275452351370259</v>
      </c>
      <c r="U1974">
        <v>2026</v>
      </c>
      <c r="V1974" t="s">
        <v>85</v>
      </c>
      <c r="W1974">
        <v>9</v>
      </c>
      <c r="X1974" t="s">
        <v>88</v>
      </c>
    </row>
    <row r="1975" spans="1:24">
      <c r="A1975">
        <v>2069</v>
      </c>
      <c r="B1975" s="28">
        <v>46290</v>
      </c>
      <c r="C1975">
        <v>2026</v>
      </c>
      <c r="D1975" t="s">
        <v>85</v>
      </c>
      <c r="E1975">
        <v>9</v>
      </c>
      <c r="F1975" t="s">
        <v>88</v>
      </c>
      <c r="G1975" t="s">
        <v>20</v>
      </c>
      <c r="H1975" t="s">
        <v>31</v>
      </c>
      <c r="I1975" t="s">
        <v>2</v>
      </c>
      <c r="J1975" t="s">
        <v>13</v>
      </c>
      <c r="K1975" t="s">
        <v>23</v>
      </c>
      <c r="L1975" t="s">
        <v>24</v>
      </c>
      <c r="M1975">
        <v>1</v>
      </c>
      <c r="N1975">
        <v>344.79</v>
      </c>
      <c r="O1975">
        <v>0</v>
      </c>
      <c r="P1975">
        <v>189.63</v>
      </c>
      <c r="Q1975">
        <v>344.79</v>
      </c>
      <c r="R1975">
        <v>189.63</v>
      </c>
      <c r="S1975">
        <v>155.16000000000003</v>
      </c>
      <c r="T1975">
        <v>0.45001305142260511</v>
      </c>
      <c r="U1975">
        <v>2026</v>
      </c>
      <c r="V1975" t="s">
        <v>85</v>
      </c>
      <c r="W1975">
        <v>9</v>
      </c>
      <c r="X1975" t="s">
        <v>88</v>
      </c>
    </row>
    <row r="1976" spans="1:24">
      <c r="A1976">
        <v>95</v>
      </c>
      <c r="B1976" s="28">
        <v>46291</v>
      </c>
      <c r="C1976">
        <v>2026</v>
      </c>
      <c r="D1976" t="s">
        <v>85</v>
      </c>
      <c r="E1976">
        <v>9</v>
      </c>
      <c r="F1976" t="s">
        <v>88</v>
      </c>
      <c r="G1976" t="s">
        <v>0</v>
      </c>
      <c r="H1976" t="s">
        <v>1</v>
      </c>
      <c r="I1976" t="s">
        <v>28</v>
      </c>
      <c r="J1976" t="s">
        <v>3</v>
      </c>
      <c r="K1976" t="s">
        <v>9</v>
      </c>
      <c r="L1976" t="s">
        <v>46</v>
      </c>
      <c r="M1976">
        <v>1</v>
      </c>
      <c r="N1976">
        <v>73.06</v>
      </c>
      <c r="O1976">
        <v>0.05</v>
      </c>
      <c r="P1976">
        <v>31.42</v>
      </c>
      <c r="Q1976">
        <v>69.406999999999996</v>
      </c>
      <c r="R1976">
        <v>31.42</v>
      </c>
      <c r="S1976">
        <v>37.986999999999995</v>
      </c>
      <c r="T1976">
        <v>0.54730790842422228</v>
      </c>
      <c r="U1976">
        <v>2026</v>
      </c>
      <c r="V1976" t="s">
        <v>85</v>
      </c>
      <c r="W1976">
        <v>9</v>
      </c>
      <c r="X1976" t="s">
        <v>88</v>
      </c>
    </row>
    <row r="1977" spans="1:24">
      <c r="A1977">
        <v>160</v>
      </c>
      <c r="B1977" s="28">
        <v>46291</v>
      </c>
      <c r="C1977">
        <v>2026</v>
      </c>
      <c r="D1977" t="s">
        <v>85</v>
      </c>
      <c r="E1977">
        <v>9</v>
      </c>
      <c r="F1977" t="s">
        <v>88</v>
      </c>
      <c r="G1977" t="s">
        <v>20</v>
      </c>
      <c r="H1977" t="s">
        <v>33</v>
      </c>
      <c r="I1977" t="s">
        <v>2</v>
      </c>
      <c r="J1977" t="s">
        <v>3</v>
      </c>
      <c r="K1977" t="s">
        <v>23</v>
      </c>
      <c r="L1977" t="s">
        <v>40</v>
      </c>
      <c r="M1977">
        <v>1</v>
      </c>
      <c r="N1977">
        <v>81.58</v>
      </c>
      <c r="O1977">
        <v>0.1</v>
      </c>
      <c r="P1977">
        <v>38.89</v>
      </c>
      <c r="Q1977">
        <v>73.421999999999997</v>
      </c>
      <c r="R1977">
        <v>38.89</v>
      </c>
      <c r="S1977">
        <v>34.531999999999996</v>
      </c>
      <c r="T1977">
        <v>0.47032224673803491</v>
      </c>
      <c r="U1977">
        <v>2026</v>
      </c>
      <c r="V1977" t="s">
        <v>85</v>
      </c>
      <c r="W1977">
        <v>9</v>
      </c>
      <c r="X1977" t="s">
        <v>88</v>
      </c>
    </row>
    <row r="1978" spans="1:24">
      <c r="A1978">
        <v>407</v>
      </c>
      <c r="B1978" s="28">
        <v>46291</v>
      </c>
      <c r="C1978">
        <v>2026</v>
      </c>
      <c r="D1978" t="s">
        <v>85</v>
      </c>
      <c r="E1978">
        <v>9</v>
      </c>
      <c r="F1978" t="s">
        <v>88</v>
      </c>
      <c r="G1978" t="s">
        <v>6</v>
      </c>
      <c r="H1978" t="s">
        <v>43</v>
      </c>
      <c r="I1978" t="s">
        <v>8</v>
      </c>
      <c r="J1978" t="s">
        <v>3</v>
      </c>
      <c r="K1978" t="s">
        <v>34</v>
      </c>
      <c r="L1978" t="s">
        <v>45</v>
      </c>
      <c r="M1978">
        <v>6</v>
      </c>
      <c r="N1978">
        <v>49.87</v>
      </c>
      <c r="O1978">
        <v>0.1</v>
      </c>
      <c r="P1978">
        <v>21.75</v>
      </c>
      <c r="Q1978">
        <v>269.298</v>
      </c>
      <c r="R1978">
        <v>130.5</v>
      </c>
      <c r="S1978">
        <v>138.798</v>
      </c>
      <c r="T1978">
        <v>0.51540672414945521</v>
      </c>
      <c r="U1978">
        <v>2026</v>
      </c>
      <c r="V1978" t="s">
        <v>85</v>
      </c>
      <c r="W1978">
        <v>9</v>
      </c>
      <c r="X1978" t="s">
        <v>88</v>
      </c>
    </row>
    <row r="1979" spans="1:24">
      <c r="A1979">
        <v>1395</v>
      </c>
      <c r="B1979" s="28">
        <v>46291</v>
      </c>
      <c r="C1979">
        <v>2026</v>
      </c>
      <c r="D1979" t="s">
        <v>85</v>
      </c>
      <c r="E1979">
        <v>9</v>
      </c>
      <c r="F1979" t="s">
        <v>88</v>
      </c>
      <c r="G1979" t="s">
        <v>11</v>
      </c>
      <c r="H1979" t="s">
        <v>18</v>
      </c>
      <c r="I1979" t="s">
        <v>2</v>
      </c>
      <c r="J1979" t="s">
        <v>13</v>
      </c>
      <c r="K1979" t="s">
        <v>4</v>
      </c>
      <c r="L1979" t="s">
        <v>26</v>
      </c>
      <c r="M1979">
        <v>2</v>
      </c>
      <c r="N1979">
        <v>39.81</v>
      </c>
      <c r="O1979">
        <v>0.05</v>
      </c>
      <c r="P1979">
        <v>16.87</v>
      </c>
      <c r="Q1979">
        <v>75.638999999999996</v>
      </c>
      <c r="R1979">
        <v>33.74</v>
      </c>
      <c r="S1979">
        <v>41.898999999999994</v>
      </c>
      <c r="T1979">
        <v>0.55393381721069812</v>
      </c>
      <c r="U1979">
        <v>2026</v>
      </c>
      <c r="V1979" t="s">
        <v>85</v>
      </c>
      <c r="W1979">
        <v>9</v>
      </c>
      <c r="X1979" t="s">
        <v>88</v>
      </c>
    </row>
    <row r="1980" spans="1:24">
      <c r="A1980">
        <v>2085</v>
      </c>
      <c r="B1980" s="28">
        <v>46291</v>
      </c>
      <c r="C1980">
        <v>2026</v>
      </c>
      <c r="D1980" t="s">
        <v>85</v>
      </c>
      <c r="E1980">
        <v>9</v>
      </c>
      <c r="F1980" t="s">
        <v>88</v>
      </c>
      <c r="G1980" t="s">
        <v>11</v>
      </c>
      <c r="H1980" t="s">
        <v>12</v>
      </c>
      <c r="I1980" t="s">
        <v>2</v>
      </c>
      <c r="J1980" t="s">
        <v>3</v>
      </c>
      <c r="K1980" t="s">
        <v>23</v>
      </c>
      <c r="L1980" t="s">
        <v>29</v>
      </c>
      <c r="M1980">
        <v>3</v>
      </c>
      <c r="N1980">
        <v>191.46</v>
      </c>
      <c r="O1980">
        <v>0</v>
      </c>
      <c r="P1980">
        <v>104.06</v>
      </c>
      <c r="Q1980">
        <v>574.38</v>
      </c>
      <c r="R1980">
        <v>312.18</v>
      </c>
      <c r="S1980">
        <v>262.2</v>
      </c>
      <c r="T1980">
        <v>0.45649221769560222</v>
      </c>
      <c r="U1980">
        <v>2026</v>
      </c>
      <c r="V1980" t="s">
        <v>85</v>
      </c>
      <c r="W1980">
        <v>9</v>
      </c>
      <c r="X1980" t="s">
        <v>88</v>
      </c>
    </row>
    <row r="1981" spans="1:24">
      <c r="A1981">
        <v>3124</v>
      </c>
      <c r="B1981" s="28">
        <v>46291</v>
      </c>
      <c r="C1981">
        <v>2026</v>
      </c>
      <c r="D1981" t="s">
        <v>85</v>
      </c>
      <c r="E1981">
        <v>9</v>
      </c>
      <c r="F1981" t="s">
        <v>88</v>
      </c>
      <c r="G1981" t="s">
        <v>11</v>
      </c>
      <c r="H1981" t="s">
        <v>25</v>
      </c>
      <c r="I1981" t="s">
        <v>2</v>
      </c>
      <c r="J1981" t="s">
        <v>3</v>
      </c>
      <c r="K1981" t="s">
        <v>14</v>
      </c>
      <c r="L1981" t="s">
        <v>32</v>
      </c>
      <c r="M1981">
        <v>3</v>
      </c>
      <c r="N1981">
        <v>46.48</v>
      </c>
      <c r="O1981">
        <v>0.05</v>
      </c>
      <c r="P1981">
        <v>18.82</v>
      </c>
      <c r="Q1981">
        <v>132.46799999999999</v>
      </c>
      <c r="R1981">
        <v>56.46</v>
      </c>
      <c r="S1981">
        <v>76.007999999999981</v>
      </c>
      <c r="T1981">
        <v>0.57378385723344494</v>
      </c>
      <c r="U1981">
        <v>2026</v>
      </c>
      <c r="V1981" t="s">
        <v>85</v>
      </c>
      <c r="W1981">
        <v>9</v>
      </c>
      <c r="X1981" t="s">
        <v>88</v>
      </c>
    </row>
    <row r="1982" spans="1:24">
      <c r="A1982">
        <v>3216</v>
      </c>
      <c r="B1982" s="28">
        <v>46291</v>
      </c>
      <c r="C1982">
        <v>2026</v>
      </c>
      <c r="D1982" t="s">
        <v>85</v>
      </c>
      <c r="E1982">
        <v>9</v>
      </c>
      <c r="F1982" t="s">
        <v>88</v>
      </c>
      <c r="G1982" t="s">
        <v>6</v>
      </c>
      <c r="H1982" t="s">
        <v>43</v>
      </c>
      <c r="I1982" t="s">
        <v>19</v>
      </c>
      <c r="J1982" t="s">
        <v>3</v>
      </c>
      <c r="K1982" t="s">
        <v>14</v>
      </c>
      <c r="L1982" t="s">
        <v>15</v>
      </c>
      <c r="M1982">
        <v>2</v>
      </c>
      <c r="N1982">
        <v>35.44</v>
      </c>
      <c r="O1982">
        <v>0.1</v>
      </c>
      <c r="P1982">
        <v>13.2</v>
      </c>
      <c r="Q1982">
        <v>63.791999999999994</v>
      </c>
      <c r="R1982">
        <v>26.4</v>
      </c>
      <c r="S1982">
        <v>37.391999999999996</v>
      </c>
      <c r="T1982">
        <v>0.58615500376222718</v>
      </c>
      <c r="U1982">
        <v>2026</v>
      </c>
      <c r="V1982" t="s">
        <v>85</v>
      </c>
      <c r="W1982">
        <v>9</v>
      </c>
      <c r="X1982" t="s">
        <v>88</v>
      </c>
    </row>
    <row r="1983" spans="1:24">
      <c r="A1983">
        <v>3743</v>
      </c>
      <c r="B1983" s="28">
        <v>46291</v>
      </c>
      <c r="C1983">
        <v>2026</v>
      </c>
      <c r="D1983" t="s">
        <v>85</v>
      </c>
      <c r="E1983">
        <v>9</v>
      </c>
      <c r="F1983" t="s">
        <v>88</v>
      </c>
      <c r="G1983" t="s">
        <v>11</v>
      </c>
      <c r="H1983" t="s">
        <v>12</v>
      </c>
      <c r="I1983" t="s">
        <v>2</v>
      </c>
      <c r="J1983" t="s">
        <v>13</v>
      </c>
      <c r="K1983" t="s">
        <v>34</v>
      </c>
      <c r="L1983" t="s">
        <v>42</v>
      </c>
      <c r="M1983">
        <v>4</v>
      </c>
      <c r="N1983">
        <v>36.159999999999997</v>
      </c>
      <c r="O1983">
        <v>0.05</v>
      </c>
      <c r="P1983">
        <v>13.68</v>
      </c>
      <c r="Q1983">
        <v>137.40799999999999</v>
      </c>
      <c r="R1983">
        <v>54.72</v>
      </c>
      <c r="S1983">
        <v>82.687999999999988</v>
      </c>
      <c r="T1983">
        <v>0.60176991150442471</v>
      </c>
      <c r="U1983">
        <v>2026</v>
      </c>
      <c r="V1983" t="s">
        <v>85</v>
      </c>
      <c r="W1983">
        <v>9</v>
      </c>
      <c r="X1983" t="s">
        <v>88</v>
      </c>
    </row>
    <row r="1984" spans="1:24">
      <c r="A1984">
        <v>3788</v>
      </c>
      <c r="B1984" s="28">
        <v>46291</v>
      </c>
      <c r="C1984">
        <v>2026</v>
      </c>
      <c r="D1984" t="s">
        <v>85</v>
      </c>
      <c r="E1984">
        <v>9</v>
      </c>
      <c r="F1984" t="s">
        <v>88</v>
      </c>
      <c r="G1984" t="s">
        <v>20</v>
      </c>
      <c r="H1984" t="s">
        <v>33</v>
      </c>
      <c r="I1984" t="s">
        <v>2</v>
      </c>
      <c r="J1984" t="s">
        <v>3</v>
      </c>
      <c r="K1984" t="s">
        <v>34</v>
      </c>
      <c r="L1984" t="s">
        <v>42</v>
      </c>
      <c r="M1984">
        <v>2</v>
      </c>
      <c r="N1984">
        <v>35.93</v>
      </c>
      <c r="O1984">
        <v>0</v>
      </c>
      <c r="P1984">
        <v>13.91</v>
      </c>
      <c r="Q1984">
        <v>71.86</v>
      </c>
      <c r="R1984">
        <v>27.82</v>
      </c>
      <c r="S1984">
        <v>44.04</v>
      </c>
      <c r="T1984">
        <v>0.6128583356526579</v>
      </c>
      <c r="U1984">
        <v>2026</v>
      </c>
      <c r="V1984" t="s">
        <v>85</v>
      </c>
      <c r="W1984">
        <v>9</v>
      </c>
      <c r="X1984" t="s">
        <v>88</v>
      </c>
    </row>
    <row r="1985" spans="1:24">
      <c r="A1985">
        <v>4883</v>
      </c>
      <c r="B1985" s="28">
        <v>46291</v>
      </c>
      <c r="C1985">
        <v>2026</v>
      </c>
      <c r="D1985" t="s">
        <v>85</v>
      </c>
      <c r="E1985">
        <v>9</v>
      </c>
      <c r="F1985" t="s">
        <v>88</v>
      </c>
      <c r="G1985" t="s">
        <v>20</v>
      </c>
      <c r="H1985" t="s">
        <v>33</v>
      </c>
      <c r="I1985" t="s">
        <v>2</v>
      </c>
      <c r="J1985" t="s">
        <v>16</v>
      </c>
      <c r="K1985" t="s">
        <v>23</v>
      </c>
      <c r="L1985" t="s">
        <v>29</v>
      </c>
      <c r="M1985">
        <v>1</v>
      </c>
      <c r="N1985">
        <v>199.7</v>
      </c>
      <c r="O1985">
        <v>0</v>
      </c>
      <c r="P1985">
        <v>103.77</v>
      </c>
      <c r="Q1985">
        <v>199.7</v>
      </c>
      <c r="R1985">
        <v>103.77</v>
      </c>
      <c r="S1985">
        <v>95.929999999999993</v>
      </c>
      <c r="T1985">
        <v>0.4803705558337506</v>
      </c>
      <c r="U1985">
        <v>2026</v>
      </c>
      <c r="V1985" t="s">
        <v>85</v>
      </c>
      <c r="W1985">
        <v>9</v>
      </c>
      <c r="X1985" t="s">
        <v>88</v>
      </c>
    </row>
    <row r="1986" spans="1:24">
      <c r="A1986">
        <v>1577</v>
      </c>
      <c r="B1986" s="28">
        <v>46292</v>
      </c>
      <c r="C1986">
        <v>2026</v>
      </c>
      <c r="D1986" t="s">
        <v>85</v>
      </c>
      <c r="E1986">
        <v>9</v>
      </c>
      <c r="F1986" t="s">
        <v>88</v>
      </c>
      <c r="G1986" t="s">
        <v>20</v>
      </c>
      <c r="H1986" t="s">
        <v>21</v>
      </c>
      <c r="I1986" t="s">
        <v>2</v>
      </c>
      <c r="J1986" t="s">
        <v>13</v>
      </c>
      <c r="K1986" t="s">
        <v>9</v>
      </c>
      <c r="L1986" t="s">
        <v>37</v>
      </c>
      <c r="M1986">
        <v>4</v>
      </c>
      <c r="N1986">
        <v>154.28</v>
      </c>
      <c r="O1986">
        <v>0.05</v>
      </c>
      <c r="P1986">
        <v>78.180000000000007</v>
      </c>
      <c r="Q1986">
        <v>586.26400000000001</v>
      </c>
      <c r="R1986">
        <v>312.72000000000003</v>
      </c>
      <c r="S1986">
        <v>273.54399999999998</v>
      </c>
      <c r="T1986">
        <v>0.46658843115047144</v>
      </c>
      <c r="U1986">
        <v>2026</v>
      </c>
      <c r="V1986" t="s">
        <v>85</v>
      </c>
      <c r="W1986">
        <v>9</v>
      </c>
      <c r="X1986" t="s">
        <v>88</v>
      </c>
    </row>
    <row r="1987" spans="1:24">
      <c r="A1987">
        <v>2310</v>
      </c>
      <c r="B1987" s="28">
        <v>46292</v>
      </c>
      <c r="C1987">
        <v>2026</v>
      </c>
      <c r="D1987" t="s">
        <v>85</v>
      </c>
      <c r="E1987">
        <v>9</v>
      </c>
      <c r="F1987" t="s">
        <v>88</v>
      </c>
      <c r="G1987" t="s">
        <v>0</v>
      </c>
      <c r="H1987" t="s">
        <v>50</v>
      </c>
      <c r="I1987" t="s">
        <v>2</v>
      </c>
      <c r="J1987" t="s">
        <v>3</v>
      </c>
      <c r="K1987" t="s">
        <v>14</v>
      </c>
      <c r="L1987" t="s">
        <v>48</v>
      </c>
      <c r="M1987">
        <v>1</v>
      </c>
      <c r="N1987">
        <v>165.44</v>
      </c>
      <c r="O1987">
        <v>0</v>
      </c>
      <c r="P1987">
        <v>88.25</v>
      </c>
      <c r="Q1987">
        <v>165.44</v>
      </c>
      <c r="R1987">
        <v>88.25</v>
      </c>
      <c r="S1987">
        <v>77.19</v>
      </c>
      <c r="T1987">
        <v>0.46657398452611215</v>
      </c>
      <c r="U1987">
        <v>2026</v>
      </c>
      <c r="V1987" t="s">
        <v>85</v>
      </c>
      <c r="W1987">
        <v>9</v>
      </c>
      <c r="X1987" t="s">
        <v>88</v>
      </c>
    </row>
    <row r="1988" spans="1:24">
      <c r="A1988">
        <v>2383</v>
      </c>
      <c r="B1988" s="28">
        <v>46292</v>
      </c>
      <c r="C1988">
        <v>2026</v>
      </c>
      <c r="D1988" t="s">
        <v>85</v>
      </c>
      <c r="E1988">
        <v>9</v>
      </c>
      <c r="F1988" t="s">
        <v>88</v>
      </c>
      <c r="G1988" t="s">
        <v>20</v>
      </c>
      <c r="H1988" t="s">
        <v>31</v>
      </c>
      <c r="I1988" t="s">
        <v>2</v>
      </c>
      <c r="J1988" t="s">
        <v>3</v>
      </c>
      <c r="K1988" t="s">
        <v>14</v>
      </c>
      <c r="L1988" t="s">
        <v>44</v>
      </c>
      <c r="M1988">
        <v>2</v>
      </c>
      <c r="N1988">
        <v>130.29</v>
      </c>
      <c r="O1988">
        <v>0.1</v>
      </c>
      <c r="P1988">
        <v>67.97</v>
      </c>
      <c r="Q1988">
        <v>234.52199999999999</v>
      </c>
      <c r="R1988">
        <v>135.94</v>
      </c>
      <c r="S1988">
        <v>98.581999999999994</v>
      </c>
      <c r="T1988">
        <v>0.42035288800197845</v>
      </c>
      <c r="U1988">
        <v>2026</v>
      </c>
      <c r="V1988" t="s">
        <v>85</v>
      </c>
      <c r="W1988">
        <v>9</v>
      </c>
      <c r="X1988" t="s">
        <v>88</v>
      </c>
    </row>
    <row r="1989" spans="1:24">
      <c r="A1989">
        <v>2803</v>
      </c>
      <c r="B1989" s="28">
        <v>46292</v>
      </c>
      <c r="C1989">
        <v>2026</v>
      </c>
      <c r="D1989" t="s">
        <v>85</v>
      </c>
      <c r="E1989">
        <v>9</v>
      </c>
      <c r="F1989" t="s">
        <v>88</v>
      </c>
      <c r="G1989" t="s">
        <v>6</v>
      </c>
      <c r="H1989" t="s">
        <v>43</v>
      </c>
      <c r="I1989" t="s">
        <v>2</v>
      </c>
      <c r="J1989" t="s">
        <v>3</v>
      </c>
      <c r="K1989" t="s">
        <v>34</v>
      </c>
      <c r="L1989" t="s">
        <v>42</v>
      </c>
      <c r="M1989">
        <v>3</v>
      </c>
      <c r="N1989">
        <v>36.909999999999997</v>
      </c>
      <c r="O1989">
        <v>0.05</v>
      </c>
      <c r="P1989">
        <v>13.7</v>
      </c>
      <c r="Q1989">
        <v>105.19349999999999</v>
      </c>
      <c r="R1989">
        <v>41.099999999999994</v>
      </c>
      <c r="S1989">
        <v>64.093499999999992</v>
      </c>
      <c r="T1989">
        <v>0.60929144861612172</v>
      </c>
      <c r="U1989">
        <v>2026</v>
      </c>
      <c r="V1989" t="s">
        <v>85</v>
      </c>
      <c r="W1989">
        <v>9</v>
      </c>
      <c r="X1989" t="s">
        <v>88</v>
      </c>
    </row>
    <row r="1990" spans="1:24">
      <c r="A1990">
        <v>4199</v>
      </c>
      <c r="B1990" s="28">
        <v>46292</v>
      </c>
      <c r="C1990">
        <v>2026</v>
      </c>
      <c r="D1990" t="s">
        <v>85</v>
      </c>
      <c r="E1990">
        <v>9</v>
      </c>
      <c r="F1990" t="s">
        <v>88</v>
      </c>
      <c r="G1990" t="s">
        <v>11</v>
      </c>
      <c r="H1990" t="s">
        <v>25</v>
      </c>
      <c r="I1990" t="s">
        <v>28</v>
      </c>
      <c r="J1990" t="s">
        <v>16</v>
      </c>
      <c r="K1990" t="s">
        <v>4</v>
      </c>
      <c r="L1990" t="s">
        <v>22</v>
      </c>
      <c r="M1990">
        <v>1</v>
      </c>
      <c r="N1990">
        <v>50.02</v>
      </c>
      <c r="O1990">
        <v>0</v>
      </c>
      <c r="P1990">
        <v>22.65</v>
      </c>
      <c r="Q1990">
        <v>50.02</v>
      </c>
      <c r="R1990">
        <v>22.65</v>
      </c>
      <c r="S1990">
        <v>27.370000000000005</v>
      </c>
      <c r="T1990">
        <v>0.54718112754898052</v>
      </c>
      <c r="U1990">
        <v>2026</v>
      </c>
      <c r="V1990" t="s">
        <v>85</v>
      </c>
      <c r="W1990">
        <v>9</v>
      </c>
      <c r="X1990" t="s">
        <v>88</v>
      </c>
    </row>
    <row r="1991" spans="1:24">
      <c r="A1991">
        <v>4517</v>
      </c>
      <c r="B1991" s="28">
        <v>46292</v>
      </c>
      <c r="C1991">
        <v>2026</v>
      </c>
      <c r="D1991" t="s">
        <v>85</v>
      </c>
      <c r="E1991">
        <v>9</v>
      </c>
      <c r="F1991" t="s">
        <v>88</v>
      </c>
      <c r="G1991" t="s">
        <v>6</v>
      </c>
      <c r="H1991" t="s">
        <v>43</v>
      </c>
      <c r="I1991" t="s">
        <v>2</v>
      </c>
      <c r="J1991" t="s">
        <v>3</v>
      </c>
      <c r="K1991" t="s">
        <v>23</v>
      </c>
      <c r="L1991" t="s">
        <v>40</v>
      </c>
      <c r="M1991">
        <v>1</v>
      </c>
      <c r="N1991">
        <v>83.32</v>
      </c>
      <c r="O1991">
        <v>0.05</v>
      </c>
      <c r="P1991">
        <v>38.93</v>
      </c>
      <c r="Q1991">
        <v>79.153999999999996</v>
      </c>
      <c r="R1991">
        <v>38.93</v>
      </c>
      <c r="S1991">
        <v>40.223999999999997</v>
      </c>
      <c r="T1991">
        <v>0.50817393940925282</v>
      </c>
      <c r="U1991">
        <v>2026</v>
      </c>
      <c r="V1991" t="s">
        <v>85</v>
      </c>
      <c r="W1991">
        <v>9</v>
      </c>
      <c r="X1991" t="s">
        <v>88</v>
      </c>
    </row>
    <row r="1992" spans="1:24">
      <c r="A1992">
        <v>80</v>
      </c>
      <c r="B1992" s="28">
        <v>46293</v>
      </c>
      <c r="C1992">
        <v>2026</v>
      </c>
      <c r="D1992" t="s">
        <v>85</v>
      </c>
      <c r="E1992">
        <v>9</v>
      </c>
      <c r="F1992" t="s">
        <v>88</v>
      </c>
      <c r="G1992" t="s">
        <v>0</v>
      </c>
      <c r="H1992" t="s">
        <v>50</v>
      </c>
      <c r="I1992" t="s">
        <v>8</v>
      </c>
      <c r="J1992" t="s">
        <v>16</v>
      </c>
      <c r="K1992" t="s">
        <v>9</v>
      </c>
      <c r="L1992" t="s">
        <v>46</v>
      </c>
      <c r="M1992">
        <v>10</v>
      </c>
      <c r="N1992">
        <v>71.040000000000006</v>
      </c>
      <c r="O1992">
        <v>0.2</v>
      </c>
      <c r="P1992">
        <v>31.7</v>
      </c>
      <c r="Q1992">
        <v>568.32000000000005</v>
      </c>
      <c r="R1992">
        <v>317</v>
      </c>
      <c r="S1992">
        <v>251.32000000000005</v>
      </c>
      <c r="T1992">
        <v>0.4422156531531532</v>
      </c>
      <c r="U1992">
        <v>2026</v>
      </c>
      <c r="V1992" t="s">
        <v>85</v>
      </c>
      <c r="W1992">
        <v>9</v>
      </c>
      <c r="X1992" t="s">
        <v>88</v>
      </c>
    </row>
    <row r="1993" spans="1:24">
      <c r="A1993">
        <v>370</v>
      </c>
      <c r="B1993" s="28">
        <v>46293</v>
      </c>
      <c r="C1993">
        <v>2026</v>
      </c>
      <c r="D1993" t="s">
        <v>85</v>
      </c>
      <c r="E1993">
        <v>9</v>
      </c>
      <c r="F1993" t="s">
        <v>88</v>
      </c>
      <c r="G1993" t="s">
        <v>20</v>
      </c>
      <c r="H1993" t="s">
        <v>31</v>
      </c>
      <c r="I1993" t="s">
        <v>19</v>
      </c>
      <c r="J1993" t="s">
        <v>3</v>
      </c>
      <c r="K1993" t="s">
        <v>4</v>
      </c>
      <c r="L1993" t="s">
        <v>26</v>
      </c>
      <c r="M1993">
        <v>2</v>
      </c>
      <c r="N1993">
        <v>40.83</v>
      </c>
      <c r="O1993">
        <v>0</v>
      </c>
      <c r="P1993">
        <v>16.850000000000001</v>
      </c>
      <c r="Q1993">
        <v>81.66</v>
      </c>
      <c r="R1993">
        <v>33.700000000000003</v>
      </c>
      <c r="S1993">
        <v>47.959999999999994</v>
      </c>
      <c r="T1993">
        <v>0.58731325006122947</v>
      </c>
      <c r="U1993">
        <v>2026</v>
      </c>
      <c r="V1993" t="s">
        <v>85</v>
      </c>
      <c r="W1993">
        <v>9</v>
      </c>
      <c r="X1993" t="s">
        <v>88</v>
      </c>
    </row>
    <row r="1994" spans="1:24">
      <c r="A1994">
        <v>417</v>
      </c>
      <c r="B1994" s="28">
        <v>46293</v>
      </c>
      <c r="C1994">
        <v>2026</v>
      </c>
      <c r="D1994" t="s">
        <v>85</v>
      </c>
      <c r="E1994">
        <v>9</v>
      </c>
      <c r="F1994" t="s">
        <v>88</v>
      </c>
      <c r="G1994" t="s">
        <v>6</v>
      </c>
      <c r="H1994" t="s">
        <v>49</v>
      </c>
      <c r="I1994" t="s">
        <v>28</v>
      </c>
      <c r="J1994" t="s">
        <v>3</v>
      </c>
      <c r="K1994" t="s">
        <v>23</v>
      </c>
      <c r="L1994" t="s">
        <v>51</v>
      </c>
      <c r="M1994">
        <v>1</v>
      </c>
      <c r="N1994">
        <v>121.64</v>
      </c>
      <c r="O1994">
        <v>0.15</v>
      </c>
      <c r="P1994">
        <v>61.56</v>
      </c>
      <c r="Q1994">
        <v>103.39399999999999</v>
      </c>
      <c r="R1994">
        <v>61.56</v>
      </c>
      <c r="S1994">
        <v>41.833999999999989</v>
      </c>
      <c r="T1994">
        <v>0.40460761746329565</v>
      </c>
      <c r="U1994">
        <v>2026</v>
      </c>
      <c r="V1994" t="s">
        <v>85</v>
      </c>
      <c r="W1994">
        <v>9</v>
      </c>
      <c r="X1994" t="s">
        <v>88</v>
      </c>
    </row>
    <row r="1995" spans="1:24">
      <c r="A1995">
        <v>437</v>
      </c>
      <c r="B1995" s="28">
        <v>46293</v>
      </c>
      <c r="C1995">
        <v>2026</v>
      </c>
      <c r="D1995" t="s">
        <v>85</v>
      </c>
      <c r="E1995">
        <v>9</v>
      </c>
      <c r="F1995" t="s">
        <v>88</v>
      </c>
      <c r="G1995" t="s">
        <v>6</v>
      </c>
      <c r="H1995" t="s">
        <v>7</v>
      </c>
      <c r="I1995" t="s">
        <v>19</v>
      </c>
      <c r="J1995" t="s">
        <v>13</v>
      </c>
      <c r="K1995" t="s">
        <v>14</v>
      </c>
      <c r="L1995" t="s">
        <v>48</v>
      </c>
      <c r="M1995">
        <v>1</v>
      </c>
      <c r="N1995">
        <v>164.7</v>
      </c>
      <c r="O1995">
        <v>0</v>
      </c>
      <c r="P1995">
        <v>86.02</v>
      </c>
      <c r="Q1995">
        <v>164.7</v>
      </c>
      <c r="R1995">
        <v>86.02</v>
      </c>
      <c r="S1995">
        <v>78.679999999999993</v>
      </c>
      <c r="T1995">
        <v>0.47771706132361869</v>
      </c>
      <c r="U1995">
        <v>2026</v>
      </c>
      <c r="V1995" t="s">
        <v>85</v>
      </c>
      <c r="W1995">
        <v>9</v>
      </c>
      <c r="X1995" t="s">
        <v>88</v>
      </c>
    </row>
    <row r="1996" spans="1:24">
      <c r="A1996">
        <v>790</v>
      </c>
      <c r="B1996" s="28">
        <v>46293</v>
      </c>
      <c r="C1996">
        <v>2026</v>
      </c>
      <c r="D1996" t="s">
        <v>85</v>
      </c>
      <c r="E1996">
        <v>9</v>
      </c>
      <c r="F1996" t="s">
        <v>88</v>
      </c>
      <c r="G1996" t="s">
        <v>20</v>
      </c>
      <c r="H1996" t="s">
        <v>31</v>
      </c>
      <c r="I1996" t="s">
        <v>28</v>
      </c>
      <c r="J1996" t="s">
        <v>13</v>
      </c>
      <c r="K1996" t="s">
        <v>23</v>
      </c>
      <c r="L1996" t="s">
        <v>29</v>
      </c>
      <c r="M1996">
        <v>1</v>
      </c>
      <c r="N1996">
        <v>199.09</v>
      </c>
      <c r="O1996">
        <v>0.05</v>
      </c>
      <c r="P1996">
        <v>106.57</v>
      </c>
      <c r="Q1996">
        <v>189.13550000000001</v>
      </c>
      <c r="R1996">
        <v>106.57</v>
      </c>
      <c r="S1996">
        <v>82.565500000000014</v>
      </c>
      <c r="T1996">
        <v>0.43654152710622812</v>
      </c>
      <c r="U1996">
        <v>2026</v>
      </c>
      <c r="V1996" t="s">
        <v>85</v>
      </c>
      <c r="W1996">
        <v>9</v>
      </c>
      <c r="X1996" t="s">
        <v>88</v>
      </c>
    </row>
    <row r="1997" spans="1:24">
      <c r="A1997">
        <v>1151</v>
      </c>
      <c r="B1997" s="28">
        <v>46293</v>
      </c>
      <c r="C1997">
        <v>2026</v>
      </c>
      <c r="D1997" t="s">
        <v>85</v>
      </c>
      <c r="E1997">
        <v>9</v>
      </c>
      <c r="F1997" t="s">
        <v>88</v>
      </c>
      <c r="G1997" t="s">
        <v>0</v>
      </c>
      <c r="H1997" t="s">
        <v>1</v>
      </c>
      <c r="I1997" t="s">
        <v>28</v>
      </c>
      <c r="J1997" t="s">
        <v>3</v>
      </c>
      <c r="K1997" t="s">
        <v>4</v>
      </c>
      <c r="L1997" t="s">
        <v>5</v>
      </c>
      <c r="M1997">
        <v>1</v>
      </c>
      <c r="N1997">
        <v>81.48</v>
      </c>
      <c r="O1997">
        <v>0</v>
      </c>
      <c r="P1997">
        <v>41.47</v>
      </c>
      <c r="Q1997">
        <v>81.48</v>
      </c>
      <c r="R1997">
        <v>41.47</v>
      </c>
      <c r="S1997">
        <v>40.010000000000005</v>
      </c>
      <c r="T1997">
        <v>0.4910407461953854</v>
      </c>
      <c r="U1997">
        <v>2026</v>
      </c>
      <c r="V1997" t="s">
        <v>85</v>
      </c>
      <c r="W1997">
        <v>9</v>
      </c>
      <c r="X1997" t="s">
        <v>88</v>
      </c>
    </row>
    <row r="1998" spans="1:24">
      <c r="A1998">
        <v>1331</v>
      </c>
      <c r="B1998" s="28">
        <v>46293</v>
      </c>
      <c r="C1998">
        <v>2026</v>
      </c>
      <c r="D1998" t="s">
        <v>85</v>
      </c>
      <c r="E1998">
        <v>9</v>
      </c>
      <c r="F1998" t="s">
        <v>88</v>
      </c>
      <c r="G1998" t="s">
        <v>0</v>
      </c>
      <c r="H1998" t="s">
        <v>1</v>
      </c>
      <c r="I1998" t="s">
        <v>2</v>
      </c>
      <c r="J1998" t="s">
        <v>13</v>
      </c>
      <c r="K1998" t="s">
        <v>34</v>
      </c>
      <c r="L1998" t="s">
        <v>35</v>
      </c>
      <c r="M1998">
        <v>3</v>
      </c>
      <c r="N1998">
        <v>39.450000000000003</v>
      </c>
      <c r="O1998">
        <v>0.05</v>
      </c>
      <c r="P1998">
        <v>15.1</v>
      </c>
      <c r="Q1998">
        <v>112.4325</v>
      </c>
      <c r="R1998">
        <v>45.3</v>
      </c>
      <c r="S1998">
        <v>67.132500000000007</v>
      </c>
      <c r="T1998">
        <v>0.59709158828630515</v>
      </c>
      <c r="U1998">
        <v>2026</v>
      </c>
      <c r="V1998" t="s">
        <v>85</v>
      </c>
      <c r="W1998">
        <v>9</v>
      </c>
      <c r="X1998" t="s">
        <v>88</v>
      </c>
    </row>
    <row r="1999" spans="1:24">
      <c r="A1999">
        <v>2388</v>
      </c>
      <c r="B1999" s="28">
        <v>46293</v>
      </c>
      <c r="C1999">
        <v>2026</v>
      </c>
      <c r="D1999" t="s">
        <v>85</v>
      </c>
      <c r="E1999">
        <v>9</v>
      </c>
      <c r="F1999" t="s">
        <v>88</v>
      </c>
      <c r="G1999" t="s">
        <v>20</v>
      </c>
      <c r="H1999" t="s">
        <v>33</v>
      </c>
      <c r="I1999" t="s">
        <v>2</v>
      </c>
      <c r="J1999" t="s">
        <v>3</v>
      </c>
      <c r="K1999" t="s">
        <v>9</v>
      </c>
      <c r="L1999" t="s">
        <v>10</v>
      </c>
      <c r="M1999">
        <v>3</v>
      </c>
      <c r="N1999">
        <v>93.22</v>
      </c>
      <c r="O1999">
        <v>0</v>
      </c>
      <c r="P1999">
        <v>46.75</v>
      </c>
      <c r="Q1999">
        <v>279.65999999999997</v>
      </c>
      <c r="R1999">
        <v>140.25</v>
      </c>
      <c r="S1999">
        <v>139.40999999999997</v>
      </c>
      <c r="T1999">
        <v>0.49849817635700489</v>
      </c>
      <c r="U1999">
        <v>2026</v>
      </c>
      <c r="V1999" t="s">
        <v>85</v>
      </c>
      <c r="W1999">
        <v>9</v>
      </c>
      <c r="X1999" t="s">
        <v>88</v>
      </c>
    </row>
    <row r="2000" spans="1:24">
      <c r="A2000">
        <v>2795</v>
      </c>
      <c r="B2000" s="28">
        <v>46293</v>
      </c>
      <c r="C2000">
        <v>2026</v>
      </c>
      <c r="D2000" t="s">
        <v>85</v>
      </c>
      <c r="E2000">
        <v>9</v>
      </c>
      <c r="F2000" t="s">
        <v>88</v>
      </c>
      <c r="G2000" t="s">
        <v>6</v>
      </c>
      <c r="H2000" t="s">
        <v>43</v>
      </c>
      <c r="I2000" t="s">
        <v>2</v>
      </c>
      <c r="J2000" t="s">
        <v>13</v>
      </c>
      <c r="K2000" t="s">
        <v>9</v>
      </c>
      <c r="L2000" t="s">
        <v>17</v>
      </c>
      <c r="M2000">
        <v>3</v>
      </c>
      <c r="N2000">
        <v>142.19</v>
      </c>
      <c r="O2000">
        <v>0.05</v>
      </c>
      <c r="P2000">
        <v>78.37</v>
      </c>
      <c r="Q2000">
        <v>405.24149999999997</v>
      </c>
      <c r="R2000">
        <v>235.11</v>
      </c>
      <c r="S2000">
        <v>170.13149999999996</v>
      </c>
      <c r="T2000">
        <v>0.41982743623246871</v>
      </c>
      <c r="U2000">
        <v>2026</v>
      </c>
      <c r="V2000" t="s">
        <v>85</v>
      </c>
      <c r="W2000">
        <v>9</v>
      </c>
      <c r="X2000" t="s">
        <v>88</v>
      </c>
    </row>
    <row r="2001" spans="1:24">
      <c r="A2001">
        <v>2840</v>
      </c>
      <c r="B2001" s="28">
        <v>46293</v>
      </c>
      <c r="C2001">
        <v>2026</v>
      </c>
      <c r="D2001" t="s">
        <v>85</v>
      </c>
      <c r="E2001">
        <v>9</v>
      </c>
      <c r="F2001" t="s">
        <v>88</v>
      </c>
      <c r="G2001" t="s">
        <v>0</v>
      </c>
      <c r="H2001" t="s">
        <v>1</v>
      </c>
      <c r="I2001" t="s">
        <v>2</v>
      </c>
      <c r="J2001" t="s">
        <v>3</v>
      </c>
      <c r="K2001" t="s">
        <v>9</v>
      </c>
      <c r="L2001" t="s">
        <v>37</v>
      </c>
      <c r="M2001">
        <v>2</v>
      </c>
      <c r="N2001">
        <v>151.69999999999999</v>
      </c>
      <c r="O2001">
        <v>0</v>
      </c>
      <c r="P2001">
        <v>77.19</v>
      </c>
      <c r="Q2001">
        <v>303.39999999999998</v>
      </c>
      <c r="R2001">
        <v>154.38</v>
      </c>
      <c r="S2001">
        <v>149.01999999999998</v>
      </c>
      <c r="T2001">
        <v>0.49116677653263019</v>
      </c>
      <c r="U2001">
        <v>2026</v>
      </c>
      <c r="V2001" t="s">
        <v>85</v>
      </c>
      <c r="W2001">
        <v>9</v>
      </c>
      <c r="X2001" t="s">
        <v>88</v>
      </c>
    </row>
    <row r="2002" spans="1:24">
      <c r="A2002">
        <v>2863</v>
      </c>
      <c r="B2002" s="28">
        <v>46293</v>
      </c>
      <c r="C2002">
        <v>2026</v>
      </c>
      <c r="D2002" t="s">
        <v>85</v>
      </c>
      <c r="E2002">
        <v>9</v>
      </c>
      <c r="F2002" t="s">
        <v>88</v>
      </c>
      <c r="G2002" t="s">
        <v>11</v>
      </c>
      <c r="H2002" t="s">
        <v>12</v>
      </c>
      <c r="I2002" t="s">
        <v>19</v>
      </c>
      <c r="J2002" t="s">
        <v>13</v>
      </c>
      <c r="K2002" t="s">
        <v>14</v>
      </c>
      <c r="L2002" t="s">
        <v>44</v>
      </c>
      <c r="M2002">
        <v>1</v>
      </c>
      <c r="N2002">
        <v>133.85</v>
      </c>
      <c r="O2002">
        <v>0.05</v>
      </c>
      <c r="P2002">
        <v>66.41</v>
      </c>
      <c r="Q2002">
        <v>127.15749999999998</v>
      </c>
      <c r="R2002">
        <v>66.41</v>
      </c>
      <c r="S2002">
        <v>60.747499999999988</v>
      </c>
      <c r="T2002">
        <v>0.47773430588050247</v>
      </c>
      <c r="U2002">
        <v>2026</v>
      </c>
      <c r="V2002" t="s">
        <v>85</v>
      </c>
      <c r="W2002">
        <v>9</v>
      </c>
      <c r="X2002" t="s">
        <v>88</v>
      </c>
    </row>
    <row r="2003" spans="1:24">
      <c r="A2003">
        <v>4522</v>
      </c>
      <c r="B2003" s="28">
        <v>46293</v>
      </c>
      <c r="C2003">
        <v>2026</v>
      </c>
      <c r="D2003" t="s">
        <v>85</v>
      </c>
      <c r="E2003">
        <v>9</v>
      </c>
      <c r="F2003" t="s">
        <v>88</v>
      </c>
      <c r="G2003" t="s">
        <v>20</v>
      </c>
      <c r="H2003" t="s">
        <v>47</v>
      </c>
      <c r="I2003" t="s">
        <v>28</v>
      </c>
      <c r="J2003" t="s">
        <v>16</v>
      </c>
      <c r="K2003" t="s">
        <v>23</v>
      </c>
      <c r="L2003" t="s">
        <v>51</v>
      </c>
      <c r="M2003">
        <v>6</v>
      </c>
      <c r="N2003">
        <v>125.62</v>
      </c>
      <c r="O2003">
        <v>0</v>
      </c>
      <c r="P2003">
        <v>61.34</v>
      </c>
      <c r="Q2003">
        <v>753.72</v>
      </c>
      <c r="R2003">
        <v>368.04</v>
      </c>
      <c r="S2003">
        <v>385.68</v>
      </c>
      <c r="T2003">
        <v>0.51170195828689702</v>
      </c>
      <c r="U2003">
        <v>2026</v>
      </c>
      <c r="V2003" t="s">
        <v>85</v>
      </c>
      <c r="W2003">
        <v>9</v>
      </c>
      <c r="X2003" t="s">
        <v>88</v>
      </c>
    </row>
    <row r="2004" spans="1:24">
      <c r="A2004">
        <v>5200</v>
      </c>
      <c r="B2004" s="28">
        <v>46293</v>
      </c>
      <c r="C2004">
        <v>2026</v>
      </c>
      <c r="D2004" t="s">
        <v>85</v>
      </c>
      <c r="E2004">
        <v>9</v>
      </c>
      <c r="F2004" t="s">
        <v>88</v>
      </c>
      <c r="G2004" t="s">
        <v>6</v>
      </c>
      <c r="H2004" t="s">
        <v>43</v>
      </c>
      <c r="I2004" t="s">
        <v>2</v>
      </c>
      <c r="J2004" t="s">
        <v>13</v>
      </c>
      <c r="K2004" t="s">
        <v>23</v>
      </c>
      <c r="L2004" t="s">
        <v>29</v>
      </c>
      <c r="M2004">
        <v>3</v>
      </c>
      <c r="N2004">
        <v>196.87</v>
      </c>
      <c r="O2004">
        <v>0.1</v>
      </c>
      <c r="P2004">
        <v>105.93</v>
      </c>
      <c r="Q2004">
        <v>531.54899999999998</v>
      </c>
      <c r="R2004">
        <v>317.79000000000002</v>
      </c>
      <c r="S2004">
        <v>213.75899999999996</v>
      </c>
      <c r="T2004">
        <v>0.40214354650276823</v>
      </c>
      <c r="U2004">
        <v>2026</v>
      </c>
      <c r="V2004" t="s">
        <v>85</v>
      </c>
      <c r="W2004">
        <v>9</v>
      </c>
      <c r="X2004" t="s">
        <v>88</v>
      </c>
    </row>
    <row r="2005" spans="1:24">
      <c r="A2005">
        <v>452</v>
      </c>
      <c r="B2005" s="28">
        <v>46294</v>
      </c>
      <c r="C2005">
        <v>2026</v>
      </c>
      <c r="D2005" t="s">
        <v>85</v>
      </c>
      <c r="E2005">
        <v>9</v>
      </c>
      <c r="F2005" t="s">
        <v>88</v>
      </c>
      <c r="G2005" t="s">
        <v>6</v>
      </c>
      <c r="H2005" t="s">
        <v>7</v>
      </c>
      <c r="I2005" t="s">
        <v>2</v>
      </c>
      <c r="J2005" t="s">
        <v>3</v>
      </c>
      <c r="K2005" t="s">
        <v>14</v>
      </c>
      <c r="L2005" t="s">
        <v>15</v>
      </c>
      <c r="M2005">
        <v>4</v>
      </c>
      <c r="N2005">
        <v>36.869999999999997</v>
      </c>
      <c r="O2005">
        <v>0</v>
      </c>
      <c r="P2005">
        <v>13.43</v>
      </c>
      <c r="Q2005">
        <v>147.47999999999999</v>
      </c>
      <c r="R2005">
        <v>53.72</v>
      </c>
      <c r="S2005">
        <v>93.759999999999991</v>
      </c>
      <c r="T2005">
        <v>0.63574721996202876</v>
      </c>
      <c r="U2005">
        <v>2026</v>
      </c>
      <c r="V2005" t="s">
        <v>85</v>
      </c>
      <c r="W2005">
        <v>9</v>
      </c>
      <c r="X2005" t="s">
        <v>88</v>
      </c>
    </row>
    <row r="2006" spans="1:24">
      <c r="A2006">
        <v>871</v>
      </c>
      <c r="B2006" s="28">
        <v>46294</v>
      </c>
      <c r="C2006">
        <v>2026</v>
      </c>
      <c r="D2006" t="s">
        <v>85</v>
      </c>
      <c r="E2006">
        <v>9</v>
      </c>
      <c r="F2006" t="s">
        <v>88</v>
      </c>
      <c r="G2006" t="s">
        <v>6</v>
      </c>
      <c r="H2006" t="s">
        <v>43</v>
      </c>
      <c r="I2006" t="s">
        <v>2</v>
      </c>
      <c r="J2006" t="s">
        <v>13</v>
      </c>
      <c r="K2006" t="s">
        <v>14</v>
      </c>
      <c r="L2006" t="s">
        <v>32</v>
      </c>
      <c r="M2006">
        <v>1</v>
      </c>
      <c r="N2006">
        <v>47.37</v>
      </c>
      <c r="O2006">
        <v>0</v>
      </c>
      <c r="P2006">
        <v>18.2</v>
      </c>
      <c r="Q2006">
        <v>47.37</v>
      </c>
      <c r="R2006">
        <v>18.2</v>
      </c>
      <c r="S2006">
        <v>29.169999999999998</v>
      </c>
      <c r="T2006">
        <v>0.61579058475828585</v>
      </c>
      <c r="U2006">
        <v>2026</v>
      </c>
      <c r="V2006" t="s">
        <v>85</v>
      </c>
      <c r="W2006">
        <v>9</v>
      </c>
      <c r="X2006" t="s">
        <v>88</v>
      </c>
    </row>
    <row r="2007" spans="1:24">
      <c r="A2007">
        <v>922</v>
      </c>
      <c r="B2007" s="28">
        <v>46294</v>
      </c>
      <c r="C2007">
        <v>2026</v>
      </c>
      <c r="D2007" t="s">
        <v>85</v>
      </c>
      <c r="E2007">
        <v>9</v>
      </c>
      <c r="F2007" t="s">
        <v>88</v>
      </c>
      <c r="G2007" t="s">
        <v>20</v>
      </c>
      <c r="H2007" t="s">
        <v>33</v>
      </c>
      <c r="I2007" t="s">
        <v>28</v>
      </c>
      <c r="J2007" t="s">
        <v>16</v>
      </c>
      <c r="K2007" t="s">
        <v>9</v>
      </c>
      <c r="L2007" t="s">
        <v>17</v>
      </c>
      <c r="M2007">
        <v>1</v>
      </c>
      <c r="N2007">
        <v>145.62</v>
      </c>
      <c r="O2007">
        <v>0.05</v>
      </c>
      <c r="P2007">
        <v>80.25</v>
      </c>
      <c r="Q2007">
        <v>138.339</v>
      </c>
      <c r="R2007">
        <v>80.25</v>
      </c>
      <c r="S2007">
        <v>58.088999999999999</v>
      </c>
      <c r="T2007">
        <v>0.41990328107041397</v>
      </c>
      <c r="U2007">
        <v>2026</v>
      </c>
      <c r="V2007" t="s">
        <v>85</v>
      </c>
      <c r="W2007">
        <v>9</v>
      </c>
      <c r="X2007" t="s">
        <v>88</v>
      </c>
    </row>
    <row r="2008" spans="1:24">
      <c r="A2008">
        <v>1491</v>
      </c>
      <c r="B2008" s="28">
        <v>46294</v>
      </c>
      <c r="C2008">
        <v>2026</v>
      </c>
      <c r="D2008" t="s">
        <v>85</v>
      </c>
      <c r="E2008">
        <v>9</v>
      </c>
      <c r="F2008" t="s">
        <v>88</v>
      </c>
      <c r="G2008" t="s">
        <v>20</v>
      </c>
      <c r="H2008" t="s">
        <v>33</v>
      </c>
      <c r="I2008" t="s">
        <v>19</v>
      </c>
      <c r="J2008" t="s">
        <v>13</v>
      </c>
      <c r="K2008" t="s">
        <v>34</v>
      </c>
      <c r="L2008" t="s">
        <v>42</v>
      </c>
      <c r="M2008">
        <v>2</v>
      </c>
      <c r="N2008">
        <v>36.1</v>
      </c>
      <c r="O2008">
        <v>0.05</v>
      </c>
      <c r="P2008">
        <v>13.71</v>
      </c>
      <c r="Q2008">
        <v>68.59</v>
      </c>
      <c r="R2008">
        <v>27.42</v>
      </c>
      <c r="S2008">
        <v>41.17</v>
      </c>
      <c r="T2008">
        <v>0.60023327015599937</v>
      </c>
      <c r="U2008">
        <v>2026</v>
      </c>
      <c r="V2008" t="s">
        <v>85</v>
      </c>
      <c r="W2008">
        <v>9</v>
      </c>
      <c r="X2008" t="s">
        <v>88</v>
      </c>
    </row>
    <row r="2009" spans="1:24">
      <c r="A2009">
        <v>1548</v>
      </c>
      <c r="B2009" s="28">
        <v>46294</v>
      </c>
      <c r="C2009">
        <v>2026</v>
      </c>
      <c r="D2009" t="s">
        <v>85</v>
      </c>
      <c r="E2009">
        <v>9</v>
      </c>
      <c r="F2009" t="s">
        <v>88</v>
      </c>
      <c r="G2009" t="s">
        <v>0</v>
      </c>
      <c r="H2009" t="s">
        <v>36</v>
      </c>
      <c r="I2009" t="s">
        <v>19</v>
      </c>
      <c r="J2009" t="s">
        <v>3</v>
      </c>
      <c r="K2009" t="s">
        <v>9</v>
      </c>
      <c r="L2009" t="s">
        <v>46</v>
      </c>
      <c r="M2009">
        <v>2</v>
      </c>
      <c r="N2009">
        <v>73</v>
      </c>
      <c r="O2009">
        <v>0.05</v>
      </c>
      <c r="P2009">
        <v>31.41</v>
      </c>
      <c r="Q2009">
        <v>138.69999999999999</v>
      </c>
      <c r="R2009">
        <v>62.82</v>
      </c>
      <c r="S2009">
        <v>75.88</v>
      </c>
      <c r="T2009">
        <v>0.54708002883922136</v>
      </c>
      <c r="U2009">
        <v>2026</v>
      </c>
      <c r="V2009" t="s">
        <v>85</v>
      </c>
      <c r="W2009">
        <v>9</v>
      </c>
      <c r="X2009" t="s">
        <v>88</v>
      </c>
    </row>
    <row r="2010" spans="1:24">
      <c r="A2010">
        <v>2299</v>
      </c>
      <c r="B2010" s="28">
        <v>46294</v>
      </c>
      <c r="C2010">
        <v>2026</v>
      </c>
      <c r="D2010" t="s">
        <v>85</v>
      </c>
      <c r="E2010">
        <v>9</v>
      </c>
      <c r="F2010" t="s">
        <v>88</v>
      </c>
      <c r="G2010" t="s">
        <v>6</v>
      </c>
      <c r="H2010" t="s">
        <v>41</v>
      </c>
      <c r="I2010" t="s">
        <v>2</v>
      </c>
      <c r="J2010" t="s">
        <v>13</v>
      </c>
      <c r="K2010" t="s">
        <v>14</v>
      </c>
      <c r="L2010" t="s">
        <v>15</v>
      </c>
      <c r="M2010">
        <v>2</v>
      </c>
      <c r="N2010">
        <v>36.93</v>
      </c>
      <c r="O2010">
        <v>0.1</v>
      </c>
      <c r="P2010">
        <v>13.4</v>
      </c>
      <c r="Q2010">
        <v>66.474000000000004</v>
      </c>
      <c r="R2010">
        <v>26.8</v>
      </c>
      <c r="S2010">
        <v>39.674000000000007</v>
      </c>
      <c r="T2010">
        <v>0.59683485272437353</v>
      </c>
      <c r="U2010">
        <v>2026</v>
      </c>
      <c r="V2010" t="s">
        <v>85</v>
      </c>
      <c r="W2010">
        <v>9</v>
      </c>
      <c r="X2010" t="s">
        <v>88</v>
      </c>
    </row>
    <row r="2011" spans="1:24">
      <c r="A2011">
        <v>3051</v>
      </c>
      <c r="B2011" s="28">
        <v>46294</v>
      </c>
      <c r="C2011">
        <v>2026</v>
      </c>
      <c r="D2011" t="s">
        <v>85</v>
      </c>
      <c r="E2011">
        <v>9</v>
      </c>
      <c r="F2011" t="s">
        <v>88</v>
      </c>
      <c r="G2011" t="s">
        <v>6</v>
      </c>
      <c r="H2011" t="s">
        <v>49</v>
      </c>
      <c r="I2011" t="s">
        <v>2</v>
      </c>
      <c r="J2011" t="s">
        <v>13</v>
      </c>
      <c r="K2011" t="s">
        <v>34</v>
      </c>
      <c r="L2011" t="s">
        <v>45</v>
      </c>
      <c r="M2011">
        <v>2</v>
      </c>
      <c r="N2011">
        <v>51.52</v>
      </c>
      <c r="O2011">
        <v>0</v>
      </c>
      <c r="P2011">
        <v>21.47</v>
      </c>
      <c r="Q2011">
        <v>103.04</v>
      </c>
      <c r="R2011">
        <v>42.94</v>
      </c>
      <c r="S2011">
        <v>60.100000000000009</v>
      </c>
      <c r="T2011">
        <v>0.58326863354037273</v>
      </c>
      <c r="U2011">
        <v>2026</v>
      </c>
      <c r="V2011" t="s">
        <v>85</v>
      </c>
      <c r="W2011">
        <v>9</v>
      </c>
      <c r="X2011" t="s">
        <v>88</v>
      </c>
    </row>
    <row r="2012" spans="1:24">
      <c r="A2012">
        <v>4018</v>
      </c>
      <c r="B2012" s="28">
        <v>46294</v>
      </c>
      <c r="C2012">
        <v>2026</v>
      </c>
      <c r="D2012" t="s">
        <v>85</v>
      </c>
      <c r="E2012">
        <v>9</v>
      </c>
      <c r="F2012" t="s">
        <v>88</v>
      </c>
      <c r="G2012" t="s">
        <v>6</v>
      </c>
      <c r="H2012" t="s">
        <v>27</v>
      </c>
      <c r="I2012" t="s">
        <v>2</v>
      </c>
      <c r="J2012" t="s">
        <v>13</v>
      </c>
      <c r="K2012" t="s">
        <v>34</v>
      </c>
      <c r="L2012" t="s">
        <v>45</v>
      </c>
      <c r="M2012">
        <v>1</v>
      </c>
      <c r="N2012">
        <v>50.42</v>
      </c>
      <c r="O2012">
        <v>0</v>
      </c>
      <c r="P2012">
        <v>21.68</v>
      </c>
      <c r="Q2012">
        <v>50.42</v>
      </c>
      <c r="R2012">
        <v>21.68</v>
      </c>
      <c r="S2012">
        <v>28.740000000000002</v>
      </c>
      <c r="T2012">
        <v>0.57001190003966684</v>
      </c>
      <c r="U2012">
        <v>2026</v>
      </c>
      <c r="V2012" t="s">
        <v>85</v>
      </c>
      <c r="W2012">
        <v>9</v>
      </c>
      <c r="X2012" t="s">
        <v>88</v>
      </c>
    </row>
    <row r="2013" spans="1:24">
      <c r="A2013">
        <v>4118</v>
      </c>
      <c r="B2013" s="28">
        <v>46294</v>
      </c>
      <c r="C2013">
        <v>2026</v>
      </c>
      <c r="D2013" t="s">
        <v>85</v>
      </c>
      <c r="E2013">
        <v>9</v>
      </c>
      <c r="F2013" t="s">
        <v>88</v>
      </c>
      <c r="G2013" t="s">
        <v>6</v>
      </c>
      <c r="H2013" t="s">
        <v>49</v>
      </c>
      <c r="I2013" t="s">
        <v>8</v>
      </c>
      <c r="J2013" t="s">
        <v>3</v>
      </c>
      <c r="K2013" t="s">
        <v>9</v>
      </c>
      <c r="L2013" t="s">
        <v>37</v>
      </c>
      <c r="M2013">
        <v>10</v>
      </c>
      <c r="N2013">
        <v>157.79</v>
      </c>
      <c r="O2013">
        <v>0.1</v>
      </c>
      <c r="P2013">
        <v>77.900000000000006</v>
      </c>
      <c r="Q2013">
        <v>1420.11</v>
      </c>
      <c r="R2013">
        <v>779</v>
      </c>
      <c r="S2013">
        <v>641.1099999999999</v>
      </c>
      <c r="T2013">
        <v>0.4514509439409623</v>
      </c>
      <c r="U2013">
        <v>2026</v>
      </c>
      <c r="V2013" t="s">
        <v>85</v>
      </c>
      <c r="W2013">
        <v>9</v>
      </c>
      <c r="X2013" t="s">
        <v>88</v>
      </c>
    </row>
    <row r="2014" spans="1:24">
      <c r="A2014">
        <v>4251</v>
      </c>
      <c r="B2014" s="28">
        <v>46294</v>
      </c>
      <c r="C2014">
        <v>2026</v>
      </c>
      <c r="D2014" t="s">
        <v>85</v>
      </c>
      <c r="E2014">
        <v>9</v>
      </c>
      <c r="F2014" t="s">
        <v>88</v>
      </c>
      <c r="G2014" t="s">
        <v>6</v>
      </c>
      <c r="H2014" t="s">
        <v>41</v>
      </c>
      <c r="I2014" t="s">
        <v>2</v>
      </c>
      <c r="J2014" t="s">
        <v>3</v>
      </c>
      <c r="K2014" t="s">
        <v>4</v>
      </c>
      <c r="L2014" t="s">
        <v>26</v>
      </c>
      <c r="M2014">
        <v>1</v>
      </c>
      <c r="N2014">
        <v>40.409999999999997</v>
      </c>
      <c r="O2014">
        <v>0.15</v>
      </c>
      <c r="P2014">
        <v>16.3</v>
      </c>
      <c r="Q2014">
        <v>34.348499999999994</v>
      </c>
      <c r="R2014">
        <v>16.3</v>
      </c>
      <c r="S2014">
        <v>18.048499999999994</v>
      </c>
      <c r="T2014">
        <v>0.52545234871974023</v>
      </c>
      <c r="U2014">
        <v>2026</v>
      </c>
      <c r="V2014" t="s">
        <v>85</v>
      </c>
      <c r="W2014">
        <v>9</v>
      </c>
      <c r="X2014" t="s">
        <v>88</v>
      </c>
    </row>
    <row r="2015" spans="1:24">
      <c r="A2015">
        <v>4557</v>
      </c>
      <c r="B2015" s="28">
        <v>46294</v>
      </c>
      <c r="C2015">
        <v>2026</v>
      </c>
      <c r="D2015" t="s">
        <v>85</v>
      </c>
      <c r="E2015">
        <v>9</v>
      </c>
      <c r="F2015" t="s">
        <v>88</v>
      </c>
      <c r="G2015" t="s">
        <v>20</v>
      </c>
      <c r="H2015" t="s">
        <v>33</v>
      </c>
      <c r="I2015" t="s">
        <v>2</v>
      </c>
      <c r="J2015" t="s">
        <v>13</v>
      </c>
      <c r="K2015" t="s">
        <v>4</v>
      </c>
      <c r="L2015" t="s">
        <v>22</v>
      </c>
      <c r="M2015">
        <v>2</v>
      </c>
      <c r="N2015">
        <v>50.17</v>
      </c>
      <c r="O2015">
        <v>0.05</v>
      </c>
      <c r="P2015">
        <v>22.83</v>
      </c>
      <c r="Q2015">
        <v>95.322999999999993</v>
      </c>
      <c r="R2015">
        <v>45.66</v>
      </c>
      <c r="S2015">
        <v>49.662999999999997</v>
      </c>
      <c r="T2015">
        <v>0.52099703114673268</v>
      </c>
      <c r="U2015">
        <v>2026</v>
      </c>
      <c r="V2015" t="s">
        <v>85</v>
      </c>
      <c r="W2015">
        <v>9</v>
      </c>
      <c r="X2015" t="s">
        <v>88</v>
      </c>
    </row>
    <row r="2016" spans="1:24">
      <c r="A2016">
        <v>4811</v>
      </c>
      <c r="B2016" s="28">
        <v>46294</v>
      </c>
      <c r="C2016">
        <v>2026</v>
      </c>
      <c r="D2016" t="s">
        <v>85</v>
      </c>
      <c r="E2016">
        <v>9</v>
      </c>
      <c r="F2016" t="s">
        <v>88</v>
      </c>
      <c r="G2016" t="s">
        <v>6</v>
      </c>
      <c r="H2016" t="s">
        <v>49</v>
      </c>
      <c r="I2016" t="s">
        <v>2</v>
      </c>
      <c r="J2016" t="s">
        <v>13</v>
      </c>
      <c r="K2016" t="s">
        <v>9</v>
      </c>
      <c r="L2016" t="s">
        <v>37</v>
      </c>
      <c r="M2016">
        <v>1</v>
      </c>
      <c r="N2016">
        <v>155.55000000000001</v>
      </c>
      <c r="O2016">
        <v>0.1</v>
      </c>
      <c r="P2016">
        <v>79.2</v>
      </c>
      <c r="Q2016">
        <v>139.995</v>
      </c>
      <c r="R2016">
        <v>79.2</v>
      </c>
      <c r="S2016">
        <v>60.795000000000002</v>
      </c>
      <c r="T2016">
        <v>0.43426550948248149</v>
      </c>
      <c r="U2016">
        <v>2026</v>
      </c>
      <c r="V2016" t="s">
        <v>85</v>
      </c>
      <c r="W2016">
        <v>9</v>
      </c>
      <c r="X2016" t="s">
        <v>88</v>
      </c>
    </row>
    <row r="2017" spans="1:24">
      <c r="A2017">
        <v>306</v>
      </c>
      <c r="B2017" s="28">
        <v>46295</v>
      </c>
      <c r="C2017">
        <v>2026</v>
      </c>
      <c r="D2017" t="s">
        <v>85</v>
      </c>
      <c r="E2017">
        <v>9</v>
      </c>
      <c r="F2017" t="s">
        <v>88</v>
      </c>
      <c r="G2017" t="s">
        <v>11</v>
      </c>
      <c r="H2017" t="s">
        <v>39</v>
      </c>
      <c r="I2017" t="s">
        <v>19</v>
      </c>
      <c r="J2017" t="s">
        <v>16</v>
      </c>
      <c r="K2017" t="s">
        <v>4</v>
      </c>
      <c r="L2017" t="s">
        <v>22</v>
      </c>
      <c r="M2017">
        <v>1</v>
      </c>
      <c r="N2017">
        <v>51.81</v>
      </c>
      <c r="O2017">
        <v>0.1</v>
      </c>
      <c r="P2017">
        <v>22.65</v>
      </c>
      <c r="Q2017">
        <v>46.629000000000005</v>
      </c>
      <c r="R2017">
        <v>22.65</v>
      </c>
      <c r="S2017">
        <v>23.979000000000006</v>
      </c>
      <c r="T2017">
        <v>0.51425078813613856</v>
      </c>
      <c r="U2017">
        <v>2026</v>
      </c>
      <c r="V2017" t="s">
        <v>85</v>
      </c>
      <c r="W2017">
        <v>9</v>
      </c>
      <c r="X2017" t="s">
        <v>88</v>
      </c>
    </row>
    <row r="2018" spans="1:24">
      <c r="A2018">
        <v>1158</v>
      </c>
      <c r="B2018" s="28">
        <v>46295</v>
      </c>
      <c r="C2018">
        <v>2026</v>
      </c>
      <c r="D2018" t="s">
        <v>85</v>
      </c>
      <c r="E2018">
        <v>9</v>
      </c>
      <c r="F2018" t="s">
        <v>88</v>
      </c>
      <c r="G2018" t="s">
        <v>0</v>
      </c>
      <c r="H2018" t="s">
        <v>36</v>
      </c>
      <c r="I2018" t="s">
        <v>19</v>
      </c>
      <c r="J2018" t="s">
        <v>3</v>
      </c>
      <c r="K2018" t="s">
        <v>34</v>
      </c>
      <c r="L2018" t="s">
        <v>35</v>
      </c>
      <c r="M2018">
        <v>1</v>
      </c>
      <c r="N2018">
        <v>40.61</v>
      </c>
      <c r="O2018">
        <v>0.1</v>
      </c>
      <c r="P2018">
        <v>14.28</v>
      </c>
      <c r="Q2018">
        <v>36.548999999999999</v>
      </c>
      <c r="R2018">
        <v>14.28</v>
      </c>
      <c r="S2018">
        <v>22.268999999999998</v>
      </c>
      <c r="T2018">
        <v>0.60929163588607071</v>
      </c>
      <c r="U2018">
        <v>2026</v>
      </c>
      <c r="V2018" t="s">
        <v>85</v>
      </c>
      <c r="W2018">
        <v>9</v>
      </c>
      <c r="X2018" t="s">
        <v>88</v>
      </c>
    </row>
    <row r="2019" spans="1:24">
      <c r="A2019">
        <v>1639</v>
      </c>
      <c r="B2019" s="28">
        <v>46295</v>
      </c>
      <c r="C2019">
        <v>2026</v>
      </c>
      <c r="D2019" t="s">
        <v>85</v>
      </c>
      <c r="E2019">
        <v>9</v>
      </c>
      <c r="F2019" t="s">
        <v>88</v>
      </c>
      <c r="G2019" t="s">
        <v>11</v>
      </c>
      <c r="H2019" t="s">
        <v>12</v>
      </c>
      <c r="I2019" t="s">
        <v>19</v>
      </c>
      <c r="J2019" t="s">
        <v>16</v>
      </c>
      <c r="K2019" t="s">
        <v>9</v>
      </c>
      <c r="L2019" t="s">
        <v>17</v>
      </c>
      <c r="M2019">
        <v>1</v>
      </c>
      <c r="N2019">
        <v>140.78</v>
      </c>
      <c r="O2019">
        <v>0.05</v>
      </c>
      <c r="P2019">
        <v>80.8</v>
      </c>
      <c r="Q2019">
        <v>133.74099999999999</v>
      </c>
      <c r="R2019">
        <v>80.8</v>
      </c>
      <c r="S2019">
        <v>52.940999999999988</v>
      </c>
      <c r="T2019">
        <v>0.39584719719457756</v>
      </c>
      <c r="U2019">
        <v>2026</v>
      </c>
      <c r="V2019" t="s">
        <v>85</v>
      </c>
      <c r="W2019">
        <v>9</v>
      </c>
      <c r="X2019" t="s">
        <v>88</v>
      </c>
    </row>
    <row r="2020" spans="1:24">
      <c r="A2020">
        <v>2247</v>
      </c>
      <c r="B2020" s="28">
        <v>46295</v>
      </c>
      <c r="C2020">
        <v>2026</v>
      </c>
      <c r="D2020" t="s">
        <v>85</v>
      </c>
      <c r="E2020">
        <v>9</v>
      </c>
      <c r="F2020" t="s">
        <v>88</v>
      </c>
      <c r="G2020" t="s">
        <v>6</v>
      </c>
      <c r="H2020" t="s">
        <v>27</v>
      </c>
      <c r="I2020" t="s">
        <v>19</v>
      </c>
      <c r="J2020" t="s">
        <v>16</v>
      </c>
      <c r="K2020" t="s">
        <v>14</v>
      </c>
      <c r="L2020" t="s">
        <v>48</v>
      </c>
      <c r="M2020">
        <v>1</v>
      </c>
      <c r="N2020">
        <v>163.13999999999999</v>
      </c>
      <c r="O2020">
        <v>0</v>
      </c>
      <c r="P2020">
        <v>87.53</v>
      </c>
      <c r="Q2020">
        <v>163.13999999999999</v>
      </c>
      <c r="R2020">
        <v>87.53</v>
      </c>
      <c r="S2020">
        <v>75.609999999999985</v>
      </c>
      <c r="T2020">
        <v>0.4634669608924849</v>
      </c>
      <c r="U2020">
        <v>2026</v>
      </c>
      <c r="V2020" t="s">
        <v>85</v>
      </c>
      <c r="W2020">
        <v>9</v>
      </c>
      <c r="X2020" t="s">
        <v>88</v>
      </c>
    </row>
    <row r="2021" spans="1:24">
      <c r="A2021">
        <v>3119</v>
      </c>
      <c r="B2021" s="28">
        <v>46295</v>
      </c>
      <c r="C2021">
        <v>2026</v>
      </c>
      <c r="D2021" t="s">
        <v>85</v>
      </c>
      <c r="E2021">
        <v>9</v>
      </c>
      <c r="F2021" t="s">
        <v>88</v>
      </c>
      <c r="G2021" t="s">
        <v>20</v>
      </c>
      <c r="H2021" t="s">
        <v>21</v>
      </c>
      <c r="I2021" t="s">
        <v>19</v>
      </c>
      <c r="J2021" t="s">
        <v>3</v>
      </c>
      <c r="K2021" t="s">
        <v>9</v>
      </c>
      <c r="L2021" t="s">
        <v>46</v>
      </c>
      <c r="M2021">
        <v>1</v>
      </c>
      <c r="N2021">
        <v>70.91</v>
      </c>
      <c r="O2021">
        <v>0</v>
      </c>
      <c r="P2021">
        <v>31.73</v>
      </c>
      <c r="Q2021">
        <v>70.91</v>
      </c>
      <c r="R2021">
        <v>31.73</v>
      </c>
      <c r="S2021">
        <v>39.179999999999993</v>
      </c>
      <c r="T2021">
        <v>0.55253137780284856</v>
      </c>
      <c r="U2021">
        <v>2026</v>
      </c>
      <c r="V2021" t="s">
        <v>85</v>
      </c>
      <c r="W2021">
        <v>9</v>
      </c>
      <c r="X2021" t="s">
        <v>88</v>
      </c>
    </row>
    <row r="2022" spans="1:24">
      <c r="A2022">
        <v>3267</v>
      </c>
      <c r="B2022" s="28">
        <v>46295</v>
      </c>
      <c r="C2022">
        <v>2026</v>
      </c>
      <c r="D2022" t="s">
        <v>85</v>
      </c>
      <c r="E2022">
        <v>9</v>
      </c>
      <c r="F2022" t="s">
        <v>88</v>
      </c>
      <c r="G2022" t="s">
        <v>20</v>
      </c>
      <c r="H2022" t="s">
        <v>47</v>
      </c>
      <c r="I2022" t="s">
        <v>28</v>
      </c>
      <c r="J2022" t="s">
        <v>3</v>
      </c>
      <c r="K2022" t="s">
        <v>4</v>
      </c>
      <c r="L2022" t="s">
        <v>5</v>
      </c>
      <c r="M2022">
        <v>2</v>
      </c>
      <c r="N2022">
        <v>81.99</v>
      </c>
      <c r="O2022">
        <v>0</v>
      </c>
      <c r="P2022">
        <v>43.95</v>
      </c>
      <c r="Q2022">
        <v>163.98</v>
      </c>
      <c r="R2022">
        <v>87.9</v>
      </c>
      <c r="S2022">
        <v>76.079999999999984</v>
      </c>
      <c r="T2022">
        <v>0.46395901939260881</v>
      </c>
      <c r="U2022">
        <v>2026</v>
      </c>
      <c r="V2022" t="s">
        <v>85</v>
      </c>
      <c r="W2022">
        <v>9</v>
      </c>
      <c r="X2022" t="s">
        <v>88</v>
      </c>
    </row>
    <row r="2023" spans="1:24">
      <c r="A2023">
        <v>3382</v>
      </c>
      <c r="B2023" s="28">
        <v>46295</v>
      </c>
      <c r="C2023">
        <v>2026</v>
      </c>
      <c r="D2023" t="s">
        <v>85</v>
      </c>
      <c r="E2023">
        <v>9</v>
      </c>
      <c r="F2023" t="s">
        <v>88</v>
      </c>
      <c r="G2023" t="s">
        <v>20</v>
      </c>
      <c r="H2023" t="s">
        <v>21</v>
      </c>
      <c r="I2023" t="s">
        <v>28</v>
      </c>
      <c r="J2023" t="s">
        <v>13</v>
      </c>
      <c r="K2023" t="s">
        <v>4</v>
      </c>
      <c r="L2023" t="s">
        <v>5</v>
      </c>
      <c r="M2023">
        <v>2</v>
      </c>
      <c r="N2023">
        <v>81.13</v>
      </c>
      <c r="O2023">
        <v>0</v>
      </c>
      <c r="P2023">
        <v>43.7</v>
      </c>
      <c r="Q2023">
        <v>162.26</v>
      </c>
      <c r="R2023">
        <v>87.4</v>
      </c>
      <c r="S2023">
        <v>74.859999999999985</v>
      </c>
      <c r="T2023">
        <v>0.46135831381733017</v>
      </c>
      <c r="U2023">
        <v>2026</v>
      </c>
      <c r="V2023" t="s">
        <v>85</v>
      </c>
      <c r="W2023">
        <v>9</v>
      </c>
      <c r="X2023" t="s">
        <v>88</v>
      </c>
    </row>
    <row r="2024" spans="1:24">
      <c r="A2024">
        <v>3814</v>
      </c>
      <c r="B2024" s="28">
        <v>46295</v>
      </c>
      <c r="C2024">
        <v>2026</v>
      </c>
      <c r="D2024" t="s">
        <v>85</v>
      </c>
      <c r="E2024">
        <v>9</v>
      </c>
      <c r="F2024" t="s">
        <v>88</v>
      </c>
      <c r="G2024" t="s">
        <v>6</v>
      </c>
      <c r="H2024" t="s">
        <v>43</v>
      </c>
      <c r="I2024" t="s">
        <v>8</v>
      </c>
      <c r="J2024" t="s">
        <v>3</v>
      </c>
      <c r="K2024" t="s">
        <v>9</v>
      </c>
      <c r="L2024" t="s">
        <v>17</v>
      </c>
      <c r="M2024">
        <v>5</v>
      </c>
      <c r="N2024">
        <v>141.08000000000001</v>
      </c>
      <c r="O2024">
        <v>0.05</v>
      </c>
      <c r="P2024">
        <v>78.23</v>
      </c>
      <c r="Q2024">
        <v>670.13000000000011</v>
      </c>
      <c r="R2024">
        <v>391.15000000000003</v>
      </c>
      <c r="S2024">
        <v>278.98000000000008</v>
      </c>
      <c r="T2024">
        <v>0.4163072836613792</v>
      </c>
      <c r="U2024">
        <v>2026</v>
      </c>
      <c r="V2024" t="s">
        <v>85</v>
      </c>
      <c r="W2024">
        <v>9</v>
      </c>
      <c r="X2024" t="s">
        <v>88</v>
      </c>
    </row>
    <row r="2025" spans="1:24">
      <c r="A2025">
        <v>3818</v>
      </c>
      <c r="B2025" s="28">
        <v>46295</v>
      </c>
      <c r="C2025">
        <v>2026</v>
      </c>
      <c r="D2025" t="s">
        <v>85</v>
      </c>
      <c r="E2025">
        <v>9</v>
      </c>
      <c r="F2025" t="s">
        <v>88</v>
      </c>
      <c r="G2025" t="s">
        <v>0</v>
      </c>
      <c r="H2025" t="s">
        <v>50</v>
      </c>
      <c r="I2025" t="s">
        <v>2</v>
      </c>
      <c r="J2025" t="s">
        <v>3</v>
      </c>
      <c r="K2025" t="s">
        <v>14</v>
      </c>
      <c r="L2025" t="s">
        <v>15</v>
      </c>
      <c r="M2025">
        <v>5</v>
      </c>
      <c r="N2025">
        <v>36.18</v>
      </c>
      <c r="O2025">
        <v>0</v>
      </c>
      <c r="P2025">
        <v>13.66</v>
      </c>
      <c r="Q2025">
        <v>180.9</v>
      </c>
      <c r="R2025">
        <v>68.3</v>
      </c>
      <c r="S2025">
        <v>112.60000000000001</v>
      </c>
      <c r="T2025">
        <v>0.62244333886124936</v>
      </c>
      <c r="U2025">
        <v>2026</v>
      </c>
      <c r="V2025" t="s">
        <v>85</v>
      </c>
      <c r="W2025">
        <v>9</v>
      </c>
      <c r="X2025" t="s">
        <v>88</v>
      </c>
    </row>
    <row r="2026" spans="1:24">
      <c r="A2026">
        <v>4347</v>
      </c>
      <c r="B2026" s="28">
        <v>46295</v>
      </c>
      <c r="C2026">
        <v>2026</v>
      </c>
      <c r="D2026" t="s">
        <v>85</v>
      </c>
      <c r="E2026">
        <v>9</v>
      </c>
      <c r="F2026" t="s">
        <v>88</v>
      </c>
      <c r="G2026" t="s">
        <v>20</v>
      </c>
      <c r="H2026" t="s">
        <v>47</v>
      </c>
      <c r="I2026" t="s">
        <v>28</v>
      </c>
      <c r="J2026" t="s">
        <v>13</v>
      </c>
      <c r="K2026" t="s">
        <v>4</v>
      </c>
      <c r="L2026" t="s">
        <v>5</v>
      </c>
      <c r="M2026">
        <v>1</v>
      </c>
      <c r="N2026">
        <v>81.06</v>
      </c>
      <c r="O2026">
        <v>0.05</v>
      </c>
      <c r="P2026">
        <v>43.54</v>
      </c>
      <c r="Q2026">
        <v>77.007000000000005</v>
      </c>
      <c r="R2026">
        <v>43.54</v>
      </c>
      <c r="S2026">
        <v>33.467000000000006</v>
      </c>
      <c r="T2026">
        <v>0.434596854831379</v>
      </c>
      <c r="U2026">
        <v>2026</v>
      </c>
      <c r="V2026" t="s">
        <v>85</v>
      </c>
      <c r="W2026">
        <v>9</v>
      </c>
      <c r="X2026" t="s">
        <v>88</v>
      </c>
    </row>
    <row r="2027" spans="1:24">
      <c r="A2027">
        <v>4646</v>
      </c>
      <c r="B2027" s="28">
        <v>46295</v>
      </c>
      <c r="C2027">
        <v>2026</v>
      </c>
      <c r="D2027" t="s">
        <v>85</v>
      </c>
      <c r="E2027">
        <v>9</v>
      </c>
      <c r="F2027" t="s">
        <v>88</v>
      </c>
      <c r="G2027" t="s">
        <v>11</v>
      </c>
      <c r="H2027" t="s">
        <v>18</v>
      </c>
      <c r="I2027" t="s">
        <v>2</v>
      </c>
      <c r="J2027" t="s">
        <v>16</v>
      </c>
      <c r="K2027" t="s">
        <v>34</v>
      </c>
      <c r="L2027" t="s">
        <v>45</v>
      </c>
      <c r="M2027">
        <v>1</v>
      </c>
      <c r="N2027">
        <v>49.51</v>
      </c>
      <c r="O2027">
        <v>0.15</v>
      </c>
      <c r="P2027">
        <v>21.4</v>
      </c>
      <c r="Q2027">
        <v>42.083499999999994</v>
      </c>
      <c r="R2027">
        <v>21.4</v>
      </c>
      <c r="S2027">
        <v>20.683499999999995</v>
      </c>
      <c r="T2027">
        <v>0.49148716242707946</v>
      </c>
      <c r="U2027">
        <v>2026</v>
      </c>
      <c r="V2027" t="s">
        <v>85</v>
      </c>
      <c r="W2027">
        <v>9</v>
      </c>
      <c r="X2027" t="s">
        <v>88</v>
      </c>
    </row>
    <row r="2028" spans="1:24">
      <c r="A2028">
        <v>5102</v>
      </c>
      <c r="B2028" s="28">
        <v>46295</v>
      </c>
      <c r="C2028">
        <v>2026</v>
      </c>
      <c r="D2028" t="s">
        <v>85</v>
      </c>
      <c r="E2028">
        <v>9</v>
      </c>
      <c r="F2028" t="s">
        <v>88</v>
      </c>
      <c r="G2028" t="s">
        <v>6</v>
      </c>
      <c r="H2028" t="s">
        <v>49</v>
      </c>
      <c r="I2028" t="s">
        <v>2</v>
      </c>
      <c r="J2028" t="s">
        <v>13</v>
      </c>
      <c r="K2028" t="s">
        <v>23</v>
      </c>
      <c r="L2028" t="s">
        <v>29</v>
      </c>
      <c r="M2028">
        <v>1</v>
      </c>
      <c r="N2028">
        <v>196.74</v>
      </c>
      <c r="O2028">
        <v>0.15</v>
      </c>
      <c r="P2028">
        <v>102.01</v>
      </c>
      <c r="Q2028">
        <v>167.22900000000001</v>
      </c>
      <c r="R2028">
        <v>102.01</v>
      </c>
      <c r="S2028">
        <v>65.219000000000008</v>
      </c>
      <c r="T2028">
        <v>0.38999814625453721</v>
      </c>
      <c r="U2028">
        <v>2026</v>
      </c>
      <c r="V2028" t="s">
        <v>85</v>
      </c>
      <c r="W2028">
        <v>9</v>
      </c>
      <c r="X2028" t="s">
        <v>88</v>
      </c>
    </row>
    <row r="2029" spans="1:24">
      <c r="A2029">
        <v>5152</v>
      </c>
      <c r="B2029" s="28">
        <v>46295</v>
      </c>
      <c r="C2029">
        <v>2026</v>
      </c>
      <c r="D2029" t="s">
        <v>85</v>
      </c>
      <c r="E2029">
        <v>9</v>
      </c>
      <c r="F2029" t="s">
        <v>88</v>
      </c>
      <c r="G2029" t="s">
        <v>20</v>
      </c>
      <c r="H2029" t="s">
        <v>47</v>
      </c>
      <c r="I2029" t="s">
        <v>2</v>
      </c>
      <c r="J2029" t="s">
        <v>13</v>
      </c>
      <c r="K2029" t="s">
        <v>9</v>
      </c>
      <c r="L2029" t="s">
        <v>10</v>
      </c>
      <c r="M2029">
        <v>2</v>
      </c>
      <c r="N2029">
        <v>91.78</v>
      </c>
      <c r="O2029">
        <v>0.1</v>
      </c>
      <c r="P2029">
        <v>45.51</v>
      </c>
      <c r="Q2029">
        <v>165.20400000000001</v>
      </c>
      <c r="R2029">
        <v>91.02</v>
      </c>
      <c r="S2029">
        <v>74.184000000000012</v>
      </c>
      <c r="T2029">
        <v>0.44904481731677204</v>
      </c>
      <c r="U2029">
        <v>2026</v>
      </c>
      <c r="V2029" t="s">
        <v>85</v>
      </c>
      <c r="W2029">
        <v>9</v>
      </c>
      <c r="X2029" t="s">
        <v>88</v>
      </c>
    </row>
    <row r="2030" spans="1:24">
      <c r="A2030">
        <v>151</v>
      </c>
      <c r="B2030" s="28">
        <v>46296</v>
      </c>
      <c r="C2030">
        <v>2026</v>
      </c>
      <c r="D2030" t="s">
        <v>89</v>
      </c>
      <c r="E2030">
        <v>10</v>
      </c>
      <c r="F2030" t="s">
        <v>90</v>
      </c>
      <c r="G2030" t="s">
        <v>11</v>
      </c>
      <c r="H2030" t="s">
        <v>39</v>
      </c>
      <c r="I2030" t="s">
        <v>2</v>
      </c>
      <c r="J2030" t="s">
        <v>13</v>
      </c>
      <c r="K2030" t="s">
        <v>9</v>
      </c>
      <c r="L2030" t="s">
        <v>17</v>
      </c>
      <c r="M2030">
        <v>5</v>
      </c>
      <c r="N2030">
        <v>146.69</v>
      </c>
      <c r="O2030">
        <v>0</v>
      </c>
      <c r="P2030">
        <v>79</v>
      </c>
      <c r="Q2030">
        <v>733.45</v>
      </c>
      <c r="R2030">
        <v>395</v>
      </c>
      <c r="S2030">
        <v>338.45000000000005</v>
      </c>
      <c r="T2030">
        <v>0.46144931488172342</v>
      </c>
      <c r="U2030">
        <v>2026</v>
      </c>
      <c r="V2030" t="s">
        <v>89</v>
      </c>
      <c r="W2030">
        <v>10</v>
      </c>
      <c r="X2030" t="s">
        <v>90</v>
      </c>
    </row>
    <row r="2031" spans="1:24">
      <c r="A2031">
        <v>1292</v>
      </c>
      <c r="B2031" s="28">
        <v>46296</v>
      </c>
      <c r="C2031">
        <v>2026</v>
      </c>
      <c r="D2031" t="s">
        <v>89</v>
      </c>
      <c r="E2031">
        <v>10</v>
      </c>
      <c r="F2031" t="s">
        <v>90</v>
      </c>
      <c r="G2031" t="s">
        <v>0</v>
      </c>
      <c r="H2031" t="s">
        <v>36</v>
      </c>
      <c r="I2031" t="s">
        <v>19</v>
      </c>
      <c r="J2031" t="s">
        <v>13</v>
      </c>
      <c r="K2031" t="s">
        <v>23</v>
      </c>
      <c r="L2031" t="s">
        <v>40</v>
      </c>
      <c r="M2031">
        <v>1</v>
      </c>
      <c r="N2031">
        <v>79.81</v>
      </c>
      <c r="O2031">
        <v>0</v>
      </c>
      <c r="P2031">
        <v>39.08</v>
      </c>
      <c r="Q2031">
        <v>79.81</v>
      </c>
      <c r="R2031">
        <v>39.08</v>
      </c>
      <c r="S2031">
        <v>40.730000000000004</v>
      </c>
      <c r="T2031">
        <v>0.5103370504949255</v>
      </c>
      <c r="U2031">
        <v>2026</v>
      </c>
      <c r="V2031" t="s">
        <v>89</v>
      </c>
      <c r="W2031">
        <v>10</v>
      </c>
      <c r="X2031" t="s">
        <v>90</v>
      </c>
    </row>
    <row r="2032" spans="1:24">
      <c r="A2032">
        <v>1862</v>
      </c>
      <c r="B2032" s="28">
        <v>46296</v>
      </c>
      <c r="C2032">
        <v>2026</v>
      </c>
      <c r="D2032" t="s">
        <v>89</v>
      </c>
      <c r="E2032">
        <v>10</v>
      </c>
      <c r="F2032" t="s">
        <v>90</v>
      </c>
      <c r="G2032" t="s">
        <v>20</v>
      </c>
      <c r="H2032" t="s">
        <v>33</v>
      </c>
      <c r="I2032" t="s">
        <v>2</v>
      </c>
      <c r="J2032" t="s">
        <v>13</v>
      </c>
      <c r="K2032" t="s">
        <v>23</v>
      </c>
      <c r="L2032" t="s">
        <v>51</v>
      </c>
      <c r="M2032">
        <v>5</v>
      </c>
      <c r="N2032">
        <v>121.63</v>
      </c>
      <c r="O2032">
        <v>0.05</v>
      </c>
      <c r="P2032">
        <v>61.7</v>
      </c>
      <c r="Q2032">
        <v>577.74249999999995</v>
      </c>
      <c r="R2032">
        <v>308.5</v>
      </c>
      <c r="S2032">
        <v>269.24249999999995</v>
      </c>
      <c r="T2032">
        <v>0.46602508903187834</v>
      </c>
      <c r="U2032">
        <v>2026</v>
      </c>
      <c r="V2032" t="s">
        <v>89</v>
      </c>
      <c r="W2032">
        <v>10</v>
      </c>
      <c r="X2032" t="s">
        <v>90</v>
      </c>
    </row>
    <row r="2033" spans="1:24">
      <c r="A2033">
        <v>2569</v>
      </c>
      <c r="B2033" s="28">
        <v>46296</v>
      </c>
      <c r="C2033">
        <v>2026</v>
      </c>
      <c r="D2033" t="s">
        <v>89</v>
      </c>
      <c r="E2033">
        <v>10</v>
      </c>
      <c r="F2033" t="s">
        <v>90</v>
      </c>
      <c r="G2033" t="s">
        <v>20</v>
      </c>
      <c r="H2033" t="s">
        <v>47</v>
      </c>
      <c r="I2033" t="s">
        <v>8</v>
      </c>
      <c r="J2033" t="s">
        <v>16</v>
      </c>
      <c r="K2033" t="s">
        <v>4</v>
      </c>
      <c r="L2033" t="s">
        <v>22</v>
      </c>
      <c r="M2033">
        <v>10</v>
      </c>
      <c r="N2033">
        <v>50.42</v>
      </c>
      <c r="O2033">
        <v>0.05</v>
      </c>
      <c r="P2033">
        <v>22.5</v>
      </c>
      <c r="Q2033">
        <v>478.99</v>
      </c>
      <c r="R2033">
        <v>225</v>
      </c>
      <c r="S2033">
        <v>253.99</v>
      </c>
      <c r="T2033">
        <v>0.53026159210004387</v>
      </c>
      <c r="U2033">
        <v>2026</v>
      </c>
      <c r="V2033" t="s">
        <v>89</v>
      </c>
      <c r="W2033">
        <v>10</v>
      </c>
      <c r="X2033" t="s">
        <v>90</v>
      </c>
    </row>
    <row r="2034" spans="1:24">
      <c r="A2034">
        <v>3333</v>
      </c>
      <c r="B2034" s="28">
        <v>46296</v>
      </c>
      <c r="C2034">
        <v>2026</v>
      </c>
      <c r="D2034" t="s">
        <v>89</v>
      </c>
      <c r="E2034">
        <v>10</v>
      </c>
      <c r="F2034" t="s">
        <v>90</v>
      </c>
      <c r="G2034" t="s">
        <v>11</v>
      </c>
      <c r="H2034" t="s">
        <v>25</v>
      </c>
      <c r="I2034" t="s">
        <v>2</v>
      </c>
      <c r="J2034" t="s">
        <v>13</v>
      </c>
      <c r="K2034" t="s">
        <v>23</v>
      </c>
      <c r="L2034" t="s">
        <v>40</v>
      </c>
      <c r="M2034">
        <v>3</v>
      </c>
      <c r="N2034">
        <v>80.67</v>
      </c>
      <c r="O2034">
        <v>0</v>
      </c>
      <c r="P2034">
        <v>39.94</v>
      </c>
      <c r="Q2034">
        <v>242.01</v>
      </c>
      <c r="R2034">
        <v>119.82</v>
      </c>
      <c r="S2034">
        <v>122.19</v>
      </c>
      <c r="T2034">
        <v>0.50489649188050079</v>
      </c>
      <c r="U2034">
        <v>2026</v>
      </c>
      <c r="V2034" t="s">
        <v>89</v>
      </c>
      <c r="W2034">
        <v>10</v>
      </c>
      <c r="X2034" t="s">
        <v>90</v>
      </c>
    </row>
    <row r="2035" spans="1:24">
      <c r="A2035">
        <v>3830</v>
      </c>
      <c r="B2035" s="28">
        <v>46296</v>
      </c>
      <c r="C2035">
        <v>2026</v>
      </c>
      <c r="D2035" t="s">
        <v>89</v>
      </c>
      <c r="E2035">
        <v>10</v>
      </c>
      <c r="F2035" t="s">
        <v>90</v>
      </c>
      <c r="G2035" t="s">
        <v>20</v>
      </c>
      <c r="H2035" t="s">
        <v>47</v>
      </c>
      <c r="I2035" t="s">
        <v>2</v>
      </c>
      <c r="J2035" t="s">
        <v>16</v>
      </c>
      <c r="K2035" t="s">
        <v>9</v>
      </c>
      <c r="L2035" t="s">
        <v>37</v>
      </c>
      <c r="M2035">
        <v>2</v>
      </c>
      <c r="N2035">
        <v>152.12</v>
      </c>
      <c r="O2035">
        <v>0</v>
      </c>
      <c r="P2035">
        <v>79.53</v>
      </c>
      <c r="Q2035">
        <v>304.24</v>
      </c>
      <c r="R2035">
        <v>159.06</v>
      </c>
      <c r="S2035">
        <v>145.18</v>
      </c>
      <c r="T2035">
        <v>0.47718906126742044</v>
      </c>
      <c r="U2035">
        <v>2026</v>
      </c>
      <c r="V2035" t="s">
        <v>89</v>
      </c>
      <c r="W2035">
        <v>10</v>
      </c>
      <c r="X2035" t="s">
        <v>90</v>
      </c>
    </row>
    <row r="2036" spans="1:24">
      <c r="A2036">
        <v>4868</v>
      </c>
      <c r="B2036" s="28">
        <v>46296</v>
      </c>
      <c r="C2036">
        <v>2026</v>
      </c>
      <c r="D2036" t="s">
        <v>89</v>
      </c>
      <c r="E2036">
        <v>10</v>
      </c>
      <c r="F2036" t="s">
        <v>90</v>
      </c>
      <c r="G2036" t="s">
        <v>11</v>
      </c>
      <c r="H2036" t="s">
        <v>25</v>
      </c>
      <c r="I2036" t="s">
        <v>8</v>
      </c>
      <c r="J2036" t="s">
        <v>13</v>
      </c>
      <c r="K2036" t="s">
        <v>23</v>
      </c>
      <c r="L2036" t="s">
        <v>40</v>
      </c>
      <c r="M2036">
        <v>4</v>
      </c>
      <c r="N2036">
        <v>82.54</v>
      </c>
      <c r="O2036">
        <v>0.15</v>
      </c>
      <c r="P2036">
        <v>39.74</v>
      </c>
      <c r="Q2036">
        <v>280.63600000000002</v>
      </c>
      <c r="R2036">
        <v>158.96</v>
      </c>
      <c r="S2036">
        <v>121.67600000000002</v>
      </c>
      <c r="T2036">
        <v>0.43357231431462823</v>
      </c>
      <c r="U2036">
        <v>2026</v>
      </c>
      <c r="V2036" t="s">
        <v>89</v>
      </c>
      <c r="W2036">
        <v>10</v>
      </c>
      <c r="X2036" t="s">
        <v>90</v>
      </c>
    </row>
    <row r="2037" spans="1:24">
      <c r="A2037">
        <v>2250</v>
      </c>
      <c r="B2037" s="28">
        <v>46297</v>
      </c>
      <c r="C2037">
        <v>2026</v>
      </c>
      <c r="D2037" t="s">
        <v>89</v>
      </c>
      <c r="E2037">
        <v>10</v>
      </c>
      <c r="F2037" t="s">
        <v>90</v>
      </c>
      <c r="G2037" t="s">
        <v>20</v>
      </c>
      <c r="H2037" t="s">
        <v>47</v>
      </c>
      <c r="I2037" t="s">
        <v>19</v>
      </c>
      <c r="J2037" t="s">
        <v>3</v>
      </c>
      <c r="K2037" t="s">
        <v>4</v>
      </c>
      <c r="L2037" t="s">
        <v>22</v>
      </c>
      <c r="M2037">
        <v>2</v>
      </c>
      <c r="N2037">
        <v>50.43</v>
      </c>
      <c r="O2037">
        <v>0</v>
      </c>
      <c r="P2037">
        <v>23.04</v>
      </c>
      <c r="Q2037">
        <v>100.86</v>
      </c>
      <c r="R2037">
        <v>46.08</v>
      </c>
      <c r="S2037">
        <v>54.78</v>
      </c>
      <c r="T2037">
        <v>0.54312908982748365</v>
      </c>
      <c r="U2037">
        <v>2026</v>
      </c>
      <c r="V2037" t="s">
        <v>89</v>
      </c>
      <c r="W2037">
        <v>10</v>
      </c>
      <c r="X2037" t="s">
        <v>90</v>
      </c>
    </row>
    <row r="2038" spans="1:24">
      <c r="A2038">
        <v>2516</v>
      </c>
      <c r="B2038" s="28">
        <v>46297</v>
      </c>
      <c r="C2038">
        <v>2026</v>
      </c>
      <c r="D2038" t="s">
        <v>89</v>
      </c>
      <c r="E2038">
        <v>10</v>
      </c>
      <c r="F2038" t="s">
        <v>90</v>
      </c>
      <c r="G2038" t="s">
        <v>11</v>
      </c>
      <c r="H2038" t="s">
        <v>39</v>
      </c>
      <c r="I2038" t="s">
        <v>2</v>
      </c>
      <c r="J2038" t="s">
        <v>13</v>
      </c>
      <c r="K2038" t="s">
        <v>23</v>
      </c>
      <c r="L2038" t="s">
        <v>29</v>
      </c>
      <c r="M2038">
        <v>2</v>
      </c>
      <c r="N2038">
        <v>198.57</v>
      </c>
      <c r="O2038">
        <v>0.15</v>
      </c>
      <c r="P2038">
        <v>101.08</v>
      </c>
      <c r="Q2038">
        <v>337.56899999999996</v>
      </c>
      <c r="R2038">
        <v>202.16</v>
      </c>
      <c r="S2038">
        <v>135.40899999999996</v>
      </c>
      <c r="T2038">
        <v>0.4011298430839324</v>
      </c>
      <c r="U2038">
        <v>2026</v>
      </c>
      <c r="V2038" t="s">
        <v>89</v>
      </c>
      <c r="W2038">
        <v>10</v>
      </c>
      <c r="X2038" t="s">
        <v>90</v>
      </c>
    </row>
    <row r="2039" spans="1:24">
      <c r="A2039">
        <v>809</v>
      </c>
      <c r="B2039" s="28">
        <v>46298</v>
      </c>
      <c r="C2039">
        <v>2026</v>
      </c>
      <c r="D2039" t="s">
        <v>89</v>
      </c>
      <c r="E2039">
        <v>10</v>
      </c>
      <c r="F2039" t="s">
        <v>90</v>
      </c>
      <c r="G2039" t="s">
        <v>20</v>
      </c>
      <c r="H2039" t="s">
        <v>33</v>
      </c>
      <c r="I2039" t="s">
        <v>2</v>
      </c>
      <c r="J2039" t="s">
        <v>13</v>
      </c>
      <c r="K2039" t="s">
        <v>34</v>
      </c>
      <c r="L2039" t="s">
        <v>35</v>
      </c>
      <c r="M2039">
        <v>2</v>
      </c>
      <c r="N2039">
        <v>41.06</v>
      </c>
      <c r="O2039">
        <v>0.05</v>
      </c>
      <c r="P2039">
        <v>14.54</v>
      </c>
      <c r="Q2039">
        <v>78.013999999999996</v>
      </c>
      <c r="R2039">
        <v>29.08</v>
      </c>
      <c r="S2039">
        <v>48.933999999999997</v>
      </c>
      <c r="T2039">
        <v>0.62724639167328944</v>
      </c>
      <c r="U2039">
        <v>2026</v>
      </c>
      <c r="V2039" t="s">
        <v>89</v>
      </c>
      <c r="W2039">
        <v>10</v>
      </c>
      <c r="X2039" t="s">
        <v>90</v>
      </c>
    </row>
    <row r="2040" spans="1:24">
      <c r="A2040">
        <v>1852</v>
      </c>
      <c r="B2040" s="28">
        <v>46298</v>
      </c>
      <c r="C2040">
        <v>2026</v>
      </c>
      <c r="D2040" t="s">
        <v>89</v>
      </c>
      <c r="E2040">
        <v>10</v>
      </c>
      <c r="F2040" t="s">
        <v>90</v>
      </c>
      <c r="G2040" t="s">
        <v>6</v>
      </c>
      <c r="H2040" t="s">
        <v>43</v>
      </c>
      <c r="I2040" t="s">
        <v>8</v>
      </c>
      <c r="J2040" t="s">
        <v>16</v>
      </c>
      <c r="K2040" t="s">
        <v>14</v>
      </c>
      <c r="L2040" t="s">
        <v>48</v>
      </c>
      <c r="M2040">
        <v>4</v>
      </c>
      <c r="N2040">
        <v>162.19</v>
      </c>
      <c r="O2040">
        <v>0.15</v>
      </c>
      <c r="P2040">
        <v>89.81</v>
      </c>
      <c r="Q2040">
        <v>551.44600000000003</v>
      </c>
      <c r="R2040">
        <v>359.24</v>
      </c>
      <c r="S2040">
        <v>192.20600000000002</v>
      </c>
      <c r="T2040">
        <v>0.34854908730863948</v>
      </c>
      <c r="U2040">
        <v>2026</v>
      </c>
      <c r="V2040" t="s">
        <v>89</v>
      </c>
      <c r="W2040">
        <v>10</v>
      </c>
      <c r="X2040" t="s">
        <v>90</v>
      </c>
    </row>
    <row r="2041" spans="1:24">
      <c r="A2041">
        <v>3627</v>
      </c>
      <c r="B2041" s="28">
        <v>46298</v>
      </c>
      <c r="C2041">
        <v>2026</v>
      </c>
      <c r="D2041" t="s">
        <v>89</v>
      </c>
      <c r="E2041">
        <v>10</v>
      </c>
      <c r="F2041" t="s">
        <v>90</v>
      </c>
      <c r="G2041" t="s">
        <v>20</v>
      </c>
      <c r="H2041" t="s">
        <v>21</v>
      </c>
      <c r="I2041" t="s">
        <v>19</v>
      </c>
      <c r="J2041" t="s">
        <v>13</v>
      </c>
      <c r="K2041" t="s">
        <v>23</v>
      </c>
      <c r="L2041" t="s">
        <v>29</v>
      </c>
      <c r="M2041">
        <v>2</v>
      </c>
      <c r="N2041">
        <v>192.99</v>
      </c>
      <c r="O2041">
        <v>0</v>
      </c>
      <c r="P2041">
        <v>101.73</v>
      </c>
      <c r="Q2041">
        <v>385.98</v>
      </c>
      <c r="R2041">
        <v>203.46</v>
      </c>
      <c r="S2041">
        <v>182.52</v>
      </c>
      <c r="T2041">
        <v>0.47287424218871443</v>
      </c>
      <c r="U2041">
        <v>2026</v>
      </c>
      <c r="V2041" t="s">
        <v>89</v>
      </c>
      <c r="W2041">
        <v>10</v>
      </c>
      <c r="X2041" t="s">
        <v>90</v>
      </c>
    </row>
    <row r="2042" spans="1:24">
      <c r="A2042">
        <v>4135</v>
      </c>
      <c r="B2042" s="28">
        <v>46298</v>
      </c>
      <c r="C2042">
        <v>2026</v>
      </c>
      <c r="D2042" t="s">
        <v>89</v>
      </c>
      <c r="E2042">
        <v>10</v>
      </c>
      <c r="F2042" t="s">
        <v>90</v>
      </c>
      <c r="G2042" t="s">
        <v>0</v>
      </c>
      <c r="H2042" t="s">
        <v>50</v>
      </c>
      <c r="I2042" t="s">
        <v>2</v>
      </c>
      <c r="J2042" t="s">
        <v>13</v>
      </c>
      <c r="K2042" t="s">
        <v>9</v>
      </c>
      <c r="L2042" t="s">
        <v>17</v>
      </c>
      <c r="M2042">
        <v>3</v>
      </c>
      <c r="N2042">
        <v>142.33000000000001</v>
      </c>
      <c r="O2042">
        <v>0.1</v>
      </c>
      <c r="P2042">
        <v>79.19</v>
      </c>
      <c r="Q2042">
        <v>384.291</v>
      </c>
      <c r="R2042">
        <v>237.57</v>
      </c>
      <c r="S2042">
        <v>146.721</v>
      </c>
      <c r="T2042">
        <v>0.3817966072585619</v>
      </c>
      <c r="U2042">
        <v>2026</v>
      </c>
      <c r="V2042" t="s">
        <v>89</v>
      </c>
      <c r="W2042">
        <v>10</v>
      </c>
      <c r="X2042" t="s">
        <v>90</v>
      </c>
    </row>
    <row r="2043" spans="1:24">
      <c r="A2043">
        <v>4138</v>
      </c>
      <c r="B2043" s="28">
        <v>46298</v>
      </c>
      <c r="C2043">
        <v>2026</v>
      </c>
      <c r="D2043" t="s">
        <v>89</v>
      </c>
      <c r="E2043">
        <v>10</v>
      </c>
      <c r="F2043" t="s">
        <v>90</v>
      </c>
      <c r="G2043" t="s">
        <v>6</v>
      </c>
      <c r="H2043" t="s">
        <v>41</v>
      </c>
      <c r="I2043" t="s">
        <v>19</v>
      </c>
      <c r="J2043" t="s">
        <v>16</v>
      </c>
      <c r="K2043" t="s">
        <v>9</v>
      </c>
      <c r="L2043" t="s">
        <v>17</v>
      </c>
      <c r="M2043">
        <v>4</v>
      </c>
      <c r="N2043">
        <v>143.63</v>
      </c>
      <c r="O2043">
        <v>0</v>
      </c>
      <c r="P2043">
        <v>80.510000000000005</v>
      </c>
      <c r="Q2043">
        <v>574.52</v>
      </c>
      <c r="R2043">
        <v>322.04000000000002</v>
      </c>
      <c r="S2043">
        <v>252.47999999999996</v>
      </c>
      <c r="T2043">
        <v>0.43946250783262542</v>
      </c>
      <c r="U2043">
        <v>2026</v>
      </c>
      <c r="V2043" t="s">
        <v>89</v>
      </c>
      <c r="W2043">
        <v>10</v>
      </c>
      <c r="X2043" t="s">
        <v>90</v>
      </c>
    </row>
    <row r="2044" spans="1:24">
      <c r="A2044">
        <v>4286</v>
      </c>
      <c r="B2044" s="28">
        <v>46298</v>
      </c>
      <c r="C2044">
        <v>2026</v>
      </c>
      <c r="D2044" t="s">
        <v>89</v>
      </c>
      <c r="E2044">
        <v>10</v>
      </c>
      <c r="F2044" t="s">
        <v>90</v>
      </c>
      <c r="G2044" t="s">
        <v>6</v>
      </c>
      <c r="H2044" t="s">
        <v>27</v>
      </c>
      <c r="I2044" t="s">
        <v>19</v>
      </c>
      <c r="J2044" t="s">
        <v>3</v>
      </c>
      <c r="K2044" t="s">
        <v>23</v>
      </c>
      <c r="L2044" t="s">
        <v>24</v>
      </c>
      <c r="M2044">
        <v>4</v>
      </c>
      <c r="N2044">
        <v>341.95</v>
      </c>
      <c r="O2044">
        <v>0.05</v>
      </c>
      <c r="P2044">
        <v>199.9</v>
      </c>
      <c r="Q2044">
        <v>1299.4099999999999</v>
      </c>
      <c r="R2044">
        <v>799.6</v>
      </c>
      <c r="S2044">
        <v>499.80999999999983</v>
      </c>
      <c r="T2044">
        <v>0.38464379987840625</v>
      </c>
      <c r="U2044">
        <v>2026</v>
      </c>
      <c r="V2044" t="s">
        <v>89</v>
      </c>
      <c r="W2044">
        <v>10</v>
      </c>
      <c r="X2044" t="s">
        <v>90</v>
      </c>
    </row>
    <row r="2045" spans="1:24">
      <c r="A2045">
        <v>4371</v>
      </c>
      <c r="B2045" s="28">
        <v>46298</v>
      </c>
      <c r="C2045">
        <v>2026</v>
      </c>
      <c r="D2045" t="s">
        <v>89</v>
      </c>
      <c r="E2045">
        <v>10</v>
      </c>
      <c r="F2045" t="s">
        <v>90</v>
      </c>
      <c r="G2045" t="s">
        <v>6</v>
      </c>
      <c r="H2045" t="s">
        <v>27</v>
      </c>
      <c r="I2045" t="s">
        <v>2</v>
      </c>
      <c r="J2045" t="s">
        <v>3</v>
      </c>
      <c r="K2045" t="s">
        <v>34</v>
      </c>
      <c r="L2045" t="s">
        <v>38</v>
      </c>
      <c r="M2045">
        <v>1</v>
      </c>
      <c r="N2045">
        <v>123.81</v>
      </c>
      <c r="O2045">
        <v>0</v>
      </c>
      <c r="P2045">
        <v>68.72</v>
      </c>
      <c r="Q2045">
        <v>123.81</v>
      </c>
      <c r="R2045">
        <v>68.72</v>
      </c>
      <c r="S2045">
        <v>55.09</v>
      </c>
      <c r="T2045">
        <v>0.44495598093853489</v>
      </c>
      <c r="U2045">
        <v>2026</v>
      </c>
      <c r="V2045" t="s">
        <v>89</v>
      </c>
      <c r="W2045">
        <v>10</v>
      </c>
      <c r="X2045" t="s">
        <v>90</v>
      </c>
    </row>
    <row r="2046" spans="1:24">
      <c r="A2046">
        <v>905</v>
      </c>
      <c r="B2046" s="28">
        <v>46299</v>
      </c>
      <c r="C2046">
        <v>2026</v>
      </c>
      <c r="D2046" t="s">
        <v>89</v>
      </c>
      <c r="E2046">
        <v>10</v>
      </c>
      <c r="F2046" t="s">
        <v>90</v>
      </c>
      <c r="G2046" t="s">
        <v>11</v>
      </c>
      <c r="H2046" t="s">
        <v>18</v>
      </c>
      <c r="I2046" t="s">
        <v>2</v>
      </c>
      <c r="J2046" t="s">
        <v>13</v>
      </c>
      <c r="K2046" t="s">
        <v>9</v>
      </c>
      <c r="L2046" t="s">
        <v>17</v>
      </c>
      <c r="M2046">
        <v>1</v>
      </c>
      <c r="N2046">
        <v>146.1</v>
      </c>
      <c r="O2046">
        <v>0</v>
      </c>
      <c r="P2046">
        <v>79.739999999999995</v>
      </c>
      <c r="Q2046">
        <v>146.1</v>
      </c>
      <c r="R2046">
        <v>79.739999999999995</v>
      </c>
      <c r="S2046">
        <v>66.36</v>
      </c>
      <c r="T2046">
        <v>0.45420944558521564</v>
      </c>
      <c r="U2046">
        <v>2026</v>
      </c>
      <c r="V2046" t="s">
        <v>89</v>
      </c>
      <c r="W2046">
        <v>10</v>
      </c>
      <c r="X2046" t="s">
        <v>90</v>
      </c>
    </row>
    <row r="2047" spans="1:24">
      <c r="A2047">
        <v>1415</v>
      </c>
      <c r="B2047" s="28">
        <v>46299</v>
      </c>
      <c r="C2047">
        <v>2026</v>
      </c>
      <c r="D2047" t="s">
        <v>89</v>
      </c>
      <c r="E2047">
        <v>10</v>
      </c>
      <c r="F2047" t="s">
        <v>90</v>
      </c>
      <c r="G2047" t="s">
        <v>6</v>
      </c>
      <c r="H2047" t="s">
        <v>41</v>
      </c>
      <c r="I2047" t="s">
        <v>28</v>
      </c>
      <c r="J2047" t="s">
        <v>3</v>
      </c>
      <c r="K2047" t="s">
        <v>14</v>
      </c>
      <c r="L2047" t="s">
        <v>48</v>
      </c>
      <c r="M2047">
        <v>1</v>
      </c>
      <c r="N2047">
        <v>161.07</v>
      </c>
      <c r="O2047">
        <v>0.05</v>
      </c>
      <c r="P2047">
        <v>89.81</v>
      </c>
      <c r="Q2047">
        <v>153.01649999999998</v>
      </c>
      <c r="R2047">
        <v>89.81</v>
      </c>
      <c r="S2047">
        <v>63.206499999999977</v>
      </c>
      <c r="T2047">
        <v>0.41306983233834249</v>
      </c>
      <c r="U2047">
        <v>2026</v>
      </c>
      <c r="V2047" t="s">
        <v>89</v>
      </c>
      <c r="W2047">
        <v>10</v>
      </c>
      <c r="X2047" t="s">
        <v>90</v>
      </c>
    </row>
    <row r="2048" spans="1:24">
      <c r="A2048">
        <v>2205</v>
      </c>
      <c r="B2048" s="28">
        <v>46299</v>
      </c>
      <c r="C2048">
        <v>2026</v>
      </c>
      <c r="D2048" t="s">
        <v>89</v>
      </c>
      <c r="E2048">
        <v>10</v>
      </c>
      <c r="F2048" t="s">
        <v>90</v>
      </c>
      <c r="G2048" t="s">
        <v>20</v>
      </c>
      <c r="H2048" t="s">
        <v>47</v>
      </c>
      <c r="I2048" t="s">
        <v>2</v>
      </c>
      <c r="J2048" t="s">
        <v>13</v>
      </c>
      <c r="K2048" t="s">
        <v>9</v>
      </c>
      <c r="L2048" t="s">
        <v>10</v>
      </c>
      <c r="M2048">
        <v>5</v>
      </c>
      <c r="N2048">
        <v>90.12</v>
      </c>
      <c r="O2048">
        <v>0</v>
      </c>
      <c r="P2048">
        <v>46.67</v>
      </c>
      <c r="Q2048">
        <v>450.6</v>
      </c>
      <c r="R2048">
        <v>233.35000000000002</v>
      </c>
      <c r="S2048">
        <v>217.25</v>
      </c>
      <c r="T2048">
        <v>0.48213493120284062</v>
      </c>
      <c r="U2048">
        <v>2026</v>
      </c>
      <c r="V2048" t="s">
        <v>89</v>
      </c>
      <c r="W2048">
        <v>10</v>
      </c>
      <c r="X2048" t="s">
        <v>90</v>
      </c>
    </row>
    <row r="2049" spans="1:24">
      <c r="A2049">
        <v>2374</v>
      </c>
      <c r="B2049" s="28">
        <v>46299</v>
      </c>
      <c r="C2049">
        <v>2026</v>
      </c>
      <c r="D2049" t="s">
        <v>89</v>
      </c>
      <c r="E2049">
        <v>10</v>
      </c>
      <c r="F2049" t="s">
        <v>90</v>
      </c>
      <c r="G2049" t="s">
        <v>20</v>
      </c>
      <c r="H2049" t="s">
        <v>47</v>
      </c>
      <c r="I2049" t="s">
        <v>28</v>
      </c>
      <c r="J2049" t="s">
        <v>3</v>
      </c>
      <c r="K2049" t="s">
        <v>9</v>
      </c>
      <c r="L2049" t="s">
        <v>46</v>
      </c>
      <c r="M2049">
        <v>1</v>
      </c>
      <c r="N2049">
        <v>70.400000000000006</v>
      </c>
      <c r="O2049">
        <v>0</v>
      </c>
      <c r="P2049">
        <v>32.43</v>
      </c>
      <c r="Q2049">
        <v>70.400000000000006</v>
      </c>
      <c r="R2049">
        <v>32.43</v>
      </c>
      <c r="S2049">
        <v>37.970000000000006</v>
      </c>
      <c r="T2049">
        <v>0.53934659090909098</v>
      </c>
      <c r="U2049">
        <v>2026</v>
      </c>
      <c r="V2049" t="s">
        <v>89</v>
      </c>
      <c r="W2049">
        <v>10</v>
      </c>
      <c r="X2049" t="s">
        <v>90</v>
      </c>
    </row>
    <row r="2050" spans="1:24">
      <c r="A2050">
        <v>4840</v>
      </c>
      <c r="B2050" s="28">
        <v>46299</v>
      </c>
      <c r="C2050">
        <v>2026</v>
      </c>
      <c r="D2050" t="s">
        <v>89</v>
      </c>
      <c r="E2050">
        <v>10</v>
      </c>
      <c r="F2050" t="s">
        <v>90</v>
      </c>
      <c r="G2050" t="s">
        <v>6</v>
      </c>
      <c r="H2050" t="s">
        <v>43</v>
      </c>
      <c r="I2050" t="s">
        <v>8</v>
      </c>
      <c r="J2050" t="s">
        <v>16</v>
      </c>
      <c r="K2050" t="s">
        <v>23</v>
      </c>
      <c r="L2050" t="s">
        <v>29</v>
      </c>
      <c r="M2050">
        <v>6</v>
      </c>
      <c r="N2050">
        <v>191.08</v>
      </c>
      <c r="O2050">
        <v>0.1</v>
      </c>
      <c r="P2050">
        <v>102.93</v>
      </c>
      <c r="Q2050">
        <v>1031.8320000000001</v>
      </c>
      <c r="R2050">
        <v>617.58000000000004</v>
      </c>
      <c r="S2050">
        <v>414.25200000000007</v>
      </c>
      <c r="T2050">
        <v>0.40147233270532412</v>
      </c>
      <c r="U2050">
        <v>2026</v>
      </c>
      <c r="V2050" t="s">
        <v>89</v>
      </c>
      <c r="W2050">
        <v>10</v>
      </c>
      <c r="X2050" t="s">
        <v>90</v>
      </c>
    </row>
    <row r="2051" spans="1:24">
      <c r="A2051">
        <v>4984</v>
      </c>
      <c r="B2051" s="28">
        <v>46299</v>
      </c>
      <c r="C2051">
        <v>2026</v>
      </c>
      <c r="D2051" t="s">
        <v>89</v>
      </c>
      <c r="E2051">
        <v>10</v>
      </c>
      <c r="F2051" t="s">
        <v>90</v>
      </c>
      <c r="G2051" t="s">
        <v>11</v>
      </c>
      <c r="H2051" t="s">
        <v>52</v>
      </c>
      <c r="I2051" t="s">
        <v>2</v>
      </c>
      <c r="J2051" t="s">
        <v>3</v>
      </c>
      <c r="K2051" t="s">
        <v>34</v>
      </c>
      <c r="L2051" t="s">
        <v>42</v>
      </c>
      <c r="M2051">
        <v>1</v>
      </c>
      <c r="N2051">
        <v>36.590000000000003</v>
      </c>
      <c r="O2051">
        <v>0</v>
      </c>
      <c r="P2051">
        <v>13.62</v>
      </c>
      <c r="Q2051">
        <v>36.590000000000003</v>
      </c>
      <c r="R2051">
        <v>13.62</v>
      </c>
      <c r="S2051">
        <v>22.970000000000006</v>
      </c>
      <c r="T2051">
        <v>0.62776714949439749</v>
      </c>
      <c r="U2051">
        <v>2026</v>
      </c>
      <c r="V2051" t="s">
        <v>89</v>
      </c>
      <c r="W2051">
        <v>10</v>
      </c>
      <c r="X2051" t="s">
        <v>90</v>
      </c>
    </row>
    <row r="2052" spans="1:24">
      <c r="A2052">
        <v>641</v>
      </c>
      <c r="B2052" s="28">
        <v>46300</v>
      </c>
      <c r="C2052">
        <v>2026</v>
      </c>
      <c r="D2052" t="s">
        <v>89</v>
      </c>
      <c r="E2052">
        <v>10</v>
      </c>
      <c r="F2052" t="s">
        <v>90</v>
      </c>
      <c r="G2052" t="s">
        <v>6</v>
      </c>
      <c r="H2052" t="s">
        <v>41</v>
      </c>
      <c r="I2052" t="s">
        <v>19</v>
      </c>
      <c r="J2052" t="s">
        <v>3</v>
      </c>
      <c r="K2052" t="s">
        <v>23</v>
      </c>
      <c r="L2052" t="s">
        <v>51</v>
      </c>
      <c r="M2052">
        <v>2</v>
      </c>
      <c r="N2052">
        <v>125.38</v>
      </c>
      <c r="O2052">
        <v>0.05</v>
      </c>
      <c r="P2052">
        <v>59.12</v>
      </c>
      <c r="Q2052">
        <v>238.22199999999998</v>
      </c>
      <c r="R2052">
        <v>118.24</v>
      </c>
      <c r="S2052">
        <v>119.98199999999999</v>
      </c>
      <c r="T2052">
        <v>0.5036562534106841</v>
      </c>
      <c r="U2052">
        <v>2026</v>
      </c>
      <c r="V2052" t="s">
        <v>89</v>
      </c>
      <c r="W2052">
        <v>10</v>
      </c>
      <c r="X2052" t="s">
        <v>90</v>
      </c>
    </row>
    <row r="2053" spans="1:24">
      <c r="A2053">
        <v>1358</v>
      </c>
      <c r="B2053" s="28">
        <v>46300</v>
      </c>
      <c r="C2053">
        <v>2026</v>
      </c>
      <c r="D2053" t="s">
        <v>89</v>
      </c>
      <c r="E2053">
        <v>10</v>
      </c>
      <c r="F2053" t="s">
        <v>90</v>
      </c>
      <c r="G2053" t="s">
        <v>0</v>
      </c>
      <c r="H2053" t="s">
        <v>1</v>
      </c>
      <c r="I2053" t="s">
        <v>2</v>
      </c>
      <c r="J2053" t="s">
        <v>13</v>
      </c>
      <c r="K2053" t="s">
        <v>14</v>
      </c>
      <c r="L2053" t="s">
        <v>15</v>
      </c>
      <c r="M2053">
        <v>1</v>
      </c>
      <c r="N2053">
        <v>35.71</v>
      </c>
      <c r="O2053">
        <v>0</v>
      </c>
      <c r="P2053">
        <v>13.3</v>
      </c>
      <c r="Q2053">
        <v>35.71</v>
      </c>
      <c r="R2053">
        <v>13.3</v>
      </c>
      <c r="S2053">
        <v>22.41</v>
      </c>
      <c r="T2053">
        <v>0.62755530663679637</v>
      </c>
      <c r="U2053">
        <v>2026</v>
      </c>
      <c r="V2053" t="s">
        <v>89</v>
      </c>
      <c r="W2053">
        <v>10</v>
      </c>
      <c r="X2053" t="s">
        <v>90</v>
      </c>
    </row>
    <row r="2054" spans="1:24">
      <c r="A2054">
        <v>3904</v>
      </c>
      <c r="B2054" s="28">
        <v>46300</v>
      </c>
      <c r="C2054">
        <v>2026</v>
      </c>
      <c r="D2054" t="s">
        <v>89</v>
      </c>
      <c r="E2054">
        <v>10</v>
      </c>
      <c r="F2054" t="s">
        <v>90</v>
      </c>
      <c r="G2054" t="s">
        <v>6</v>
      </c>
      <c r="H2054" t="s">
        <v>27</v>
      </c>
      <c r="I2054" t="s">
        <v>2</v>
      </c>
      <c r="J2054" t="s">
        <v>3</v>
      </c>
      <c r="K2054" t="s">
        <v>14</v>
      </c>
      <c r="L2054" t="s">
        <v>32</v>
      </c>
      <c r="M2054">
        <v>2</v>
      </c>
      <c r="N2054">
        <v>46.72</v>
      </c>
      <c r="O2054">
        <v>0</v>
      </c>
      <c r="P2054">
        <v>18.39</v>
      </c>
      <c r="Q2054">
        <v>93.44</v>
      </c>
      <c r="R2054">
        <v>36.78</v>
      </c>
      <c r="S2054">
        <v>56.66</v>
      </c>
      <c r="T2054">
        <v>0.60637842465753422</v>
      </c>
      <c r="U2054">
        <v>2026</v>
      </c>
      <c r="V2054" t="s">
        <v>89</v>
      </c>
      <c r="W2054">
        <v>10</v>
      </c>
      <c r="X2054" t="s">
        <v>90</v>
      </c>
    </row>
    <row r="2055" spans="1:24">
      <c r="A2055">
        <v>4336</v>
      </c>
      <c r="B2055" s="28">
        <v>46300</v>
      </c>
      <c r="C2055">
        <v>2026</v>
      </c>
      <c r="D2055" t="s">
        <v>89</v>
      </c>
      <c r="E2055">
        <v>10</v>
      </c>
      <c r="F2055" t="s">
        <v>90</v>
      </c>
      <c r="G2055" t="s">
        <v>0</v>
      </c>
      <c r="H2055" t="s">
        <v>50</v>
      </c>
      <c r="I2055" t="s">
        <v>28</v>
      </c>
      <c r="J2055" t="s">
        <v>3</v>
      </c>
      <c r="K2055" t="s">
        <v>9</v>
      </c>
      <c r="L2055" t="s">
        <v>17</v>
      </c>
      <c r="M2055">
        <v>1</v>
      </c>
      <c r="N2055">
        <v>143.16999999999999</v>
      </c>
      <c r="O2055">
        <v>0.05</v>
      </c>
      <c r="P2055">
        <v>81.290000000000006</v>
      </c>
      <c r="Q2055">
        <v>136.01149999999998</v>
      </c>
      <c r="R2055">
        <v>81.290000000000006</v>
      </c>
      <c r="S2055">
        <v>54.721499999999978</v>
      </c>
      <c r="T2055">
        <v>0.40232995004098904</v>
      </c>
      <c r="U2055">
        <v>2026</v>
      </c>
      <c r="V2055" t="s">
        <v>89</v>
      </c>
      <c r="W2055">
        <v>10</v>
      </c>
      <c r="X2055" t="s">
        <v>90</v>
      </c>
    </row>
    <row r="2056" spans="1:24">
      <c r="A2056">
        <v>4705</v>
      </c>
      <c r="B2056" s="28">
        <v>46300</v>
      </c>
      <c r="C2056">
        <v>2026</v>
      </c>
      <c r="D2056" t="s">
        <v>89</v>
      </c>
      <c r="E2056">
        <v>10</v>
      </c>
      <c r="F2056" t="s">
        <v>90</v>
      </c>
      <c r="G2056" t="s">
        <v>0</v>
      </c>
      <c r="H2056" t="s">
        <v>1</v>
      </c>
      <c r="I2056" t="s">
        <v>19</v>
      </c>
      <c r="J2056" t="s">
        <v>3</v>
      </c>
      <c r="K2056" t="s">
        <v>23</v>
      </c>
      <c r="L2056" t="s">
        <v>51</v>
      </c>
      <c r="M2056">
        <v>1</v>
      </c>
      <c r="N2056">
        <v>125.88</v>
      </c>
      <c r="O2056">
        <v>0</v>
      </c>
      <c r="P2056">
        <v>62.46</v>
      </c>
      <c r="Q2056">
        <v>125.88</v>
      </c>
      <c r="R2056">
        <v>62.46</v>
      </c>
      <c r="S2056">
        <v>63.419999999999995</v>
      </c>
      <c r="T2056">
        <v>0.50381315538608196</v>
      </c>
      <c r="U2056">
        <v>2026</v>
      </c>
      <c r="V2056" t="s">
        <v>89</v>
      </c>
      <c r="W2056">
        <v>10</v>
      </c>
      <c r="X2056" t="s">
        <v>90</v>
      </c>
    </row>
    <row r="2057" spans="1:24">
      <c r="A2057">
        <v>1094</v>
      </c>
      <c r="B2057" s="28">
        <v>46301</v>
      </c>
      <c r="C2057">
        <v>2026</v>
      </c>
      <c r="D2057" t="s">
        <v>89</v>
      </c>
      <c r="E2057">
        <v>10</v>
      </c>
      <c r="F2057" t="s">
        <v>90</v>
      </c>
      <c r="G2057" t="s">
        <v>20</v>
      </c>
      <c r="H2057" t="s">
        <v>21</v>
      </c>
      <c r="I2057" t="s">
        <v>2</v>
      </c>
      <c r="J2057" t="s">
        <v>13</v>
      </c>
      <c r="K2057" t="s">
        <v>34</v>
      </c>
      <c r="L2057" t="s">
        <v>38</v>
      </c>
      <c r="M2057">
        <v>2</v>
      </c>
      <c r="N2057">
        <v>121.81</v>
      </c>
      <c r="O2057">
        <v>0.05</v>
      </c>
      <c r="P2057">
        <v>67.72</v>
      </c>
      <c r="Q2057">
        <v>231.43899999999999</v>
      </c>
      <c r="R2057">
        <v>135.44</v>
      </c>
      <c r="S2057">
        <v>95.998999999999995</v>
      </c>
      <c r="T2057">
        <v>0.41479180259161158</v>
      </c>
      <c r="U2057">
        <v>2026</v>
      </c>
      <c r="V2057" t="s">
        <v>89</v>
      </c>
      <c r="W2057">
        <v>10</v>
      </c>
      <c r="X2057" t="s">
        <v>90</v>
      </c>
    </row>
    <row r="2058" spans="1:24">
      <c r="A2058">
        <v>3926</v>
      </c>
      <c r="B2058" s="28">
        <v>46301</v>
      </c>
      <c r="C2058">
        <v>2026</v>
      </c>
      <c r="D2058" t="s">
        <v>89</v>
      </c>
      <c r="E2058">
        <v>10</v>
      </c>
      <c r="F2058" t="s">
        <v>90</v>
      </c>
      <c r="G2058" t="s">
        <v>11</v>
      </c>
      <c r="H2058" t="s">
        <v>25</v>
      </c>
      <c r="I2058" t="s">
        <v>2</v>
      </c>
      <c r="J2058" t="s">
        <v>16</v>
      </c>
      <c r="K2058" t="s">
        <v>9</v>
      </c>
      <c r="L2058" t="s">
        <v>37</v>
      </c>
      <c r="M2058">
        <v>6</v>
      </c>
      <c r="N2058">
        <v>154.93</v>
      </c>
      <c r="O2058">
        <v>0.05</v>
      </c>
      <c r="P2058">
        <v>79.430000000000007</v>
      </c>
      <c r="Q2058">
        <v>883.101</v>
      </c>
      <c r="R2058">
        <v>476.58000000000004</v>
      </c>
      <c r="S2058">
        <v>406.52099999999996</v>
      </c>
      <c r="T2058">
        <v>0.46033352923391546</v>
      </c>
      <c r="U2058">
        <v>2026</v>
      </c>
      <c r="V2058" t="s">
        <v>89</v>
      </c>
      <c r="W2058">
        <v>10</v>
      </c>
      <c r="X2058" t="s">
        <v>90</v>
      </c>
    </row>
    <row r="2059" spans="1:24">
      <c r="A2059">
        <v>524</v>
      </c>
      <c r="B2059" s="28">
        <v>46302</v>
      </c>
      <c r="C2059">
        <v>2026</v>
      </c>
      <c r="D2059" t="s">
        <v>89</v>
      </c>
      <c r="E2059">
        <v>10</v>
      </c>
      <c r="F2059" t="s">
        <v>90</v>
      </c>
      <c r="G2059" t="s">
        <v>20</v>
      </c>
      <c r="H2059" t="s">
        <v>33</v>
      </c>
      <c r="I2059" t="s">
        <v>19</v>
      </c>
      <c r="J2059" t="s">
        <v>13</v>
      </c>
      <c r="K2059" t="s">
        <v>4</v>
      </c>
      <c r="L2059" t="s">
        <v>30</v>
      </c>
      <c r="M2059">
        <v>2</v>
      </c>
      <c r="N2059">
        <v>101.1</v>
      </c>
      <c r="O2059">
        <v>0.15</v>
      </c>
      <c r="P2059">
        <v>51.61</v>
      </c>
      <c r="Q2059">
        <v>171.86999999999998</v>
      </c>
      <c r="R2059">
        <v>103.22</v>
      </c>
      <c r="S2059">
        <v>68.649999999999977</v>
      </c>
      <c r="T2059">
        <v>0.39942980159422814</v>
      </c>
      <c r="U2059">
        <v>2026</v>
      </c>
      <c r="V2059" t="s">
        <v>89</v>
      </c>
      <c r="W2059">
        <v>10</v>
      </c>
      <c r="X2059" t="s">
        <v>90</v>
      </c>
    </row>
    <row r="2060" spans="1:24">
      <c r="A2060">
        <v>2277</v>
      </c>
      <c r="B2060" s="28">
        <v>46302</v>
      </c>
      <c r="C2060">
        <v>2026</v>
      </c>
      <c r="D2060" t="s">
        <v>89</v>
      </c>
      <c r="E2060">
        <v>10</v>
      </c>
      <c r="F2060" t="s">
        <v>90</v>
      </c>
      <c r="G2060" t="s">
        <v>0</v>
      </c>
      <c r="H2060" t="s">
        <v>1</v>
      </c>
      <c r="I2060" t="s">
        <v>2</v>
      </c>
      <c r="J2060" t="s">
        <v>13</v>
      </c>
      <c r="K2060" t="s">
        <v>4</v>
      </c>
      <c r="L2060" t="s">
        <v>30</v>
      </c>
      <c r="M2060">
        <v>2</v>
      </c>
      <c r="N2060">
        <v>105</v>
      </c>
      <c r="O2060">
        <v>0</v>
      </c>
      <c r="P2060">
        <v>50.3</v>
      </c>
      <c r="Q2060">
        <v>210</v>
      </c>
      <c r="R2060">
        <v>100.6</v>
      </c>
      <c r="S2060">
        <v>109.4</v>
      </c>
      <c r="T2060">
        <v>0.52095238095238094</v>
      </c>
      <c r="U2060">
        <v>2026</v>
      </c>
      <c r="V2060" t="s">
        <v>89</v>
      </c>
      <c r="W2060">
        <v>10</v>
      </c>
      <c r="X2060" t="s">
        <v>90</v>
      </c>
    </row>
    <row r="2061" spans="1:24">
      <c r="A2061">
        <v>2442</v>
      </c>
      <c r="B2061" s="28">
        <v>46302</v>
      </c>
      <c r="C2061">
        <v>2026</v>
      </c>
      <c r="D2061" t="s">
        <v>89</v>
      </c>
      <c r="E2061">
        <v>10</v>
      </c>
      <c r="F2061" t="s">
        <v>90</v>
      </c>
      <c r="G2061" t="s">
        <v>11</v>
      </c>
      <c r="H2061" t="s">
        <v>12</v>
      </c>
      <c r="I2061" t="s">
        <v>8</v>
      </c>
      <c r="J2061" t="s">
        <v>16</v>
      </c>
      <c r="K2061" t="s">
        <v>9</v>
      </c>
      <c r="L2061" t="s">
        <v>37</v>
      </c>
      <c r="M2061">
        <v>4</v>
      </c>
      <c r="N2061">
        <v>157.12</v>
      </c>
      <c r="O2061">
        <v>0.15</v>
      </c>
      <c r="P2061">
        <v>77.98</v>
      </c>
      <c r="Q2061">
        <v>534.20799999999997</v>
      </c>
      <c r="R2061">
        <v>311.92</v>
      </c>
      <c r="S2061">
        <v>222.28799999999995</v>
      </c>
      <c r="T2061">
        <v>0.41610758356295668</v>
      </c>
      <c r="U2061">
        <v>2026</v>
      </c>
      <c r="V2061" t="s">
        <v>89</v>
      </c>
      <c r="W2061">
        <v>10</v>
      </c>
      <c r="X2061" t="s">
        <v>90</v>
      </c>
    </row>
    <row r="2062" spans="1:24">
      <c r="A2062">
        <v>2809</v>
      </c>
      <c r="B2062" s="28">
        <v>46302</v>
      </c>
      <c r="C2062">
        <v>2026</v>
      </c>
      <c r="D2062" t="s">
        <v>89</v>
      </c>
      <c r="E2062">
        <v>10</v>
      </c>
      <c r="F2062" t="s">
        <v>90</v>
      </c>
      <c r="G2062" t="s">
        <v>20</v>
      </c>
      <c r="H2062" t="s">
        <v>33</v>
      </c>
      <c r="I2062" t="s">
        <v>2</v>
      </c>
      <c r="J2062" t="s">
        <v>3</v>
      </c>
      <c r="K2062" t="s">
        <v>9</v>
      </c>
      <c r="L2062" t="s">
        <v>46</v>
      </c>
      <c r="M2062">
        <v>3</v>
      </c>
      <c r="N2062">
        <v>70.239999999999995</v>
      </c>
      <c r="O2062">
        <v>0.05</v>
      </c>
      <c r="P2062">
        <v>31.96</v>
      </c>
      <c r="Q2062">
        <v>200.18399999999997</v>
      </c>
      <c r="R2062">
        <v>95.88</v>
      </c>
      <c r="S2062">
        <v>104.30399999999997</v>
      </c>
      <c r="T2062">
        <v>0.5210406426087999</v>
      </c>
      <c r="U2062">
        <v>2026</v>
      </c>
      <c r="V2062" t="s">
        <v>89</v>
      </c>
      <c r="W2062">
        <v>10</v>
      </c>
      <c r="X2062" t="s">
        <v>90</v>
      </c>
    </row>
    <row r="2063" spans="1:24">
      <c r="A2063">
        <v>2946</v>
      </c>
      <c r="B2063" s="28">
        <v>46302</v>
      </c>
      <c r="C2063">
        <v>2026</v>
      </c>
      <c r="D2063" t="s">
        <v>89</v>
      </c>
      <c r="E2063">
        <v>10</v>
      </c>
      <c r="F2063" t="s">
        <v>90</v>
      </c>
      <c r="G2063" t="s">
        <v>11</v>
      </c>
      <c r="H2063" t="s">
        <v>52</v>
      </c>
      <c r="I2063" t="s">
        <v>2</v>
      </c>
      <c r="J2063" t="s">
        <v>3</v>
      </c>
      <c r="K2063" t="s">
        <v>4</v>
      </c>
      <c r="L2063" t="s">
        <v>30</v>
      </c>
      <c r="M2063">
        <v>1</v>
      </c>
      <c r="N2063">
        <v>103.48</v>
      </c>
      <c r="O2063">
        <v>0.1</v>
      </c>
      <c r="P2063">
        <v>51.33</v>
      </c>
      <c r="Q2063">
        <v>93.132000000000005</v>
      </c>
      <c r="R2063">
        <v>51.33</v>
      </c>
      <c r="S2063">
        <v>41.802000000000007</v>
      </c>
      <c r="T2063">
        <v>0.4488467980930293</v>
      </c>
      <c r="U2063">
        <v>2026</v>
      </c>
      <c r="V2063" t="s">
        <v>89</v>
      </c>
      <c r="W2063">
        <v>10</v>
      </c>
      <c r="X2063" t="s">
        <v>90</v>
      </c>
    </row>
    <row r="2064" spans="1:24">
      <c r="A2064">
        <v>4147</v>
      </c>
      <c r="B2064" s="28">
        <v>46302</v>
      </c>
      <c r="C2064">
        <v>2026</v>
      </c>
      <c r="D2064" t="s">
        <v>89</v>
      </c>
      <c r="E2064">
        <v>10</v>
      </c>
      <c r="F2064" t="s">
        <v>90</v>
      </c>
      <c r="G2064" t="s">
        <v>6</v>
      </c>
      <c r="H2064" t="s">
        <v>43</v>
      </c>
      <c r="I2064" t="s">
        <v>19</v>
      </c>
      <c r="J2064" t="s">
        <v>3</v>
      </c>
      <c r="K2064" t="s">
        <v>4</v>
      </c>
      <c r="L2064" t="s">
        <v>26</v>
      </c>
      <c r="M2064">
        <v>3</v>
      </c>
      <c r="N2064">
        <v>40.770000000000003</v>
      </c>
      <c r="O2064">
        <v>0.05</v>
      </c>
      <c r="P2064">
        <v>16.68</v>
      </c>
      <c r="Q2064">
        <v>116.19449999999999</v>
      </c>
      <c r="R2064">
        <v>50.04</v>
      </c>
      <c r="S2064">
        <v>66.154499999999985</v>
      </c>
      <c r="T2064">
        <v>0.56934278300608021</v>
      </c>
      <c r="U2064">
        <v>2026</v>
      </c>
      <c r="V2064" t="s">
        <v>89</v>
      </c>
      <c r="W2064">
        <v>10</v>
      </c>
      <c r="X2064" t="s">
        <v>90</v>
      </c>
    </row>
    <row r="2065" spans="1:24">
      <c r="A2065">
        <v>4164</v>
      </c>
      <c r="B2065" s="28">
        <v>46302</v>
      </c>
      <c r="C2065">
        <v>2026</v>
      </c>
      <c r="D2065" t="s">
        <v>89</v>
      </c>
      <c r="E2065">
        <v>10</v>
      </c>
      <c r="F2065" t="s">
        <v>90</v>
      </c>
      <c r="G2065" t="s">
        <v>0</v>
      </c>
      <c r="H2065" t="s">
        <v>36</v>
      </c>
      <c r="I2065" t="s">
        <v>19</v>
      </c>
      <c r="J2065" t="s">
        <v>13</v>
      </c>
      <c r="K2065" t="s">
        <v>9</v>
      </c>
      <c r="L2065" t="s">
        <v>17</v>
      </c>
      <c r="M2065">
        <v>2</v>
      </c>
      <c r="N2065">
        <v>143.41999999999999</v>
      </c>
      <c r="O2065">
        <v>0</v>
      </c>
      <c r="P2065">
        <v>81.44</v>
      </c>
      <c r="Q2065">
        <v>286.83999999999997</v>
      </c>
      <c r="R2065">
        <v>162.88</v>
      </c>
      <c r="S2065">
        <v>123.95999999999998</v>
      </c>
      <c r="T2065">
        <v>0.43215730023706594</v>
      </c>
      <c r="U2065">
        <v>2026</v>
      </c>
      <c r="V2065" t="s">
        <v>89</v>
      </c>
      <c r="W2065">
        <v>10</v>
      </c>
      <c r="X2065" t="s">
        <v>90</v>
      </c>
    </row>
    <row r="2066" spans="1:24">
      <c r="A2066">
        <v>4275</v>
      </c>
      <c r="B2066" s="28">
        <v>46302</v>
      </c>
      <c r="C2066">
        <v>2026</v>
      </c>
      <c r="D2066" t="s">
        <v>89</v>
      </c>
      <c r="E2066">
        <v>10</v>
      </c>
      <c r="F2066" t="s">
        <v>90</v>
      </c>
      <c r="G2066" t="s">
        <v>20</v>
      </c>
      <c r="H2066" t="s">
        <v>31</v>
      </c>
      <c r="I2066" t="s">
        <v>28</v>
      </c>
      <c r="J2066" t="s">
        <v>3</v>
      </c>
      <c r="K2066" t="s">
        <v>4</v>
      </c>
      <c r="L2066" t="s">
        <v>22</v>
      </c>
      <c r="M2066">
        <v>1</v>
      </c>
      <c r="N2066">
        <v>49.56</v>
      </c>
      <c r="O2066">
        <v>0.05</v>
      </c>
      <c r="P2066">
        <v>22.88</v>
      </c>
      <c r="Q2066">
        <v>47.082000000000001</v>
      </c>
      <c r="R2066">
        <v>22.88</v>
      </c>
      <c r="S2066">
        <v>24.202000000000002</v>
      </c>
      <c r="T2066">
        <v>0.51403933562720361</v>
      </c>
      <c r="U2066">
        <v>2026</v>
      </c>
      <c r="V2066" t="s">
        <v>89</v>
      </c>
      <c r="W2066">
        <v>10</v>
      </c>
      <c r="X2066" t="s">
        <v>90</v>
      </c>
    </row>
    <row r="2067" spans="1:24">
      <c r="A2067">
        <v>5062</v>
      </c>
      <c r="B2067" s="28">
        <v>46302</v>
      </c>
      <c r="C2067">
        <v>2026</v>
      </c>
      <c r="D2067" t="s">
        <v>89</v>
      </c>
      <c r="E2067">
        <v>10</v>
      </c>
      <c r="F2067" t="s">
        <v>90</v>
      </c>
      <c r="G2067" t="s">
        <v>6</v>
      </c>
      <c r="H2067" t="s">
        <v>43</v>
      </c>
      <c r="I2067" t="s">
        <v>2</v>
      </c>
      <c r="J2067" t="s">
        <v>3</v>
      </c>
      <c r="K2067" t="s">
        <v>14</v>
      </c>
      <c r="L2067" t="s">
        <v>44</v>
      </c>
      <c r="M2067">
        <v>4</v>
      </c>
      <c r="N2067">
        <v>131.05000000000001</v>
      </c>
      <c r="O2067">
        <v>0</v>
      </c>
      <c r="P2067">
        <v>67.37</v>
      </c>
      <c r="Q2067">
        <v>524.20000000000005</v>
      </c>
      <c r="R2067">
        <v>269.48</v>
      </c>
      <c r="S2067">
        <v>254.72000000000003</v>
      </c>
      <c r="T2067">
        <v>0.48592140404425793</v>
      </c>
      <c r="U2067">
        <v>2026</v>
      </c>
      <c r="V2067" t="s">
        <v>89</v>
      </c>
      <c r="W2067">
        <v>10</v>
      </c>
      <c r="X2067" t="s">
        <v>90</v>
      </c>
    </row>
    <row r="2068" spans="1:24">
      <c r="A2068">
        <v>1126</v>
      </c>
      <c r="B2068" s="28">
        <v>46303</v>
      </c>
      <c r="C2068">
        <v>2026</v>
      </c>
      <c r="D2068" t="s">
        <v>89</v>
      </c>
      <c r="E2068">
        <v>10</v>
      </c>
      <c r="F2068" t="s">
        <v>90</v>
      </c>
      <c r="G2068" t="s">
        <v>0</v>
      </c>
      <c r="H2068" t="s">
        <v>36</v>
      </c>
      <c r="I2068" t="s">
        <v>2</v>
      </c>
      <c r="J2068" t="s">
        <v>16</v>
      </c>
      <c r="K2068" t="s">
        <v>4</v>
      </c>
      <c r="L2068" t="s">
        <v>22</v>
      </c>
      <c r="M2068">
        <v>1</v>
      </c>
      <c r="N2068">
        <v>51.35</v>
      </c>
      <c r="O2068">
        <v>0</v>
      </c>
      <c r="P2068">
        <v>22.98</v>
      </c>
      <c r="Q2068">
        <v>51.35</v>
      </c>
      <c r="R2068">
        <v>22.98</v>
      </c>
      <c r="S2068">
        <v>28.37</v>
      </c>
      <c r="T2068">
        <v>0.55248296007789677</v>
      </c>
      <c r="U2068">
        <v>2026</v>
      </c>
      <c r="V2068" t="s">
        <v>89</v>
      </c>
      <c r="W2068">
        <v>10</v>
      </c>
      <c r="X2068" t="s">
        <v>90</v>
      </c>
    </row>
    <row r="2069" spans="1:24">
      <c r="A2069">
        <v>1865</v>
      </c>
      <c r="B2069" s="28">
        <v>46303</v>
      </c>
      <c r="C2069">
        <v>2026</v>
      </c>
      <c r="D2069" t="s">
        <v>89</v>
      </c>
      <c r="E2069">
        <v>10</v>
      </c>
      <c r="F2069" t="s">
        <v>90</v>
      </c>
      <c r="G2069" t="s">
        <v>20</v>
      </c>
      <c r="H2069" t="s">
        <v>33</v>
      </c>
      <c r="I2069" t="s">
        <v>2</v>
      </c>
      <c r="J2069" t="s">
        <v>3</v>
      </c>
      <c r="K2069" t="s">
        <v>34</v>
      </c>
      <c r="L2069" t="s">
        <v>35</v>
      </c>
      <c r="M2069">
        <v>1</v>
      </c>
      <c r="N2069">
        <v>39.659999999999997</v>
      </c>
      <c r="O2069">
        <v>0</v>
      </c>
      <c r="P2069">
        <v>14.39</v>
      </c>
      <c r="Q2069">
        <v>39.659999999999997</v>
      </c>
      <c r="R2069">
        <v>14.39</v>
      </c>
      <c r="S2069">
        <v>25.269999999999996</v>
      </c>
      <c r="T2069">
        <v>0.63716591023701463</v>
      </c>
      <c r="U2069">
        <v>2026</v>
      </c>
      <c r="V2069" t="s">
        <v>89</v>
      </c>
      <c r="W2069">
        <v>10</v>
      </c>
      <c r="X2069" t="s">
        <v>90</v>
      </c>
    </row>
    <row r="2070" spans="1:24">
      <c r="A2070">
        <v>2471</v>
      </c>
      <c r="B2070" s="28">
        <v>46303</v>
      </c>
      <c r="C2070">
        <v>2026</v>
      </c>
      <c r="D2070" t="s">
        <v>89</v>
      </c>
      <c r="E2070">
        <v>10</v>
      </c>
      <c r="F2070" t="s">
        <v>90</v>
      </c>
      <c r="G2070" t="s">
        <v>20</v>
      </c>
      <c r="H2070" t="s">
        <v>47</v>
      </c>
      <c r="I2070" t="s">
        <v>19</v>
      </c>
      <c r="J2070" t="s">
        <v>13</v>
      </c>
      <c r="K2070" t="s">
        <v>34</v>
      </c>
      <c r="L2070" t="s">
        <v>35</v>
      </c>
      <c r="M2070">
        <v>1</v>
      </c>
      <c r="N2070">
        <v>39.79</v>
      </c>
      <c r="O2070">
        <v>0</v>
      </c>
      <c r="P2070">
        <v>14.76</v>
      </c>
      <c r="Q2070">
        <v>39.79</v>
      </c>
      <c r="R2070">
        <v>14.76</v>
      </c>
      <c r="S2070">
        <v>25.03</v>
      </c>
      <c r="T2070">
        <v>0.62905252576024129</v>
      </c>
      <c r="U2070">
        <v>2026</v>
      </c>
      <c r="V2070" t="s">
        <v>89</v>
      </c>
      <c r="W2070">
        <v>10</v>
      </c>
      <c r="X2070" t="s">
        <v>90</v>
      </c>
    </row>
    <row r="2071" spans="1:24">
      <c r="A2071">
        <v>3208</v>
      </c>
      <c r="B2071" s="28">
        <v>46303</v>
      </c>
      <c r="C2071">
        <v>2026</v>
      </c>
      <c r="D2071" t="s">
        <v>89</v>
      </c>
      <c r="E2071">
        <v>10</v>
      </c>
      <c r="F2071" t="s">
        <v>90</v>
      </c>
      <c r="G2071" t="s">
        <v>11</v>
      </c>
      <c r="H2071" t="s">
        <v>39</v>
      </c>
      <c r="I2071" t="s">
        <v>8</v>
      </c>
      <c r="J2071" t="s">
        <v>13</v>
      </c>
      <c r="K2071" t="s">
        <v>4</v>
      </c>
      <c r="L2071" t="s">
        <v>26</v>
      </c>
      <c r="M2071">
        <v>6</v>
      </c>
      <c r="N2071">
        <v>41.27</v>
      </c>
      <c r="O2071">
        <v>0.1</v>
      </c>
      <c r="P2071">
        <v>16.61</v>
      </c>
      <c r="Q2071">
        <v>222.858</v>
      </c>
      <c r="R2071">
        <v>99.66</v>
      </c>
      <c r="S2071">
        <v>123.19800000000001</v>
      </c>
      <c r="T2071">
        <v>0.55280941227149127</v>
      </c>
      <c r="U2071">
        <v>2026</v>
      </c>
      <c r="V2071" t="s">
        <v>89</v>
      </c>
      <c r="W2071">
        <v>10</v>
      </c>
      <c r="X2071" t="s">
        <v>90</v>
      </c>
    </row>
    <row r="2072" spans="1:24">
      <c r="A2072">
        <v>4285</v>
      </c>
      <c r="B2072" s="28">
        <v>46303</v>
      </c>
      <c r="C2072">
        <v>2026</v>
      </c>
      <c r="D2072" t="s">
        <v>89</v>
      </c>
      <c r="E2072">
        <v>10</v>
      </c>
      <c r="F2072" t="s">
        <v>90</v>
      </c>
      <c r="G2072" t="s">
        <v>20</v>
      </c>
      <c r="H2072" t="s">
        <v>21</v>
      </c>
      <c r="I2072" t="s">
        <v>2</v>
      </c>
      <c r="J2072" t="s">
        <v>3</v>
      </c>
      <c r="K2072" t="s">
        <v>9</v>
      </c>
      <c r="L2072" t="s">
        <v>10</v>
      </c>
      <c r="M2072">
        <v>1</v>
      </c>
      <c r="N2072">
        <v>93.39</v>
      </c>
      <c r="O2072">
        <v>0</v>
      </c>
      <c r="P2072">
        <v>45.98</v>
      </c>
      <c r="Q2072">
        <v>93.39</v>
      </c>
      <c r="R2072">
        <v>45.98</v>
      </c>
      <c r="S2072">
        <v>47.410000000000004</v>
      </c>
      <c r="T2072">
        <v>0.50765606595995294</v>
      </c>
      <c r="U2072">
        <v>2026</v>
      </c>
      <c r="V2072" t="s">
        <v>89</v>
      </c>
      <c r="W2072">
        <v>10</v>
      </c>
      <c r="X2072" t="s">
        <v>90</v>
      </c>
    </row>
    <row r="2073" spans="1:24">
      <c r="A2073">
        <v>261</v>
      </c>
      <c r="B2073" s="28">
        <v>46304</v>
      </c>
      <c r="C2073">
        <v>2026</v>
      </c>
      <c r="D2073" t="s">
        <v>89</v>
      </c>
      <c r="E2073">
        <v>10</v>
      </c>
      <c r="F2073" t="s">
        <v>90</v>
      </c>
      <c r="G2073" t="s">
        <v>11</v>
      </c>
      <c r="H2073" t="s">
        <v>18</v>
      </c>
      <c r="I2073" t="s">
        <v>2</v>
      </c>
      <c r="J2073" t="s">
        <v>16</v>
      </c>
      <c r="K2073" t="s">
        <v>23</v>
      </c>
      <c r="L2073" t="s">
        <v>24</v>
      </c>
      <c r="M2073">
        <v>1</v>
      </c>
      <c r="N2073">
        <v>336.56</v>
      </c>
      <c r="O2073">
        <v>0</v>
      </c>
      <c r="P2073">
        <v>189.74</v>
      </c>
      <c r="Q2073">
        <v>336.56</v>
      </c>
      <c r="R2073">
        <v>189.74</v>
      </c>
      <c r="S2073">
        <v>146.82</v>
      </c>
      <c r="T2073">
        <v>0.43623722367482765</v>
      </c>
      <c r="U2073">
        <v>2026</v>
      </c>
      <c r="V2073" t="s">
        <v>89</v>
      </c>
      <c r="W2073">
        <v>10</v>
      </c>
      <c r="X2073" t="s">
        <v>90</v>
      </c>
    </row>
    <row r="2074" spans="1:24">
      <c r="A2074">
        <v>291</v>
      </c>
      <c r="B2074" s="28">
        <v>46304</v>
      </c>
      <c r="C2074">
        <v>2026</v>
      </c>
      <c r="D2074" t="s">
        <v>89</v>
      </c>
      <c r="E2074">
        <v>10</v>
      </c>
      <c r="F2074" t="s">
        <v>90</v>
      </c>
      <c r="G2074" t="s">
        <v>11</v>
      </c>
      <c r="H2074" t="s">
        <v>12</v>
      </c>
      <c r="I2074" t="s">
        <v>2</v>
      </c>
      <c r="J2074" t="s">
        <v>13</v>
      </c>
      <c r="K2074" t="s">
        <v>14</v>
      </c>
      <c r="L2074" t="s">
        <v>44</v>
      </c>
      <c r="M2074">
        <v>2</v>
      </c>
      <c r="N2074">
        <v>132.47999999999999</v>
      </c>
      <c r="O2074">
        <v>0.1</v>
      </c>
      <c r="P2074">
        <v>67.48</v>
      </c>
      <c r="Q2074">
        <v>238.464</v>
      </c>
      <c r="R2074">
        <v>134.96</v>
      </c>
      <c r="S2074">
        <v>103.50399999999999</v>
      </c>
      <c r="T2074">
        <v>0.43404455179817497</v>
      </c>
      <c r="U2074">
        <v>2026</v>
      </c>
      <c r="V2074" t="s">
        <v>89</v>
      </c>
      <c r="W2074">
        <v>10</v>
      </c>
      <c r="X2074" t="s">
        <v>90</v>
      </c>
    </row>
    <row r="2075" spans="1:24">
      <c r="A2075">
        <v>670</v>
      </c>
      <c r="B2075" s="28">
        <v>46304</v>
      </c>
      <c r="C2075">
        <v>2026</v>
      </c>
      <c r="D2075" t="s">
        <v>89</v>
      </c>
      <c r="E2075">
        <v>10</v>
      </c>
      <c r="F2075" t="s">
        <v>90</v>
      </c>
      <c r="G2075" t="s">
        <v>6</v>
      </c>
      <c r="H2075" t="s">
        <v>49</v>
      </c>
      <c r="I2075" t="s">
        <v>19</v>
      </c>
      <c r="J2075" t="s">
        <v>3</v>
      </c>
      <c r="K2075" t="s">
        <v>9</v>
      </c>
      <c r="L2075" t="s">
        <v>10</v>
      </c>
      <c r="M2075">
        <v>1</v>
      </c>
      <c r="N2075">
        <v>92.59</v>
      </c>
      <c r="O2075">
        <v>0</v>
      </c>
      <c r="P2075">
        <v>44.46</v>
      </c>
      <c r="Q2075">
        <v>92.59</v>
      </c>
      <c r="R2075">
        <v>44.46</v>
      </c>
      <c r="S2075">
        <v>48.13</v>
      </c>
      <c r="T2075">
        <v>0.51981855491953777</v>
      </c>
      <c r="U2075">
        <v>2026</v>
      </c>
      <c r="V2075" t="s">
        <v>89</v>
      </c>
      <c r="W2075">
        <v>10</v>
      </c>
      <c r="X2075" t="s">
        <v>90</v>
      </c>
    </row>
    <row r="2076" spans="1:24">
      <c r="A2076">
        <v>1306</v>
      </c>
      <c r="B2076" s="28">
        <v>46304</v>
      </c>
      <c r="C2076">
        <v>2026</v>
      </c>
      <c r="D2076" t="s">
        <v>89</v>
      </c>
      <c r="E2076">
        <v>10</v>
      </c>
      <c r="F2076" t="s">
        <v>90</v>
      </c>
      <c r="G2076" t="s">
        <v>20</v>
      </c>
      <c r="H2076" t="s">
        <v>33</v>
      </c>
      <c r="I2076" t="s">
        <v>19</v>
      </c>
      <c r="J2076" t="s">
        <v>16</v>
      </c>
      <c r="K2076" t="s">
        <v>34</v>
      </c>
      <c r="L2076" t="s">
        <v>42</v>
      </c>
      <c r="M2076">
        <v>1</v>
      </c>
      <c r="N2076">
        <v>35.450000000000003</v>
      </c>
      <c r="O2076">
        <v>0.05</v>
      </c>
      <c r="P2076">
        <v>14.23</v>
      </c>
      <c r="Q2076">
        <v>33.677500000000002</v>
      </c>
      <c r="R2076">
        <v>14.23</v>
      </c>
      <c r="S2076">
        <v>19.447500000000002</v>
      </c>
      <c r="T2076">
        <v>0.57746269764679681</v>
      </c>
      <c r="U2076">
        <v>2026</v>
      </c>
      <c r="V2076" t="s">
        <v>89</v>
      </c>
      <c r="W2076">
        <v>10</v>
      </c>
      <c r="X2076" t="s">
        <v>90</v>
      </c>
    </row>
    <row r="2077" spans="1:24">
      <c r="A2077">
        <v>2400</v>
      </c>
      <c r="B2077" s="28">
        <v>46304</v>
      </c>
      <c r="C2077">
        <v>2026</v>
      </c>
      <c r="D2077" t="s">
        <v>89</v>
      </c>
      <c r="E2077">
        <v>10</v>
      </c>
      <c r="F2077" t="s">
        <v>90</v>
      </c>
      <c r="G2077" t="s">
        <v>11</v>
      </c>
      <c r="H2077" t="s">
        <v>12</v>
      </c>
      <c r="I2077" t="s">
        <v>2</v>
      </c>
      <c r="J2077" t="s">
        <v>13</v>
      </c>
      <c r="K2077" t="s">
        <v>9</v>
      </c>
      <c r="L2077" t="s">
        <v>10</v>
      </c>
      <c r="M2077">
        <v>2</v>
      </c>
      <c r="N2077">
        <v>93.83</v>
      </c>
      <c r="O2077">
        <v>0.1</v>
      </c>
      <c r="P2077">
        <v>44.27</v>
      </c>
      <c r="Q2077">
        <v>168.89400000000001</v>
      </c>
      <c r="R2077">
        <v>88.54</v>
      </c>
      <c r="S2077">
        <v>80.353999999999999</v>
      </c>
      <c r="T2077">
        <v>0.47576586498040191</v>
      </c>
      <c r="U2077">
        <v>2026</v>
      </c>
      <c r="V2077" t="s">
        <v>89</v>
      </c>
      <c r="W2077">
        <v>10</v>
      </c>
      <c r="X2077" t="s">
        <v>90</v>
      </c>
    </row>
    <row r="2078" spans="1:24">
      <c r="A2078">
        <v>3816</v>
      </c>
      <c r="B2078" s="28">
        <v>46304</v>
      </c>
      <c r="C2078">
        <v>2026</v>
      </c>
      <c r="D2078" t="s">
        <v>89</v>
      </c>
      <c r="E2078">
        <v>10</v>
      </c>
      <c r="F2078" t="s">
        <v>90</v>
      </c>
      <c r="G2078" t="s">
        <v>6</v>
      </c>
      <c r="H2078" t="s">
        <v>43</v>
      </c>
      <c r="I2078" t="s">
        <v>2</v>
      </c>
      <c r="J2078" t="s">
        <v>13</v>
      </c>
      <c r="K2078" t="s">
        <v>34</v>
      </c>
      <c r="L2078" t="s">
        <v>42</v>
      </c>
      <c r="M2078">
        <v>1</v>
      </c>
      <c r="N2078">
        <v>36.32</v>
      </c>
      <c r="O2078">
        <v>0</v>
      </c>
      <c r="P2078">
        <v>13.6</v>
      </c>
      <c r="Q2078">
        <v>36.32</v>
      </c>
      <c r="R2078">
        <v>13.6</v>
      </c>
      <c r="S2078">
        <v>22.72</v>
      </c>
      <c r="T2078">
        <v>0.62555066079295152</v>
      </c>
      <c r="U2078">
        <v>2026</v>
      </c>
      <c r="V2078" t="s">
        <v>89</v>
      </c>
      <c r="W2078">
        <v>10</v>
      </c>
      <c r="X2078" t="s">
        <v>90</v>
      </c>
    </row>
    <row r="2079" spans="1:24">
      <c r="A2079">
        <v>4038</v>
      </c>
      <c r="B2079" s="28">
        <v>46304</v>
      </c>
      <c r="C2079">
        <v>2026</v>
      </c>
      <c r="D2079" t="s">
        <v>89</v>
      </c>
      <c r="E2079">
        <v>10</v>
      </c>
      <c r="F2079" t="s">
        <v>90</v>
      </c>
      <c r="G2079" t="s">
        <v>0</v>
      </c>
      <c r="H2079" t="s">
        <v>50</v>
      </c>
      <c r="I2079" t="s">
        <v>2</v>
      </c>
      <c r="J2079" t="s">
        <v>3</v>
      </c>
      <c r="K2079" t="s">
        <v>34</v>
      </c>
      <c r="L2079" t="s">
        <v>38</v>
      </c>
      <c r="M2079">
        <v>2</v>
      </c>
      <c r="N2079">
        <v>125.56</v>
      </c>
      <c r="O2079">
        <v>0.1</v>
      </c>
      <c r="P2079">
        <v>67.260000000000005</v>
      </c>
      <c r="Q2079">
        <v>226.00800000000001</v>
      </c>
      <c r="R2079">
        <v>134.52000000000001</v>
      </c>
      <c r="S2079">
        <v>91.488</v>
      </c>
      <c r="T2079">
        <v>0.40479983009450993</v>
      </c>
      <c r="U2079">
        <v>2026</v>
      </c>
      <c r="V2079" t="s">
        <v>89</v>
      </c>
      <c r="W2079">
        <v>10</v>
      </c>
      <c r="X2079" t="s">
        <v>90</v>
      </c>
    </row>
    <row r="2080" spans="1:24">
      <c r="A2080">
        <v>4686</v>
      </c>
      <c r="B2080" s="28">
        <v>46304</v>
      </c>
      <c r="C2080">
        <v>2026</v>
      </c>
      <c r="D2080" t="s">
        <v>89</v>
      </c>
      <c r="E2080">
        <v>10</v>
      </c>
      <c r="F2080" t="s">
        <v>90</v>
      </c>
      <c r="G2080" t="s">
        <v>0</v>
      </c>
      <c r="H2080" t="s">
        <v>50</v>
      </c>
      <c r="I2080" t="s">
        <v>28</v>
      </c>
      <c r="J2080" t="s">
        <v>13</v>
      </c>
      <c r="K2080" t="s">
        <v>23</v>
      </c>
      <c r="L2080" t="s">
        <v>51</v>
      </c>
      <c r="M2080">
        <v>2</v>
      </c>
      <c r="N2080">
        <v>124.91</v>
      </c>
      <c r="O2080">
        <v>0</v>
      </c>
      <c r="P2080">
        <v>60.33</v>
      </c>
      <c r="Q2080">
        <v>249.82</v>
      </c>
      <c r="R2080">
        <v>120.66</v>
      </c>
      <c r="S2080">
        <v>129.16</v>
      </c>
      <c r="T2080">
        <v>0.51701224881914976</v>
      </c>
      <c r="U2080">
        <v>2026</v>
      </c>
      <c r="V2080" t="s">
        <v>89</v>
      </c>
      <c r="W2080">
        <v>10</v>
      </c>
      <c r="X2080" t="s">
        <v>90</v>
      </c>
    </row>
    <row r="2081" spans="1:24">
      <c r="A2081">
        <v>5076</v>
      </c>
      <c r="B2081" s="28">
        <v>46304</v>
      </c>
      <c r="C2081">
        <v>2026</v>
      </c>
      <c r="D2081" t="s">
        <v>89</v>
      </c>
      <c r="E2081">
        <v>10</v>
      </c>
      <c r="F2081" t="s">
        <v>90</v>
      </c>
      <c r="G2081" t="s">
        <v>6</v>
      </c>
      <c r="H2081" t="s">
        <v>43</v>
      </c>
      <c r="I2081" t="s">
        <v>2</v>
      </c>
      <c r="J2081" t="s">
        <v>13</v>
      </c>
      <c r="K2081" t="s">
        <v>23</v>
      </c>
      <c r="L2081" t="s">
        <v>29</v>
      </c>
      <c r="M2081">
        <v>1</v>
      </c>
      <c r="N2081">
        <v>199.32</v>
      </c>
      <c r="O2081">
        <v>0</v>
      </c>
      <c r="P2081">
        <v>103.83</v>
      </c>
      <c r="Q2081">
        <v>199.32</v>
      </c>
      <c r="R2081">
        <v>103.83</v>
      </c>
      <c r="S2081">
        <v>95.49</v>
      </c>
      <c r="T2081">
        <v>0.4790788681517158</v>
      </c>
      <c r="U2081">
        <v>2026</v>
      </c>
      <c r="V2081" t="s">
        <v>89</v>
      </c>
      <c r="W2081">
        <v>10</v>
      </c>
      <c r="X2081" t="s">
        <v>90</v>
      </c>
    </row>
    <row r="2082" spans="1:24">
      <c r="A2082">
        <v>1339</v>
      </c>
      <c r="B2082" s="28">
        <v>46305</v>
      </c>
      <c r="C2082">
        <v>2026</v>
      </c>
      <c r="D2082" t="s">
        <v>89</v>
      </c>
      <c r="E2082">
        <v>10</v>
      </c>
      <c r="F2082" t="s">
        <v>90</v>
      </c>
      <c r="G2082" t="s">
        <v>6</v>
      </c>
      <c r="H2082" t="s">
        <v>41</v>
      </c>
      <c r="I2082" t="s">
        <v>2</v>
      </c>
      <c r="J2082" t="s">
        <v>3</v>
      </c>
      <c r="K2082" t="s">
        <v>23</v>
      </c>
      <c r="L2082" t="s">
        <v>24</v>
      </c>
      <c r="M2082">
        <v>4</v>
      </c>
      <c r="N2082">
        <v>337.38</v>
      </c>
      <c r="O2082">
        <v>0.05</v>
      </c>
      <c r="P2082">
        <v>194.94</v>
      </c>
      <c r="Q2082">
        <v>1282.0439999999999</v>
      </c>
      <c r="R2082">
        <v>779.76</v>
      </c>
      <c r="S2082">
        <v>502.28399999999988</v>
      </c>
      <c r="T2082">
        <v>0.39178374533167343</v>
      </c>
      <c r="U2082">
        <v>2026</v>
      </c>
      <c r="V2082" t="s">
        <v>89</v>
      </c>
      <c r="W2082">
        <v>10</v>
      </c>
      <c r="X2082" t="s">
        <v>90</v>
      </c>
    </row>
    <row r="2083" spans="1:24">
      <c r="A2083">
        <v>1884</v>
      </c>
      <c r="B2083" s="28">
        <v>46305</v>
      </c>
      <c r="C2083">
        <v>2026</v>
      </c>
      <c r="D2083" t="s">
        <v>89</v>
      </c>
      <c r="E2083">
        <v>10</v>
      </c>
      <c r="F2083" t="s">
        <v>90</v>
      </c>
      <c r="G2083" t="s">
        <v>11</v>
      </c>
      <c r="H2083" t="s">
        <v>12</v>
      </c>
      <c r="I2083" t="s">
        <v>2</v>
      </c>
      <c r="J2083" t="s">
        <v>16</v>
      </c>
      <c r="K2083" t="s">
        <v>23</v>
      </c>
      <c r="L2083" t="s">
        <v>40</v>
      </c>
      <c r="M2083">
        <v>3</v>
      </c>
      <c r="N2083">
        <v>82.18</v>
      </c>
      <c r="O2083">
        <v>0.1</v>
      </c>
      <c r="P2083">
        <v>39.82</v>
      </c>
      <c r="Q2083">
        <v>221.88600000000002</v>
      </c>
      <c r="R2083">
        <v>119.46000000000001</v>
      </c>
      <c r="S2083">
        <v>102.42600000000002</v>
      </c>
      <c r="T2083">
        <v>0.46161542413671885</v>
      </c>
      <c r="U2083">
        <v>2026</v>
      </c>
      <c r="V2083" t="s">
        <v>89</v>
      </c>
      <c r="W2083">
        <v>10</v>
      </c>
      <c r="X2083" t="s">
        <v>90</v>
      </c>
    </row>
    <row r="2084" spans="1:24">
      <c r="A2084">
        <v>3568</v>
      </c>
      <c r="B2084" s="28">
        <v>46305</v>
      </c>
      <c r="C2084">
        <v>2026</v>
      </c>
      <c r="D2084" t="s">
        <v>89</v>
      </c>
      <c r="E2084">
        <v>10</v>
      </c>
      <c r="F2084" t="s">
        <v>90</v>
      </c>
      <c r="G2084" t="s">
        <v>0</v>
      </c>
      <c r="H2084" t="s">
        <v>50</v>
      </c>
      <c r="I2084" t="s">
        <v>8</v>
      </c>
      <c r="J2084" t="s">
        <v>13</v>
      </c>
      <c r="K2084" t="s">
        <v>9</v>
      </c>
      <c r="L2084" t="s">
        <v>46</v>
      </c>
      <c r="M2084">
        <v>15</v>
      </c>
      <c r="N2084">
        <v>70.25</v>
      </c>
      <c r="O2084">
        <v>0.1</v>
      </c>
      <c r="P2084">
        <v>32.19</v>
      </c>
      <c r="Q2084">
        <v>948.375</v>
      </c>
      <c r="R2084">
        <v>482.84999999999997</v>
      </c>
      <c r="S2084">
        <v>465.52500000000003</v>
      </c>
      <c r="T2084">
        <v>0.49086595492289448</v>
      </c>
      <c r="U2084">
        <v>2026</v>
      </c>
      <c r="V2084" t="s">
        <v>89</v>
      </c>
      <c r="W2084">
        <v>10</v>
      </c>
      <c r="X2084" t="s">
        <v>90</v>
      </c>
    </row>
    <row r="2085" spans="1:24">
      <c r="A2085">
        <v>4171</v>
      </c>
      <c r="B2085" s="28">
        <v>46305</v>
      </c>
      <c r="C2085">
        <v>2026</v>
      </c>
      <c r="D2085" t="s">
        <v>89</v>
      </c>
      <c r="E2085">
        <v>10</v>
      </c>
      <c r="F2085" t="s">
        <v>90</v>
      </c>
      <c r="G2085" t="s">
        <v>20</v>
      </c>
      <c r="H2085" t="s">
        <v>31</v>
      </c>
      <c r="I2085" t="s">
        <v>19</v>
      </c>
      <c r="J2085" t="s">
        <v>13</v>
      </c>
      <c r="K2085" t="s">
        <v>14</v>
      </c>
      <c r="L2085" t="s">
        <v>15</v>
      </c>
      <c r="M2085">
        <v>2</v>
      </c>
      <c r="N2085">
        <v>35.36</v>
      </c>
      <c r="O2085">
        <v>0</v>
      </c>
      <c r="P2085">
        <v>13.49</v>
      </c>
      <c r="Q2085">
        <v>70.72</v>
      </c>
      <c r="R2085">
        <v>26.98</v>
      </c>
      <c r="S2085">
        <v>43.739999999999995</v>
      </c>
      <c r="T2085">
        <v>0.61849547511312208</v>
      </c>
      <c r="U2085">
        <v>2026</v>
      </c>
      <c r="V2085" t="s">
        <v>89</v>
      </c>
      <c r="W2085">
        <v>10</v>
      </c>
      <c r="X2085" t="s">
        <v>90</v>
      </c>
    </row>
    <row r="2086" spans="1:24">
      <c r="A2086">
        <v>4477</v>
      </c>
      <c r="B2086" s="28">
        <v>46305</v>
      </c>
      <c r="C2086">
        <v>2026</v>
      </c>
      <c r="D2086" t="s">
        <v>89</v>
      </c>
      <c r="E2086">
        <v>10</v>
      </c>
      <c r="F2086" t="s">
        <v>90</v>
      </c>
      <c r="G2086" t="s">
        <v>11</v>
      </c>
      <c r="H2086" t="s">
        <v>25</v>
      </c>
      <c r="I2086" t="s">
        <v>19</v>
      </c>
      <c r="J2086" t="s">
        <v>13</v>
      </c>
      <c r="K2086" t="s">
        <v>14</v>
      </c>
      <c r="L2086" t="s">
        <v>32</v>
      </c>
      <c r="M2086">
        <v>1</v>
      </c>
      <c r="N2086">
        <v>46.01</v>
      </c>
      <c r="O2086">
        <v>0</v>
      </c>
      <c r="P2086">
        <v>18.239999999999998</v>
      </c>
      <c r="Q2086">
        <v>46.01</v>
      </c>
      <c r="R2086">
        <v>18.239999999999998</v>
      </c>
      <c r="S2086">
        <v>27.77</v>
      </c>
      <c r="T2086">
        <v>0.6035644425124973</v>
      </c>
      <c r="U2086">
        <v>2026</v>
      </c>
      <c r="V2086" t="s">
        <v>89</v>
      </c>
      <c r="W2086">
        <v>10</v>
      </c>
      <c r="X2086" t="s">
        <v>90</v>
      </c>
    </row>
    <row r="2087" spans="1:24">
      <c r="A2087">
        <v>3368</v>
      </c>
      <c r="B2087" s="28">
        <v>46306</v>
      </c>
      <c r="C2087">
        <v>2026</v>
      </c>
      <c r="D2087" t="s">
        <v>89</v>
      </c>
      <c r="E2087">
        <v>10</v>
      </c>
      <c r="F2087" t="s">
        <v>90</v>
      </c>
      <c r="G2087" t="s">
        <v>0</v>
      </c>
      <c r="H2087" t="s">
        <v>36</v>
      </c>
      <c r="I2087" t="s">
        <v>2</v>
      </c>
      <c r="J2087" t="s">
        <v>3</v>
      </c>
      <c r="K2087" t="s">
        <v>9</v>
      </c>
      <c r="L2087" t="s">
        <v>10</v>
      </c>
      <c r="M2087">
        <v>1</v>
      </c>
      <c r="N2087">
        <v>89.88</v>
      </c>
      <c r="O2087">
        <v>0</v>
      </c>
      <c r="P2087">
        <v>46.15</v>
      </c>
      <c r="Q2087">
        <v>89.88</v>
      </c>
      <c r="R2087">
        <v>46.15</v>
      </c>
      <c r="S2087">
        <v>43.73</v>
      </c>
      <c r="T2087">
        <v>0.48653760569648419</v>
      </c>
      <c r="U2087">
        <v>2026</v>
      </c>
      <c r="V2087" t="s">
        <v>89</v>
      </c>
      <c r="W2087">
        <v>10</v>
      </c>
      <c r="X2087" t="s">
        <v>90</v>
      </c>
    </row>
    <row r="2088" spans="1:24">
      <c r="A2088">
        <v>3566</v>
      </c>
      <c r="B2088" s="28">
        <v>46306</v>
      </c>
      <c r="C2088">
        <v>2026</v>
      </c>
      <c r="D2088" t="s">
        <v>89</v>
      </c>
      <c r="E2088">
        <v>10</v>
      </c>
      <c r="F2088" t="s">
        <v>90</v>
      </c>
      <c r="G2088" t="s">
        <v>6</v>
      </c>
      <c r="H2088" t="s">
        <v>43</v>
      </c>
      <c r="I2088" t="s">
        <v>2</v>
      </c>
      <c r="J2088" t="s">
        <v>13</v>
      </c>
      <c r="K2088" t="s">
        <v>34</v>
      </c>
      <c r="L2088" t="s">
        <v>35</v>
      </c>
      <c r="M2088">
        <v>1</v>
      </c>
      <c r="N2088">
        <v>41.33</v>
      </c>
      <c r="O2088">
        <v>0</v>
      </c>
      <c r="P2088">
        <v>14.47</v>
      </c>
      <c r="Q2088">
        <v>41.33</v>
      </c>
      <c r="R2088">
        <v>14.47</v>
      </c>
      <c r="S2088">
        <v>26.86</v>
      </c>
      <c r="T2088">
        <v>0.6498911202516332</v>
      </c>
      <c r="U2088">
        <v>2026</v>
      </c>
      <c r="V2088" t="s">
        <v>89</v>
      </c>
      <c r="W2088">
        <v>10</v>
      </c>
      <c r="X2088" t="s">
        <v>90</v>
      </c>
    </row>
    <row r="2089" spans="1:24">
      <c r="A2089">
        <v>4420</v>
      </c>
      <c r="B2089" s="28">
        <v>46306</v>
      </c>
      <c r="C2089">
        <v>2026</v>
      </c>
      <c r="D2089" t="s">
        <v>89</v>
      </c>
      <c r="E2089">
        <v>10</v>
      </c>
      <c r="F2089" t="s">
        <v>90</v>
      </c>
      <c r="G2089" t="s">
        <v>11</v>
      </c>
      <c r="H2089" t="s">
        <v>25</v>
      </c>
      <c r="I2089" t="s">
        <v>8</v>
      </c>
      <c r="J2089" t="s">
        <v>16</v>
      </c>
      <c r="K2089" t="s">
        <v>4</v>
      </c>
      <c r="L2089" t="s">
        <v>26</v>
      </c>
      <c r="M2089">
        <v>15</v>
      </c>
      <c r="N2089">
        <v>40.78</v>
      </c>
      <c r="O2089">
        <v>0.15</v>
      </c>
      <c r="P2089">
        <v>17.07</v>
      </c>
      <c r="Q2089">
        <v>519.94500000000005</v>
      </c>
      <c r="R2089">
        <v>256.05</v>
      </c>
      <c r="S2089">
        <v>263.89500000000004</v>
      </c>
      <c r="T2089">
        <v>0.5075440671609498</v>
      </c>
      <c r="U2089">
        <v>2026</v>
      </c>
      <c r="V2089" t="s">
        <v>89</v>
      </c>
      <c r="W2089">
        <v>10</v>
      </c>
      <c r="X2089" t="s">
        <v>90</v>
      </c>
    </row>
    <row r="2090" spans="1:24">
      <c r="A2090">
        <v>513</v>
      </c>
      <c r="B2090" s="28">
        <v>46307</v>
      </c>
      <c r="C2090">
        <v>2026</v>
      </c>
      <c r="D2090" t="s">
        <v>89</v>
      </c>
      <c r="E2090">
        <v>10</v>
      </c>
      <c r="F2090" t="s">
        <v>90</v>
      </c>
      <c r="G2090" t="s">
        <v>20</v>
      </c>
      <c r="H2090" t="s">
        <v>31</v>
      </c>
      <c r="I2090" t="s">
        <v>2</v>
      </c>
      <c r="J2090" t="s">
        <v>16</v>
      </c>
      <c r="K2090" t="s">
        <v>14</v>
      </c>
      <c r="L2090" t="s">
        <v>48</v>
      </c>
      <c r="M2090">
        <v>1</v>
      </c>
      <c r="N2090">
        <v>163.87</v>
      </c>
      <c r="O2090">
        <v>0</v>
      </c>
      <c r="P2090">
        <v>85.76</v>
      </c>
      <c r="Q2090">
        <v>163.87</v>
      </c>
      <c r="R2090">
        <v>85.76</v>
      </c>
      <c r="S2090">
        <v>78.11</v>
      </c>
      <c r="T2090">
        <v>0.47665832672240188</v>
      </c>
      <c r="U2090">
        <v>2026</v>
      </c>
      <c r="V2090" t="s">
        <v>89</v>
      </c>
      <c r="W2090">
        <v>10</v>
      </c>
      <c r="X2090" t="s">
        <v>90</v>
      </c>
    </row>
    <row r="2091" spans="1:24">
      <c r="A2091">
        <v>786</v>
      </c>
      <c r="B2091" s="28">
        <v>46307</v>
      </c>
      <c r="C2091">
        <v>2026</v>
      </c>
      <c r="D2091" t="s">
        <v>89</v>
      </c>
      <c r="E2091">
        <v>10</v>
      </c>
      <c r="F2091" t="s">
        <v>90</v>
      </c>
      <c r="G2091" t="s">
        <v>11</v>
      </c>
      <c r="H2091" t="s">
        <v>18</v>
      </c>
      <c r="I2091" t="s">
        <v>2</v>
      </c>
      <c r="J2091" t="s">
        <v>13</v>
      </c>
      <c r="K2091" t="s">
        <v>34</v>
      </c>
      <c r="L2091" t="s">
        <v>42</v>
      </c>
      <c r="M2091">
        <v>1</v>
      </c>
      <c r="N2091">
        <v>35.39</v>
      </c>
      <c r="O2091">
        <v>0.05</v>
      </c>
      <c r="P2091">
        <v>13.68</v>
      </c>
      <c r="Q2091">
        <v>33.6205</v>
      </c>
      <c r="R2091">
        <v>13.68</v>
      </c>
      <c r="S2091">
        <v>19.9405</v>
      </c>
      <c r="T2091">
        <v>0.59310539700480358</v>
      </c>
      <c r="U2091">
        <v>2026</v>
      </c>
      <c r="V2091" t="s">
        <v>89</v>
      </c>
      <c r="W2091">
        <v>10</v>
      </c>
      <c r="X2091" t="s">
        <v>90</v>
      </c>
    </row>
    <row r="2092" spans="1:24">
      <c r="A2092">
        <v>3771</v>
      </c>
      <c r="B2092" s="28">
        <v>46307</v>
      </c>
      <c r="C2092">
        <v>2026</v>
      </c>
      <c r="D2092" t="s">
        <v>89</v>
      </c>
      <c r="E2092">
        <v>10</v>
      </c>
      <c r="F2092" t="s">
        <v>90</v>
      </c>
      <c r="G2092" t="s">
        <v>11</v>
      </c>
      <c r="H2092" t="s">
        <v>18</v>
      </c>
      <c r="I2092" t="s">
        <v>2</v>
      </c>
      <c r="J2092" t="s">
        <v>16</v>
      </c>
      <c r="K2092" t="s">
        <v>23</v>
      </c>
      <c r="L2092" t="s">
        <v>40</v>
      </c>
      <c r="M2092">
        <v>2</v>
      </c>
      <c r="N2092">
        <v>80.2</v>
      </c>
      <c r="O2092">
        <v>0</v>
      </c>
      <c r="P2092">
        <v>39.590000000000003</v>
      </c>
      <c r="Q2092">
        <v>160.4</v>
      </c>
      <c r="R2092">
        <v>79.180000000000007</v>
      </c>
      <c r="S2092">
        <v>81.22</v>
      </c>
      <c r="T2092">
        <v>0.50635910224438896</v>
      </c>
      <c r="U2092">
        <v>2026</v>
      </c>
      <c r="V2092" t="s">
        <v>89</v>
      </c>
      <c r="W2092">
        <v>10</v>
      </c>
      <c r="X2092" t="s">
        <v>90</v>
      </c>
    </row>
    <row r="2093" spans="1:24">
      <c r="A2093">
        <v>3910</v>
      </c>
      <c r="B2093" s="28">
        <v>46307</v>
      </c>
      <c r="C2093">
        <v>2026</v>
      </c>
      <c r="D2093" t="s">
        <v>89</v>
      </c>
      <c r="E2093">
        <v>10</v>
      </c>
      <c r="F2093" t="s">
        <v>90</v>
      </c>
      <c r="G2093" t="s">
        <v>11</v>
      </c>
      <c r="H2093" t="s">
        <v>12</v>
      </c>
      <c r="I2093" t="s">
        <v>2</v>
      </c>
      <c r="J2093" t="s">
        <v>16</v>
      </c>
      <c r="K2093" t="s">
        <v>4</v>
      </c>
      <c r="L2093" t="s">
        <v>26</v>
      </c>
      <c r="M2093">
        <v>3</v>
      </c>
      <c r="N2093">
        <v>41.09</v>
      </c>
      <c r="O2093">
        <v>0</v>
      </c>
      <c r="P2093">
        <v>17.18</v>
      </c>
      <c r="Q2093">
        <v>123.27000000000001</v>
      </c>
      <c r="R2093">
        <v>51.54</v>
      </c>
      <c r="S2093">
        <v>71.730000000000018</v>
      </c>
      <c r="T2093">
        <v>0.58189340472134354</v>
      </c>
      <c r="U2093">
        <v>2026</v>
      </c>
      <c r="V2093" t="s">
        <v>89</v>
      </c>
      <c r="W2093">
        <v>10</v>
      </c>
      <c r="X2093" t="s">
        <v>90</v>
      </c>
    </row>
    <row r="2094" spans="1:24">
      <c r="A2094">
        <v>330</v>
      </c>
      <c r="B2094" s="28">
        <v>46308</v>
      </c>
      <c r="C2094">
        <v>2026</v>
      </c>
      <c r="D2094" t="s">
        <v>89</v>
      </c>
      <c r="E2094">
        <v>10</v>
      </c>
      <c r="F2094" t="s">
        <v>90</v>
      </c>
      <c r="G2094" t="s">
        <v>6</v>
      </c>
      <c r="H2094" t="s">
        <v>43</v>
      </c>
      <c r="I2094" t="s">
        <v>8</v>
      </c>
      <c r="J2094" t="s">
        <v>16</v>
      </c>
      <c r="K2094" t="s">
        <v>14</v>
      </c>
      <c r="L2094" t="s">
        <v>15</v>
      </c>
      <c r="M2094">
        <v>5</v>
      </c>
      <c r="N2094">
        <v>36.97</v>
      </c>
      <c r="O2094">
        <v>0.15</v>
      </c>
      <c r="P2094">
        <v>13.93</v>
      </c>
      <c r="Q2094">
        <v>157.1225</v>
      </c>
      <c r="R2094">
        <v>69.650000000000006</v>
      </c>
      <c r="S2094">
        <v>87.472499999999997</v>
      </c>
      <c r="T2094">
        <v>0.55671530175500006</v>
      </c>
      <c r="U2094">
        <v>2026</v>
      </c>
      <c r="V2094" t="s">
        <v>89</v>
      </c>
      <c r="W2094">
        <v>10</v>
      </c>
      <c r="X2094" t="s">
        <v>90</v>
      </c>
    </row>
    <row r="2095" spans="1:24">
      <c r="A2095">
        <v>707</v>
      </c>
      <c r="B2095" s="28">
        <v>46308</v>
      </c>
      <c r="C2095">
        <v>2026</v>
      </c>
      <c r="D2095" t="s">
        <v>89</v>
      </c>
      <c r="E2095">
        <v>10</v>
      </c>
      <c r="F2095" t="s">
        <v>90</v>
      </c>
      <c r="G2095" t="s">
        <v>11</v>
      </c>
      <c r="H2095" t="s">
        <v>25</v>
      </c>
      <c r="I2095" t="s">
        <v>19</v>
      </c>
      <c r="J2095" t="s">
        <v>13</v>
      </c>
      <c r="K2095" t="s">
        <v>14</v>
      </c>
      <c r="L2095" t="s">
        <v>15</v>
      </c>
      <c r="M2095">
        <v>4</v>
      </c>
      <c r="N2095">
        <v>35.880000000000003</v>
      </c>
      <c r="O2095">
        <v>0.05</v>
      </c>
      <c r="P2095">
        <v>13.45</v>
      </c>
      <c r="Q2095">
        <v>136.34399999999999</v>
      </c>
      <c r="R2095">
        <v>53.8</v>
      </c>
      <c r="S2095">
        <v>82.543999999999997</v>
      </c>
      <c r="T2095">
        <v>0.60540984568444522</v>
      </c>
      <c r="U2095">
        <v>2026</v>
      </c>
      <c r="V2095" t="s">
        <v>89</v>
      </c>
      <c r="W2095">
        <v>10</v>
      </c>
      <c r="X2095" t="s">
        <v>90</v>
      </c>
    </row>
    <row r="2096" spans="1:24">
      <c r="A2096">
        <v>989</v>
      </c>
      <c r="B2096" s="28">
        <v>46308</v>
      </c>
      <c r="C2096">
        <v>2026</v>
      </c>
      <c r="D2096" t="s">
        <v>89</v>
      </c>
      <c r="E2096">
        <v>10</v>
      </c>
      <c r="F2096" t="s">
        <v>90</v>
      </c>
      <c r="G2096" t="s">
        <v>6</v>
      </c>
      <c r="H2096" t="s">
        <v>41</v>
      </c>
      <c r="I2096" t="s">
        <v>2</v>
      </c>
      <c r="J2096" t="s">
        <v>3</v>
      </c>
      <c r="K2096" t="s">
        <v>4</v>
      </c>
      <c r="L2096" t="s">
        <v>26</v>
      </c>
      <c r="M2096">
        <v>3</v>
      </c>
      <c r="N2096">
        <v>40.42</v>
      </c>
      <c r="O2096">
        <v>0</v>
      </c>
      <c r="P2096">
        <v>16.79</v>
      </c>
      <c r="Q2096">
        <v>121.26</v>
      </c>
      <c r="R2096">
        <v>50.37</v>
      </c>
      <c r="S2096">
        <v>70.890000000000015</v>
      </c>
      <c r="T2096">
        <v>0.58461157842652167</v>
      </c>
      <c r="U2096">
        <v>2026</v>
      </c>
      <c r="V2096" t="s">
        <v>89</v>
      </c>
      <c r="W2096">
        <v>10</v>
      </c>
      <c r="X2096" t="s">
        <v>90</v>
      </c>
    </row>
    <row r="2097" spans="1:24">
      <c r="A2097">
        <v>1904</v>
      </c>
      <c r="B2097" s="28">
        <v>46308</v>
      </c>
      <c r="C2097">
        <v>2026</v>
      </c>
      <c r="D2097" t="s">
        <v>89</v>
      </c>
      <c r="E2097">
        <v>10</v>
      </c>
      <c r="F2097" t="s">
        <v>90</v>
      </c>
      <c r="G2097" t="s">
        <v>20</v>
      </c>
      <c r="H2097" t="s">
        <v>33</v>
      </c>
      <c r="I2097" t="s">
        <v>19</v>
      </c>
      <c r="J2097" t="s">
        <v>3</v>
      </c>
      <c r="K2097" t="s">
        <v>4</v>
      </c>
      <c r="L2097" t="s">
        <v>22</v>
      </c>
      <c r="M2097">
        <v>1</v>
      </c>
      <c r="N2097">
        <v>50.34</v>
      </c>
      <c r="O2097">
        <v>0.15</v>
      </c>
      <c r="P2097">
        <v>22.56</v>
      </c>
      <c r="Q2097">
        <v>42.789000000000001</v>
      </c>
      <c r="R2097">
        <v>22.56</v>
      </c>
      <c r="S2097">
        <v>20.229000000000003</v>
      </c>
      <c r="T2097">
        <v>0.47276169108883132</v>
      </c>
      <c r="U2097">
        <v>2026</v>
      </c>
      <c r="V2097" t="s">
        <v>89</v>
      </c>
      <c r="W2097">
        <v>10</v>
      </c>
      <c r="X2097" t="s">
        <v>90</v>
      </c>
    </row>
    <row r="2098" spans="1:24">
      <c r="A2098">
        <v>2854</v>
      </c>
      <c r="B2098" s="28">
        <v>46308</v>
      </c>
      <c r="C2098">
        <v>2026</v>
      </c>
      <c r="D2098" t="s">
        <v>89</v>
      </c>
      <c r="E2098">
        <v>10</v>
      </c>
      <c r="F2098" t="s">
        <v>90</v>
      </c>
      <c r="G2098" t="s">
        <v>0</v>
      </c>
      <c r="H2098" t="s">
        <v>50</v>
      </c>
      <c r="I2098" t="s">
        <v>19</v>
      </c>
      <c r="J2098" t="s">
        <v>13</v>
      </c>
      <c r="K2098" t="s">
        <v>14</v>
      </c>
      <c r="L2098" t="s">
        <v>15</v>
      </c>
      <c r="M2098">
        <v>3</v>
      </c>
      <c r="N2098">
        <v>36.049999999999997</v>
      </c>
      <c r="O2098">
        <v>0.1</v>
      </c>
      <c r="P2098">
        <v>13.87</v>
      </c>
      <c r="Q2098">
        <v>97.334999999999994</v>
      </c>
      <c r="R2098">
        <v>41.61</v>
      </c>
      <c r="S2098">
        <v>55.724999999999994</v>
      </c>
      <c r="T2098">
        <v>0.57250732008013561</v>
      </c>
      <c r="U2098">
        <v>2026</v>
      </c>
      <c r="V2098" t="s">
        <v>89</v>
      </c>
      <c r="W2098">
        <v>10</v>
      </c>
      <c r="X2098" t="s">
        <v>90</v>
      </c>
    </row>
    <row r="2099" spans="1:24">
      <c r="A2099">
        <v>3212</v>
      </c>
      <c r="B2099" s="28">
        <v>46308</v>
      </c>
      <c r="C2099">
        <v>2026</v>
      </c>
      <c r="D2099" t="s">
        <v>89</v>
      </c>
      <c r="E2099">
        <v>10</v>
      </c>
      <c r="F2099" t="s">
        <v>90</v>
      </c>
      <c r="G2099" t="s">
        <v>11</v>
      </c>
      <c r="H2099" t="s">
        <v>12</v>
      </c>
      <c r="I2099" t="s">
        <v>8</v>
      </c>
      <c r="J2099" t="s">
        <v>3</v>
      </c>
      <c r="K2099" t="s">
        <v>4</v>
      </c>
      <c r="L2099" t="s">
        <v>26</v>
      </c>
      <c r="M2099">
        <v>15</v>
      </c>
      <c r="N2099">
        <v>40</v>
      </c>
      <c r="O2099">
        <v>0.1</v>
      </c>
      <c r="P2099">
        <v>16.420000000000002</v>
      </c>
      <c r="Q2099">
        <v>540</v>
      </c>
      <c r="R2099">
        <v>246.3</v>
      </c>
      <c r="S2099">
        <v>293.7</v>
      </c>
      <c r="T2099">
        <v>0.54388888888888887</v>
      </c>
      <c r="U2099">
        <v>2026</v>
      </c>
      <c r="V2099" t="s">
        <v>89</v>
      </c>
      <c r="W2099">
        <v>10</v>
      </c>
      <c r="X2099" t="s">
        <v>90</v>
      </c>
    </row>
    <row r="2100" spans="1:24">
      <c r="A2100">
        <v>4479</v>
      </c>
      <c r="B2100" s="28">
        <v>46308</v>
      </c>
      <c r="C2100">
        <v>2026</v>
      </c>
      <c r="D2100" t="s">
        <v>89</v>
      </c>
      <c r="E2100">
        <v>10</v>
      </c>
      <c r="F2100" t="s">
        <v>90</v>
      </c>
      <c r="G2100" t="s">
        <v>20</v>
      </c>
      <c r="H2100" t="s">
        <v>31</v>
      </c>
      <c r="I2100" t="s">
        <v>19</v>
      </c>
      <c r="J2100" t="s">
        <v>3</v>
      </c>
      <c r="K2100" t="s">
        <v>9</v>
      </c>
      <c r="L2100" t="s">
        <v>37</v>
      </c>
      <c r="M2100">
        <v>1</v>
      </c>
      <c r="N2100">
        <v>151.68</v>
      </c>
      <c r="O2100">
        <v>0.05</v>
      </c>
      <c r="P2100">
        <v>78.98</v>
      </c>
      <c r="Q2100">
        <v>144.096</v>
      </c>
      <c r="R2100">
        <v>78.98</v>
      </c>
      <c r="S2100">
        <v>65.116</v>
      </c>
      <c r="T2100">
        <v>0.45189318232289583</v>
      </c>
      <c r="U2100">
        <v>2026</v>
      </c>
      <c r="V2100" t="s">
        <v>89</v>
      </c>
      <c r="W2100">
        <v>10</v>
      </c>
      <c r="X2100" t="s">
        <v>90</v>
      </c>
    </row>
    <row r="2101" spans="1:24">
      <c r="A2101">
        <v>4574</v>
      </c>
      <c r="B2101" s="28">
        <v>46308</v>
      </c>
      <c r="C2101">
        <v>2026</v>
      </c>
      <c r="D2101" t="s">
        <v>89</v>
      </c>
      <c r="E2101">
        <v>10</v>
      </c>
      <c r="F2101" t="s">
        <v>90</v>
      </c>
      <c r="G2101" t="s">
        <v>6</v>
      </c>
      <c r="H2101" t="s">
        <v>49</v>
      </c>
      <c r="I2101" t="s">
        <v>2</v>
      </c>
      <c r="J2101" t="s">
        <v>16</v>
      </c>
      <c r="K2101" t="s">
        <v>34</v>
      </c>
      <c r="L2101" t="s">
        <v>42</v>
      </c>
      <c r="M2101">
        <v>1</v>
      </c>
      <c r="N2101">
        <v>36.53</v>
      </c>
      <c r="O2101">
        <v>0</v>
      </c>
      <c r="P2101">
        <v>14.01</v>
      </c>
      <c r="Q2101">
        <v>36.53</v>
      </c>
      <c r="R2101">
        <v>14.01</v>
      </c>
      <c r="S2101">
        <v>22.520000000000003</v>
      </c>
      <c r="T2101">
        <v>0.61647960580344929</v>
      </c>
      <c r="U2101">
        <v>2026</v>
      </c>
      <c r="V2101" t="s">
        <v>89</v>
      </c>
      <c r="W2101">
        <v>10</v>
      </c>
      <c r="X2101" t="s">
        <v>90</v>
      </c>
    </row>
    <row r="2102" spans="1:24">
      <c r="A2102">
        <v>4815</v>
      </c>
      <c r="B2102" s="28">
        <v>46308</v>
      </c>
      <c r="C2102">
        <v>2026</v>
      </c>
      <c r="D2102" t="s">
        <v>89</v>
      </c>
      <c r="E2102">
        <v>10</v>
      </c>
      <c r="F2102" t="s">
        <v>90</v>
      </c>
      <c r="G2102" t="s">
        <v>0</v>
      </c>
      <c r="H2102" t="s">
        <v>1</v>
      </c>
      <c r="I2102" t="s">
        <v>19</v>
      </c>
      <c r="J2102" t="s">
        <v>16</v>
      </c>
      <c r="K2102" t="s">
        <v>4</v>
      </c>
      <c r="L2102" t="s">
        <v>26</v>
      </c>
      <c r="M2102">
        <v>1</v>
      </c>
      <c r="N2102">
        <v>39.89</v>
      </c>
      <c r="O2102">
        <v>0.05</v>
      </c>
      <c r="P2102">
        <v>16.91</v>
      </c>
      <c r="Q2102">
        <v>37.895499999999998</v>
      </c>
      <c r="R2102">
        <v>16.91</v>
      </c>
      <c r="S2102">
        <v>20.985499999999998</v>
      </c>
      <c r="T2102">
        <v>0.55377287540737019</v>
      </c>
      <c r="U2102">
        <v>2026</v>
      </c>
      <c r="V2102" t="s">
        <v>89</v>
      </c>
      <c r="W2102">
        <v>10</v>
      </c>
      <c r="X2102" t="s">
        <v>90</v>
      </c>
    </row>
    <row r="2103" spans="1:24">
      <c r="A2103">
        <v>5027</v>
      </c>
      <c r="B2103" s="28">
        <v>46308</v>
      </c>
      <c r="C2103">
        <v>2026</v>
      </c>
      <c r="D2103" t="s">
        <v>89</v>
      </c>
      <c r="E2103">
        <v>10</v>
      </c>
      <c r="F2103" t="s">
        <v>90</v>
      </c>
      <c r="G2103" t="s">
        <v>11</v>
      </c>
      <c r="H2103" t="s">
        <v>39</v>
      </c>
      <c r="I2103" t="s">
        <v>2</v>
      </c>
      <c r="J2103" t="s">
        <v>13</v>
      </c>
      <c r="K2103" t="s">
        <v>9</v>
      </c>
      <c r="L2103" t="s">
        <v>37</v>
      </c>
      <c r="M2103">
        <v>1</v>
      </c>
      <c r="N2103">
        <v>154.53</v>
      </c>
      <c r="O2103">
        <v>0</v>
      </c>
      <c r="P2103">
        <v>77.930000000000007</v>
      </c>
      <c r="Q2103">
        <v>154.53</v>
      </c>
      <c r="R2103">
        <v>77.930000000000007</v>
      </c>
      <c r="S2103">
        <v>76.599999999999994</v>
      </c>
      <c r="T2103">
        <v>0.49569662848637802</v>
      </c>
      <c r="U2103">
        <v>2026</v>
      </c>
      <c r="V2103" t="s">
        <v>89</v>
      </c>
      <c r="W2103">
        <v>10</v>
      </c>
      <c r="X2103" t="s">
        <v>90</v>
      </c>
    </row>
    <row r="2104" spans="1:24">
      <c r="A2104">
        <v>1794</v>
      </c>
      <c r="B2104" s="28">
        <v>46309</v>
      </c>
      <c r="C2104">
        <v>2026</v>
      </c>
      <c r="D2104" t="s">
        <v>89</v>
      </c>
      <c r="E2104">
        <v>10</v>
      </c>
      <c r="F2104" t="s">
        <v>90</v>
      </c>
      <c r="G2104" t="s">
        <v>20</v>
      </c>
      <c r="H2104" t="s">
        <v>33</v>
      </c>
      <c r="I2104" t="s">
        <v>28</v>
      </c>
      <c r="J2104" t="s">
        <v>16</v>
      </c>
      <c r="K2104" t="s">
        <v>4</v>
      </c>
      <c r="L2104" t="s">
        <v>22</v>
      </c>
      <c r="M2104">
        <v>2</v>
      </c>
      <c r="N2104">
        <v>50.64</v>
      </c>
      <c r="O2104">
        <v>0.05</v>
      </c>
      <c r="P2104">
        <v>22.28</v>
      </c>
      <c r="Q2104">
        <v>96.215999999999994</v>
      </c>
      <c r="R2104">
        <v>44.56</v>
      </c>
      <c r="S2104">
        <v>51.655999999999992</v>
      </c>
      <c r="T2104">
        <v>0.53687536376486233</v>
      </c>
      <c r="U2104">
        <v>2026</v>
      </c>
      <c r="V2104" t="s">
        <v>89</v>
      </c>
      <c r="W2104">
        <v>10</v>
      </c>
      <c r="X2104" t="s">
        <v>90</v>
      </c>
    </row>
    <row r="2105" spans="1:24">
      <c r="A2105">
        <v>1867</v>
      </c>
      <c r="B2105" s="28">
        <v>46309</v>
      </c>
      <c r="C2105">
        <v>2026</v>
      </c>
      <c r="D2105" t="s">
        <v>89</v>
      </c>
      <c r="E2105">
        <v>10</v>
      </c>
      <c r="F2105" t="s">
        <v>90</v>
      </c>
      <c r="G2105" t="s">
        <v>0</v>
      </c>
      <c r="H2105" t="s">
        <v>1</v>
      </c>
      <c r="I2105" t="s">
        <v>2</v>
      </c>
      <c r="J2105" t="s">
        <v>13</v>
      </c>
      <c r="K2105" t="s">
        <v>34</v>
      </c>
      <c r="L2105" t="s">
        <v>35</v>
      </c>
      <c r="M2105">
        <v>3</v>
      </c>
      <c r="N2105">
        <v>40.880000000000003</v>
      </c>
      <c r="O2105">
        <v>0.05</v>
      </c>
      <c r="P2105">
        <v>14.59</v>
      </c>
      <c r="Q2105">
        <v>116.50800000000001</v>
      </c>
      <c r="R2105">
        <v>43.769999999999996</v>
      </c>
      <c r="S2105">
        <v>72.738000000000014</v>
      </c>
      <c r="T2105">
        <v>0.62431764342362761</v>
      </c>
      <c r="U2105">
        <v>2026</v>
      </c>
      <c r="V2105" t="s">
        <v>89</v>
      </c>
      <c r="W2105">
        <v>10</v>
      </c>
      <c r="X2105" t="s">
        <v>90</v>
      </c>
    </row>
    <row r="2106" spans="1:24">
      <c r="A2106">
        <v>2088</v>
      </c>
      <c r="B2106" s="28">
        <v>46309</v>
      </c>
      <c r="C2106">
        <v>2026</v>
      </c>
      <c r="D2106" t="s">
        <v>89</v>
      </c>
      <c r="E2106">
        <v>10</v>
      </c>
      <c r="F2106" t="s">
        <v>90</v>
      </c>
      <c r="G2106" t="s">
        <v>20</v>
      </c>
      <c r="H2106" t="s">
        <v>21</v>
      </c>
      <c r="I2106" t="s">
        <v>19</v>
      </c>
      <c r="J2106" t="s">
        <v>3</v>
      </c>
      <c r="K2106" t="s">
        <v>9</v>
      </c>
      <c r="L2106" t="s">
        <v>17</v>
      </c>
      <c r="M2106">
        <v>1</v>
      </c>
      <c r="N2106">
        <v>141.77000000000001</v>
      </c>
      <c r="O2106">
        <v>0</v>
      </c>
      <c r="P2106">
        <v>78.48</v>
      </c>
      <c r="Q2106">
        <v>141.77000000000001</v>
      </c>
      <c r="R2106">
        <v>78.48</v>
      </c>
      <c r="S2106">
        <v>63.290000000000006</v>
      </c>
      <c r="T2106">
        <v>0.44642731184312623</v>
      </c>
      <c r="U2106">
        <v>2026</v>
      </c>
      <c r="V2106" t="s">
        <v>89</v>
      </c>
      <c r="W2106">
        <v>10</v>
      </c>
      <c r="X2106" t="s">
        <v>90</v>
      </c>
    </row>
    <row r="2107" spans="1:24">
      <c r="A2107">
        <v>2270</v>
      </c>
      <c r="B2107" s="28">
        <v>46309</v>
      </c>
      <c r="C2107">
        <v>2026</v>
      </c>
      <c r="D2107" t="s">
        <v>89</v>
      </c>
      <c r="E2107">
        <v>10</v>
      </c>
      <c r="F2107" t="s">
        <v>90</v>
      </c>
      <c r="G2107" t="s">
        <v>20</v>
      </c>
      <c r="H2107" t="s">
        <v>31</v>
      </c>
      <c r="I2107" t="s">
        <v>2</v>
      </c>
      <c r="J2107" t="s">
        <v>13</v>
      </c>
      <c r="K2107" t="s">
        <v>23</v>
      </c>
      <c r="L2107" t="s">
        <v>29</v>
      </c>
      <c r="M2107">
        <v>3</v>
      </c>
      <c r="N2107">
        <v>199.99</v>
      </c>
      <c r="O2107">
        <v>0.15</v>
      </c>
      <c r="P2107">
        <v>101.86</v>
      </c>
      <c r="Q2107">
        <v>509.97450000000003</v>
      </c>
      <c r="R2107">
        <v>305.58</v>
      </c>
      <c r="S2107">
        <v>204.39450000000005</v>
      </c>
      <c r="T2107">
        <v>0.40079356909021929</v>
      </c>
      <c r="U2107">
        <v>2026</v>
      </c>
      <c r="V2107" t="s">
        <v>89</v>
      </c>
      <c r="W2107">
        <v>10</v>
      </c>
      <c r="X2107" t="s">
        <v>90</v>
      </c>
    </row>
    <row r="2108" spans="1:24">
      <c r="A2108">
        <v>3789</v>
      </c>
      <c r="B2108" s="28">
        <v>46309</v>
      </c>
      <c r="C2108">
        <v>2026</v>
      </c>
      <c r="D2108" t="s">
        <v>89</v>
      </c>
      <c r="E2108">
        <v>10</v>
      </c>
      <c r="F2108" t="s">
        <v>90</v>
      </c>
      <c r="G2108" t="s">
        <v>20</v>
      </c>
      <c r="H2108" t="s">
        <v>21</v>
      </c>
      <c r="I2108" t="s">
        <v>28</v>
      </c>
      <c r="J2108" t="s">
        <v>13</v>
      </c>
      <c r="K2108" t="s">
        <v>4</v>
      </c>
      <c r="L2108" t="s">
        <v>22</v>
      </c>
      <c r="M2108">
        <v>2</v>
      </c>
      <c r="N2108">
        <v>50.56</v>
      </c>
      <c r="O2108">
        <v>0</v>
      </c>
      <c r="P2108">
        <v>23.04</v>
      </c>
      <c r="Q2108">
        <v>101.12</v>
      </c>
      <c r="R2108">
        <v>46.08</v>
      </c>
      <c r="S2108">
        <v>55.040000000000006</v>
      </c>
      <c r="T2108">
        <v>0.54430379746835444</v>
      </c>
      <c r="U2108">
        <v>2026</v>
      </c>
      <c r="V2108" t="s">
        <v>89</v>
      </c>
      <c r="W2108">
        <v>10</v>
      </c>
      <c r="X2108" t="s">
        <v>90</v>
      </c>
    </row>
    <row r="2109" spans="1:24">
      <c r="A2109">
        <v>4323</v>
      </c>
      <c r="B2109" s="28">
        <v>46309</v>
      </c>
      <c r="C2109">
        <v>2026</v>
      </c>
      <c r="D2109" t="s">
        <v>89</v>
      </c>
      <c r="E2109">
        <v>10</v>
      </c>
      <c r="F2109" t="s">
        <v>90</v>
      </c>
      <c r="G2109" t="s">
        <v>20</v>
      </c>
      <c r="H2109" t="s">
        <v>31</v>
      </c>
      <c r="I2109" t="s">
        <v>2</v>
      </c>
      <c r="J2109" t="s">
        <v>13</v>
      </c>
      <c r="K2109" t="s">
        <v>14</v>
      </c>
      <c r="L2109" t="s">
        <v>32</v>
      </c>
      <c r="M2109">
        <v>1</v>
      </c>
      <c r="N2109">
        <v>47.38</v>
      </c>
      <c r="O2109">
        <v>0</v>
      </c>
      <c r="P2109">
        <v>17.86</v>
      </c>
      <c r="Q2109">
        <v>47.38</v>
      </c>
      <c r="R2109">
        <v>17.86</v>
      </c>
      <c r="S2109">
        <v>29.520000000000003</v>
      </c>
      <c r="T2109">
        <v>0.62304769945124527</v>
      </c>
      <c r="U2109">
        <v>2026</v>
      </c>
      <c r="V2109" t="s">
        <v>89</v>
      </c>
      <c r="W2109">
        <v>10</v>
      </c>
      <c r="X2109" t="s">
        <v>90</v>
      </c>
    </row>
    <row r="2110" spans="1:24">
      <c r="A2110">
        <v>276</v>
      </c>
      <c r="B2110" s="28">
        <v>46310</v>
      </c>
      <c r="C2110">
        <v>2026</v>
      </c>
      <c r="D2110" t="s">
        <v>89</v>
      </c>
      <c r="E2110">
        <v>10</v>
      </c>
      <c r="F2110" t="s">
        <v>90</v>
      </c>
      <c r="G2110" t="s">
        <v>11</v>
      </c>
      <c r="H2110" t="s">
        <v>12</v>
      </c>
      <c r="I2110" t="s">
        <v>2</v>
      </c>
      <c r="J2110" t="s">
        <v>16</v>
      </c>
      <c r="K2110" t="s">
        <v>9</v>
      </c>
      <c r="L2110" t="s">
        <v>10</v>
      </c>
      <c r="M2110">
        <v>1</v>
      </c>
      <c r="N2110">
        <v>92.74</v>
      </c>
      <c r="O2110">
        <v>0.15</v>
      </c>
      <c r="P2110">
        <v>44.52</v>
      </c>
      <c r="Q2110">
        <v>78.828999999999994</v>
      </c>
      <c r="R2110">
        <v>44.52</v>
      </c>
      <c r="S2110">
        <v>34.30899999999999</v>
      </c>
      <c r="T2110">
        <v>0.43523322635070844</v>
      </c>
      <c r="U2110">
        <v>2026</v>
      </c>
      <c r="V2110" t="s">
        <v>89</v>
      </c>
      <c r="W2110">
        <v>10</v>
      </c>
      <c r="X2110" t="s">
        <v>90</v>
      </c>
    </row>
    <row r="2111" spans="1:24">
      <c r="A2111">
        <v>791</v>
      </c>
      <c r="B2111" s="28">
        <v>46310</v>
      </c>
      <c r="C2111">
        <v>2026</v>
      </c>
      <c r="D2111" t="s">
        <v>89</v>
      </c>
      <c r="E2111">
        <v>10</v>
      </c>
      <c r="F2111" t="s">
        <v>90</v>
      </c>
      <c r="G2111" t="s">
        <v>20</v>
      </c>
      <c r="H2111" t="s">
        <v>47</v>
      </c>
      <c r="I2111" t="s">
        <v>19</v>
      </c>
      <c r="J2111" t="s">
        <v>3</v>
      </c>
      <c r="K2111" t="s">
        <v>4</v>
      </c>
      <c r="L2111" t="s">
        <v>22</v>
      </c>
      <c r="M2111">
        <v>3</v>
      </c>
      <c r="N2111">
        <v>51.57</v>
      </c>
      <c r="O2111">
        <v>0.1</v>
      </c>
      <c r="P2111">
        <v>21.82</v>
      </c>
      <c r="Q2111">
        <v>139.239</v>
      </c>
      <c r="R2111">
        <v>65.460000000000008</v>
      </c>
      <c r="S2111">
        <v>73.778999999999996</v>
      </c>
      <c r="T2111">
        <v>0.52987309589985565</v>
      </c>
      <c r="U2111">
        <v>2026</v>
      </c>
      <c r="V2111" t="s">
        <v>89</v>
      </c>
      <c r="W2111">
        <v>10</v>
      </c>
      <c r="X2111" t="s">
        <v>90</v>
      </c>
    </row>
    <row r="2112" spans="1:24">
      <c r="A2112">
        <v>1033</v>
      </c>
      <c r="B2112" s="28">
        <v>46310</v>
      </c>
      <c r="C2112">
        <v>2026</v>
      </c>
      <c r="D2112" t="s">
        <v>89</v>
      </c>
      <c r="E2112">
        <v>10</v>
      </c>
      <c r="F2112" t="s">
        <v>90</v>
      </c>
      <c r="G2112" t="s">
        <v>6</v>
      </c>
      <c r="H2112" t="s">
        <v>43</v>
      </c>
      <c r="I2112" t="s">
        <v>2</v>
      </c>
      <c r="J2112" t="s">
        <v>13</v>
      </c>
      <c r="K2112" t="s">
        <v>9</v>
      </c>
      <c r="L2112" t="s">
        <v>46</v>
      </c>
      <c r="M2112">
        <v>1</v>
      </c>
      <c r="N2112">
        <v>70.47</v>
      </c>
      <c r="O2112">
        <v>0.1</v>
      </c>
      <c r="P2112">
        <v>31.52</v>
      </c>
      <c r="Q2112">
        <v>63.423000000000002</v>
      </c>
      <c r="R2112">
        <v>31.52</v>
      </c>
      <c r="S2112">
        <v>31.903000000000002</v>
      </c>
      <c r="T2112">
        <v>0.50301940936253409</v>
      </c>
      <c r="U2112">
        <v>2026</v>
      </c>
      <c r="V2112" t="s">
        <v>89</v>
      </c>
      <c r="W2112">
        <v>10</v>
      </c>
      <c r="X2112" t="s">
        <v>90</v>
      </c>
    </row>
    <row r="2113" spans="1:24">
      <c r="A2113">
        <v>1247</v>
      </c>
      <c r="B2113" s="28">
        <v>46310</v>
      </c>
      <c r="C2113">
        <v>2026</v>
      </c>
      <c r="D2113" t="s">
        <v>89</v>
      </c>
      <c r="E2113">
        <v>10</v>
      </c>
      <c r="F2113" t="s">
        <v>90</v>
      </c>
      <c r="G2113" t="s">
        <v>0</v>
      </c>
      <c r="H2113" t="s">
        <v>1</v>
      </c>
      <c r="I2113" t="s">
        <v>2</v>
      </c>
      <c r="J2113" t="s">
        <v>13</v>
      </c>
      <c r="K2113" t="s">
        <v>9</v>
      </c>
      <c r="L2113" t="s">
        <v>46</v>
      </c>
      <c r="M2113">
        <v>1</v>
      </c>
      <c r="N2113">
        <v>71.05</v>
      </c>
      <c r="O2113">
        <v>0</v>
      </c>
      <c r="P2113">
        <v>33.32</v>
      </c>
      <c r="Q2113">
        <v>71.05</v>
      </c>
      <c r="R2113">
        <v>33.32</v>
      </c>
      <c r="S2113">
        <v>37.729999999999997</v>
      </c>
      <c r="T2113">
        <v>0.53103448275862064</v>
      </c>
      <c r="U2113">
        <v>2026</v>
      </c>
      <c r="V2113" t="s">
        <v>89</v>
      </c>
      <c r="W2113">
        <v>10</v>
      </c>
      <c r="X2113" t="s">
        <v>90</v>
      </c>
    </row>
    <row r="2114" spans="1:24">
      <c r="A2114">
        <v>1321</v>
      </c>
      <c r="B2114" s="28">
        <v>46310</v>
      </c>
      <c r="C2114">
        <v>2026</v>
      </c>
      <c r="D2114" t="s">
        <v>89</v>
      </c>
      <c r="E2114">
        <v>10</v>
      </c>
      <c r="F2114" t="s">
        <v>90</v>
      </c>
      <c r="G2114" t="s">
        <v>20</v>
      </c>
      <c r="H2114" t="s">
        <v>47</v>
      </c>
      <c r="I2114" t="s">
        <v>19</v>
      </c>
      <c r="J2114" t="s">
        <v>3</v>
      </c>
      <c r="K2114" t="s">
        <v>4</v>
      </c>
      <c r="L2114" t="s">
        <v>26</v>
      </c>
      <c r="M2114">
        <v>3</v>
      </c>
      <c r="N2114">
        <v>39.83</v>
      </c>
      <c r="O2114">
        <v>0.1</v>
      </c>
      <c r="P2114">
        <v>16.93</v>
      </c>
      <c r="Q2114">
        <v>107.541</v>
      </c>
      <c r="R2114">
        <v>50.79</v>
      </c>
      <c r="S2114">
        <v>56.750999999999998</v>
      </c>
      <c r="T2114">
        <v>0.52771501101905316</v>
      </c>
      <c r="U2114">
        <v>2026</v>
      </c>
      <c r="V2114" t="s">
        <v>89</v>
      </c>
      <c r="W2114">
        <v>10</v>
      </c>
      <c r="X2114" t="s">
        <v>90</v>
      </c>
    </row>
    <row r="2115" spans="1:24">
      <c r="A2115">
        <v>2048</v>
      </c>
      <c r="B2115" s="28">
        <v>46310</v>
      </c>
      <c r="C2115">
        <v>2026</v>
      </c>
      <c r="D2115" t="s">
        <v>89</v>
      </c>
      <c r="E2115">
        <v>10</v>
      </c>
      <c r="F2115" t="s">
        <v>90</v>
      </c>
      <c r="G2115" t="s">
        <v>20</v>
      </c>
      <c r="H2115" t="s">
        <v>31</v>
      </c>
      <c r="I2115" t="s">
        <v>2</v>
      </c>
      <c r="J2115" t="s">
        <v>13</v>
      </c>
      <c r="K2115" t="s">
        <v>34</v>
      </c>
      <c r="L2115" t="s">
        <v>45</v>
      </c>
      <c r="M2115">
        <v>3</v>
      </c>
      <c r="N2115">
        <v>49.5</v>
      </c>
      <c r="O2115">
        <v>0.05</v>
      </c>
      <c r="P2115">
        <v>22</v>
      </c>
      <c r="Q2115">
        <v>141.07499999999999</v>
      </c>
      <c r="R2115">
        <v>66</v>
      </c>
      <c r="S2115">
        <v>75.074999999999989</v>
      </c>
      <c r="T2115">
        <v>0.53216374269005839</v>
      </c>
      <c r="U2115">
        <v>2026</v>
      </c>
      <c r="V2115" t="s">
        <v>89</v>
      </c>
      <c r="W2115">
        <v>10</v>
      </c>
      <c r="X2115" t="s">
        <v>90</v>
      </c>
    </row>
    <row r="2116" spans="1:24">
      <c r="A2116">
        <v>2082</v>
      </c>
      <c r="B2116" s="28">
        <v>46310</v>
      </c>
      <c r="C2116">
        <v>2026</v>
      </c>
      <c r="D2116" t="s">
        <v>89</v>
      </c>
      <c r="E2116">
        <v>10</v>
      </c>
      <c r="F2116" t="s">
        <v>90</v>
      </c>
      <c r="G2116" t="s">
        <v>6</v>
      </c>
      <c r="H2116" t="s">
        <v>27</v>
      </c>
      <c r="I2116" t="s">
        <v>28</v>
      </c>
      <c r="J2116" t="s">
        <v>13</v>
      </c>
      <c r="K2116" t="s">
        <v>9</v>
      </c>
      <c r="L2116" t="s">
        <v>10</v>
      </c>
      <c r="M2116">
        <v>1</v>
      </c>
      <c r="N2116">
        <v>91.99</v>
      </c>
      <c r="O2116">
        <v>0</v>
      </c>
      <c r="P2116">
        <v>44.86</v>
      </c>
      <c r="Q2116">
        <v>91.99</v>
      </c>
      <c r="R2116">
        <v>44.86</v>
      </c>
      <c r="S2116">
        <v>47.129999999999995</v>
      </c>
      <c r="T2116">
        <v>0.51233829764104788</v>
      </c>
      <c r="U2116">
        <v>2026</v>
      </c>
      <c r="V2116" t="s">
        <v>89</v>
      </c>
      <c r="W2116">
        <v>10</v>
      </c>
      <c r="X2116" t="s">
        <v>90</v>
      </c>
    </row>
    <row r="2117" spans="1:24">
      <c r="A2117">
        <v>2177</v>
      </c>
      <c r="B2117" s="28">
        <v>46310</v>
      </c>
      <c r="C2117">
        <v>2026</v>
      </c>
      <c r="D2117" t="s">
        <v>89</v>
      </c>
      <c r="E2117">
        <v>10</v>
      </c>
      <c r="F2117" t="s">
        <v>90</v>
      </c>
      <c r="G2117" t="s">
        <v>0</v>
      </c>
      <c r="H2117" t="s">
        <v>50</v>
      </c>
      <c r="I2117" t="s">
        <v>28</v>
      </c>
      <c r="J2117" t="s">
        <v>3</v>
      </c>
      <c r="K2117" t="s">
        <v>4</v>
      </c>
      <c r="L2117" t="s">
        <v>5</v>
      </c>
      <c r="M2117">
        <v>1</v>
      </c>
      <c r="N2117">
        <v>79.78</v>
      </c>
      <c r="O2117">
        <v>0.05</v>
      </c>
      <c r="P2117">
        <v>41.59</v>
      </c>
      <c r="Q2117">
        <v>75.790999999999997</v>
      </c>
      <c r="R2117">
        <v>41.59</v>
      </c>
      <c r="S2117">
        <v>34.200999999999993</v>
      </c>
      <c r="T2117">
        <v>0.45125410668812915</v>
      </c>
      <c r="U2117">
        <v>2026</v>
      </c>
      <c r="V2117" t="s">
        <v>89</v>
      </c>
      <c r="W2117">
        <v>10</v>
      </c>
      <c r="X2117" t="s">
        <v>90</v>
      </c>
    </row>
    <row r="2118" spans="1:24">
      <c r="A2118">
        <v>3776</v>
      </c>
      <c r="B2118" s="28">
        <v>46310</v>
      </c>
      <c r="C2118">
        <v>2026</v>
      </c>
      <c r="D2118" t="s">
        <v>89</v>
      </c>
      <c r="E2118">
        <v>10</v>
      </c>
      <c r="F2118" t="s">
        <v>90</v>
      </c>
      <c r="G2118" t="s">
        <v>20</v>
      </c>
      <c r="H2118" t="s">
        <v>33</v>
      </c>
      <c r="I2118" t="s">
        <v>2</v>
      </c>
      <c r="J2118" t="s">
        <v>3</v>
      </c>
      <c r="K2118" t="s">
        <v>4</v>
      </c>
      <c r="L2118" t="s">
        <v>5</v>
      </c>
      <c r="M2118">
        <v>1</v>
      </c>
      <c r="N2118">
        <v>82.97</v>
      </c>
      <c r="O2118">
        <v>0</v>
      </c>
      <c r="P2118">
        <v>43.09</v>
      </c>
      <c r="Q2118">
        <v>82.97</v>
      </c>
      <c r="R2118">
        <v>43.09</v>
      </c>
      <c r="S2118">
        <v>39.879999999999995</v>
      </c>
      <c r="T2118">
        <v>0.48065565867180904</v>
      </c>
      <c r="U2118">
        <v>2026</v>
      </c>
      <c r="V2118" t="s">
        <v>89</v>
      </c>
      <c r="W2118">
        <v>10</v>
      </c>
      <c r="X2118" t="s">
        <v>90</v>
      </c>
    </row>
    <row r="2119" spans="1:24">
      <c r="A2119">
        <v>4542</v>
      </c>
      <c r="B2119" s="28">
        <v>46310</v>
      </c>
      <c r="C2119">
        <v>2026</v>
      </c>
      <c r="D2119" t="s">
        <v>89</v>
      </c>
      <c r="E2119">
        <v>10</v>
      </c>
      <c r="F2119" t="s">
        <v>90</v>
      </c>
      <c r="G2119" t="s">
        <v>0</v>
      </c>
      <c r="H2119" t="s">
        <v>36</v>
      </c>
      <c r="I2119" t="s">
        <v>2</v>
      </c>
      <c r="J2119" t="s">
        <v>16</v>
      </c>
      <c r="K2119" t="s">
        <v>4</v>
      </c>
      <c r="L2119" t="s">
        <v>30</v>
      </c>
      <c r="M2119">
        <v>1</v>
      </c>
      <c r="N2119">
        <v>103.33</v>
      </c>
      <c r="O2119">
        <v>0</v>
      </c>
      <c r="P2119">
        <v>50.85</v>
      </c>
      <c r="Q2119">
        <v>103.33</v>
      </c>
      <c r="R2119">
        <v>50.85</v>
      </c>
      <c r="S2119">
        <v>52.48</v>
      </c>
      <c r="T2119">
        <v>0.5078873512048776</v>
      </c>
      <c r="U2119">
        <v>2026</v>
      </c>
      <c r="V2119" t="s">
        <v>89</v>
      </c>
      <c r="W2119">
        <v>10</v>
      </c>
      <c r="X2119" t="s">
        <v>90</v>
      </c>
    </row>
    <row r="2120" spans="1:24">
      <c r="A2120">
        <v>36</v>
      </c>
      <c r="B2120" s="28">
        <v>46311</v>
      </c>
      <c r="C2120">
        <v>2026</v>
      </c>
      <c r="D2120" t="s">
        <v>89</v>
      </c>
      <c r="E2120">
        <v>10</v>
      </c>
      <c r="F2120" t="s">
        <v>90</v>
      </c>
      <c r="G2120" t="s">
        <v>0</v>
      </c>
      <c r="H2120" t="s">
        <v>36</v>
      </c>
      <c r="I2120" t="s">
        <v>2</v>
      </c>
      <c r="J2120" t="s">
        <v>13</v>
      </c>
      <c r="K2120" t="s">
        <v>9</v>
      </c>
      <c r="L2120" t="s">
        <v>17</v>
      </c>
      <c r="M2120">
        <v>3</v>
      </c>
      <c r="N2120">
        <v>142.54</v>
      </c>
      <c r="O2120">
        <v>0.05</v>
      </c>
      <c r="P2120">
        <v>81.599999999999994</v>
      </c>
      <c r="Q2120">
        <v>406.23899999999998</v>
      </c>
      <c r="R2120">
        <v>244.79999999999998</v>
      </c>
      <c r="S2120">
        <v>161.43899999999999</v>
      </c>
      <c r="T2120">
        <v>0.39739906803630376</v>
      </c>
      <c r="U2120">
        <v>2026</v>
      </c>
      <c r="V2120" t="s">
        <v>89</v>
      </c>
      <c r="W2120">
        <v>10</v>
      </c>
      <c r="X2120" t="s">
        <v>90</v>
      </c>
    </row>
    <row r="2121" spans="1:24">
      <c r="A2121">
        <v>64</v>
      </c>
      <c r="B2121" s="28">
        <v>46311</v>
      </c>
      <c r="C2121">
        <v>2026</v>
      </c>
      <c r="D2121" t="s">
        <v>89</v>
      </c>
      <c r="E2121">
        <v>10</v>
      </c>
      <c r="F2121" t="s">
        <v>90</v>
      </c>
      <c r="G2121" t="s">
        <v>11</v>
      </c>
      <c r="H2121" t="s">
        <v>52</v>
      </c>
      <c r="I2121" t="s">
        <v>2</v>
      </c>
      <c r="J2121" t="s">
        <v>13</v>
      </c>
      <c r="K2121" t="s">
        <v>9</v>
      </c>
      <c r="L2121" t="s">
        <v>10</v>
      </c>
      <c r="M2121">
        <v>3</v>
      </c>
      <c r="N2121">
        <v>92.14</v>
      </c>
      <c r="O2121">
        <v>0.1</v>
      </c>
      <c r="P2121">
        <v>46.43</v>
      </c>
      <c r="Q2121">
        <v>248.77800000000002</v>
      </c>
      <c r="R2121">
        <v>139.29</v>
      </c>
      <c r="S2121">
        <v>109.48800000000003</v>
      </c>
      <c r="T2121">
        <v>0.44010322456165746</v>
      </c>
      <c r="U2121">
        <v>2026</v>
      </c>
      <c r="V2121" t="s">
        <v>89</v>
      </c>
      <c r="W2121">
        <v>10</v>
      </c>
      <c r="X2121" t="s">
        <v>90</v>
      </c>
    </row>
    <row r="2122" spans="1:24">
      <c r="A2122">
        <v>529</v>
      </c>
      <c r="B2122" s="28">
        <v>46311</v>
      </c>
      <c r="C2122">
        <v>2026</v>
      </c>
      <c r="D2122" t="s">
        <v>89</v>
      </c>
      <c r="E2122">
        <v>10</v>
      </c>
      <c r="F2122" t="s">
        <v>90</v>
      </c>
      <c r="G2122" t="s">
        <v>20</v>
      </c>
      <c r="H2122" t="s">
        <v>31</v>
      </c>
      <c r="I2122" t="s">
        <v>19</v>
      </c>
      <c r="J2122" t="s">
        <v>16</v>
      </c>
      <c r="K2122" t="s">
        <v>14</v>
      </c>
      <c r="L2122" t="s">
        <v>48</v>
      </c>
      <c r="M2122">
        <v>2</v>
      </c>
      <c r="N2122">
        <v>165.23</v>
      </c>
      <c r="O2122">
        <v>0</v>
      </c>
      <c r="P2122">
        <v>88.87</v>
      </c>
      <c r="Q2122">
        <v>330.46</v>
      </c>
      <c r="R2122">
        <v>177.74</v>
      </c>
      <c r="S2122">
        <v>152.71999999999997</v>
      </c>
      <c r="T2122">
        <v>0.46214367850874533</v>
      </c>
      <c r="U2122">
        <v>2026</v>
      </c>
      <c r="V2122" t="s">
        <v>89</v>
      </c>
      <c r="W2122">
        <v>10</v>
      </c>
      <c r="X2122" t="s">
        <v>90</v>
      </c>
    </row>
    <row r="2123" spans="1:24">
      <c r="A2123">
        <v>1815</v>
      </c>
      <c r="B2123" s="28">
        <v>46311</v>
      </c>
      <c r="C2123">
        <v>2026</v>
      </c>
      <c r="D2123" t="s">
        <v>89</v>
      </c>
      <c r="E2123">
        <v>10</v>
      </c>
      <c r="F2123" t="s">
        <v>90</v>
      </c>
      <c r="G2123" t="s">
        <v>20</v>
      </c>
      <c r="H2123" t="s">
        <v>21</v>
      </c>
      <c r="I2123" t="s">
        <v>2</v>
      </c>
      <c r="J2123" t="s">
        <v>16</v>
      </c>
      <c r="K2123" t="s">
        <v>34</v>
      </c>
      <c r="L2123" t="s">
        <v>38</v>
      </c>
      <c r="M2123">
        <v>1</v>
      </c>
      <c r="N2123">
        <v>121.92</v>
      </c>
      <c r="O2123">
        <v>0</v>
      </c>
      <c r="P2123">
        <v>71.02</v>
      </c>
      <c r="Q2123">
        <v>121.92</v>
      </c>
      <c r="R2123">
        <v>71.02</v>
      </c>
      <c r="S2123">
        <v>50.900000000000006</v>
      </c>
      <c r="T2123">
        <v>0.41748687664042</v>
      </c>
      <c r="U2123">
        <v>2026</v>
      </c>
      <c r="V2123" t="s">
        <v>89</v>
      </c>
      <c r="W2123">
        <v>10</v>
      </c>
      <c r="X2123" t="s">
        <v>90</v>
      </c>
    </row>
    <row r="2124" spans="1:24">
      <c r="A2124">
        <v>1820</v>
      </c>
      <c r="B2124" s="28">
        <v>46311</v>
      </c>
      <c r="C2124">
        <v>2026</v>
      </c>
      <c r="D2124" t="s">
        <v>89</v>
      </c>
      <c r="E2124">
        <v>10</v>
      </c>
      <c r="F2124" t="s">
        <v>90</v>
      </c>
      <c r="G2124" t="s">
        <v>6</v>
      </c>
      <c r="H2124" t="s">
        <v>7</v>
      </c>
      <c r="I2124" t="s">
        <v>2</v>
      </c>
      <c r="J2124" t="s">
        <v>3</v>
      </c>
      <c r="K2124" t="s">
        <v>14</v>
      </c>
      <c r="L2124" t="s">
        <v>15</v>
      </c>
      <c r="M2124">
        <v>3</v>
      </c>
      <c r="N2124">
        <v>36.46</v>
      </c>
      <c r="O2124">
        <v>0.05</v>
      </c>
      <c r="P2124">
        <v>13.9</v>
      </c>
      <c r="Q2124">
        <v>103.91099999999999</v>
      </c>
      <c r="R2124">
        <v>41.7</v>
      </c>
      <c r="S2124">
        <v>62.210999999999984</v>
      </c>
      <c r="T2124">
        <v>0.5986950370990558</v>
      </c>
      <c r="U2124">
        <v>2026</v>
      </c>
      <c r="V2124" t="s">
        <v>89</v>
      </c>
      <c r="W2124">
        <v>10</v>
      </c>
      <c r="X2124" t="s">
        <v>90</v>
      </c>
    </row>
    <row r="2125" spans="1:24">
      <c r="A2125">
        <v>2028</v>
      </c>
      <c r="B2125" s="28">
        <v>46311</v>
      </c>
      <c r="C2125">
        <v>2026</v>
      </c>
      <c r="D2125" t="s">
        <v>89</v>
      </c>
      <c r="E2125">
        <v>10</v>
      </c>
      <c r="F2125" t="s">
        <v>90</v>
      </c>
      <c r="G2125" t="s">
        <v>20</v>
      </c>
      <c r="H2125" t="s">
        <v>21</v>
      </c>
      <c r="I2125" t="s">
        <v>19</v>
      </c>
      <c r="J2125" t="s">
        <v>16</v>
      </c>
      <c r="K2125" t="s">
        <v>34</v>
      </c>
      <c r="L2125" t="s">
        <v>45</v>
      </c>
      <c r="M2125">
        <v>3</v>
      </c>
      <c r="N2125">
        <v>51.89</v>
      </c>
      <c r="O2125">
        <v>0.1</v>
      </c>
      <c r="P2125">
        <v>21.56</v>
      </c>
      <c r="Q2125">
        <v>140.10300000000001</v>
      </c>
      <c r="R2125">
        <v>64.679999999999993</v>
      </c>
      <c r="S2125">
        <v>75.423000000000016</v>
      </c>
      <c r="T2125">
        <v>0.53833965011455864</v>
      </c>
      <c r="U2125">
        <v>2026</v>
      </c>
      <c r="V2125" t="s">
        <v>89</v>
      </c>
      <c r="W2125">
        <v>10</v>
      </c>
      <c r="X2125" t="s">
        <v>90</v>
      </c>
    </row>
    <row r="2126" spans="1:24">
      <c r="A2126">
        <v>2741</v>
      </c>
      <c r="B2126" s="28">
        <v>46311</v>
      </c>
      <c r="C2126">
        <v>2026</v>
      </c>
      <c r="D2126" t="s">
        <v>89</v>
      </c>
      <c r="E2126">
        <v>10</v>
      </c>
      <c r="F2126" t="s">
        <v>90</v>
      </c>
      <c r="G2126" t="s">
        <v>20</v>
      </c>
      <c r="H2126" t="s">
        <v>21</v>
      </c>
      <c r="I2126" t="s">
        <v>2</v>
      </c>
      <c r="J2126" t="s">
        <v>3</v>
      </c>
      <c r="K2126" t="s">
        <v>34</v>
      </c>
      <c r="L2126" t="s">
        <v>35</v>
      </c>
      <c r="M2126">
        <v>1</v>
      </c>
      <c r="N2126">
        <v>40.75</v>
      </c>
      <c r="O2126">
        <v>0</v>
      </c>
      <c r="P2126">
        <v>14.7</v>
      </c>
      <c r="Q2126">
        <v>40.75</v>
      </c>
      <c r="R2126">
        <v>14.7</v>
      </c>
      <c r="S2126">
        <v>26.05</v>
      </c>
      <c r="T2126">
        <v>0.63926380368098157</v>
      </c>
      <c r="U2126">
        <v>2026</v>
      </c>
      <c r="V2126" t="s">
        <v>89</v>
      </c>
      <c r="W2126">
        <v>10</v>
      </c>
      <c r="X2126" t="s">
        <v>90</v>
      </c>
    </row>
    <row r="2127" spans="1:24">
      <c r="A2127">
        <v>3602</v>
      </c>
      <c r="B2127" s="28">
        <v>46311</v>
      </c>
      <c r="C2127">
        <v>2026</v>
      </c>
      <c r="D2127" t="s">
        <v>89</v>
      </c>
      <c r="E2127">
        <v>10</v>
      </c>
      <c r="F2127" t="s">
        <v>90</v>
      </c>
      <c r="G2127" t="s">
        <v>11</v>
      </c>
      <c r="H2127" t="s">
        <v>25</v>
      </c>
      <c r="I2127" t="s">
        <v>8</v>
      </c>
      <c r="J2127" t="s">
        <v>16</v>
      </c>
      <c r="K2127" t="s">
        <v>23</v>
      </c>
      <c r="L2127" t="s">
        <v>24</v>
      </c>
      <c r="M2127">
        <v>4</v>
      </c>
      <c r="N2127">
        <v>345.13</v>
      </c>
      <c r="O2127">
        <v>0.05</v>
      </c>
      <c r="P2127">
        <v>200.02</v>
      </c>
      <c r="Q2127">
        <v>1311.4939999999999</v>
      </c>
      <c r="R2127">
        <v>800.08</v>
      </c>
      <c r="S2127">
        <v>511.41399999999987</v>
      </c>
      <c r="T2127">
        <v>0.38994764749209671</v>
      </c>
      <c r="U2127">
        <v>2026</v>
      </c>
      <c r="V2127" t="s">
        <v>89</v>
      </c>
      <c r="W2127">
        <v>10</v>
      </c>
      <c r="X2127" t="s">
        <v>90</v>
      </c>
    </row>
    <row r="2128" spans="1:24">
      <c r="A2128">
        <v>4116</v>
      </c>
      <c r="B2128" s="28">
        <v>46311</v>
      </c>
      <c r="C2128">
        <v>2026</v>
      </c>
      <c r="D2128" t="s">
        <v>89</v>
      </c>
      <c r="E2128">
        <v>10</v>
      </c>
      <c r="F2128" t="s">
        <v>90</v>
      </c>
      <c r="G2128" t="s">
        <v>6</v>
      </c>
      <c r="H2128" t="s">
        <v>27</v>
      </c>
      <c r="I2128" t="s">
        <v>19</v>
      </c>
      <c r="J2128" t="s">
        <v>13</v>
      </c>
      <c r="K2128" t="s">
        <v>14</v>
      </c>
      <c r="L2128" t="s">
        <v>15</v>
      </c>
      <c r="M2128">
        <v>2</v>
      </c>
      <c r="N2128">
        <v>37.1</v>
      </c>
      <c r="O2128">
        <v>0</v>
      </c>
      <c r="P2128">
        <v>13.31</v>
      </c>
      <c r="Q2128">
        <v>74.2</v>
      </c>
      <c r="R2128">
        <v>26.62</v>
      </c>
      <c r="S2128">
        <v>47.58</v>
      </c>
      <c r="T2128">
        <v>0.64123989218328836</v>
      </c>
      <c r="U2128">
        <v>2026</v>
      </c>
      <c r="V2128" t="s">
        <v>89</v>
      </c>
      <c r="W2128">
        <v>10</v>
      </c>
      <c r="X2128" t="s">
        <v>90</v>
      </c>
    </row>
    <row r="2129" spans="1:24">
      <c r="A2129">
        <v>4197</v>
      </c>
      <c r="B2129" s="28">
        <v>46311</v>
      </c>
      <c r="C2129">
        <v>2026</v>
      </c>
      <c r="D2129" t="s">
        <v>89</v>
      </c>
      <c r="E2129">
        <v>10</v>
      </c>
      <c r="F2129" t="s">
        <v>90</v>
      </c>
      <c r="G2129" t="s">
        <v>20</v>
      </c>
      <c r="H2129" t="s">
        <v>31</v>
      </c>
      <c r="I2129" t="s">
        <v>28</v>
      </c>
      <c r="J2129" t="s">
        <v>13</v>
      </c>
      <c r="K2129" t="s">
        <v>9</v>
      </c>
      <c r="L2129" t="s">
        <v>10</v>
      </c>
      <c r="M2129">
        <v>3</v>
      </c>
      <c r="N2129">
        <v>94.19</v>
      </c>
      <c r="O2129">
        <v>0</v>
      </c>
      <c r="P2129">
        <v>44.89</v>
      </c>
      <c r="Q2129">
        <v>282.57</v>
      </c>
      <c r="R2129">
        <v>134.67000000000002</v>
      </c>
      <c r="S2129">
        <v>147.89999999999998</v>
      </c>
      <c r="T2129">
        <v>0.52341012846374346</v>
      </c>
      <c r="U2129">
        <v>2026</v>
      </c>
      <c r="V2129" t="s">
        <v>89</v>
      </c>
      <c r="W2129">
        <v>10</v>
      </c>
      <c r="X2129" t="s">
        <v>90</v>
      </c>
    </row>
    <row r="2130" spans="1:24">
      <c r="A2130">
        <v>360</v>
      </c>
      <c r="B2130" s="28">
        <v>46312</v>
      </c>
      <c r="C2130">
        <v>2026</v>
      </c>
      <c r="D2130" t="s">
        <v>89</v>
      </c>
      <c r="E2130">
        <v>10</v>
      </c>
      <c r="F2130" t="s">
        <v>90</v>
      </c>
      <c r="G2130" t="s">
        <v>20</v>
      </c>
      <c r="H2130" t="s">
        <v>33</v>
      </c>
      <c r="I2130" t="s">
        <v>2</v>
      </c>
      <c r="J2130" t="s">
        <v>3</v>
      </c>
      <c r="K2130" t="s">
        <v>23</v>
      </c>
      <c r="L2130" t="s">
        <v>40</v>
      </c>
      <c r="M2130">
        <v>2</v>
      </c>
      <c r="N2130">
        <v>82.52</v>
      </c>
      <c r="O2130">
        <v>0.05</v>
      </c>
      <c r="P2130">
        <v>38.61</v>
      </c>
      <c r="Q2130">
        <v>156.78799999999998</v>
      </c>
      <c r="R2130">
        <v>77.22</v>
      </c>
      <c r="S2130">
        <v>79.567999999999984</v>
      </c>
      <c r="T2130">
        <v>0.50748781794525089</v>
      </c>
      <c r="U2130">
        <v>2026</v>
      </c>
      <c r="V2130" t="s">
        <v>89</v>
      </c>
      <c r="W2130">
        <v>10</v>
      </c>
      <c r="X2130" t="s">
        <v>90</v>
      </c>
    </row>
    <row r="2131" spans="1:24">
      <c r="A2131">
        <v>427</v>
      </c>
      <c r="B2131" s="28">
        <v>46312</v>
      </c>
      <c r="C2131">
        <v>2026</v>
      </c>
      <c r="D2131" t="s">
        <v>89</v>
      </c>
      <c r="E2131">
        <v>10</v>
      </c>
      <c r="F2131" t="s">
        <v>90</v>
      </c>
      <c r="G2131" t="s">
        <v>20</v>
      </c>
      <c r="H2131" t="s">
        <v>47</v>
      </c>
      <c r="I2131" t="s">
        <v>2</v>
      </c>
      <c r="J2131" t="s">
        <v>16</v>
      </c>
      <c r="K2131" t="s">
        <v>9</v>
      </c>
      <c r="L2131" t="s">
        <v>37</v>
      </c>
      <c r="M2131">
        <v>1</v>
      </c>
      <c r="N2131">
        <v>155.16</v>
      </c>
      <c r="O2131">
        <v>0</v>
      </c>
      <c r="P2131">
        <v>78.84</v>
      </c>
      <c r="Q2131">
        <v>155.16</v>
      </c>
      <c r="R2131">
        <v>78.84</v>
      </c>
      <c r="S2131">
        <v>76.319999999999993</v>
      </c>
      <c r="T2131">
        <v>0.49187935034802782</v>
      </c>
      <c r="U2131">
        <v>2026</v>
      </c>
      <c r="V2131" t="s">
        <v>89</v>
      </c>
      <c r="W2131">
        <v>10</v>
      </c>
      <c r="X2131" t="s">
        <v>90</v>
      </c>
    </row>
    <row r="2132" spans="1:24">
      <c r="A2132">
        <v>1018</v>
      </c>
      <c r="B2132" s="28">
        <v>46312</v>
      </c>
      <c r="C2132">
        <v>2026</v>
      </c>
      <c r="D2132" t="s">
        <v>89</v>
      </c>
      <c r="E2132">
        <v>10</v>
      </c>
      <c r="F2132" t="s">
        <v>90</v>
      </c>
      <c r="G2132" t="s">
        <v>20</v>
      </c>
      <c r="H2132" t="s">
        <v>47</v>
      </c>
      <c r="I2132" t="s">
        <v>28</v>
      </c>
      <c r="J2132" t="s">
        <v>3</v>
      </c>
      <c r="K2132" t="s">
        <v>14</v>
      </c>
      <c r="L2132" t="s">
        <v>32</v>
      </c>
      <c r="M2132">
        <v>1</v>
      </c>
      <c r="N2132">
        <v>46.36</v>
      </c>
      <c r="O2132">
        <v>0.05</v>
      </c>
      <c r="P2132">
        <v>18.399999999999999</v>
      </c>
      <c r="Q2132">
        <v>44.041999999999994</v>
      </c>
      <c r="R2132">
        <v>18.399999999999999</v>
      </c>
      <c r="S2132">
        <v>25.641999999999996</v>
      </c>
      <c r="T2132">
        <v>0.58221697470596245</v>
      </c>
      <c r="U2132">
        <v>2026</v>
      </c>
      <c r="V2132" t="s">
        <v>89</v>
      </c>
      <c r="W2132">
        <v>10</v>
      </c>
      <c r="X2132" t="s">
        <v>90</v>
      </c>
    </row>
    <row r="2133" spans="1:24">
      <c r="A2133">
        <v>1179</v>
      </c>
      <c r="B2133" s="28">
        <v>46312</v>
      </c>
      <c r="C2133">
        <v>2026</v>
      </c>
      <c r="D2133" t="s">
        <v>89</v>
      </c>
      <c r="E2133">
        <v>10</v>
      </c>
      <c r="F2133" t="s">
        <v>90</v>
      </c>
      <c r="G2133" t="s">
        <v>11</v>
      </c>
      <c r="H2133" t="s">
        <v>52</v>
      </c>
      <c r="I2133" t="s">
        <v>2</v>
      </c>
      <c r="J2133" t="s">
        <v>16</v>
      </c>
      <c r="K2133" t="s">
        <v>4</v>
      </c>
      <c r="L2133" t="s">
        <v>5</v>
      </c>
      <c r="M2133">
        <v>1</v>
      </c>
      <c r="N2133">
        <v>81.47</v>
      </c>
      <c r="O2133">
        <v>0</v>
      </c>
      <c r="P2133">
        <v>43.67</v>
      </c>
      <c r="Q2133">
        <v>81.47</v>
      </c>
      <c r="R2133">
        <v>43.67</v>
      </c>
      <c r="S2133">
        <v>37.799999999999997</v>
      </c>
      <c r="T2133">
        <v>0.463974469129741</v>
      </c>
      <c r="U2133">
        <v>2026</v>
      </c>
      <c r="V2133" t="s">
        <v>89</v>
      </c>
      <c r="W2133">
        <v>10</v>
      </c>
      <c r="X2133" t="s">
        <v>90</v>
      </c>
    </row>
    <row r="2134" spans="1:24">
      <c r="A2134">
        <v>2267</v>
      </c>
      <c r="B2134" s="28">
        <v>46312</v>
      </c>
      <c r="C2134">
        <v>2026</v>
      </c>
      <c r="D2134" t="s">
        <v>89</v>
      </c>
      <c r="E2134">
        <v>10</v>
      </c>
      <c r="F2134" t="s">
        <v>90</v>
      </c>
      <c r="G2134" t="s">
        <v>0</v>
      </c>
      <c r="H2134" t="s">
        <v>50</v>
      </c>
      <c r="I2134" t="s">
        <v>2</v>
      </c>
      <c r="J2134" t="s">
        <v>3</v>
      </c>
      <c r="K2134" t="s">
        <v>14</v>
      </c>
      <c r="L2134" t="s">
        <v>44</v>
      </c>
      <c r="M2134">
        <v>1</v>
      </c>
      <c r="N2134">
        <v>134.31</v>
      </c>
      <c r="O2134">
        <v>0.05</v>
      </c>
      <c r="P2134">
        <v>67.239999999999995</v>
      </c>
      <c r="Q2134">
        <v>127.5945</v>
      </c>
      <c r="R2134">
        <v>67.239999999999995</v>
      </c>
      <c r="S2134">
        <v>60.354500000000002</v>
      </c>
      <c r="T2134">
        <v>0.47301803761133909</v>
      </c>
      <c r="U2134">
        <v>2026</v>
      </c>
      <c r="V2134" t="s">
        <v>89</v>
      </c>
      <c r="W2134">
        <v>10</v>
      </c>
      <c r="X2134" t="s">
        <v>90</v>
      </c>
    </row>
    <row r="2135" spans="1:24">
      <c r="A2135">
        <v>2656</v>
      </c>
      <c r="B2135" s="28">
        <v>46312</v>
      </c>
      <c r="C2135">
        <v>2026</v>
      </c>
      <c r="D2135" t="s">
        <v>89</v>
      </c>
      <c r="E2135">
        <v>10</v>
      </c>
      <c r="F2135" t="s">
        <v>90</v>
      </c>
      <c r="G2135" t="s">
        <v>11</v>
      </c>
      <c r="H2135" t="s">
        <v>52</v>
      </c>
      <c r="I2135" t="s">
        <v>2</v>
      </c>
      <c r="J2135" t="s">
        <v>13</v>
      </c>
      <c r="K2135" t="s">
        <v>23</v>
      </c>
      <c r="L2135" t="s">
        <v>51</v>
      </c>
      <c r="M2135">
        <v>1</v>
      </c>
      <c r="N2135">
        <v>123.11</v>
      </c>
      <c r="O2135">
        <v>0</v>
      </c>
      <c r="P2135">
        <v>58.99</v>
      </c>
      <c r="Q2135">
        <v>123.11</v>
      </c>
      <c r="R2135">
        <v>58.99</v>
      </c>
      <c r="S2135">
        <v>64.12</v>
      </c>
      <c r="T2135">
        <v>0.52083502558687356</v>
      </c>
      <c r="U2135">
        <v>2026</v>
      </c>
      <c r="V2135" t="s">
        <v>89</v>
      </c>
      <c r="W2135">
        <v>10</v>
      </c>
      <c r="X2135" t="s">
        <v>90</v>
      </c>
    </row>
    <row r="2136" spans="1:24">
      <c r="A2136">
        <v>2867</v>
      </c>
      <c r="B2136" s="28">
        <v>46312</v>
      </c>
      <c r="C2136">
        <v>2026</v>
      </c>
      <c r="D2136" t="s">
        <v>89</v>
      </c>
      <c r="E2136">
        <v>10</v>
      </c>
      <c r="F2136" t="s">
        <v>90</v>
      </c>
      <c r="G2136" t="s">
        <v>6</v>
      </c>
      <c r="H2136" t="s">
        <v>27</v>
      </c>
      <c r="I2136" t="s">
        <v>2</v>
      </c>
      <c r="J2136" t="s">
        <v>13</v>
      </c>
      <c r="K2136" t="s">
        <v>23</v>
      </c>
      <c r="L2136" t="s">
        <v>40</v>
      </c>
      <c r="M2136">
        <v>1</v>
      </c>
      <c r="N2136">
        <v>81.239999999999995</v>
      </c>
      <c r="O2136">
        <v>0</v>
      </c>
      <c r="P2136">
        <v>38.65</v>
      </c>
      <c r="Q2136">
        <v>81.239999999999995</v>
      </c>
      <c r="R2136">
        <v>38.65</v>
      </c>
      <c r="S2136">
        <v>42.589999999999996</v>
      </c>
      <c r="T2136">
        <v>0.52424913835548992</v>
      </c>
      <c r="U2136">
        <v>2026</v>
      </c>
      <c r="V2136" t="s">
        <v>89</v>
      </c>
      <c r="W2136">
        <v>10</v>
      </c>
      <c r="X2136" t="s">
        <v>90</v>
      </c>
    </row>
    <row r="2137" spans="1:24">
      <c r="A2137">
        <v>3335</v>
      </c>
      <c r="B2137" s="28">
        <v>46312</v>
      </c>
      <c r="C2137">
        <v>2026</v>
      </c>
      <c r="D2137" t="s">
        <v>89</v>
      </c>
      <c r="E2137">
        <v>10</v>
      </c>
      <c r="F2137" t="s">
        <v>90</v>
      </c>
      <c r="G2137" t="s">
        <v>0</v>
      </c>
      <c r="H2137" t="s">
        <v>36</v>
      </c>
      <c r="I2137" t="s">
        <v>28</v>
      </c>
      <c r="J2137" t="s">
        <v>3</v>
      </c>
      <c r="K2137" t="s">
        <v>9</v>
      </c>
      <c r="L2137" t="s">
        <v>46</v>
      </c>
      <c r="M2137">
        <v>1</v>
      </c>
      <c r="N2137">
        <v>70.81</v>
      </c>
      <c r="O2137">
        <v>0.15</v>
      </c>
      <c r="P2137">
        <v>32.93</v>
      </c>
      <c r="Q2137">
        <v>60.188499999999998</v>
      </c>
      <c r="R2137">
        <v>32.93</v>
      </c>
      <c r="S2137">
        <v>27.258499999999998</v>
      </c>
      <c r="T2137">
        <v>0.45288551799762411</v>
      </c>
      <c r="U2137">
        <v>2026</v>
      </c>
      <c r="V2137" t="s">
        <v>89</v>
      </c>
      <c r="W2137">
        <v>10</v>
      </c>
      <c r="X2137" t="s">
        <v>90</v>
      </c>
    </row>
    <row r="2138" spans="1:24">
      <c r="A2138">
        <v>3770</v>
      </c>
      <c r="B2138" s="28">
        <v>46312</v>
      </c>
      <c r="C2138">
        <v>2026</v>
      </c>
      <c r="D2138" t="s">
        <v>89</v>
      </c>
      <c r="E2138">
        <v>10</v>
      </c>
      <c r="F2138" t="s">
        <v>90</v>
      </c>
      <c r="G2138" t="s">
        <v>20</v>
      </c>
      <c r="H2138" t="s">
        <v>47</v>
      </c>
      <c r="I2138" t="s">
        <v>2</v>
      </c>
      <c r="J2138" t="s">
        <v>16</v>
      </c>
      <c r="K2138" t="s">
        <v>23</v>
      </c>
      <c r="L2138" t="s">
        <v>29</v>
      </c>
      <c r="M2138">
        <v>6</v>
      </c>
      <c r="N2138">
        <v>200.26</v>
      </c>
      <c r="O2138">
        <v>0</v>
      </c>
      <c r="P2138">
        <v>106.71</v>
      </c>
      <c r="Q2138">
        <v>1201.56</v>
      </c>
      <c r="R2138">
        <v>640.26</v>
      </c>
      <c r="S2138">
        <v>561.29999999999995</v>
      </c>
      <c r="T2138">
        <v>0.46714271447118744</v>
      </c>
      <c r="U2138">
        <v>2026</v>
      </c>
      <c r="V2138" t="s">
        <v>89</v>
      </c>
      <c r="W2138">
        <v>10</v>
      </c>
      <c r="X2138" t="s">
        <v>90</v>
      </c>
    </row>
    <row r="2139" spans="1:24">
      <c r="A2139">
        <v>4065</v>
      </c>
      <c r="B2139" s="28">
        <v>46312</v>
      </c>
      <c r="C2139">
        <v>2026</v>
      </c>
      <c r="D2139" t="s">
        <v>89</v>
      </c>
      <c r="E2139">
        <v>10</v>
      </c>
      <c r="F2139" t="s">
        <v>90</v>
      </c>
      <c r="G2139" t="s">
        <v>20</v>
      </c>
      <c r="H2139" t="s">
        <v>21</v>
      </c>
      <c r="I2139" t="s">
        <v>2</v>
      </c>
      <c r="J2139" t="s">
        <v>13</v>
      </c>
      <c r="K2139" t="s">
        <v>34</v>
      </c>
      <c r="L2139" t="s">
        <v>42</v>
      </c>
      <c r="M2139">
        <v>3</v>
      </c>
      <c r="N2139">
        <v>36.75</v>
      </c>
      <c r="O2139">
        <v>0.05</v>
      </c>
      <c r="P2139">
        <v>13.71</v>
      </c>
      <c r="Q2139">
        <v>104.7375</v>
      </c>
      <c r="R2139">
        <v>41.13</v>
      </c>
      <c r="S2139">
        <v>63.607499999999995</v>
      </c>
      <c r="T2139">
        <v>0.60730397422126747</v>
      </c>
      <c r="U2139">
        <v>2026</v>
      </c>
      <c r="V2139" t="s">
        <v>89</v>
      </c>
      <c r="W2139">
        <v>10</v>
      </c>
      <c r="X2139" t="s">
        <v>90</v>
      </c>
    </row>
    <row r="2140" spans="1:24">
      <c r="A2140">
        <v>4222</v>
      </c>
      <c r="B2140" s="28">
        <v>46312</v>
      </c>
      <c r="C2140">
        <v>2026</v>
      </c>
      <c r="D2140" t="s">
        <v>89</v>
      </c>
      <c r="E2140">
        <v>10</v>
      </c>
      <c r="F2140" t="s">
        <v>90</v>
      </c>
      <c r="G2140" t="s">
        <v>11</v>
      </c>
      <c r="H2140" t="s">
        <v>52</v>
      </c>
      <c r="I2140" t="s">
        <v>2</v>
      </c>
      <c r="J2140" t="s">
        <v>3</v>
      </c>
      <c r="K2140" t="s">
        <v>9</v>
      </c>
      <c r="L2140" t="s">
        <v>10</v>
      </c>
      <c r="M2140">
        <v>2</v>
      </c>
      <c r="N2140">
        <v>92.41</v>
      </c>
      <c r="O2140">
        <v>0.1</v>
      </c>
      <c r="P2140">
        <v>45.42</v>
      </c>
      <c r="Q2140">
        <v>166.33799999999999</v>
      </c>
      <c r="R2140">
        <v>90.84</v>
      </c>
      <c r="S2140">
        <v>75.49799999999999</v>
      </c>
      <c r="T2140">
        <v>0.4538830573891714</v>
      </c>
      <c r="U2140">
        <v>2026</v>
      </c>
      <c r="V2140" t="s">
        <v>89</v>
      </c>
      <c r="W2140">
        <v>10</v>
      </c>
      <c r="X2140" t="s">
        <v>90</v>
      </c>
    </row>
    <row r="2141" spans="1:24">
      <c r="A2141">
        <v>4304</v>
      </c>
      <c r="B2141" s="28">
        <v>46312</v>
      </c>
      <c r="C2141">
        <v>2026</v>
      </c>
      <c r="D2141" t="s">
        <v>89</v>
      </c>
      <c r="E2141">
        <v>10</v>
      </c>
      <c r="F2141" t="s">
        <v>90</v>
      </c>
      <c r="G2141" t="s">
        <v>6</v>
      </c>
      <c r="H2141" t="s">
        <v>49</v>
      </c>
      <c r="I2141" t="s">
        <v>19</v>
      </c>
      <c r="J2141" t="s">
        <v>13</v>
      </c>
      <c r="K2141" t="s">
        <v>34</v>
      </c>
      <c r="L2141" t="s">
        <v>35</v>
      </c>
      <c r="M2141">
        <v>1</v>
      </c>
      <c r="N2141">
        <v>40.67</v>
      </c>
      <c r="O2141">
        <v>0</v>
      </c>
      <c r="P2141">
        <v>15.09</v>
      </c>
      <c r="Q2141">
        <v>40.67</v>
      </c>
      <c r="R2141">
        <v>15.09</v>
      </c>
      <c r="S2141">
        <v>25.580000000000002</v>
      </c>
      <c r="T2141">
        <v>0.62896483894762722</v>
      </c>
      <c r="U2141">
        <v>2026</v>
      </c>
      <c r="V2141" t="s">
        <v>89</v>
      </c>
      <c r="W2141">
        <v>10</v>
      </c>
      <c r="X2141" t="s">
        <v>90</v>
      </c>
    </row>
    <row r="2142" spans="1:24">
      <c r="A2142">
        <v>109</v>
      </c>
      <c r="B2142" s="28">
        <v>46313</v>
      </c>
      <c r="C2142">
        <v>2026</v>
      </c>
      <c r="D2142" t="s">
        <v>89</v>
      </c>
      <c r="E2142">
        <v>10</v>
      </c>
      <c r="F2142" t="s">
        <v>90</v>
      </c>
      <c r="G2142" t="s">
        <v>6</v>
      </c>
      <c r="H2142" t="s">
        <v>7</v>
      </c>
      <c r="I2142" t="s">
        <v>2</v>
      </c>
      <c r="J2142" t="s">
        <v>3</v>
      </c>
      <c r="K2142" t="s">
        <v>9</v>
      </c>
      <c r="L2142" t="s">
        <v>10</v>
      </c>
      <c r="M2142">
        <v>1</v>
      </c>
      <c r="N2142">
        <v>90.09</v>
      </c>
      <c r="O2142">
        <v>0</v>
      </c>
      <c r="P2142">
        <v>45.17</v>
      </c>
      <c r="Q2142">
        <v>90.09</v>
      </c>
      <c r="R2142">
        <v>45.17</v>
      </c>
      <c r="S2142">
        <v>44.92</v>
      </c>
      <c r="T2142">
        <v>0.49861249861249862</v>
      </c>
      <c r="U2142">
        <v>2026</v>
      </c>
      <c r="V2142" t="s">
        <v>89</v>
      </c>
      <c r="W2142">
        <v>10</v>
      </c>
      <c r="X2142" t="s">
        <v>90</v>
      </c>
    </row>
    <row r="2143" spans="1:24">
      <c r="A2143">
        <v>744</v>
      </c>
      <c r="B2143" s="28">
        <v>46313</v>
      </c>
      <c r="C2143">
        <v>2026</v>
      </c>
      <c r="D2143" t="s">
        <v>89</v>
      </c>
      <c r="E2143">
        <v>10</v>
      </c>
      <c r="F2143" t="s">
        <v>90</v>
      </c>
      <c r="G2143" t="s">
        <v>11</v>
      </c>
      <c r="H2143" t="s">
        <v>39</v>
      </c>
      <c r="I2143" t="s">
        <v>2</v>
      </c>
      <c r="J2143" t="s">
        <v>3</v>
      </c>
      <c r="K2143" t="s">
        <v>14</v>
      </c>
      <c r="L2143" t="s">
        <v>15</v>
      </c>
      <c r="M2143">
        <v>1</v>
      </c>
      <c r="N2143">
        <v>36.83</v>
      </c>
      <c r="O2143">
        <v>0</v>
      </c>
      <c r="P2143">
        <v>13.64</v>
      </c>
      <c r="Q2143">
        <v>36.83</v>
      </c>
      <c r="R2143">
        <v>13.64</v>
      </c>
      <c r="S2143">
        <v>23.189999999999998</v>
      </c>
      <c r="T2143">
        <v>0.62964974205810476</v>
      </c>
      <c r="U2143">
        <v>2026</v>
      </c>
      <c r="V2143" t="s">
        <v>89</v>
      </c>
      <c r="W2143">
        <v>10</v>
      </c>
      <c r="X2143" t="s">
        <v>90</v>
      </c>
    </row>
    <row r="2144" spans="1:24">
      <c r="A2144">
        <v>960</v>
      </c>
      <c r="B2144" s="28">
        <v>46313</v>
      </c>
      <c r="C2144">
        <v>2026</v>
      </c>
      <c r="D2144" t="s">
        <v>89</v>
      </c>
      <c r="E2144">
        <v>10</v>
      </c>
      <c r="F2144" t="s">
        <v>90</v>
      </c>
      <c r="G2144" t="s">
        <v>6</v>
      </c>
      <c r="H2144" t="s">
        <v>43</v>
      </c>
      <c r="I2144" t="s">
        <v>28</v>
      </c>
      <c r="J2144" t="s">
        <v>3</v>
      </c>
      <c r="K2144" t="s">
        <v>23</v>
      </c>
      <c r="L2144" t="s">
        <v>29</v>
      </c>
      <c r="M2144">
        <v>5</v>
      </c>
      <c r="N2144">
        <v>196.37</v>
      </c>
      <c r="O2144">
        <v>0.05</v>
      </c>
      <c r="P2144">
        <v>103.51</v>
      </c>
      <c r="Q2144">
        <v>932.75749999999994</v>
      </c>
      <c r="R2144">
        <v>517.55000000000007</v>
      </c>
      <c r="S2144">
        <v>415.20749999999987</v>
      </c>
      <c r="T2144">
        <v>0.44513981393877816</v>
      </c>
      <c r="U2144">
        <v>2026</v>
      </c>
      <c r="V2144" t="s">
        <v>89</v>
      </c>
      <c r="W2144">
        <v>10</v>
      </c>
      <c r="X2144" t="s">
        <v>90</v>
      </c>
    </row>
    <row r="2145" spans="1:24">
      <c r="A2145">
        <v>1389</v>
      </c>
      <c r="B2145" s="28">
        <v>46313</v>
      </c>
      <c r="C2145">
        <v>2026</v>
      </c>
      <c r="D2145" t="s">
        <v>89</v>
      </c>
      <c r="E2145">
        <v>10</v>
      </c>
      <c r="F2145" t="s">
        <v>90</v>
      </c>
      <c r="G2145" t="s">
        <v>0</v>
      </c>
      <c r="H2145" t="s">
        <v>50</v>
      </c>
      <c r="I2145" t="s">
        <v>2</v>
      </c>
      <c r="J2145" t="s">
        <v>13</v>
      </c>
      <c r="K2145" t="s">
        <v>9</v>
      </c>
      <c r="L2145" t="s">
        <v>10</v>
      </c>
      <c r="M2145">
        <v>2</v>
      </c>
      <c r="N2145">
        <v>93.73</v>
      </c>
      <c r="O2145">
        <v>0</v>
      </c>
      <c r="P2145">
        <v>44.79</v>
      </c>
      <c r="Q2145">
        <v>187.46</v>
      </c>
      <c r="R2145">
        <v>89.58</v>
      </c>
      <c r="S2145">
        <v>97.88000000000001</v>
      </c>
      <c r="T2145">
        <v>0.52213805611863873</v>
      </c>
      <c r="U2145">
        <v>2026</v>
      </c>
      <c r="V2145" t="s">
        <v>89</v>
      </c>
      <c r="W2145">
        <v>10</v>
      </c>
      <c r="X2145" t="s">
        <v>90</v>
      </c>
    </row>
    <row r="2146" spans="1:24">
      <c r="A2146">
        <v>1493</v>
      </c>
      <c r="B2146" s="28">
        <v>46313</v>
      </c>
      <c r="C2146">
        <v>2026</v>
      </c>
      <c r="D2146" t="s">
        <v>89</v>
      </c>
      <c r="E2146">
        <v>10</v>
      </c>
      <c r="F2146" t="s">
        <v>90</v>
      </c>
      <c r="G2146" t="s">
        <v>11</v>
      </c>
      <c r="H2146" t="s">
        <v>39</v>
      </c>
      <c r="I2146" t="s">
        <v>2</v>
      </c>
      <c r="J2146" t="s">
        <v>16</v>
      </c>
      <c r="K2146" t="s">
        <v>14</v>
      </c>
      <c r="L2146" t="s">
        <v>15</v>
      </c>
      <c r="M2146">
        <v>1</v>
      </c>
      <c r="N2146">
        <v>36.46</v>
      </c>
      <c r="O2146">
        <v>0.05</v>
      </c>
      <c r="P2146">
        <v>13.35</v>
      </c>
      <c r="Q2146">
        <v>34.637</v>
      </c>
      <c r="R2146">
        <v>13.35</v>
      </c>
      <c r="S2146">
        <v>21.286999999999999</v>
      </c>
      <c r="T2146">
        <v>0.61457401045125148</v>
      </c>
      <c r="U2146">
        <v>2026</v>
      </c>
      <c r="V2146" t="s">
        <v>89</v>
      </c>
      <c r="W2146">
        <v>10</v>
      </c>
      <c r="X2146" t="s">
        <v>90</v>
      </c>
    </row>
    <row r="2147" spans="1:24">
      <c r="A2147">
        <v>1967</v>
      </c>
      <c r="B2147" s="28">
        <v>46313</v>
      </c>
      <c r="C2147">
        <v>2026</v>
      </c>
      <c r="D2147" t="s">
        <v>89</v>
      </c>
      <c r="E2147">
        <v>10</v>
      </c>
      <c r="F2147" t="s">
        <v>90</v>
      </c>
      <c r="G2147" t="s">
        <v>6</v>
      </c>
      <c r="H2147" t="s">
        <v>49</v>
      </c>
      <c r="I2147" t="s">
        <v>2</v>
      </c>
      <c r="J2147" t="s">
        <v>3</v>
      </c>
      <c r="K2147" t="s">
        <v>23</v>
      </c>
      <c r="L2147" t="s">
        <v>51</v>
      </c>
      <c r="M2147">
        <v>2</v>
      </c>
      <c r="N2147">
        <v>125.91</v>
      </c>
      <c r="O2147">
        <v>0</v>
      </c>
      <c r="P2147">
        <v>61.95</v>
      </c>
      <c r="Q2147">
        <v>251.82</v>
      </c>
      <c r="R2147">
        <v>123.9</v>
      </c>
      <c r="S2147">
        <v>127.91999999999999</v>
      </c>
      <c r="T2147">
        <v>0.50798189182749576</v>
      </c>
      <c r="U2147">
        <v>2026</v>
      </c>
      <c r="V2147" t="s">
        <v>89</v>
      </c>
      <c r="W2147">
        <v>10</v>
      </c>
      <c r="X2147" t="s">
        <v>90</v>
      </c>
    </row>
    <row r="2148" spans="1:24">
      <c r="A2148">
        <v>2132</v>
      </c>
      <c r="B2148" s="28">
        <v>46313</v>
      </c>
      <c r="C2148">
        <v>2026</v>
      </c>
      <c r="D2148" t="s">
        <v>89</v>
      </c>
      <c r="E2148">
        <v>10</v>
      </c>
      <c r="F2148" t="s">
        <v>90</v>
      </c>
      <c r="G2148" t="s">
        <v>20</v>
      </c>
      <c r="H2148" t="s">
        <v>33</v>
      </c>
      <c r="I2148" t="s">
        <v>19</v>
      </c>
      <c r="J2148" t="s">
        <v>13</v>
      </c>
      <c r="K2148" t="s">
        <v>9</v>
      </c>
      <c r="L2148" t="s">
        <v>10</v>
      </c>
      <c r="M2148">
        <v>1</v>
      </c>
      <c r="N2148">
        <v>92.56</v>
      </c>
      <c r="O2148">
        <v>0.1</v>
      </c>
      <c r="P2148">
        <v>44.23</v>
      </c>
      <c r="Q2148">
        <v>83.304000000000002</v>
      </c>
      <c r="R2148">
        <v>44.23</v>
      </c>
      <c r="S2148">
        <v>39.074000000000005</v>
      </c>
      <c r="T2148">
        <v>0.46905310669355621</v>
      </c>
      <c r="U2148">
        <v>2026</v>
      </c>
      <c r="V2148" t="s">
        <v>89</v>
      </c>
      <c r="W2148">
        <v>10</v>
      </c>
      <c r="X2148" t="s">
        <v>90</v>
      </c>
    </row>
    <row r="2149" spans="1:24">
      <c r="A2149">
        <v>2882</v>
      </c>
      <c r="B2149" s="28">
        <v>46313</v>
      </c>
      <c r="C2149">
        <v>2026</v>
      </c>
      <c r="D2149" t="s">
        <v>89</v>
      </c>
      <c r="E2149">
        <v>10</v>
      </c>
      <c r="F2149" t="s">
        <v>90</v>
      </c>
      <c r="G2149" t="s">
        <v>20</v>
      </c>
      <c r="H2149" t="s">
        <v>33</v>
      </c>
      <c r="I2149" t="s">
        <v>28</v>
      </c>
      <c r="J2149" t="s">
        <v>13</v>
      </c>
      <c r="K2149" t="s">
        <v>9</v>
      </c>
      <c r="L2149" t="s">
        <v>46</v>
      </c>
      <c r="M2149">
        <v>4</v>
      </c>
      <c r="N2149">
        <v>70.02</v>
      </c>
      <c r="O2149">
        <v>0</v>
      </c>
      <c r="P2149">
        <v>32.86</v>
      </c>
      <c r="Q2149">
        <v>280.08</v>
      </c>
      <c r="R2149">
        <v>131.44</v>
      </c>
      <c r="S2149">
        <v>148.63999999999999</v>
      </c>
      <c r="T2149">
        <v>0.53070551271065403</v>
      </c>
      <c r="U2149">
        <v>2026</v>
      </c>
      <c r="V2149" t="s">
        <v>89</v>
      </c>
      <c r="W2149">
        <v>10</v>
      </c>
      <c r="X2149" t="s">
        <v>90</v>
      </c>
    </row>
    <row r="2150" spans="1:24">
      <c r="A2150">
        <v>3345</v>
      </c>
      <c r="B2150" s="28">
        <v>46313</v>
      </c>
      <c r="C2150">
        <v>2026</v>
      </c>
      <c r="D2150" t="s">
        <v>89</v>
      </c>
      <c r="E2150">
        <v>10</v>
      </c>
      <c r="F2150" t="s">
        <v>90</v>
      </c>
      <c r="G2150" t="s">
        <v>0</v>
      </c>
      <c r="H2150" t="s">
        <v>50</v>
      </c>
      <c r="I2150" t="s">
        <v>2</v>
      </c>
      <c r="J2150" t="s">
        <v>3</v>
      </c>
      <c r="K2150" t="s">
        <v>4</v>
      </c>
      <c r="L2150" t="s">
        <v>22</v>
      </c>
      <c r="M2150">
        <v>3</v>
      </c>
      <c r="N2150">
        <v>51.62</v>
      </c>
      <c r="O2150">
        <v>0.1</v>
      </c>
      <c r="P2150">
        <v>22.94</v>
      </c>
      <c r="Q2150">
        <v>139.374</v>
      </c>
      <c r="R2150">
        <v>68.820000000000007</v>
      </c>
      <c r="S2150">
        <v>70.553999999999988</v>
      </c>
      <c r="T2150">
        <v>0.50622067243531788</v>
      </c>
      <c r="U2150">
        <v>2026</v>
      </c>
      <c r="V2150" t="s">
        <v>89</v>
      </c>
      <c r="W2150">
        <v>10</v>
      </c>
      <c r="X2150" t="s">
        <v>90</v>
      </c>
    </row>
    <row r="2151" spans="1:24">
      <c r="A2151">
        <v>4089</v>
      </c>
      <c r="B2151" s="28">
        <v>46313</v>
      </c>
      <c r="C2151">
        <v>2026</v>
      </c>
      <c r="D2151" t="s">
        <v>89</v>
      </c>
      <c r="E2151">
        <v>10</v>
      </c>
      <c r="F2151" t="s">
        <v>90</v>
      </c>
      <c r="G2151" t="s">
        <v>11</v>
      </c>
      <c r="H2151" t="s">
        <v>12</v>
      </c>
      <c r="I2151" t="s">
        <v>2</v>
      </c>
      <c r="J2151" t="s">
        <v>13</v>
      </c>
      <c r="K2151" t="s">
        <v>23</v>
      </c>
      <c r="L2151" t="s">
        <v>29</v>
      </c>
      <c r="M2151">
        <v>1</v>
      </c>
      <c r="N2151">
        <v>196.39</v>
      </c>
      <c r="O2151">
        <v>0</v>
      </c>
      <c r="P2151">
        <v>104.66</v>
      </c>
      <c r="Q2151">
        <v>196.39</v>
      </c>
      <c r="R2151">
        <v>104.66</v>
      </c>
      <c r="S2151">
        <v>91.72999999999999</v>
      </c>
      <c r="T2151">
        <v>0.46708080859514228</v>
      </c>
      <c r="U2151">
        <v>2026</v>
      </c>
      <c r="V2151" t="s">
        <v>89</v>
      </c>
      <c r="W2151">
        <v>10</v>
      </c>
      <c r="X2151" t="s">
        <v>90</v>
      </c>
    </row>
    <row r="2152" spans="1:24">
      <c r="A2152">
        <v>4119</v>
      </c>
      <c r="B2152" s="28">
        <v>46313</v>
      </c>
      <c r="C2152">
        <v>2026</v>
      </c>
      <c r="D2152" t="s">
        <v>89</v>
      </c>
      <c r="E2152">
        <v>10</v>
      </c>
      <c r="F2152" t="s">
        <v>90</v>
      </c>
      <c r="G2152" t="s">
        <v>20</v>
      </c>
      <c r="H2152" t="s">
        <v>33</v>
      </c>
      <c r="I2152" t="s">
        <v>8</v>
      </c>
      <c r="J2152" t="s">
        <v>16</v>
      </c>
      <c r="K2152" t="s">
        <v>34</v>
      </c>
      <c r="L2152" t="s">
        <v>35</v>
      </c>
      <c r="M2152">
        <v>10</v>
      </c>
      <c r="N2152">
        <v>41.26</v>
      </c>
      <c r="O2152">
        <v>0.1</v>
      </c>
      <c r="P2152">
        <v>15.06</v>
      </c>
      <c r="Q2152">
        <v>371.34</v>
      </c>
      <c r="R2152">
        <v>150.6</v>
      </c>
      <c r="S2152">
        <v>220.73999999999998</v>
      </c>
      <c r="T2152">
        <v>0.59444175149458711</v>
      </c>
      <c r="U2152">
        <v>2026</v>
      </c>
      <c r="V2152" t="s">
        <v>89</v>
      </c>
      <c r="W2152">
        <v>10</v>
      </c>
      <c r="X2152" t="s">
        <v>90</v>
      </c>
    </row>
    <row r="2153" spans="1:24">
      <c r="A2153">
        <v>4968</v>
      </c>
      <c r="B2153" s="28">
        <v>46313</v>
      </c>
      <c r="C2153">
        <v>2026</v>
      </c>
      <c r="D2153" t="s">
        <v>89</v>
      </c>
      <c r="E2153">
        <v>10</v>
      </c>
      <c r="F2153" t="s">
        <v>90</v>
      </c>
      <c r="G2153" t="s">
        <v>11</v>
      </c>
      <c r="H2153" t="s">
        <v>18</v>
      </c>
      <c r="I2153" t="s">
        <v>28</v>
      </c>
      <c r="J2153" t="s">
        <v>13</v>
      </c>
      <c r="K2153" t="s">
        <v>14</v>
      </c>
      <c r="L2153" t="s">
        <v>15</v>
      </c>
      <c r="M2153">
        <v>1</v>
      </c>
      <c r="N2153">
        <v>35.549999999999997</v>
      </c>
      <c r="O2153">
        <v>0.05</v>
      </c>
      <c r="P2153">
        <v>13.44</v>
      </c>
      <c r="Q2153">
        <v>33.772499999999994</v>
      </c>
      <c r="R2153">
        <v>13.44</v>
      </c>
      <c r="S2153">
        <v>20.332499999999996</v>
      </c>
      <c r="T2153">
        <v>0.60204308238951809</v>
      </c>
      <c r="U2153">
        <v>2026</v>
      </c>
      <c r="V2153" t="s">
        <v>89</v>
      </c>
      <c r="W2153">
        <v>10</v>
      </c>
      <c r="X2153" t="s">
        <v>90</v>
      </c>
    </row>
    <row r="2154" spans="1:24">
      <c r="A2154">
        <v>5197</v>
      </c>
      <c r="B2154" s="28">
        <v>46313</v>
      </c>
      <c r="C2154">
        <v>2026</v>
      </c>
      <c r="D2154" t="s">
        <v>89</v>
      </c>
      <c r="E2154">
        <v>10</v>
      </c>
      <c r="F2154" t="s">
        <v>90</v>
      </c>
      <c r="G2154" t="s">
        <v>20</v>
      </c>
      <c r="H2154" t="s">
        <v>33</v>
      </c>
      <c r="I2154" t="s">
        <v>2</v>
      </c>
      <c r="J2154" t="s">
        <v>13</v>
      </c>
      <c r="K2154" t="s">
        <v>4</v>
      </c>
      <c r="L2154" t="s">
        <v>22</v>
      </c>
      <c r="M2154">
        <v>1</v>
      </c>
      <c r="N2154">
        <v>49.5</v>
      </c>
      <c r="O2154">
        <v>0</v>
      </c>
      <c r="P2154">
        <v>22.36</v>
      </c>
      <c r="Q2154">
        <v>49.5</v>
      </c>
      <c r="R2154">
        <v>22.36</v>
      </c>
      <c r="S2154">
        <v>27.14</v>
      </c>
      <c r="T2154">
        <v>0.54828282828282826</v>
      </c>
      <c r="U2154">
        <v>2026</v>
      </c>
      <c r="V2154" t="s">
        <v>89</v>
      </c>
      <c r="W2154">
        <v>10</v>
      </c>
      <c r="X2154" t="s">
        <v>90</v>
      </c>
    </row>
    <row r="2155" spans="1:24">
      <c r="A2155">
        <v>66</v>
      </c>
      <c r="B2155" s="28">
        <v>46314</v>
      </c>
      <c r="C2155">
        <v>2026</v>
      </c>
      <c r="D2155" t="s">
        <v>89</v>
      </c>
      <c r="E2155">
        <v>10</v>
      </c>
      <c r="F2155" t="s">
        <v>90</v>
      </c>
      <c r="G2155" t="s">
        <v>0</v>
      </c>
      <c r="H2155" t="s">
        <v>50</v>
      </c>
      <c r="I2155" t="s">
        <v>2</v>
      </c>
      <c r="J2155" t="s">
        <v>16</v>
      </c>
      <c r="K2155" t="s">
        <v>23</v>
      </c>
      <c r="L2155" t="s">
        <v>40</v>
      </c>
      <c r="M2155">
        <v>1</v>
      </c>
      <c r="N2155">
        <v>80.58</v>
      </c>
      <c r="O2155">
        <v>0</v>
      </c>
      <c r="P2155">
        <v>40.43</v>
      </c>
      <c r="Q2155">
        <v>80.58</v>
      </c>
      <c r="R2155">
        <v>40.43</v>
      </c>
      <c r="S2155">
        <v>40.15</v>
      </c>
      <c r="T2155">
        <v>0.49826259617771157</v>
      </c>
      <c r="U2155">
        <v>2026</v>
      </c>
      <c r="V2155" t="s">
        <v>89</v>
      </c>
      <c r="W2155">
        <v>10</v>
      </c>
      <c r="X2155" t="s">
        <v>90</v>
      </c>
    </row>
    <row r="2156" spans="1:24">
      <c r="A2156">
        <v>585</v>
      </c>
      <c r="B2156" s="28">
        <v>46314</v>
      </c>
      <c r="C2156">
        <v>2026</v>
      </c>
      <c r="D2156" t="s">
        <v>89</v>
      </c>
      <c r="E2156">
        <v>10</v>
      </c>
      <c r="F2156" t="s">
        <v>90</v>
      </c>
      <c r="G2156" t="s">
        <v>11</v>
      </c>
      <c r="H2156" t="s">
        <v>25</v>
      </c>
      <c r="I2156" t="s">
        <v>19</v>
      </c>
      <c r="J2156" t="s">
        <v>16</v>
      </c>
      <c r="K2156" t="s">
        <v>14</v>
      </c>
      <c r="L2156" t="s">
        <v>48</v>
      </c>
      <c r="M2156">
        <v>2</v>
      </c>
      <c r="N2156">
        <v>161.59</v>
      </c>
      <c r="O2156">
        <v>0.05</v>
      </c>
      <c r="P2156">
        <v>89.57</v>
      </c>
      <c r="Q2156">
        <v>307.02100000000002</v>
      </c>
      <c r="R2156">
        <v>179.14</v>
      </c>
      <c r="S2156">
        <v>127.88100000000003</v>
      </c>
      <c r="T2156">
        <v>0.41652199686666391</v>
      </c>
      <c r="U2156">
        <v>2026</v>
      </c>
      <c r="V2156" t="s">
        <v>89</v>
      </c>
      <c r="W2156">
        <v>10</v>
      </c>
      <c r="X2156" t="s">
        <v>90</v>
      </c>
    </row>
    <row r="2157" spans="1:24">
      <c r="A2157">
        <v>856</v>
      </c>
      <c r="B2157" s="28">
        <v>46314</v>
      </c>
      <c r="C2157">
        <v>2026</v>
      </c>
      <c r="D2157" t="s">
        <v>89</v>
      </c>
      <c r="E2157">
        <v>10</v>
      </c>
      <c r="F2157" t="s">
        <v>90</v>
      </c>
      <c r="G2157" t="s">
        <v>20</v>
      </c>
      <c r="H2157" t="s">
        <v>33</v>
      </c>
      <c r="I2157" t="s">
        <v>2</v>
      </c>
      <c r="J2157" t="s">
        <v>16</v>
      </c>
      <c r="K2157" t="s">
        <v>23</v>
      </c>
      <c r="L2157" t="s">
        <v>40</v>
      </c>
      <c r="M2157">
        <v>1</v>
      </c>
      <c r="N2157">
        <v>80.319999999999993</v>
      </c>
      <c r="O2157">
        <v>0</v>
      </c>
      <c r="P2157">
        <v>39.729999999999997</v>
      </c>
      <c r="Q2157">
        <v>80.319999999999993</v>
      </c>
      <c r="R2157">
        <v>39.729999999999997</v>
      </c>
      <c r="S2157">
        <v>40.589999999999996</v>
      </c>
      <c r="T2157">
        <v>0.50535358565737054</v>
      </c>
      <c r="U2157">
        <v>2026</v>
      </c>
      <c r="V2157" t="s">
        <v>89</v>
      </c>
      <c r="W2157">
        <v>10</v>
      </c>
      <c r="X2157" t="s">
        <v>90</v>
      </c>
    </row>
    <row r="2158" spans="1:24">
      <c r="A2158">
        <v>1793</v>
      </c>
      <c r="B2158" s="28">
        <v>46314</v>
      </c>
      <c r="C2158">
        <v>2026</v>
      </c>
      <c r="D2158" t="s">
        <v>89</v>
      </c>
      <c r="E2158">
        <v>10</v>
      </c>
      <c r="F2158" t="s">
        <v>90</v>
      </c>
      <c r="G2158" t="s">
        <v>0</v>
      </c>
      <c r="H2158" t="s">
        <v>36</v>
      </c>
      <c r="I2158" t="s">
        <v>28</v>
      </c>
      <c r="J2158" t="s">
        <v>13</v>
      </c>
      <c r="K2158" t="s">
        <v>14</v>
      </c>
      <c r="L2158" t="s">
        <v>48</v>
      </c>
      <c r="M2158">
        <v>1</v>
      </c>
      <c r="N2158">
        <v>164.25</v>
      </c>
      <c r="O2158">
        <v>0</v>
      </c>
      <c r="P2158">
        <v>86.6</v>
      </c>
      <c r="Q2158">
        <v>164.25</v>
      </c>
      <c r="R2158">
        <v>86.6</v>
      </c>
      <c r="S2158">
        <v>77.650000000000006</v>
      </c>
      <c r="T2158">
        <v>0.47275494672754947</v>
      </c>
      <c r="U2158">
        <v>2026</v>
      </c>
      <c r="V2158" t="s">
        <v>89</v>
      </c>
      <c r="W2158">
        <v>10</v>
      </c>
      <c r="X2158" t="s">
        <v>90</v>
      </c>
    </row>
    <row r="2159" spans="1:24">
      <c r="A2159">
        <v>4763</v>
      </c>
      <c r="B2159" s="28">
        <v>46314</v>
      </c>
      <c r="C2159">
        <v>2026</v>
      </c>
      <c r="D2159" t="s">
        <v>89</v>
      </c>
      <c r="E2159">
        <v>10</v>
      </c>
      <c r="F2159" t="s">
        <v>90</v>
      </c>
      <c r="G2159" t="s">
        <v>20</v>
      </c>
      <c r="H2159" t="s">
        <v>33</v>
      </c>
      <c r="I2159" t="s">
        <v>28</v>
      </c>
      <c r="J2159" t="s">
        <v>13</v>
      </c>
      <c r="K2159" t="s">
        <v>4</v>
      </c>
      <c r="L2159" t="s">
        <v>30</v>
      </c>
      <c r="M2159">
        <v>6</v>
      </c>
      <c r="N2159">
        <v>101.6</v>
      </c>
      <c r="O2159">
        <v>0</v>
      </c>
      <c r="P2159">
        <v>50.17</v>
      </c>
      <c r="Q2159">
        <v>609.59999999999991</v>
      </c>
      <c r="R2159">
        <v>301.02</v>
      </c>
      <c r="S2159">
        <v>308.57999999999993</v>
      </c>
      <c r="T2159">
        <v>0.50620078740157481</v>
      </c>
      <c r="U2159">
        <v>2026</v>
      </c>
      <c r="V2159" t="s">
        <v>89</v>
      </c>
      <c r="W2159">
        <v>10</v>
      </c>
      <c r="X2159" t="s">
        <v>90</v>
      </c>
    </row>
    <row r="2160" spans="1:24">
      <c r="A2160">
        <v>1716</v>
      </c>
      <c r="B2160" s="28">
        <v>46315</v>
      </c>
      <c r="C2160">
        <v>2026</v>
      </c>
      <c r="D2160" t="s">
        <v>89</v>
      </c>
      <c r="E2160">
        <v>10</v>
      </c>
      <c r="F2160" t="s">
        <v>90</v>
      </c>
      <c r="G2160" t="s">
        <v>0</v>
      </c>
      <c r="H2160" t="s">
        <v>1</v>
      </c>
      <c r="I2160" t="s">
        <v>19</v>
      </c>
      <c r="J2160" t="s">
        <v>3</v>
      </c>
      <c r="K2160" t="s">
        <v>34</v>
      </c>
      <c r="L2160" t="s">
        <v>42</v>
      </c>
      <c r="M2160">
        <v>5</v>
      </c>
      <c r="N2160">
        <v>35.99</v>
      </c>
      <c r="O2160">
        <v>0</v>
      </c>
      <c r="P2160">
        <v>14.19</v>
      </c>
      <c r="Q2160">
        <v>179.95000000000002</v>
      </c>
      <c r="R2160">
        <v>70.95</v>
      </c>
      <c r="S2160">
        <v>109.00000000000001</v>
      </c>
      <c r="T2160">
        <v>0.60572381217004723</v>
      </c>
      <c r="U2160">
        <v>2026</v>
      </c>
      <c r="V2160" t="s">
        <v>89</v>
      </c>
      <c r="W2160">
        <v>10</v>
      </c>
      <c r="X2160" t="s">
        <v>90</v>
      </c>
    </row>
    <row r="2161" spans="1:24">
      <c r="A2161">
        <v>1759</v>
      </c>
      <c r="B2161" s="28">
        <v>46315</v>
      </c>
      <c r="C2161">
        <v>2026</v>
      </c>
      <c r="D2161" t="s">
        <v>89</v>
      </c>
      <c r="E2161">
        <v>10</v>
      </c>
      <c r="F2161" t="s">
        <v>90</v>
      </c>
      <c r="G2161" t="s">
        <v>20</v>
      </c>
      <c r="H2161" t="s">
        <v>33</v>
      </c>
      <c r="I2161" t="s">
        <v>2</v>
      </c>
      <c r="J2161" t="s">
        <v>3</v>
      </c>
      <c r="K2161" t="s">
        <v>34</v>
      </c>
      <c r="L2161" t="s">
        <v>42</v>
      </c>
      <c r="M2161">
        <v>2</v>
      </c>
      <c r="N2161">
        <v>36.57</v>
      </c>
      <c r="O2161">
        <v>0.1</v>
      </c>
      <c r="P2161">
        <v>13.79</v>
      </c>
      <c r="Q2161">
        <v>65.826000000000008</v>
      </c>
      <c r="R2161">
        <v>27.58</v>
      </c>
      <c r="S2161">
        <v>38.246000000000009</v>
      </c>
      <c r="T2161">
        <v>0.58101661957281325</v>
      </c>
      <c r="U2161">
        <v>2026</v>
      </c>
      <c r="V2161" t="s">
        <v>89</v>
      </c>
      <c r="W2161">
        <v>10</v>
      </c>
      <c r="X2161" t="s">
        <v>90</v>
      </c>
    </row>
    <row r="2162" spans="1:24">
      <c r="A2162">
        <v>1811</v>
      </c>
      <c r="B2162" s="28">
        <v>46315</v>
      </c>
      <c r="C2162">
        <v>2026</v>
      </c>
      <c r="D2162" t="s">
        <v>89</v>
      </c>
      <c r="E2162">
        <v>10</v>
      </c>
      <c r="F2162" t="s">
        <v>90</v>
      </c>
      <c r="G2162" t="s">
        <v>6</v>
      </c>
      <c r="H2162" t="s">
        <v>27</v>
      </c>
      <c r="I2162" t="s">
        <v>2</v>
      </c>
      <c r="J2162" t="s">
        <v>13</v>
      </c>
      <c r="K2162" t="s">
        <v>4</v>
      </c>
      <c r="L2162" t="s">
        <v>26</v>
      </c>
      <c r="M2162">
        <v>1</v>
      </c>
      <c r="N2162">
        <v>40.99</v>
      </c>
      <c r="O2162">
        <v>0.1</v>
      </c>
      <c r="P2162">
        <v>17.16</v>
      </c>
      <c r="Q2162">
        <v>36.891000000000005</v>
      </c>
      <c r="R2162">
        <v>17.16</v>
      </c>
      <c r="S2162">
        <v>19.731000000000005</v>
      </c>
      <c r="T2162">
        <v>0.5348458973733432</v>
      </c>
      <c r="U2162">
        <v>2026</v>
      </c>
      <c r="V2162" t="s">
        <v>89</v>
      </c>
      <c r="W2162">
        <v>10</v>
      </c>
      <c r="X2162" t="s">
        <v>90</v>
      </c>
    </row>
    <row r="2163" spans="1:24">
      <c r="A2163">
        <v>2918</v>
      </c>
      <c r="B2163" s="28">
        <v>46315</v>
      </c>
      <c r="C2163">
        <v>2026</v>
      </c>
      <c r="D2163" t="s">
        <v>89</v>
      </c>
      <c r="E2163">
        <v>10</v>
      </c>
      <c r="F2163" t="s">
        <v>90</v>
      </c>
      <c r="G2163" t="s">
        <v>20</v>
      </c>
      <c r="H2163" t="s">
        <v>33</v>
      </c>
      <c r="I2163" t="s">
        <v>19</v>
      </c>
      <c r="J2163" t="s">
        <v>3</v>
      </c>
      <c r="K2163" t="s">
        <v>23</v>
      </c>
      <c r="L2163" t="s">
        <v>40</v>
      </c>
      <c r="M2163">
        <v>3</v>
      </c>
      <c r="N2163">
        <v>80.47</v>
      </c>
      <c r="O2163">
        <v>0</v>
      </c>
      <c r="P2163">
        <v>40.090000000000003</v>
      </c>
      <c r="Q2163">
        <v>241.41</v>
      </c>
      <c r="R2163">
        <v>120.27000000000001</v>
      </c>
      <c r="S2163">
        <v>121.13999999999999</v>
      </c>
      <c r="T2163">
        <v>0.50180191375667949</v>
      </c>
      <c r="U2163">
        <v>2026</v>
      </c>
      <c r="V2163" t="s">
        <v>89</v>
      </c>
      <c r="W2163">
        <v>10</v>
      </c>
      <c r="X2163" t="s">
        <v>90</v>
      </c>
    </row>
    <row r="2164" spans="1:24">
      <c r="A2164">
        <v>4150</v>
      </c>
      <c r="B2164" s="28">
        <v>46315</v>
      </c>
      <c r="C2164">
        <v>2026</v>
      </c>
      <c r="D2164" t="s">
        <v>89</v>
      </c>
      <c r="E2164">
        <v>10</v>
      </c>
      <c r="F2164" t="s">
        <v>90</v>
      </c>
      <c r="G2164" t="s">
        <v>20</v>
      </c>
      <c r="H2164" t="s">
        <v>47</v>
      </c>
      <c r="I2164" t="s">
        <v>19</v>
      </c>
      <c r="J2164" t="s">
        <v>16</v>
      </c>
      <c r="K2164" t="s">
        <v>9</v>
      </c>
      <c r="L2164" t="s">
        <v>17</v>
      </c>
      <c r="M2164">
        <v>5</v>
      </c>
      <c r="N2164">
        <v>140.32</v>
      </c>
      <c r="O2164">
        <v>0</v>
      </c>
      <c r="P2164">
        <v>80.08</v>
      </c>
      <c r="Q2164">
        <v>701.59999999999991</v>
      </c>
      <c r="R2164">
        <v>400.4</v>
      </c>
      <c r="S2164">
        <v>301.19999999999993</v>
      </c>
      <c r="T2164">
        <v>0.4293044469783352</v>
      </c>
      <c r="U2164">
        <v>2026</v>
      </c>
      <c r="V2164" t="s">
        <v>89</v>
      </c>
      <c r="W2164">
        <v>10</v>
      </c>
      <c r="X2164" t="s">
        <v>90</v>
      </c>
    </row>
    <row r="2165" spans="1:24">
      <c r="A2165">
        <v>4830</v>
      </c>
      <c r="B2165" s="28">
        <v>46315</v>
      </c>
      <c r="C2165">
        <v>2026</v>
      </c>
      <c r="D2165" t="s">
        <v>89</v>
      </c>
      <c r="E2165">
        <v>10</v>
      </c>
      <c r="F2165" t="s">
        <v>90</v>
      </c>
      <c r="G2165" t="s">
        <v>6</v>
      </c>
      <c r="H2165" t="s">
        <v>41</v>
      </c>
      <c r="I2165" t="s">
        <v>2</v>
      </c>
      <c r="J2165" t="s">
        <v>13</v>
      </c>
      <c r="K2165" t="s">
        <v>34</v>
      </c>
      <c r="L2165" t="s">
        <v>38</v>
      </c>
      <c r="M2165">
        <v>3</v>
      </c>
      <c r="N2165">
        <v>125.93</v>
      </c>
      <c r="O2165">
        <v>0.1</v>
      </c>
      <c r="P2165">
        <v>68.45</v>
      </c>
      <c r="Q2165">
        <v>340.01100000000002</v>
      </c>
      <c r="R2165">
        <v>205.35000000000002</v>
      </c>
      <c r="S2165">
        <v>134.661</v>
      </c>
      <c r="T2165">
        <v>0.39604895135745605</v>
      </c>
      <c r="U2165">
        <v>2026</v>
      </c>
      <c r="V2165" t="s">
        <v>89</v>
      </c>
      <c r="W2165">
        <v>10</v>
      </c>
      <c r="X2165" t="s">
        <v>90</v>
      </c>
    </row>
    <row r="2166" spans="1:24">
      <c r="A2166">
        <v>4698</v>
      </c>
      <c r="B2166" s="28">
        <v>46316</v>
      </c>
      <c r="C2166">
        <v>2026</v>
      </c>
      <c r="D2166" t="s">
        <v>89</v>
      </c>
      <c r="E2166">
        <v>10</v>
      </c>
      <c r="F2166" t="s">
        <v>90</v>
      </c>
      <c r="G2166" t="s">
        <v>20</v>
      </c>
      <c r="H2166" t="s">
        <v>33</v>
      </c>
      <c r="I2166" t="s">
        <v>2</v>
      </c>
      <c r="J2166" t="s">
        <v>3</v>
      </c>
      <c r="K2166" t="s">
        <v>9</v>
      </c>
      <c r="L2166" t="s">
        <v>17</v>
      </c>
      <c r="M2166">
        <v>2</v>
      </c>
      <c r="N2166">
        <v>141.4</v>
      </c>
      <c r="O2166">
        <v>0.05</v>
      </c>
      <c r="P2166">
        <v>77.48</v>
      </c>
      <c r="Q2166">
        <v>268.66000000000003</v>
      </c>
      <c r="R2166">
        <v>154.96</v>
      </c>
      <c r="S2166">
        <v>113.70000000000002</v>
      </c>
      <c r="T2166">
        <v>0.42321149408173903</v>
      </c>
      <c r="U2166">
        <v>2026</v>
      </c>
      <c r="V2166" t="s">
        <v>89</v>
      </c>
      <c r="W2166">
        <v>10</v>
      </c>
      <c r="X2166" t="s">
        <v>90</v>
      </c>
    </row>
    <row r="2167" spans="1:24">
      <c r="A2167">
        <v>4846</v>
      </c>
      <c r="B2167" s="28">
        <v>46316</v>
      </c>
      <c r="C2167">
        <v>2026</v>
      </c>
      <c r="D2167" t="s">
        <v>89</v>
      </c>
      <c r="E2167">
        <v>10</v>
      </c>
      <c r="F2167" t="s">
        <v>90</v>
      </c>
      <c r="G2167" t="s">
        <v>0</v>
      </c>
      <c r="H2167" t="s">
        <v>1</v>
      </c>
      <c r="I2167" t="s">
        <v>8</v>
      </c>
      <c r="J2167" t="s">
        <v>16</v>
      </c>
      <c r="K2167" t="s">
        <v>4</v>
      </c>
      <c r="L2167" t="s">
        <v>22</v>
      </c>
      <c r="M2167">
        <v>8</v>
      </c>
      <c r="N2167">
        <v>51.91</v>
      </c>
      <c r="O2167">
        <v>0.05</v>
      </c>
      <c r="P2167">
        <v>22.99</v>
      </c>
      <c r="Q2167">
        <v>394.51599999999996</v>
      </c>
      <c r="R2167">
        <v>183.92</v>
      </c>
      <c r="S2167">
        <v>210.59599999999998</v>
      </c>
      <c r="T2167">
        <v>0.53380851473704483</v>
      </c>
      <c r="U2167">
        <v>2026</v>
      </c>
      <c r="V2167" t="s">
        <v>89</v>
      </c>
      <c r="W2167">
        <v>10</v>
      </c>
      <c r="X2167" t="s">
        <v>90</v>
      </c>
    </row>
    <row r="2168" spans="1:24">
      <c r="A2168">
        <v>5024</v>
      </c>
      <c r="B2168" s="28">
        <v>46316</v>
      </c>
      <c r="C2168">
        <v>2026</v>
      </c>
      <c r="D2168" t="s">
        <v>89</v>
      </c>
      <c r="E2168">
        <v>10</v>
      </c>
      <c r="F2168" t="s">
        <v>90</v>
      </c>
      <c r="G2168" t="s">
        <v>20</v>
      </c>
      <c r="H2168" t="s">
        <v>31</v>
      </c>
      <c r="I2168" t="s">
        <v>28</v>
      </c>
      <c r="J2168" t="s">
        <v>3</v>
      </c>
      <c r="K2168" t="s">
        <v>23</v>
      </c>
      <c r="L2168" t="s">
        <v>29</v>
      </c>
      <c r="M2168">
        <v>1</v>
      </c>
      <c r="N2168">
        <v>192.62</v>
      </c>
      <c r="O2168">
        <v>0</v>
      </c>
      <c r="P2168">
        <v>102.51</v>
      </c>
      <c r="Q2168">
        <v>192.62</v>
      </c>
      <c r="R2168">
        <v>102.51</v>
      </c>
      <c r="S2168">
        <v>90.11</v>
      </c>
      <c r="T2168">
        <v>0.46781227286886096</v>
      </c>
      <c r="U2168">
        <v>2026</v>
      </c>
      <c r="V2168" t="s">
        <v>89</v>
      </c>
      <c r="W2168">
        <v>10</v>
      </c>
      <c r="X2168" t="s">
        <v>90</v>
      </c>
    </row>
    <row r="2169" spans="1:24">
      <c r="A2169">
        <v>1157</v>
      </c>
      <c r="B2169" s="28">
        <v>46317</v>
      </c>
      <c r="C2169">
        <v>2026</v>
      </c>
      <c r="D2169" t="s">
        <v>89</v>
      </c>
      <c r="E2169">
        <v>10</v>
      </c>
      <c r="F2169" t="s">
        <v>90</v>
      </c>
      <c r="G2169" t="s">
        <v>20</v>
      </c>
      <c r="H2169" t="s">
        <v>21</v>
      </c>
      <c r="I2169" t="s">
        <v>2</v>
      </c>
      <c r="J2169" t="s">
        <v>13</v>
      </c>
      <c r="K2169" t="s">
        <v>4</v>
      </c>
      <c r="L2169" t="s">
        <v>22</v>
      </c>
      <c r="M2169">
        <v>1</v>
      </c>
      <c r="N2169">
        <v>51.25</v>
      </c>
      <c r="O2169">
        <v>0</v>
      </c>
      <c r="P2169">
        <v>22.58</v>
      </c>
      <c r="Q2169">
        <v>51.25</v>
      </c>
      <c r="R2169">
        <v>22.58</v>
      </c>
      <c r="S2169">
        <v>28.67</v>
      </c>
      <c r="T2169">
        <v>0.55941463414634152</v>
      </c>
      <c r="U2169">
        <v>2026</v>
      </c>
      <c r="V2169" t="s">
        <v>89</v>
      </c>
      <c r="W2169">
        <v>10</v>
      </c>
      <c r="X2169" t="s">
        <v>90</v>
      </c>
    </row>
    <row r="2170" spans="1:24">
      <c r="A2170">
        <v>1427</v>
      </c>
      <c r="B2170" s="28">
        <v>46317</v>
      </c>
      <c r="C2170">
        <v>2026</v>
      </c>
      <c r="D2170" t="s">
        <v>89</v>
      </c>
      <c r="E2170">
        <v>10</v>
      </c>
      <c r="F2170" t="s">
        <v>90</v>
      </c>
      <c r="G2170" t="s">
        <v>20</v>
      </c>
      <c r="H2170" t="s">
        <v>21</v>
      </c>
      <c r="I2170" t="s">
        <v>19</v>
      </c>
      <c r="J2170" t="s">
        <v>13</v>
      </c>
      <c r="K2170" t="s">
        <v>14</v>
      </c>
      <c r="L2170" t="s">
        <v>32</v>
      </c>
      <c r="M2170">
        <v>1</v>
      </c>
      <c r="N2170">
        <v>45.97</v>
      </c>
      <c r="O2170">
        <v>0.05</v>
      </c>
      <c r="P2170">
        <v>18.760000000000002</v>
      </c>
      <c r="Q2170">
        <v>43.671499999999995</v>
      </c>
      <c r="R2170">
        <v>18.760000000000002</v>
      </c>
      <c r="S2170">
        <v>24.911499999999993</v>
      </c>
      <c r="T2170">
        <v>0.57042922729926826</v>
      </c>
      <c r="U2170">
        <v>2026</v>
      </c>
      <c r="V2170" t="s">
        <v>89</v>
      </c>
      <c r="W2170">
        <v>10</v>
      </c>
      <c r="X2170" t="s">
        <v>90</v>
      </c>
    </row>
    <row r="2171" spans="1:24">
      <c r="A2171">
        <v>1622</v>
      </c>
      <c r="B2171" s="28">
        <v>46317</v>
      </c>
      <c r="C2171">
        <v>2026</v>
      </c>
      <c r="D2171" t="s">
        <v>89</v>
      </c>
      <c r="E2171">
        <v>10</v>
      </c>
      <c r="F2171" t="s">
        <v>90</v>
      </c>
      <c r="G2171" t="s">
        <v>11</v>
      </c>
      <c r="H2171" t="s">
        <v>12</v>
      </c>
      <c r="I2171" t="s">
        <v>28</v>
      </c>
      <c r="J2171" t="s">
        <v>3</v>
      </c>
      <c r="K2171" t="s">
        <v>23</v>
      </c>
      <c r="L2171" t="s">
        <v>51</v>
      </c>
      <c r="M2171">
        <v>1</v>
      </c>
      <c r="N2171">
        <v>123.29</v>
      </c>
      <c r="O2171">
        <v>0</v>
      </c>
      <c r="P2171">
        <v>59.48</v>
      </c>
      <c r="Q2171">
        <v>123.29</v>
      </c>
      <c r="R2171">
        <v>59.48</v>
      </c>
      <c r="S2171">
        <v>63.810000000000009</v>
      </c>
      <c r="T2171">
        <v>0.51756022386243816</v>
      </c>
      <c r="U2171">
        <v>2026</v>
      </c>
      <c r="V2171" t="s">
        <v>89</v>
      </c>
      <c r="W2171">
        <v>10</v>
      </c>
      <c r="X2171" t="s">
        <v>90</v>
      </c>
    </row>
    <row r="2172" spans="1:24">
      <c r="A2172">
        <v>1879</v>
      </c>
      <c r="B2172" s="28">
        <v>46317</v>
      </c>
      <c r="C2172">
        <v>2026</v>
      </c>
      <c r="D2172" t="s">
        <v>89</v>
      </c>
      <c r="E2172">
        <v>10</v>
      </c>
      <c r="F2172" t="s">
        <v>90</v>
      </c>
      <c r="G2172" t="s">
        <v>20</v>
      </c>
      <c r="H2172" t="s">
        <v>33</v>
      </c>
      <c r="I2172" t="s">
        <v>8</v>
      </c>
      <c r="J2172" t="s">
        <v>16</v>
      </c>
      <c r="K2172" t="s">
        <v>14</v>
      </c>
      <c r="L2172" t="s">
        <v>15</v>
      </c>
      <c r="M2172">
        <v>8</v>
      </c>
      <c r="N2172">
        <v>35.83</v>
      </c>
      <c r="O2172">
        <v>0.05</v>
      </c>
      <c r="P2172">
        <v>13.89</v>
      </c>
      <c r="Q2172">
        <v>272.30799999999999</v>
      </c>
      <c r="R2172">
        <v>111.12</v>
      </c>
      <c r="S2172">
        <v>161.18799999999999</v>
      </c>
      <c r="T2172">
        <v>0.59193266448286497</v>
      </c>
      <c r="U2172">
        <v>2026</v>
      </c>
      <c r="V2172" t="s">
        <v>89</v>
      </c>
      <c r="W2172">
        <v>10</v>
      </c>
      <c r="X2172" t="s">
        <v>90</v>
      </c>
    </row>
    <row r="2173" spans="1:24">
      <c r="A2173">
        <v>2483</v>
      </c>
      <c r="B2173" s="28">
        <v>46317</v>
      </c>
      <c r="C2173">
        <v>2026</v>
      </c>
      <c r="D2173" t="s">
        <v>89</v>
      </c>
      <c r="E2173">
        <v>10</v>
      </c>
      <c r="F2173" t="s">
        <v>90</v>
      </c>
      <c r="G2173" t="s">
        <v>0</v>
      </c>
      <c r="H2173" t="s">
        <v>1</v>
      </c>
      <c r="I2173" t="s">
        <v>2</v>
      </c>
      <c r="J2173" t="s">
        <v>13</v>
      </c>
      <c r="K2173" t="s">
        <v>23</v>
      </c>
      <c r="L2173" t="s">
        <v>40</v>
      </c>
      <c r="M2173">
        <v>1</v>
      </c>
      <c r="N2173">
        <v>80.56</v>
      </c>
      <c r="O2173">
        <v>0</v>
      </c>
      <c r="P2173">
        <v>39.53</v>
      </c>
      <c r="Q2173">
        <v>80.56</v>
      </c>
      <c r="R2173">
        <v>39.53</v>
      </c>
      <c r="S2173">
        <v>41.03</v>
      </c>
      <c r="T2173">
        <v>0.5093098311817279</v>
      </c>
      <c r="U2173">
        <v>2026</v>
      </c>
      <c r="V2173" t="s">
        <v>89</v>
      </c>
      <c r="W2173">
        <v>10</v>
      </c>
      <c r="X2173" t="s">
        <v>90</v>
      </c>
    </row>
    <row r="2174" spans="1:24">
      <c r="A2174">
        <v>4451</v>
      </c>
      <c r="B2174" s="28">
        <v>46317</v>
      </c>
      <c r="C2174">
        <v>2026</v>
      </c>
      <c r="D2174" t="s">
        <v>89</v>
      </c>
      <c r="E2174">
        <v>10</v>
      </c>
      <c r="F2174" t="s">
        <v>90</v>
      </c>
      <c r="G2174" t="s">
        <v>20</v>
      </c>
      <c r="H2174" t="s">
        <v>31</v>
      </c>
      <c r="I2174" t="s">
        <v>2</v>
      </c>
      <c r="J2174" t="s">
        <v>13</v>
      </c>
      <c r="K2174" t="s">
        <v>4</v>
      </c>
      <c r="L2174" t="s">
        <v>26</v>
      </c>
      <c r="M2174">
        <v>1</v>
      </c>
      <c r="N2174">
        <v>40.47</v>
      </c>
      <c r="O2174">
        <v>0.05</v>
      </c>
      <c r="P2174">
        <v>16.73</v>
      </c>
      <c r="Q2174">
        <v>38.4465</v>
      </c>
      <c r="R2174">
        <v>16.73</v>
      </c>
      <c r="S2174">
        <v>21.7165</v>
      </c>
      <c r="T2174">
        <v>0.5648498562938109</v>
      </c>
      <c r="U2174">
        <v>2026</v>
      </c>
      <c r="V2174" t="s">
        <v>89</v>
      </c>
      <c r="W2174">
        <v>10</v>
      </c>
      <c r="X2174" t="s">
        <v>90</v>
      </c>
    </row>
    <row r="2175" spans="1:24">
      <c r="A2175">
        <v>93</v>
      </c>
      <c r="B2175" s="28">
        <v>46318</v>
      </c>
      <c r="C2175">
        <v>2026</v>
      </c>
      <c r="D2175" t="s">
        <v>89</v>
      </c>
      <c r="E2175">
        <v>10</v>
      </c>
      <c r="F2175" t="s">
        <v>90</v>
      </c>
      <c r="G2175" t="s">
        <v>6</v>
      </c>
      <c r="H2175" t="s">
        <v>43</v>
      </c>
      <c r="I2175" t="s">
        <v>8</v>
      </c>
      <c r="J2175" t="s">
        <v>16</v>
      </c>
      <c r="K2175" t="s">
        <v>14</v>
      </c>
      <c r="L2175" t="s">
        <v>44</v>
      </c>
      <c r="M2175">
        <v>15</v>
      </c>
      <c r="N2175">
        <v>133.52000000000001</v>
      </c>
      <c r="O2175">
        <v>0.2</v>
      </c>
      <c r="P2175">
        <v>66</v>
      </c>
      <c r="Q2175">
        <v>1602.2400000000002</v>
      </c>
      <c r="R2175">
        <v>990</v>
      </c>
      <c r="S2175">
        <v>612.24000000000024</v>
      </c>
      <c r="T2175">
        <v>0.38211503894547644</v>
      </c>
      <c r="U2175">
        <v>2026</v>
      </c>
      <c r="V2175" t="s">
        <v>89</v>
      </c>
      <c r="W2175">
        <v>10</v>
      </c>
      <c r="X2175" t="s">
        <v>90</v>
      </c>
    </row>
    <row r="2176" spans="1:24">
      <c r="A2176">
        <v>265</v>
      </c>
      <c r="B2176" s="28">
        <v>46318</v>
      </c>
      <c r="C2176">
        <v>2026</v>
      </c>
      <c r="D2176" t="s">
        <v>89</v>
      </c>
      <c r="E2176">
        <v>10</v>
      </c>
      <c r="F2176" t="s">
        <v>90</v>
      </c>
      <c r="G2176" t="s">
        <v>6</v>
      </c>
      <c r="H2176" t="s">
        <v>27</v>
      </c>
      <c r="I2176" t="s">
        <v>2</v>
      </c>
      <c r="J2176" t="s">
        <v>3</v>
      </c>
      <c r="K2176" t="s">
        <v>4</v>
      </c>
      <c r="L2176" t="s">
        <v>5</v>
      </c>
      <c r="M2176">
        <v>1</v>
      </c>
      <c r="N2176">
        <v>82.28</v>
      </c>
      <c r="O2176">
        <v>0</v>
      </c>
      <c r="P2176">
        <v>42.08</v>
      </c>
      <c r="Q2176">
        <v>82.28</v>
      </c>
      <c r="R2176">
        <v>42.08</v>
      </c>
      <c r="S2176">
        <v>40.200000000000003</v>
      </c>
      <c r="T2176">
        <v>0.48857559552746721</v>
      </c>
      <c r="U2176">
        <v>2026</v>
      </c>
      <c r="V2176" t="s">
        <v>89</v>
      </c>
      <c r="W2176">
        <v>10</v>
      </c>
      <c r="X2176" t="s">
        <v>90</v>
      </c>
    </row>
    <row r="2177" spans="1:24">
      <c r="A2177">
        <v>555</v>
      </c>
      <c r="B2177" s="28">
        <v>46318</v>
      </c>
      <c r="C2177">
        <v>2026</v>
      </c>
      <c r="D2177" t="s">
        <v>89</v>
      </c>
      <c r="E2177">
        <v>10</v>
      </c>
      <c r="F2177" t="s">
        <v>90</v>
      </c>
      <c r="G2177" t="s">
        <v>6</v>
      </c>
      <c r="H2177" t="s">
        <v>41</v>
      </c>
      <c r="I2177" t="s">
        <v>2</v>
      </c>
      <c r="J2177" t="s">
        <v>13</v>
      </c>
      <c r="K2177" t="s">
        <v>14</v>
      </c>
      <c r="L2177" t="s">
        <v>15</v>
      </c>
      <c r="M2177">
        <v>6</v>
      </c>
      <c r="N2177">
        <v>35.479999999999997</v>
      </c>
      <c r="O2177">
        <v>0</v>
      </c>
      <c r="P2177">
        <v>13.37</v>
      </c>
      <c r="Q2177">
        <v>212.88</v>
      </c>
      <c r="R2177">
        <v>80.22</v>
      </c>
      <c r="S2177">
        <v>132.66</v>
      </c>
      <c r="T2177">
        <v>0.62316798196166856</v>
      </c>
      <c r="U2177">
        <v>2026</v>
      </c>
      <c r="V2177" t="s">
        <v>89</v>
      </c>
      <c r="W2177">
        <v>10</v>
      </c>
      <c r="X2177" t="s">
        <v>90</v>
      </c>
    </row>
    <row r="2178" spans="1:24">
      <c r="A2178">
        <v>1993</v>
      </c>
      <c r="B2178" s="28">
        <v>46318</v>
      </c>
      <c r="C2178">
        <v>2026</v>
      </c>
      <c r="D2178" t="s">
        <v>89</v>
      </c>
      <c r="E2178">
        <v>10</v>
      </c>
      <c r="F2178" t="s">
        <v>90</v>
      </c>
      <c r="G2178" t="s">
        <v>11</v>
      </c>
      <c r="H2178" t="s">
        <v>18</v>
      </c>
      <c r="I2178" t="s">
        <v>19</v>
      </c>
      <c r="J2178" t="s">
        <v>13</v>
      </c>
      <c r="K2178" t="s">
        <v>9</v>
      </c>
      <c r="L2178" t="s">
        <v>37</v>
      </c>
      <c r="M2178">
        <v>1</v>
      </c>
      <c r="N2178">
        <v>152.38</v>
      </c>
      <c r="O2178">
        <v>0.15</v>
      </c>
      <c r="P2178">
        <v>78.92</v>
      </c>
      <c r="Q2178">
        <v>129.523</v>
      </c>
      <c r="R2178">
        <v>78.92</v>
      </c>
      <c r="S2178">
        <v>50.602999999999994</v>
      </c>
      <c r="T2178">
        <v>0.39068736826663986</v>
      </c>
      <c r="U2178">
        <v>2026</v>
      </c>
      <c r="V2178" t="s">
        <v>89</v>
      </c>
      <c r="W2178">
        <v>10</v>
      </c>
      <c r="X2178" t="s">
        <v>90</v>
      </c>
    </row>
    <row r="2179" spans="1:24">
      <c r="A2179">
        <v>3116</v>
      </c>
      <c r="B2179" s="28">
        <v>46318</v>
      </c>
      <c r="C2179">
        <v>2026</v>
      </c>
      <c r="D2179" t="s">
        <v>89</v>
      </c>
      <c r="E2179">
        <v>10</v>
      </c>
      <c r="F2179" t="s">
        <v>90</v>
      </c>
      <c r="G2179" t="s">
        <v>6</v>
      </c>
      <c r="H2179" t="s">
        <v>7</v>
      </c>
      <c r="I2179" t="s">
        <v>28</v>
      </c>
      <c r="J2179" t="s">
        <v>13</v>
      </c>
      <c r="K2179" t="s">
        <v>9</v>
      </c>
      <c r="L2179" t="s">
        <v>10</v>
      </c>
      <c r="M2179">
        <v>1</v>
      </c>
      <c r="N2179">
        <v>93.64</v>
      </c>
      <c r="O2179">
        <v>0</v>
      </c>
      <c r="P2179">
        <v>44.34</v>
      </c>
      <c r="Q2179">
        <v>93.64</v>
      </c>
      <c r="R2179">
        <v>44.34</v>
      </c>
      <c r="S2179">
        <v>49.3</v>
      </c>
      <c r="T2179">
        <v>0.52648440837249033</v>
      </c>
      <c r="U2179">
        <v>2026</v>
      </c>
      <c r="V2179" t="s">
        <v>89</v>
      </c>
      <c r="W2179">
        <v>10</v>
      </c>
      <c r="X2179" t="s">
        <v>90</v>
      </c>
    </row>
    <row r="2180" spans="1:24">
      <c r="A2180">
        <v>3631</v>
      </c>
      <c r="B2180" s="28">
        <v>46318</v>
      </c>
      <c r="C2180">
        <v>2026</v>
      </c>
      <c r="D2180" t="s">
        <v>89</v>
      </c>
      <c r="E2180">
        <v>10</v>
      </c>
      <c r="F2180" t="s">
        <v>90</v>
      </c>
      <c r="G2180" t="s">
        <v>20</v>
      </c>
      <c r="H2180" t="s">
        <v>31</v>
      </c>
      <c r="I2180" t="s">
        <v>19</v>
      </c>
      <c r="J2180" t="s">
        <v>3</v>
      </c>
      <c r="K2180" t="s">
        <v>34</v>
      </c>
      <c r="L2180" t="s">
        <v>38</v>
      </c>
      <c r="M2180">
        <v>1</v>
      </c>
      <c r="N2180">
        <v>123.6</v>
      </c>
      <c r="O2180">
        <v>0</v>
      </c>
      <c r="P2180">
        <v>67.3</v>
      </c>
      <c r="Q2180">
        <v>123.6</v>
      </c>
      <c r="R2180">
        <v>67.3</v>
      </c>
      <c r="S2180">
        <v>56.3</v>
      </c>
      <c r="T2180">
        <v>0.45550161812297735</v>
      </c>
      <c r="U2180">
        <v>2026</v>
      </c>
      <c r="V2180" t="s">
        <v>89</v>
      </c>
      <c r="W2180">
        <v>10</v>
      </c>
      <c r="X2180" t="s">
        <v>90</v>
      </c>
    </row>
    <row r="2181" spans="1:24">
      <c r="A2181">
        <v>4216</v>
      </c>
      <c r="B2181" s="28">
        <v>46318</v>
      </c>
      <c r="C2181">
        <v>2026</v>
      </c>
      <c r="D2181" t="s">
        <v>89</v>
      </c>
      <c r="E2181">
        <v>10</v>
      </c>
      <c r="F2181" t="s">
        <v>90</v>
      </c>
      <c r="G2181" t="s">
        <v>6</v>
      </c>
      <c r="H2181" t="s">
        <v>7</v>
      </c>
      <c r="I2181" t="s">
        <v>2</v>
      </c>
      <c r="J2181" t="s">
        <v>13</v>
      </c>
      <c r="K2181" t="s">
        <v>34</v>
      </c>
      <c r="L2181" t="s">
        <v>38</v>
      </c>
      <c r="M2181">
        <v>3</v>
      </c>
      <c r="N2181">
        <v>124.6</v>
      </c>
      <c r="O2181">
        <v>0.05</v>
      </c>
      <c r="P2181">
        <v>69.12</v>
      </c>
      <c r="Q2181">
        <v>355.10999999999996</v>
      </c>
      <c r="R2181">
        <v>207.36</v>
      </c>
      <c r="S2181">
        <v>147.74999999999994</v>
      </c>
      <c r="T2181">
        <v>0.41606826053898782</v>
      </c>
      <c r="U2181">
        <v>2026</v>
      </c>
      <c r="V2181" t="s">
        <v>89</v>
      </c>
      <c r="W2181">
        <v>10</v>
      </c>
      <c r="X2181" t="s">
        <v>90</v>
      </c>
    </row>
    <row r="2182" spans="1:24">
      <c r="A2182">
        <v>4956</v>
      </c>
      <c r="B2182" s="28">
        <v>46318</v>
      </c>
      <c r="C2182">
        <v>2026</v>
      </c>
      <c r="D2182" t="s">
        <v>89</v>
      </c>
      <c r="E2182">
        <v>10</v>
      </c>
      <c r="F2182" t="s">
        <v>90</v>
      </c>
      <c r="G2182" t="s">
        <v>20</v>
      </c>
      <c r="H2182" t="s">
        <v>47</v>
      </c>
      <c r="I2182" t="s">
        <v>19</v>
      </c>
      <c r="J2182" t="s">
        <v>16</v>
      </c>
      <c r="K2182" t="s">
        <v>9</v>
      </c>
      <c r="L2182" t="s">
        <v>37</v>
      </c>
      <c r="M2182">
        <v>2</v>
      </c>
      <c r="N2182">
        <v>151.66</v>
      </c>
      <c r="O2182">
        <v>0</v>
      </c>
      <c r="P2182">
        <v>77.17</v>
      </c>
      <c r="Q2182">
        <v>303.32</v>
      </c>
      <c r="R2182">
        <v>154.34</v>
      </c>
      <c r="S2182">
        <v>148.97999999999999</v>
      </c>
      <c r="T2182">
        <v>0.49116444678886984</v>
      </c>
      <c r="U2182">
        <v>2026</v>
      </c>
      <c r="V2182" t="s">
        <v>89</v>
      </c>
      <c r="W2182">
        <v>10</v>
      </c>
      <c r="X2182" t="s">
        <v>90</v>
      </c>
    </row>
    <row r="2183" spans="1:24">
      <c r="A2183">
        <v>439</v>
      </c>
      <c r="B2183" s="28">
        <v>46319</v>
      </c>
      <c r="C2183">
        <v>2026</v>
      </c>
      <c r="D2183" t="s">
        <v>89</v>
      </c>
      <c r="E2183">
        <v>10</v>
      </c>
      <c r="F2183" t="s">
        <v>90</v>
      </c>
      <c r="G2183" t="s">
        <v>11</v>
      </c>
      <c r="H2183" t="s">
        <v>25</v>
      </c>
      <c r="I2183" t="s">
        <v>19</v>
      </c>
      <c r="J2183" t="s">
        <v>13</v>
      </c>
      <c r="K2183" t="s">
        <v>14</v>
      </c>
      <c r="L2183" t="s">
        <v>15</v>
      </c>
      <c r="M2183">
        <v>1</v>
      </c>
      <c r="N2183">
        <v>36.76</v>
      </c>
      <c r="O2183">
        <v>0</v>
      </c>
      <c r="P2183">
        <v>13.18</v>
      </c>
      <c r="Q2183">
        <v>36.76</v>
      </c>
      <c r="R2183">
        <v>13.18</v>
      </c>
      <c r="S2183">
        <v>23.58</v>
      </c>
      <c r="T2183">
        <v>0.64145810663764957</v>
      </c>
      <c r="U2183">
        <v>2026</v>
      </c>
      <c r="V2183" t="s">
        <v>89</v>
      </c>
      <c r="W2183">
        <v>10</v>
      </c>
      <c r="X2183" t="s">
        <v>90</v>
      </c>
    </row>
    <row r="2184" spans="1:24">
      <c r="A2184">
        <v>1076</v>
      </c>
      <c r="B2184" s="28">
        <v>46319</v>
      </c>
      <c r="C2184">
        <v>2026</v>
      </c>
      <c r="D2184" t="s">
        <v>89</v>
      </c>
      <c r="E2184">
        <v>10</v>
      </c>
      <c r="F2184" t="s">
        <v>90</v>
      </c>
      <c r="G2184" t="s">
        <v>0</v>
      </c>
      <c r="H2184" t="s">
        <v>36</v>
      </c>
      <c r="I2184" t="s">
        <v>28</v>
      </c>
      <c r="J2184" t="s">
        <v>3</v>
      </c>
      <c r="K2184" t="s">
        <v>23</v>
      </c>
      <c r="L2184" t="s">
        <v>29</v>
      </c>
      <c r="M2184">
        <v>1</v>
      </c>
      <c r="N2184">
        <v>195.67</v>
      </c>
      <c r="O2184">
        <v>0</v>
      </c>
      <c r="P2184">
        <v>105.88</v>
      </c>
      <c r="Q2184">
        <v>195.67</v>
      </c>
      <c r="R2184">
        <v>105.88</v>
      </c>
      <c r="S2184">
        <v>89.789999999999992</v>
      </c>
      <c r="T2184">
        <v>0.45888485715745897</v>
      </c>
      <c r="U2184">
        <v>2026</v>
      </c>
      <c r="V2184" t="s">
        <v>89</v>
      </c>
      <c r="W2184">
        <v>10</v>
      </c>
      <c r="X2184" t="s">
        <v>90</v>
      </c>
    </row>
    <row r="2185" spans="1:24">
      <c r="A2185">
        <v>1130</v>
      </c>
      <c r="B2185" s="28">
        <v>46319</v>
      </c>
      <c r="C2185">
        <v>2026</v>
      </c>
      <c r="D2185" t="s">
        <v>89</v>
      </c>
      <c r="E2185">
        <v>10</v>
      </c>
      <c r="F2185" t="s">
        <v>90</v>
      </c>
      <c r="G2185" t="s">
        <v>0</v>
      </c>
      <c r="H2185" t="s">
        <v>50</v>
      </c>
      <c r="I2185" t="s">
        <v>19</v>
      </c>
      <c r="J2185" t="s">
        <v>3</v>
      </c>
      <c r="K2185" t="s">
        <v>4</v>
      </c>
      <c r="L2185" t="s">
        <v>26</v>
      </c>
      <c r="M2185">
        <v>1</v>
      </c>
      <c r="N2185">
        <v>40.83</v>
      </c>
      <c r="O2185">
        <v>0.1</v>
      </c>
      <c r="P2185">
        <v>16.54</v>
      </c>
      <c r="Q2185">
        <v>36.747</v>
      </c>
      <c r="R2185">
        <v>16.54</v>
      </c>
      <c r="S2185">
        <v>20.207000000000001</v>
      </c>
      <c r="T2185">
        <v>0.54989522954254766</v>
      </c>
      <c r="U2185">
        <v>2026</v>
      </c>
      <c r="V2185" t="s">
        <v>89</v>
      </c>
      <c r="W2185">
        <v>10</v>
      </c>
      <c r="X2185" t="s">
        <v>90</v>
      </c>
    </row>
    <row r="2186" spans="1:24">
      <c r="A2186">
        <v>2820</v>
      </c>
      <c r="B2186" s="28">
        <v>46319</v>
      </c>
      <c r="C2186">
        <v>2026</v>
      </c>
      <c r="D2186" t="s">
        <v>89</v>
      </c>
      <c r="E2186">
        <v>10</v>
      </c>
      <c r="F2186" t="s">
        <v>90</v>
      </c>
      <c r="G2186" t="s">
        <v>20</v>
      </c>
      <c r="H2186" t="s">
        <v>31</v>
      </c>
      <c r="I2186" t="s">
        <v>8</v>
      </c>
      <c r="J2186" t="s">
        <v>16</v>
      </c>
      <c r="K2186" t="s">
        <v>9</v>
      </c>
      <c r="L2186" t="s">
        <v>46</v>
      </c>
      <c r="M2186">
        <v>6</v>
      </c>
      <c r="N2186">
        <v>72.73</v>
      </c>
      <c r="O2186">
        <v>0.05</v>
      </c>
      <c r="P2186">
        <v>32.700000000000003</v>
      </c>
      <c r="Q2186">
        <v>414.56099999999998</v>
      </c>
      <c r="R2186">
        <v>196.20000000000002</v>
      </c>
      <c r="S2186">
        <v>218.36099999999996</v>
      </c>
      <c r="T2186">
        <v>0.52672827400551425</v>
      </c>
      <c r="U2186">
        <v>2026</v>
      </c>
      <c r="V2186" t="s">
        <v>89</v>
      </c>
      <c r="W2186">
        <v>10</v>
      </c>
      <c r="X2186" t="s">
        <v>90</v>
      </c>
    </row>
    <row r="2187" spans="1:24">
      <c r="A2187">
        <v>4213</v>
      </c>
      <c r="B2187" s="28">
        <v>46319</v>
      </c>
      <c r="C2187">
        <v>2026</v>
      </c>
      <c r="D2187" t="s">
        <v>89</v>
      </c>
      <c r="E2187">
        <v>10</v>
      </c>
      <c r="F2187" t="s">
        <v>90</v>
      </c>
      <c r="G2187" t="s">
        <v>6</v>
      </c>
      <c r="H2187" t="s">
        <v>49</v>
      </c>
      <c r="I2187" t="s">
        <v>8</v>
      </c>
      <c r="J2187" t="s">
        <v>16</v>
      </c>
      <c r="K2187" t="s">
        <v>23</v>
      </c>
      <c r="L2187" t="s">
        <v>40</v>
      </c>
      <c r="M2187">
        <v>4</v>
      </c>
      <c r="N2187">
        <v>81.23</v>
      </c>
      <c r="O2187">
        <v>0.1</v>
      </c>
      <c r="P2187">
        <v>38.96</v>
      </c>
      <c r="Q2187">
        <v>292.428</v>
      </c>
      <c r="R2187">
        <v>155.84</v>
      </c>
      <c r="S2187">
        <v>136.58799999999999</v>
      </c>
      <c r="T2187">
        <v>0.46708249552026482</v>
      </c>
      <c r="U2187">
        <v>2026</v>
      </c>
      <c r="V2187" t="s">
        <v>89</v>
      </c>
      <c r="W2187">
        <v>10</v>
      </c>
      <c r="X2187" t="s">
        <v>90</v>
      </c>
    </row>
    <row r="2188" spans="1:24">
      <c r="A2188">
        <v>4375</v>
      </c>
      <c r="B2188" s="28">
        <v>46319</v>
      </c>
      <c r="C2188">
        <v>2026</v>
      </c>
      <c r="D2188" t="s">
        <v>89</v>
      </c>
      <c r="E2188">
        <v>10</v>
      </c>
      <c r="F2188" t="s">
        <v>90</v>
      </c>
      <c r="G2188" t="s">
        <v>6</v>
      </c>
      <c r="H2188" t="s">
        <v>7</v>
      </c>
      <c r="I2188" t="s">
        <v>2</v>
      </c>
      <c r="J2188" t="s">
        <v>16</v>
      </c>
      <c r="K2188" t="s">
        <v>14</v>
      </c>
      <c r="L2188" t="s">
        <v>32</v>
      </c>
      <c r="M2188">
        <v>1</v>
      </c>
      <c r="N2188">
        <v>46.38</v>
      </c>
      <c r="O2188">
        <v>0.15</v>
      </c>
      <c r="P2188">
        <v>17.87</v>
      </c>
      <c r="Q2188">
        <v>39.423000000000002</v>
      </c>
      <c r="R2188">
        <v>17.87</v>
      </c>
      <c r="S2188">
        <v>21.553000000000001</v>
      </c>
      <c r="T2188">
        <v>0.54671131065621592</v>
      </c>
      <c r="U2188">
        <v>2026</v>
      </c>
      <c r="V2188" t="s">
        <v>89</v>
      </c>
      <c r="W2188">
        <v>10</v>
      </c>
      <c r="X2188" t="s">
        <v>90</v>
      </c>
    </row>
    <row r="2189" spans="1:24">
      <c r="A2189">
        <v>5072</v>
      </c>
      <c r="B2189" s="28">
        <v>46319</v>
      </c>
      <c r="C2189">
        <v>2026</v>
      </c>
      <c r="D2189" t="s">
        <v>89</v>
      </c>
      <c r="E2189">
        <v>10</v>
      </c>
      <c r="F2189" t="s">
        <v>90</v>
      </c>
      <c r="G2189" t="s">
        <v>20</v>
      </c>
      <c r="H2189" t="s">
        <v>31</v>
      </c>
      <c r="I2189" t="s">
        <v>8</v>
      </c>
      <c r="J2189" t="s">
        <v>16</v>
      </c>
      <c r="K2189" t="s">
        <v>14</v>
      </c>
      <c r="L2189" t="s">
        <v>32</v>
      </c>
      <c r="M2189">
        <v>5</v>
      </c>
      <c r="N2189">
        <v>45.9</v>
      </c>
      <c r="O2189">
        <v>0.1</v>
      </c>
      <c r="P2189">
        <v>17.940000000000001</v>
      </c>
      <c r="Q2189">
        <v>206.55</v>
      </c>
      <c r="R2189">
        <v>89.7</v>
      </c>
      <c r="S2189">
        <v>116.85000000000001</v>
      </c>
      <c r="T2189">
        <v>0.56572258533042852</v>
      </c>
      <c r="U2189">
        <v>2026</v>
      </c>
      <c r="V2189" t="s">
        <v>89</v>
      </c>
      <c r="W2189">
        <v>10</v>
      </c>
      <c r="X2189" t="s">
        <v>90</v>
      </c>
    </row>
    <row r="2190" spans="1:24">
      <c r="A2190">
        <v>310</v>
      </c>
      <c r="B2190" s="28">
        <v>46320</v>
      </c>
      <c r="C2190">
        <v>2026</v>
      </c>
      <c r="D2190" t="s">
        <v>89</v>
      </c>
      <c r="E2190">
        <v>10</v>
      </c>
      <c r="F2190" t="s">
        <v>90</v>
      </c>
      <c r="G2190" t="s">
        <v>6</v>
      </c>
      <c r="H2190" t="s">
        <v>43</v>
      </c>
      <c r="I2190" t="s">
        <v>2</v>
      </c>
      <c r="J2190" t="s">
        <v>16</v>
      </c>
      <c r="K2190" t="s">
        <v>9</v>
      </c>
      <c r="L2190" t="s">
        <v>17</v>
      </c>
      <c r="M2190">
        <v>5</v>
      </c>
      <c r="N2190">
        <v>144.04</v>
      </c>
      <c r="O2190">
        <v>0.1</v>
      </c>
      <c r="P2190">
        <v>78.069999999999993</v>
      </c>
      <c r="Q2190">
        <v>648.17999999999995</v>
      </c>
      <c r="R2190">
        <v>390.34999999999997</v>
      </c>
      <c r="S2190">
        <v>257.83</v>
      </c>
      <c r="T2190">
        <v>0.39777530932765592</v>
      </c>
      <c r="U2190">
        <v>2026</v>
      </c>
      <c r="V2190" t="s">
        <v>89</v>
      </c>
      <c r="W2190">
        <v>10</v>
      </c>
      <c r="X2190" t="s">
        <v>90</v>
      </c>
    </row>
    <row r="2191" spans="1:24">
      <c r="A2191">
        <v>317</v>
      </c>
      <c r="B2191" s="28">
        <v>46320</v>
      </c>
      <c r="C2191">
        <v>2026</v>
      </c>
      <c r="D2191" t="s">
        <v>89</v>
      </c>
      <c r="E2191">
        <v>10</v>
      </c>
      <c r="F2191" t="s">
        <v>90</v>
      </c>
      <c r="G2191" t="s">
        <v>11</v>
      </c>
      <c r="H2191" t="s">
        <v>39</v>
      </c>
      <c r="I2191" t="s">
        <v>28</v>
      </c>
      <c r="J2191" t="s">
        <v>13</v>
      </c>
      <c r="K2191" t="s">
        <v>4</v>
      </c>
      <c r="L2191" t="s">
        <v>5</v>
      </c>
      <c r="M2191">
        <v>2</v>
      </c>
      <c r="N2191">
        <v>80.69</v>
      </c>
      <c r="O2191">
        <v>0.05</v>
      </c>
      <c r="P2191">
        <v>43.81</v>
      </c>
      <c r="Q2191">
        <v>153.31099999999998</v>
      </c>
      <c r="R2191">
        <v>87.62</v>
      </c>
      <c r="S2191">
        <v>65.690999999999974</v>
      </c>
      <c r="T2191">
        <v>0.42848197454846676</v>
      </c>
      <c r="U2191">
        <v>2026</v>
      </c>
      <c r="V2191" t="s">
        <v>89</v>
      </c>
      <c r="W2191">
        <v>10</v>
      </c>
      <c r="X2191" t="s">
        <v>90</v>
      </c>
    </row>
    <row r="2192" spans="1:24">
      <c r="A2192">
        <v>684</v>
      </c>
      <c r="B2192" s="28">
        <v>46320</v>
      </c>
      <c r="C2192">
        <v>2026</v>
      </c>
      <c r="D2192" t="s">
        <v>89</v>
      </c>
      <c r="E2192">
        <v>10</v>
      </c>
      <c r="F2192" t="s">
        <v>90</v>
      </c>
      <c r="G2192" t="s">
        <v>20</v>
      </c>
      <c r="H2192" t="s">
        <v>21</v>
      </c>
      <c r="I2192" t="s">
        <v>2</v>
      </c>
      <c r="J2192" t="s">
        <v>16</v>
      </c>
      <c r="K2192" t="s">
        <v>23</v>
      </c>
      <c r="L2192" t="s">
        <v>29</v>
      </c>
      <c r="M2192">
        <v>1</v>
      </c>
      <c r="N2192">
        <v>191.91</v>
      </c>
      <c r="O2192">
        <v>0</v>
      </c>
      <c r="P2192">
        <v>101.89</v>
      </c>
      <c r="Q2192">
        <v>191.91</v>
      </c>
      <c r="R2192">
        <v>101.89</v>
      </c>
      <c r="S2192">
        <v>90.02</v>
      </c>
      <c r="T2192">
        <v>0.46907404512531914</v>
      </c>
      <c r="U2192">
        <v>2026</v>
      </c>
      <c r="V2192" t="s">
        <v>89</v>
      </c>
      <c r="W2192">
        <v>10</v>
      </c>
      <c r="X2192" t="s">
        <v>90</v>
      </c>
    </row>
    <row r="2193" spans="1:24">
      <c r="A2193">
        <v>1430</v>
      </c>
      <c r="B2193" s="28">
        <v>46320</v>
      </c>
      <c r="C2193">
        <v>2026</v>
      </c>
      <c r="D2193" t="s">
        <v>89</v>
      </c>
      <c r="E2193">
        <v>10</v>
      </c>
      <c r="F2193" t="s">
        <v>90</v>
      </c>
      <c r="G2193" t="s">
        <v>20</v>
      </c>
      <c r="H2193" t="s">
        <v>47</v>
      </c>
      <c r="I2193" t="s">
        <v>19</v>
      </c>
      <c r="J2193" t="s">
        <v>13</v>
      </c>
      <c r="K2193" t="s">
        <v>34</v>
      </c>
      <c r="L2193" t="s">
        <v>42</v>
      </c>
      <c r="M2193">
        <v>1</v>
      </c>
      <c r="N2193">
        <v>36.630000000000003</v>
      </c>
      <c r="O2193">
        <v>0.05</v>
      </c>
      <c r="P2193">
        <v>13.97</v>
      </c>
      <c r="Q2193">
        <v>34.798500000000004</v>
      </c>
      <c r="R2193">
        <v>13.97</v>
      </c>
      <c r="S2193">
        <v>20.828500000000005</v>
      </c>
      <c r="T2193">
        <v>0.59854591433538806</v>
      </c>
      <c r="U2193">
        <v>2026</v>
      </c>
      <c r="V2193" t="s">
        <v>89</v>
      </c>
      <c r="W2193">
        <v>10</v>
      </c>
      <c r="X2193" t="s">
        <v>90</v>
      </c>
    </row>
    <row r="2194" spans="1:24">
      <c r="A2194">
        <v>2049</v>
      </c>
      <c r="B2194" s="28">
        <v>46320</v>
      </c>
      <c r="C2194">
        <v>2026</v>
      </c>
      <c r="D2194" t="s">
        <v>89</v>
      </c>
      <c r="E2194">
        <v>10</v>
      </c>
      <c r="F2194" t="s">
        <v>90</v>
      </c>
      <c r="G2194" t="s">
        <v>20</v>
      </c>
      <c r="H2194" t="s">
        <v>21</v>
      </c>
      <c r="I2194" t="s">
        <v>8</v>
      </c>
      <c r="J2194" t="s">
        <v>16</v>
      </c>
      <c r="K2194" t="s">
        <v>14</v>
      </c>
      <c r="L2194" t="s">
        <v>15</v>
      </c>
      <c r="M2194">
        <v>6</v>
      </c>
      <c r="N2194">
        <v>35.380000000000003</v>
      </c>
      <c r="O2194">
        <v>0.05</v>
      </c>
      <c r="P2194">
        <v>13.9</v>
      </c>
      <c r="Q2194">
        <v>201.66600000000003</v>
      </c>
      <c r="R2194">
        <v>83.4</v>
      </c>
      <c r="S2194">
        <v>118.26600000000002</v>
      </c>
      <c r="T2194">
        <v>0.58644491386748387</v>
      </c>
      <c r="U2194">
        <v>2026</v>
      </c>
      <c r="V2194" t="s">
        <v>89</v>
      </c>
      <c r="W2194">
        <v>10</v>
      </c>
      <c r="X2194" t="s">
        <v>90</v>
      </c>
    </row>
    <row r="2195" spans="1:24">
      <c r="A2195">
        <v>2199</v>
      </c>
      <c r="B2195" s="28">
        <v>46320</v>
      </c>
      <c r="C2195">
        <v>2026</v>
      </c>
      <c r="D2195" t="s">
        <v>89</v>
      </c>
      <c r="E2195">
        <v>10</v>
      </c>
      <c r="F2195" t="s">
        <v>90</v>
      </c>
      <c r="G2195" t="s">
        <v>6</v>
      </c>
      <c r="H2195" t="s">
        <v>43</v>
      </c>
      <c r="I2195" t="s">
        <v>28</v>
      </c>
      <c r="J2195" t="s">
        <v>3</v>
      </c>
      <c r="K2195" t="s">
        <v>14</v>
      </c>
      <c r="L2195" t="s">
        <v>44</v>
      </c>
      <c r="M2195">
        <v>1</v>
      </c>
      <c r="N2195">
        <v>132.63</v>
      </c>
      <c r="O2195">
        <v>0.05</v>
      </c>
      <c r="P2195">
        <v>67.489999999999995</v>
      </c>
      <c r="Q2195">
        <v>125.99849999999999</v>
      </c>
      <c r="R2195">
        <v>67.489999999999995</v>
      </c>
      <c r="S2195">
        <v>58.508499999999998</v>
      </c>
      <c r="T2195">
        <v>0.46435870268296847</v>
      </c>
      <c r="U2195">
        <v>2026</v>
      </c>
      <c r="V2195" t="s">
        <v>89</v>
      </c>
      <c r="W2195">
        <v>10</v>
      </c>
      <c r="X2195" t="s">
        <v>90</v>
      </c>
    </row>
    <row r="2196" spans="1:24">
      <c r="A2196">
        <v>2954</v>
      </c>
      <c r="B2196" s="28">
        <v>46320</v>
      </c>
      <c r="C2196">
        <v>2026</v>
      </c>
      <c r="D2196" t="s">
        <v>89</v>
      </c>
      <c r="E2196">
        <v>10</v>
      </c>
      <c r="F2196" t="s">
        <v>90</v>
      </c>
      <c r="G2196" t="s">
        <v>20</v>
      </c>
      <c r="H2196" t="s">
        <v>21</v>
      </c>
      <c r="I2196" t="s">
        <v>2</v>
      </c>
      <c r="J2196" t="s">
        <v>13</v>
      </c>
      <c r="K2196" t="s">
        <v>9</v>
      </c>
      <c r="L2196" t="s">
        <v>46</v>
      </c>
      <c r="M2196">
        <v>1</v>
      </c>
      <c r="N2196">
        <v>71.17</v>
      </c>
      <c r="O2196">
        <v>0</v>
      </c>
      <c r="P2196">
        <v>32.57</v>
      </c>
      <c r="Q2196">
        <v>71.17</v>
      </c>
      <c r="R2196">
        <v>32.57</v>
      </c>
      <c r="S2196">
        <v>38.6</v>
      </c>
      <c r="T2196">
        <v>0.54236335534635383</v>
      </c>
      <c r="U2196">
        <v>2026</v>
      </c>
      <c r="V2196" t="s">
        <v>89</v>
      </c>
      <c r="W2196">
        <v>10</v>
      </c>
      <c r="X2196" t="s">
        <v>90</v>
      </c>
    </row>
    <row r="2197" spans="1:24">
      <c r="A2197">
        <v>3218</v>
      </c>
      <c r="B2197" s="28">
        <v>46320</v>
      </c>
      <c r="C2197">
        <v>2026</v>
      </c>
      <c r="D2197" t="s">
        <v>89</v>
      </c>
      <c r="E2197">
        <v>10</v>
      </c>
      <c r="F2197" t="s">
        <v>90</v>
      </c>
      <c r="G2197" t="s">
        <v>0</v>
      </c>
      <c r="H2197" t="s">
        <v>50</v>
      </c>
      <c r="I2197" t="s">
        <v>8</v>
      </c>
      <c r="J2197" t="s">
        <v>16</v>
      </c>
      <c r="K2197" t="s">
        <v>14</v>
      </c>
      <c r="L2197" t="s">
        <v>44</v>
      </c>
      <c r="M2197">
        <v>6</v>
      </c>
      <c r="N2197">
        <v>132.08000000000001</v>
      </c>
      <c r="O2197">
        <v>0.1</v>
      </c>
      <c r="P2197">
        <v>67.61</v>
      </c>
      <c r="Q2197">
        <v>713.23200000000008</v>
      </c>
      <c r="R2197">
        <v>405.65999999999997</v>
      </c>
      <c r="S2197">
        <v>307.57200000000012</v>
      </c>
      <c r="T2197">
        <v>0.43123696076451995</v>
      </c>
      <c r="U2197">
        <v>2026</v>
      </c>
      <c r="V2197" t="s">
        <v>89</v>
      </c>
      <c r="W2197">
        <v>10</v>
      </c>
      <c r="X2197" t="s">
        <v>90</v>
      </c>
    </row>
    <row r="2198" spans="1:24">
      <c r="A2198">
        <v>3965</v>
      </c>
      <c r="B2198" s="28">
        <v>46320</v>
      </c>
      <c r="C2198">
        <v>2026</v>
      </c>
      <c r="D2198" t="s">
        <v>89</v>
      </c>
      <c r="E2198">
        <v>10</v>
      </c>
      <c r="F2198" t="s">
        <v>90</v>
      </c>
      <c r="G2198" t="s">
        <v>6</v>
      </c>
      <c r="H2198" t="s">
        <v>41</v>
      </c>
      <c r="I2198" t="s">
        <v>19</v>
      </c>
      <c r="J2198" t="s">
        <v>3</v>
      </c>
      <c r="K2198" t="s">
        <v>23</v>
      </c>
      <c r="L2198" t="s">
        <v>40</v>
      </c>
      <c r="M2198">
        <v>3</v>
      </c>
      <c r="N2198">
        <v>82.75</v>
      </c>
      <c r="O2198">
        <v>0.05</v>
      </c>
      <c r="P2198">
        <v>38.53</v>
      </c>
      <c r="Q2198">
        <v>235.83749999999998</v>
      </c>
      <c r="R2198">
        <v>115.59</v>
      </c>
      <c r="S2198">
        <v>120.24749999999997</v>
      </c>
      <c r="T2198">
        <v>0.50987438384480832</v>
      </c>
      <c r="U2198">
        <v>2026</v>
      </c>
      <c r="V2198" t="s">
        <v>89</v>
      </c>
      <c r="W2198">
        <v>10</v>
      </c>
      <c r="X2198" t="s">
        <v>90</v>
      </c>
    </row>
    <row r="2199" spans="1:24">
      <c r="A2199">
        <v>2278</v>
      </c>
      <c r="B2199" s="28">
        <v>46321</v>
      </c>
      <c r="C2199">
        <v>2026</v>
      </c>
      <c r="D2199" t="s">
        <v>89</v>
      </c>
      <c r="E2199">
        <v>10</v>
      </c>
      <c r="F2199" t="s">
        <v>90</v>
      </c>
      <c r="G2199" t="s">
        <v>0</v>
      </c>
      <c r="H2199" t="s">
        <v>50</v>
      </c>
      <c r="I2199" t="s">
        <v>2</v>
      </c>
      <c r="J2199" t="s">
        <v>3</v>
      </c>
      <c r="K2199" t="s">
        <v>34</v>
      </c>
      <c r="L2199" t="s">
        <v>45</v>
      </c>
      <c r="M2199">
        <v>5</v>
      </c>
      <c r="N2199">
        <v>51.5</v>
      </c>
      <c r="O2199">
        <v>0.1</v>
      </c>
      <c r="P2199">
        <v>21.38</v>
      </c>
      <c r="Q2199">
        <v>231.75</v>
      </c>
      <c r="R2199">
        <v>106.89999999999999</v>
      </c>
      <c r="S2199">
        <v>124.85000000000001</v>
      </c>
      <c r="T2199">
        <v>0.53872707659115426</v>
      </c>
      <c r="U2199">
        <v>2026</v>
      </c>
      <c r="V2199" t="s">
        <v>89</v>
      </c>
      <c r="W2199">
        <v>10</v>
      </c>
      <c r="X2199" t="s">
        <v>90</v>
      </c>
    </row>
    <row r="2200" spans="1:24">
      <c r="A2200">
        <v>3132</v>
      </c>
      <c r="B2200" s="28">
        <v>46321</v>
      </c>
      <c r="C2200">
        <v>2026</v>
      </c>
      <c r="D2200" t="s">
        <v>89</v>
      </c>
      <c r="E2200">
        <v>10</v>
      </c>
      <c r="F2200" t="s">
        <v>90</v>
      </c>
      <c r="G2200" t="s">
        <v>11</v>
      </c>
      <c r="H2200" t="s">
        <v>25</v>
      </c>
      <c r="I2200" t="s">
        <v>2</v>
      </c>
      <c r="J2200" t="s">
        <v>13</v>
      </c>
      <c r="K2200" t="s">
        <v>9</v>
      </c>
      <c r="L2200" t="s">
        <v>17</v>
      </c>
      <c r="M2200">
        <v>3</v>
      </c>
      <c r="N2200">
        <v>140.49</v>
      </c>
      <c r="O2200">
        <v>0.05</v>
      </c>
      <c r="P2200">
        <v>77.45</v>
      </c>
      <c r="Q2200">
        <v>400.3965</v>
      </c>
      <c r="R2200">
        <v>232.35000000000002</v>
      </c>
      <c r="S2200">
        <v>168.04649999999998</v>
      </c>
      <c r="T2200">
        <v>0.41970022215478903</v>
      </c>
      <c r="U2200">
        <v>2026</v>
      </c>
      <c r="V2200" t="s">
        <v>89</v>
      </c>
      <c r="W2200">
        <v>10</v>
      </c>
      <c r="X2200" t="s">
        <v>90</v>
      </c>
    </row>
    <row r="2201" spans="1:24">
      <c r="A2201">
        <v>3144</v>
      </c>
      <c r="B2201" s="28">
        <v>46321</v>
      </c>
      <c r="C2201">
        <v>2026</v>
      </c>
      <c r="D2201" t="s">
        <v>89</v>
      </c>
      <c r="E2201">
        <v>10</v>
      </c>
      <c r="F2201" t="s">
        <v>90</v>
      </c>
      <c r="G2201" t="s">
        <v>11</v>
      </c>
      <c r="H2201" t="s">
        <v>12</v>
      </c>
      <c r="I2201" t="s">
        <v>28</v>
      </c>
      <c r="J2201" t="s">
        <v>13</v>
      </c>
      <c r="K2201" t="s">
        <v>34</v>
      </c>
      <c r="L2201" t="s">
        <v>42</v>
      </c>
      <c r="M2201">
        <v>4</v>
      </c>
      <c r="N2201">
        <v>36.200000000000003</v>
      </c>
      <c r="O2201">
        <v>0.15</v>
      </c>
      <c r="P2201">
        <v>13.53</v>
      </c>
      <c r="Q2201">
        <v>123.08000000000001</v>
      </c>
      <c r="R2201">
        <v>54.12</v>
      </c>
      <c r="S2201">
        <v>68.960000000000008</v>
      </c>
      <c r="T2201">
        <v>0.56028599285017877</v>
      </c>
      <c r="U2201">
        <v>2026</v>
      </c>
      <c r="V2201" t="s">
        <v>89</v>
      </c>
      <c r="W2201">
        <v>10</v>
      </c>
      <c r="X2201" t="s">
        <v>90</v>
      </c>
    </row>
    <row r="2202" spans="1:24">
      <c r="A2202">
        <v>3501</v>
      </c>
      <c r="B2202" s="28">
        <v>46321</v>
      </c>
      <c r="C2202">
        <v>2026</v>
      </c>
      <c r="D2202" t="s">
        <v>89</v>
      </c>
      <c r="E2202">
        <v>10</v>
      </c>
      <c r="F2202" t="s">
        <v>90</v>
      </c>
      <c r="G2202" t="s">
        <v>20</v>
      </c>
      <c r="H2202" t="s">
        <v>31</v>
      </c>
      <c r="I2202" t="s">
        <v>19</v>
      </c>
      <c r="J2202" t="s">
        <v>13</v>
      </c>
      <c r="K2202" t="s">
        <v>23</v>
      </c>
      <c r="L2202" t="s">
        <v>51</v>
      </c>
      <c r="M2202">
        <v>1</v>
      </c>
      <c r="N2202">
        <v>120.5</v>
      </c>
      <c r="O2202">
        <v>0.05</v>
      </c>
      <c r="P2202">
        <v>61.71</v>
      </c>
      <c r="Q2202">
        <v>114.47499999999999</v>
      </c>
      <c r="R2202">
        <v>61.71</v>
      </c>
      <c r="S2202">
        <v>52.764999999999993</v>
      </c>
      <c r="T2202">
        <v>0.4609303341340904</v>
      </c>
      <c r="U2202">
        <v>2026</v>
      </c>
      <c r="V2202" t="s">
        <v>89</v>
      </c>
      <c r="W2202">
        <v>10</v>
      </c>
      <c r="X2202" t="s">
        <v>90</v>
      </c>
    </row>
    <row r="2203" spans="1:24">
      <c r="A2203">
        <v>458</v>
      </c>
      <c r="B2203" s="28">
        <v>46322</v>
      </c>
      <c r="C2203">
        <v>2026</v>
      </c>
      <c r="D2203" t="s">
        <v>89</v>
      </c>
      <c r="E2203">
        <v>10</v>
      </c>
      <c r="F2203" t="s">
        <v>90</v>
      </c>
      <c r="G2203" t="s">
        <v>11</v>
      </c>
      <c r="H2203" t="s">
        <v>12</v>
      </c>
      <c r="I2203" t="s">
        <v>19</v>
      </c>
      <c r="J2203" t="s">
        <v>16</v>
      </c>
      <c r="K2203" t="s">
        <v>4</v>
      </c>
      <c r="L2203" t="s">
        <v>30</v>
      </c>
      <c r="M2203">
        <v>1</v>
      </c>
      <c r="N2203">
        <v>102.44</v>
      </c>
      <c r="O2203">
        <v>0.05</v>
      </c>
      <c r="P2203">
        <v>49.14</v>
      </c>
      <c r="Q2203">
        <v>97.317999999999998</v>
      </c>
      <c r="R2203">
        <v>49.14</v>
      </c>
      <c r="S2203">
        <v>48.177999999999997</v>
      </c>
      <c r="T2203">
        <v>0.49505744055570394</v>
      </c>
      <c r="U2203">
        <v>2026</v>
      </c>
      <c r="V2203" t="s">
        <v>89</v>
      </c>
      <c r="W2203">
        <v>10</v>
      </c>
      <c r="X2203" t="s">
        <v>90</v>
      </c>
    </row>
    <row r="2204" spans="1:24">
      <c r="A2204">
        <v>1065</v>
      </c>
      <c r="B2204" s="28">
        <v>46322</v>
      </c>
      <c r="C2204">
        <v>2026</v>
      </c>
      <c r="D2204" t="s">
        <v>89</v>
      </c>
      <c r="E2204">
        <v>10</v>
      </c>
      <c r="F2204" t="s">
        <v>90</v>
      </c>
      <c r="G2204" t="s">
        <v>11</v>
      </c>
      <c r="H2204" t="s">
        <v>25</v>
      </c>
      <c r="I2204" t="s">
        <v>2</v>
      </c>
      <c r="J2204" t="s">
        <v>13</v>
      </c>
      <c r="K2204" t="s">
        <v>34</v>
      </c>
      <c r="L2204" t="s">
        <v>38</v>
      </c>
      <c r="M2204">
        <v>6</v>
      </c>
      <c r="N2204">
        <v>121.58</v>
      </c>
      <c r="O2204">
        <v>0.15</v>
      </c>
      <c r="P2204">
        <v>68.86</v>
      </c>
      <c r="Q2204">
        <v>620.05799999999999</v>
      </c>
      <c r="R2204">
        <v>413.15999999999997</v>
      </c>
      <c r="S2204">
        <v>206.89800000000002</v>
      </c>
      <c r="T2204">
        <v>0.33367523683268346</v>
      </c>
      <c r="U2204">
        <v>2026</v>
      </c>
      <c r="V2204" t="s">
        <v>89</v>
      </c>
      <c r="W2204">
        <v>10</v>
      </c>
      <c r="X2204" t="s">
        <v>90</v>
      </c>
    </row>
    <row r="2205" spans="1:24">
      <c r="A2205">
        <v>1707</v>
      </c>
      <c r="B2205" s="28">
        <v>46322</v>
      </c>
      <c r="C2205">
        <v>2026</v>
      </c>
      <c r="D2205" t="s">
        <v>89</v>
      </c>
      <c r="E2205">
        <v>10</v>
      </c>
      <c r="F2205" t="s">
        <v>90</v>
      </c>
      <c r="G2205" t="s">
        <v>11</v>
      </c>
      <c r="H2205" t="s">
        <v>52</v>
      </c>
      <c r="I2205" t="s">
        <v>2</v>
      </c>
      <c r="J2205" t="s">
        <v>13</v>
      </c>
      <c r="K2205" t="s">
        <v>14</v>
      </c>
      <c r="L2205" t="s">
        <v>15</v>
      </c>
      <c r="M2205">
        <v>2</v>
      </c>
      <c r="N2205">
        <v>35.36</v>
      </c>
      <c r="O2205">
        <v>0</v>
      </c>
      <c r="P2205">
        <v>13.33</v>
      </c>
      <c r="Q2205">
        <v>70.72</v>
      </c>
      <c r="R2205">
        <v>26.66</v>
      </c>
      <c r="S2205">
        <v>44.06</v>
      </c>
      <c r="T2205">
        <v>0.62302036199095023</v>
      </c>
      <c r="U2205">
        <v>2026</v>
      </c>
      <c r="V2205" t="s">
        <v>89</v>
      </c>
      <c r="W2205">
        <v>10</v>
      </c>
      <c r="X2205" t="s">
        <v>90</v>
      </c>
    </row>
    <row r="2206" spans="1:24">
      <c r="A2206">
        <v>1989</v>
      </c>
      <c r="B2206" s="28">
        <v>46322</v>
      </c>
      <c r="C2206">
        <v>2026</v>
      </c>
      <c r="D2206" t="s">
        <v>89</v>
      </c>
      <c r="E2206">
        <v>10</v>
      </c>
      <c r="F2206" t="s">
        <v>90</v>
      </c>
      <c r="G2206" t="s">
        <v>20</v>
      </c>
      <c r="H2206" t="s">
        <v>21</v>
      </c>
      <c r="I2206" t="s">
        <v>2</v>
      </c>
      <c r="J2206" t="s">
        <v>13</v>
      </c>
      <c r="K2206" t="s">
        <v>23</v>
      </c>
      <c r="L2206" t="s">
        <v>24</v>
      </c>
      <c r="M2206">
        <v>2</v>
      </c>
      <c r="N2206">
        <v>335.73</v>
      </c>
      <c r="O2206">
        <v>0</v>
      </c>
      <c r="P2206">
        <v>199.44</v>
      </c>
      <c r="Q2206">
        <v>671.46</v>
      </c>
      <c r="R2206">
        <v>398.88</v>
      </c>
      <c r="S2206">
        <v>272.58000000000004</v>
      </c>
      <c r="T2206">
        <v>0.4059512107943884</v>
      </c>
      <c r="U2206">
        <v>2026</v>
      </c>
      <c r="V2206" t="s">
        <v>89</v>
      </c>
      <c r="W2206">
        <v>10</v>
      </c>
      <c r="X2206" t="s">
        <v>90</v>
      </c>
    </row>
    <row r="2207" spans="1:24">
      <c r="A2207">
        <v>2852</v>
      </c>
      <c r="B2207" s="28">
        <v>46322</v>
      </c>
      <c r="C2207">
        <v>2026</v>
      </c>
      <c r="D2207" t="s">
        <v>89</v>
      </c>
      <c r="E2207">
        <v>10</v>
      </c>
      <c r="F2207" t="s">
        <v>90</v>
      </c>
      <c r="G2207" t="s">
        <v>6</v>
      </c>
      <c r="H2207" t="s">
        <v>43</v>
      </c>
      <c r="I2207" t="s">
        <v>8</v>
      </c>
      <c r="J2207" t="s">
        <v>16</v>
      </c>
      <c r="K2207" t="s">
        <v>9</v>
      </c>
      <c r="L2207" t="s">
        <v>17</v>
      </c>
      <c r="M2207">
        <v>3</v>
      </c>
      <c r="N2207">
        <v>141.96</v>
      </c>
      <c r="O2207">
        <v>0.1</v>
      </c>
      <c r="P2207">
        <v>77.42</v>
      </c>
      <c r="Q2207">
        <v>383.29200000000003</v>
      </c>
      <c r="R2207">
        <v>232.26</v>
      </c>
      <c r="S2207">
        <v>151.03200000000004</v>
      </c>
      <c r="T2207">
        <v>0.39403900942362485</v>
      </c>
      <c r="U2207">
        <v>2026</v>
      </c>
      <c r="V2207" t="s">
        <v>89</v>
      </c>
      <c r="W2207">
        <v>10</v>
      </c>
      <c r="X2207" t="s">
        <v>90</v>
      </c>
    </row>
    <row r="2208" spans="1:24">
      <c r="A2208">
        <v>4762</v>
      </c>
      <c r="B2208" s="28">
        <v>46322</v>
      </c>
      <c r="C2208">
        <v>2026</v>
      </c>
      <c r="D2208" t="s">
        <v>89</v>
      </c>
      <c r="E2208">
        <v>10</v>
      </c>
      <c r="F2208" t="s">
        <v>90</v>
      </c>
      <c r="G2208" t="s">
        <v>6</v>
      </c>
      <c r="H2208" t="s">
        <v>43</v>
      </c>
      <c r="I2208" t="s">
        <v>28</v>
      </c>
      <c r="J2208" t="s">
        <v>13</v>
      </c>
      <c r="K2208" t="s">
        <v>34</v>
      </c>
      <c r="L2208" t="s">
        <v>45</v>
      </c>
      <c r="M2208">
        <v>2</v>
      </c>
      <c r="N2208">
        <v>51.76</v>
      </c>
      <c r="O2208">
        <v>0</v>
      </c>
      <c r="P2208">
        <v>21.64</v>
      </c>
      <c r="Q2208">
        <v>103.52</v>
      </c>
      <c r="R2208">
        <v>43.28</v>
      </c>
      <c r="S2208">
        <v>60.239999999999995</v>
      </c>
      <c r="T2208">
        <v>0.58191653786707875</v>
      </c>
      <c r="U2208">
        <v>2026</v>
      </c>
      <c r="V2208" t="s">
        <v>89</v>
      </c>
      <c r="W2208">
        <v>10</v>
      </c>
      <c r="X2208" t="s">
        <v>90</v>
      </c>
    </row>
    <row r="2209" spans="1:24">
      <c r="A2209">
        <v>4997</v>
      </c>
      <c r="B2209" s="28">
        <v>46322</v>
      </c>
      <c r="C2209">
        <v>2026</v>
      </c>
      <c r="D2209" t="s">
        <v>89</v>
      </c>
      <c r="E2209">
        <v>10</v>
      </c>
      <c r="F2209" t="s">
        <v>90</v>
      </c>
      <c r="G2209" t="s">
        <v>20</v>
      </c>
      <c r="H2209" t="s">
        <v>31</v>
      </c>
      <c r="I2209" t="s">
        <v>2</v>
      </c>
      <c r="J2209" t="s">
        <v>3</v>
      </c>
      <c r="K2209" t="s">
        <v>23</v>
      </c>
      <c r="L2209" t="s">
        <v>29</v>
      </c>
      <c r="M2209">
        <v>3</v>
      </c>
      <c r="N2209">
        <v>194.09</v>
      </c>
      <c r="O2209">
        <v>0.1</v>
      </c>
      <c r="P2209">
        <v>105.84</v>
      </c>
      <c r="Q2209">
        <v>524.04300000000001</v>
      </c>
      <c r="R2209">
        <v>317.52</v>
      </c>
      <c r="S2209">
        <v>206.52300000000002</v>
      </c>
      <c r="T2209">
        <v>0.39409552269565667</v>
      </c>
      <c r="U2209">
        <v>2026</v>
      </c>
      <c r="V2209" t="s">
        <v>89</v>
      </c>
      <c r="W2209">
        <v>10</v>
      </c>
      <c r="X2209" t="s">
        <v>90</v>
      </c>
    </row>
    <row r="2210" spans="1:24">
      <c r="A2210">
        <v>1238</v>
      </c>
      <c r="B2210" s="28">
        <v>46323</v>
      </c>
      <c r="C2210">
        <v>2026</v>
      </c>
      <c r="D2210" t="s">
        <v>89</v>
      </c>
      <c r="E2210">
        <v>10</v>
      </c>
      <c r="F2210" t="s">
        <v>90</v>
      </c>
      <c r="G2210" t="s">
        <v>6</v>
      </c>
      <c r="H2210" t="s">
        <v>43</v>
      </c>
      <c r="I2210" t="s">
        <v>2</v>
      </c>
      <c r="J2210" t="s">
        <v>3</v>
      </c>
      <c r="K2210" t="s">
        <v>23</v>
      </c>
      <c r="L2210" t="s">
        <v>51</v>
      </c>
      <c r="M2210">
        <v>1</v>
      </c>
      <c r="N2210">
        <v>125.39</v>
      </c>
      <c r="O2210">
        <v>0.05</v>
      </c>
      <c r="P2210">
        <v>61.19</v>
      </c>
      <c r="Q2210">
        <v>119.12049999999999</v>
      </c>
      <c r="R2210">
        <v>61.19</v>
      </c>
      <c r="S2210">
        <v>57.930499999999995</v>
      </c>
      <c r="T2210">
        <v>0.48631847582909743</v>
      </c>
      <c r="U2210">
        <v>2026</v>
      </c>
      <c r="V2210" t="s">
        <v>89</v>
      </c>
      <c r="W2210">
        <v>10</v>
      </c>
      <c r="X2210" t="s">
        <v>90</v>
      </c>
    </row>
    <row r="2211" spans="1:24">
      <c r="A2211">
        <v>2622</v>
      </c>
      <c r="B2211" s="28">
        <v>46323</v>
      </c>
      <c r="C2211">
        <v>2026</v>
      </c>
      <c r="D2211" t="s">
        <v>89</v>
      </c>
      <c r="E2211">
        <v>10</v>
      </c>
      <c r="F2211" t="s">
        <v>90</v>
      </c>
      <c r="G2211" t="s">
        <v>0</v>
      </c>
      <c r="H2211" t="s">
        <v>50</v>
      </c>
      <c r="I2211" t="s">
        <v>28</v>
      </c>
      <c r="J2211" t="s">
        <v>13</v>
      </c>
      <c r="K2211" t="s">
        <v>23</v>
      </c>
      <c r="L2211" t="s">
        <v>40</v>
      </c>
      <c r="M2211">
        <v>3</v>
      </c>
      <c r="N2211">
        <v>83.73</v>
      </c>
      <c r="O2211">
        <v>0.15</v>
      </c>
      <c r="P2211">
        <v>39.43</v>
      </c>
      <c r="Q2211">
        <v>213.51149999999998</v>
      </c>
      <c r="R2211">
        <v>118.28999999999999</v>
      </c>
      <c r="S2211">
        <v>95.221499999999992</v>
      </c>
      <c r="T2211">
        <v>0.44597831966896395</v>
      </c>
      <c r="U2211">
        <v>2026</v>
      </c>
      <c r="V2211" t="s">
        <v>89</v>
      </c>
      <c r="W2211">
        <v>10</v>
      </c>
      <c r="X2211" t="s">
        <v>90</v>
      </c>
    </row>
    <row r="2212" spans="1:24">
      <c r="A2212">
        <v>3106</v>
      </c>
      <c r="B2212" s="28">
        <v>46323</v>
      </c>
      <c r="C2212">
        <v>2026</v>
      </c>
      <c r="D2212" t="s">
        <v>89</v>
      </c>
      <c r="E2212">
        <v>10</v>
      </c>
      <c r="F2212" t="s">
        <v>90</v>
      </c>
      <c r="G2212" t="s">
        <v>20</v>
      </c>
      <c r="H2212" t="s">
        <v>33</v>
      </c>
      <c r="I2212" t="s">
        <v>28</v>
      </c>
      <c r="J2212" t="s">
        <v>16</v>
      </c>
      <c r="K2212" t="s">
        <v>34</v>
      </c>
      <c r="L2212" t="s">
        <v>42</v>
      </c>
      <c r="M2212">
        <v>3</v>
      </c>
      <c r="N2212">
        <v>36.99</v>
      </c>
      <c r="O2212">
        <v>0.05</v>
      </c>
      <c r="P2212">
        <v>14.14</v>
      </c>
      <c r="Q2212">
        <v>105.42149999999999</v>
      </c>
      <c r="R2212">
        <v>42.42</v>
      </c>
      <c r="S2212">
        <v>63.001499999999993</v>
      </c>
      <c r="T2212">
        <v>0.59761528720422297</v>
      </c>
      <c r="U2212">
        <v>2026</v>
      </c>
      <c r="V2212" t="s">
        <v>89</v>
      </c>
      <c r="W2212">
        <v>10</v>
      </c>
      <c r="X2212" t="s">
        <v>90</v>
      </c>
    </row>
    <row r="2213" spans="1:24">
      <c r="A2213">
        <v>3274</v>
      </c>
      <c r="B2213" s="28">
        <v>46323</v>
      </c>
      <c r="C2213">
        <v>2026</v>
      </c>
      <c r="D2213" t="s">
        <v>89</v>
      </c>
      <c r="E2213">
        <v>10</v>
      </c>
      <c r="F2213" t="s">
        <v>90</v>
      </c>
      <c r="G2213" t="s">
        <v>20</v>
      </c>
      <c r="H2213" t="s">
        <v>31</v>
      </c>
      <c r="I2213" t="s">
        <v>28</v>
      </c>
      <c r="J2213" t="s">
        <v>13</v>
      </c>
      <c r="K2213" t="s">
        <v>34</v>
      </c>
      <c r="L2213" t="s">
        <v>35</v>
      </c>
      <c r="M2213">
        <v>1</v>
      </c>
      <c r="N2213">
        <v>39.42</v>
      </c>
      <c r="O2213">
        <v>0</v>
      </c>
      <c r="P2213">
        <v>14.58</v>
      </c>
      <c r="Q2213">
        <v>39.42</v>
      </c>
      <c r="R2213">
        <v>14.58</v>
      </c>
      <c r="S2213">
        <v>24.840000000000003</v>
      </c>
      <c r="T2213">
        <v>0.63013698630136994</v>
      </c>
      <c r="U2213">
        <v>2026</v>
      </c>
      <c r="V2213" t="s">
        <v>89</v>
      </c>
      <c r="W2213">
        <v>10</v>
      </c>
      <c r="X2213" t="s">
        <v>90</v>
      </c>
    </row>
    <row r="2214" spans="1:24">
      <c r="A2214">
        <v>3542</v>
      </c>
      <c r="B2214" s="28">
        <v>46323</v>
      </c>
      <c r="C2214">
        <v>2026</v>
      </c>
      <c r="D2214" t="s">
        <v>89</v>
      </c>
      <c r="E2214">
        <v>10</v>
      </c>
      <c r="F2214" t="s">
        <v>90</v>
      </c>
      <c r="G2214" t="s">
        <v>20</v>
      </c>
      <c r="H2214" t="s">
        <v>21</v>
      </c>
      <c r="I2214" t="s">
        <v>2</v>
      </c>
      <c r="J2214" t="s">
        <v>13</v>
      </c>
      <c r="K2214" t="s">
        <v>4</v>
      </c>
      <c r="L2214" t="s">
        <v>22</v>
      </c>
      <c r="M2214">
        <v>2</v>
      </c>
      <c r="N2214">
        <v>50.66</v>
      </c>
      <c r="O2214">
        <v>0</v>
      </c>
      <c r="P2214">
        <v>22.02</v>
      </c>
      <c r="Q2214">
        <v>101.32</v>
      </c>
      <c r="R2214">
        <v>44.04</v>
      </c>
      <c r="S2214">
        <v>57.279999999999994</v>
      </c>
      <c r="T2214">
        <v>0.56533754441373862</v>
      </c>
      <c r="U2214">
        <v>2026</v>
      </c>
      <c r="V2214" t="s">
        <v>89</v>
      </c>
      <c r="W2214">
        <v>10</v>
      </c>
      <c r="X2214" t="s">
        <v>90</v>
      </c>
    </row>
    <row r="2215" spans="1:24">
      <c r="A2215">
        <v>3704</v>
      </c>
      <c r="B2215" s="28">
        <v>46323</v>
      </c>
      <c r="C2215">
        <v>2026</v>
      </c>
      <c r="D2215" t="s">
        <v>89</v>
      </c>
      <c r="E2215">
        <v>10</v>
      </c>
      <c r="F2215" t="s">
        <v>90</v>
      </c>
      <c r="G2215" t="s">
        <v>6</v>
      </c>
      <c r="H2215" t="s">
        <v>43</v>
      </c>
      <c r="I2215" t="s">
        <v>2</v>
      </c>
      <c r="J2215" t="s">
        <v>3</v>
      </c>
      <c r="K2215" t="s">
        <v>9</v>
      </c>
      <c r="L2215" t="s">
        <v>46</v>
      </c>
      <c r="M2215">
        <v>4</v>
      </c>
      <c r="N2215">
        <v>71.959999999999994</v>
      </c>
      <c r="O2215">
        <v>0.1</v>
      </c>
      <c r="P2215">
        <v>31.51</v>
      </c>
      <c r="Q2215">
        <v>259.05599999999998</v>
      </c>
      <c r="R2215">
        <v>126.04</v>
      </c>
      <c r="S2215">
        <v>133.01599999999996</v>
      </c>
      <c r="T2215">
        <v>0.51346427027360864</v>
      </c>
      <c r="U2215">
        <v>2026</v>
      </c>
      <c r="V2215" t="s">
        <v>89</v>
      </c>
      <c r="W2215">
        <v>10</v>
      </c>
      <c r="X2215" t="s">
        <v>90</v>
      </c>
    </row>
    <row r="2216" spans="1:24">
      <c r="A2216">
        <v>4699</v>
      </c>
      <c r="B2216" s="28">
        <v>46323</v>
      </c>
      <c r="C2216">
        <v>2026</v>
      </c>
      <c r="D2216" t="s">
        <v>89</v>
      </c>
      <c r="E2216">
        <v>10</v>
      </c>
      <c r="F2216" t="s">
        <v>90</v>
      </c>
      <c r="G2216" t="s">
        <v>11</v>
      </c>
      <c r="H2216" t="s">
        <v>25</v>
      </c>
      <c r="I2216" t="s">
        <v>19</v>
      </c>
      <c r="J2216" t="s">
        <v>3</v>
      </c>
      <c r="K2216" t="s">
        <v>4</v>
      </c>
      <c r="L2216" t="s">
        <v>22</v>
      </c>
      <c r="M2216">
        <v>1</v>
      </c>
      <c r="N2216">
        <v>49.72</v>
      </c>
      <c r="O2216">
        <v>0.05</v>
      </c>
      <c r="P2216">
        <v>22.5</v>
      </c>
      <c r="Q2216">
        <v>47.233999999999995</v>
      </c>
      <c r="R2216">
        <v>22.5</v>
      </c>
      <c r="S2216">
        <v>24.733999999999995</v>
      </c>
      <c r="T2216">
        <v>0.52364821950290041</v>
      </c>
      <c r="U2216">
        <v>2026</v>
      </c>
      <c r="V2216" t="s">
        <v>89</v>
      </c>
      <c r="W2216">
        <v>10</v>
      </c>
      <c r="X2216" t="s">
        <v>90</v>
      </c>
    </row>
    <row r="2217" spans="1:24">
      <c r="A2217">
        <v>1226</v>
      </c>
      <c r="B2217" s="28">
        <v>46324</v>
      </c>
      <c r="C2217">
        <v>2026</v>
      </c>
      <c r="D2217" t="s">
        <v>89</v>
      </c>
      <c r="E2217">
        <v>10</v>
      </c>
      <c r="F2217" t="s">
        <v>90</v>
      </c>
      <c r="G2217" t="s">
        <v>0</v>
      </c>
      <c r="H2217" t="s">
        <v>1</v>
      </c>
      <c r="I2217" t="s">
        <v>28</v>
      </c>
      <c r="J2217" t="s">
        <v>3</v>
      </c>
      <c r="K2217" t="s">
        <v>14</v>
      </c>
      <c r="L2217" t="s">
        <v>15</v>
      </c>
      <c r="M2217">
        <v>1</v>
      </c>
      <c r="N2217">
        <v>36.58</v>
      </c>
      <c r="O2217">
        <v>0</v>
      </c>
      <c r="P2217">
        <v>13.5</v>
      </c>
      <c r="Q2217">
        <v>36.58</v>
      </c>
      <c r="R2217">
        <v>13.5</v>
      </c>
      <c r="S2217">
        <v>23.08</v>
      </c>
      <c r="T2217">
        <v>0.63094587206123565</v>
      </c>
      <c r="U2217">
        <v>2026</v>
      </c>
      <c r="V2217" t="s">
        <v>89</v>
      </c>
      <c r="W2217">
        <v>10</v>
      </c>
      <c r="X2217" t="s">
        <v>90</v>
      </c>
    </row>
    <row r="2218" spans="1:24">
      <c r="A2218">
        <v>1245</v>
      </c>
      <c r="B2218" s="28">
        <v>46324</v>
      </c>
      <c r="C2218">
        <v>2026</v>
      </c>
      <c r="D2218" t="s">
        <v>89</v>
      </c>
      <c r="E2218">
        <v>10</v>
      </c>
      <c r="F2218" t="s">
        <v>90</v>
      </c>
      <c r="G2218" t="s">
        <v>6</v>
      </c>
      <c r="H2218" t="s">
        <v>27</v>
      </c>
      <c r="I2218" t="s">
        <v>28</v>
      </c>
      <c r="J2218" t="s">
        <v>3</v>
      </c>
      <c r="K2218" t="s">
        <v>34</v>
      </c>
      <c r="L2218" t="s">
        <v>35</v>
      </c>
      <c r="M2218">
        <v>2</v>
      </c>
      <c r="N2218">
        <v>41.06</v>
      </c>
      <c r="O2218">
        <v>0.05</v>
      </c>
      <c r="P2218">
        <v>15.07</v>
      </c>
      <c r="Q2218">
        <v>78.013999999999996</v>
      </c>
      <c r="R2218">
        <v>30.14</v>
      </c>
      <c r="S2218">
        <v>47.873999999999995</v>
      </c>
      <c r="T2218">
        <v>0.6136590868305688</v>
      </c>
      <c r="U2218">
        <v>2026</v>
      </c>
      <c r="V2218" t="s">
        <v>89</v>
      </c>
      <c r="W2218">
        <v>10</v>
      </c>
      <c r="X2218" t="s">
        <v>90</v>
      </c>
    </row>
    <row r="2219" spans="1:24">
      <c r="A2219">
        <v>1477</v>
      </c>
      <c r="B2219" s="28">
        <v>46324</v>
      </c>
      <c r="C2219">
        <v>2026</v>
      </c>
      <c r="D2219" t="s">
        <v>89</v>
      </c>
      <c r="E2219">
        <v>10</v>
      </c>
      <c r="F2219" t="s">
        <v>90</v>
      </c>
      <c r="G2219" t="s">
        <v>6</v>
      </c>
      <c r="H2219" t="s">
        <v>49</v>
      </c>
      <c r="I2219" t="s">
        <v>28</v>
      </c>
      <c r="J2219" t="s">
        <v>3</v>
      </c>
      <c r="K2219" t="s">
        <v>23</v>
      </c>
      <c r="L2219" t="s">
        <v>51</v>
      </c>
      <c r="M2219">
        <v>1</v>
      </c>
      <c r="N2219">
        <v>121.78</v>
      </c>
      <c r="O2219">
        <v>0.15</v>
      </c>
      <c r="P2219">
        <v>61.55</v>
      </c>
      <c r="Q2219">
        <v>103.51300000000001</v>
      </c>
      <c r="R2219">
        <v>61.55</v>
      </c>
      <c r="S2219">
        <v>41.963000000000008</v>
      </c>
      <c r="T2219">
        <v>0.40538869513974096</v>
      </c>
      <c r="U2219">
        <v>2026</v>
      </c>
      <c r="V2219" t="s">
        <v>89</v>
      </c>
      <c r="W2219">
        <v>10</v>
      </c>
      <c r="X2219" t="s">
        <v>90</v>
      </c>
    </row>
    <row r="2220" spans="1:24">
      <c r="A2220">
        <v>1575</v>
      </c>
      <c r="B2220" s="28">
        <v>46324</v>
      </c>
      <c r="C2220">
        <v>2026</v>
      </c>
      <c r="D2220" t="s">
        <v>89</v>
      </c>
      <c r="E2220">
        <v>10</v>
      </c>
      <c r="F2220" t="s">
        <v>90</v>
      </c>
      <c r="G2220" t="s">
        <v>20</v>
      </c>
      <c r="H2220" t="s">
        <v>31</v>
      </c>
      <c r="I2220" t="s">
        <v>8</v>
      </c>
      <c r="J2220" t="s">
        <v>3</v>
      </c>
      <c r="K2220" t="s">
        <v>14</v>
      </c>
      <c r="L2220" t="s">
        <v>44</v>
      </c>
      <c r="M2220">
        <v>5</v>
      </c>
      <c r="N2220">
        <v>130.68</v>
      </c>
      <c r="O2220">
        <v>0.2</v>
      </c>
      <c r="P2220">
        <v>67.209999999999994</v>
      </c>
      <c r="Q2220">
        <v>522.72000000000014</v>
      </c>
      <c r="R2220">
        <v>336.04999999999995</v>
      </c>
      <c r="S2220">
        <v>186.67000000000019</v>
      </c>
      <c r="T2220">
        <v>0.35711279461279488</v>
      </c>
      <c r="U2220">
        <v>2026</v>
      </c>
      <c r="V2220" t="s">
        <v>89</v>
      </c>
      <c r="W2220">
        <v>10</v>
      </c>
      <c r="X2220" t="s">
        <v>90</v>
      </c>
    </row>
    <row r="2221" spans="1:24">
      <c r="A2221">
        <v>2830</v>
      </c>
      <c r="B2221" s="28">
        <v>46324</v>
      </c>
      <c r="C2221">
        <v>2026</v>
      </c>
      <c r="D2221" t="s">
        <v>89</v>
      </c>
      <c r="E2221">
        <v>10</v>
      </c>
      <c r="F2221" t="s">
        <v>90</v>
      </c>
      <c r="G2221" t="s">
        <v>11</v>
      </c>
      <c r="H2221" t="s">
        <v>12</v>
      </c>
      <c r="I2221" t="s">
        <v>2</v>
      </c>
      <c r="J2221" t="s">
        <v>13</v>
      </c>
      <c r="K2221" t="s">
        <v>14</v>
      </c>
      <c r="L2221" t="s">
        <v>48</v>
      </c>
      <c r="M2221">
        <v>1</v>
      </c>
      <c r="N2221">
        <v>161.94999999999999</v>
      </c>
      <c r="O2221">
        <v>0</v>
      </c>
      <c r="P2221">
        <v>86.61</v>
      </c>
      <c r="Q2221">
        <v>161.94999999999999</v>
      </c>
      <c r="R2221">
        <v>86.61</v>
      </c>
      <c r="S2221">
        <v>75.339999999999989</v>
      </c>
      <c r="T2221">
        <v>0.46520531028095086</v>
      </c>
      <c r="U2221">
        <v>2026</v>
      </c>
      <c r="V2221" t="s">
        <v>89</v>
      </c>
      <c r="W2221">
        <v>10</v>
      </c>
      <c r="X2221" t="s">
        <v>90</v>
      </c>
    </row>
    <row r="2222" spans="1:24">
      <c r="A2222">
        <v>2884</v>
      </c>
      <c r="B2222" s="28">
        <v>46324</v>
      </c>
      <c r="C2222">
        <v>2026</v>
      </c>
      <c r="D2222" t="s">
        <v>89</v>
      </c>
      <c r="E2222">
        <v>10</v>
      </c>
      <c r="F2222" t="s">
        <v>90</v>
      </c>
      <c r="G2222" t="s">
        <v>0</v>
      </c>
      <c r="H2222" t="s">
        <v>50</v>
      </c>
      <c r="I2222" t="s">
        <v>19</v>
      </c>
      <c r="J2222" t="s">
        <v>3</v>
      </c>
      <c r="K2222" t="s">
        <v>4</v>
      </c>
      <c r="L2222" t="s">
        <v>5</v>
      </c>
      <c r="M2222">
        <v>2</v>
      </c>
      <c r="N2222">
        <v>83.6</v>
      </c>
      <c r="O2222">
        <v>0</v>
      </c>
      <c r="P2222">
        <v>43.01</v>
      </c>
      <c r="Q2222">
        <v>167.2</v>
      </c>
      <c r="R2222">
        <v>86.02</v>
      </c>
      <c r="S2222">
        <v>81.179999999999993</v>
      </c>
      <c r="T2222">
        <v>0.48552631578947369</v>
      </c>
      <c r="U2222">
        <v>2026</v>
      </c>
      <c r="V2222" t="s">
        <v>89</v>
      </c>
      <c r="W2222">
        <v>10</v>
      </c>
      <c r="X2222" t="s">
        <v>90</v>
      </c>
    </row>
    <row r="2223" spans="1:24">
      <c r="A2223">
        <v>3093</v>
      </c>
      <c r="B2223" s="28">
        <v>46324</v>
      </c>
      <c r="C2223">
        <v>2026</v>
      </c>
      <c r="D2223" t="s">
        <v>89</v>
      </c>
      <c r="E2223">
        <v>10</v>
      </c>
      <c r="F2223" t="s">
        <v>90</v>
      </c>
      <c r="G2223" t="s">
        <v>20</v>
      </c>
      <c r="H2223" t="s">
        <v>21</v>
      </c>
      <c r="I2223" t="s">
        <v>8</v>
      </c>
      <c r="J2223" t="s">
        <v>16</v>
      </c>
      <c r="K2223" t="s">
        <v>23</v>
      </c>
      <c r="L2223" t="s">
        <v>29</v>
      </c>
      <c r="M2223">
        <v>3</v>
      </c>
      <c r="N2223">
        <v>194.19</v>
      </c>
      <c r="O2223">
        <v>0.15</v>
      </c>
      <c r="P2223">
        <v>104.22</v>
      </c>
      <c r="Q2223">
        <v>495.18449999999996</v>
      </c>
      <c r="R2223">
        <v>312.65999999999997</v>
      </c>
      <c r="S2223">
        <v>182.52449999999999</v>
      </c>
      <c r="T2223">
        <v>0.36859897674503139</v>
      </c>
      <c r="U2223">
        <v>2026</v>
      </c>
      <c r="V2223" t="s">
        <v>89</v>
      </c>
      <c r="W2223">
        <v>10</v>
      </c>
      <c r="X2223" t="s">
        <v>90</v>
      </c>
    </row>
    <row r="2224" spans="1:24">
      <c r="A2224">
        <v>3613</v>
      </c>
      <c r="B2224" s="28">
        <v>46324</v>
      </c>
      <c r="C2224">
        <v>2026</v>
      </c>
      <c r="D2224" t="s">
        <v>89</v>
      </c>
      <c r="E2224">
        <v>10</v>
      </c>
      <c r="F2224" t="s">
        <v>90</v>
      </c>
      <c r="G2224" t="s">
        <v>6</v>
      </c>
      <c r="H2224" t="s">
        <v>43</v>
      </c>
      <c r="I2224" t="s">
        <v>2</v>
      </c>
      <c r="J2224" t="s">
        <v>3</v>
      </c>
      <c r="K2224" t="s">
        <v>14</v>
      </c>
      <c r="L2224" t="s">
        <v>48</v>
      </c>
      <c r="M2224">
        <v>3</v>
      </c>
      <c r="N2224">
        <v>167.41</v>
      </c>
      <c r="O2224">
        <v>0</v>
      </c>
      <c r="P2224">
        <v>85.33</v>
      </c>
      <c r="Q2224">
        <v>502.23</v>
      </c>
      <c r="R2224">
        <v>255.99</v>
      </c>
      <c r="S2224">
        <v>246.24</v>
      </c>
      <c r="T2224">
        <v>0.49029329191804549</v>
      </c>
      <c r="U2224">
        <v>2026</v>
      </c>
      <c r="V2224" t="s">
        <v>89</v>
      </c>
      <c r="W2224">
        <v>10</v>
      </c>
      <c r="X2224" t="s">
        <v>90</v>
      </c>
    </row>
    <row r="2225" spans="1:24">
      <c r="A2225">
        <v>4496</v>
      </c>
      <c r="B2225" s="28">
        <v>46324</v>
      </c>
      <c r="C2225">
        <v>2026</v>
      </c>
      <c r="D2225" t="s">
        <v>89</v>
      </c>
      <c r="E2225">
        <v>10</v>
      </c>
      <c r="F2225" t="s">
        <v>90</v>
      </c>
      <c r="G2225" t="s">
        <v>20</v>
      </c>
      <c r="H2225" t="s">
        <v>33</v>
      </c>
      <c r="I2225" t="s">
        <v>2</v>
      </c>
      <c r="J2225" t="s">
        <v>3</v>
      </c>
      <c r="K2225" t="s">
        <v>34</v>
      </c>
      <c r="L2225" t="s">
        <v>35</v>
      </c>
      <c r="M2225">
        <v>2</v>
      </c>
      <c r="N2225">
        <v>40.83</v>
      </c>
      <c r="O2225">
        <v>0.1</v>
      </c>
      <c r="P2225">
        <v>14.91</v>
      </c>
      <c r="Q2225">
        <v>73.494</v>
      </c>
      <c r="R2225">
        <v>29.82</v>
      </c>
      <c r="S2225">
        <v>43.673999999999999</v>
      </c>
      <c r="T2225">
        <v>0.59425259204833047</v>
      </c>
      <c r="U2225">
        <v>2026</v>
      </c>
      <c r="V2225" t="s">
        <v>89</v>
      </c>
      <c r="W2225">
        <v>10</v>
      </c>
      <c r="X2225" t="s">
        <v>90</v>
      </c>
    </row>
    <row r="2226" spans="1:24">
      <c r="A2226">
        <v>5194</v>
      </c>
      <c r="B2226" s="28">
        <v>46324</v>
      </c>
      <c r="C2226">
        <v>2026</v>
      </c>
      <c r="D2226" t="s">
        <v>89</v>
      </c>
      <c r="E2226">
        <v>10</v>
      </c>
      <c r="F2226" t="s">
        <v>90</v>
      </c>
      <c r="G2226" t="s">
        <v>0</v>
      </c>
      <c r="H2226" t="s">
        <v>36</v>
      </c>
      <c r="I2226" t="s">
        <v>8</v>
      </c>
      <c r="J2226" t="s">
        <v>16</v>
      </c>
      <c r="K2226" t="s">
        <v>23</v>
      </c>
      <c r="L2226" t="s">
        <v>40</v>
      </c>
      <c r="M2226">
        <v>12</v>
      </c>
      <c r="N2226">
        <v>80.84</v>
      </c>
      <c r="O2226">
        <v>0.1</v>
      </c>
      <c r="P2226">
        <v>38.39</v>
      </c>
      <c r="Q2226">
        <v>873.072</v>
      </c>
      <c r="R2226">
        <v>460.68</v>
      </c>
      <c r="S2226">
        <v>412.392</v>
      </c>
      <c r="T2226">
        <v>0.4723459233602727</v>
      </c>
      <c r="U2226">
        <v>2026</v>
      </c>
      <c r="V2226" t="s">
        <v>89</v>
      </c>
      <c r="W2226">
        <v>10</v>
      </c>
      <c r="X2226" t="s">
        <v>90</v>
      </c>
    </row>
    <row r="2227" spans="1:24">
      <c r="A2227">
        <v>339</v>
      </c>
      <c r="B2227" s="28">
        <v>46325</v>
      </c>
      <c r="C2227">
        <v>2026</v>
      </c>
      <c r="D2227" t="s">
        <v>89</v>
      </c>
      <c r="E2227">
        <v>10</v>
      </c>
      <c r="F2227" t="s">
        <v>90</v>
      </c>
      <c r="G2227" t="s">
        <v>20</v>
      </c>
      <c r="H2227" t="s">
        <v>47</v>
      </c>
      <c r="I2227" t="s">
        <v>2</v>
      </c>
      <c r="J2227" t="s">
        <v>3</v>
      </c>
      <c r="K2227" t="s">
        <v>4</v>
      </c>
      <c r="L2227" t="s">
        <v>26</v>
      </c>
      <c r="M2227">
        <v>1</v>
      </c>
      <c r="N2227">
        <v>39.65</v>
      </c>
      <c r="O2227">
        <v>0</v>
      </c>
      <c r="P2227">
        <v>16.38</v>
      </c>
      <c r="Q2227">
        <v>39.65</v>
      </c>
      <c r="R2227">
        <v>16.38</v>
      </c>
      <c r="S2227">
        <v>23.27</v>
      </c>
      <c r="T2227">
        <v>0.58688524590163937</v>
      </c>
      <c r="U2227">
        <v>2026</v>
      </c>
      <c r="V2227" t="s">
        <v>89</v>
      </c>
      <c r="W2227">
        <v>10</v>
      </c>
      <c r="X2227" t="s">
        <v>90</v>
      </c>
    </row>
    <row r="2228" spans="1:24">
      <c r="A2228">
        <v>1199</v>
      </c>
      <c r="B2228" s="28">
        <v>46325</v>
      </c>
      <c r="C2228">
        <v>2026</v>
      </c>
      <c r="D2228" t="s">
        <v>89</v>
      </c>
      <c r="E2228">
        <v>10</v>
      </c>
      <c r="F2228" t="s">
        <v>90</v>
      </c>
      <c r="G2228" t="s">
        <v>6</v>
      </c>
      <c r="H2228" t="s">
        <v>43</v>
      </c>
      <c r="I2228" t="s">
        <v>2</v>
      </c>
      <c r="J2228" t="s">
        <v>13</v>
      </c>
      <c r="K2228" t="s">
        <v>4</v>
      </c>
      <c r="L2228" t="s">
        <v>30</v>
      </c>
      <c r="M2228">
        <v>1</v>
      </c>
      <c r="N2228">
        <v>102.47</v>
      </c>
      <c r="O2228">
        <v>0.1</v>
      </c>
      <c r="P2228">
        <v>49.75</v>
      </c>
      <c r="Q2228">
        <v>92.222999999999999</v>
      </c>
      <c r="R2228">
        <v>49.75</v>
      </c>
      <c r="S2228">
        <v>42.472999999999999</v>
      </c>
      <c r="T2228">
        <v>0.46054671828068922</v>
      </c>
      <c r="U2228">
        <v>2026</v>
      </c>
      <c r="V2228" t="s">
        <v>89</v>
      </c>
      <c r="W2228">
        <v>10</v>
      </c>
      <c r="X2228" t="s">
        <v>90</v>
      </c>
    </row>
    <row r="2229" spans="1:24">
      <c r="A2229">
        <v>1253</v>
      </c>
      <c r="B2229" s="28">
        <v>46325</v>
      </c>
      <c r="C2229">
        <v>2026</v>
      </c>
      <c r="D2229" t="s">
        <v>89</v>
      </c>
      <c r="E2229">
        <v>10</v>
      </c>
      <c r="F2229" t="s">
        <v>90</v>
      </c>
      <c r="G2229" t="s">
        <v>20</v>
      </c>
      <c r="H2229" t="s">
        <v>47</v>
      </c>
      <c r="I2229" t="s">
        <v>19</v>
      </c>
      <c r="J2229" t="s">
        <v>16</v>
      </c>
      <c r="K2229" t="s">
        <v>34</v>
      </c>
      <c r="L2229" t="s">
        <v>35</v>
      </c>
      <c r="M2229">
        <v>2</v>
      </c>
      <c r="N2229">
        <v>40.43</v>
      </c>
      <c r="O2229">
        <v>0</v>
      </c>
      <c r="P2229">
        <v>14.88</v>
      </c>
      <c r="Q2229">
        <v>80.86</v>
      </c>
      <c r="R2229">
        <v>29.76</v>
      </c>
      <c r="S2229">
        <v>51.099999999999994</v>
      </c>
      <c r="T2229">
        <v>0.63195646796932969</v>
      </c>
      <c r="U2229">
        <v>2026</v>
      </c>
      <c r="V2229" t="s">
        <v>89</v>
      </c>
      <c r="W2229">
        <v>10</v>
      </c>
      <c r="X2229" t="s">
        <v>90</v>
      </c>
    </row>
    <row r="2230" spans="1:24">
      <c r="A2230">
        <v>1407</v>
      </c>
      <c r="B2230" s="28">
        <v>46325</v>
      </c>
      <c r="C2230">
        <v>2026</v>
      </c>
      <c r="D2230" t="s">
        <v>89</v>
      </c>
      <c r="E2230">
        <v>10</v>
      </c>
      <c r="F2230" t="s">
        <v>90</v>
      </c>
      <c r="G2230" t="s">
        <v>20</v>
      </c>
      <c r="H2230" t="s">
        <v>33</v>
      </c>
      <c r="I2230" t="s">
        <v>19</v>
      </c>
      <c r="J2230" t="s">
        <v>16</v>
      </c>
      <c r="K2230" t="s">
        <v>14</v>
      </c>
      <c r="L2230" t="s">
        <v>15</v>
      </c>
      <c r="M2230">
        <v>2</v>
      </c>
      <c r="N2230">
        <v>35.880000000000003</v>
      </c>
      <c r="O2230">
        <v>0.05</v>
      </c>
      <c r="P2230">
        <v>13.52</v>
      </c>
      <c r="Q2230">
        <v>68.171999999999997</v>
      </c>
      <c r="R2230">
        <v>27.04</v>
      </c>
      <c r="S2230">
        <v>41.131999999999998</v>
      </c>
      <c r="T2230">
        <v>0.60335621662852779</v>
      </c>
      <c r="U2230">
        <v>2026</v>
      </c>
      <c r="V2230" t="s">
        <v>89</v>
      </c>
      <c r="W2230">
        <v>10</v>
      </c>
      <c r="X2230" t="s">
        <v>90</v>
      </c>
    </row>
    <row r="2231" spans="1:24">
      <c r="A2231">
        <v>2532</v>
      </c>
      <c r="B2231" s="28">
        <v>46325</v>
      </c>
      <c r="C2231">
        <v>2026</v>
      </c>
      <c r="D2231" t="s">
        <v>89</v>
      </c>
      <c r="E2231">
        <v>10</v>
      </c>
      <c r="F2231" t="s">
        <v>90</v>
      </c>
      <c r="G2231" t="s">
        <v>0</v>
      </c>
      <c r="H2231" t="s">
        <v>50</v>
      </c>
      <c r="I2231" t="s">
        <v>28</v>
      </c>
      <c r="J2231" t="s">
        <v>13</v>
      </c>
      <c r="K2231" t="s">
        <v>4</v>
      </c>
      <c r="L2231" t="s">
        <v>5</v>
      </c>
      <c r="M2231">
        <v>1</v>
      </c>
      <c r="N2231">
        <v>80.400000000000006</v>
      </c>
      <c r="O2231">
        <v>0</v>
      </c>
      <c r="P2231">
        <v>43.34</v>
      </c>
      <c r="Q2231">
        <v>80.400000000000006</v>
      </c>
      <c r="R2231">
        <v>43.34</v>
      </c>
      <c r="S2231">
        <v>37.06</v>
      </c>
      <c r="T2231">
        <v>0.46094527363184079</v>
      </c>
      <c r="U2231">
        <v>2026</v>
      </c>
      <c r="V2231" t="s">
        <v>89</v>
      </c>
      <c r="W2231">
        <v>10</v>
      </c>
      <c r="X2231" t="s">
        <v>90</v>
      </c>
    </row>
    <row r="2232" spans="1:24">
      <c r="A2232">
        <v>307</v>
      </c>
      <c r="B2232" s="28">
        <v>46326</v>
      </c>
      <c r="C2232">
        <v>2026</v>
      </c>
      <c r="D2232" t="s">
        <v>89</v>
      </c>
      <c r="E2232">
        <v>10</v>
      </c>
      <c r="F2232" t="s">
        <v>90</v>
      </c>
      <c r="G2232" t="s">
        <v>20</v>
      </c>
      <c r="H2232" t="s">
        <v>33</v>
      </c>
      <c r="I2232" t="s">
        <v>2</v>
      </c>
      <c r="J2232" t="s">
        <v>3</v>
      </c>
      <c r="K2232" t="s">
        <v>34</v>
      </c>
      <c r="L2232" t="s">
        <v>42</v>
      </c>
      <c r="M2232">
        <v>1</v>
      </c>
      <c r="N2232">
        <v>37.08</v>
      </c>
      <c r="O2232">
        <v>0</v>
      </c>
      <c r="P2232">
        <v>13.62</v>
      </c>
      <c r="Q2232">
        <v>37.08</v>
      </c>
      <c r="R2232">
        <v>13.62</v>
      </c>
      <c r="S2232">
        <v>23.46</v>
      </c>
      <c r="T2232">
        <v>0.63268608414239491</v>
      </c>
      <c r="U2232">
        <v>2026</v>
      </c>
      <c r="V2232" t="s">
        <v>89</v>
      </c>
      <c r="W2232">
        <v>10</v>
      </c>
      <c r="X2232" t="s">
        <v>90</v>
      </c>
    </row>
    <row r="2233" spans="1:24">
      <c r="A2233">
        <v>3257</v>
      </c>
      <c r="B2233" s="28">
        <v>46326</v>
      </c>
      <c r="C2233">
        <v>2026</v>
      </c>
      <c r="D2233" t="s">
        <v>89</v>
      </c>
      <c r="E2233">
        <v>10</v>
      </c>
      <c r="F2233" t="s">
        <v>90</v>
      </c>
      <c r="G2233" t="s">
        <v>20</v>
      </c>
      <c r="H2233" t="s">
        <v>21</v>
      </c>
      <c r="I2233" t="s">
        <v>19</v>
      </c>
      <c r="J2233" t="s">
        <v>13</v>
      </c>
      <c r="K2233" t="s">
        <v>14</v>
      </c>
      <c r="L2233" t="s">
        <v>48</v>
      </c>
      <c r="M2233">
        <v>6</v>
      </c>
      <c r="N2233">
        <v>165.92</v>
      </c>
      <c r="O2233">
        <v>0</v>
      </c>
      <c r="P2233">
        <v>87.55</v>
      </c>
      <c r="Q2233">
        <v>995.52</v>
      </c>
      <c r="R2233">
        <v>525.29999999999995</v>
      </c>
      <c r="S2233">
        <v>470.22</v>
      </c>
      <c r="T2233">
        <v>0.4723360655737705</v>
      </c>
      <c r="U2233">
        <v>2026</v>
      </c>
      <c r="V2233" t="s">
        <v>89</v>
      </c>
      <c r="W2233">
        <v>10</v>
      </c>
      <c r="X2233" t="s">
        <v>90</v>
      </c>
    </row>
    <row r="2234" spans="1:24">
      <c r="A2234">
        <v>3739</v>
      </c>
      <c r="B2234" s="28">
        <v>46326</v>
      </c>
      <c r="C2234">
        <v>2026</v>
      </c>
      <c r="D2234" t="s">
        <v>89</v>
      </c>
      <c r="E2234">
        <v>10</v>
      </c>
      <c r="F2234" t="s">
        <v>90</v>
      </c>
      <c r="G2234" t="s">
        <v>6</v>
      </c>
      <c r="H2234" t="s">
        <v>43</v>
      </c>
      <c r="I2234" t="s">
        <v>28</v>
      </c>
      <c r="J2234" t="s">
        <v>13</v>
      </c>
      <c r="K2234" t="s">
        <v>14</v>
      </c>
      <c r="L2234" t="s">
        <v>44</v>
      </c>
      <c r="M2234">
        <v>1</v>
      </c>
      <c r="N2234">
        <v>135.19</v>
      </c>
      <c r="O2234">
        <v>0</v>
      </c>
      <c r="P2234">
        <v>68.319999999999993</v>
      </c>
      <c r="Q2234">
        <v>135.19</v>
      </c>
      <c r="R2234">
        <v>68.319999999999993</v>
      </c>
      <c r="S2234">
        <v>66.87</v>
      </c>
      <c r="T2234">
        <v>0.49463717730601381</v>
      </c>
      <c r="U2234">
        <v>2026</v>
      </c>
      <c r="V2234" t="s">
        <v>89</v>
      </c>
      <c r="W2234">
        <v>10</v>
      </c>
      <c r="X2234" t="s">
        <v>90</v>
      </c>
    </row>
    <row r="2235" spans="1:24">
      <c r="A2235">
        <v>77</v>
      </c>
      <c r="B2235" s="28">
        <v>46327</v>
      </c>
      <c r="C2235">
        <v>2026</v>
      </c>
      <c r="D2235" t="s">
        <v>89</v>
      </c>
      <c r="E2235">
        <v>11</v>
      </c>
      <c r="F2235" t="s">
        <v>91</v>
      </c>
      <c r="G2235" t="s">
        <v>6</v>
      </c>
      <c r="H2235" t="s">
        <v>41</v>
      </c>
      <c r="I2235" t="s">
        <v>2</v>
      </c>
      <c r="J2235" t="s">
        <v>13</v>
      </c>
      <c r="K2235" t="s">
        <v>14</v>
      </c>
      <c r="L2235" t="s">
        <v>44</v>
      </c>
      <c r="M2235">
        <v>2</v>
      </c>
      <c r="N2235">
        <v>133.96</v>
      </c>
      <c r="O2235">
        <v>0.1</v>
      </c>
      <c r="P2235">
        <v>65.44</v>
      </c>
      <c r="Q2235">
        <v>241.12800000000001</v>
      </c>
      <c r="R2235">
        <v>130.88</v>
      </c>
      <c r="S2235">
        <v>110.24800000000002</v>
      </c>
      <c r="T2235">
        <v>0.4572177432732823</v>
      </c>
      <c r="U2235">
        <v>2026</v>
      </c>
      <c r="V2235" t="s">
        <v>89</v>
      </c>
      <c r="W2235">
        <v>11</v>
      </c>
      <c r="X2235" t="s">
        <v>91</v>
      </c>
    </row>
    <row r="2236" spans="1:24">
      <c r="A2236">
        <v>461</v>
      </c>
      <c r="B2236" s="28">
        <v>46327</v>
      </c>
      <c r="C2236">
        <v>2026</v>
      </c>
      <c r="D2236" t="s">
        <v>89</v>
      </c>
      <c r="E2236">
        <v>11</v>
      </c>
      <c r="F2236" t="s">
        <v>91</v>
      </c>
      <c r="G2236" t="s">
        <v>6</v>
      </c>
      <c r="H2236" t="s">
        <v>41</v>
      </c>
      <c r="I2236" t="s">
        <v>28</v>
      </c>
      <c r="J2236" t="s">
        <v>16</v>
      </c>
      <c r="K2236" t="s">
        <v>4</v>
      </c>
      <c r="L2236" t="s">
        <v>22</v>
      </c>
      <c r="M2236">
        <v>3</v>
      </c>
      <c r="N2236">
        <v>51.67</v>
      </c>
      <c r="O2236">
        <v>0.05</v>
      </c>
      <c r="P2236">
        <v>22.8</v>
      </c>
      <c r="Q2236">
        <v>147.25949999999997</v>
      </c>
      <c r="R2236">
        <v>68.400000000000006</v>
      </c>
      <c r="S2236">
        <v>78.859499999999969</v>
      </c>
      <c r="T2236">
        <v>0.53551383781691497</v>
      </c>
      <c r="U2236">
        <v>2026</v>
      </c>
      <c r="V2236" t="s">
        <v>89</v>
      </c>
      <c r="W2236">
        <v>11</v>
      </c>
      <c r="X2236" t="s">
        <v>91</v>
      </c>
    </row>
    <row r="2237" spans="1:24">
      <c r="A2237">
        <v>732</v>
      </c>
      <c r="B2237" s="28">
        <v>46327</v>
      </c>
      <c r="C2237">
        <v>2026</v>
      </c>
      <c r="D2237" t="s">
        <v>89</v>
      </c>
      <c r="E2237">
        <v>11</v>
      </c>
      <c r="F2237" t="s">
        <v>91</v>
      </c>
      <c r="G2237" t="s">
        <v>6</v>
      </c>
      <c r="H2237" t="s">
        <v>7</v>
      </c>
      <c r="I2237" t="s">
        <v>28</v>
      </c>
      <c r="J2237" t="s">
        <v>3</v>
      </c>
      <c r="K2237" t="s">
        <v>9</v>
      </c>
      <c r="L2237" t="s">
        <v>37</v>
      </c>
      <c r="M2237">
        <v>1</v>
      </c>
      <c r="N2237">
        <v>150.46</v>
      </c>
      <c r="O2237">
        <v>0.15</v>
      </c>
      <c r="P2237">
        <v>78.39</v>
      </c>
      <c r="Q2237">
        <v>127.89100000000001</v>
      </c>
      <c r="R2237">
        <v>78.39</v>
      </c>
      <c r="S2237">
        <v>49.501000000000005</v>
      </c>
      <c r="T2237">
        <v>0.38705616501552104</v>
      </c>
      <c r="U2237">
        <v>2026</v>
      </c>
      <c r="V2237" t="s">
        <v>89</v>
      </c>
      <c r="W2237">
        <v>11</v>
      </c>
      <c r="X2237" t="s">
        <v>91</v>
      </c>
    </row>
    <row r="2238" spans="1:24">
      <c r="A2238">
        <v>919</v>
      </c>
      <c r="B2238" s="28">
        <v>46327</v>
      </c>
      <c r="C2238">
        <v>2026</v>
      </c>
      <c r="D2238" t="s">
        <v>89</v>
      </c>
      <c r="E2238">
        <v>11</v>
      </c>
      <c r="F2238" t="s">
        <v>91</v>
      </c>
      <c r="G2238" t="s">
        <v>20</v>
      </c>
      <c r="H2238" t="s">
        <v>47</v>
      </c>
      <c r="I2238" t="s">
        <v>2</v>
      </c>
      <c r="J2238" t="s">
        <v>13</v>
      </c>
      <c r="K2238" t="s">
        <v>4</v>
      </c>
      <c r="L2238" t="s">
        <v>30</v>
      </c>
      <c r="M2238">
        <v>1</v>
      </c>
      <c r="N2238">
        <v>103.53</v>
      </c>
      <c r="O2238">
        <v>0.1</v>
      </c>
      <c r="P2238">
        <v>51.75</v>
      </c>
      <c r="Q2238">
        <v>93.177000000000007</v>
      </c>
      <c r="R2238">
        <v>51.75</v>
      </c>
      <c r="S2238">
        <v>41.427000000000007</v>
      </c>
      <c r="T2238">
        <v>0.4446054283782479</v>
      </c>
      <c r="U2238">
        <v>2026</v>
      </c>
      <c r="V2238" t="s">
        <v>89</v>
      </c>
      <c r="W2238">
        <v>11</v>
      </c>
      <c r="X2238" t="s">
        <v>91</v>
      </c>
    </row>
    <row r="2239" spans="1:24">
      <c r="A2239">
        <v>949</v>
      </c>
      <c r="B2239" s="28">
        <v>46327</v>
      </c>
      <c r="C2239">
        <v>2026</v>
      </c>
      <c r="D2239" t="s">
        <v>89</v>
      </c>
      <c r="E2239">
        <v>11</v>
      </c>
      <c r="F2239" t="s">
        <v>91</v>
      </c>
      <c r="G2239" t="s">
        <v>11</v>
      </c>
      <c r="H2239" t="s">
        <v>12</v>
      </c>
      <c r="I2239" t="s">
        <v>2</v>
      </c>
      <c r="J2239" t="s">
        <v>3</v>
      </c>
      <c r="K2239" t="s">
        <v>4</v>
      </c>
      <c r="L2239" t="s">
        <v>30</v>
      </c>
      <c r="M2239">
        <v>4</v>
      </c>
      <c r="N2239">
        <v>103.33</v>
      </c>
      <c r="O2239">
        <v>0</v>
      </c>
      <c r="P2239">
        <v>49.15</v>
      </c>
      <c r="Q2239">
        <v>413.32</v>
      </c>
      <c r="R2239">
        <v>196.6</v>
      </c>
      <c r="S2239">
        <v>216.72</v>
      </c>
      <c r="T2239">
        <v>0.5243394948224136</v>
      </c>
      <c r="U2239">
        <v>2026</v>
      </c>
      <c r="V2239" t="s">
        <v>89</v>
      </c>
      <c r="W2239">
        <v>11</v>
      </c>
      <c r="X2239" t="s">
        <v>91</v>
      </c>
    </row>
    <row r="2240" spans="1:24">
      <c r="A2240">
        <v>1185</v>
      </c>
      <c r="B2240" s="28">
        <v>46327</v>
      </c>
      <c r="C2240">
        <v>2026</v>
      </c>
      <c r="D2240" t="s">
        <v>89</v>
      </c>
      <c r="E2240">
        <v>11</v>
      </c>
      <c r="F2240" t="s">
        <v>91</v>
      </c>
      <c r="G2240" t="s">
        <v>20</v>
      </c>
      <c r="H2240" t="s">
        <v>33</v>
      </c>
      <c r="I2240" t="s">
        <v>8</v>
      </c>
      <c r="J2240" t="s">
        <v>16</v>
      </c>
      <c r="K2240" t="s">
        <v>14</v>
      </c>
      <c r="L2240" t="s">
        <v>15</v>
      </c>
      <c r="M2240">
        <v>5</v>
      </c>
      <c r="N2240">
        <v>37.08</v>
      </c>
      <c r="O2240">
        <v>0.15</v>
      </c>
      <c r="P2240">
        <v>13.27</v>
      </c>
      <c r="Q2240">
        <v>157.58999999999997</v>
      </c>
      <c r="R2240">
        <v>66.349999999999994</v>
      </c>
      <c r="S2240">
        <v>91.239999999999981</v>
      </c>
      <c r="T2240">
        <v>0.57897074687480166</v>
      </c>
      <c r="U2240">
        <v>2026</v>
      </c>
      <c r="V2240" t="s">
        <v>89</v>
      </c>
      <c r="W2240">
        <v>11</v>
      </c>
      <c r="X2240" t="s">
        <v>91</v>
      </c>
    </row>
    <row r="2241" spans="1:24">
      <c r="A2241">
        <v>1248</v>
      </c>
      <c r="B2241" s="28">
        <v>46327</v>
      </c>
      <c r="C2241">
        <v>2026</v>
      </c>
      <c r="D2241" t="s">
        <v>89</v>
      </c>
      <c r="E2241">
        <v>11</v>
      </c>
      <c r="F2241" t="s">
        <v>91</v>
      </c>
      <c r="G2241" t="s">
        <v>0</v>
      </c>
      <c r="H2241" t="s">
        <v>1</v>
      </c>
      <c r="I2241" t="s">
        <v>8</v>
      </c>
      <c r="J2241" t="s">
        <v>16</v>
      </c>
      <c r="K2241" t="s">
        <v>14</v>
      </c>
      <c r="L2241" t="s">
        <v>44</v>
      </c>
      <c r="M2241">
        <v>5</v>
      </c>
      <c r="N2241">
        <v>132.33000000000001</v>
      </c>
      <c r="O2241">
        <v>0.2</v>
      </c>
      <c r="P2241">
        <v>65.2</v>
      </c>
      <c r="Q2241">
        <v>529.32000000000005</v>
      </c>
      <c r="R2241">
        <v>326</v>
      </c>
      <c r="S2241">
        <v>203.32000000000005</v>
      </c>
      <c r="T2241">
        <v>0.3841154689034989</v>
      </c>
      <c r="U2241">
        <v>2026</v>
      </c>
      <c r="V2241" t="s">
        <v>89</v>
      </c>
      <c r="W2241">
        <v>11</v>
      </c>
      <c r="X2241" t="s">
        <v>91</v>
      </c>
    </row>
    <row r="2242" spans="1:24">
      <c r="A2242">
        <v>2129</v>
      </c>
      <c r="B2242" s="28">
        <v>46327</v>
      </c>
      <c r="C2242">
        <v>2026</v>
      </c>
      <c r="D2242" t="s">
        <v>89</v>
      </c>
      <c r="E2242">
        <v>11</v>
      </c>
      <c r="F2242" t="s">
        <v>91</v>
      </c>
      <c r="G2242" t="s">
        <v>20</v>
      </c>
      <c r="H2242" t="s">
        <v>47</v>
      </c>
      <c r="I2242" t="s">
        <v>19</v>
      </c>
      <c r="J2242" t="s">
        <v>13</v>
      </c>
      <c r="K2242" t="s">
        <v>4</v>
      </c>
      <c r="L2242" t="s">
        <v>22</v>
      </c>
      <c r="M2242">
        <v>2</v>
      </c>
      <c r="N2242">
        <v>50.43</v>
      </c>
      <c r="O2242">
        <v>0</v>
      </c>
      <c r="P2242">
        <v>22.54</v>
      </c>
      <c r="Q2242">
        <v>100.86</v>
      </c>
      <c r="R2242">
        <v>45.08</v>
      </c>
      <c r="S2242">
        <v>55.78</v>
      </c>
      <c r="T2242">
        <v>0.55304382312115807</v>
      </c>
      <c r="U2242">
        <v>2026</v>
      </c>
      <c r="V2242" t="s">
        <v>89</v>
      </c>
      <c r="W2242">
        <v>11</v>
      </c>
      <c r="X2242" t="s">
        <v>91</v>
      </c>
    </row>
    <row r="2243" spans="1:24">
      <c r="A2243">
        <v>2850</v>
      </c>
      <c r="B2243" s="28">
        <v>46327</v>
      </c>
      <c r="C2243">
        <v>2026</v>
      </c>
      <c r="D2243" t="s">
        <v>89</v>
      </c>
      <c r="E2243">
        <v>11</v>
      </c>
      <c r="F2243" t="s">
        <v>91</v>
      </c>
      <c r="G2243" t="s">
        <v>11</v>
      </c>
      <c r="H2243" t="s">
        <v>12</v>
      </c>
      <c r="I2243" t="s">
        <v>8</v>
      </c>
      <c r="J2243" t="s">
        <v>3</v>
      </c>
      <c r="K2243" t="s">
        <v>34</v>
      </c>
      <c r="L2243" t="s">
        <v>45</v>
      </c>
      <c r="M2243">
        <v>3</v>
      </c>
      <c r="N2243">
        <v>50.05</v>
      </c>
      <c r="O2243">
        <v>0.15</v>
      </c>
      <c r="P2243">
        <v>22.36</v>
      </c>
      <c r="Q2243">
        <v>127.62749999999998</v>
      </c>
      <c r="R2243">
        <v>67.08</v>
      </c>
      <c r="S2243">
        <v>60.547499999999985</v>
      </c>
      <c r="T2243">
        <v>0.47440794499618022</v>
      </c>
      <c r="U2243">
        <v>2026</v>
      </c>
      <c r="V2243" t="s">
        <v>89</v>
      </c>
      <c r="W2243">
        <v>11</v>
      </c>
      <c r="X2243" t="s">
        <v>91</v>
      </c>
    </row>
    <row r="2244" spans="1:24">
      <c r="A2244">
        <v>3477</v>
      </c>
      <c r="B2244" s="28">
        <v>46327</v>
      </c>
      <c r="C2244">
        <v>2026</v>
      </c>
      <c r="D2244" t="s">
        <v>89</v>
      </c>
      <c r="E2244">
        <v>11</v>
      </c>
      <c r="F2244" t="s">
        <v>91</v>
      </c>
      <c r="G2244" t="s">
        <v>20</v>
      </c>
      <c r="H2244" t="s">
        <v>47</v>
      </c>
      <c r="I2244" t="s">
        <v>2</v>
      </c>
      <c r="J2244" t="s">
        <v>3</v>
      </c>
      <c r="K2244" t="s">
        <v>23</v>
      </c>
      <c r="L2244" t="s">
        <v>29</v>
      </c>
      <c r="M2244">
        <v>1</v>
      </c>
      <c r="N2244">
        <v>197.14</v>
      </c>
      <c r="O2244">
        <v>0.05</v>
      </c>
      <c r="P2244">
        <v>102.87</v>
      </c>
      <c r="Q2244">
        <v>187.28299999999999</v>
      </c>
      <c r="R2244">
        <v>102.87</v>
      </c>
      <c r="S2244">
        <v>84.412999999999982</v>
      </c>
      <c r="T2244">
        <v>0.45072430492890431</v>
      </c>
      <c r="U2244">
        <v>2026</v>
      </c>
      <c r="V2244" t="s">
        <v>89</v>
      </c>
      <c r="W2244">
        <v>11</v>
      </c>
      <c r="X2244" t="s">
        <v>91</v>
      </c>
    </row>
    <row r="2245" spans="1:24">
      <c r="A2245">
        <v>4673</v>
      </c>
      <c r="B2245" s="28">
        <v>46327</v>
      </c>
      <c r="C2245">
        <v>2026</v>
      </c>
      <c r="D2245" t="s">
        <v>89</v>
      </c>
      <c r="E2245">
        <v>11</v>
      </c>
      <c r="F2245" t="s">
        <v>91</v>
      </c>
      <c r="G2245" t="s">
        <v>0</v>
      </c>
      <c r="H2245" t="s">
        <v>1</v>
      </c>
      <c r="I2245" t="s">
        <v>8</v>
      </c>
      <c r="J2245" t="s">
        <v>16</v>
      </c>
      <c r="K2245" t="s">
        <v>9</v>
      </c>
      <c r="L2245" t="s">
        <v>46</v>
      </c>
      <c r="M2245">
        <v>5</v>
      </c>
      <c r="N2245">
        <v>72.13</v>
      </c>
      <c r="O2245">
        <v>0.1</v>
      </c>
      <c r="P2245">
        <v>31.41</v>
      </c>
      <c r="Q2245">
        <v>324.58499999999998</v>
      </c>
      <c r="R2245">
        <v>157.05000000000001</v>
      </c>
      <c r="S2245">
        <v>167.53499999999997</v>
      </c>
      <c r="T2245">
        <v>0.51615139331762094</v>
      </c>
      <c r="U2245">
        <v>2026</v>
      </c>
      <c r="V2245" t="s">
        <v>89</v>
      </c>
      <c r="W2245">
        <v>11</v>
      </c>
      <c r="X2245" t="s">
        <v>91</v>
      </c>
    </row>
    <row r="2246" spans="1:24">
      <c r="A2246">
        <v>4679</v>
      </c>
      <c r="B2246" s="28">
        <v>46327</v>
      </c>
      <c r="C2246">
        <v>2026</v>
      </c>
      <c r="D2246" t="s">
        <v>89</v>
      </c>
      <c r="E2246">
        <v>11</v>
      </c>
      <c r="F2246" t="s">
        <v>91</v>
      </c>
      <c r="G2246" t="s">
        <v>6</v>
      </c>
      <c r="H2246" t="s">
        <v>43</v>
      </c>
      <c r="I2246" t="s">
        <v>8</v>
      </c>
      <c r="J2246" t="s">
        <v>3</v>
      </c>
      <c r="K2246" t="s">
        <v>23</v>
      </c>
      <c r="L2246" t="s">
        <v>24</v>
      </c>
      <c r="M2246">
        <v>8</v>
      </c>
      <c r="N2246">
        <v>341.51</v>
      </c>
      <c r="O2246">
        <v>0.1</v>
      </c>
      <c r="P2246">
        <v>200.1</v>
      </c>
      <c r="Q2246">
        <v>2458.8719999999998</v>
      </c>
      <c r="R2246">
        <v>1600.8</v>
      </c>
      <c r="S2246">
        <v>858.07199999999989</v>
      </c>
      <c r="T2246">
        <v>0.34896977150498276</v>
      </c>
      <c r="U2246">
        <v>2026</v>
      </c>
      <c r="V2246" t="s">
        <v>89</v>
      </c>
      <c r="W2246">
        <v>11</v>
      </c>
      <c r="X2246" t="s">
        <v>91</v>
      </c>
    </row>
    <row r="2247" spans="1:24">
      <c r="A2247">
        <v>4809</v>
      </c>
      <c r="B2247" s="28">
        <v>46327</v>
      </c>
      <c r="C2247">
        <v>2026</v>
      </c>
      <c r="D2247" t="s">
        <v>89</v>
      </c>
      <c r="E2247">
        <v>11</v>
      </c>
      <c r="F2247" t="s">
        <v>91</v>
      </c>
      <c r="G2247" t="s">
        <v>6</v>
      </c>
      <c r="H2247" t="s">
        <v>41</v>
      </c>
      <c r="I2247" t="s">
        <v>2</v>
      </c>
      <c r="J2247" t="s">
        <v>13</v>
      </c>
      <c r="K2247" t="s">
        <v>14</v>
      </c>
      <c r="L2247" t="s">
        <v>15</v>
      </c>
      <c r="M2247">
        <v>1</v>
      </c>
      <c r="N2247">
        <v>36.47</v>
      </c>
      <c r="O2247">
        <v>0.05</v>
      </c>
      <c r="P2247">
        <v>13.88</v>
      </c>
      <c r="Q2247">
        <v>34.646499999999996</v>
      </c>
      <c r="R2247">
        <v>13.88</v>
      </c>
      <c r="S2247">
        <v>20.766499999999994</v>
      </c>
      <c r="T2247">
        <v>0.59938233299178834</v>
      </c>
      <c r="U2247">
        <v>2026</v>
      </c>
      <c r="V2247" t="s">
        <v>89</v>
      </c>
      <c r="W2247">
        <v>11</v>
      </c>
      <c r="X2247" t="s">
        <v>91</v>
      </c>
    </row>
    <row r="2248" spans="1:24">
      <c r="A2248">
        <v>4849</v>
      </c>
      <c r="B2248" s="28">
        <v>46327</v>
      </c>
      <c r="C2248">
        <v>2026</v>
      </c>
      <c r="D2248" t="s">
        <v>89</v>
      </c>
      <c r="E2248">
        <v>11</v>
      </c>
      <c r="F2248" t="s">
        <v>91</v>
      </c>
      <c r="G2248" t="s">
        <v>0</v>
      </c>
      <c r="H2248" t="s">
        <v>1</v>
      </c>
      <c r="I2248" t="s">
        <v>2</v>
      </c>
      <c r="J2248" t="s">
        <v>13</v>
      </c>
      <c r="K2248" t="s">
        <v>14</v>
      </c>
      <c r="L2248" t="s">
        <v>15</v>
      </c>
      <c r="M2248">
        <v>4</v>
      </c>
      <c r="N2248">
        <v>35.69</v>
      </c>
      <c r="O2248">
        <v>0.15</v>
      </c>
      <c r="P2248">
        <v>13.52</v>
      </c>
      <c r="Q2248">
        <v>121.34599999999999</v>
      </c>
      <c r="R2248">
        <v>54.08</v>
      </c>
      <c r="S2248">
        <v>67.265999999999991</v>
      </c>
      <c r="T2248">
        <v>0.55433224004087478</v>
      </c>
      <c r="U2248">
        <v>2026</v>
      </c>
      <c r="V2248" t="s">
        <v>89</v>
      </c>
      <c r="W2248">
        <v>11</v>
      </c>
      <c r="X2248" t="s">
        <v>91</v>
      </c>
    </row>
    <row r="2249" spans="1:24">
      <c r="A2249">
        <v>436</v>
      </c>
      <c r="B2249" s="28">
        <v>46328</v>
      </c>
      <c r="C2249">
        <v>2026</v>
      </c>
      <c r="D2249" t="s">
        <v>89</v>
      </c>
      <c r="E2249">
        <v>11</v>
      </c>
      <c r="F2249" t="s">
        <v>91</v>
      </c>
      <c r="G2249" t="s">
        <v>11</v>
      </c>
      <c r="H2249" t="s">
        <v>39</v>
      </c>
      <c r="I2249" t="s">
        <v>2</v>
      </c>
      <c r="J2249" t="s">
        <v>13</v>
      </c>
      <c r="K2249" t="s">
        <v>14</v>
      </c>
      <c r="L2249" t="s">
        <v>15</v>
      </c>
      <c r="M2249">
        <v>2</v>
      </c>
      <c r="N2249">
        <v>35.340000000000003</v>
      </c>
      <c r="O2249">
        <v>0.1</v>
      </c>
      <c r="P2249">
        <v>13.82</v>
      </c>
      <c r="Q2249">
        <v>63.612000000000009</v>
      </c>
      <c r="R2249">
        <v>27.64</v>
      </c>
      <c r="S2249">
        <v>35.972000000000008</v>
      </c>
      <c r="T2249">
        <v>0.56549078790165386</v>
      </c>
      <c r="U2249">
        <v>2026</v>
      </c>
      <c r="V2249" t="s">
        <v>89</v>
      </c>
      <c r="W2249">
        <v>11</v>
      </c>
      <c r="X2249" t="s">
        <v>91</v>
      </c>
    </row>
    <row r="2250" spans="1:24">
      <c r="A2250">
        <v>879</v>
      </c>
      <c r="B2250" s="28">
        <v>46328</v>
      </c>
      <c r="C2250">
        <v>2026</v>
      </c>
      <c r="D2250" t="s">
        <v>89</v>
      </c>
      <c r="E2250">
        <v>11</v>
      </c>
      <c r="F2250" t="s">
        <v>91</v>
      </c>
      <c r="G2250" t="s">
        <v>11</v>
      </c>
      <c r="H2250" t="s">
        <v>39</v>
      </c>
      <c r="I2250" t="s">
        <v>2</v>
      </c>
      <c r="J2250" t="s">
        <v>13</v>
      </c>
      <c r="K2250" t="s">
        <v>14</v>
      </c>
      <c r="L2250" t="s">
        <v>32</v>
      </c>
      <c r="M2250">
        <v>4</v>
      </c>
      <c r="N2250">
        <v>46.8</v>
      </c>
      <c r="O2250">
        <v>0.05</v>
      </c>
      <c r="P2250">
        <v>18.52</v>
      </c>
      <c r="Q2250">
        <v>177.83999999999997</v>
      </c>
      <c r="R2250">
        <v>74.08</v>
      </c>
      <c r="S2250">
        <v>103.75999999999998</v>
      </c>
      <c r="T2250">
        <v>0.58344579397210972</v>
      </c>
      <c r="U2250">
        <v>2026</v>
      </c>
      <c r="V2250" t="s">
        <v>89</v>
      </c>
      <c r="W2250">
        <v>11</v>
      </c>
      <c r="X2250" t="s">
        <v>91</v>
      </c>
    </row>
    <row r="2251" spans="1:24">
      <c r="A2251">
        <v>955</v>
      </c>
      <c r="B2251" s="28">
        <v>46328</v>
      </c>
      <c r="C2251">
        <v>2026</v>
      </c>
      <c r="D2251" t="s">
        <v>89</v>
      </c>
      <c r="E2251">
        <v>11</v>
      </c>
      <c r="F2251" t="s">
        <v>91</v>
      </c>
      <c r="G2251" t="s">
        <v>20</v>
      </c>
      <c r="H2251" t="s">
        <v>47</v>
      </c>
      <c r="I2251" t="s">
        <v>19</v>
      </c>
      <c r="J2251" t="s">
        <v>13</v>
      </c>
      <c r="K2251" t="s">
        <v>23</v>
      </c>
      <c r="L2251" t="s">
        <v>29</v>
      </c>
      <c r="M2251">
        <v>1</v>
      </c>
      <c r="N2251">
        <v>198.34</v>
      </c>
      <c r="O2251">
        <v>0.05</v>
      </c>
      <c r="P2251">
        <v>103.2</v>
      </c>
      <c r="Q2251">
        <v>188.423</v>
      </c>
      <c r="R2251">
        <v>103.2</v>
      </c>
      <c r="S2251">
        <v>85.222999999999999</v>
      </c>
      <c r="T2251">
        <v>0.45229616341954004</v>
      </c>
      <c r="U2251">
        <v>2026</v>
      </c>
      <c r="V2251" t="s">
        <v>89</v>
      </c>
      <c r="W2251">
        <v>11</v>
      </c>
      <c r="X2251" t="s">
        <v>91</v>
      </c>
    </row>
    <row r="2252" spans="1:24">
      <c r="A2252">
        <v>1068</v>
      </c>
      <c r="B2252" s="28">
        <v>46328</v>
      </c>
      <c r="C2252">
        <v>2026</v>
      </c>
      <c r="D2252" t="s">
        <v>89</v>
      </c>
      <c r="E2252">
        <v>11</v>
      </c>
      <c r="F2252" t="s">
        <v>91</v>
      </c>
      <c r="G2252" t="s">
        <v>6</v>
      </c>
      <c r="H2252" t="s">
        <v>27</v>
      </c>
      <c r="I2252" t="s">
        <v>2</v>
      </c>
      <c r="J2252" t="s">
        <v>3</v>
      </c>
      <c r="K2252" t="s">
        <v>34</v>
      </c>
      <c r="L2252" t="s">
        <v>38</v>
      </c>
      <c r="M2252">
        <v>5</v>
      </c>
      <c r="N2252">
        <v>122.26</v>
      </c>
      <c r="O2252">
        <v>0.1</v>
      </c>
      <c r="P2252">
        <v>68.3</v>
      </c>
      <c r="Q2252">
        <v>550.17000000000007</v>
      </c>
      <c r="R2252">
        <v>341.5</v>
      </c>
      <c r="S2252">
        <v>208.67000000000007</v>
      </c>
      <c r="T2252">
        <v>0.37928276714470083</v>
      </c>
      <c r="U2252">
        <v>2026</v>
      </c>
      <c r="V2252" t="s">
        <v>89</v>
      </c>
      <c r="W2252">
        <v>11</v>
      </c>
      <c r="X2252" t="s">
        <v>91</v>
      </c>
    </row>
    <row r="2253" spans="1:24">
      <c r="A2253">
        <v>1733</v>
      </c>
      <c r="B2253" s="28">
        <v>46328</v>
      </c>
      <c r="C2253">
        <v>2026</v>
      </c>
      <c r="D2253" t="s">
        <v>89</v>
      </c>
      <c r="E2253">
        <v>11</v>
      </c>
      <c r="F2253" t="s">
        <v>91</v>
      </c>
      <c r="G2253" t="s">
        <v>0</v>
      </c>
      <c r="H2253" t="s">
        <v>36</v>
      </c>
      <c r="I2253" t="s">
        <v>8</v>
      </c>
      <c r="J2253" t="s">
        <v>3</v>
      </c>
      <c r="K2253" t="s">
        <v>9</v>
      </c>
      <c r="L2253" t="s">
        <v>46</v>
      </c>
      <c r="M2253">
        <v>3</v>
      </c>
      <c r="N2253">
        <v>71.12</v>
      </c>
      <c r="O2253">
        <v>0.15</v>
      </c>
      <c r="P2253">
        <v>33.090000000000003</v>
      </c>
      <c r="Q2253">
        <v>181.35599999999999</v>
      </c>
      <c r="R2253">
        <v>99.27000000000001</v>
      </c>
      <c r="S2253">
        <v>82.085999999999984</v>
      </c>
      <c r="T2253">
        <v>0.45262356911268437</v>
      </c>
      <c r="U2253">
        <v>2026</v>
      </c>
      <c r="V2253" t="s">
        <v>89</v>
      </c>
      <c r="W2253">
        <v>11</v>
      </c>
      <c r="X2253" t="s">
        <v>91</v>
      </c>
    </row>
    <row r="2254" spans="1:24">
      <c r="A2254">
        <v>3270</v>
      </c>
      <c r="B2254" s="28">
        <v>46328</v>
      </c>
      <c r="C2254">
        <v>2026</v>
      </c>
      <c r="D2254" t="s">
        <v>89</v>
      </c>
      <c r="E2254">
        <v>11</v>
      </c>
      <c r="F2254" t="s">
        <v>91</v>
      </c>
      <c r="G2254" t="s">
        <v>6</v>
      </c>
      <c r="H2254" t="s">
        <v>43</v>
      </c>
      <c r="I2254" t="s">
        <v>19</v>
      </c>
      <c r="J2254" t="s">
        <v>3</v>
      </c>
      <c r="K2254" t="s">
        <v>4</v>
      </c>
      <c r="L2254" t="s">
        <v>5</v>
      </c>
      <c r="M2254">
        <v>2</v>
      </c>
      <c r="N2254">
        <v>81.900000000000006</v>
      </c>
      <c r="O2254">
        <v>0.15</v>
      </c>
      <c r="P2254">
        <v>41.91</v>
      </c>
      <c r="Q2254">
        <v>139.23000000000002</v>
      </c>
      <c r="R2254">
        <v>83.82</v>
      </c>
      <c r="S2254">
        <v>55.410000000000025</v>
      </c>
      <c r="T2254">
        <v>0.39797457444516282</v>
      </c>
      <c r="U2254">
        <v>2026</v>
      </c>
      <c r="V2254" t="s">
        <v>89</v>
      </c>
      <c r="W2254">
        <v>11</v>
      </c>
      <c r="X2254" t="s">
        <v>91</v>
      </c>
    </row>
    <row r="2255" spans="1:24">
      <c r="A2255">
        <v>3484</v>
      </c>
      <c r="B2255" s="28">
        <v>46328</v>
      </c>
      <c r="C2255">
        <v>2026</v>
      </c>
      <c r="D2255" t="s">
        <v>89</v>
      </c>
      <c r="E2255">
        <v>11</v>
      </c>
      <c r="F2255" t="s">
        <v>91</v>
      </c>
      <c r="G2255" t="s">
        <v>11</v>
      </c>
      <c r="H2255" t="s">
        <v>12</v>
      </c>
      <c r="I2255" t="s">
        <v>28</v>
      </c>
      <c r="J2255" t="s">
        <v>3</v>
      </c>
      <c r="K2255" t="s">
        <v>14</v>
      </c>
      <c r="L2255" t="s">
        <v>48</v>
      </c>
      <c r="M2255">
        <v>4</v>
      </c>
      <c r="N2255">
        <v>165.12</v>
      </c>
      <c r="O2255">
        <v>0.05</v>
      </c>
      <c r="P2255">
        <v>89.65</v>
      </c>
      <c r="Q2255">
        <v>627.45600000000002</v>
      </c>
      <c r="R2255">
        <v>358.6</v>
      </c>
      <c r="S2255">
        <v>268.85599999999999</v>
      </c>
      <c r="T2255">
        <v>0.42848582211342306</v>
      </c>
      <c r="U2255">
        <v>2026</v>
      </c>
      <c r="V2255" t="s">
        <v>89</v>
      </c>
      <c r="W2255">
        <v>11</v>
      </c>
      <c r="X2255" t="s">
        <v>91</v>
      </c>
    </row>
    <row r="2256" spans="1:24">
      <c r="A2256">
        <v>3608</v>
      </c>
      <c r="B2256" s="28">
        <v>46328</v>
      </c>
      <c r="C2256">
        <v>2026</v>
      </c>
      <c r="D2256" t="s">
        <v>89</v>
      </c>
      <c r="E2256">
        <v>11</v>
      </c>
      <c r="F2256" t="s">
        <v>91</v>
      </c>
      <c r="G2256" t="s">
        <v>20</v>
      </c>
      <c r="H2256" t="s">
        <v>33</v>
      </c>
      <c r="I2256" t="s">
        <v>19</v>
      </c>
      <c r="J2256" t="s">
        <v>13</v>
      </c>
      <c r="K2256" t="s">
        <v>9</v>
      </c>
      <c r="L2256" t="s">
        <v>10</v>
      </c>
      <c r="M2256">
        <v>1</v>
      </c>
      <c r="N2256">
        <v>91.35</v>
      </c>
      <c r="O2256">
        <v>0</v>
      </c>
      <c r="P2256">
        <v>45.5</v>
      </c>
      <c r="Q2256">
        <v>91.35</v>
      </c>
      <c r="R2256">
        <v>45.5</v>
      </c>
      <c r="S2256">
        <v>45.849999999999994</v>
      </c>
      <c r="T2256">
        <v>0.50191570881226055</v>
      </c>
      <c r="U2256">
        <v>2026</v>
      </c>
      <c r="V2256" t="s">
        <v>89</v>
      </c>
      <c r="W2256">
        <v>11</v>
      </c>
      <c r="X2256" t="s">
        <v>91</v>
      </c>
    </row>
    <row r="2257" spans="1:24">
      <c r="A2257">
        <v>4036</v>
      </c>
      <c r="B2257" s="28">
        <v>46328</v>
      </c>
      <c r="C2257">
        <v>2026</v>
      </c>
      <c r="D2257" t="s">
        <v>89</v>
      </c>
      <c r="E2257">
        <v>11</v>
      </c>
      <c r="F2257" t="s">
        <v>91</v>
      </c>
      <c r="G2257" t="s">
        <v>11</v>
      </c>
      <c r="H2257" t="s">
        <v>18</v>
      </c>
      <c r="I2257" t="s">
        <v>2</v>
      </c>
      <c r="J2257" t="s">
        <v>16</v>
      </c>
      <c r="K2257" t="s">
        <v>34</v>
      </c>
      <c r="L2257" t="s">
        <v>42</v>
      </c>
      <c r="M2257">
        <v>1</v>
      </c>
      <c r="N2257">
        <v>36.96</v>
      </c>
      <c r="O2257">
        <v>0.1</v>
      </c>
      <c r="P2257">
        <v>14.18</v>
      </c>
      <c r="Q2257">
        <v>33.264000000000003</v>
      </c>
      <c r="R2257">
        <v>14.18</v>
      </c>
      <c r="S2257">
        <v>19.084000000000003</v>
      </c>
      <c r="T2257">
        <v>0.57371332371332373</v>
      </c>
      <c r="U2257">
        <v>2026</v>
      </c>
      <c r="V2257" t="s">
        <v>89</v>
      </c>
      <c r="W2257">
        <v>11</v>
      </c>
      <c r="X2257" t="s">
        <v>91</v>
      </c>
    </row>
    <row r="2258" spans="1:24">
      <c r="A2258">
        <v>408</v>
      </c>
      <c r="B2258" s="28">
        <v>46329</v>
      </c>
      <c r="C2258">
        <v>2026</v>
      </c>
      <c r="D2258" t="s">
        <v>89</v>
      </c>
      <c r="E2258">
        <v>11</v>
      </c>
      <c r="F2258" t="s">
        <v>91</v>
      </c>
      <c r="G2258" t="s">
        <v>20</v>
      </c>
      <c r="H2258" t="s">
        <v>47</v>
      </c>
      <c r="I2258" t="s">
        <v>2</v>
      </c>
      <c r="J2258" t="s">
        <v>3</v>
      </c>
      <c r="K2258" t="s">
        <v>4</v>
      </c>
      <c r="L2258" t="s">
        <v>22</v>
      </c>
      <c r="M2258">
        <v>1</v>
      </c>
      <c r="N2258">
        <v>49.61</v>
      </c>
      <c r="O2258">
        <v>0</v>
      </c>
      <c r="P2258">
        <v>22.8</v>
      </c>
      <c r="Q2258">
        <v>49.61</v>
      </c>
      <c r="R2258">
        <v>22.8</v>
      </c>
      <c r="S2258">
        <v>26.81</v>
      </c>
      <c r="T2258">
        <v>0.54041523886313236</v>
      </c>
      <c r="U2258">
        <v>2026</v>
      </c>
      <c r="V2258" t="s">
        <v>89</v>
      </c>
      <c r="W2258">
        <v>11</v>
      </c>
      <c r="X2258" t="s">
        <v>91</v>
      </c>
    </row>
    <row r="2259" spans="1:24">
      <c r="A2259">
        <v>939</v>
      </c>
      <c r="B2259" s="28">
        <v>46329</v>
      </c>
      <c r="C2259">
        <v>2026</v>
      </c>
      <c r="D2259" t="s">
        <v>89</v>
      </c>
      <c r="E2259">
        <v>11</v>
      </c>
      <c r="F2259" t="s">
        <v>91</v>
      </c>
      <c r="G2259" t="s">
        <v>6</v>
      </c>
      <c r="H2259" t="s">
        <v>41</v>
      </c>
      <c r="I2259" t="s">
        <v>19</v>
      </c>
      <c r="J2259" t="s">
        <v>3</v>
      </c>
      <c r="K2259" t="s">
        <v>4</v>
      </c>
      <c r="L2259" t="s">
        <v>22</v>
      </c>
      <c r="M2259">
        <v>1</v>
      </c>
      <c r="N2259">
        <v>49.76</v>
      </c>
      <c r="O2259">
        <v>0.1</v>
      </c>
      <c r="P2259">
        <v>21.94</v>
      </c>
      <c r="Q2259">
        <v>44.783999999999999</v>
      </c>
      <c r="R2259">
        <v>21.94</v>
      </c>
      <c r="S2259">
        <v>22.843999999999998</v>
      </c>
      <c r="T2259">
        <v>0.51009289031797067</v>
      </c>
      <c r="U2259">
        <v>2026</v>
      </c>
      <c r="V2259" t="s">
        <v>89</v>
      </c>
      <c r="W2259">
        <v>11</v>
      </c>
      <c r="X2259" t="s">
        <v>91</v>
      </c>
    </row>
    <row r="2260" spans="1:24">
      <c r="A2260">
        <v>1022</v>
      </c>
      <c r="B2260" s="28">
        <v>46329</v>
      </c>
      <c r="C2260">
        <v>2026</v>
      </c>
      <c r="D2260" t="s">
        <v>89</v>
      </c>
      <c r="E2260">
        <v>11</v>
      </c>
      <c r="F2260" t="s">
        <v>91</v>
      </c>
      <c r="G2260" t="s">
        <v>20</v>
      </c>
      <c r="H2260" t="s">
        <v>31</v>
      </c>
      <c r="I2260" t="s">
        <v>2</v>
      </c>
      <c r="J2260" t="s">
        <v>3</v>
      </c>
      <c r="K2260" t="s">
        <v>4</v>
      </c>
      <c r="L2260" t="s">
        <v>26</v>
      </c>
      <c r="M2260">
        <v>1</v>
      </c>
      <c r="N2260">
        <v>39.97</v>
      </c>
      <c r="O2260">
        <v>0.1</v>
      </c>
      <c r="P2260">
        <v>16.93</v>
      </c>
      <c r="Q2260">
        <v>35.972999999999999</v>
      </c>
      <c r="R2260">
        <v>16.93</v>
      </c>
      <c r="S2260">
        <v>19.042999999999999</v>
      </c>
      <c r="T2260">
        <v>0.52936924915909156</v>
      </c>
      <c r="U2260">
        <v>2026</v>
      </c>
      <c r="V2260" t="s">
        <v>89</v>
      </c>
      <c r="W2260">
        <v>11</v>
      </c>
      <c r="X2260" t="s">
        <v>91</v>
      </c>
    </row>
    <row r="2261" spans="1:24">
      <c r="A2261">
        <v>1997</v>
      </c>
      <c r="B2261" s="28">
        <v>46329</v>
      </c>
      <c r="C2261">
        <v>2026</v>
      </c>
      <c r="D2261" t="s">
        <v>89</v>
      </c>
      <c r="E2261">
        <v>11</v>
      </c>
      <c r="F2261" t="s">
        <v>91</v>
      </c>
      <c r="G2261" t="s">
        <v>6</v>
      </c>
      <c r="H2261" t="s">
        <v>43</v>
      </c>
      <c r="I2261" t="s">
        <v>28</v>
      </c>
      <c r="J2261" t="s">
        <v>3</v>
      </c>
      <c r="K2261" t="s">
        <v>23</v>
      </c>
      <c r="L2261" t="s">
        <v>24</v>
      </c>
      <c r="M2261">
        <v>2</v>
      </c>
      <c r="N2261">
        <v>335.46</v>
      </c>
      <c r="O2261">
        <v>0.1</v>
      </c>
      <c r="P2261">
        <v>199.87</v>
      </c>
      <c r="Q2261">
        <v>603.82799999999997</v>
      </c>
      <c r="R2261">
        <v>399.74</v>
      </c>
      <c r="S2261">
        <v>204.08799999999997</v>
      </c>
      <c r="T2261">
        <v>0.33799028862523761</v>
      </c>
      <c r="U2261">
        <v>2026</v>
      </c>
      <c r="V2261" t="s">
        <v>89</v>
      </c>
      <c r="W2261">
        <v>11</v>
      </c>
      <c r="X2261" t="s">
        <v>91</v>
      </c>
    </row>
    <row r="2262" spans="1:24">
      <c r="A2262">
        <v>3978</v>
      </c>
      <c r="B2262" s="28">
        <v>46329</v>
      </c>
      <c r="C2262">
        <v>2026</v>
      </c>
      <c r="D2262" t="s">
        <v>89</v>
      </c>
      <c r="E2262">
        <v>11</v>
      </c>
      <c r="F2262" t="s">
        <v>91</v>
      </c>
      <c r="G2262" t="s">
        <v>6</v>
      </c>
      <c r="H2262" t="s">
        <v>43</v>
      </c>
      <c r="I2262" t="s">
        <v>2</v>
      </c>
      <c r="J2262" t="s">
        <v>13</v>
      </c>
      <c r="K2262" t="s">
        <v>9</v>
      </c>
      <c r="L2262" t="s">
        <v>37</v>
      </c>
      <c r="M2262">
        <v>4</v>
      </c>
      <c r="N2262">
        <v>154.46</v>
      </c>
      <c r="O2262">
        <v>0.05</v>
      </c>
      <c r="P2262">
        <v>80.48</v>
      </c>
      <c r="Q2262">
        <v>586.94799999999998</v>
      </c>
      <c r="R2262">
        <v>321.92</v>
      </c>
      <c r="S2262">
        <v>265.02799999999996</v>
      </c>
      <c r="T2262">
        <v>0.45153574081519993</v>
      </c>
      <c r="U2262">
        <v>2026</v>
      </c>
      <c r="V2262" t="s">
        <v>89</v>
      </c>
      <c r="W2262">
        <v>11</v>
      </c>
      <c r="X2262" t="s">
        <v>91</v>
      </c>
    </row>
    <row r="2263" spans="1:24">
      <c r="A2263">
        <v>4715</v>
      </c>
      <c r="B2263" s="28">
        <v>46329</v>
      </c>
      <c r="C2263">
        <v>2026</v>
      </c>
      <c r="D2263" t="s">
        <v>89</v>
      </c>
      <c r="E2263">
        <v>11</v>
      </c>
      <c r="F2263" t="s">
        <v>91</v>
      </c>
      <c r="G2263" t="s">
        <v>0</v>
      </c>
      <c r="H2263" t="s">
        <v>1</v>
      </c>
      <c r="I2263" t="s">
        <v>8</v>
      </c>
      <c r="J2263" t="s">
        <v>16</v>
      </c>
      <c r="K2263" t="s">
        <v>34</v>
      </c>
      <c r="L2263" t="s">
        <v>35</v>
      </c>
      <c r="M2263">
        <v>10</v>
      </c>
      <c r="N2263">
        <v>39.869999999999997</v>
      </c>
      <c r="O2263">
        <v>0.15</v>
      </c>
      <c r="P2263">
        <v>14.31</v>
      </c>
      <c r="Q2263">
        <v>338.89499999999998</v>
      </c>
      <c r="R2263">
        <v>143.1</v>
      </c>
      <c r="S2263">
        <v>195.79499999999999</v>
      </c>
      <c r="T2263">
        <v>0.57774531934670026</v>
      </c>
      <c r="U2263">
        <v>2026</v>
      </c>
      <c r="V2263" t="s">
        <v>89</v>
      </c>
      <c r="W2263">
        <v>11</v>
      </c>
      <c r="X2263" t="s">
        <v>91</v>
      </c>
    </row>
    <row r="2264" spans="1:24">
      <c r="A2264">
        <v>145</v>
      </c>
      <c r="B2264" s="28">
        <v>46330</v>
      </c>
      <c r="C2264">
        <v>2026</v>
      </c>
      <c r="D2264" t="s">
        <v>89</v>
      </c>
      <c r="E2264">
        <v>11</v>
      </c>
      <c r="F2264" t="s">
        <v>91</v>
      </c>
      <c r="G2264" t="s">
        <v>0</v>
      </c>
      <c r="H2264" t="s">
        <v>50</v>
      </c>
      <c r="I2264" t="s">
        <v>2</v>
      </c>
      <c r="J2264" t="s">
        <v>16</v>
      </c>
      <c r="K2264" t="s">
        <v>9</v>
      </c>
      <c r="L2264" t="s">
        <v>10</v>
      </c>
      <c r="M2264">
        <v>2</v>
      </c>
      <c r="N2264">
        <v>93.19</v>
      </c>
      <c r="O2264">
        <v>0.2</v>
      </c>
      <c r="P2264">
        <v>45.7</v>
      </c>
      <c r="Q2264">
        <v>149.10400000000001</v>
      </c>
      <c r="R2264">
        <v>91.4</v>
      </c>
      <c r="S2264">
        <v>57.704000000000008</v>
      </c>
      <c r="T2264">
        <v>0.38700504345959869</v>
      </c>
      <c r="U2264">
        <v>2026</v>
      </c>
      <c r="V2264" t="s">
        <v>89</v>
      </c>
      <c r="W2264">
        <v>11</v>
      </c>
      <c r="X2264" t="s">
        <v>91</v>
      </c>
    </row>
    <row r="2265" spans="1:24">
      <c r="A2265">
        <v>465</v>
      </c>
      <c r="B2265" s="28">
        <v>46330</v>
      </c>
      <c r="C2265">
        <v>2026</v>
      </c>
      <c r="D2265" t="s">
        <v>89</v>
      </c>
      <c r="E2265">
        <v>11</v>
      </c>
      <c r="F2265" t="s">
        <v>91</v>
      </c>
      <c r="G2265" t="s">
        <v>6</v>
      </c>
      <c r="H2265" t="s">
        <v>43</v>
      </c>
      <c r="I2265" t="s">
        <v>2</v>
      </c>
      <c r="J2265" t="s">
        <v>3</v>
      </c>
      <c r="K2265" t="s">
        <v>34</v>
      </c>
      <c r="L2265" t="s">
        <v>35</v>
      </c>
      <c r="M2265">
        <v>3</v>
      </c>
      <c r="N2265">
        <v>41.29</v>
      </c>
      <c r="O2265">
        <v>0.05</v>
      </c>
      <c r="P2265">
        <v>14.43</v>
      </c>
      <c r="Q2265">
        <v>117.6765</v>
      </c>
      <c r="R2265">
        <v>43.29</v>
      </c>
      <c r="S2265">
        <v>74.386500000000012</v>
      </c>
      <c r="T2265">
        <v>0.63212706020318421</v>
      </c>
      <c r="U2265">
        <v>2026</v>
      </c>
      <c r="V2265" t="s">
        <v>89</v>
      </c>
      <c r="W2265">
        <v>11</v>
      </c>
      <c r="X2265" t="s">
        <v>91</v>
      </c>
    </row>
    <row r="2266" spans="1:24">
      <c r="A2266">
        <v>1449</v>
      </c>
      <c r="B2266" s="28">
        <v>46330</v>
      </c>
      <c r="C2266">
        <v>2026</v>
      </c>
      <c r="D2266" t="s">
        <v>89</v>
      </c>
      <c r="E2266">
        <v>11</v>
      </c>
      <c r="F2266" t="s">
        <v>91</v>
      </c>
      <c r="G2266" t="s">
        <v>20</v>
      </c>
      <c r="H2266" t="s">
        <v>33</v>
      </c>
      <c r="I2266" t="s">
        <v>2</v>
      </c>
      <c r="J2266" t="s">
        <v>3</v>
      </c>
      <c r="K2266" t="s">
        <v>4</v>
      </c>
      <c r="L2266" t="s">
        <v>22</v>
      </c>
      <c r="M2266">
        <v>1</v>
      </c>
      <c r="N2266">
        <v>50.76</v>
      </c>
      <c r="O2266">
        <v>0.1</v>
      </c>
      <c r="P2266">
        <v>22.72</v>
      </c>
      <c r="Q2266">
        <v>45.683999999999997</v>
      </c>
      <c r="R2266">
        <v>22.72</v>
      </c>
      <c r="S2266">
        <v>22.963999999999999</v>
      </c>
      <c r="T2266">
        <v>0.50267051921898254</v>
      </c>
      <c r="U2266">
        <v>2026</v>
      </c>
      <c r="V2266" t="s">
        <v>89</v>
      </c>
      <c r="W2266">
        <v>11</v>
      </c>
      <c r="X2266" t="s">
        <v>91</v>
      </c>
    </row>
    <row r="2267" spans="1:24">
      <c r="A2267">
        <v>1802</v>
      </c>
      <c r="B2267" s="28">
        <v>46330</v>
      </c>
      <c r="C2267">
        <v>2026</v>
      </c>
      <c r="D2267" t="s">
        <v>89</v>
      </c>
      <c r="E2267">
        <v>11</v>
      </c>
      <c r="F2267" t="s">
        <v>91</v>
      </c>
      <c r="G2267" t="s">
        <v>11</v>
      </c>
      <c r="H2267" t="s">
        <v>52</v>
      </c>
      <c r="I2267" t="s">
        <v>19</v>
      </c>
      <c r="J2267" t="s">
        <v>16</v>
      </c>
      <c r="K2267" t="s">
        <v>14</v>
      </c>
      <c r="L2267" t="s">
        <v>15</v>
      </c>
      <c r="M2267">
        <v>1</v>
      </c>
      <c r="N2267">
        <v>35.94</v>
      </c>
      <c r="O2267">
        <v>0.05</v>
      </c>
      <c r="P2267">
        <v>13.39</v>
      </c>
      <c r="Q2267">
        <v>34.142999999999994</v>
      </c>
      <c r="R2267">
        <v>13.39</v>
      </c>
      <c r="S2267">
        <v>20.752999999999993</v>
      </c>
      <c r="T2267">
        <v>0.60782590867820629</v>
      </c>
      <c r="U2267">
        <v>2026</v>
      </c>
      <c r="V2267" t="s">
        <v>89</v>
      </c>
      <c r="W2267">
        <v>11</v>
      </c>
      <c r="X2267" t="s">
        <v>91</v>
      </c>
    </row>
    <row r="2268" spans="1:24">
      <c r="A2268">
        <v>2645</v>
      </c>
      <c r="B2268" s="28">
        <v>46330</v>
      </c>
      <c r="C2268">
        <v>2026</v>
      </c>
      <c r="D2268" t="s">
        <v>89</v>
      </c>
      <c r="E2268">
        <v>11</v>
      </c>
      <c r="F2268" t="s">
        <v>91</v>
      </c>
      <c r="G2268" t="s">
        <v>0</v>
      </c>
      <c r="H2268" t="s">
        <v>50</v>
      </c>
      <c r="I2268" t="s">
        <v>19</v>
      </c>
      <c r="J2268" t="s">
        <v>13</v>
      </c>
      <c r="K2268" t="s">
        <v>9</v>
      </c>
      <c r="L2268" t="s">
        <v>46</v>
      </c>
      <c r="M2268">
        <v>4</v>
      </c>
      <c r="N2268">
        <v>70.010000000000005</v>
      </c>
      <c r="O2268">
        <v>0.05</v>
      </c>
      <c r="P2268">
        <v>31.43</v>
      </c>
      <c r="Q2268">
        <v>266.03800000000001</v>
      </c>
      <c r="R2268">
        <v>125.72</v>
      </c>
      <c r="S2268">
        <v>140.31800000000001</v>
      </c>
      <c r="T2268">
        <v>0.52743593020545942</v>
      </c>
      <c r="U2268">
        <v>2026</v>
      </c>
      <c r="V2268" t="s">
        <v>89</v>
      </c>
      <c r="W2268">
        <v>11</v>
      </c>
      <c r="X2268" t="s">
        <v>91</v>
      </c>
    </row>
    <row r="2269" spans="1:24">
      <c r="A2269">
        <v>3539</v>
      </c>
      <c r="B2269" s="28">
        <v>46330</v>
      </c>
      <c r="C2269">
        <v>2026</v>
      </c>
      <c r="D2269" t="s">
        <v>89</v>
      </c>
      <c r="E2269">
        <v>11</v>
      </c>
      <c r="F2269" t="s">
        <v>91</v>
      </c>
      <c r="G2269" t="s">
        <v>0</v>
      </c>
      <c r="H2269" t="s">
        <v>50</v>
      </c>
      <c r="I2269" t="s">
        <v>28</v>
      </c>
      <c r="J2269" t="s">
        <v>3</v>
      </c>
      <c r="K2269" t="s">
        <v>9</v>
      </c>
      <c r="L2269" t="s">
        <v>37</v>
      </c>
      <c r="M2269">
        <v>3</v>
      </c>
      <c r="N2269">
        <v>152.32</v>
      </c>
      <c r="O2269">
        <v>0.1</v>
      </c>
      <c r="P2269">
        <v>79.36</v>
      </c>
      <c r="Q2269">
        <v>411.26400000000001</v>
      </c>
      <c r="R2269">
        <v>238.07999999999998</v>
      </c>
      <c r="S2269">
        <v>173.18400000000003</v>
      </c>
      <c r="T2269">
        <v>0.42110177404295057</v>
      </c>
      <c r="U2269">
        <v>2026</v>
      </c>
      <c r="V2269" t="s">
        <v>89</v>
      </c>
      <c r="W2269">
        <v>11</v>
      </c>
      <c r="X2269" t="s">
        <v>91</v>
      </c>
    </row>
    <row r="2270" spans="1:24">
      <c r="A2270">
        <v>4309</v>
      </c>
      <c r="B2270" s="28">
        <v>46330</v>
      </c>
      <c r="C2270">
        <v>2026</v>
      </c>
      <c r="D2270" t="s">
        <v>89</v>
      </c>
      <c r="E2270">
        <v>11</v>
      </c>
      <c r="F2270" t="s">
        <v>91</v>
      </c>
      <c r="G2270" t="s">
        <v>20</v>
      </c>
      <c r="H2270" t="s">
        <v>33</v>
      </c>
      <c r="I2270" t="s">
        <v>2</v>
      </c>
      <c r="J2270" t="s">
        <v>16</v>
      </c>
      <c r="K2270" t="s">
        <v>4</v>
      </c>
      <c r="L2270" t="s">
        <v>22</v>
      </c>
      <c r="M2270">
        <v>1</v>
      </c>
      <c r="N2270">
        <v>50.32</v>
      </c>
      <c r="O2270">
        <v>0.05</v>
      </c>
      <c r="P2270">
        <v>22.46</v>
      </c>
      <c r="Q2270">
        <v>47.803999999999995</v>
      </c>
      <c r="R2270">
        <v>22.46</v>
      </c>
      <c r="S2270">
        <v>25.343999999999994</v>
      </c>
      <c r="T2270">
        <v>0.53016483976236295</v>
      </c>
      <c r="U2270">
        <v>2026</v>
      </c>
      <c r="V2270" t="s">
        <v>89</v>
      </c>
      <c r="W2270">
        <v>11</v>
      </c>
      <c r="X2270" t="s">
        <v>91</v>
      </c>
    </row>
    <row r="2271" spans="1:24">
      <c r="A2271">
        <v>4355</v>
      </c>
      <c r="B2271" s="28">
        <v>46330</v>
      </c>
      <c r="C2271">
        <v>2026</v>
      </c>
      <c r="D2271" t="s">
        <v>89</v>
      </c>
      <c r="E2271">
        <v>11</v>
      </c>
      <c r="F2271" t="s">
        <v>91</v>
      </c>
      <c r="G2271" t="s">
        <v>11</v>
      </c>
      <c r="H2271" t="s">
        <v>12</v>
      </c>
      <c r="I2271" t="s">
        <v>19</v>
      </c>
      <c r="J2271" t="s">
        <v>3</v>
      </c>
      <c r="K2271" t="s">
        <v>9</v>
      </c>
      <c r="L2271" t="s">
        <v>37</v>
      </c>
      <c r="M2271">
        <v>2</v>
      </c>
      <c r="N2271">
        <v>151.04</v>
      </c>
      <c r="O2271">
        <v>0.15</v>
      </c>
      <c r="P2271">
        <v>76.97</v>
      </c>
      <c r="Q2271">
        <v>256.76799999999997</v>
      </c>
      <c r="R2271">
        <v>153.94</v>
      </c>
      <c r="S2271">
        <v>102.82799999999997</v>
      </c>
      <c r="T2271">
        <v>0.40047046360917243</v>
      </c>
      <c r="U2271">
        <v>2026</v>
      </c>
      <c r="V2271" t="s">
        <v>89</v>
      </c>
      <c r="W2271">
        <v>11</v>
      </c>
      <c r="X2271" t="s">
        <v>91</v>
      </c>
    </row>
    <row r="2272" spans="1:24">
      <c r="A2272">
        <v>5052</v>
      </c>
      <c r="B2272" s="28">
        <v>46330</v>
      </c>
      <c r="C2272">
        <v>2026</v>
      </c>
      <c r="D2272" t="s">
        <v>89</v>
      </c>
      <c r="E2272">
        <v>11</v>
      </c>
      <c r="F2272" t="s">
        <v>91</v>
      </c>
      <c r="G2272" t="s">
        <v>0</v>
      </c>
      <c r="H2272" t="s">
        <v>50</v>
      </c>
      <c r="I2272" t="s">
        <v>28</v>
      </c>
      <c r="J2272" t="s">
        <v>3</v>
      </c>
      <c r="K2272" t="s">
        <v>4</v>
      </c>
      <c r="L2272" t="s">
        <v>26</v>
      </c>
      <c r="M2272">
        <v>3</v>
      </c>
      <c r="N2272">
        <v>41.12</v>
      </c>
      <c r="O2272">
        <v>0.1</v>
      </c>
      <c r="P2272">
        <v>16.670000000000002</v>
      </c>
      <c r="Q2272">
        <v>111.02399999999999</v>
      </c>
      <c r="R2272">
        <v>50.010000000000005</v>
      </c>
      <c r="S2272">
        <v>61.013999999999982</v>
      </c>
      <c r="T2272">
        <v>0.54955685257241671</v>
      </c>
      <c r="U2272">
        <v>2026</v>
      </c>
      <c r="V2272" t="s">
        <v>89</v>
      </c>
      <c r="W2272">
        <v>11</v>
      </c>
      <c r="X2272" t="s">
        <v>91</v>
      </c>
    </row>
    <row r="2273" spans="1:24">
      <c r="A2273">
        <v>9</v>
      </c>
      <c r="B2273" s="28">
        <v>46331</v>
      </c>
      <c r="C2273">
        <v>2026</v>
      </c>
      <c r="D2273" t="s">
        <v>89</v>
      </c>
      <c r="E2273">
        <v>11</v>
      </c>
      <c r="F2273" t="s">
        <v>91</v>
      </c>
      <c r="G2273" t="s">
        <v>0</v>
      </c>
      <c r="H2273" t="s">
        <v>50</v>
      </c>
      <c r="I2273" t="s">
        <v>2</v>
      </c>
      <c r="J2273" t="s">
        <v>13</v>
      </c>
      <c r="K2273" t="s">
        <v>9</v>
      </c>
      <c r="L2273" t="s">
        <v>17</v>
      </c>
      <c r="M2273">
        <v>1</v>
      </c>
      <c r="N2273">
        <v>140.59</v>
      </c>
      <c r="O2273">
        <v>0.1</v>
      </c>
      <c r="P2273">
        <v>79.510000000000005</v>
      </c>
      <c r="Q2273">
        <v>126.53100000000001</v>
      </c>
      <c r="R2273">
        <v>79.510000000000005</v>
      </c>
      <c r="S2273">
        <v>47.021000000000001</v>
      </c>
      <c r="T2273">
        <v>0.37161644182058151</v>
      </c>
      <c r="U2273">
        <v>2026</v>
      </c>
      <c r="V2273" t="s">
        <v>89</v>
      </c>
      <c r="W2273">
        <v>11</v>
      </c>
      <c r="X2273" t="s">
        <v>91</v>
      </c>
    </row>
    <row r="2274" spans="1:24">
      <c r="A2274">
        <v>703</v>
      </c>
      <c r="B2274" s="28">
        <v>46331</v>
      </c>
      <c r="C2274">
        <v>2026</v>
      </c>
      <c r="D2274" t="s">
        <v>89</v>
      </c>
      <c r="E2274">
        <v>11</v>
      </c>
      <c r="F2274" t="s">
        <v>91</v>
      </c>
      <c r="G2274" t="s">
        <v>6</v>
      </c>
      <c r="H2274" t="s">
        <v>49</v>
      </c>
      <c r="I2274" t="s">
        <v>2</v>
      </c>
      <c r="J2274" t="s">
        <v>3</v>
      </c>
      <c r="K2274" t="s">
        <v>14</v>
      </c>
      <c r="L2274" t="s">
        <v>48</v>
      </c>
      <c r="M2274">
        <v>2</v>
      </c>
      <c r="N2274">
        <v>160.68</v>
      </c>
      <c r="O2274">
        <v>0</v>
      </c>
      <c r="P2274">
        <v>89.49</v>
      </c>
      <c r="Q2274">
        <v>321.36</v>
      </c>
      <c r="R2274">
        <v>178.98</v>
      </c>
      <c r="S2274">
        <v>142.38000000000002</v>
      </c>
      <c r="T2274">
        <v>0.4430545182972368</v>
      </c>
      <c r="U2274">
        <v>2026</v>
      </c>
      <c r="V2274" t="s">
        <v>89</v>
      </c>
      <c r="W2274">
        <v>11</v>
      </c>
      <c r="X2274" t="s">
        <v>91</v>
      </c>
    </row>
    <row r="2275" spans="1:24">
      <c r="A2275">
        <v>1627</v>
      </c>
      <c r="B2275" s="28">
        <v>46331</v>
      </c>
      <c r="C2275">
        <v>2026</v>
      </c>
      <c r="D2275" t="s">
        <v>89</v>
      </c>
      <c r="E2275">
        <v>11</v>
      </c>
      <c r="F2275" t="s">
        <v>91</v>
      </c>
      <c r="G2275" t="s">
        <v>20</v>
      </c>
      <c r="H2275" t="s">
        <v>21</v>
      </c>
      <c r="I2275" t="s">
        <v>2</v>
      </c>
      <c r="J2275" t="s">
        <v>3</v>
      </c>
      <c r="K2275" t="s">
        <v>34</v>
      </c>
      <c r="L2275" t="s">
        <v>45</v>
      </c>
      <c r="M2275">
        <v>6</v>
      </c>
      <c r="N2275">
        <v>49.7</v>
      </c>
      <c r="O2275">
        <v>0</v>
      </c>
      <c r="P2275">
        <v>22.34</v>
      </c>
      <c r="Q2275">
        <v>298.20000000000005</v>
      </c>
      <c r="R2275">
        <v>134.04</v>
      </c>
      <c r="S2275">
        <v>164.16000000000005</v>
      </c>
      <c r="T2275">
        <v>0.55050301810865199</v>
      </c>
      <c r="U2275">
        <v>2026</v>
      </c>
      <c r="V2275" t="s">
        <v>89</v>
      </c>
      <c r="W2275">
        <v>11</v>
      </c>
      <c r="X2275" t="s">
        <v>91</v>
      </c>
    </row>
    <row r="2276" spans="1:24">
      <c r="A2276">
        <v>1760</v>
      </c>
      <c r="B2276" s="28">
        <v>46331</v>
      </c>
      <c r="C2276">
        <v>2026</v>
      </c>
      <c r="D2276" t="s">
        <v>89</v>
      </c>
      <c r="E2276">
        <v>11</v>
      </c>
      <c r="F2276" t="s">
        <v>91</v>
      </c>
      <c r="G2276" t="s">
        <v>6</v>
      </c>
      <c r="H2276" t="s">
        <v>41</v>
      </c>
      <c r="I2276" t="s">
        <v>19</v>
      </c>
      <c r="J2276" t="s">
        <v>3</v>
      </c>
      <c r="K2276" t="s">
        <v>4</v>
      </c>
      <c r="L2276" t="s">
        <v>5</v>
      </c>
      <c r="M2276">
        <v>3</v>
      </c>
      <c r="N2276">
        <v>80.400000000000006</v>
      </c>
      <c r="O2276">
        <v>0.05</v>
      </c>
      <c r="P2276">
        <v>42.82</v>
      </c>
      <c r="Q2276">
        <v>229.14000000000001</v>
      </c>
      <c r="R2276">
        <v>128.46</v>
      </c>
      <c r="S2276">
        <v>100.68</v>
      </c>
      <c r="T2276">
        <v>0.43938203718250851</v>
      </c>
      <c r="U2276">
        <v>2026</v>
      </c>
      <c r="V2276" t="s">
        <v>89</v>
      </c>
      <c r="W2276">
        <v>11</v>
      </c>
      <c r="X2276" t="s">
        <v>91</v>
      </c>
    </row>
    <row r="2277" spans="1:24">
      <c r="A2277">
        <v>2268</v>
      </c>
      <c r="B2277" s="28">
        <v>46331</v>
      </c>
      <c r="C2277">
        <v>2026</v>
      </c>
      <c r="D2277" t="s">
        <v>89</v>
      </c>
      <c r="E2277">
        <v>11</v>
      </c>
      <c r="F2277" t="s">
        <v>91</v>
      </c>
      <c r="G2277" t="s">
        <v>6</v>
      </c>
      <c r="H2277" t="s">
        <v>7</v>
      </c>
      <c r="I2277" t="s">
        <v>19</v>
      </c>
      <c r="J2277" t="s">
        <v>13</v>
      </c>
      <c r="K2277" t="s">
        <v>9</v>
      </c>
      <c r="L2277" t="s">
        <v>37</v>
      </c>
      <c r="M2277">
        <v>4</v>
      </c>
      <c r="N2277">
        <v>151.38999999999999</v>
      </c>
      <c r="O2277">
        <v>0.05</v>
      </c>
      <c r="P2277">
        <v>80.66</v>
      </c>
      <c r="Q2277">
        <v>575.28199999999993</v>
      </c>
      <c r="R2277">
        <v>322.64</v>
      </c>
      <c r="S2277">
        <v>252.64199999999994</v>
      </c>
      <c r="T2277">
        <v>0.43916201097896329</v>
      </c>
      <c r="U2277">
        <v>2026</v>
      </c>
      <c r="V2277" t="s">
        <v>89</v>
      </c>
      <c r="W2277">
        <v>11</v>
      </c>
      <c r="X2277" t="s">
        <v>91</v>
      </c>
    </row>
    <row r="2278" spans="1:24">
      <c r="A2278">
        <v>2636</v>
      </c>
      <c r="B2278" s="28">
        <v>46331</v>
      </c>
      <c r="C2278">
        <v>2026</v>
      </c>
      <c r="D2278" t="s">
        <v>89</v>
      </c>
      <c r="E2278">
        <v>11</v>
      </c>
      <c r="F2278" t="s">
        <v>91</v>
      </c>
      <c r="G2278" t="s">
        <v>6</v>
      </c>
      <c r="H2278" t="s">
        <v>49</v>
      </c>
      <c r="I2278" t="s">
        <v>19</v>
      </c>
      <c r="J2278" t="s">
        <v>16</v>
      </c>
      <c r="K2278" t="s">
        <v>14</v>
      </c>
      <c r="L2278" t="s">
        <v>32</v>
      </c>
      <c r="M2278">
        <v>2</v>
      </c>
      <c r="N2278">
        <v>45.44</v>
      </c>
      <c r="O2278">
        <v>0.05</v>
      </c>
      <c r="P2278">
        <v>18.2</v>
      </c>
      <c r="Q2278">
        <v>86.335999999999999</v>
      </c>
      <c r="R2278">
        <v>36.4</v>
      </c>
      <c r="S2278">
        <v>49.936</v>
      </c>
      <c r="T2278">
        <v>0.57839140103780584</v>
      </c>
      <c r="U2278">
        <v>2026</v>
      </c>
      <c r="V2278" t="s">
        <v>89</v>
      </c>
      <c r="W2278">
        <v>11</v>
      </c>
      <c r="X2278" t="s">
        <v>91</v>
      </c>
    </row>
    <row r="2279" spans="1:24">
      <c r="A2279">
        <v>3255</v>
      </c>
      <c r="B2279" s="28">
        <v>46331</v>
      </c>
      <c r="C2279">
        <v>2026</v>
      </c>
      <c r="D2279" t="s">
        <v>89</v>
      </c>
      <c r="E2279">
        <v>11</v>
      </c>
      <c r="F2279" t="s">
        <v>91</v>
      </c>
      <c r="G2279" t="s">
        <v>20</v>
      </c>
      <c r="H2279" t="s">
        <v>47</v>
      </c>
      <c r="I2279" t="s">
        <v>2</v>
      </c>
      <c r="J2279" t="s">
        <v>13</v>
      </c>
      <c r="K2279" t="s">
        <v>9</v>
      </c>
      <c r="L2279" t="s">
        <v>46</v>
      </c>
      <c r="M2279">
        <v>2</v>
      </c>
      <c r="N2279">
        <v>70.790000000000006</v>
      </c>
      <c r="O2279">
        <v>0.15</v>
      </c>
      <c r="P2279">
        <v>33.32</v>
      </c>
      <c r="Q2279">
        <v>120.343</v>
      </c>
      <c r="R2279">
        <v>66.64</v>
      </c>
      <c r="S2279">
        <v>53.703000000000003</v>
      </c>
      <c r="T2279">
        <v>0.44624947026416162</v>
      </c>
      <c r="U2279">
        <v>2026</v>
      </c>
      <c r="V2279" t="s">
        <v>89</v>
      </c>
      <c r="W2279">
        <v>11</v>
      </c>
      <c r="X2279" t="s">
        <v>91</v>
      </c>
    </row>
    <row r="2280" spans="1:24">
      <c r="A2280">
        <v>4326</v>
      </c>
      <c r="B2280" s="28">
        <v>46331</v>
      </c>
      <c r="C2280">
        <v>2026</v>
      </c>
      <c r="D2280" t="s">
        <v>89</v>
      </c>
      <c r="E2280">
        <v>11</v>
      </c>
      <c r="F2280" t="s">
        <v>91</v>
      </c>
      <c r="G2280" t="s">
        <v>11</v>
      </c>
      <c r="H2280" t="s">
        <v>25</v>
      </c>
      <c r="I2280" t="s">
        <v>19</v>
      </c>
      <c r="J2280" t="s">
        <v>3</v>
      </c>
      <c r="K2280" t="s">
        <v>14</v>
      </c>
      <c r="L2280" t="s">
        <v>15</v>
      </c>
      <c r="M2280">
        <v>1</v>
      </c>
      <c r="N2280">
        <v>35.630000000000003</v>
      </c>
      <c r="O2280">
        <v>0</v>
      </c>
      <c r="P2280">
        <v>13.47</v>
      </c>
      <c r="Q2280">
        <v>35.630000000000003</v>
      </c>
      <c r="R2280">
        <v>13.47</v>
      </c>
      <c r="S2280">
        <v>22.160000000000004</v>
      </c>
      <c r="T2280">
        <v>0.62194779680044909</v>
      </c>
      <c r="U2280">
        <v>2026</v>
      </c>
      <c r="V2280" t="s">
        <v>89</v>
      </c>
      <c r="W2280">
        <v>11</v>
      </c>
      <c r="X2280" t="s">
        <v>91</v>
      </c>
    </row>
    <row r="2281" spans="1:24">
      <c r="A2281">
        <v>4346</v>
      </c>
      <c r="B2281" s="28">
        <v>46331</v>
      </c>
      <c r="C2281">
        <v>2026</v>
      </c>
      <c r="D2281" t="s">
        <v>89</v>
      </c>
      <c r="E2281">
        <v>11</v>
      </c>
      <c r="F2281" t="s">
        <v>91</v>
      </c>
      <c r="G2281" t="s">
        <v>0</v>
      </c>
      <c r="H2281" t="s">
        <v>50</v>
      </c>
      <c r="I2281" t="s">
        <v>2</v>
      </c>
      <c r="J2281" t="s">
        <v>16</v>
      </c>
      <c r="K2281" t="s">
        <v>9</v>
      </c>
      <c r="L2281" t="s">
        <v>46</v>
      </c>
      <c r="M2281">
        <v>3</v>
      </c>
      <c r="N2281">
        <v>73.010000000000005</v>
      </c>
      <c r="O2281">
        <v>0.15</v>
      </c>
      <c r="P2281">
        <v>32.49</v>
      </c>
      <c r="Q2281">
        <v>186.17550000000003</v>
      </c>
      <c r="R2281">
        <v>97.47</v>
      </c>
      <c r="S2281">
        <v>88.705500000000029</v>
      </c>
      <c r="T2281">
        <v>0.47646172562984934</v>
      </c>
      <c r="U2281">
        <v>2026</v>
      </c>
      <c r="V2281" t="s">
        <v>89</v>
      </c>
      <c r="W2281">
        <v>11</v>
      </c>
      <c r="X2281" t="s">
        <v>91</v>
      </c>
    </row>
    <row r="2282" spans="1:24">
      <c r="A2282">
        <v>266</v>
      </c>
      <c r="B2282" s="28">
        <v>46332</v>
      </c>
      <c r="C2282">
        <v>2026</v>
      </c>
      <c r="D2282" t="s">
        <v>89</v>
      </c>
      <c r="E2282">
        <v>11</v>
      </c>
      <c r="F2282" t="s">
        <v>91</v>
      </c>
      <c r="G2282" t="s">
        <v>6</v>
      </c>
      <c r="H2282" t="s">
        <v>7</v>
      </c>
      <c r="I2282" t="s">
        <v>28</v>
      </c>
      <c r="J2282" t="s">
        <v>16</v>
      </c>
      <c r="K2282" t="s">
        <v>9</v>
      </c>
      <c r="L2282" t="s">
        <v>10</v>
      </c>
      <c r="M2282">
        <v>1</v>
      </c>
      <c r="N2282">
        <v>93.48</v>
      </c>
      <c r="O2282">
        <v>0.05</v>
      </c>
      <c r="P2282">
        <v>46.34</v>
      </c>
      <c r="Q2282">
        <v>88.805999999999997</v>
      </c>
      <c r="R2282">
        <v>46.34</v>
      </c>
      <c r="S2282">
        <v>42.465999999999994</v>
      </c>
      <c r="T2282">
        <v>0.47818841069297113</v>
      </c>
      <c r="U2282">
        <v>2026</v>
      </c>
      <c r="V2282" t="s">
        <v>89</v>
      </c>
      <c r="W2282">
        <v>11</v>
      </c>
      <c r="X2282" t="s">
        <v>91</v>
      </c>
    </row>
    <row r="2283" spans="1:24">
      <c r="A2283">
        <v>274</v>
      </c>
      <c r="B2283" s="28">
        <v>46332</v>
      </c>
      <c r="C2283">
        <v>2026</v>
      </c>
      <c r="D2283" t="s">
        <v>89</v>
      </c>
      <c r="E2283">
        <v>11</v>
      </c>
      <c r="F2283" t="s">
        <v>91</v>
      </c>
      <c r="G2283" t="s">
        <v>6</v>
      </c>
      <c r="H2283" t="s">
        <v>7</v>
      </c>
      <c r="I2283" t="s">
        <v>2</v>
      </c>
      <c r="J2283" t="s">
        <v>16</v>
      </c>
      <c r="K2283" t="s">
        <v>4</v>
      </c>
      <c r="L2283" t="s">
        <v>5</v>
      </c>
      <c r="M2283">
        <v>1</v>
      </c>
      <c r="N2283">
        <v>82.89</v>
      </c>
      <c r="O2283">
        <v>0</v>
      </c>
      <c r="P2283">
        <v>41.44</v>
      </c>
      <c r="Q2283">
        <v>82.89</v>
      </c>
      <c r="R2283">
        <v>41.44</v>
      </c>
      <c r="S2283">
        <v>41.45</v>
      </c>
      <c r="T2283">
        <v>0.50006032090722652</v>
      </c>
      <c r="U2283">
        <v>2026</v>
      </c>
      <c r="V2283" t="s">
        <v>89</v>
      </c>
      <c r="W2283">
        <v>11</v>
      </c>
      <c r="X2283" t="s">
        <v>91</v>
      </c>
    </row>
    <row r="2284" spans="1:24">
      <c r="A2284">
        <v>1135</v>
      </c>
      <c r="B2284" s="28">
        <v>46332</v>
      </c>
      <c r="C2284">
        <v>2026</v>
      </c>
      <c r="D2284" t="s">
        <v>89</v>
      </c>
      <c r="E2284">
        <v>11</v>
      </c>
      <c r="F2284" t="s">
        <v>91</v>
      </c>
      <c r="G2284" t="s">
        <v>20</v>
      </c>
      <c r="H2284" t="s">
        <v>31</v>
      </c>
      <c r="I2284" t="s">
        <v>2</v>
      </c>
      <c r="J2284" t="s">
        <v>13</v>
      </c>
      <c r="K2284" t="s">
        <v>14</v>
      </c>
      <c r="L2284" t="s">
        <v>15</v>
      </c>
      <c r="M2284">
        <v>2</v>
      </c>
      <c r="N2284">
        <v>35.71</v>
      </c>
      <c r="O2284">
        <v>0.2</v>
      </c>
      <c r="P2284">
        <v>13.48</v>
      </c>
      <c r="Q2284">
        <v>57.136000000000003</v>
      </c>
      <c r="R2284">
        <v>26.96</v>
      </c>
      <c r="S2284">
        <v>30.176000000000002</v>
      </c>
      <c r="T2284">
        <v>0.52814337720526461</v>
      </c>
      <c r="U2284">
        <v>2026</v>
      </c>
      <c r="V2284" t="s">
        <v>89</v>
      </c>
      <c r="W2284">
        <v>11</v>
      </c>
      <c r="X2284" t="s">
        <v>91</v>
      </c>
    </row>
    <row r="2285" spans="1:24">
      <c r="A2285">
        <v>2166</v>
      </c>
      <c r="B2285" s="28">
        <v>46332</v>
      </c>
      <c r="C2285">
        <v>2026</v>
      </c>
      <c r="D2285" t="s">
        <v>89</v>
      </c>
      <c r="E2285">
        <v>11</v>
      </c>
      <c r="F2285" t="s">
        <v>91</v>
      </c>
      <c r="G2285" t="s">
        <v>20</v>
      </c>
      <c r="H2285" t="s">
        <v>47</v>
      </c>
      <c r="I2285" t="s">
        <v>19</v>
      </c>
      <c r="J2285" t="s">
        <v>13</v>
      </c>
      <c r="K2285" t="s">
        <v>34</v>
      </c>
      <c r="L2285" t="s">
        <v>35</v>
      </c>
      <c r="M2285">
        <v>1</v>
      </c>
      <c r="N2285">
        <v>40.380000000000003</v>
      </c>
      <c r="O2285">
        <v>0.15</v>
      </c>
      <c r="P2285">
        <v>14.53</v>
      </c>
      <c r="Q2285">
        <v>34.323</v>
      </c>
      <c r="R2285">
        <v>14.53</v>
      </c>
      <c r="S2285">
        <v>19.792999999999999</v>
      </c>
      <c r="T2285">
        <v>0.57666870611543275</v>
      </c>
      <c r="U2285">
        <v>2026</v>
      </c>
      <c r="V2285" t="s">
        <v>89</v>
      </c>
      <c r="W2285">
        <v>11</v>
      </c>
      <c r="X2285" t="s">
        <v>91</v>
      </c>
    </row>
    <row r="2286" spans="1:24">
      <c r="A2286">
        <v>3620</v>
      </c>
      <c r="B2286" s="28">
        <v>46332</v>
      </c>
      <c r="C2286">
        <v>2026</v>
      </c>
      <c r="D2286" t="s">
        <v>89</v>
      </c>
      <c r="E2286">
        <v>11</v>
      </c>
      <c r="F2286" t="s">
        <v>91</v>
      </c>
      <c r="G2286" t="s">
        <v>6</v>
      </c>
      <c r="H2286" t="s">
        <v>43</v>
      </c>
      <c r="I2286" t="s">
        <v>28</v>
      </c>
      <c r="J2286" t="s">
        <v>13</v>
      </c>
      <c r="K2286" t="s">
        <v>9</v>
      </c>
      <c r="L2286" t="s">
        <v>17</v>
      </c>
      <c r="M2286">
        <v>1</v>
      </c>
      <c r="N2286">
        <v>142</v>
      </c>
      <c r="O2286">
        <v>0.05</v>
      </c>
      <c r="P2286">
        <v>81.099999999999994</v>
      </c>
      <c r="Q2286">
        <v>134.9</v>
      </c>
      <c r="R2286">
        <v>81.099999999999994</v>
      </c>
      <c r="S2286">
        <v>53.800000000000011</v>
      </c>
      <c r="T2286">
        <v>0.39881393624907346</v>
      </c>
      <c r="U2286">
        <v>2026</v>
      </c>
      <c r="V2286" t="s">
        <v>89</v>
      </c>
      <c r="W2286">
        <v>11</v>
      </c>
      <c r="X2286" t="s">
        <v>91</v>
      </c>
    </row>
    <row r="2287" spans="1:24">
      <c r="A2287">
        <v>3986</v>
      </c>
      <c r="B2287" s="28">
        <v>46332</v>
      </c>
      <c r="C2287">
        <v>2026</v>
      </c>
      <c r="D2287" t="s">
        <v>89</v>
      </c>
      <c r="E2287">
        <v>11</v>
      </c>
      <c r="F2287" t="s">
        <v>91</v>
      </c>
      <c r="G2287" t="s">
        <v>0</v>
      </c>
      <c r="H2287" t="s">
        <v>50</v>
      </c>
      <c r="I2287" t="s">
        <v>28</v>
      </c>
      <c r="J2287" t="s">
        <v>13</v>
      </c>
      <c r="K2287" t="s">
        <v>14</v>
      </c>
      <c r="L2287" t="s">
        <v>15</v>
      </c>
      <c r="M2287">
        <v>2</v>
      </c>
      <c r="N2287">
        <v>36.29</v>
      </c>
      <c r="O2287">
        <v>0.15</v>
      </c>
      <c r="P2287">
        <v>13.93</v>
      </c>
      <c r="Q2287">
        <v>61.692999999999998</v>
      </c>
      <c r="R2287">
        <v>27.86</v>
      </c>
      <c r="S2287">
        <v>33.832999999999998</v>
      </c>
      <c r="T2287">
        <v>0.54840905775371596</v>
      </c>
      <c r="U2287">
        <v>2026</v>
      </c>
      <c r="V2287" t="s">
        <v>89</v>
      </c>
      <c r="W2287">
        <v>11</v>
      </c>
      <c r="X2287" t="s">
        <v>91</v>
      </c>
    </row>
    <row r="2288" spans="1:24">
      <c r="A2288">
        <v>4384</v>
      </c>
      <c r="B2288" s="28">
        <v>46332</v>
      </c>
      <c r="C2288">
        <v>2026</v>
      </c>
      <c r="D2288" t="s">
        <v>89</v>
      </c>
      <c r="E2288">
        <v>11</v>
      </c>
      <c r="F2288" t="s">
        <v>91</v>
      </c>
      <c r="G2288" t="s">
        <v>20</v>
      </c>
      <c r="H2288" t="s">
        <v>33</v>
      </c>
      <c r="I2288" t="s">
        <v>2</v>
      </c>
      <c r="J2288" t="s">
        <v>13</v>
      </c>
      <c r="K2288" t="s">
        <v>23</v>
      </c>
      <c r="L2288" t="s">
        <v>51</v>
      </c>
      <c r="M2288">
        <v>1</v>
      </c>
      <c r="N2288">
        <v>121.66</v>
      </c>
      <c r="O2288">
        <v>0</v>
      </c>
      <c r="P2288">
        <v>61.66</v>
      </c>
      <c r="Q2288">
        <v>121.66</v>
      </c>
      <c r="R2288">
        <v>61.66</v>
      </c>
      <c r="S2288">
        <v>60</v>
      </c>
      <c r="T2288">
        <v>0.49317770836758179</v>
      </c>
      <c r="U2288">
        <v>2026</v>
      </c>
      <c r="V2288" t="s">
        <v>89</v>
      </c>
      <c r="W2288">
        <v>11</v>
      </c>
      <c r="X2288" t="s">
        <v>91</v>
      </c>
    </row>
    <row r="2289" spans="1:24">
      <c r="A2289">
        <v>4565</v>
      </c>
      <c r="B2289" s="28">
        <v>46332</v>
      </c>
      <c r="C2289">
        <v>2026</v>
      </c>
      <c r="D2289" t="s">
        <v>89</v>
      </c>
      <c r="E2289">
        <v>11</v>
      </c>
      <c r="F2289" t="s">
        <v>91</v>
      </c>
      <c r="G2289" t="s">
        <v>6</v>
      </c>
      <c r="H2289" t="s">
        <v>49</v>
      </c>
      <c r="I2289" t="s">
        <v>2</v>
      </c>
      <c r="J2289" t="s">
        <v>3</v>
      </c>
      <c r="K2289" t="s">
        <v>23</v>
      </c>
      <c r="L2289" t="s">
        <v>51</v>
      </c>
      <c r="M2289">
        <v>3</v>
      </c>
      <c r="N2289">
        <v>124.65</v>
      </c>
      <c r="O2289">
        <v>0.05</v>
      </c>
      <c r="P2289">
        <v>62.27</v>
      </c>
      <c r="Q2289">
        <v>355.25250000000005</v>
      </c>
      <c r="R2289">
        <v>186.81</v>
      </c>
      <c r="S2289">
        <v>168.44250000000005</v>
      </c>
      <c r="T2289">
        <v>0.47414866890451163</v>
      </c>
      <c r="U2289">
        <v>2026</v>
      </c>
      <c r="V2289" t="s">
        <v>89</v>
      </c>
      <c r="W2289">
        <v>11</v>
      </c>
      <c r="X2289" t="s">
        <v>91</v>
      </c>
    </row>
    <row r="2290" spans="1:24">
      <c r="A2290">
        <v>4634</v>
      </c>
      <c r="B2290" s="28">
        <v>46332</v>
      </c>
      <c r="C2290">
        <v>2026</v>
      </c>
      <c r="D2290" t="s">
        <v>89</v>
      </c>
      <c r="E2290">
        <v>11</v>
      </c>
      <c r="F2290" t="s">
        <v>91</v>
      </c>
      <c r="G2290" t="s">
        <v>0</v>
      </c>
      <c r="H2290" t="s">
        <v>50</v>
      </c>
      <c r="I2290" t="s">
        <v>2</v>
      </c>
      <c r="J2290" t="s">
        <v>13</v>
      </c>
      <c r="K2290" t="s">
        <v>4</v>
      </c>
      <c r="L2290" t="s">
        <v>5</v>
      </c>
      <c r="M2290">
        <v>2</v>
      </c>
      <c r="N2290">
        <v>80.61</v>
      </c>
      <c r="O2290">
        <v>0</v>
      </c>
      <c r="P2290">
        <v>43.72</v>
      </c>
      <c r="Q2290">
        <v>161.22</v>
      </c>
      <c r="R2290">
        <v>87.44</v>
      </c>
      <c r="S2290">
        <v>73.78</v>
      </c>
      <c r="T2290">
        <v>0.45763552909068356</v>
      </c>
      <c r="U2290">
        <v>2026</v>
      </c>
      <c r="V2290" t="s">
        <v>89</v>
      </c>
      <c r="W2290">
        <v>11</v>
      </c>
      <c r="X2290" t="s">
        <v>91</v>
      </c>
    </row>
    <row r="2291" spans="1:24">
      <c r="A2291">
        <v>104</v>
      </c>
      <c r="B2291" s="28">
        <v>46333</v>
      </c>
      <c r="C2291">
        <v>2026</v>
      </c>
      <c r="D2291" t="s">
        <v>89</v>
      </c>
      <c r="E2291">
        <v>11</v>
      </c>
      <c r="F2291" t="s">
        <v>91</v>
      </c>
      <c r="G2291" t="s">
        <v>6</v>
      </c>
      <c r="H2291" t="s">
        <v>41</v>
      </c>
      <c r="I2291" t="s">
        <v>2</v>
      </c>
      <c r="J2291" t="s">
        <v>13</v>
      </c>
      <c r="K2291" t="s">
        <v>9</v>
      </c>
      <c r="L2291" t="s">
        <v>37</v>
      </c>
      <c r="M2291">
        <v>1</v>
      </c>
      <c r="N2291">
        <v>153.96</v>
      </c>
      <c r="O2291">
        <v>0</v>
      </c>
      <c r="P2291">
        <v>80.62</v>
      </c>
      <c r="Q2291">
        <v>153.96</v>
      </c>
      <c r="R2291">
        <v>80.62</v>
      </c>
      <c r="S2291">
        <v>73.34</v>
      </c>
      <c r="T2291">
        <v>0.47635749545336453</v>
      </c>
      <c r="U2291">
        <v>2026</v>
      </c>
      <c r="V2291" t="s">
        <v>89</v>
      </c>
      <c r="W2291">
        <v>11</v>
      </c>
      <c r="X2291" t="s">
        <v>91</v>
      </c>
    </row>
    <row r="2292" spans="1:24">
      <c r="A2292">
        <v>181</v>
      </c>
      <c r="B2292" s="28">
        <v>46333</v>
      </c>
      <c r="C2292">
        <v>2026</v>
      </c>
      <c r="D2292" t="s">
        <v>89</v>
      </c>
      <c r="E2292">
        <v>11</v>
      </c>
      <c r="F2292" t="s">
        <v>91</v>
      </c>
      <c r="G2292" t="s">
        <v>6</v>
      </c>
      <c r="H2292" t="s">
        <v>7</v>
      </c>
      <c r="I2292" t="s">
        <v>19</v>
      </c>
      <c r="J2292" t="s">
        <v>3</v>
      </c>
      <c r="K2292" t="s">
        <v>14</v>
      </c>
      <c r="L2292" t="s">
        <v>15</v>
      </c>
      <c r="M2292">
        <v>1</v>
      </c>
      <c r="N2292">
        <v>35.58</v>
      </c>
      <c r="O2292">
        <v>0</v>
      </c>
      <c r="P2292">
        <v>13.4</v>
      </c>
      <c r="Q2292">
        <v>35.58</v>
      </c>
      <c r="R2292">
        <v>13.4</v>
      </c>
      <c r="S2292">
        <v>22.18</v>
      </c>
      <c r="T2292">
        <v>0.62338392355255767</v>
      </c>
      <c r="U2292">
        <v>2026</v>
      </c>
      <c r="V2292" t="s">
        <v>89</v>
      </c>
      <c r="W2292">
        <v>11</v>
      </c>
      <c r="X2292" t="s">
        <v>91</v>
      </c>
    </row>
    <row r="2293" spans="1:24">
      <c r="A2293">
        <v>823</v>
      </c>
      <c r="B2293" s="28">
        <v>46333</v>
      </c>
      <c r="C2293">
        <v>2026</v>
      </c>
      <c r="D2293" t="s">
        <v>89</v>
      </c>
      <c r="E2293">
        <v>11</v>
      </c>
      <c r="F2293" t="s">
        <v>91</v>
      </c>
      <c r="G2293" t="s">
        <v>0</v>
      </c>
      <c r="H2293" t="s">
        <v>1</v>
      </c>
      <c r="I2293" t="s">
        <v>28</v>
      </c>
      <c r="J2293" t="s">
        <v>13</v>
      </c>
      <c r="K2293" t="s">
        <v>34</v>
      </c>
      <c r="L2293" t="s">
        <v>42</v>
      </c>
      <c r="M2293">
        <v>5</v>
      </c>
      <c r="N2293">
        <v>36.369999999999997</v>
      </c>
      <c r="O2293">
        <v>0.15</v>
      </c>
      <c r="P2293">
        <v>13.65</v>
      </c>
      <c r="Q2293">
        <v>154.57249999999999</v>
      </c>
      <c r="R2293">
        <v>68.25</v>
      </c>
      <c r="S2293">
        <v>86.322499999999991</v>
      </c>
      <c r="T2293">
        <v>0.55845962250723769</v>
      </c>
      <c r="U2293">
        <v>2026</v>
      </c>
      <c r="V2293" t="s">
        <v>89</v>
      </c>
      <c r="W2293">
        <v>11</v>
      </c>
      <c r="X2293" t="s">
        <v>91</v>
      </c>
    </row>
    <row r="2294" spans="1:24">
      <c r="A2294">
        <v>1730</v>
      </c>
      <c r="B2294" s="28">
        <v>46333</v>
      </c>
      <c r="C2294">
        <v>2026</v>
      </c>
      <c r="D2294" t="s">
        <v>89</v>
      </c>
      <c r="E2294">
        <v>11</v>
      </c>
      <c r="F2294" t="s">
        <v>91</v>
      </c>
      <c r="G2294" t="s">
        <v>20</v>
      </c>
      <c r="H2294" t="s">
        <v>21</v>
      </c>
      <c r="I2294" t="s">
        <v>28</v>
      </c>
      <c r="J2294" t="s">
        <v>3</v>
      </c>
      <c r="K2294" t="s">
        <v>9</v>
      </c>
      <c r="L2294" t="s">
        <v>37</v>
      </c>
      <c r="M2294">
        <v>2</v>
      </c>
      <c r="N2294">
        <v>151.55000000000001</v>
      </c>
      <c r="O2294">
        <v>0.1</v>
      </c>
      <c r="P2294">
        <v>80.48</v>
      </c>
      <c r="Q2294">
        <v>272.79000000000002</v>
      </c>
      <c r="R2294">
        <v>160.96</v>
      </c>
      <c r="S2294">
        <v>111.83000000000001</v>
      </c>
      <c r="T2294">
        <v>0.40994904505297114</v>
      </c>
      <c r="U2294">
        <v>2026</v>
      </c>
      <c r="V2294" t="s">
        <v>89</v>
      </c>
      <c r="W2294">
        <v>11</v>
      </c>
      <c r="X2294" t="s">
        <v>91</v>
      </c>
    </row>
    <row r="2295" spans="1:24">
      <c r="A2295">
        <v>2710</v>
      </c>
      <c r="B2295" s="28">
        <v>46333</v>
      </c>
      <c r="C2295">
        <v>2026</v>
      </c>
      <c r="D2295" t="s">
        <v>89</v>
      </c>
      <c r="E2295">
        <v>11</v>
      </c>
      <c r="F2295" t="s">
        <v>91</v>
      </c>
      <c r="G2295" t="s">
        <v>0</v>
      </c>
      <c r="H2295" t="s">
        <v>36</v>
      </c>
      <c r="I2295" t="s">
        <v>19</v>
      </c>
      <c r="J2295" t="s">
        <v>13</v>
      </c>
      <c r="K2295" t="s">
        <v>23</v>
      </c>
      <c r="L2295" t="s">
        <v>40</v>
      </c>
      <c r="M2295">
        <v>2</v>
      </c>
      <c r="N2295">
        <v>80.67</v>
      </c>
      <c r="O2295">
        <v>0</v>
      </c>
      <c r="P2295">
        <v>40.5</v>
      </c>
      <c r="Q2295">
        <v>161.34</v>
      </c>
      <c r="R2295">
        <v>81</v>
      </c>
      <c r="S2295">
        <v>80.34</v>
      </c>
      <c r="T2295">
        <v>0.49795462997396805</v>
      </c>
      <c r="U2295">
        <v>2026</v>
      </c>
      <c r="V2295" t="s">
        <v>89</v>
      </c>
      <c r="W2295">
        <v>11</v>
      </c>
      <c r="X2295" t="s">
        <v>91</v>
      </c>
    </row>
    <row r="2296" spans="1:24">
      <c r="A2296">
        <v>3018</v>
      </c>
      <c r="B2296" s="28">
        <v>46333</v>
      </c>
      <c r="C2296">
        <v>2026</v>
      </c>
      <c r="D2296" t="s">
        <v>89</v>
      </c>
      <c r="E2296">
        <v>11</v>
      </c>
      <c r="F2296" t="s">
        <v>91</v>
      </c>
      <c r="G2296" t="s">
        <v>20</v>
      </c>
      <c r="H2296" t="s">
        <v>31</v>
      </c>
      <c r="I2296" t="s">
        <v>8</v>
      </c>
      <c r="J2296" t="s">
        <v>16</v>
      </c>
      <c r="K2296" t="s">
        <v>4</v>
      </c>
      <c r="L2296" t="s">
        <v>5</v>
      </c>
      <c r="M2296">
        <v>10</v>
      </c>
      <c r="N2296">
        <v>81.48</v>
      </c>
      <c r="O2296">
        <v>0.05</v>
      </c>
      <c r="P2296">
        <v>43.7</v>
      </c>
      <c r="Q2296">
        <v>774.06000000000006</v>
      </c>
      <c r="R2296">
        <v>437</v>
      </c>
      <c r="S2296">
        <v>337.06000000000006</v>
      </c>
      <c r="T2296">
        <v>0.43544428080510561</v>
      </c>
      <c r="U2296">
        <v>2026</v>
      </c>
      <c r="V2296" t="s">
        <v>89</v>
      </c>
      <c r="W2296">
        <v>11</v>
      </c>
      <c r="X2296" t="s">
        <v>91</v>
      </c>
    </row>
    <row r="2297" spans="1:24">
      <c r="A2297">
        <v>3735</v>
      </c>
      <c r="B2297" s="28">
        <v>46333</v>
      </c>
      <c r="C2297">
        <v>2026</v>
      </c>
      <c r="D2297" t="s">
        <v>89</v>
      </c>
      <c r="E2297">
        <v>11</v>
      </c>
      <c r="F2297" t="s">
        <v>91</v>
      </c>
      <c r="G2297" t="s">
        <v>20</v>
      </c>
      <c r="H2297" t="s">
        <v>33</v>
      </c>
      <c r="I2297" t="s">
        <v>19</v>
      </c>
      <c r="J2297" t="s">
        <v>3</v>
      </c>
      <c r="K2297" t="s">
        <v>14</v>
      </c>
      <c r="L2297" t="s">
        <v>48</v>
      </c>
      <c r="M2297">
        <v>2</v>
      </c>
      <c r="N2297">
        <v>163.58000000000001</v>
      </c>
      <c r="O2297">
        <v>0.1</v>
      </c>
      <c r="P2297">
        <v>88.14</v>
      </c>
      <c r="Q2297">
        <v>294.44400000000002</v>
      </c>
      <c r="R2297">
        <v>176.28</v>
      </c>
      <c r="S2297">
        <v>118.16400000000002</v>
      </c>
      <c r="T2297">
        <v>0.40131230386762851</v>
      </c>
      <c r="U2297">
        <v>2026</v>
      </c>
      <c r="V2297" t="s">
        <v>89</v>
      </c>
      <c r="W2297">
        <v>11</v>
      </c>
      <c r="X2297" t="s">
        <v>91</v>
      </c>
    </row>
    <row r="2298" spans="1:24">
      <c r="A2298">
        <v>4460</v>
      </c>
      <c r="B2298" s="28">
        <v>46333</v>
      </c>
      <c r="C2298">
        <v>2026</v>
      </c>
      <c r="D2298" t="s">
        <v>89</v>
      </c>
      <c r="E2298">
        <v>11</v>
      </c>
      <c r="F2298" t="s">
        <v>91</v>
      </c>
      <c r="G2298" t="s">
        <v>0</v>
      </c>
      <c r="H2298" t="s">
        <v>36</v>
      </c>
      <c r="I2298" t="s">
        <v>19</v>
      </c>
      <c r="J2298" t="s">
        <v>3</v>
      </c>
      <c r="K2298" t="s">
        <v>9</v>
      </c>
      <c r="L2298" t="s">
        <v>46</v>
      </c>
      <c r="M2298">
        <v>2</v>
      </c>
      <c r="N2298">
        <v>71.88</v>
      </c>
      <c r="O2298">
        <v>0.15</v>
      </c>
      <c r="P2298">
        <v>31.65</v>
      </c>
      <c r="Q2298">
        <v>122.19599999999998</v>
      </c>
      <c r="R2298">
        <v>63.3</v>
      </c>
      <c r="S2298">
        <v>58.895999999999987</v>
      </c>
      <c r="T2298">
        <v>0.48197977020524396</v>
      </c>
      <c r="U2298">
        <v>2026</v>
      </c>
      <c r="V2298" t="s">
        <v>89</v>
      </c>
      <c r="W2298">
        <v>11</v>
      </c>
      <c r="X2298" t="s">
        <v>91</v>
      </c>
    </row>
    <row r="2299" spans="1:24">
      <c r="A2299">
        <v>319</v>
      </c>
      <c r="B2299" s="28">
        <v>46334</v>
      </c>
      <c r="C2299">
        <v>2026</v>
      </c>
      <c r="D2299" t="s">
        <v>89</v>
      </c>
      <c r="E2299">
        <v>11</v>
      </c>
      <c r="F2299" t="s">
        <v>91</v>
      </c>
      <c r="G2299" t="s">
        <v>20</v>
      </c>
      <c r="H2299" t="s">
        <v>33</v>
      </c>
      <c r="I2299" t="s">
        <v>2</v>
      </c>
      <c r="J2299" t="s">
        <v>3</v>
      </c>
      <c r="K2299" t="s">
        <v>14</v>
      </c>
      <c r="L2299" t="s">
        <v>15</v>
      </c>
      <c r="M2299">
        <v>2</v>
      </c>
      <c r="N2299">
        <v>36.299999999999997</v>
      </c>
      <c r="O2299">
        <v>0.15</v>
      </c>
      <c r="P2299">
        <v>13.38</v>
      </c>
      <c r="Q2299">
        <v>61.709999999999994</v>
      </c>
      <c r="R2299">
        <v>26.76</v>
      </c>
      <c r="S2299">
        <v>34.949999999999989</v>
      </c>
      <c r="T2299">
        <v>0.56635877491492448</v>
      </c>
      <c r="U2299">
        <v>2026</v>
      </c>
      <c r="V2299" t="s">
        <v>89</v>
      </c>
      <c r="W2299">
        <v>11</v>
      </c>
      <c r="X2299" t="s">
        <v>91</v>
      </c>
    </row>
    <row r="2300" spans="1:24">
      <c r="A2300">
        <v>595</v>
      </c>
      <c r="B2300" s="28">
        <v>46334</v>
      </c>
      <c r="C2300">
        <v>2026</v>
      </c>
      <c r="D2300" t="s">
        <v>89</v>
      </c>
      <c r="E2300">
        <v>11</v>
      </c>
      <c r="F2300" t="s">
        <v>91</v>
      </c>
      <c r="G2300" t="s">
        <v>6</v>
      </c>
      <c r="H2300" t="s">
        <v>43</v>
      </c>
      <c r="I2300" t="s">
        <v>2</v>
      </c>
      <c r="J2300" t="s">
        <v>13</v>
      </c>
      <c r="K2300" t="s">
        <v>34</v>
      </c>
      <c r="L2300" t="s">
        <v>42</v>
      </c>
      <c r="M2300">
        <v>2</v>
      </c>
      <c r="N2300">
        <v>36.159999999999997</v>
      </c>
      <c r="O2300">
        <v>0.1</v>
      </c>
      <c r="P2300">
        <v>13.79</v>
      </c>
      <c r="Q2300">
        <v>65.087999999999994</v>
      </c>
      <c r="R2300">
        <v>27.58</v>
      </c>
      <c r="S2300">
        <v>37.507999999999996</v>
      </c>
      <c r="T2300">
        <v>0.57626597836774829</v>
      </c>
      <c r="U2300">
        <v>2026</v>
      </c>
      <c r="V2300" t="s">
        <v>89</v>
      </c>
      <c r="W2300">
        <v>11</v>
      </c>
      <c r="X2300" t="s">
        <v>91</v>
      </c>
    </row>
    <row r="2301" spans="1:24">
      <c r="A2301">
        <v>1623</v>
      </c>
      <c r="B2301" s="28">
        <v>46334</v>
      </c>
      <c r="C2301">
        <v>2026</v>
      </c>
      <c r="D2301" t="s">
        <v>89</v>
      </c>
      <c r="E2301">
        <v>11</v>
      </c>
      <c r="F2301" t="s">
        <v>91</v>
      </c>
      <c r="G2301" t="s">
        <v>11</v>
      </c>
      <c r="H2301" t="s">
        <v>25</v>
      </c>
      <c r="I2301" t="s">
        <v>2</v>
      </c>
      <c r="J2301" t="s">
        <v>3</v>
      </c>
      <c r="K2301" t="s">
        <v>14</v>
      </c>
      <c r="L2301" t="s">
        <v>15</v>
      </c>
      <c r="M2301">
        <v>2</v>
      </c>
      <c r="N2301">
        <v>35.49</v>
      </c>
      <c r="O2301">
        <v>0.1</v>
      </c>
      <c r="P2301">
        <v>13.78</v>
      </c>
      <c r="Q2301">
        <v>63.882000000000005</v>
      </c>
      <c r="R2301">
        <v>27.56</v>
      </c>
      <c r="S2301">
        <v>36.322000000000003</v>
      </c>
      <c r="T2301">
        <v>0.56857956857956859</v>
      </c>
      <c r="U2301">
        <v>2026</v>
      </c>
      <c r="V2301" t="s">
        <v>89</v>
      </c>
      <c r="W2301">
        <v>11</v>
      </c>
      <c r="X2301" t="s">
        <v>91</v>
      </c>
    </row>
    <row r="2302" spans="1:24">
      <c r="A2302">
        <v>2638</v>
      </c>
      <c r="B2302" s="28">
        <v>46334</v>
      </c>
      <c r="C2302">
        <v>2026</v>
      </c>
      <c r="D2302" t="s">
        <v>89</v>
      </c>
      <c r="E2302">
        <v>11</v>
      </c>
      <c r="F2302" t="s">
        <v>91</v>
      </c>
      <c r="G2302" t="s">
        <v>0</v>
      </c>
      <c r="H2302" t="s">
        <v>36</v>
      </c>
      <c r="I2302" t="s">
        <v>2</v>
      </c>
      <c r="J2302" t="s">
        <v>13</v>
      </c>
      <c r="K2302" t="s">
        <v>9</v>
      </c>
      <c r="L2302" t="s">
        <v>46</v>
      </c>
      <c r="M2302">
        <v>1</v>
      </c>
      <c r="N2302">
        <v>69.760000000000005</v>
      </c>
      <c r="O2302">
        <v>0.15</v>
      </c>
      <c r="P2302">
        <v>32.39</v>
      </c>
      <c r="Q2302">
        <v>59.295999999999999</v>
      </c>
      <c r="R2302">
        <v>32.39</v>
      </c>
      <c r="S2302">
        <v>26.905999999999999</v>
      </c>
      <c r="T2302">
        <v>0.45375742039935241</v>
      </c>
      <c r="U2302">
        <v>2026</v>
      </c>
      <c r="V2302" t="s">
        <v>89</v>
      </c>
      <c r="W2302">
        <v>11</v>
      </c>
      <c r="X2302" t="s">
        <v>91</v>
      </c>
    </row>
    <row r="2303" spans="1:24">
      <c r="A2303">
        <v>2666</v>
      </c>
      <c r="B2303" s="28">
        <v>46334</v>
      </c>
      <c r="C2303">
        <v>2026</v>
      </c>
      <c r="D2303" t="s">
        <v>89</v>
      </c>
      <c r="E2303">
        <v>11</v>
      </c>
      <c r="F2303" t="s">
        <v>91</v>
      </c>
      <c r="G2303" t="s">
        <v>6</v>
      </c>
      <c r="H2303" t="s">
        <v>43</v>
      </c>
      <c r="I2303" t="s">
        <v>19</v>
      </c>
      <c r="J2303" t="s">
        <v>16</v>
      </c>
      <c r="K2303" t="s">
        <v>23</v>
      </c>
      <c r="L2303" t="s">
        <v>40</v>
      </c>
      <c r="M2303">
        <v>6</v>
      </c>
      <c r="N2303">
        <v>81.37</v>
      </c>
      <c r="O2303">
        <v>0</v>
      </c>
      <c r="P2303">
        <v>39.5</v>
      </c>
      <c r="Q2303">
        <v>488.22</v>
      </c>
      <c r="R2303">
        <v>237</v>
      </c>
      <c r="S2303">
        <v>251.22000000000003</v>
      </c>
      <c r="T2303">
        <v>0.5145631067961165</v>
      </c>
      <c r="U2303">
        <v>2026</v>
      </c>
      <c r="V2303" t="s">
        <v>89</v>
      </c>
      <c r="W2303">
        <v>11</v>
      </c>
      <c r="X2303" t="s">
        <v>91</v>
      </c>
    </row>
    <row r="2304" spans="1:24">
      <c r="A2304">
        <v>3505</v>
      </c>
      <c r="B2304" s="28">
        <v>46334</v>
      </c>
      <c r="C2304">
        <v>2026</v>
      </c>
      <c r="D2304" t="s">
        <v>89</v>
      </c>
      <c r="E2304">
        <v>11</v>
      </c>
      <c r="F2304" t="s">
        <v>91</v>
      </c>
      <c r="G2304" t="s">
        <v>6</v>
      </c>
      <c r="H2304" t="s">
        <v>43</v>
      </c>
      <c r="I2304" t="s">
        <v>8</v>
      </c>
      <c r="J2304" t="s">
        <v>3</v>
      </c>
      <c r="K2304" t="s">
        <v>4</v>
      </c>
      <c r="L2304" t="s">
        <v>5</v>
      </c>
      <c r="M2304">
        <v>5</v>
      </c>
      <c r="N2304">
        <v>82.82</v>
      </c>
      <c r="O2304">
        <v>0.15</v>
      </c>
      <c r="P2304">
        <v>43.8</v>
      </c>
      <c r="Q2304">
        <v>351.98499999999996</v>
      </c>
      <c r="R2304">
        <v>219</v>
      </c>
      <c r="S2304">
        <v>132.98499999999996</v>
      </c>
      <c r="T2304">
        <v>0.37781439549980816</v>
      </c>
      <c r="U2304">
        <v>2026</v>
      </c>
      <c r="V2304" t="s">
        <v>89</v>
      </c>
      <c r="W2304">
        <v>11</v>
      </c>
      <c r="X2304" t="s">
        <v>91</v>
      </c>
    </row>
    <row r="2305" spans="1:24">
      <c r="A2305">
        <v>3626</v>
      </c>
      <c r="B2305" s="28">
        <v>46334</v>
      </c>
      <c r="C2305">
        <v>2026</v>
      </c>
      <c r="D2305" t="s">
        <v>89</v>
      </c>
      <c r="E2305">
        <v>11</v>
      </c>
      <c r="F2305" t="s">
        <v>91</v>
      </c>
      <c r="G2305" t="s">
        <v>20</v>
      </c>
      <c r="H2305" t="s">
        <v>47</v>
      </c>
      <c r="I2305" t="s">
        <v>8</v>
      </c>
      <c r="J2305" t="s">
        <v>16</v>
      </c>
      <c r="K2305" t="s">
        <v>4</v>
      </c>
      <c r="L2305" t="s">
        <v>22</v>
      </c>
      <c r="M2305">
        <v>15</v>
      </c>
      <c r="N2305">
        <v>51.05</v>
      </c>
      <c r="O2305">
        <v>0.1</v>
      </c>
      <c r="P2305">
        <v>21.95</v>
      </c>
      <c r="Q2305">
        <v>689.17500000000007</v>
      </c>
      <c r="R2305">
        <v>329.25</v>
      </c>
      <c r="S2305">
        <v>359.92500000000007</v>
      </c>
      <c r="T2305">
        <v>0.52225486995320491</v>
      </c>
      <c r="U2305">
        <v>2026</v>
      </c>
      <c r="V2305" t="s">
        <v>89</v>
      </c>
      <c r="W2305">
        <v>11</v>
      </c>
      <c r="X2305" t="s">
        <v>91</v>
      </c>
    </row>
    <row r="2306" spans="1:24">
      <c r="A2306">
        <v>3801</v>
      </c>
      <c r="B2306" s="28">
        <v>46334</v>
      </c>
      <c r="C2306">
        <v>2026</v>
      </c>
      <c r="D2306" t="s">
        <v>89</v>
      </c>
      <c r="E2306">
        <v>11</v>
      </c>
      <c r="F2306" t="s">
        <v>91</v>
      </c>
      <c r="G2306" t="s">
        <v>0</v>
      </c>
      <c r="H2306" t="s">
        <v>50</v>
      </c>
      <c r="I2306" t="s">
        <v>2</v>
      </c>
      <c r="J2306" t="s">
        <v>3</v>
      </c>
      <c r="K2306" t="s">
        <v>4</v>
      </c>
      <c r="L2306" t="s">
        <v>30</v>
      </c>
      <c r="M2306">
        <v>3</v>
      </c>
      <c r="N2306">
        <v>101.68</v>
      </c>
      <c r="O2306">
        <v>0.1</v>
      </c>
      <c r="P2306">
        <v>51.9</v>
      </c>
      <c r="Q2306">
        <v>274.536</v>
      </c>
      <c r="R2306">
        <v>155.69999999999999</v>
      </c>
      <c r="S2306">
        <v>118.83600000000001</v>
      </c>
      <c r="T2306">
        <v>0.43286126409651199</v>
      </c>
      <c r="U2306">
        <v>2026</v>
      </c>
      <c r="V2306" t="s">
        <v>89</v>
      </c>
      <c r="W2306">
        <v>11</v>
      </c>
      <c r="X2306" t="s">
        <v>91</v>
      </c>
    </row>
    <row r="2307" spans="1:24">
      <c r="A2307">
        <v>4685</v>
      </c>
      <c r="B2307" s="28">
        <v>46334</v>
      </c>
      <c r="C2307">
        <v>2026</v>
      </c>
      <c r="D2307" t="s">
        <v>89</v>
      </c>
      <c r="E2307">
        <v>11</v>
      </c>
      <c r="F2307" t="s">
        <v>91</v>
      </c>
      <c r="G2307" t="s">
        <v>20</v>
      </c>
      <c r="H2307" t="s">
        <v>47</v>
      </c>
      <c r="I2307" t="s">
        <v>8</v>
      </c>
      <c r="J2307" t="s">
        <v>16</v>
      </c>
      <c r="K2307" t="s">
        <v>23</v>
      </c>
      <c r="L2307" t="s">
        <v>40</v>
      </c>
      <c r="M2307">
        <v>6</v>
      </c>
      <c r="N2307">
        <v>80.83</v>
      </c>
      <c r="O2307">
        <v>0.15</v>
      </c>
      <c r="P2307">
        <v>39.32</v>
      </c>
      <c r="Q2307">
        <v>412.233</v>
      </c>
      <c r="R2307">
        <v>235.92000000000002</v>
      </c>
      <c r="S2307">
        <v>176.31299999999999</v>
      </c>
      <c r="T2307">
        <v>0.42770229457612563</v>
      </c>
      <c r="U2307">
        <v>2026</v>
      </c>
      <c r="V2307" t="s">
        <v>89</v>
      </c>
      <c r="W2307">
        <v>11</v>
      </c>
      <c r="X2307" t="s">
        <v>91</v>
      </c>
    </row>
    <row r="2308" spans="1:24">
      <c r="A2308">
        <v>4843</v>
      </c>
      <c r="B2308" s="28">
        <v>46334</v>
      </c>
      <c r="C2308">
        <v>2026</v>
      </c>
      <c r="D2308" t="s">
        <v>89</v>
      </c>
      <c r="E2308">
        <v>11</v>
      </c>
      <c r="F2308" t="s">
        <v>91</v>
      </c>
      <c r="G2308" t="s">
        <v>6</v>
      </c>
      <c r="H2308" t="s">
        <v>43</v>
      </c>
      <c r="I2308" t="s">
        <v>2</v>
      </c>
      <c r="J2308" t="s">
        <v>13</v>
      </c>
      <c r="K2308" t="s">
        <v>23</v>
      </c>
      <c r="L2308" t="s">
        <v>51</v>
      </c>
      <c r="M2308">
        <v>6</v>
      </c>
      <c r="N2308">
        <v>123.67</v>
      </c>
      <c r="O2308">
        <v>0.15</v>
      </c>
      <c r="P2308">
        <v>60.55</v>
      </c>
      <c r="Q2308">
        <v>630.71699999999998</v>
      </c>
      <c r="R2308">
        <v>363.29999999999995</v>
      </c>
      <c r="S2308">
        <v>267.41700000000003</v>
      </c>
      <c r="T2308">
        <v>0.42398888883603902</v>
      </c>
      <c r="U2308">
        <v>2026</v>
      </c>
      <c r="V2308" t="s">
        <v>89</v>
      </c>
      <c r="W2308">
        <v>11</v>
      </c>
      <c r="X2308" t="s">
        <v>91</v>
      </c>
    </row>
    <row r="2309" spans="1:24">
      <c r="A2309">
        <v>4890</v>
      </c>
      <c r="B2309" s="28">
        <v>46334</v>
      </c>
      <c r="C2309">
        <v>2026</v>
      </c>
      <c r="D2309" t="s">
        <v>89</v>
      </c>
      <c r="E2309">
        <v>11</v>
      </c>
      <c r="F2309" t="s">
        <v>91</v>
      </c>
      <c r="G2309" t="s">
        <v>0</v>
      </c>
      <c r="H2309" t="s">
        <v>50</v>
      </c>
      <c r="I2309" t="s">
        <v>2</v>
      </c>
      <c r="J2309" t="s">
        <v>13</v>
      </c>
      <c r="K2309" t="s">
        <v>9</v>
      </c>
      <c r="L2309" t="s">
        <v>10</v>
      </c>
      <c r="M2309">
        <v>2</v>
      </c>
      <c r="N2309">
        <v>93.16</v>
      </c>
      <c r="O2309">
        <v>0.1</v>
      </c>
      <c r="P2309">
        <v>44.19</v>
      </c>
      <c r="Q2309">
        <v>167.68799999999999</v>
      </c>
      <c r="R2309">
        <v>88.38</v>
      </c>
      <c r="S2309">
        <v>79.307999999999993</v>
      </c>
      <c r="T2309">
        <v>0.47294976384714471</v>
      </c>
      <c r="U2309">
        <v>2026</v>
      </c>
      <c r="V2309" t="s">
        <v>89</v>
      </c>
      <c r="W2309">
        <v>11</v>
      </c>
      <c r="X2309" t="s">
        <v>91</v>
      </c>
    </row>
    <row r="2310" spans="1:24">
      <c r="A2310">
        <v>4913</v>
      </c>
      <c r="B2310" s="28">
        <v>46334</v>
      </c>
      <c r="C2310">
        <v>2026</v>
      </c>
      <c r="D2310" t="s">
        <v>89</v>
      </c>
      <c r="E2310">
        <v>11</v>
      </c>
      <c r="F2310" t="s">
        <v>91</v>
      </c>
      <c r="G2310" t="s">
        <v>11</v>
      </c>
      <c r="H2310" t="s">
        <v>12</v>
      </c>
      <c r="I2310" t="s">
        <v>28</v>
      </c>
      <c r="J2310" t="s">
        <v>13</v>
      </c>
      <c r="K2310" t="s">
        <v>4</v>
      </c>
      <c r="L2310" t="s">
        <v>5</v>
      </c>
      <c r="M2310">
        <v>1</v>
      </c>
      <c r="N2310">
        <v>83.79</v>
      </c>
      <c r="O2310">
        <v>0.1</v>
      </c>
      <c r="P2310">
        <v>42.8</v>
      </c>
      <c r="Q2310">
        <v>75.411000000000001</v>
      </c>
      <c r="R2310">
        <v>42.8</v>
      </c>
      <c r="S2310">
        <v>32.611000000000004</v>
      </c>
      <c r="T2310">
        <v>0.43244354271923197</v>
      </c>
      <c r="U2310">
        <v>2026</v>
      </c>
      <c r="V2310" t="s">
        <v>89</v>
      </c>
      <c r="W2310">
        <v>11</v>
      </c>
      <c r="X2310" t="s">
        <v>91</v>
      </c>
    </row>
    <row r="2311" spans="1:24">
      <c r="A2311">
        <v>5079</v>
      </c>
      <c r="B2311" s="28">
        <v>46334</v>
      </c>
      <c r="C2311">
        <v>2026</v>
      </c>
      <c r="D2311" t="s">
        <v>89</v>
      </c>
      <c r="E2311">
        <v>11</v>
      </c>
      <c r="F2311" t="s">
        <v>91</v>
      </c>
      <c r="G2311" t="s">
        <v>11</v>
      </c>
      <c r="H2311" t="s">
        <v>52</v>
      </c>
      <c r="I2311" t="s">
        <v>2</v>
      </c>
      <c r="J2311" t="s">
        <v>13</v>
      </c>
      <c r="K2311" t="s">
        <v>34</v>
      </c>
      <c r="L2311" t="s">
        <v>38</v>
      </c>
      <c r="M2311">
        <v>1</v>
      </c>
      <c r="N2311">
        <v>120.98</v>
      </c>
      <c r="O2311">
        <v>0.1</v>
      </c>
      <c r="P2311">
        <v>70.59</v>
      </c>
      <c r="Q2311">
        <v>108.88200000000001</v>
      </c>
      <c r="R2311">
        <v>70.59</v>
      </c>
      <c r="S2311">
        <v>38.292000000000002</v>
      </c>
      <c r="T2311">
        <v>0.35168347385242738</v>
      </c>
      <c r="U2311">
        <v>2026</v>
      </c>
      <c r="V2311" t="s">
        <v>89</v>
      </c>
      <c r="W2311">
        <v>11</v>
      </c>
      <c r="X2311" t="s">
        <v>91</v>
      </c>
    </row>
    <row r="2312" spans="1:24">
      <c r="A2312">
        <v>366</v>
      </c>
      <c r="B2312" s="28">
        <v>46335</v>
      </c>
      <c r="C2312">
        <v>2026</v>
      </c>
      <c r="D2312" t="s">
        <v>89</v>
      </c>
      <c r="E2312">
        <v>11</v>
      </c>
      <c r="F2312" t="s">
        <v>91</v>
      </c>
      <c r="G2312" t="s">
        <v>20</v>
      </c>
      <c r="H2312" t="s">
        <v>47</v>
      </c>
      <c r="I2312" t="s">
        <v>19</v>
      </c>
      <c r="J2312" t="s">
        <v>3</v>
      </c>
      <c r="K2312" t="s">
        <v>9</v>
      </c>
      <c r="L2312" t="s">
        <v>37</v>
      </c>
      <c r="M2312">
        <v>1</v>
      </c>
      <c r="N2312">
        <v>152.05000000000001</v>
      </c>
      <c r="O2312">
        <v>0.15</v>
      </c>
      <c r="P2312">
        <v>80.56</v>
      </c>
      <c r="Q2312">
        <v>129.24250000000001</v>
      </c>
      <c r="R2312">
        <v>80.56</v>
      </c>
      <c r="S2312">
        <v>48.682500000000005</v>
      </c>
      <c r="T2312">
        <v>0.37667562914675901</v>
      </c>
      <c r="U2312">
        <v>2026</v>
      </c>
      <c r="V2312" t="s">
        <v>89</v>
      </c>
      <c r="W2312">
        <v>11</v>
      </c>
      <c r="X2312" t="s">
        <v>91</v>
      </c>
    </row>
    <row r="2313" spans="1:24">
      <c r="A2313">
        <v>567</v>
      </c>
      <c r="B2313" s="28">
        <v>46335</v>
      </c>
      <c r="C2313">
        <v>2026</v>
      </c>
      <c r="D2313" t="s">
        <v>89</v>
      </c>
      <c r="E2313">
        <v>11</v>
      </c>
      <c r="F2313" t="s">
        <v>91</v>
      </c>
      <c r="G2313" t="s">
        <v>0</v>
      </c>
      <c r="H2313" t="s">
        <v>36</v>
      </c>
      <c r="I2313" t="s">
        <v>19</v>
      </c>
      <c r="J2313" t="s">
        <v>13</v>
      </c>
      <c r="K2313" t="s">
        <v>14</v>
      </c>
      <c r="L2313" t="s">
        <v>15</v>
      </c>
      <c r="M2313">
        <v>3</v>
      </c>
      <c r="N2313">
        <v>36.14</v>
      </c>
      <c r="O2313">
        <v>0.1</v>
      </c>
      <c r="P2313">
        <v>13.23</v>
      </c>
      <c r="Q2313">
        <v>97.578000000000003</v>
      </c>
      <c r="R2313">
        <v>39.69</v>
      </c>
      <c r="S2313">
        <v>57.888000000000005</v>
      </c>
      <c r="T2313">
        <v>0.59324847814056447</v>
      </c>
      <c r="U2313">
        <v>2026</v>
      </c>
      <c r="V2313" t="s">
        <v>89</v>
      </c>
      <c r="W2313">
        <v>11</v>
      </c>
      <c r="X2313" t="s">
        <v>91</v>
      </c>
    </row>
    <row r="2314" spans="1:24">
      <c r="A2314">
        <v>1051</v>
      </c>
      <c r="B2314" s="28">
        <v>46335</v>
      </c>
      <c r="C2314">
        <v>2026</v>
      </c>
      <c r="D2314" t="s">
        <v>89</v>
      </c>
      <c r="E2314">
        <v>11</v>
      </c>
      <c r="F2314" t="s">
        <v>91</v>
      </c>
      <c r="G2314" t="s">
        <v>20</v>
      </c>
      <c r="H2314" t="s">
        <v>47</v>
      </c>
      <c r="I2314" t="s">
        <v>8</v>
      </c>
      <c r="J2314" t="s">
        <v>16</v>
      </c>
      <c r="K2314" t="s">
        <v>9</v>
      </c>
      <c r="L2314" t="s">
        <v>10</v>
      </c>
      <c r="M2314">
        <v>12</v>
      </c>
      <c r="N2314">
        <v>90.99</v>
      </c>
      <c r="O2314">
        <v>0.2</v>
      </c>
      <c r="P2314">
        <v>45.51</v>
      </c>
      <c r="Q2314">
        <v>873.50399999999991</v>
      </c>
      <c r="R2314">
        <v>546.12</v>
      </c>
      <c r="S2314">
        <v>327.3839999999999</v>
      </c>
      <c r="T2314">
        <v>0.37479393339927458</v>
      </c>
      <c r="U2314">
        <v>2026</v>
      </c>
      <c r="V2314" t="s">
        <v>89</v>
      </c>
      <c r="W2314">
        <v>11</v>
      </c>
      <c r="X2314" t="s">
        <v>91</v>
      </c>
    </row>
    <row r="2315" spans="1:24">
      <c r="A2315">
        <v>1934</v>
      </c>
      <c r="B2315" s="28">
        <v>46335</v>
      </c>
      <c r="C2315">
        <v>2026</v>
      </c>
      <c r="D2315" t="s">
        <v>89</v>
      </c>
      <c r="E2315">
        <v>11</v>
      </c>
      <c r="F2315" t="s">
        <v>91</v>
      </c>
      <c r="G2315" t="s">
        <v>20</v>
      </c>
      <c r="H2315" t="s">
        <v>47</v>
      </c>
      <c r="I2315" t="s">
        <v>28</v>
      </c>
      <c r="J2315" t="s">
        <v>16</v>
      </c>
      <c r="K2315" t="s">
        <v>4</v>
      </c>
      <c r="L2315" t="s">
        <v>22</v>
      </c>
      <c r="M2315">
        <v>1</v>
      </c>
      <c r="N2315">
        <v>50.55</v>
      </c>
      <c r="O2315">
        <v>0.05</v>
      </c>
      <c r="P2315">
        <v>22.09</v>
      </c>
      <c r="Q2315">
        <v>48.022499999999994</v>
      </c>
      <c r="R2315">
        <v>22.09</v>
      </c>
      <c r="S2315">
        <v>25.932499999999994</v>
      </c>
      <c r="T2315">
        <v>0.54000728825029931</v>
      </c>
      <c r="U2315">
        <v>2026</v>
      </c>
      <c r="V2315" t="s">
        <v>89</v>
      </c>
      <c r="W2315">
        <v>11</v>
      </c>
      <c r="X2315" t="s">
        <v>91</v>
      </c>
    </row>
    <row r="2316" spans="1:24">
      <c r="A2316">
        <v>2056</v>
      </c>
      <c r="B2316" s="28">
        <v>46335</v>
      </c>
      <c r="C2316">
        <v>2026</v>
      </c>
      <c r="D2316" t="s">
        <v>89</v>
      </c>
      <c r="E2316">
        <v>11</v>
      </c>
      <c r="F2316" t="s">
        <v>91</v>
      </c>
      <c r="G2316" t="s">
        <v>0</v>
      </c>
      <c r="H2316" t="s">
        <v>1</v>
      </c>
      <c r="I2316" t="s">
        <v>19</v>
      </c>
      <c r="J2316" t="s">
        <v>13</v>
      </c>
      <c r="K2316" t="s">
        <v>34</v>
      </c>
      <c r="L2316" t="s">
        <v>45</v>
      </c>
      <c r="M2316">
        <v>1</v>
      </c>
      <c r="N2316">
        <v>51.65</v>
      </c>
      <c r="O2316">
        <v>0.15</v>
      </c>
      <c r="P2316">
        <v>21.86</v>
      </c>
      <c r="Q2316">
        <v>43.902499999999996</v>
      </c>
      <c r="R2316">
        <v>21.86</v>
      </c>
      <c r="S2316">
        <v>22.042499999999997</v>
      </c>
      <c r="T2316">
        <v>0.50207846933545919</v>
      </c>
      <c r="U2316">
        <v>2026</v>
      </c>
      <c r="V2316" t="s">
        <v>89</v>
      </c>
      <c r="W2316">
        <v>11</v>
      </c>
      <c r="X2316" t="s">
        <v>91</v>
      </c>
    </row>
    <row r="2317" spans="1:24">
      <c r="A2317">
        <v>2115</v>
      </c>
      <c r="B2317" s="28">
        <v>46335</v>
      </c>
      <c r="C2317">
        <v>2026</v>
      </c>
      <c r="D2317" t="s">
        <v>89</v>
      </c>
      <c r="E2317">
        <v>11</v>
      </c>
      <c r="F2317" t="s">
        <v>91</v>
      </c>
      <c r="G2317" t="s">
        <v>6</v>
      </c>
      <c r="H2317" t="s">
        <v>43</v>
      </c>
      <c r="I2317" t="s">
        <v>2</v>
      </c>
      <c r="J2317" t="s">
        <v>13</v>
      </c>
      <c r="K2317" t="s">
        <v>4</v>
      </c>
      <c r="L2317" t="s">
        <v>5</v>
      </c>
      <c r="M2317">
        <v>5</v>
      </c>
      <c r="N2317">
        <v>82.96</v>
      </c>
      <c r="O2317">
        <v>0</v>
      </c>
      <c r="P2317">
        <v>43.55</v>
      </c>
      <c r="Q2317">
        <v>414.79999999999995</v>
      </c>
      <c r="R2317">
        <v>217.75</v>
      </c>
      <c r="S2317">
        <v>197.04999999999995</v>
      </c>
      <c r="T2317">
        <v>0.47504821600771452</v>
      </c>
      <c r="U2317">
        <v>2026</v>
      </c>
      <c r="V2317" t="s">
        <v>89</v>
      </c>
      <c r="W2317">
        <v>11</v>
      </c>
      <c r="X2317" t="s">
        <v>91</v>
      </c>
    </row>
    <row r="2318" spans="1:24">
      <c r="A2318">
        <v>2437</v>
      </c>
      <c r="B2318" s="28">
        <v>46335</v>
      </c>
      <c r="C2318">
        <v>2026</v>
      </c>
      <c r="D2318" t="s">
        <v>89</v>
      </c>
      <c r="E2318">
        <v>11</v>
      </c>
      <c r="F2318" t="s">
        <v>91</v>
      </c>
      <c r="G2318" t="s">
        <v>20</v>
      </c>
      <c r="H2318" t="s">
        <v>21</v>
      </c>
      <c r="I2318" t="s">
        <v>28</v>
      </c>
      <c r="J2318" t="s">
        <v>16</v>
      </c>
      <c r="K2318" t="s">
        <v>9</v>
      </c>
      <c r="L2318" t="s">
        <v>46</v>
      </c>
      <c r="M2318">
        <v>1</v>
      </c>
      <c r="N2318">
        <v>70.3</v>
      </c>
      <c r="O2318">
        <v>0.05</v>
      </c>
      <c r="P2318">
        <v>33.31</v>
      </c>
      <c r="Q2318">
        <v>66.784999999999997</v>
      </c>
      <c r="R2318">
        <v>33.31</v>
      </c>
      <c r="S2318">
        <v>33.474999999999994</v>
      </c>
      <c r="T2318">
        <v>0.50123530732949007</v>
      </c>
      <c r="U2318">
        <v>2026</v>
      </c>
      <c r="V2318" t="s">
        <v>89</v>
      </c>
      <c r="W2318">
        <v>11</v>
      </c>
      <c r="X2318" t="s">
        <v>91</v>
      </c>
    </row>
    <row r="2319" spans="1:24">
      <c r="A2319">
        <v>3380</v>
      </c>
      <c r="B2319" s="28">
        <v>46335</v>
      </c>
      <c r="C2319">
        <v>2026</v>
      </c>
      <c r="D2319" t="s">
        <v>89</v>
      </c>
      <c r="E2319">
        <v>11</v>
      </c>
      <c r="F2319" t="s">
        <v>91</v>
      </c>
      <c r="G2319" t="s">
        <v>11</v>
      </c>
      <c r="H2319" t="s">
        <v>12</v>
      </c>
      <c r="I2319" t="s">
        <v>19</v>
      </c>
      <c r="J2319" t="s">
        <v>3</v>
      </c>
      <c r="K2319" t="s">
        <v>14</v>
      </c>
      <c r="L2319" t="s">
        <v>32</v>
      </c>
      <c r="M2319">
        <v>2</v>
      </c>
      <c r="N2319">
        <v>47.12</v>
      </c>
      <c r="O2319">
        <v>0.15</v>
      </c>
      <c r="P2319">
        <v>18.64</v>
      </c>
      <c r="Q2319">
        <v>80.103999999999999</v>
      </c>
      <c r="R2319">
        <v>37.28</v>
      </c>
      <c r="S2319">
        <v>42.823999999999998</v>
      </c>
      <c r="T2319">
        <v>0.5346050134824728</v>
      </c>
      <c r="U2319">
        <v>2026</v>
      </c>
      <c r="V2319" t="s">
        <v>89</v>
      </c>
      <c r="W2319">
        <v>11</v>
      </c>
      <c r="X2319" t="s">
        <v>91</v>
      </c>
    </row>
    <row r="2320" spans="1:24">
      <c r="A2320">
        <v>3648</v>
      </c>
      <c r="B2320" s="28">
        <v>46335</v>
      </c>
      <c r="C2320">
        <v>2026</v>
      </c>
      <c r="D2320" t="s">
        <v>89</v>
      </c>
      <c r="E2320">
        <v>11</v>
      </c>
      <c r="F2320" t="s">
        <v>91</v>
      </c>
      <c r="G2320" t="s">
        <v>0</v>
      </c>
      <c r="H2320" t="s">
        <v>50</v>
      </c>
      <c r="I2320" t="s">
        <v>28</v>
      </c>
      <c r="J2320" t="s">
        <v>13</v>
      </c>
      <c r="K2320" t="s">
        <v>34</v>
      </c>
      <c r="L2320" t="s">
        <v>35</v>
      </c>
      <c r="M2320">
        <v>4</v>
      </c>
      <c r="N2320">
        <v>39.82</v>
      </c>
      <c r="O2320">
        <v>0.2</v>
      </c>
      <c r="P2320">
        <v>14.98</v>
      </c>
      <c r="Q2320">
        <v>127.42400000000001</v>
      </c>
      <c r="R2320">
        <v>59.92</v>
      </c>
      <c r="S2320">
        <v>67.504000000000005</v>
      </c>
      <c r="T2320">
        <v>0.52975891511803119</v>
      </c>
      <c r="U2320">
        <v>2026</v>
      </c>
      <c r="V2320" t="s">
        <v>89</v>
      </c>
      <c r="W2320">
        <v>11</v>
      </c>
      <c r="X2320" t="s">
        <v>91</v>
      </c>
    </row>
    <row r="2321" spans="1:24">
      <c r="A2321">
        <v>3692</v>
      </c>
      <c r="B2321" s="28">
        <v>46335</v>
      </c>
      <c r="C2321">
        <v>2026</v>
      </c>
      <c r="D2321" t="s">
        <v>89</v>
      </c>
      <c r="E2321">
        <v>11</v>
      </c>
      <c r="F2321" t="s">
        <v>91</v>
      </c>
      <c r="G2321" t="s">
        <v>6</v>
      </c>
      <c r="H2321" t="s">
        <v>49</v>
      </c>
      <c r="I2321" t="s">
        <v>2</v>
      </c>
      <c r="J2321" t="s">
        <v>3</v>
      </c>
      <c r="K2321" t="s">
        <v>9</v>
      </c>
      <c r="L2321" t="s">
        <v>37</v>
      </c>
      <c r="M2321">
        <v>4</v>
      </c>
      <c r="N2321">
        <v>154.27000000000001</v>
      </c>
      <c r="O2321">
        <v>0.05</v>
      </c>
      <c r="P2321">
        <v>78.36</v>
      </c>
      <c r="Q2321">
        <v>586.226</v>
      </c>
      <c r="R2321">
        <v>313.44</v>
      </c>
      <c r="S2321">
        <v>272.786</v>
      </c>
      <c r="T2321">
        <v>0.46532565938733528</v>
      </c>
      <c r="U2321">
        <v>2026</v>
      </c>
      <c r="V2321" t="s">
        <v>89</v>
      </c>
      <c r="W2321">
        <v>11</v>
      </c>
      <c r="X2321" t="s">
        <v>91</v>
      </c>
    </row>
    <row r="2322" spans="1:24">
      <c r="A2322">
        <v>4406</v>
      </c>
      <c r="B2322" s="28">
        <v>46335</v>
      </c>
      <c r="C2322">
        <v>2026</v>
      </c>
      <c r="D2322" t="s">
        <v>89</v>
      </c>
      <c r="E2322">
        <v>11</v>
      </c>
      <c r="F2322" t="s">
        <v>91</v>
      </c>
      <c r="G2322" t="s">
        <v>0</v>
      </c>
      <c r="H2322" t="s">
        <v>1</v>
      </c>
      <c r="I2322" t="s">
        <v>2</v>
      </c>
      <c r="J2322" t="s">
        <v>13</v>
      </c>
      <c r="K2322" t="s">
        <v>9</v>
      </c>
      <c r="L2322" t="s">
        <v>17</v>
      </c>
      <c r="M2322">
        <v>1</v>
      </c>
      <c r="N2322">
        <v>143.02000000000001</v>
      </c>
      <c r="O2322">
        <v>0.1</v>
      </c>
      <c r="P2322">
        <v>79.25</v>
      </c>
      <c r="Q2322">
        <v>128.71800000000002</v>
      </c>
      <c r="R2322">
        <v>79.25</v>
      </c>
      <c r="S2322">
        <v>49.468000000000018</v>
      </c>
      <c r="T2322">
        <v>0.3843129942976119</v>
      </c>
      <c r="U2322">
        <v>2026</v>
      </c>
      <c r="V2322" t="s">
        <v>89</v>
      </c>
      <c r="W2322">
        <v>11</v>
      </c>
      <c r="X2322" t="s">
        <v>91</v>
      </c>
    </row>
    <row r="2323" spans="1:24">
      <c r="A2323">
        <v>4550</v>
      </c>
      <c r="B2323" s="28">
        <v>46335</v>
      </c>
      <c r="C2323">
        <v>2026</v>
      </c>
      <c r="D2323" t="s">
        <v>89</v>
      </c>
      <c r="E2323">
        <v>11</v>
      </c>
      <c r="F2323" t="s">
        <v>91</v>
      </c>
      <c r="G2323" t="s">
        <v>11</v>
      </c>
      <c r="H2323" t="s">
        <v>39</v>
      </c>
      <c r="I2323" t="s">
        <v>19</v>
      </c>
      <c r="J2323" t="s">
        <v>3</v>
      </c>
      <c r="K2323" t="s">
        <v>34</v>
      </c>
      <c r="L2323" t="s">
        <v>42</v>
      </c>
      <c r="M2323">
        <v>1</v>
      </c>
      <c r="N2323">
        <v>35.36</v>
      </c>
      <c r="O2323">
        <v>0</v>
      </c>
      <c r="P2323">
        <v>13.74</v>
      </c>
      <c r="Q2323">
        <v>35.36</v>
      </c>
      <c r="R2323">
        <v>13.74</v>
      </c>
      <c r="S2323">
        <v>21.619999999999997</v>
      </c>
      <c r="T2323">
        <v>0.61142533936651577</v>
      </c>
      <c r="U2323">
        <v>2026</v>
      </c>
      <c r="V2323" t="s">
        <v>89</v>
      </c>
      <c r="W2323">
        <v>11</v>
      </c>
      <c r="X2323" t="s">
        <v>91</v>
      </c>
    </row>
    <row r="2324" spans="1:24">
      <c r="A2324">
        <v>4855</v>
      </c>
      <c r="B2324" s="28">
        <v>46335</v>
      </c>
      <c r="C2324">
        <v>2026</v>
      </c>
      <c r="D2324" t="s">
        <v>89</v>
      </c>
      <c r="E2324">
        <v>11</v>
      </c>
      <c r="F2324" t="s">
        <v>91</v>
      </c>
      <c r="G2324" t="s">
        <v>6</v>
      </c>
      <c r="H2324" t="s">
        <v>27</v>
      </c>
      <c r="I2324" t="s">
        <v>2</v>
      </c>
      <c r="J2324" t="s">
        <v>3</v>
      </c>
      <c r="K2324" t="s">
        <v>9</v>
      </c>
      <c r="L2324" t="s">
        <v>37</v>
      </c>
      <c r="M2324">
        <v>1</v>
      </c>
      <c r="N2324">
        <v>156.82</v>
      </c>
      <c r="O2324">
        <v>0.1</v>
      </c>
      <c r="P2324">
        <v>77.12</v>
      </c>
      <c r="Q2324">
        <v>141.13800000000001</v>
      </c>
      <c r="R2324">
        <v>77.12</v>
      </c>
      <c r="S2324">
        <v>64.018000000000001</v>
      </c>
      <c r="T2324">
        <v>0.45358443509189589</v>
      </c>
      <c r="U2324">
        <v>2026</v>
      </c>
      <c r="V2324" t="s">
        <v>89</v>
      </c>
      <c r="W2324">
        <v>11</v>
      </c>
      <c r="X2324" t="s">
        <v>91</v>
      </c>
    </row>
    <row r="2325" spans="1:24">
      <c r="A2325">
        <v>5151</v>
      </c>
      <c r="B2325" s="28">
        <v>46335</v>
      </c>
      <c r="C2325">
        <v>2026</v>
      </c>
      <c r="D2325" t="s">
        <v>89</v>
      </c>
      <c r="E2325">
        <v>11</v>
      </c>
      <c r="F2325" t="s">
        <v>91</v>
      </c>
      <c r="G2325" t="s">
        <v>11</v>
      </c>
      <c r="H2325" t="s">
        <v>52</v>
      </c>
      <c r="I2325" t="s">
        <v>8</v>
      </c>
      <c r="J2325" t="s">
        <v>16</v>
      </c>
      <c r="K2325" t="s">
        <v>34</v>
      </c>
      <c r="L2325" t="s">
        <v>35</v>
      </c>
      <c r="M2325">
        <v>10</v>
      </c>
      <c r="N2325">
        <v>40.98</v>
      </c>
      <c r="O2325">
        <v>0.1</v>
      </c>
      <c r="P2325">
        <v>14.6</v>
      </c>
      <c r="Q2325">
        <v>368.82</v>
      </c>
      <c r="R2325">
        <v>146</v>
      </c>
      <c r="S2325">
        <v>222.82</v>
      </c>
      <c r="T2325">
        <v>0.60414294235670518</v>
      </c>
      <c r="U2325">
        <v>2026</v>
      </c>
      <c r="V2325" t="s">
        <v>89</v>
      </c>
      <c r="W2325">
        <v>11</v>
      </c>
      <c r="X2325" t="s">
        <v>91</v>
      </c>
    </row>
    <row r="2326" spans="1:24">
      <c r="A2326">
        <v>5189</v>
      </c>
      <c r="B2326" s="28">
        <v>46335</v>
      </c>
      <c r="C2326">
        <v>2026</v>
      </c>
      <c r="D2326" t="s">
        <v>89</v>
      </c>
      <c r="E2326">
        <v>11</v>
      </c>
      <c r="F2326" t="s">
        <v>91</v>
      </c>
      <c r="G2326" t="s">
        <v>20</v>
      </c>
      <c r="H2326" t="s">
        <v>33</v>
      </c>
      <c r="I2326" t="s">
        <v>19</v>
      </c>
      <c r="J2326" t="s">
        <v>13</v>
      </c>
      <c r="K2326" t="s">
        <v>9</v>
      </c>
      <c r="L2326" t="s">
        <v>17</v>
      </c>
      <c r="M2326">
        <v>3</v>
      </c>
      <c r="N2326">
        <v>144.22999999999999</v>
      </c>
      <c r="O2326">
        <v>0</v>
      </c>
      <c r="P2326">
        <v>80.959999999999994</v>
      </c>
      <c r="Q2326">
        <v>432.68999999999994</v>
      </c>
      <c r="R2326">
        <v>242.88</v>
      </c>
      <c r="S2326">
        <v>189.80999999999995</v>
      </c>
      <c r="T2326">
        <v>0.43867433959647778</v>
      </c>
      <c r="U2326">
        <v>2026</v>
      </c>
      <c r="V2326" t="s">
        <v>89</v>
      </c>
      <c r="W2326">
        <v>11</v>
      </c>
      <c r="X2326" t="s">
        <v>91</v>
      </c>
    </row>
    <row r="2327" spans="1:24">
      <c r="A2327">
        <v>726</v>
      </c>
      <c r="B2327" s="28">
        <v>46336</v>
      </c>
      <c r="C2327">
        <v>2026</v>
      </c>
      <c r="D2327" t="s">
        <v>89</v>
      </c>
      <c r="E2327">
        <v>11</v>
      </c>
      <c r="F2327" t="s">
        <v>91</v>
      </c>
      <c r="G2327" t="s">
        <v>20</v>
      </c>
      <c r="H2327" t="s">
        <v>31</v>
      </c>
      <c r="I2327" t="s">
        <v>2</v>
      </c>
      <c r="J2327" t="s">
        <v>13</v>
      </c>
      <c r="K2327" t="s">
        <v>9</v>
      </c>
      <c r="L2327" t="s">
        <v>10</v>
      </c>
      <c r="M2327">
        <v>1</v>
      </c>
      <c r="N2327">
        <v>90.23</v>
      </c>
      <c r="O2327">
        <v>0</v>
      </c>
      <c r="P2327">
        <v>44.06</v>
      </c>
      <c r="Q2327">
        <v>90.23</v>
      </c>
      <c r="R2327">
        <v>44.06</v>
      </c>
      <c r="S2327">
        <v>46.17</v>
      </c>
      <c r="T2327">
        <v>0.51169234179319512</v>
      </c>
      <c r="U2327">
        <v>2026</v>
      </c>
      <c r="V2327" t="s">
        <v>89</v>
      </c>
      <c r="W2327">
        <v>11</v>
      </c>
      <c r="X2327" t="s">
        <v>91</v>
      </c>
    </row>
    <row r="2328" spans="1:24">
      <c r="A2328">
        <v>2154</v>
      </c>
      <c r="B2328" s="28">
        <v>46336</v>
      </c>
      <c r="C2328">
        <v>2026</v>
      </c>
      <c r="D2328" t="s">
        <v>89</v>
      </c>
      <c r="E2328">
        <v>11</v>
      </c>
      <c r="F2328" t="s">
        <v>91</v>
      </c>
      <c r="G2328" t="s">
        <v>20</v>
      </c>
      <c r="H2328" t="s">
        <v>31</v>
      </c>
      <c r="I2328" t="s">
        <v>2</v>
      </c>
      <c r="J2328" t="s">
        <v>13</v>
      </c>
      <c r="K2328" t="s">
        <v>9</v>
      </c>
      <c r="L2328" t="s">
        <v>37</v>
      </c>
      <c r="M2328">
        <v>5</v>
      </c>
      <c r="N2328">
        <v>152.82</v>
      </c>
      <c r="O2328">
        <v>0.1</v>
      </c>
      <c r="P2328">
        <v>80.09</v>
      </c>
      <c r="Q2328">
        <v>687.68999999999994</v>
      </c>
      <c r="R2328">
        <v>400.45000000000005</v>
      </c>
      <c r="S2328">
        <v>287.2399999999999</v>
      </c>
      <c r="T2328">
        <v>0.417688202533118</v>
      </c>
      <c r="U2328">
        <v>2026</v>
      </c>
      <c r="V2328" t="s">
        <v>89</v>
      </c>
      <c r="W2328">
        <v>11</v>
      </c>
      <c r="X2328" t="s">
        <v>91</v>
      </c>
    </row>
    <row r="2329" spans="1:24">
      <c r="A2329">
        <v>4403</v>
      </c>
      <c r="B2329" s="28">
        <v>46336</v>
      </c>
      <c r="C2329">
        <v>2026</v>
      </c>
      <c r="D2329" t="s">
        <v>89</v>
      </c>
      <c r="E2329">
        <v>11</v>
      </c>
      <c r="F2329" t="s">
        <v>91</v>
      </c>
      <c r="G2329" t="s">
        <v>0</v>
      </c>
      <c r="H2329" t="s">
        <v>1</v>
      </c>
      <c r="I2329" t="s">
        <v>2</v>
      </c>
      <c r="J2329" t="s">
        <v>16</v>
      </c>
      <c r="K2329" t="s">
        <v>14</v>
      </c>
      <c r="L2329" t="s">
        <v>15</v>
      </c>
      <c r="M2329">
        <v>2</v>
      </c>
      <c r="N2329">
        <v>36.61</v>
      </c>
      <c r="O2329">
        <v>0.05</v>
      </c>
      <c r="P2329">
        <v>13.31</v>
      </c>
      <c r="Q2329">
        <v>69.558999999999997</v>
      </c>
      <c r="R2329">
        <v>26.62</v>
      </c>
      <c r="S2329">
        <v>42.938999999999993</v>
      </c>
      <c r="T2329">
        <v>0.61730329648212301</v>
      </c>
      <c r="U2329">
        <v>2026</v>
      </c>
      <c r="V2329" t="s">
        <v>89</v>
      </c>
      <c r="W2329">
        <v>11</v>
      </c>
      <c r="X2329" t="s">
        <v>91</v>
      </c>
    </row>
    <row r="2330" spans="1:24">
      <c r="A2330">
        <v>4924</v>
      </c>
      <c r="B2330" s="28">
        <v>46336</v>
      </c>
      <c r="C2330">
        <v>2026</v>
      </c>
      <c r="D2330" t="s">
        <v>89</v>
      </c>
      <c r="E2330">
        <v>11</v>
      </c>
      <c r="F2330" t="s">
        <v>91</v>
      </c>
      <c r="G2330" t="s">
        <v>20</v>
      </c>
      <c r="H2330" t="s">
        <v>33</v>
      </c>
      <c r="I2330" t="s">
        <v>8</v>
      </c>
      <c r="J2330" t="s">
        <v>16</v>
      </c>
      <c r="K2330" t="s">
        <v>9</v>
      </c>
      <c r="L2330" t="s">
        <v>37</v>
      </c>
      <c r="M2330">
        <v>12</v>
      </c>
      <c r="N2330">
        <v>150.75</v>
      </c>
      <c r="O2330">
        <v>0.1</v>
      </c>
      <c r="P2330">
        <v>80.569999999999993</v>
      </c>
      <c r="Q2330">
        <v>1628.1000000000001</v>
      </c>
      <c r="R2330">
        <v>966.83999999999992</v>
      </c>
      <c r="S2330">
        <v>661.26000000000022</v>
      </c>
      <c r="T2330">
        <v>0.40615441311958733</v>
      </c>
      <c r="U2330">
        <v>2026</v>
      </c>
      <c r="V2330" t="s">
        <v>89</v>
      </c>
      <c r="W2330">
        <v>11</v>
      </c>
      <c r="X2330" t="s">
        <v>91</v>
      </c>
    </row>
    <row r="2331" spans="1:24">
      <c r="A2331">
        <v>25</v>
      </c>
      <c r="B2331" s="28">
        <v>46337</v>
      </c>
      <c r="C2331">
        <v>2026</v>
      </c>
      <c r="D2331" t="s">
        <v>89</v>
      </c>
      <c r="E2331">
        <v>11</v>
      </c>
      <c r="F2331" t="s">
        <v>91</v>
      </c>
      <c r="G2331" t="s">
        <v>0</v>
      </c>
      <c r="H2331" t="s">
        <v>1</v>
      </c>
      <c r="I2331" t="s">
        <v>2</v>
      </c>
      <c r="J2331" t="s">
        <v>3</v>
      </c>
      <c r="K2331" t="s">
        <v>9</v>
      </c>
      <c r="L2331" t="s">
        <v>17</v>
      </c>
      <c r="M2331">
        <v>1</v>
      </c>
      <c r="N2331">
        <v>145.83000000000001</v>
      </c>
      <c r="O2331">
        <v>0.1</v>
      </c>
      <c r="P2331">
        <v>79.14</v>
      </c>
      <c r="Q2331">
        <v>131.24700000000001</v>
      </c>
      <c r="R2331">
        <v>79.14</v>
      </c>
      <c r="S2331">
        <v>52.107000000000014</v>
      </c>
      <c r="T2331">
        <v>0.39701478890946085</v>
      </c>
      <c r="U2331">
        <v>2026</v>
      </c>
      <c r="V2331" t="s">
        <v>89</v>
      </c>
      <c r="W2331">
        <v>11</v>
      </c>
      <c r="X2331" t="s">
        <v>91</v>
      </c>
    </row>
    <row r="2332" spans="1:24">
      <c r="A2332">
        <v>252</v>
      </c>
      <c r="B2332" s="28">
        <v>46337</v>
      </c>
      <c r="C2332">
        <v>2026</v>
      </c>
      <c r="D2332" t="s">
        <v>89</v>
      </c>
      <c r="E2332">
        <v>11</v>
      </c>
      <c r="F2332" t="s">
        <v>91</v>
      </c>
      <c r="G2332" t="s">
        <v>0</v>
      </c>
      <c r="H2332" t="s">
        <v>1</v>
      </c>
      <c r="I2332" t="s">
        <v>2</v>
      </c>
      <c r="J2332" t="s">
        <v>3</v>
      </c>
      <c r="K2332" t="s">
        <v>14</v>
      </c>
      <c r="L2332" t="s">
        <v>48</v>
      </c>
      <c r="M2332">
        <v>4</v>
      </c>
      <c r="N2332">
        <v>162.04</v>
      </c>
      <c r="O2332">
        <v>0</v>
      </c>
      <c r="P2332">
        <v>85.77</v>
      </c>
      <c r="Q2332">
        <v>648.16</v>
      </c>
      <c r="R2332">
        <v>343.08</v>
      </c>
      <c r="S2332">
        <v>305.08</v>
      </c>
      <c r="T2332">
        <v>0.47068625030856581</v>
      </c>
      <c r="U2332">
        <v>2026</v>
      </c>
      <c r="V2332" t="s">
        <v>89</v>
      </c>
      <c r="W2332">
        <v>11</v>
      </c>
      <c r="X2332" t="s">
        <v>91</v>
      </c>
    </row>
    <row r="2333" spans="1:24">
      <c r="A2333">
        <v>1203</v>
      </c>
      <c r="B2333" s="28">
        <v>46337</v>
      </c>
      <c r="C2333">
        <v>2026</v>
      </c>
      <c r="D2333" t="s">
        <v>89</v>
      </c>
      <c r="E2333">
        <v>11</v>
      </c>
      <c r="F2333" t="s">
        <v>91</v>
      </c>
      <c r="G2333" t="s">
        <v>20</v>
      </c>
      <c r="H2333" t="s">
        <v>33</v>
      </c>
      <c r="I2333" t="s">
        <v>19</v>
      </c>
      <c r="J2333" t="s">
        <v>3</v>
      </c>
      <c r="K2333" t="s">
        <v>9</v>
      </c>
      <c r="L2333" t="s">
        <v>17</v>
      </c>
      <c r="M2333">
        <v>2</v>
      </c>
      <c r="N2333">
        <v>141.33000000000001</v>
      </c>
      <c r="O2333">
        <v>0.05</v>
      </c>
      <c r="P2333">
        <v>79.739999999999995</v>
      </c>
      <c r="Q2333">
        <v>268.52699999999999</v>
      </c>
      <c r="R2333">
        <v>159.47999999999999</v>
      </c>
      <c r="S2333">
        <v>109.047</v>
      </c>
      <c r="T2333">
        <v>0.40609324202035552</v>
      </c>
      <c r="U2333">
        <v>2026</v>
      </c>
      <c r="V2333" t="s">
        <v>89</v>
      </c>
      <c r="W2333">
        <v>11</v>
      </c>
      <c r="X2333" t="s">
        <v>91</v>
      </c>
    </row>
    <row r="2334" spans="1:24">
      <c r="A2334">
        <v>1567</v>
      </c>
      <c r="B2334" s="28">
        <v>46337</v>
      </c>
      <c r="C2334">
        <v>2026</v>
      </c>
      <c r="D2334" t="s">
        <v>89</v>
      </c>
      <c r="E2334">
        <v>11</v>
      </c>
      <c r="F2334" t="s">
        <v>91</v>
      </c>
      <c r="G2334" t="s">
        <v>11</v>
      </c>
      <c r="H2334" t="s">
        <v>52</v>
      </c>
      <c r="I2334" t="s">
        <v>2</v>
      </c>
      <c r="J2334" t="s">
        <v>3</v>
      </c>
      <c r="K2334" t="s">
        <v>23</v>
      </c>
      <c r="L2334" t="s">
        <v>51</v>
      </c>
      <c r="M2334">
        <v>1</v>
      </c>
      <c r="N2334">
        <v>125.11</v>
      </c>
      <c r="O2334">
        <v>0.1</v>
      </c>
      <c r="P2334">
        <v>61.65</v>
      </c>
      <c r="Q2334">
        <v>112.599</v>
      </c>
      <c r="R2334">
        <v>61.65</v>
      </c>
      <c r="S2334">
        <v>50.949000000000005</v>
      </c>
      <c r="T2334">
        <v>0.45248181600191834</v>
      </c>
      <c r="U2334">
        <v>2026</v>
      </c>
      <c r="V2334" t="s">
        <v>89</v>
      </c>
      <c r="W2334">
        <v>11</v>
      </c>
      <c r="X2334" t="s">
        <v>91</v>
      </c>
    </row>
    <row r="2335" spans="1:24">
      <c r="A2335">
        <v>2060</v>
      </c>
      <c r="B2335" s="28">
        <v>46337</v>
      </c>
      <c r="C2335">
        <v>2026</v>
      </c>
      <c r="D2335" t="s">
        <v>89</v>
      </c>
      <c r="E2335">
        <v>11</v>
      </c>
      <c r="F2335" t="s">
        <v>91</v>
      </c>
      <c r="G2335" t="s">
        <v>11</v>
      </c>
      <c r="H2335" t="s">
        <v>25</v>
      </c>
      <c r="I2335" t="s">
        <v>2</v>
      </c>
      <c r="J2335" t="s">
        <v>16</v>
      </c>
      <c r="K2335" t="s">
        <v>23</v>
      </c>
      <c r="L2335" t="s">
        <v>51</v>
      </c>
      <c r="M2335">
        <v>3</v>
      </c>
      <c r="N2335">
        <v>124.55</v>
      </c>
      <c r="O2335">
        <v>0.15</v>
      </c>
      <c r="P2335">
        <v>60.68</v>
      </c>
      <c r="Q2335">
        <v>317.60249999999996</v>
      </c>
      <c r="R2335">
        <v>182.04</v>
      </c>
      <c r="S2335">
        <v>135.56249999999997</v>
      </c>
      <c r="T2335">
        <v>0.42683070819656643</v>
      </c>
      <c r="U2335">
        <v>2026</v>
      </c>
      <c r="V2335" t="s">
        <v>89</v>
      </c>
      <c r="W2335">
        <v>11</v>
      </c>
      <c r="X2335" t="s">
        <v>91</v>
      </c>
    </row>
    <row r="2336" spans="1:24">
      <c r="A2336">
        <v>2485</v>
      </c>
      <c r="B2336" s="28">
        <v>46337</v>
      </c>
      <c r="C2336">
        <v>2026</v>
      </c>
      <c r="D2336" t="s">
        <v>89</v>
      </c>
      <c r="E2336">
        <v>11</v>
      </c>
      <c r="F2336" t="s">
        <v>91</v>
      </c>
      <c r="G2336" t="s">
        <v>11</v>
      </c>
      <c r="H2336" t="s">
        <v>39</v>
      </c>
      <c r="I2336" t="s">
        <v>19</v>
      </c>
      <c r="J2336" t="s">
        <v>3</v>
      </c>
      <c r="K2336" t="s">
        <v>9</v>
      </c>
      <c r="L2336" t="s">
        <v>17</v>
      </c>
      <c r="M2336">
        <v>1</v>
      </c>
      <c r="N2336">
        <v>143.77000000000001</v>
      </c>
      <c r="O2336">
        <v>0.1</v>
      </c>
      <c r="P2336">
        <v>81.02</v>
      </c>
      <c r="Q2336">
        <v>129.393</v>
      </c>
      <c r="R2336">
        <v>81.02</v>
      </c>
      <c r="S2336">
        <v>48.373000000000005</v>
      </c>
      <c r="T2336">
        <v>0.3738455712441941</v>
      </c>
      <c r="U2336">
        <v>2026</v>
      </c>
      <c r="V2336" t="s">
        <v>89</v>
      </c>
      <c r="W2336">
        <v>11</v>
      </c>
      <c r="X2336" t="s">
        <v>91</v>
      </c>
    </row>
    <row r="2337" spans="1:24">
      <c r="A2337">
        <v>3101</v>
      </c>
      <c r="B2337" s="28">
        <v>46337</v>
      </c>
      <c r="C2337">
        <v>2026</v>
      </c>
      <c r="D2337" t="s">
        <v>89</v>
      </c>
      <c r="E2337">
        <v>11</v>
      </c>
      <c r="F2337" t="s">
        <v>91</v>
      </c>
      <c r="G2337" t="s">
        <v>20</v>
      </c>
      <c r="H2337" t="s">
        <v>33</v>
      </c>
      <c r="I2337" t="s">
        <v>2</v>
      </c>
      <c r="J2337" t="s">
        <v>13</v>
      </c>
      <c r="K2337" t="s">
        <v>23</v>
      </c>
      <c r="L2337" t="s">
        <v>51</v>
      </c>
      <c r="M2337">
        <v>3</v>
      </c>
      <c r="N2337">
        <v>124.72</v>
      </c>
      <c r="O2337">
        <v>0.15</v>
      </c>
      <c r="P2337">
        <v>60.35</v>
      </c>
      <c r="Q2337">
        <v>318.03599999999994</v>
      </c>
      <c r="R2337">
        <v>181.05</v>
      </c>
      <c r="S2337">
        <v>136.98599999999993</v>
      </c>
      <c r="T2337">
        <v>0.4307248236048748</v>
      </c>
      <c r="U2337">
        <v>2026</v>
      </c>
      <c r="V2337" t="s">
        <v>89</v>
      </c>
      <c r="W2337">
        <v>11</v>
      </c>
      <c r="X2337" t="s">
        <v>91</v>
      </c>
    </row>
    <row r="2338" spans="1:24">
      <c r="A2338">
        <v>3165</v>
      </c>
      <c r="B2338" s="28">
        <v>46337</v>
      </c>
      <c r="C2338">
        <v>2026</v>
      </c>
      <c r="D2338" t="s">
        <v>89</v>
      </c>
      <c r="E2338">
        <v>11</v>
      </c>
      <c r="F2338" t="s">
        <v>91</v>
      </c>
      <c r="G2338" t="s">
        <v>11</v>
      </c>
      <c r="H2338" t="s">
        <v>12</v>
      </c>
      <c r="I2338" t="s">
        <v>19</v>
      </c>
      <c r="J2338" t="s">
        <v>3</v>
      </c>
      <c r="K2338" t="s">
        <v>34</v>
      </c>
      <c r="L2338" t="s">
        <v>42</v>
      </c>
      <c r="M2338">
        <v>1</v>
      </c>
      <c r="N2338">
        <v>35.729999999999997</v>
      </c>
      <c r="O2338">
        <v>0.1</v>
      </c>
      <c r="P2338">
        <v>14.15</v>
      </c>
      <c r="Q2338">
        <v>32.156999999999996</v>
      </c>
      <c r="R2338">
        <v>14.15</v>
      </c>
      <c r="S2338">
        <v>18.006999999999998</v>
      </c>
      <c r="T2338">
        <v>0.55997139036601673</v>
      </c>
      <c r="U2338">
        <v>2026</v>
      </c>
      <c r="V2338" t="s">
        <v>89</v>
      </c>
      <c r="W2338">
        <v>11</v>
      </c>
      <c r="X2338" t="s">
        <v>91</v>
      </c>
    </row>
    <row r="2339" spans="1:24">
      <c r="A2339">
        <v>4179</v>
      </c>
      <c r="B2339" s="28">
        <v>46337</v>
      </c>
      <c r="C2339">
        <v>2026</v>
      </c>
      <c r="D2339" t="s">
        <v>89</v>
      </c>
      <c r="E2339">
        <v>11</v>
      </c>
      <c r="F2339" t="s">
        <v>91</v>
      </c>
      <c r="G2339" t="s">
        <v>11</v>
      </c>
      <c r="H2339" t="s">
        <v>18</v>
      </c>
      <c r="I2339" t="s">
        <v>19</v>
      </c>
      <c r="J2339" t="s">
        <v>16</v>
      </c>
      <c r="K2339" t="s">
        <v>14</v>
      </c>
      <c r="L2339" t="s">
        <v>48</v>
      </c>
      <c r="M2339">
        <v>2</v>
      </c>
      <c r="N2339">
        <v>166.1</v>
      </c>
      <c r="O2339">
        <v>0.05</v>
      </c>
      <c r="P2339">
        <v>88.2</v>
      </c>
      <c r="Q2339">
        <v>315.58999999999997</v>
      </c>
      <c r="R2339">
        <v>176.4</v>
      </c>
      <c r="S2339">
        <v>139.18999999999997</v>
      </c>
      <c r="T2339">
        <v>0.44104692797617157</v>
      </c>
      <c r="U2339">
        <v>2026</v>
      </c>
      <c r="V2339" t="s">
        <v>89</v>
      </c>
      <c r="W2339">
        <v>11</v>
      </c>
      <c r="X2339" t="s">
        <v>91</v>
      </c>
    </row>
    <row r="2340" spans="1:24">
      <c r="A2340">
        <v>4829</v>
      </c>
      <c r="B2340" s="28">
        <v>46337</v>
      </c>
      <c r="C2340">
        <v>2026</v>
      </c>
      <c r="D2340" t="s">
        <v>89</v>
      </c>
      <c r="E2340">
        <v>11</v>
      </c>
      <c r="F2340" t="s">
        <v>91</v>
      </c>
      <c r="G2340" t="s">
        <v>11</v>
      </c>
      <c r="H2340" t="s">
        <v>52</v>
      </c>
      <c r="I2340" t="s">
        <v>28</v>
      </c>
      <c r="J2340" t="s">
        <v>13</v>
      </c>
      <c r="K2340" t="s">
        <v>4</v>
      </c>
      <c r="L2340" t="s">
        <v>5</v>
      </c>
      <c r="M2340">
        <v>2</v>
      </c>
      <c r="N2340">
        <v>81.27</v>
      </c>
      <c r="O2340">
        <v>0.05</v>
      </c>
      <c r="P2340">
        <v>43.04</v>
      </c>
      <c r="Q2340">
        <v>154.41299999999998</v>
      </c>
      <c r="R2340">
        <v>86.08</v>
      </c>
      <c r="S2340">
        <v>68.332999999999984</v>
      </c>
      <c r="T2340">
        <v>0.44253398353765544</v>
      </c>
      <c r="U2340">
        <v>2026</v>
      </c>
      <c r="V2340" t="s">
        <v>89</v>
      </c>
      <c r="W2340">
        <v>11</v>
      </c>
      <c r="X2340" t="s">
        <v>91</v>
      </c>
    </row>
    <row r="2341" spans="1:24">
      <c r="A2341">
        <v>4943</v>
      </c>
      <c r="B2341" s="28">
        <v>46337</v>
      </c>
      <c r="C2341">
        <v>2026</v>
      </c>
      <c r="D2341" t="s">
        <v>89</v>
      </c>
      <c r="E2341">
        <v>11</v>
      </c>
      <c r="F2341" t="s">
        <v>91</v>
      </c>
      <c r="G2341" t="s">
        <v>0</v>
      </c>
      <c r="H2341" t="s">
        <v>36</v>
      </c>
      <c r="I2341" t="s">
        <v>8</v>
      </c>
      <c r="J2341" t="s">
        <v>3</v>
      </c>
      <c r="K2341" t="s">
        <v>23</v>
      </c>
      <c r="L2341" t="s">
        <v>29</v>
      </c>
      <c r="M2341">
        <v>10</v>
      </c>
      <c r="N2341">
        <v>191.98</v>
      </c>
      <c r="O2341">
        <v>0.1</v>
      </c>
      <c r="P2341">
        <v>102.73</v>
      </c>
      <c r="Q2341">
        <v>1727.82</v>
      </c>
      <c r="R2341">
        <v>1027.3</v>
      </c>
      <c r="S2341">
        <v>700.52</v>
      </c>
      <c r="T2341">
        <v>0.40543575140929033</v>
      </c>
      <c r="U2341">
        <v>2026</v>
      </c>
      <c r="V2341" t="s">
        <v>89</v>
      </c>
      <c r="W2341">
        <v>11</v>
      </c>
      <c r="X2341" t="s">
        <v>91</v>
      </c>
    </row>
    <row r="2342" spans="1:24">
      <c r="A2342">
        <v>887</v>
      </c>
      <c r="B2342" s="28">
        <v>46338</v>
      </c>
      <c r="C2342">
        <v>2026</v>
      </c>
      <c r="D2342" t="s">
        <v>89</v>
      </c>
      <c r="E2342">
        <v>11</v>
      </c>
      <c r="F2342" t="s">
        <v>91</v>
      </c>
      <c r="G2342" t="s">
        <v>20</v>
      </c>
      <c r="H2342" t="s">
        <v>33</v>
      </c>
      <c r="I2342" t="s">
        <v>19</v>
      </c>
      <c r="J2342" t="s">
        <v>3</v>
      </c>
      <c r="K2342" t="s">
        <v>9</v>
      </c>
      <c r="L2342" t="s">
        <v>10</v>
      </c>
      <c r="M2342">
        <v>6</v>
      </c>
      <c r="N2342">
        <v>89.87</v>
      </c>
      <c r="O2342">
        <v>0.2</v>
      </c>
      <c r="P2342">
        <v>44.47</v>
      </c>
      <c r="Q2342">
        <v>431.37600000000003</v>
      </c>
      <c r="R2342">
        <v>266.82</v>
      </c>
      <c r="S2342">
        <v>164.55600000000004</v>
      </c>
      <c r="T2342">
        <v>0.3814676755313231</v>
      </c>
      <c r="U2342">
        <v>2026</v>
      </c>
      <c r="V2342" t="s">
        <v>89</v>
      </c>
      <c r="W2342">
        <v>11</v>
      </c>
      <c r="X2342" t="s">
        <v>91</v>
      </c>
    </row>
    <row r="2343" spans="1:24">
      <c r="A2343">
        <v>1090</v>
      </c>
      <c r="B2343" s="28">
        <v>46338</v>
      </c>
      <c r="C2343">
        <v>2026</v>
      </c>
      <c r="D2343" t="s">
        <v>89</v>
      </c>
      <c r="E2343">
        <v>11</v>
      </c>
      <c r="F2343" t="s">
        <v>91</v>
      </c>
      <c r="G2343" t="s">
        <v>6</v>
      </c>
      <c r="H2343" t="s">
        <v>49</v>
      </c>
      <c r="I2343" t="s">
        <v>28</v>
      </c>
      <c r="J2343" t="s">
        <v>13</v>
      </c>
      <c r="K2343" t="s">
        <v>4</v>
      </c>
      <c r="L2343" t="s">
        <v>22</v>
      </c>
      <c r="M2343">
        <v>3</v>
      </c>
      <c r="N2343">
        <v>51.44</v>
      </c>
      <c r="O2343">
        <v>0.1</v>
      </c>
      <c r="P2343">
        <v>23.11</v>
      </c>
      <c r="Q2343">
        <v>138.88800000000001</v>
      </c>
      <c r="R2343">
        <v>69.33</v>
      </c>
      <c r="S2343">
        <v>69.558000000000007</v>
      </c>
      <c r="T2343">
        <v>0.50082080525315364</v>
      </c>
      <c r="U2343">
        <v>2026</v>
      </c>
      <c r="V2343" t="s">
        <v>89</v>
      </c>
      <c r="W2343">
        <v>11</v>
      </c>
      <c r="X2343" t="s">
        <v>91</v>
      </c>
    </row>
    <row r="2344" spans="1:24">
      <c r="A2344">
        <v>2090</v>
      </c>
      <c r="B2344" s="28">
        <v>46338</v>
      </c>
      <c r="C2344">
        <v>2026</v>
      </c>
      <c r="D2344" t="s">
        <v>89</v>
      </c>
      <c r="E2344">
        <v>11</v>
      </c>
      <c r="F2344" t="s">
        <v>91</v>
      </c>
      <c r="G2344" t="s">
        <v>20</v>
      </c>
      <c r="H2344" t="s">
        <v>21</v>
      </c>
      <c r="I2344" t="s">
        <v>28</v>
      </c>
      <c r="J2344" t="s">
        <v>13</v>
      </c>
      <c r="K2344" t="s">
        <v>14</v>
      </c>
      <c r="L2344" t="s">
        <v>32</v>
      </c>
      <c r="M2344">
        <v>4</v>
      </c>
      <c r="N2344">
        <v>46.68</v>
      </c>
      <c r="O2344">
        <v>0.05</v>
      </c>
      <c r="P2344">
        <v>17.96</v>
      </c>
      <c r="Q2344">
        <v>177.38399999999999</v>
      </c>
      <c r="R2344">
        <v>71.84</v>
      </c>
      <c r="S2344">
        <v>105.54399999999998</v>
      </c>
      <c r="T2344">
        <v>0.59500293149325756</v>
      </c>
      <c r="U2344">
        <v>2026</v>
      </c>
      <c r="V2344" t="s">
        <v>89</v>
      </c>
      <c r="W2344">
        <v>11</v>
      </c>
      <c r="X2344" t="s">
        <v>91</v>
      </c>
    </row>
    <row r="2345" spans="1:24">
      <c r="A2345">
        <v>2561</v>
      </c>
      <c r="B2345" s="28">
        <v>46338</v>
      </c>
      <c r="C2345">
        <v>2026</v>
      </c>
      <c r="D2345" t="s">
        <v>89</v>
      </c>
      <c r="E2345">
        <v>11</v>
      </c>
      <c r="F2345" t="s">
        <v>91</v>
      </c>
      <c r="G2345" t="s">
        <v>6</v>
      </c>
      <c r="H2345" t="s">
        <v>43</v>
      </c>
      <c r="I2345" t="s">
        <v>19</v>
      </c>
      <c r="J2345" t="s">
        <v>13</v>
      </c>
      <c r="K2345" t="s">
        <v>9</v>
      </c>
      <c r="L2345" t="s">
        <v>46</v>
      </c>
      <c r="M2345">
        <v>4</v>
      </c>
      <c r="N2345">
        <v>73.05</v>
      </c>
      <c r="O2345">
        <v>0.2</v>
      </c>
      <c r="P2345">
        <v>32.82</v>
      </c>
      <c r="Q2345">
        <v>233.76</v>
      </c>
      <c r="R2345">
        <v>131.28</v>
      </c>
      <c r="S2345">
        <v>102.47999999999999</v>
      </c>
      <c r="T2345">
        <v>0.4383983572895277</v>
      </c>
      <c r="U2345">
        <v>2026</v>
      </c>
      <c r="V2345" t="s">
        <v>89</v>
      </c>
      <c r="W2345">
        <v>11</v>
      </c>
      <c r="X2345" t="s">
        <v>91</v>
      </c>
    </row>
    <row r="2346" spans="1:24">
      <c r="A2346">
        <v>2855</v>
      </c>
      <c r="B2346" s="28">
        <v>46338</v>
      </c>
      <c r="C2346">
        <v>2026</v>
      </c>
      <c r="D2346" t="s">
        <v>89</v>
      </c>
      <c r="E2346">
        <v>11</v>
      </c>
      <c r="F2346" t="s">
        <v>91</v>
      </c>
      <c r="G2346" t="s">
        <v>11</v>
      </c>
      <c r="H2346" t="s">
        <v>39</v>
      </c>
      <c r="I2346" t="s">
        <v>28</v>
      </c>
      <c r="J2346" t="s">
        <v>13</v>
      </c>
      <c r="K2346" t="s">
        <v>23</v>
      </c>
      <c r="L2346" t="s">
        <v>51</v>
      </c>
      <c r="M2346">
        <v>1</v>
      </c>
      <c r="N2346">
        <v>125.32</v>
      </c>
      <c r="O2346">
        <v>0.15</v>
      </c>
      <c r="P2346">
        <v>59.49</v>
      </c>
      <c r="Q2346">
        <v>106.52199999999999</v>
      </c>
      <c r="R2346">
        <v>59.49</v>
      </c>
      <c r="S2346">
        <v>47.031999999999989</v>
      </c>
      <c r="T2346">
        <v>0.44152381667636725</v>
      </c>
      <c r="U2346">
        <v>2026</v>
      </c>
      <c r="V2346" t="s">
        <v>89</v>
      </c>
      <c r="W2346">
        <v>11</v>
      </c>
      <c r="X2346" t="s">
        <v>91</v>
      </c>
    </row>
    <row r="2347" spans="1:24">
      <c r="A2347">
        <v>4421</v>
      </c>
      <c r="B2347" s="28">
        <v>46338</v>
      </c>
      <c r="C2347">
        <v>2026</v>
      </c>
      <c r="D2347" t="s">
        <v>89</v>
      </c>
      <c r="E2347">
        <v>11</v>
      </c>
      <c r="F2347" t="s">
        <v>91</v>
      </c>
      <c r="G2347" t="s">
        <v>6</v>
      </c>
      <c r="H2347" t="s">
        <v>41</v>
      </c>
      <c r="I2347" t="s">
        <v>28</v>
      </c>
      <c r="J2347" t="s">
        <v>16</v>
      </c>
      <c r="K2347" t="s">
        <v>34</v>
      </c>
      <c r="L2347" t="s">
        <v>38</v>
      </c>
      <c r="M2347">
        <v>2</v>
      </c>
      <c r="N2347">
        <v>123.49</v>
      </c>
      <c r="O2347">
        <v>0.15</v>
      </c>
      <c r="P2347">
        <v>68.08</v>
      </c>
      <c r="Q2347">
        <v>209.93299999999999</v>
      </c>
      <c r="R2347">
        <v>136.16</v>
      </c>
      <c r="S2347">
        <v>73.772999999999996</v>
      </c>
      <c r="T2347">
        <v>0.35141211719929694</v>
      </c>
      <c r="U2347">
        <v>2026</v>
      </c>
      <c r="V2347" t="s">
        <v>89</v>
      </c>
      <c r="W2347">
        <v>11</v>
      </c>
      <c r="X2347" t="s">
        <v>91</v>
      </c>
    </row>
    <row r="2348" spans="1:24">
      <c r="A2348">
        <v>195</v>
      </c>
      <c r="B2348" s="28">
        <v>46339</v>
      </c>
      <c r="C2348">
        <v>2026</v>
      </c>
      <c r="D2348" t="s">
        <v>89</v>
      </c>
      <c r="E2348">
        <v>11</v>
      </c>
      <c r="F2348" t="s">
        <v>91</v>
      </c>
      <c r="G2348" t="s">
        <v>6</v>
      </c>
      <c r="H2348" t="s">
        <v>43</v>
      </c>
      <c r="I2348" t="s">
        <v>19</v>
      </c>
      <c r="J2348" t="s">
        <v>3</v>
      </c>
      <c r="K2348" t="s">
        <v>14</v>
      </c>
      <c r="L2348" t="s">
        <v>32</v>
      </c>
      <c r="M2348">
        <v>1</v>
      </c>
      <c r="N2348">
        <v>47.37</v>
      </c>
      <c r="O2348">
        <v>0.2</v>
      </c>
      <c r="P2348">
        <v>18.739999999999998</v>
      </c>
      <c r="Q2348">
        <v>37.896000000000001</v>
      </c>
      <c r="R2348">
        <v>18.739999999999998</v>
      </c>
      <c r="S2348">
        <v>19.156000000000002</v>
      </c>
      <c r="T2348">
        <v>0.50548870593202455</v>
      </c>
      <c r="U2348">
        <v>2026</v>
      </c>
      <c r="V2348" t="s">
        <v>89</v>
      </c>
      <c r="W2348">
        <v>11</v>
      </c>
      <c r="X2348" t="s">
        <v>91</v>
      </c>
    </row>
    <row r="2349" spans="1:24">
      <c r="A2349">
        <v>520</v>
      </c>
      <c r="B2349" s="28">
        <v>46339</v>
      </c>
      <c r="C2349">
        <v>2026</v>
      </c>
      <c r="D2349" t="s">
        <v>89</v>
      </c>
      <c r="E2349">
        <v>11</v>
      </c>
      <c r="F2349" t="s">
        <v>91</v>
      </c>
      <c r="G2349" t="s">
        <v>6</v>
      </c>
      <c r="H2349" t="s">
        <v>43</v>
      </c>
      <c r="I2349" t="s">
        <v>8</v>
      </c>
      <c r="J2349" t="s">
        <v>16</v>
      </c>
      <c r="K2349" t="s">
        <v>9</v>
      </c>
      <c r="L2349" t="s">
        <v>10</v>
      </c>
      <c r="M2349">
        <v>6</v>
      </c>
      <c r="N2349">
        <v>92.31</v>
      </c>
      <c r="O2349">
        <v>0.05</v>
      </c>
      <c r="P2349">
        <v>46.12</v>
      </c>
      <c r="Q2349">
        <v>526.16700000000003</v>
      </c>
      <c r="R2349">
        <v>276.71999999999997</v>
      </c>
      <c r="S2349">
        <v>249.44700000000006</v>
      </c>
      <c r="T2349">
        <v>0.47408332335551268</v>
      </c>
      <c r="U2349">
        <v>2026</v>
      </c>
      <c r="V2349" t="s">
        <v>89</v>
      </c>
      <c r="W2349">
        <v>11</v>
      </c>
      <c r="X2349" t="s">
        <v>91</v>
      </c>
    </row>
    <row r="2350" spans="1:24">
      <c r="A2350">
        <v>646</v>
      </c>
      <c r="B2350" s="28">
        <v>46339</v>
      </c>
      <c r="C2350">
        <v>2026</v>
      </c>
      <c r="D2350" t="s">
        <v>89</v>
      </c>
      <c r="E2350">
        <v>11</v>
      </c>
      <c r="F2350" t="s">
        <v>91</v>
      </c>
      <c r="G2350" t="s">
        <v>11</v>
      </c>
      <c r="H2350" t="s">
        <v>52</v>
      </c>
      <c r="I2350" t="s">
        <v>19</v>
      </c>
      <c r="J2350" t="s">
        <v>3</v>
      </c>
      <c r="K2350" t="s">
        <v>4</v>
      </c>
      <c r="L2350" t="s">
        <v>22</v>
      </c>
      <c r="M2350">
        <v>1</v>
      </c>
      <c r="N2350">
        <v>49.53</v>
      </c>
      <c r="O2350">
        <v>0.1</v>
      </c>
      <c r="P2350">
        <v>22.18</v>
      </c>
      <c r="Q2350">
        <v>44.577000000000005</v>
      </c>
      <c r="R2350">
        <v>22.18</v>
      </c>
      <c r="S2350">
        <v>22.397000000000006</v>
      </c>
      <c r="T2350">
        <v>0.50243399062296712</v>
      </c>
      <c r="U2350">
        <v>2026</v>
      </c>
      <c r="V2350" t="s">
        <v>89</v>
      </c>
      <c r="W2350">
        <v>11</v>
      </c>
      <c r="X2350" t="s">
        <v>91</v>
      </c>
    </row>
    <row r="2351" spans="1:24">
      <c r="A2351">
        <v>893</v>
      </c>
      <c r="B2351" s="28">
        <v>46339</v>
      </c>
      <c r="C2351">
        <v>2026</v>
      </c>
      <c r="D2351" t="s">
        <v>89</v>
      </c>
      <c r="E2351">
        <v>11</v>
      </c>
      <c r="F2351" t="s">
        <v>91</v>
      </c>
      <c r="G2351" t="s">
        <v>20</v>
      </c>
      <c r="H2351" t="s">
        <v>33</v>
      </c>
      <c r="I2351" t="s">
        <v>2</v>
      </c>
      <c r="J2351" t="s">
        <v>13</v>
      </c>
      <c r="K2351" t="s">
        <v>14</v>
      </c>
      <c r="L2351" t="s">
        <v>32</v>
      </c>
      <c r="M2351">
        <v>4</v>
      </c>
      <c r="N2351">
        <v>47.62</v>
      </c>
      <c r="O2351">
        <v>0.2</v>
      </c>
      <c r="P2351">
        <v>18.100000000000001</v>
      </c>
      <c r="Q2351">
        <v>152.38399999999999</v>
      </c>
      <c r="R2351">
        <v>72.400000000000006</v>
      </c>
      <c r="S2351">
        <v>79.98399999999998</v>
      </c>
      <c r="T2351">
        <v>0.52488450230995376</v>
      </c>
      <c r="U2351">
        <v>2026</v>
      </c>
      <c r="V2351" t="s">
        <v>89</v>
      </c>
      <c r="W2351">
        <v>11</v>
      </c>
      <c r="X2351" t="s">
        <v>91</v>
      </c>
    </row>
    <row r="2352" spans="1:24">
      <c r="A2352">
        <v>916</v>
      </c>
      <c r="B2352" s="28">
        <v>46339</v>
      </c>
      <c r="C2352">
        <v>2026</v>
      </c>
      <c r="D2352" t="s">
        <v>89</v>
      </c>
      <c r="E2352">
        <v>11</v>
      </c>
      <c r="F2352" t="s">
        <v>91</v>
      </c>
      <c r="G2352" t="s">
        <v>6</v>
      </c>
      <c r="H2352" t="s">
        <v>27</v>
      </c>
      <c r="I2352" t="s">
        <v>2</v>
      </c>
      <c r="J2352" t="s">
        <v>13</v>
      </c>
      <c r="K2352" t="s">
        <v>4</v>
      </c>
      <c r="L2352" t="s">
        <v>22</v>
      </c>
      <c r="M2352">
        <v>4</v>
      </c>
      <c r="N2352">
        <v>51.93</v>
      </c>
      <c r="O2352">
        <v>0.05</v>
      </c>
      <c r="P2352">
        <v>22.62</v>
      </c>
      <c r="Q2352">
        <v>197.334</v>
      </c>
      <c r="R2352">
        <v>90.48</v>
      </c>
      <c r="S2352">
        <v>106.854</v>
      </c>
      <c r="T2352">
        <v>0.54148803551339353</v>
      </c>
      <c r="U2352">
        <v>2026</v>
      </c>
      <c r="V2352" t="s">
        <v>89</v>
      </c>
      <c r="W2352">
        <v>11</v>
      </c>
      <c r="X2352" t="s">
        <v>91</v>
      </c>
    </row>
    <row r="2353" spans="1:24">
      <c r="A2353">
        <v>1295</v>
      </c>
      <c r="B2353" s="28">
        <v>46339</v>
      </c>
      <c r="C2353">
        <v>2026</v>
      </c>
      <c r="D2353" t="s">
        <v>89</v>
      </c>
      <c r="E2353">
        <v>11</v>
      </c>
      <c r="F2353" t="s">
        <v>91</v>
      </c>
      <c r="G2353" t="s">
        <v>6</v>
      </c>
      <c r="H2353" t="s">
        <v>41</v>
      </c>
      <c r="I2353" t="s">
        <v>28</v>
      </c>
      <c r="J2353" t="s">
        <v>13</v>
      </c>
      <c r="K2353" t="s">
        <v>9</v>
      </c>
      <c r="L2353" t="s">
        <v>37</v>
      </c>
      <c r="M2353">
        <v>1</v>
      </c>
      <c r="N2353">
        <v>155.44999999999999</v>
      </c>
      <c r="O2353">
        <v>0.05</v>
      </c>
      <c r="P2353">
        <v>77.25</v>
      </c>
      <c r="Q2353">
        <v>147.67749999999998</v>
      </c>
      <c r="R2353">
        <v>77.25</v>
      </c>
      <c r="S2353">
        <v>70.427499999999981</v>
      </c>
      <c r="T2353">
        <v>0.47690067884410281</v>
      </c>
      <c r="U2353">
        <v>2026</v>
      </c>
      <c r="V2353" t="s">
        <v>89</v>
      </c>
      <c r="W2353">
        <v>11</v>
      </c>
      <c r="X2353" t="s">
        <v>91</v>
      </c>
    </row>
    <row r="2354" spans="1:24">
      <c r="A2354">
        <v>3438</v>
      </c>
      <c r="B2354" s="28">
        <v>46339</v>
      </c>
      <c r="C2354">
        <v>2026</v>
      </c>
      <c r="D2354" t="s">
        <v>89</v>
      </c>
      <c r="E2354">
        <v>11</v>
      </c>
      <c r="F2354" t="s">
        <v>91</v>
      </c>
      <c r="G2354" t="s">
        <v>0</v>
      </c>
      <c r="H2354" t="s">
        <v>1</v>
      </c>
      <c r="I2354" t="s">
        <v>2</v>
      </c>
      <c r="J2354" t="s">
        <v>3</v>
      </c>
      <c r="K2354" t="s">
        <v>4</v>
      </c>
      <c r="L2354" t="s">
        <v>26</v>
      </c>
      <c r="M2354">
        <v>4</v>
      </c>
      <c r="N2354">
        <v>40.03</v>
      </c>
      <c r="O2354">
        <v>0.05</v>
      </c>
      <c r="P2354">
        <v>16.78</v>
      </c>
      <c r="Q2354">
        <v>152.114</v>
      </c>
      <c r="R2354">
        <v>67.12</v>
      </c>
      <c r="S2354">
        <v>84.994</v>
      </c>
      <c r="T2354">
        <v>0.5587519886400989</v>
      </c>
      <c r="U2354">
        <v>2026</v>
      </c>
      <c r="V2354" t="s">
        <v>89</v>
      </c>
      <c r="W2354">
        <v>11</v>
      </c>
      <c r="X2354" t="s">
        <v>91</v>
      </c>
    </row>
    <row r="2355" spans="1:24">
      <c r="A2355">
        <v>3573</v>
      </c>
      <c r="B2355" s="28">
        <v>46339</v>
      </c>
      <c r="C2355">
        <v>2026</v>
      </c>
      <c r="D2355" t="s">
        <v>89</v>
      </c>
      <c r="E2355">
        <v>11</v>
      </c>
      <c r="F2355" t="s">
        <v>91</v>
      </c>
      <c r="G2355" t="s">
        <v>0</v>
      </c>
      <c r="H2355" t="s">
        <v>36</v>
      </c>
      <c r="I2355" t="s">
        <v>2</v>
      </c>
      <c r="J2355" t="s">
        <v>3</v>
      </c>
      <c r="K2355" t="s">
        <v>9</v>
      </c>
      <c r="L2355" t="s">
        <v>37</v>
      </c>
      <c r="M2355">
        <v>2</v>
      </c>
      <c r="N2355">
        <v>152.96</v>
      </c>
      <c r="O2355">
        <v>0.1</v>
      </c>
      <c r="P2355">
        <v>79.12</v>
      </c>
      <c r="Q2355">
        <v>275.32800000000003</v>
      </c>
      <c r="R2355">
        <v>158.24</v>
      </c>
      <c r="S2355">
        <v>117.08800000000002</v>
      </c>
      <c r="T2355">
        <v>0.4252673175267318</v>
      </c>
      <c r="U2355">
        <v>2026</v>
      </c>
      <c r="V2355" t="s">
        <v>89</v>
      </c>
      <c r="W2355">
        <v>11</v>
      </c>
      <c r="X2355" t="s">
        <v>91</v>
      </c>
    </row>
    <row r="2356" spans="1:24">
      <c r="A2356">
        <v>4257</v>
      </c>
      <c r="B2356" s="28">
        <v>46339</v>
      </c>
      <c r="C2356">
        <v>2026</v>
      </c>
      <c r="D2356" t="s">
        <v>89</v>
      </c>
      <c r="E2356">
        <v>11</v>
      </c>
      <c r="F2356" t="s">
        <v>91</v>
      </c>
      <c r="G2356" t="s">
        <v>20</v>
      </c>
      <c r="H2356" t="s">
        <v>47</v>
      </c>
      <c r="I2356" t="s">
        <v>19</v>
      </c>
      <c r="J2356" t="s">
        <v>13</v>
      </c>
      <c r="K2356" t="s">
        <v>34</v>
      </c>
      <c r="L2356" t="s">
        <v>38</v>
      </c>
      <c r="M2356">
        <v>2</v>
      </c>
      <c r="N2356">
        <v>124.06</v>
      </c>
      <c r="O2356">
        <v>0.05</v>
      </c>
      <c r="P2356">
        <v>69.98</v>
      </c>
      <c r="Q2356">
        <v>235.714</v>
      </c>
      <c r="R2356">
        <v>139.96</v>
      </c>
      <c r="S2356">
        <v>95.753999999999991</v>
      </c>
      <c r="T2356">
        <v>0.40622958330858577</v>
      </c>
      <c r="U2356">
        <v>2026</v>
      </c>
      <c r="V2356" t="s">
        <v>89</v>
      </c>
      <c r="W2356">
        <v>11</v>
      </c>
      <c r="X2356" t="s">
        <v>91</v>
      </c>
    </row>
    <row r="2357" spans="1:24">
      <c r="A2357">
        <v>4389</v>
      </c>
      <c r="B2357" s="28">
        <v>46339</v>
      </c>
      <c r="C2357">
        <v>2026</v>
      </c>
      <c r="D2357" t="s">
        <v>89</v>
      </c>
      <c r="E2357">
        <v>11</v>
      </c>
      <c r="F2357" t="s">
        <v>91</v>
      </c>
      <c r="G2357" t="s">
        <v>11</v>
      </c>
      <c r="H2357" t="s">
        <v>39</v>
      </c>
      <c r="I2357" t="s">
        <v>28</v>
      </c>
      <c r="J2357" t="s">
        <v>13</v>
      </c>
      <c r="K2357" t="s">
        <v>9</v>
      </c>
      <c r="L2357" t="s">
        <v>37</v>
      </c>
      <c r="M2357">
        <v>1</v>
      </c>
      <c r="N2357">
        <v>151.66</v>
      </c>
      <c r="O2357">
        <v>0.1</v>
      </c>
      <c r="P2357">
        <v>80.209999999999994</v>
      </c>
      <c r="Q2357">
        <v>136.494</v>
      </c>
      <c r="R2357">
        <v>80.209999999999994</v>
      </c>
      <c r="S2357">
        <v>56.284000000000006</v>
      </c>
      <c r="T2357">
        <v>0.41235512183685735</v>
      </c>
      <c r="U2357">
        <v>2026</v>
      </c>
      <c r="V2357" t="s">
        <v>89</v>
      </c>
      <c r="W2357">
        <v>11</v>
      </c>
      <c r="X2357" t="s">
        <v>91</v>
      </c>
    </row>
    <row r="2358" spans="1:24">
      <c r="A2358">
        <v>4887</v>
      </c>
      <c r="B2358" s="28">
        <v>46339</v>
      </c>
      <c r="C2358">
        <v>2026</v>
      </c>
      <c r="D2358" t="s">
        <v>89</v>
      </c>
      <c r="E2358">
        <v>11</v>
      </c>
      <c r="F2358" t="s">
        <v>91</v>
      </c>
      <c r="G2358" t="s">
        <v>20</v>
      </c>
      <c r="H2358" t="s">
        <v>33</v>
      </c>
      <c r="I2358" t="s">
        <v>2</v>
      </c>
      <c r="J2358" t="s">
        <v>13</v>
      </c>
      <c r="K2358" t="s">
        <v>9</v>
      </c>
      <c r="L2358" t="s">
        <v>17</v>
      </c>
      <c r="M2358">
        <v>2</v>
      </c>
      <c r="N2358">
        <v>142.30000000000001</v>
      </c>
      <c r="O2358">
        <v>0.15</v>
      </c>
      <c r="P2358">
        <v>77.760000000000005</v>
      </c>
      <c r="Q2358">
        <v>241.91000000000003</v>
      </c>
      <c r="R2358">
        <v>155.52000000000001</v>
      </c>
      <c r="S2358">
        <v>86.390000000000015</v>
      </c>
      <c r="T2358">
        <v>0.35711628291513375</v>
      </c>
      <c r="U2358">
        <v>2026</v>
      </c>
      <c r="V2358" t="s">
        <v>89</v>
      </c>
      <c r="W2358">
        <v>11</v>
      </c>
      <c r="X2358" t="s">
        <v>91</v>
      </c>
    </row>
    <row r="2359" spans="1:24">
      <c r="A2359">
        <v>5007</v>
      </c>
      <c r="B2359" s="28">
        <v>46339</v>
      </c>
      <c r="C2359">
        <v>2026</v>
      </c>
      <c r="D2359" t="s">
        <v>89</v>
      </c>
      <c r="E2359">
        <v>11</v>
      </c>
      <c r="F2359" t="s">
        <v>91</v>
      </c>
      <c r="G2359" t="s">
        <v>6</v>
      </c>
      <c r="H2359" t="s">
        <v>49</v>
      </c>
      <c r="I2359" t="s">
        <v>2</v>
      </c>
      <c r="J2359" t="s">
        <v>16</v>
      </c>
      <c r="K2359" t="s">
        <v>14</v>
      </c>
      <c r="L2359" t="s">
        <v>48</v>
      </c>
      <c r="M2359">
        <v>4</v>
      </c>
      <c r="N2359">
        <v>161.97</v>
      </c>
      <c r="O2359">
        <v>0.05</v>
      </c>
      <c r="P2359">
        <v>87.2</v>
      </c>
      <c r="Q2359">
        <v>615.48599999999999</v>
      </c>
      <c r="R2359">
        <v>348.8</v>
      </c>
      <c r="S2359">
        <v>266.68599999999998</v>
      </c>
      <c r="T2359">
        <v>0.4332933649181297</v>
      </c>
      <c r="U2359">
        <v>2026</v>
      </c>
      <c r="V2359" t="s">
        <v>89</v>
      </c>
      <c r="W2359">
        <v>11</v>
      </c>
      <c r="X2359" t="s">
        <v>91</v>
      </c>
    </row>
    <row r="2360" spans="1:24">
      <c r="A2360">
        <v>5111</v>
      </c>
      <c r="B2360" s="28">
        <v>46339</v>
      </c>
      <c r="C2360">
        <v>2026</v>
      </c>
      <c r="D2360" t="s">
        <v>89</v>
      </c>
      <c r="E2360">
        <v>11</v>
      </c>
      <c r="F2360" t="s">
        <v>91</v>
      </c>
      <c r="G2360" t="s">
        <v>6</v>
      </c>
      <c r="H2360" t="s">
        <v>49</v>
      </c>
      <c r="I2360" t="s">
        <v>8</v>
      </c>
      <c r="J2360" t="s">
        <v>16</v>
      </c>
      <c r="K2360" t="s">
        <v>14</v>
      </c>
      <c r="L2360" t="s">
        <v>44</v>
      </c>
      <c r="M2360">
        <v>5</v>
      </c>
      <c r="N2360">
        <v>133.99</v>
      </c>
      <c r="O2360">
        <v>0.15</v>
      </c>
      <c r="P2360">
        <v>65.55</v>
      </c>
      <c r="Q2360">
        <v>569.45749999999998</v>
      </c>
      <c r="R2360">
        <v>327.75</v>
      </c>
      <c r="S2360">
        <v>241.70749999999998</v>
      </c>
      <c r="T2360">
        <v>0.42445221987593451</v>
      </c>
      <c r="U2360">
        <v>2026</v>
      </c>
      <c r="V2360" t="s">
        <v>89</v>
      </c>
      <c r="W2360">
        <v>11</v>
      </c>
      <c r="X2360" t="s">
        <v>91</v>
      </c>
    </row>
    <row r="2361" spans="1:24">
      <c r="A2361">
        <v>5177</v>
      </c>
      <c r="B2361" s="28">
        <v>46339</v>
      </c>
      <c r="C2361">
        <v>2026</v>
      </c>
      <c r="D2361" t="s">
        <v>89</v>
      </c>
      <c r="E2361">
        <v>11</v>
      </c>
      <c r="F2361" t="s">
        <v>91</v>
      </c>
      <c r="G2361" t="s">
        <v>6</v>
      </c>
      <c r="H2361" t="s">
        <v>27</v>
      </c>
      <c r="I2361" t="s">
        <v>19</v>
      </c>
      <c r="J2361" t="s">
        <v>3</v>
      </c>
      <c r="K2361" t="s">
        <v>23</v>
      </c>
      <c r="L2361" t="s">
        <v>40</v>
      </c>
      <c r="M2361">
        <v>2</v>
      </c>
      <c r="N2361">
        <v>83.18</v>
      </c>
      <c r="O2361">
        <v>0.1</v>
      </c>
      <c r="P2361">
        <v>40.479999999999997</v>
      </c>
      <c r="Q2361">
        <v>149.72400000000002</v>
      </c>
      <c r="R2361">
        <v>80.959999999999994</v>
      </c>
      <c r="S2361">
        <v>68.764000000000024</v>
      </c>
      <c r="T2361">
        <v>0.45927172664369115</v>
      </c>
      <c r="U2361">
        <v>2026</v>
      </c>
      <c r="V2361" t="s">
        <v>89</v>
      </c>
      <c r="W2361">
        <v>11</v>
      </c>
      <c r="X2361" t="s">
        <v>91</v>
      </c>
    </row>
    <row r="2362" spans="1:24">
      <c r="A2362">
        <v>584</v>
      </c>
      <c r="B2362" s="28">
        <v>46340</v>
      </c>
      <c r="C2362">
        <v>2026</v>
      </c>
      <c r="D2362" t="s">
        <v>89</v>
      </c>
      <c r="E2362">
        <v>11</v>
      </c>
      <c r="F2362" t="s">
        <v>91</v>
      </c>
      <c r="G2362" t="s">
        <v>6</v>
      </c>
      <c r="H2362" t="s">
        <v>43</v>
      </c>
      <c r="I2362" t="s">
        <v>2</v>
      </c>
      <c r="J2362" t="s">
        <v>13</v>
      </c>
      <c r="K2362" t="s">
        <v>9</v>
      </c>
      <c r="L2362" t="s">
        <v>10</v>
      </c>
      <c r="M2362">
        <v>1</v>
      </c>
      <c r="N2362">
        <v>91.95</v>
      </c>
      <c r="O2362">
        <v>0</v>
      </c>
      <c r="P2362">
        <v>46.64</v>
      </c>
      <c r="Q2362">
        <v>91.95</v>
      </c>
      <c r="R2362">
        <v>46.64</v>
      </c>
      <c r="S2362">
        <v>45.31</v>
      </c>
      <c r="T2362">
        <v>0.49276780859162589</v>
      </c>
      <c r="U2362">
        <v>2026</v>
      </c>
      <c r="V2362" t="s">
        <v>89</v>
      </c>
      <c r="W2362">
        <v>11</v>
      </c>
      <c r="X2362" t="s">
        <v>91</v>
      </c>
    </row>
    <row r="2363" spans="1:24">
      <c r="A2363">
        <v>621</v>
      </c>
      <c r="B2363" s="28">
        <v>46340</v>
      </c>
      <c r="C2363">
        <v>2026</v>
      </c>
      <c r="D2363" t="s">
        <v>89</v>
      </c>
      <c r="E2363">
        <v>11</v>
      </c>
      <c r="F2363" t="s">
        <v>91</v>
      </c>
      <c r="G2363" t="s">
        <v>20</v>
      </c>
      <c r="H2363" t="s">
        <v>47</v>
      </c>
      <c r="I2363" t="s">
        <v>8</v>
      </c>
      <c r="J2363" t="s">
        <v>16</v>
      </c>
      <c r="K2363" t="s">
        <v>14</v>
      </c>
      <c r="L2363" t="s">
        <v>15</v>
      </c>
      <c r="M2363">
        <v>5</v>
      </c>
      <c r="N2363">
        <v>35.68</v>
      </c>
      <c r="O2363">
        <v>0.15</v>
      </c>
      <c r="P2363">
        <v>13.48</v>
      </c>
      <c r="Q2363">
        <v>151.64000000000001</v>
      </c>
      <c r="R2363">
        <v>67.400000000000006</v>
      </c>
      <c r="S2363">
        <v>84.240000000000009</v>
      </c>
      <c r="T2363">
        <v>0.55552624637298864</v>
      </c>
      <c r="U2363">
        <v>2026</v>
      </c>
      <c r="V2363" t="s">
        <v>89</v>
      </c>
      <c r="W2363">
        <v>11</v>
      </c>
      <c r="X2363" t="s">
        <v>91</v>
      </c>
    </row>
    <row r="2364" spans="1:24">
      <c r="A2364">
        <v>623</v>
      </c>
      <c r="B2364" s="28">
        <v>46340</v>
      </c>
      <c r="C2364">
        <v>2026</v>
      </c>
      <c r="D2364" t="s">
        <v>89</v>
      </c>
      <c r="E2364">
        <v>11</v>
      </c>
      <c r="F2364" t="s">
        <v>91</v>
      </c>
      <c r="G2364" t="s">
        <v>11</v>
      </c>
      <c r="H2364" t="s">
        <v>52</v>
      </c>
      <c r="I2364" t="s">
        <v>2</v>
      </c>
      <c r="J2364" t="s">
        <v>3</v>
      </c>
      <c r="K2364" t="s">
        <v>23</v>
      </c>
      <c r="L2364" t="s">
        <v>24</v>
      </c>
      <c r="M2364">
        <v>3</v>
      </c>
      <c r="N2364">
        <v>336.58</v>
      </c>
      <c r="O2364">
        <v>0.15</v>
      </c>
      <c r="P2364">
        <v>198.99</v>
      </c>
      <c r="Q2364">
        <v>858.279</v>
      </c>
      <c r="R2364">
        <v>596.97</v>
      </c>
      <c r="S2364">
        <v>261.30899999999997</v>
      </c>
      <c r="T2364">
        <v>0.3044569423229509</v>
      </c>
      <c r="U2364">
        <v>2026</v>
      </c>
      <c r="V2364" t="s">
        <v>89</v>
      </c>
      <c r="W2364">
        <v>11</v>
      </c>
      <c r="X2364" t="s">
        <v>91</v>
      </c>
    </row>
    <row r="2365" spans="1:24">
      <c r="A2365">
        <v>1431</v>
      </c>
      <c r="B2365" s="28">
        <v>46340</v>
      </c>
      <c r="C2365">
        <v>2026</v>
      </c>
      <c r="D2365" t="s">
        <v>89</v>
      </c>
      <c r="E2365">
        <v>11</v>
      </c>
      <c r="F2365" t="s">
        <v>91</v>
      </c>
      <c r="G2365" t="s">
        <v>11</v>
      </c>
      <c r="H2365" t="s">
        <v>12</v>
      </c>
      <c r="I2365" t="s">
        <v>2</v>
      </c>
      <c r="J2365" t="s">
        <v>13</v>
      </c>
      <c r="K2365" t="s">
        <v>34</v>
      </c>
      <c r="L2365" t="s">
        <v>42</v>
      </c>
      <c r="M2365">
        <v>2</v>
      </c>
      <c r="N2365">
        <v>36.979999999999997</v>
      </c>
      <c r="O2365">
        <v>0.15</v>
      </c>
      <c r="P2365">
        <v>14.13</v>
      </c>
      <c r="Q2365">
        <v>62.865999999999993</v>
      </c>
      <c r="R2365">
        <v>28.26</v>
      </c>
      <c r="S2365">
        <v>34.605999999999995</v>
      </c>
      <c r="T2365">
        <v>0.55047243342983487</v>
      </c>
      <c r="U2365">
        <v>2026</v>
      </c>
      <c r="V2365" t="s">
        <v>89</v>
      </c>
      <c r="W2365">
        <v>11</v>
      </c>
      <c r="X2365" t="s">
        <v>91</v>
      </c>
    </row>
    <row r="2366" spans="1:24">
      <c r="A2366">
        <v>1520</v>
      </c>
      <c r="B2366" s="28">
        <v>46340</v>
      </c>
      <c r="C2366">
        <v>2026</v>
      </c>
      <c r="D2366" t="s">
        <v>89</v>
      </c>
      <c r="E2366">
        <v>11</v>
      </c>
      <c r="F2366" t="s">
        <v>91</v>
      </c>
      <c r="G2366" t="s">
        <v>20</v>
      </c>
      <c r="H2366" t="s">
        <v>47</v>
      </c>
      <c r="I2366" t="s">
        <v>28</v>
      </c>
      <c r="J2366" t="s">
        <v>13</v>
      </c>
      <c r="K2366" t="s">
        <v>34</v>
      </c>
      <c r="L2366" t="s">
        <v>42</v>
      </c>
      <c r="M2366">
        <v>2</v>
      </c>
      <c r="N2366">
        <v>36.15</v>
      </c>
      <c r="O2366">
        <v>0</v>
      </c>
      <c r="P2366">
        <v>13.51</v>
      </c>
      <c r="Q2366">
        <v>72.3</v>
      </c>
      <c r="R2366">
        <v>27.02</v>
      </c>
      <c r="S2366">
        <v>45.28</v>
      </c>
      <c r="T2366">
        <v>0.62627939142461964</v>
      </c>
      <c r="U2366">
        <v>2026</v>
      </c>
      <c r="V2366" t="s">
        <v>89</v>
      </c>
      <c r="W2366">
        <v>11</v>
      </c>
      <c r="X2366" t="s">
        <v>91</v>
      </c>
    </row>
    <row r="2367" spans="1:24">
      <c r="A2367">
        <v>1791</v>
      </c>
      <c r="B2367" s="28">
        <v>46340</v>
      </c>
      <c r="C2367">
        <v>2026</v>
      </c>
      <c r="D2367" t="s">
        <v>89</v>
      </c>
      <c r="E2367">
        <v>11</v>
      </c>
      <c r="F2367" t="s">
        <v>91</v>
      </c>
      <c r="G2367" t="s">
        <v>11</v>
      </c>
      <c r="H2367" t="s">
        <v>12</v>
      </c>
      <c r="I2367" t="s">
        <v>2</v>
      </c>
      <c r="J2367" t="s">
        <v>16</v>
      </c>
      <c r="K2367" t="s">
        <v>34</v>
      </c>
      <c r="L2367" t="s">
        <v>38</v>
      </c>
      <c r="M2367">
        <v>1</v>
      </c>
      <c r="N2367">
        <v>121.86</v>
      </c>
      <c r="O2367">
        <v>0.05</v>
      </c>
      <c r="P2367">
        <v>69.900000000000006</v>
      </c>
      <c r="Q2367">
        <v>115.767</v>
      </c>
      <c r="R2367">
        <v>69.900000000000006</v>
      </c>
      <c r="S2367">
        <v>45.86699999999999</v>
      </c>
      <c r="T2367">
        <v>0.396200989919407</v>
      </c>
      <c r="U2367">
        <v>2026</v>
      </c>
      <c r="V2367" t="s">
        <v>89</v>
      </c>
      <c r="W2367">
        <v>11</v>
      </c>
      <c r="X2367" t="s">
        <v>91</v>
      </c>
    </row>
    <row r="2368" spans="1:24">
      <c r="A2368">
        <v>2191</v>
      </c>
      <c r="B2368" s="28">
        <v>46340</v>
      </c>
      <c r="C2368">
        <v>2026</v>
      </c>
      <c r="D2368" t="s">
        <v>89</v>
      </c>
      <c r="E2368">
        <v>11</v>
      </c>
      <c r="F2368" t="s">
        <v>91</v>
      </c>
      <c r="G2368" t="s">
        <v>11</v>
      </c>
      <c r="H2368" t="s">
        <v>25</v>
      </c>
      <c r="I2368" t="s">
        <v>19</v>
      </c>
      <c r="J2368" t="s">
        <v>3</v>
      </c>
      <c r="K2368" t="s">
        <v>4</v>
      </c>
      <c r="L2368" t="s">
        <v>22</v>
      </c>
      <c r="M2368">
        <v>6</v>
      </c>
      <c r="N2368">
        <v>49.85</v>
      </c>
      <c r="O2368">
        <v>0.05</v>
      </c>
      <c r="P2368">
        <v>22.68</v>
      </c>
      <c r="Q2368">
        <v>284.14499999999998</v>
      </c>
      <c r="R2368">
        <v>136.07999999999998</v>
      </c>
      <c r="S2368">
        <v>148.065</v>
      </c>
      <c r="T2368">
        <v>0.52108958454310306</v>
      </c>
      <c r="U2368">
        <v>2026</v>
      </c>
      <c r="V2368" t="s">
        <v>89</v>
      </c>
      <c r="W2368">
        <v>11</v>
      </c>
      <c r="X2368" t="s">
        <v>91</v>
      </c>
    </row>
    <row r="2369" spans="1:24">
      <c r="A2369">
        <v>2365</v>
      </c>
      <c r="B2369" s="28">
        <v>46340</v>
      </c>
      <c r="C2369">
        <v>2026</v>
      </c>
      <c r="D2369" t="s">
        <v>89</v>
      </c>
      <c r="E2369">
        <v>11</v>
      </c>
      <c r="F2369" t="s">
        <v>91</v>
      </c>
      <c r="G2369" t="s">
        <v>11</v>
      </c>
      <c r="H2369" t="s">
        <v>25</v>
      </c>
      <c r="I2369" t="s">
        <v>19</v>
      </c>
      <c r="J2369" t="s">
        <v>16</v>
      </c>
      <c r="K2369" t="s">
        <v>9</v>
      </c>
      <c r="L2369" t="s">
        <v>10</v>
      </c>
      <c r="M2369">
        <v>2</v>
      </c>
      <c r="N2369">
        <v>91.95</v>
      </c>
      <c r="O2369">
        <v>0.05</v>
      </c>
      <c r="P2369">
        <v>46.45</v>
      </c>
      <c r="Q2369">
        <v>174.70499999999998</v>
      </c>
      <c r="R2369">
        <v>92.9</v>
      </c>
      <c r="S2369">
        <v>81.804999999999978</v>
      </c>
      <c r="T2369">
        <v>0.46824647262528252</v>
      </c>
      <c r="U2369">
        <v>2026</v>
      </c>
      <c r="V2369" t="s">
        <v>89</v>
      </c>
      <c r="W2369">
        <v>11</v>
      </c>
      <c r="X2369" t="s">
        <v>91</v>
      </c>
    </row>
    <row r="2370" spans="1:24">
      <c r="A2370">
        <v>2603</v>
      </c>
      <c r="B2370" s="28">
        <v>46340</v>
      </c>
      <c r="C2370">
        <v>2026</v>
      </c>
      <c r="D2370" t="s">
        <v>89</v>
      </c>
      <c r="E2370">
        <v>11</v>
      </c>
      <c r="F2370" t="s">
        <v>91</v>
      </c>
      <c r="G2370" t="s">
        <v>20</v>
      </c>
      <c r="H2370" t="s">
        <v>33</v>
      </c>
      <c r="I2370" t="s">
        <v>28</v>
      </c>
      <c r="J2370" t="s">
        <v>3</v>
      </c>
      <c r="K2370" t="s">
        <v>4</v>
      </c>
      <c r="L2370" t="s">
        <v>22</v>
      </c>
      <c r="M2370">
        <v>2</v>
      </c>
      <c r="N2370">
        <v>51.71</v>
      </c>
      <c r="O2370">
        <v>0.15</v>
      </c>
      <c r="P2370">
        <v>22.93</v>
      </c>
      <c r="Q2370">
        <v>87.906999999999996</v>
      </c>
      <c r="R2370">
        <v>45.86</v>
      </c>
      <c r="S2370">
        <v>42.046999999999997</v>
      </c>
      <c r="T2370">
        <v>0.47831230732478641</v>
      </c>
      <c r="U2370">
        <v>2026</v>
      </c>
      <c r="V2370" t="s">
        <v>89</v>
      </c>
      <c r="W2370">
        <v>11</v>
      </c>
      <c r="X2370" t="s">
        <v>91</v>
      </c>
    </row>
    <row r="2371" spans="1:24">
      <c r="A2371">
        <v>4098</v>
      </c>
      <c r="B2371" s="28">
        <v>46340</v>
      </c>
      <c r="C2371">
        <v>2026</v>
      </c>
      <c r="D2371" t="s">
        <v>89</v>
      </c>
      <c r="E2371">
        <v>11</v>
      </c>
      <c r="F2371" t="s">
        <v>91</v>
      </c>
      <c r="G2371" t="s">
        <v>6</v>
      </c>
      <c r="H2371" t="s">
        <v>7</v>
      </c>
      <c r="I2371" t="s">
        <v>19</v>
      </c>
      <c r="J2371" t="s">
        <v>3</v>
      </c>
      <c r="K2371" t="s">
        <v>34</v>
      </c>
      <c r="L2371" t="s">
        <v>35</v>
      </c>
      <c r="M2371">
        <v>1</v>
      </c>
      <c r="N2371">
        <v>41.05</v>
      </c>
      <c r="O2371">
        <v>0.05</v>
      </c>
      <c r="P2371">
        <v>14.6</v>
      </c>
      <c r="Q2371">
        <v>38.997499999999995</v>
      </c>
      <c r="R2371">
        <v>14.6</v>
      </c>
      <c r="S2371">
        <v>24.397499999999994</v>
      </c>
      <c r="T2371">
        <v>0.62561702673248276</v>
      </c>
      <c r="U2371">
        <v>2026</v>
      </c>
      <c r="V2371" t="s">
        <v>89</v>
      </c>
      <c r="W2371">
        <v>11</v>
      </c>
      <c r="X2371" t="s">
        <v>91</v>
      </c>
    </row>
    <row r="2372" spans="1:24">
      <c r="A2372">
        <v>1176</v>
      </c>
      <c r="B2372" s="28">
        <v>46341</v>
      </c>
      <c r="C2372">
        <v>2026</v>
      </c>
      <c r="D2372" t="s">
        <v>89</v>
      </c>
      <c r="E2372">
        <v>11</v>
      </c>
      <c r="F2372" t="s">
        <v>91</v>
      </c>
      <c r="G2372" t="s">
        <v>6</v>
      </c>
      <c r="H2372" t="s">
        <v>27</v>
      </c>
      <c r="I2372" t="s">
        <v>8</v>
      </c>
      <c r="J2372" t="s">
        <v>16</v>
      </c>
      <c r="K2372" t="s">
        <v>23</v>
      </c>
      <c r="L2372" t="s">
        <v>24</v>
      </c>
      <c r="M2372">
        <v>10</v>
      </c>
      <c r="N2372">
        <v>333.09</v>
      </c>
      <c r="O2372">
        <v>0.15</v>
      </c>
      <c r="P2372">
        <v>197.95</v>
      </c>
      <c r="Q2372">
        <v>2831.2649999999994</v>
      </c>
      <c r="R2372">
        <v>1979.5</v>
      </c>
      <c r="S2372">
        <v>851.76499999999942</v>
      </c>
      <c r="T2372">
        <v>0.30084255624252748</v>
      </c>
      <c r="U2372">
        <v>2026</v>
      </c>
      <c r="V2372" t="s">
        <v>89</v>
      </c>
      <c r="W2372">
        <v>11</v>
      </c>
      <c r="X2372" t="s">
        <v>91</v>
      </c>
    </row>
    <row r="2373" spans="1:24">
      <c r="A2373">
        <v>1895</v>
      </c>
      <c r="B2373" s="28">
        <v>46341</v>
      </c>
      <c r="C2373">
        <v>2026</v>
      </c>
      <c r="D2373" t="s">
        <v>89</v>
      </c>
      <c r="E2373">
        <v>11</v>
      </c>
      <c r="F2373" t="s">
        <v>91</v>
      </c>
      <c r="G2373" t="s">
        <v>20</v>
      </c>
      <c r="H2373" t="s">
        <v>21</v>
      </c>
      <c r="I2373" t="s">
        <v>2</v>
      </c>
      <c r="J2373" t="s">
        <v>16</v>
      </c>
      <c r="K2373" t="s">
        <v>4</v>
      </c>
      <c r="L2373" t="s">
        <v>22</v>
      </c>
      <c r="M2373">
        <v>3</v>
      </c>
      <c r="N2373">
        <v>51.79</v>
      </c>
      <c r="O2373">
        <v>0.2</v>
      </c>
      <c r="P2373">
        <v>22.23</v>
      </c>
      <c r="Q2373">
        <v>124.29600000000001</v>
      </c>
      <c r="R2373">
        <v>66.69</v>
      </c>
      <c r="S2373">
        <v>57.606000000000009</v>
      </c>
      <c r="T2373">
        <v>0.4634581965630431</v>
      </c>
      <c r="U2373">
        <v>2026</v>
      </c>
      <c r="V2373" t="s">
        <v>89</v>
      </c>
      <c r="W2373">
        <v>11</v>
      </c>
      <c r="X2373" t="s">
        <v>91</v>
      </c>
    </row>
    <row r="2374" spans="1:24">
      <c r="A2374">
        <v>3385</v>
      </c>
      <c r="B2374" s="28">
        <v>46341</v>
      </c>
      <c r="C2374">
        <v>2026</v>
      </c>
      <c r="D2374" t="s">
        <v>89</v>
      </c>
      <c r="E2374">
        <v>11</v>
      </c>
      <c r="F2374" t="s">
        <v>91</v>
      </c>
      <c r="G2374" t="s">
        <v>6</v>
      </c>
      <c r="H2374" t="s">
        <v>41</v>
      </c>
      <c r="I2374" t="s">
        <v>28</v>
      </c>
      <c r="J2374" t="s">
        <v>13</v>
      </c>
      <c r="K2374" t="s">
        <v>9</v>
      </c>
      <c r="L2374" t="s">
        <v>46</v>
      </c>
      <c r="M2374">
        <v>1</v>
      </c>
      <c r="N2374">
        <v>71.040000000000006</v>
      </c>
      <c r="O2374">
        <v>0.1</v>
      </c>
      <c r="P2374">
        <v>31.59</v>
      </c>
      <c r="Q2374">
        <v>63.936000000000007</v>
      </c>
      <c r="R2374">
        <v>31.59</v>
      </c>
      <c r="S2374">
        <v>32.346000000000004</v>
      </c>
      <c r="T2374">
        <v>0.50591216216216217</v>
      </c>
      <c r="U2374">
        <v>2026</v>
      </c>
      <c r="V2374" t="s">
        <v>89</v>
      </c>
      <c r="W2374">
        <v>11</v>
      </c>
      <c r="X2374" t="s">
        <v>91</v>
      </c>
    </row>
    <row r="2375" spans="1:24">
      <c r="A2375">
        <v>3581</v>
      </c>
      <c r="B2375" s="28">
        <v>46341</v>
      </c>
      <c r="C2375">
        <v>2026</v>
      </c>
      <c r="D2375" t="s">
        <v>89</v>
      </c>
      <c r="E2375">
        <v>11</v>
      </c>
      <c r="F2375" t="s">
        <v>91</v>
      </c>
      <c r="G2375" t="s">
        <v>20</v>
      </c>
      <c r="H2375" t="s">
        <v>21</v>
      </c>
      <c r="I2375" t="s">
        <v>28</v>
      </c>
      <c r="J2375" t="s">
        <v>16</v>
      </c>
      <c r="K2375" t="s">
        <v>9</v>
      </c>
      <c r="L2375" t="s">
        <v>17</v>
      </c>
      <c r="M2375">
        <v>2</v>
      </c>
      <c r="N2375">
        <v>141.21</v>
      </c>
      <c r="O2375">
        <v>0.1</v>
      </c>
      <c r="P2375">
        <v>78.31</v>
      </c>
      <c r="Q2375">
        <v>254.17800000000003</v>
      </c>
      <c r="R2375">
        <v>156.62</v>
      </c>
      <c r="S2375">
        <v>97.558000000000021</v>
      </c>
      <c r="T2375">
        <v>0.38381763960688969</v>
      </c>
      <c r="U2375">
        <v>2026</v>
      </c>
      <c r="V2375" t="s">
        <v>89</v>
      </c>
      <c r="W2375">
        <v>11</v>
      </c>
      <c r="X2375" t="s">
        <v>91</v>
      </c>
    </row>
    <row r="2376" spans="1:24">
      <c r="A2376">
        <v>4528</v>
      </c>
      <c r="B2376" s="28">
        <v>46341</v>
      </c>
      <c r="C2376">
        <v>2026</v>
      </c>
      <c r="D2376" t="s">
        <v>89</v>
      </c>
      <c r="E2376">
        <v>11</v>
      </c>
      <c r="F2376" t="s">
        <v>91</v>
      </c>
      <c r="G2376" t="s">
        <v>0</v>
      </c>
      <c r="H2376" t="s">
        <v>50</v>
      </c>
      <c r="I2376" t="s">
        <v>28</v>
      </c>
      <c r="J2376" t="s">
        <v>13</v>
      </c>
      <c r="K2376" t="s">
        <v>9</v>
      </c>
      <c r="L2376" t="s">
        <v>17</v>
      </c>
      <c r="M2376">
        <v>2</v>
      </c>
      <c r="N2376">
        <v>141.63999999999999</v>
      </c>
      <c r="O2376">
        <v>0.15</v>
      </c>
      <c r="P2376">
        <v>80.349999999999994</v>
      </c>
      <c r="Q2376">
        <v>240.78799999999998</v>
      </c>
      <c r="R2376">
        <v>160.69999999999999</v>
      </c>
      <c r="S2376">
        <v>80.087999999999994</v>
      </c>
      <c r="T2376">
        <v>0.33260793727262156</v>
      </c>
      <c r="U2376">
        <v>2026</v>
      </c>
      <c r="V2376" t="s">
        <v>89</v>
      </c>
      <c r="W2376">
        <v>11</v>
      </c>
      <c r="X2376" t="s">
        <v>91</v>
      </c>
    </row>
    <row r="2377" spans="1:24">
      <c r="A2377">
        <v>4633</v>
      </c>
      <c r="B2377" s="28">
        <v>46341</v>
      </c>
      <c r="C2377">
        <v>2026</v>
      </c>
      <c r="D2377" t="s">
        <v>89</v>
      </c>
      <c r="E2377">
        <v>11</v>
      </c>
      <c r="F2377" t="s">
        <v>91</v>
      </c>
      <c r="G2377" t="s">
        <v>11</v>
      </c>
      <c r="H2377" t="s">
        <v>39</v>
      </c>
      <c r="I2377" t="s">
        <v>2</v>
      </c>
      <c r="J2377" t="s">
        <v>3</v>
      </c>
      <c r="K2377" t="s">
        <v>9</v>
      </c>
      <c r="L2377" t="s">
        <v>46</v>
      </c>
      <c r="M2377">
        <v>1</v>
      </c>
      <c r="N2377">
        <v>71.78</v>
      </c>
      <c r="O2377">
        <v>0.15</v>
      </c>
      <c r="P2377">
        <v>32.869999999999997</v>
      </c>
      <c r="Q2377">
        <v>61.012999999999998</v>
      </c>
      <c r="R2377">
        <v>32.869999999999997</v>
      </c>
      <c r="S2377">
        <v>28.143000000000001</v>
      </c>
      <c r="T2377">
        <v>0.46126235392457349</v>
      </c>
      <c r="U2377">
        <v>2026</v>
      </c>
      <c r="V2377" t="s">
        <v>89</v>
      </c>
      <c r="W2377">
        <v>11</v>
      </c>
      <c r="X2377" t="s">
        <v>91</v>
      </c>
    </row>
    <row r="2378" spans="1:24">
      <c r="A2378">
        <v>5195</v>
      </c>
      <c r="B2378" s="28">
        <v>46341</v>
      </c>
      <c r="C2378">
        <v>2026</v>
      </c>
      <c r="D2378" t="s">
        <v>89</v>
      </c>
      <c r="E2378">
        <v>11</v>
      </c>
      <c r="F2378" t="s">
        <v>91</v>
      </c>
      <c r="G2378" t="s">
        <v>11</v>
      </c>
      <c r="H2378" t="s">
        <v>52</v>
      </c>
      <c r="I2378" t="s">
        <v>2</v>
      </c>
      <c r="J2378" t="s">
        <v>16</v>
      </c>
      <c r="K2378" t="s">
        <v>9</v>
      </c>
      <c r="L2378" t="s">
        <v>37</v>
      </c>
      <c r="M2378">
        <v>3</v>
      </c>
      <c r="N2378">
        <v>153.88999999999999</v>
      </c>
      <c r="O2378">
        <v>0.1</v>
      </c>
      <c r="P2378">
        <v>80.36</v>
      </c>
      <c r="Q2378">
        <v>415.50299999999999</v>
      </c>
      <c r="R2378">
        <v>241.07999999999998</v>
      </c>
      <c r="S2378">
        <v>174.423</v>
      </c>
      <c r="T2378">
        <v>0.41978758276113531</v>
      </c>
      <c r="U2378">
        <v>2026</v>
      </c>
      <c r="V2378" t="s">
        <v>89</v>
      </c>
      <c r="W2378">
        <v>11</v>
      </c>
      <c r="X2378" t="s">
        <v>91</v>
      </c>
    </row>
    <row r="2379" spans="1:24">
      <c r="A2379">
        <v>2778</v>
      </c>
      <c r="B2379" s="28">
        <v>46342</v>
      </c>
      <c r="C2379">
        <v>2026</v>
      </c>
      <c r="D2379" t="s">
        <v>89</v>
      </c>
      <c r="E2379">
        <v>11</v>
      </c>
      <c r="F2379" t="s">
        <v>91</v>
      </c>
      <c r="G2379" t="s">
        <v>20</v>
      </c>
      <c r="H2379" t="s">
        <v>21</v>
      </c>
      <c r="I2379" t="s">
        <v>28</v>
      </c>
      <c r="J2379" t="s">
        <v>3</v>
      </c>
      <c r="K2379" t="s">
        <v>9</v>
      </c>
      <c r="L2379" t="s">
        <v>17</v>
      </c>
      <c r="M2379">
        <v>1</v>
      </c>
      <c r="N2379">
        <v>145.4</v>
      </c>
      <c r="O2379">
        <v>0.1</v>
      </c>
      <c r="P2379">
        <v>77.66</v>
      </c>
      <c r="Q2379">
        <v>130.86000000000001</v>
      </c>
      <c r="R2379">
        <v>77.66</v>
      </c>
      <c r="S2379">
        <v>53.200000000000017</v>
      </c>
      <c r="T2379">
        <v>0.40654134189209851</v>
      </c>
      <c r="U2379">
        <v>2026</v>
      </c>
      <c r="V2379" t="s">
        <v>89</v>
      </c>
      <c r="W2379">
        <v>11</v>
      </c>
      <c r="X2379" t="s">
        <v>91</v>
      </c>
    </row>
    <row r="2380" spans="1:24">
      <c r="A2380">
        <v>341</v>
      </c>
      <c r="B2380" s="28">
        <v>46343</v>
      </c>
      <c r="C2380">
        <v>2026</v>
      </c>
      <c r="D2380" t="s">
        <v>89</v>
      </c>
      <c r="E2380">
        <v>11</v>
      </c>
      <c r="F2380" t="s">
        <v>91</v>
      </c>
      <c r="G2380" t="s">
        <v>20</v>
      </c>
      <c r="H2380" t="s">
        <v>33</v>
      </c>
      <c r="I2380" t="s">
        <v>2</v>
      </c>
      <c r="J2380" t="s">
        <v>3</v>
      </c>
      <c r="K2380" t="s">
        <v>14</v>
      </c>
      <c r="L2380" t="s">
        <v>44</v>
      </c>
      <c r="M2380">
        <v>1</v>
      </c>
      <c r="N2380">
        <v>132.94999999999999</v>
      </c>
      <c r="O2380">
        <v>0.05</v>
      </c>
      <c r="P2380">
        <v>65.36</v>
      </c>
      <c r="Q2380">
        <v>126.30249999999998</v>
      </c>
      <c r="R2380">
        <v>65.36</v>
      </c>
      <c r="S2380">
        <v>60.942499999999981</v>
      </c>
      <c r="T2380">
        <v>0.48251222264009019</v>
      </c>
      <c r="U2380">
        <v>2026</v>
      </c>
      <c r="V2380" t="s">
        <v>89</v>
      </c>
      <c r="W2380">
        <v>11</v>
      </c>
      <c r="X2380" t="s">
        <v>91</v>
      </c>
    </row>
    <row r="2381" spans="1:24">
      <c r="A2381">
        <v>374</v>
      </c>
      <c r="B2381" s="28">
        <v>46343</v>
      </c>
      <c r="C2381">
        <v>2026</v>
      </c>
      <c r="D2381" t="s">
        <v>89</v>
      </c>
      <c r="E2381">
        <v>11</v>
      </c>
      <c r="F2381" t="s">
        <v>91</v>
      </c>
      <c r="G2381" t="s">
        <v>20</v>
      </c>
      <c r="H2381" t="s">
        <v>31</v>
      </c>
      <c r="I2381" t="s">
        <v>19</v>
      </c>
      <c r="J2381" t="s">
        <v>3</v>
      </c>
      <c r="K2381" t="s">
        <v>34</v>
      </c>
      <c r="L2381" t="s">
        <v>45</v>
      </c>
      <c r="M2381">
        <v>1</v>
      </c>
      <c r="N2381">
        <v>51.34</v>
      </c>
      <c r="O2381">
        <v>0.15</v>
      </c>
      <c r="P2381">
        <v>21.37</v>
      </c>
      <c r="Q2381">
        <v>43.639000000000003</v>
      </c>
      <c r="R2381">
        <v>21.37</v>
      </c>
      <c r="S2381">
        <v>22.269000000000002</v>
      </c>
      <c r="T2381">
        <v>0.5103004193496643</v>
      </c>
      <c r="U2381">
        <v>2026</v>
      </c>
      <c r="V2381" t="s">
        <v>89</v>
      </c>
      <c r="W2381">
        <v>11</v>
      </c>
      <c r="X2381" t="s">
        <v>91</v>
      </c>
    </row>
    <row r="2382" spans="1:24">
      <c r="A2382">
        <v>598</v>
      </c>
      <c r="B2382" s="28">
        <v>46343</v>
      </c>
      <c r="C2382">
        <v>2026</v>
      </c>
      <c r="D2382" t="s">
        <v>89</v>
      </c>
      <c r="E2382">
        <v>11</v>
      </c>
      <c r="F2382" t="s">
        <v>91</v>
      </c>
      <c r="G2382" t="s">
        <v>0</v>
      </c>
      <c r="H2382" t="s">
        <v>1</v>
      </c>
      <c r="I2382" t="s">
        <v>2</v>
      </c>
      <c r="J2382" t="s">
        <v>13</v>
      </c>
      <c r="K2382" t="s">
        <v>4</v>
      </c>
      <c r="L2382" t="s">
        <v>22</v>
      </c>
      <c r="M2382">
        <v>1</v>
      </c>
      <c r="N2382">
        <v>49.98</v>
      </c>
      <c r="O2382">
        <v>0.1</v>
      </c>
      <c r="P2382">
        <v>22.25</v>
      </c>
      <c r="Q2382">
        <v>44.981999999999999</v>
      </c>
      <c r="R2382">
        <v>22.25</v>
      </c>
      <c r="S2382">
        <v>22.731999999999999</v>
      </c>
      <c r="T2382">
        <v>0.50535769863500957</v>
      </c>
      <c r="U2382">
        <v>2026</v>
      </c>
      <c r="V2382" t="s">
        <v>89</v>
      </c>
      <c r="W2382">
        <v>11</v>
      </c>
      <c r="X2382" t="s">
        <v>91</v>
      </c>
    </row>
    <row r="2383" spans="1:24">
      <c r="A2383">
        <v>690</v>
      </c>
      <c r="B2383" s="28">
        <v>46343</v>
      </c>
      <c r="C2383">
        <v>2026</v>
      </c>
      <c r="D2383" t="s">
        <v>89</v>
      </c>
      <c r="E2383">
        <v>11</v>
      </c>
      <c r="F2383" t="s">
        <v>91</v>
      </c>
      <c r="G2383" t="s">
        <v>20</v>
      </c>
      <c r="H2383" t="s">
        <v>33</v>
      </c>
      <c r="I2383" t="s">
        <v>2</v>
      </c>
      <c r="J2383" t="s">
        <v>3</v>
      </c>
      <c r="K2383" t="s">
        <v>14</v>
      </c>
      <c r="L2383" t="s">
        <v>48</v>
      </c>
      <c r="M2383">
        <v>2</v>
      </c>
      <c r="N2383">
        <v>168.08</v>
      </c>
      <c r="O2383">
        <v>0.1</v>
      </c>
      <c r="P2383">
        <v>87.63</v>
      </c>
      <c r="Q2383">
        <v>302.54400000000004</v>
      </c>
      <c r="R2383">
        <v>175.26</v>
      </c>
      <c r="S2383">
        <v>127.28400000000005</v>
      </c>
      <c r="T2383">
        <v>0.42071235919403471</v>
      </c>
      <c r="U2383">
        <v>2026</v>
      </c>
      <c r="V2383" t="s">
        <v>89</v>
      </c>
      <c r="W2383">
        <v>11</v>
      </c>
      <c r="X2383" t="s">
        <v>91</v>
      </c>
    </row>
    <row r="2384" spans="1:24">
      <c r="A2384">
        <v>1296</v>
      </c>
      <c r="B2384" s="28">
        <v>46343</v>
      </c>
      <c r="C2384">
        <v>2026</v>
      </c>
      <c r="D2384" t="s">
        <v>89</v>
      </c>
      <c r="E2384">
        <v>11</v>
      </c>
      <c r="F2384" t="s">
        <v>91</v>
      </c>
      <c r="G2384" t="s">
        <v>20</v>
      </c>
      <c r="H2384" t="s">
        <v>47</v>
      </c>
      <c r="I2384" t="s">
        <v>2</v>
      </c>
      <c r="J2384" t="s">
        <v>13</v>
      </c>
      <c r="K2384" t="s">
        <v>23</v>
      </c>
      <c r="L2384" t="s">
        <v>29</v>
      </c>
      <c r="M2384">
        <v>1</v>
      </c>
      <c r="N2384">
        <v>191.85</v>
      </c>
      <c r="O2384">
        <v>0.15</v>
      </c>
      <c r="P2384">
        <v>104.41</v>
      </c>
      <c r="Q2384">
        <v>163.07249999999999</v>
      </c>
      <c r="R2384">
        <v>104.41</v>
      </c>
      <c r="S2384">
        <v>58.662499999999994</v>
      </c>
      <c r="T2384">
        <v>0.35973263425776875</v>
      </c>
      <c r="U2384">
        <v>2026</v>
      </c>
      <c r="V2384" t="s">
        <v>89</v>
      </c>
      <c r="W2384">
        <v>11</v>
      </c>
      <c r="X2384" t="s">
        <v>91</v>
      </c>
    </row>
    <row r="2385" spans="1:24">
      <c r="A2385">
        <v>1585</v>
      </c>
      <c r="B2385" s="28">
        <v>46343</v>
      </c>
      <c r="C2385">
        <v>2026</v>
      </c>
      <c r="D2385" t="s">
        <v>89</v>
      </c>
      <c r="E2385">
        <v>11</v>
      </c>
      <c r="F2385" t="s">
        <v>91</v>
      </c>
      <c r="G2385" t="s">
        <v>6</v>
      </c>
      <c r="H2385" t="s">
        <v>49</v>
      </c>
      <c r="I2385" t="s">
        <v>19</v>
      </c>
      <c r="J2385" t="s">
        <v>3</v>
      </c>
      <c r="K2385" t="s">
        <v>9</v>
      </c>
      <c r="L2385" t="s">
        <v>10</v>
      </c>
      <c r="M2385">
        <v>4</v>
      </c>
      <c r="N2385">
        <v>93.99</v>
      </c>
      <c r="O2385">
        <v>0.1</v>
      </c>
      <c r="P2385">
        <v>44.07</v>
      </c>
      <c r="Q2385">
        <v>338.36399999999998</v>
      </c>
      <c r="R2385">
        <v>176.28</v>
      </c>
      <c r="S2385">
        <v>162.08399999999997</v>
      </c>
      <c r="T2385">
        <v>0.47902259105578604</v>
      </c>
      <c r="U2385">
        <v>2026</v>
      </c>
      <c r="V2385" t="s">
        <v>89</v>
      </c>
      <c r="W2385">
        <v>11</v>
      </c>
      <c r="X2385" t="s">
        <v>91</v>
      </c>
    </row>
    <row r="2386" spans="1:24">
      <c r="A2386">
        <v>2194</v>
      </c>
      <c r="B2386" s="28">
        <v>46343</v>
      </c>
      <c r="C2386">
        <v>2026</v>
      </c>
      <c r="D2386" t="s">
        <v>89</v>
      </c>
      <c r="E2386">
        <v>11</v>
      </c>
      <c r="F2386" t="s">
        <v>91</v>
      </c>
      <c r="G2386" t="s">
        <v>20</v>
      </c>
      <c r="H2386" t="s">
        <v>47</v>
      </c>
      <c r="I2386" t="s">
        <v>2</v>
      </c>
      <c r="J2386" t="s">
        <v>3</v>
      </c>
      <c r="K2386" t="s">
        <v>14</v>
      </c>
      <c r="L2386" t="s">
        <v>15</v>
      </c>
      <c r="M2386">
        <v>4</v>
      </c>
      <c r="N2386">
        <v>36.57</v>
      </c>
      <c r="O2386">
        <v>0.05</v>
      </c>
      <c r="P2386">
        <v>13.35</v>
      </c>
      <c r="Q2386">
        <v>138.96600000000001</v>
      </c>
      <c r="R2386">
        <v>53.4</v>
      </c>
      <c r="S2386">
        <v>85.566000000000003</v>
      </c>
      <c r="T2386">
        <v>0.61573334484694098</v>
      </c>
      <c r="U2386">
        <v>2026</v>
      </c>
      <c r="V2386" t="s">
        <v>89</v>
      </c>
      <c r="W2386">
        <v>11</v>
      </c>
      <c r="X2386" t="s">
        <v>91</v>
      </c>
    </row>
    <row r="2387" spans="1:24">
      <c r="A2387">
        <v>2221</v>
      </c>
      <c r="B2387" s="28">
        <v>46343</v>
      </c>
      <c r="C2387">
        <v>2026</v>
      </c>
      <c r="D2387" t="s">
        <v>89</v>
      </c>
      <c r="E2387">
        <v>11</v>
      </c>
      <c r="F2387" t="s">
        <v>91</v>
      </c>
      <c r="G2387" t="s">
        <v>6</v>
      </c>
      <c r="H2387" t="s">
        <v>43</v>
      </c>
      <c r="I2387" t="s">
        <v>28</v>
      </c>
      <c r="J2387" t="s">
        <v>3</v>
      </c>
      <c r="K2387" t="s">
        <v>4</v>
      </c>
      <c r="L2387" t="s">
        <v>26</v>
      </c>
      <c r="M2387">
        <v>1</v>
      </c>
      <c r="N2387">
        <v>39.81</v>
      </c>
      <c r="O2387">
        <v>0.05</v>
      </c>
      <c r="P2387">
        <v>16.25</v>
      </c>
      <c r="Q2387">
        <v>37.819499999999998</v>
      </c>
      <c r="R2387">
        <v>16.25</v>
      </c>
      <c r="S2387">
        <v>21.569499999999998</v>
      </c>
      <c r="T2387">
        <v>0.57032747656632155</v>
      </c>
      <c r="U2387">
        <v>2026</v>
      </c>
      <c r="V2387" t="s">
        <v>89</v>
      </c>
      <c r="W2387">
        <v>11</v>
      </c>
      <c r="X2387" t="s">
        <v>91</v>
      </c>
    </row>
    <row r="2388" spans="1:24">
      <c r="A2388">
        <v>3836</v>
      </c>
      <c r="B2388" s="28">
        <v>46343</v>
      </c>
      <c r="C2388">
        <v>2026</v>
      </c>
      <c r="D2388" t="s">
        <v>89</v>
      </c>
      <c r="E2388">
        <v>11</v>
      </c>
      <c r="F2388" t="s">
        <v>91</v>
      </c>
      <c r="G2388" t="s">
        <v>20</v>
      </c>
      <c r="H2388" t="s">
        <v>21</v>
      </c>
      <c r="I2388" t="s">
        <v>19</v>
      </c>
      <c r="J2388" t="s">
        <v>3</v>
      </c>
      <c r="K2388" t="s">
        <v>9</v>
      </c>
      <c r="L2388" t="s">
        <v>10</v>
      </c>
      <c r="M2388">
        <v>1</v>
      </c>
      <c r="N2388">
        <v>91.43</v>
      </c>
      <c r="O2388">
        <v>0.1</v>
      </c>
      <c r="P2388">
        <v>45.06</v>
      </c>
      <c r="Q2388">
        <v>82.287000000000006</v>
      </c>
      <c r="R2388">
        <v>45.06</v>
      </c>
      <c r="S2388">
        <v>37.227000000000004</v>
      </c>
      <c r="T2388">
        <v>0.45240438951474715</v>
      </c>
      <c r="U2388">
        <v>2026</v>
      </c>
      <c r="V2388" t="s">
        <v>89</v>
      </c>
      <c r="W2388">
        <v>11</v>
      </c>
      <c r="X2388" t="s">
        <v>91</v>
      </c>
    </row>
    <row r="2389" spans="1:24">
      <c r="A2389">
        <v>4437</v>
      </c>
      <c r="B2389" s="28">
        <v>46343</v>
      </c>
      <c r="C2389">
        <v>2026</v>
      </c>
      <c r="D2389" t="s">
        <v>89</v>
      </c>
      <c r="E2389">
        <v>11</v>
      </c>
      <c r="F2389" t="s">
        <v>91</v>
      </c>
      <c r="G2389" t="s">
        <v>11</v>
      </c>
      <c r="H2389" t="s">
        <v>12</v>
      </c>
      <c r="I2389" t="s">
        <v>2</v>
      </c>
      <c r="J2389" t="s">
        <v>3</v>
      </c>
      <c r="K2389" t="s">
        <v>34</v>
      </c>
      <c r="L2389" t="s">
        <v>38</v>
      </c>
      <c r="M2389">
        <v>1</v>
      </c>
      <c r="N2389">
        <v>122.64</v>
      </c>
      <c r="O2389">
        <v>0</v>
      </c>
      <c r="P2389">
        <v>68.58</v>
      </c>
      <c r="Q2389">
        <v>122.64</v>
      </c>
      <c r="R2389">
        <v>68.58</v>
      </c>
      <c r="S2389">
        <v>54.06</v>
      </c>
      <c r="T2389">
        <v>0.44080234833659493</v>
      </c>
      <c r="U2389">
        <v>2026</v>
      </c>
      <c r="V2389" t="s">
        <v>89</v>
      </c>
      <c r="W2389">
        <v>11</v>
      </c>
      <c r="X2389" t="s">
        <v>91</v>
      </c>
    </row>
    <row r="2390" spans="1:24">
      <c r="A2390">
        <v>4735</v>
      </c>
      <c r="B2390" s="28">
        <v>46343</v>
      </c>
      <c r="C2390">
        <v>2026</v>
      </c>
      <c r="D2390" t="s">
        <v>89</v>
      </c>
      <c r="E2390">
        <v>11</v>
      </c>
      <c r="F2390" t="s">
        <v>91</v>
      </c>
      <c r="G2390" t="s">
        <v>6</v>
      </c>
      <c r="H2390" t="s">
        <v>43</v>
      </c>
      <c r="I2390" t="s">
        <v>2</v>
      </c>
      <c r="J2390" t="s">
        <v>16</v>
      </c>
      <c r="K2390" t="s">
        <v>4</v>
      </c>
      <c r="L2390" t="s">
        <v>5</v>
      </c>
      <c r="M2390">
        <v>1</v>
      </c>
      <c r="N2390">
        <v>80.959999999999994</v>
      </c>
      <c r="O2390">
        <v>0.1</v>
      </c>
      <c r="P2390">
        <v>43.86</v>
      </c>
      <c r="Q2390">
        <v>72.86399999999999</v>
      </c>
      <c r="R2390">
        <v>43.86</v>
      </c>
      <c r="S2390">
        <v>29.003999999999991</v>
      </c>
      <c r="T2390">
        <v>0.39805665349143604</v>
      </c>
      <c r="U2390">
        <v>2026</v>
      </c>
      <c r="V2390" t="s">
        <v>89</v>
      </c>
      <c r="W2390">
        <v>11</v>
      </c>
      <c r="X2390" t="s">
        <v>91</v>
      </c>
    </row>
    <row r="2391" spans="1:24">
      <c r="A2391">
        <v>554</v>
      </c>
      <c r="B2391" s="28">
        <v>46344</v>
      </c>
      <c r="C2391">
        <v>2026</v>
      </c>
      <c r="D2391" t="s">
        <v>89</v>
      </c>
      <c r="E2391">
        <v>11</v>
      </c>
      <c r="F2391" t="s">
        <v>91</v>
      </c>
      <c r="G2391" t="s">
        <v>11</v>
      </c>
      <c r="H2391" t="s">
        <v>25</v>
      </c>
      <c r="I2391" t="s">
        <v>28</v>
      </c>
      <c r="J2391" t="s">
        <v>16</v>
      </c>
      <c r="K2391" t="s">
        <v>34</v>
      </c>
      <c r="L2391" t="s">
        <v>42</v>
      </c>
      <c r="M2391">
        <v>1</v>
      </c>
      <c r="N2391">
        <v>36.380000000000003</v>
      </c>
      <c r="O2391">
        <v>0.05</v>
      </c>
      <c r="P2391">
        <v>14.06</v>
      </c>
      <c r="Q2391">
        <v>34.561</v>
      </c>
      <c r="R2391">
        <v>14.06</v>
      </c>
      <c r="S2391">
        <v>20.500999999999998</v>
      </c>
      <c r="T2391">
        <v>0.59318306761957118</v>
      </c>
      <c r="U2391">
        <v>2026</v>
      </c>
      <c r="V2391" t="s">
        <v>89</v>
      </c>
      <c r="W2391">
        <v>11</v>
      </c>
      <c r="X2391" t="s">
        <v>91</v>
      </c>
    </row>
    <row r="2392" spans="1:24">
      <c r="A2392">
        <v>1205</v>
      </c>
      <c r="B2392" s="28">
        <v>46344</v>
      </c>
      <c r="C2392">
        <v>2026</v>
      </c>
      <c r="D2392" t="s">
        <v>89</v>
      </c>
      <c r="E2392">
        <v>11</v>
      </c>
      <c r="F2392" t="s">
        <v>91</v>
      </c>
      <c r="G2392" t="s">
        <v>20</v>
      </c>
      <c r="H2392" t="s">
        <v>47</v>
      </c>
      <c r="I2392" t="s">
        <v>2</v>
      </c>
      <c r="J2392" t="s">
        <v>3</v>
      </c>
      <c r="K2392" t="s">
        <v>4</v>
      </c>
      <c r="L2392" t="s">
        <v>30</v>
      </c>
      <c r="M2392">
        <v>2</v>
      </c>
      <c r="N2392">
        <v>100.72</v>
      </c>
      <c r="O2392">
        <v>0.1</v>
      </c>
      <c r="P2392">
        <v>51.68</v>
      </c>
      <c r="Q2392">
        <v>181.29599999999999</v>
      </c>
      <c r="R2392">
        <v>103.36</v>
      </c>
      <c r="S2392">
        <v>77.935999999999993</v>
      </c>
      <c r="T2392">
        <v>0.42988262289294854</v>
      </c>
      <c r="U2392">
        <v>2026</v>
      </c>
      <c r="V2392" t="s">
        <v>89</v>
      </c>
      <c r="W2392">
        <v>11</v>
      </c>
      <c r="X2392" t="s">
        <v>91</v>
      </c>
    </row>
    <row r="2393" spans="1:24">
      <c r="A2393">
        <v>1979</v>
      </c>
      <c r="B2393" s="28">
        <v>46344</v>
      </c>
      <c r="C2393">
        <v>2026</v>
      </c>
      <c r="D2393" t="s">
        <v>89</v>
      </c>
      <c r="E2393">
        <v>11</v>
      </c>
      <c r="F2393" t="s">
        <v>91</v>
      </c>
      <c r="G2393" t="s">
        <v>6</v>
      </c>
      <c r="H2393" t="s">
        <v>41</v>
      </c>
      <c r="I2393" t="s">
        <v>19</v>
      </c>
      <c r="J2393" t="s">
        <v>3</v>
      </c>
      <c r="K2393" t="s">
        <v>23</v>
      </c>
      <c r="L2393" t="s">
        <v>51</v>
      </c>
      <c r="M2393">
        <v>3</v>
      </c>
      <c r="N2393">
        <v>120.29</v>
      </c>
      <c r="O2393">
        <v>0</v>
      </c>
      <c r="P2393">
        <v>62.04</v>
      </c>
      <c r="Q2393">
        <v>360.87</v>
      </c>
      <c r="R2393">
        <v>186.12</v>
      </c>
      <c r="S2393">
        <v>174.75</v>
      </c>
      <c r="T2393">
        <v>0.48424640452240419</v>
      </c>
      <c r="U2393">
        <v>2026</v>
      </c>
      <c r="V2393" t="s">
        <v>89</v>
      </c>
      <c r="W2393">
        <v>11</v>
      </c>
      <c r="X2393" t="s">
        <v>91</v>
      </c>
    </row>
    <row r="2394" spans="1:24">
      <c r="A2394">
        <v>2151</v>
      </c>
      <c r="B2394" s="28">
        <v>46344</v>
      </c>
      <c r="C2394">
        <v>2026</v>
      </c>
      <c r="D2394" t="s">
        <v>89</v>
      </c>
      <c r="E2394">
        <v>11</v>
      </c>
      <c r="F2394" t="s">
        <v>91</v>
      </c>
      <c r="G2394" t="s">
        <v>6</v>
      </c>
      <c r="H2394" t="s">
        <v>7</v>
      </c>
      <c r="I2394" t="s">
        <v>2</v>
      </c>
      <c r="J2394" t="s">
        <v>13</v>
      </c>
      <c r="K2394" t="s">
        <v>23</v>
      </c>
      <c r="L2394" t="s">
        <v>51</v>
      </c>
      <c r="M2394">
        <v>2</v>
      </c>
      <c r="N2394">
        <v>124.18</v>
      </c>
      <c r="O2394">
        <v>0.15</v>
      </c>
      <c r="P2394">
        <v>60.72</v>
      </c>
      <c r="Q2394">
        <v>211.10599999999999</v>
      </c>
      <c r="R2394">
        <v>121.44</v>
      </c>
      <c r="S2394">
        <v>89.665999999999997</v>
      </c>
      <c r="T2394">
        <v>0.42474396748552862</v>
      </c>
      <c r="U2394">
        <v>2026</v>
      </c>
      <c r="V2394" t="s">
        <v>89</v>
      </c>
      <c r="W2394">
        <v>11</v>
      </c>
      <c r="X2394" t="s">
        <v>91</v>
      </c>
    </row>
    <row r="2395" spans="1:24">
      <c r="A2395">
        <v>2730</v>
      </c>
      <c r="B2395" s="28">
        <v>46344</v>
      </c>
      <c r="C2395">
        <v>2026</v>
      </c>
      <c r="D2395" t="s">
        <v>89</v>
      </c>
      <c r="E2395">
        <v>11</v>
      </c>
      <c r="F2395" t="s">
        <v>91</v>
      </c>
      <c r="G2395" t="s">
        <v>0</v>
      </c>
      <c r="H2395" t="s">
        <v>1</v>
      </c>
      <c r="I2395" t="s">
        <v>2</v>
      </c>
      <c r="J2395" t="s">
        <v>3</v>
      </c>
      <c r="K2395" t="s">
        <v>9</v>
      </c>
      <c r="L2395" t="s">
        <v>37</v>
      </c>
      <c r="M2395">
        <v>3</v>
      </c>
      <c r="N2395">
        <v>154.07</v>
      </c>
      <c r="O2395">
        <v>0.05</v>
      </c>
      <c r="P2395">
        <v>77.73</v>
      </c>
      <c r="Q2395">
        <v>439.09949999999998</v>
      </c>
      <c r="R2395">
        <v>233.19</v>
      </c>
      <c r="S2395">
        <v>205.90949999999998</v>
      </c>
      <c r="T2395">
        <v>0.46893585622393102</v>
      </c>
      <c r="U2395">
        <v>2026</v>
      </c>
      <c r="V2395" t="s">
        <v>89</v>
      </c>
      <c r="W2395">
        <v>11</v>
      </c>
      <c r="X2395" t="s">
        <v>91</v>
      </c>
    </row>
    <row r="2396" spans="1:24">
      <c r="A2396">
        <v>2779</v>
      </c>
      <c r="B2396" s="28">
        <v>46344</v>
      </c>
      <c r="C2396">
        <v>2026</v>
      </c>
      <c r="D2396" t="s">
        <v>89</v>
      </c>
      <c r="E2396">
        <v>11</v>
      </c>
      <c r="F2396" t="s">
        <v>91</v>
      </c>
      <c r="G2396" t="s">
        <v>0</v>
      </c>
      <c r="H2396" t="s">
        <v>50</v>
      </c>
      <c r="I2396" t="s">
        <v>8</v>
      </c>
      <c r="J2396" t="s">
        <v>16</v>
      </c>
      <c r="K2396" t="s">
        <v>34</v>
      </c>
      <c r="L2396" t="s">
        <v>38</v>
      </c>
      <c r="M2396">
        <v>4</v>
      </c>
      <c r="N2396">
        <v>123.4</v>
      </c>
      <c r="O2396">
        <v>0.05</v>
      </c>
      <c r="P2396">
        <v>70.930000000000007</v>
      </c>
      <c r="Q2396">
        <v>468.92</v>
      </c>
      <c r="R2396">
        <v>283.72000000000003</v>
      </c>
      <c r="S2396">
        <v>185.2</v>
      </c>
      <c r="T2396">
        <v>0.3949500980977565</v>
      </c>
      <c r="U2396">
        <v>2026</v>
      </c>
      <c r="V2396" t="s">
        <v>89</v>
      </c>
      <c r="W2396">
        <v>11</v>
      </c>
      <c r="X2396" t="s">
        <v>91</v>
      </c>
    </row>
    <row r="2397" spans="1:24">
      <c r="A2397">
        <v>2853</v>
      </c>
      <c r="B2397" s="28">
        <v>46344</v>
      </c>
      <c r="C2397">
        <v>2026</v>
      </c>
      <c r="D2397" t="s">
        <v>89</v>
      </c>
      <c r="E2397">
        <v>11</v>
      </c>
      <c r="F2397" t="s">
        <v>91</v>
      </c>
      <c r="G2397" t="s">
        <v>11</v>
      </c>
      <c r="H2397" t="s">
        <v>18</v>
      </c>
      <c r="I2397" t="s">
        <v>2</v>
      </c>
      <c r="J2397" t="s">
        <v>13</v>
      </c>
      <c r="K2397" t="s">
        <v>4</v>
      </c>
      <c r="L2397" t="s">
        <v>30</v>
      </c>
      <c r="M2397">
        <v>1</v>
      </c>
      <c r="N2397">
        <v>104.64</v>
      </c>
      <c r="O2397">
        <v>0</v>
      </c>
      <c r="P2397">
        <v>50.79</v>
      </c>
      <c r="Q2397">
        <v>104.64</v>
      </c>
      <c r="R2397">
        <v>50.79</v>
      </c>
      <c r="S2397">
        <v>53.85</v>
      </c>
      <c r="T2397">
        <v>0.51462155963302758</v>
      </c>
      <c r="U2397">
        <v>2026</v>
      </c>
      <c r="V2397" t="s">
        <v>89</v>
      </c>
      <c r="W2397">
        <v>11</v>
      </c>
      <c r="X2397" t="s">
        <v>91</v>
      </c>
    </row>
    <row r="2398" spans="1:24">
      <c r="A2398">
        <v>3825</v>
      </c>
      <c r="B2398" s="28">
        <v>46344</v>
      </c>
      <c r="C2398">
        <v>2026</v>
      </c>
      <c r="D2398" t="s">
        <v>89</v>
      </c>
      <c r="E2398">
        <v>11</v>
      </c>
      <c r="F2398" t="s">
        <v>91</v>
      </c>
      <c r="G2398" t="s">
        <v>20</v>
      </c>
      <c r="H2398" t="s">
        <v>33</v>
      </c>
      <c r="I2398" t="s">
        <v>2</v>
      </c>
      <c r="J2398" t="s">
        <v>13</v>
      </c>
      <c r="K2398" t="s">
        <v>14</v>
      </c>
      <c r="L2398" t="s">
        <v>32</v>
      </c>
      <c r="M2398">
        <v>2</v>
      </c>
      <c r="N2398">
        <v>46.44</v>
      </c>
      <c r="O2398">
        <v>0.1</v>
      </c>
      <c r="P2398">
        <v>18.190000000000001</v>
      </c>
      <c r="Q2398">
        <v>83.591999999999999</v>
      </c>
      <c r="R2398">
        <v>36.380000000000003</v>
      </c>
      <c r="S2398">
        <v>47.211999999999996</v>
      </c>
      <c r="T2398">
        <v>0.56479088908029473</v>
      </c>
      <c r="U2398">
        <v>2026</v>
      </c>
      <c r="V2398" t="s">
        <v>89</v>
      </c>
      <c r="W2398">
        <v>11</v>
      </c>
      <c r="X2398" t="s">
        <v>91</v>
      </c>
    </row>
    <row r="2399" spans="1:24">
      <c r="A2399">
        <v>4808</v>
      </c>
      <c r="B2399" s="28">
        <v>46344</v>
      </c>
      <c r="C2399">
        <v>2026</v>
      </c>
      <c r="D2399" t="s">
        <v>89</v>
      </c>
      <c r="E2399">
        <v>11</v>
      </c>
      <c r="F2399" t="s">
        <v>91</v>
      </c>
      <c r="G2399" t="s">
        <v>11</v>
      </c>
      <c r="H2399" t="s">
        <v>52</v>
      </c>
      <c r="I2399" t="s">
        <v>2</v>
      </c>
      <c r="J2399" t="s">
        <v>13</v>
      </c>
      <c r="K2399" t="s">
        <v>23</v>
      </c>
      <c r="L2399" t="s">
        <v>40</v>
      </c>
      <c r="M2399">
        <v>2</v>
      </c>
      <c r="N2399">
        <v>81.67</v>
      </c>
      <c r="O2399">
        <v>0.05</v>
      </c>
      <c r="P2399">
        <v>40.43</v>
      </c>
      <c r="Q2399">
        <v>155.173</v>
      </c>
      <c r="R2399">
        <v>80.86</v>
      </c>
      <c r="S2399">
        <v>74.313000000000002</v>
      </c>
      <c r="T2399">
        <v>0.4789041908063903</v>
      </c>
      <c r="U2399">
        <v>2026</v>
      </c>
      <c r="V2399" t="s">
        <v>89</v>
      </c>
      <c r="W2399">
        <v>11</v>
      </c>
      <c r="X2399" t="s">
        <v>91</v>
      </c>
    </row>
    <row r="2400" spans="1:24">
      <c r="A2400">
        <v>5131</v>
      </c>
      <c r="B2400" s="28">
        <v>46344</v>
      </c>
      <c r="C2400">
        <v>2026</v>
      </c>
      <c r="D2400" t="s">
        <v>89</v>
      </c>
      <c r="E2400">
        <v>11</v>
      </c>
      <c r="F2400" t="s">
        <v>91</v>
      </c>
      <c r="G2400" t="s">
        <v>20</v>
      </c>
      <c r="H2400" t="s">
        <v>33</v>
      </c>
      <c r="I2400" t="s">
        <v>19</v>
      </c>
      <c r="J2400" t="s">
        <v>13</v>
      </c>
      <c r="K2400" t="s">
        <v>9</v>
      </c>
      <c r="L2400" t="s">
        <v>46</v>
      </c>
      <c r="M2400">
        <v>3</v>
      </c>
      <c r="N2400">
        <v>70.599999999999994</v>
      </c>
      <c r="O2400">
        <v>0.05</v>
      </c>
      <c r="P2400">
        <v>32.68</v>
      </c>
      <c r="Q2400">
        <v>201.20999999999998</v>
      </c>
      <c r="R2400">
        <v>98.039999999999992</v>
      </c>
      <c r="S2400">
        <v>103.16999999999999</v>
      </c>
      <c r="T2400">
        <v>0.5127478753541076</v>
      </c>
      <c r="U2400">
        <v>2026</v>
      </c>
      <c r="V2400" t="s">
        <v>89</v>
      </c>
      <c r="W2400">
        <v>11</v>
      </c>
      <c r="X2400" t="s">
        <v>91</v>
      </c>
    </row>
    <row r="2401" spans="1:24">
      <c r="A2401">
        <v>1502</v>
      </c>
      <c r="B2401" s="28">
        <v>46345</v>
      </c>
      <c r="C2401">
        <v>2026</v>
      </c>
      <c r="D2401" t="s">
        <v>89</v>
      </c>
      <c r="E2401">
        <v>11</v>
      </c>
      <c r="F2401" t="s">
        <v>91</v>
      </c>
      <c r="G2401" t="s">
        <v>20</v>
      </c>
      <c r="H2401" t="s">
        <v>31</v>
      </c>
      <c r="I2401" t="s">
        <v>28</v>
      </c>
      <c r="J2401" t="s">
        <v>13</v>
      </c>
      <c r="K2401" t="s">
        <v>34</v>
      </c>
      <c r="L2401" t="s">
        <v>42</v>
      </c>
      <c r="M2401">
        <v>1</v>
      </c>
      <c r="N2401">
        <v>35.770000000000003</v>
      </c>
      <c r="O2401">
        <v>0.15</v>
      </c>
      <c r="P2401">
        <v>13.69</v>
      </c>
      <c r="Q2401">
        <v>30.404500000000002</v>
      </c>
      <c r="R2401">
        <v>13.69</v>
      </c>
      <c r="S2401">
        <v>16.714500000000001</v>
      </c>
      <c r="T2401">
        <v>0.54973770330049831</v>
      </c>
      <c r="U2401">
        <v>2026</v>
      </c>
      <c r="V2401" t="s">
        <v>89</v>
      </c>
      <c r="W2401">
        <v>11</v>
      </c>
      <c r="X2401" t="s">
        <v>91</v>
      </c>
    </row>
    <row r="2402" spans="1:24">
      <c r="A2402">
        <v>2470</v>
      </c>
      <c r="B2402" s="28">
        <v>46345</v>
      </c>
      <c r="C2402">
        <v>2026</v>
      </c>
      <c r="D2402" t="s">
        <v>89</v>
      </c>
      <c r="E2402">
        <v>11</v>
      </c>
      <c r="F2402" t="s">
        <v>91</v>
      </c>
      <c r="G2402" t="s">
        <v>6</v>
      </c>
      <c r="H2402" t="s">
        <v>27</v>
      </c>
      <c r="I2402" t="s">
        <v>19</v>
      </c>
      <c r="J2402" t="s">
        <v>16</v>
      </c>
      <c r="K2402" t="s">
        <v>9</v>
      </c>
      <c r="L2402" t="s">
        <v>10</v>
      </c>
      <c r="M2402">
        <v>1</v>
      </c>
      <c r="N2402">
        <v>92.13</v>
      </c>
      <c r="O2402">
        <v>0.15</v>
      </c>
      <c r="P2402">
        <v>45.85</v>
      </c>
      <c r="Q2402">
        <v>78.31049999999999</v>
      </c>
      <c r="R2402">
        <v>45.85</v>
      </c>
      <c r="S2402">
        <v>32.460499999999989</v>
      </c>
      <c r="T2402">
        <v>0.41451018701195874</v>
      </c>
      <c r="U2402">
        <v>2026</v>
      </c>
      <c r="V2402" t="s">
        <v>89</v>
      </c>
      <c r="W2402">
        <v>11</v>
      </c>
      <c r="X2402" t="s">
        <v>91</v>
      </c>
    </row>
    <row r="2403" spans="1:24">
      <c r="A2403">
        <v>3452</v>
      </c>
      <c r="B2403" s="28">
        <v>46345</v>
      </c>
      <c r="C2403">
        <v>2026</v>
      </c>
      <c r="D2403" t="s">
        <v>89</v>
      </c>
      <c r="E2403">
        <v>11</v>
      </c>
      <c r="F2403" t="s">
        <v>91</v>
      </c>
      <c r="G2403" t="s">
        <v>6</v>
      </c>
      <c r="H2403" t="s">
        <v>43</v>
      </c>
      <c r="I2403" t="s">
        <v>2</v>
      </c>
      <c r="J2403" t="s">
        <v>3</v>
      </c>
      <c r="K2403" t="s">
        <v>9</v>
      </c>
      <c r="L2403" t="s">
        <v>37</v>
      </c>
      <c r="M2403">
        <v>5</v>
      </c>
      <c r="N2403">
        <v>151.09</v>
      </c>
      <c r="O2403">
        <v>0.05</v>
      </c>
      <c r="P2403">
        <v>79.33</v>
      </c>
      <c r="Q2403">
        <v>717.67750000000001</v>
      </c>
      <c r="R2403">
        <v>396.65</v>
      </c>
      <c r="S2403">
        <v>321.02750000000003</v>
      </c>
      <c r="T2403">
        <v>0.44731442744129507</v>
      </c>
      <c r="U2403">
        <v>2026</v>
      </c>
      <c r="V2403" t="s">
        <v>89</v>
      </c>
      <c r="W2403">
        <v>11</v>
      </c>
      <c r="X2403" t="s">
        <v>91</v>
      </c>
    </row>
    <row r="2404" spans="1:24">
      <c r="A2404">
        <v>4207</v>
      </c>
      <c r="B2404" s="28">
        <v>46345</v>
      </c>
      <c r="C2404">
        <v>2026</v>
      </c>
      <c r="D2404" t="s">
        <v>89</v>
      </c>
      <c r="E2404">
        <v>11</v>
      </c>
      <c r="F2404" t="s">
        <v>91</v>
      </c>
      <c r="G2404" t="s">
        <v>6</v>
      </c>
      <c r="H2404" t="s">
        <v>43</v>
      </c>
      <c r="I2404" t="s">
        <v>2</v>
      </c>
      <c r="J2404" t="s">
        <v>13</v>
      </c>
      <c r="K2404" t="s">
        <v>4</v>
      </c>
      <c r="L2404" t="s">
        <v>30</v>
      </c>
      <c r="M2404">
        <v>2</v>
      </c>
      <c r="N2404">
        <v>103.99</v>
      </c>
      <c r="O2404">
        <v>0</v>
      </c>
      <c r="P2404">
        <v>50.36</v>
      </c>
      <c r="Q2404">
        <v>207.98</v>
      </c>
      <c r="R2404">
        <v>100.72</v>
      </c>
      <c r="S2404">
        <v>107.25999999999999</v>
      </c>
      <c r="T2404">
        <v>0.51572266564092695</v>
      </c>
      <c r="U2404">
        <v>2026</v>
      </c>
      <c r="V2404" t="s">
        <v>89</v>
      </c>
      <c r="W2404">
        <v>11</v>
      </c>
      <c r="X2404" t="s">
        <v>91</v>
      </c>
    </row>
    <row r="2405" spans="1:24">
      <c r="A2405">
        <v>695</v>
      </c>
      <c r="B2405" s="28">
        <v>46346</v>
      </c>
      <c r="C2405">
        <v>2026</v>
      </c>
      <c r="D2405" t="s">
        <v>89</v>
      </c>
      <c r="E2405">
        <v>11</v>
      </c>
      <c r="F2405" t="s">
        <v>91</v>
      </c>
      <c r="G2405" t="s">
        <v>11</v>
      </c>
      <c r="H2405" t="s">
        <v>18</v>
      </c>
      <c r="I2405" t="s">
        <v>2</v>
      </c>
      <c r="J2405" t="s">
        <v>3</v>
      </c>
      <c r="K2405" t="s">
        <v>14</v>
      </c>
      <c r="L2405" t="s">
        <v>15</v>
      </c>
      <c r="M2405">
        <v>1</v>
      </c>
      <c r="N2405">
        <v>36.909999999999997</v>
      </c>
      <c r="O2405">
        <v>0.1</v>
      </c>
      <c r="P2405">
        <v>13.43</v>
      </c>
      <c r="Q2405">
        <v>33.219000000000001</v>
      </c>
      <c r="R2405">
        <v>13.43</v>
      </c>
      <c r="S2405">
        <v>19.789000000000001</v>
      </c>
      <c r="T2405">
        <v>0.59571329660736327</v>
      </c>
      <c r="U2405">
        <v>2026</v>
      </c>
      <c r="V2405" t="s">
        <v>89</v>
      </c>
      <c r="W2405">
        <v>11</v>
      </c>
      <c r="X2405" t="s">
        <v>91</v>
      </c>
    </row>
    <row r="2406" spans="1:24">
      <c r="A2406">
        <v>1127</v>
      </c>
      <c r="B2406" s="28">
        <v>46346</v>
      </c>
      <c r="C2406">
        <v>2026</v>
      </c>
      <c r="D2406" t="s">
        <v>89</v>
      </c>
      <c r="E2406">
        <v>11</v>
      </c>
      <c r="F2406" t="s">
        <v>91</v>
      </c>
      <c r="G2406" t="s">
        <v>0</v>
      </c>
      <c r="H2406" t="s">
        <v>1</v>
      </c>
      <c r="I2406" t="s">
        <v>28</v>
      </c>
      <c r="J2406" t="s">
        <v>13</v>
      </c>
      <c r="K2406" t="s">
        <v>4</v>
      </c>
      <c r="L2406" t="s">
        <v>5</v>
      </c>
      <c r="M2406">
        <v>2</v>
      </c>
      <c r="N2406">
        <v>81.02</v>
      </c>
      <c r="O2406">
        <v>0</v>
      </c>
      <c r="P2406">
        <v>43.22</v>
      </c>
      <c r="Q2406">
        <v>162.04</v>
      </c>
      <c r="R2406">
        <v>86.44</v>
      </c>
      <c r="S2406">
        <v>75.599999999999994</v>
      </c>
      <c r="T2406">
        <v>0.46655146877314241</v>
      </c>
      <c r="U2406">
        <v>2026</v>
      </c>
      <c r="V2406" t="s">
        <v>89</v>
      </c>
      <c r="W2406">
        <v>11</v>
      </c>
      <c r="X2406" t="s">
        <v>91</v>
      </c>
    </row>
    <row r="2407" spans="1:24">
      <c r="A2407">
        <v>1174</v>
      </c>
      <c r="B2407" s="28">
        <v>46346</v>
      </c>
      <c r="C2407">
        <v>2026</v>
      </c>
      <c r="D2407" t="s">
        <v>89</v>
      </c>
      <c r="E2407">
        <v>11</v>
      </c>
      <c r="F2407" t="s">
        <v>91</v>
      </c>
      <c r="G2407" t="s">
        <v>0</v>
      </c>
      <c r="H2407" t="s">
        <v>1</v>
      </c>
      <c r="I2407" t="s">
        <v>28</v>
      </c>
      <c r="J2407" t="s">
        <v>13</v>
      </c>
      <c r="K2407" t="s">
        <v>14</v>
      </c>
      <c r="L2407" t="s">
        <v>48</v>
      </c>
      <c r="M2407">
        <v>3</v>
      </c>
      <c r="N2407">
        <v>164.36</v>
      </c>
      <c r="O2407">
        <v>0.05</v>
      </c>
      <c r="P2407">
        <v>88.7</v>
      </c>
      <c r="Q2407">
        <v>468.42600000000004</v>
      </c>
      <c r="R2407">
        <v>266.10000000000002</v>
      </c>
      <c r="S2407">
        <v>202.32600000000002</v>
      </c>
      <c r="T2407">
        <v>0.43192734818306416</v>
      </c>
      <c r="U2407">
        <v>2026</v>
      </c>
      <c r="V2407" t="s">
        <v>89</v>
      </c>
      <c r="W2407">
        <v>11</v>
      </c>
      <c r="X2407" t="s">
        <v>91</v>
      </c>
    </row>
    <row r="2408" spans="1:24">
      <c r="A2408">
        <v>3968</v>
      </c>
      <c r="B2408" s="28">
        <v>46346</v>
      </c>
      <c r="C2408">
        <v>2026</v>
      </c>
      <c r="D2408" t="s">
        <v>89</v>
      </c>
      <c r="E2408">
        <v>11</v>
      </c>
      <c r="F2408" t="s">
        <v>91</v>
      </c>
      <c r="G2408" t="s">
        <v>6</v>
      </c>
      <c r="H2408" t="s">
        <v>41</v>
      </c>
      <c r="I2408" t="s">
        <v>8</v>
      </c>
      <c r="J2408" t="s">
        <v>16</v>
      </c>
      <c r="K2408" t="s">
        <v>34</v>
      </c>
      <c r="L2408" t="s">
        <v>45</v>
      </c>
      <c r="M2408">
        <v>5</v>
      </c>
      <c r="N2408">
        <v>51.36</v>
      </c>
      <c r="O2408">
        <v>0.1</v>
      </c>
      <c r="P2408">
        <v>22.45</v>
      </c>
      <c r="Q2408">
        <v>231.12</v>
      </c>
      <c r="R2408">
        <v>112.25</v>
      </c>
      <c r="S2408">
        <v>118.87</v>
      </c>
      <c r="T2408">
        <v>0.51432156455520939</v>
      </c>
      <c r="U2408">
        <v>2026</v>
      </c>
      <c r="V2408" t="s">
        <v>89</v>
      </c>
      <c r="W2408">
        <v>11</v>
      </c>
      <c r="X2408" t="s">
        <v>91</v>
      </c>
    </row>
    <row r="2409" spans="1:24">
      <c r="A2409">
        <v>4049</v>
      </c>
      <c r="B2409" s="28">
        <v>46346</v>
      </c>
      <c r="C2409">
        <v>2026</v>
      </c>
      <c r="D2409" t="s">
        <v>89</v>
      </c>
      <c r="E2409">
        <v>11</v>
      </c>
      <c r="F2409" t="s">
        <v>91</v>
      </c>
      <c r="G2409" t="s">
        <v>11</v>
      </c>
      <c r="H2409" t="s">
        <v>52</v>
      </c>
      <c r="I2409" t="s">
        <v>28</v>
      </c>
      <c r="J2409" t="s">
        <v>3</v>
      </c>
      <c r="K2409" t="s">
        <v>14</v>
      </c>
      <c r="L2409" t="s">
        <v>15</v>
      </c>
      <c r="M2409">
        <v>1</v>
      </c>
      <c r="N2409">
        <v>36.590000000000003</v>
      </c>
      <c r="O2409">
        <v>0</v>
      </c>
      <c r="P2409">
        <v>13.73</v>
      </c>
      <c r="Q2409">
        <v>36.590000000000003</v>
      </c>
      <c r="R2409">
        <v>13.73</v>
      </c>
      <c r="S2409">
        <v>22.860000000000003</v>
      </c>
      <c r="T2409">
        <v>0.62476086362394101</v>
      </c>
      <c r="U2409">
        <v>2026</v>
      </c>
      <c r="V2409" t="s">
        <v>89</v>
      </c>
      <c r="W2409">
        <v>11</v>
      </c>
      <c r="X2409" t="s">
        <v>91</v>
      </c>
    </row>
    <row r="2410" spans="1:24">
      <c r="A2410">
        <v>3</v>
      </c>
      <c r="B2410" s="28">
        <v>46347</v>
      </c>
      <c r="C2410">
        <v>2026</v>
      </c>
      <c r="D2410" t="s">
        <v>89</v>
      </c>
      <c r="E2410">
        <v>11</v>
      </c>
      <c r="F2410" t="s">
        <v>91</v>
      </c>
      <c r="G2410" t="s">
        <v>20</v>
      </c>
      <c r="H2410" t="s">
        <v>31</v>
      </c>
      <c r="I2410" t="s">
        <v>19</v>
      </c>
      <c r="J2410" t="s">
        <v>3</v>
      </c>
      <c r="K2410" t="s">
        <v>23</v>
      </c>
      <c r="L2410" t="s">
        <v>51</v>
      </c>
      <c r="M2410">
        <v>5</v>
      </c>
      <c r="N2410">
        <v>122.33</v>
      </c>
      <c r="O2410">
        <v>0.15</v>
      </c>
      <c r="P2410">
        <v>58.98</v>
      </c>
      <c r="Q2410">
        <v>519.90249999999992</v>
      </c>
      <c r="R2410">
        <v>294.89999999999998</v>
      </c>
      <c r="S2410">
        <v>225.00249999999994</v>
      </c>
      <c r="T2410">
        <v>0.43277826130861069</v>
      </c>
      <c r="U2410">
        <v>2026</v>
      </c>
      <c r="V2410" t="s">
        <v>89</v>
      </c>
      <c r="W2410">
        <v>11</v>
      </c>
      <c r="X2410" t="s">
        <v>91</v>
      </c>
    </row>
    <row r="2411" spans="1:24">
      <c r="A2411">
        <v>1603</v>
      </c>
      <c r="B2411" s="28">
        <v>46347</v>
      </c>
      <c r="C2411">
        <v>2026</v>
      </c>
      <c r="D2411" t="s">
        <v>89</v>
      </c>
      <c r="E2411">
        <v>11</v>
      </c>
      <c r="F2411" t="s">
        <v>91</v>
      </c>
      <c r="G2411" t="s">
        <v>20</v>
      </c>
      <c r="H2411" t="s">
        <v>33</v>
      </c>
      <c r="I2411" t="s">
        <v>2</v>
      </c>
      <c r="J2411" t="s">
        <v>3</v>
      </c>
      <c r="K2411" t="s">
        <v>23</v>
      </c>
      <c r="L2411" t="s">
        <v>40</v>
      </c>
      <c r="M2411">
        <v>1</v>
      </c>
      <c r="N2411">
        <v>83.49</v>
      </c>
      <c r="O2411">
        <v>0.05</v>
      </c>
      <c r="P2411">
        <v>39.659999999999997</v>
      </c>
      <c r="Q2411">
        <v>79.315499999999986</v>
      </c>
      <c r="R2411">
        <v>39.659999999999997</v>
      </c>
      <c r="S2411">
        <v>39.655499999999989</v>
      </c>
      <c r="T2411">
        <v>0.49997163227868446</v>
      </c>
      <c r="U2411">
        <v>2026</v>
      </c>
      <c r="V2411" t="s">
        <v>89</v>
      </c>
      <c r="W2411">
        <v>11</v>
      </c>
      <c r="X2411" t="s">
        <v>91</v>
      </c>
    </row>
    <row r="2412" spans="1:24">
      <c r="A2412">
        <v>2073</v>
      </c>
      <c r="B2412" s="28">
        <v>46347</v>
      </c>
      <c r="C2412">
        <v>2026</v>
      </c>
      <c r="D2412" t="s">
        <v>89</v>
      </c>
      <c r="E2412">
        <v>11</v>
      </c>
      <c r="F2412" t="s">
        <v>91</v>
      </c>
      <c r="G2412" t="s">
        <v>6</v>
      </c>
      <c r="H2412" t="s">
        <v>43</v>
      </c>
      <c r="I2412" t="s">
        <v>2</v>
      </c>
      <c r="J2412" t="s">
        <v>13</v>
      </c>
      <c r="K2412" t="s">
        <v>4</v>
      </c>
      <c r="L2412" t="s">
        <v>22</v>
      </c>
      <c r="M2412">
        <v>2</v>
      </c>
      <c r="N2412">
        <v>51.48</v>
      </c>
      <c r="O2412">
        <v>0.1</v>
      </c>
      <c r="P2412">
        <v>22.51</v>
      </c>
      <c r="Q2412">
        <v>92.664000000000001</v>
      </c>
      <c r="R2412">
        <v>45.02</v>
      </c>
      <c r="S2412">
        <v>47.643999999999998</v>
      </c>
      <c r="T2412">
        <v>0.51415868082534744</v>
      </c>
      <c r="U2412">
        <v>2026</v>
      </c>
      <c r="V2412" t="s">
        <v>89</v>
      </c>
      <c r="W2412">
        <v>11</v>
      </c>
      <c r="X2412" t="s">
        <v>91</v>
      </c>
    </row>
    <row r="2413" spans="1:24">
      <c r="A2413">
        <v>2487</v>
      </c>
      <c r="B2413" s="28">
        <v>46347</v>
      </c>
      <c r="C2413">
        <v>2026</v>
      </c>
      <c r="D2413" t="s">
        <v>89</v>
      </c>
      <c r="E2413">
        <v>11</v>
      </c>
      <c r="F2413" t="s">
        <v>91</v>
      </c>
      <c r="G2413" t="s">
        <v>11</v>
      </c>
      <c r="H2413" t="s">
        <v>12</v>
      </c>
      <c r="I2413" t="s">
        <v>28</v>
      </c>
      <c r="J2413" t="s">
        <v>13</v>
      </c>
      <c r="K2413" t="s">
        <v>23</v>
      </c>
      <c r="L2413" t="s">
        <v>51</v>
      </c>
      <c r="M2413">
        <v>1</v>
      </c>
      <c r="N2413">
        <v>123.43</v>
      </c>
      <c r="O2413">
        <v>0.15</v>
      </c>
      <c r="P2413">
        <v>60.8</v>
      </c>
      <c r="Q2413">
        <v>104.91550000000001</v>
      </c>
      <c r="R2413">
        <v>60.8</v>
      </c>
      <c r="S2413">
        <v>44.115500000000011</v>
      </c>
      <c r="T2413">
        <v>0.42048601017008935</v>
      </c>
      <c r="U2413">
        <v>2026</v>
      </c>
      <c r="V2413" t="s">
        <v>89</v>
      </c>
      <c r="W2413">
        <v>11</v>
      </c>
      <c r="X2413" t="s">
        <v>91</v>
      </c>
    </row>
    <row r="2414" spans="1:24">
      <c r="A2414">
        <v>3407</v>
      </c>
      <c r="B2414" s="28">
        <v>46347</v>
      </c>
      <c r="C2414">
        <v>2026</v>
      </c>
      <c r="D2414" t="s">
        <v>89</v>
      </c>
      <c r="E2414">
        <v>11</v>
      </c>
      <c r="F2414" t="s">
        <v>91</v>
      </c>
      <c r="G2414" t="s">
        <v>20</v>
      </c>
      <c r="H2414" t="s">
        <v>31</v>
      </c>
      <c r="I2414" t="s">
        <v>2</v>
      </c>
      <c r="J2414" t="s">
        <v>13</v>
      </c>
      <c r="K2414" t="s">
        <v>14</v>
      </c>
      <c r="L2414" t="s">
        <v>48</v>
      </c>
      <c r="M2414">
        <v>1</v>
      </c>
      <c r="N2414">
        <v>164.85</v>
      </c>
      <c r="O2414">
        <v>0.1</v>
      </c>
      <c r="P2414">
        <v>89.4</v>
      </c>
      <c r="Q2414">
        <v>148.36500000000001</v>
      </c>
      <c r="R2414">
        <v>89.4</v>
      </c>
      <c r="S2414">
        <v>58.965000000000003</v>
      </c>
      <c r="T2414">
        <v>0.39743200889697705</v>
      </c>
      <c r="U2414">
        <v>2026</v>
      </c>
      <c r="V2414" t="s">
        <v>89</v>
      </c>
      <c r="W2414">
        <v>11</v>
      </c>
      <c r="X2414" t="s">
        <v>91</v>
      </c>
    </row>
    <row r="2415" spans="1:24">
      <c r="A2415">
        <v>4052</v>
      </c>
      <c r="B2415" s="28">
        <v>46347</v>
      </c>
      <c r="C2415">
        <v>2026</v>
      </c>
      <c r="D2415" t="s">
        <v>89</v>
      </c>
      <c r="E2415">
        <v>11</v>
      </c>
      <c r="F2415" t="s">
        <v>91</v>
      </c>
      <c r="G2415" t="s">
        <v>0</v>
      </c>
      <c r="H2415" t="s">
        <v>1</v>
      </c>
      <c r="I2415" t="s">
        <v>2</v>
      </c>
      <c r="J2415" t="s">
        <v>13</v>
      </c>
      <c r="K2415" t="s">
        <v>14</v>
      </c>
      <c r="L2415" t="s">
        <v>32</v>
      </c>
      <c r="M2415">
        <v>1</v>
      </c>
      <c r="N2415">
        <v>46.82</v>
      </c>
      <c r="O2415">
        <v>0.2</v>
      </c>
      <c r="P2415">
        <v>18.27</v>
      </c>
      <c r="Q2415">
        <v>37.456000000000003</v>
      </c>
      <c r="R2415">
        <v>18.27</v>
      </c>
      <c r="S2415">
        <v>19.186000000000003</v>
      </c>
      <c r="T2415">
        <v>0.51222768047842804</v>
      </c>
      <c r="U2415">
        <v>2026</v>
      </c>
      <c r="V2415" t="s">
        <v>89</v>
      </c>
      <c r="W2415">
        <v>11</v>
      </c>
      <c r="X2415" t="s">
        <v>91</v>
      </c>
    </row>
    <row r="2416" spans="1:24">
      <c r="A2416">
        <v>119</v>
      </c>
      <c r="B2416" s="28">
        <v>46348</v>
      </c>
      <c r="C2416">
        <v>2026</v>
      </c>
      <c r="D2416" t="s">
        <v>89</v>
      </c>
      <c r="E2416">
        <v>11</v>
      </c>
      <c r="F2416" t="s">
        <v>91</v>
      </c>
      <c r="G2416" t="s">
        <v>0</v>
      </c>
      <c r="H2416" t="s">
        <v>36</v>
      </c>
      <c r="I2416" t="s">
        <v>2</v>
      </c>
      <c r="J2416" t="s">
        <v>13</v>
      </c>
      <c r="K2416" t="s">
        <v>34</v>
      </c>
      <c r="L2416" t="s">
        <v>35</v>
      </c>
      <c r="M2416">
        <v>1</v>
      </c>
      <c r="N2416">
        <v>41.16</v>
      </c>
      <c r="O2416">
        <v>0.1</v>
      </c>
      <c r="P2416">
        <v>14.82</v>
      </c>
      <c r="Q2416">
        <v>37.043999999999997</v>
      </c>
      <c r="R2416">
        <v>14.82</v>
      </c>
      <c r="S2416">
        <v>22.223999999999997</v>
      </c>
      <c r="T2416">
        <v>0.59993521218011014</v>
      </c>
      <c r="U2416">
        <v>2026</v>
      </c>
      <c r="V2416" t="s">
        <v>89</v>
      </c>
      <c r="W2416">
        <v>11</v>
      </c>
      <c r="X2416" t="s">
        <v>91</v>
      </c>
    </row>
    <row r="2417" spans="1:24">
      <c r="A2417">
        <v>298</v>
      </c>
      <c r="B2417" s="28">
        <v>46348</v>
      </c>
      <c r="C2417">
        <v>2026</v>
      </c>
      <c r="D2417" t="s">
        <v>89</v>
      </c>
      <c r="E2417">
        <v>11</v>
      </c>
      <c r="F2417" t="s">
        <v>91</v>
      </c>
      <c r="G2417" t="s">
        <v>6</v>
      </c>
      <c r="H2417" t="s">
        <v>43</v>
      </c>
      <c r="I2417" t="s">
        <v>28</v>
      </c>
      <c r="J2417" t="s">
        <v>13</v>
      </c>
      <c r="K2417" t="s">
        <v>23</v>
      </c>
      <c r="L2417" t="s">
        <v>29</v>
      </c>
      <c r="M2417">
        <v>1</v>
      </c>
      <c r="N2417">
        <v>196.08</v>
      </c>
      <c r="O2417">
        <v>0.1</v>
      </c>
      <c r="P2417">
        <v>104.19</v>
      </c>
      <c r="Q2417">
        <v>176.47200000000001</v>
      </c>
      <c r="R2417">
        <v>104.19</v>
      </c>
      <c r="S2417">
        <v>72.282000000000011</v>
      </c>
      <c r="T2417">
        <v>0.40959472324221408</v>
      </c>
      <c r="U2417">
        <v>2026</v>
      </c>
      <c r="V2417" t="s">
        <v>89</v>
      </c>
      <c r="W2417">
        <v>11</v>
      </c>
      <c r="X2417" t="s">
        <v>91</v>
      </c>
    </row>
    <row r="2418" spans="1:24">
      <c r="A2418">
        <v>419</v>
      </c>
      <c r="B2418" s="28">
        <v>46348</v>
      </c>
      <c r="C2418">
        <v>2026</v>
      </c>
      <c r="D2418" t="s">
        <v>89</v>
      </c>
      <c r="E2418">
        <v>11</v>
      </c>
      <c r="F2418" t="s">
        <v>91</v>
      </c>
      <c r="G2418" t="s">
        <v>20</v>
      </c>
      <c r="H2418" t="s">
        <v>33</v>
      </c>
      <c r="I2418" t="s">
        <v>19</v>
      </c>
      <c r="J2418" t="s">
        <v>13</v>
      </c>
      <c r="K2418" t="s">
        <v>23</v>
      </c>
      <c r="L2418" t="s">
        <v>29</v>
      </c>
      <c r="M2418">
        <v>1</v>
      </c>
      <c r="N2418">
        <v>192.62</v>
      </c>
      <c r="O2418">
        <v>0.1</v>
      </c>
      <c r="P2418">
        <v>105.97</v>
      </c>
      <c r="Q2418">
        <v>173.358</v>
      </c>
      <c r="R2418">
        <v>105.97</v>
      </c>
      <c r="S2418">
        <v>67.388000000000005</v>
      </c>
      <c r="T2418">
        <v>0.38872160500236508</v>
      </c>
      <c r="U2418">
        <v>2026</v>
      </c>
      <c r="V2418" t="s">
        <v>89</v>
      </c>
      <c r="W2418">
        <v>11</v>
      </c>
      <c r="X2418" t="s">
        <v>91</v>
      </c>
    </row>
    <row r="2419" spans="1:24">
      <c r="A2419">
        <v>1181</v>
      </c>
      <c r="B2419" s="28">
        <v>46348</v>
      </c>
      <c r="C2419">
        <v>2026</v>
      </c>
      <c r="D2419" t="s">
        <v>89</v>
      </c>
      <c r="E2419">
        <v>11</v>
      </c>
      <c r="F2419" t="s">
        <v>91</v>
      </c>
      <c r="G2419" t="s">
        <v>6</v>
      </c>
      <c r="H2419" t="s">
        <v>43</v>
      </c>
      <c r="I2419" t="s">
        <v>28</v>
      </c>
      <c r="J2419" t="s">
        <v>13</v>
      </c>
      <c r="K2419" t="s">
        <v>4</v>
      </c>
      <c r="L2419" t="s">
        <v>30</v>
      </c>
      <c r="M2419">
        <v>2</v>
      </c>
      <c r="N2419">
        <v>102.87</v>
      </c>
      <c r="O2419">
        <v>0.05</v>
      </c>
      <c r="P2419">
        <v>51.69</v>
      </c>
      <c r="Q2419">
        <v>195.453</v>
      </c>
      <c r="R2419">
        <v>103.38</v>
      </c>
      <c r="S2419">
        <v>92.073000000000008</v>
      </c>
      <c r="T2419">
        <v>0.4710748875688785</v>
      </c>
      <c r="U2419">
        <v>2026</v>
      </c>
      <c r="V2419" t="s">
        <v>89</v>
      </c>
      <c r="W2419">
        <v>11</v>
      </c>
      <c r="X2419" t="s">
        <v>91</v>
      </c>
    </row>
    <row r="2420" spans="1:24">
      <c r="A2420">
        <v>1924</v>
      </c>
      <c r="B2420" s="28">
        <v>46348</v>
      </c>
      <c r="C2420">
        <v>2026</v>
      </c>
      <c r="D2420" t="s">
        <v>89</v>
      </c>
      <c r="E2420">
        <v>11</v>
      </c>
      <c r="F2420" t="s">
        <v>91</v>
      </c>
      <c r="G2420" t="s">
        <v>0</v>
      </c>
      <c r="H2420" t="s">
        <v>50</v>
      </c>
      <c r="I2420" t="s">
        <v>2</v>
      </c>
      <c r="J2420" t="s">
        <v>13</v>
      </c>
      <c r="K2420" t="s">
        <v>4</v>
      </c>
      <c r="L2420" t="s">
        <v>22</v>
      </c>
      <c r="M2420">
        <v>3</v>
      </c>
      <c r="N2420">
        <v>50.99</v>
      </c>
      <c r="O2420">
        <v>0.2</v>
      </c>
      <c r="P2420">
        <v>22.53</v>
      </c>
      <c r="Q2420">
        <v>122.376</v>
      </c>
      <c r="R2420">
        <v>67.59</v>
      </c>
      <c r="S2420">
        <v>54.786000000000001</v>
      </c>
      <c r="T2420">
        <v>0.44768582074916652</v>
      </c>
      <c r="U2420">
        <v>2026</v>
      </c>
      <c r="V2420" t="s">
        <v>89</v>
      </c>
      <c r="W2420">
        <v>11</v>
      </c>
      <c r="X2420" t="s">
        <v>91</v>
      </c>
    </row>
    <row r="2421" spans="1:24">
      <c r="A2421">
        <v>3829</v>
      </c>
      <c r="B2421" s="28">
        <v>46348</v>
      </c>
      <c r="C2421">
        <v>2026</v>
      </c>
      <c r="D2421" t="s">
        <v>89</v>
      </c>
      <c r="E2421">
        <v>11</v>
      </c>
      <c r="F2421" t="s">
        <v>91</v>
      </c>
      <c r="G2421" t="s">
        <v>6</v>
      </c>
      <c r="H2421" t="s">
        <v>43</v>
      </c>
      <c r="I2421" t="s">
        <v>19</v>
      </c>
      <c r="J2421" t="s">
        <v>13</v>
      </c>
      <c r="K2421" t="s">
        <v>4</v>
      </c>
      <c r="L2421" t="s">
        <v>26</v>
      </c>
      <c r="M2421">
        <v>1</v>
      </c>
      <c r="N2421">
        <v>39.94</v>
      </c>
      <c r="O2421">
        <v>0.1</v>
      </c>
      <c r="P2421">
        <v>16.89</v>
      </c>
      <c r="Q2421">
        <v>35.945999999999998</v>
      </c>
      <c r="R2421">
        <v>16.89</v>
      </c>
      <c r="S2421">
        <v>19.055999999999997</v>
      </c>
      <c r="T2421">
        <v>0.53012852612251704</v>
      </c>
      <c r="U2421">
        <v>2026</v>
      </c>
      <c r="V2421" t="s">
        <v>89</v>
      </c>
      <c r="W2421">
        <v>11</v>
      </c>
      <c r="X2421" t="s">
        <v>91</v>
      </c>
    </row>
    <row r="2422" spans="1:24">
      <c r="A2422">
        <v>5065</v>
      </c>
      <c r="B2422" s="28">
        <v>46348</v>
      </c>
      <c r="C2422">
        <v>2026</v>
      </c>
      <c r="D2422" t="s">
        <v>89</v>
      </c>
      <c r="E2422">
        <v>11</v>
      </c>
      <c r="F2422" t="s">
        <v>91</v>
      </c>
      <c r="G2422" t="s">
        <v>20</v>
      </c>
      <c r="H2422" t="s">
        <v>33</v>
      </c>
      <c r="I2422" t="s">
        <v>2</v>
      </c>
      <c r="J2422" t="s">
        <v>13</v>
      </c>
      <c r="K2422" t="s">
        <v>14</v>
      </c>
      <c r="L2422" t="s">
        <v>48</v>
      </c>
      <c r="M2422">
        <v>2</v>
      </c>
      <c r="N2422">
        <v>166.15</v>
      </c>
      <c r="O2422">
        <v>0</v>
      </c>
      <c r="P2422">
        <v>86.42</v>
      </c>
      <c r="Q2422">
        <v>332.3</v>
      </c>
      <c r="R2422">
        <v>172.84</v>
      </c>
      <c r="S2422">
        <v>159.46</v>
      </c>
      <c r="T2422">
        <v>0.47986758952753539</v>
      </c>
      <c r="U2422">
        <v>2026</v>
      </c>
      <c r="V2422" t="s">
        <v>89</v>
      </c>
      <c r="W2422">
        <v>11</v>
      </c>
      <c r="X2422" t="s">
        <v>91</v>
      </c>
    </row>
    <row r="2423" spans="1:24">
      <c r="A2423">
        <v>5146</v>
      </c>
      <c r="B2423" s="28">
        <v>46348</v>
      </c>
      <c r="C2423">
        <v>2026</v>
      </c>
      <c r="D2423" t="s">
        <v>89</v>
      </c>
      <c r="E2423">
        <v>11</v>
      </c>
      <c r="F2423" t="s">
        <v>91</v>
      </c>
      <c r="G2423" t="s">
        <v>6</v>
      </c>
      <c r="H2423" t="s">
        <v>27</v>
      </c>
      <c r="I2423" t="s">
        <v>2</v>
      </c>
      <c r="J2423" t="s">
        <v>13</v>
      </c>
      <c r="K2423" t="s">
        <v>34</v>
      </c>
      <c r="L2423" t="s">
        <v>42</v>
      </c>
      <c r="M2423">
        <v>1</v>
      </c>
      <c r="N2423">
        <v>35.79</v>
      </c>
      <c r="O2423">
        <v>0.1</v>
      </c>
      <c r="P2423">
        <v>14.17</v>
      </c>
      <c r="Q2423">
        <v>32.210999999999999</v>
      </c>
      <c r="R2423">
        <v>14.17</v>
      </c>
      <c r="S2423">
        <v>18.040999999999997</v>
      </c>
      <c r="T2423">
        <v>0.56008816863804278</v>
      </c>
      <c r="U2423">
        <v>2026</v>
      </c>
      <c r="V2423" t="s">
        <v>89</v>
      </c>
      <c r="W2423">
        <v>11</v>
      </c>
      <c r="X2423" t="s">
        <v>91</v>
      </c>
    </row>
    <row r="2424" spans="1:24">
      <c r="A2424">
        <v>320</v>
      </c>
      <c r="B2424" s="28">
        <v>46349</v>
      </c>
      <c r="C2424">
        <v>2026</v>
      </c>
      <c r="D2424" t="s">
        <v>89</v>
      </c>
      <c r="E2424">
        <v>11</v>
      </c>
      <c r="F2424" t="s">
        <v>91</v>
      </c>
      <c r="G2424" t="s">
        <v>11</v>
      </c>
      <c r="H2424" t="s">
        <v>12</v>
      </c>
      <c r="I2424" t="s">
        <v>2</v>
      </c>
      <c r="J2424" t="s">
        <v>13</v>
      </c>
      <c r="K2424" t="s">
        <v>23</v>
      </c>
      <c r="L2424" t="s">
        <v>29</v>
      </c>
      <c r="M2424">
        <v>5</v>
      </c>
      <c r="N2424">
        <v>196.53</v>
      </c>
      <c r="O2424">
        <v>0.15</v>
      </c>
      <c r="P2424">
        <v>105.01</v>
      </c>
      <c r="Q2424">
        <v>835.25249999999994</v>
      </c>
      <c r="R2424">
        <v>525.05000000000007</v>
      </c>
      <c r="S2424">
        <v>310.20249999999987</v>
      </c>
      <c r="T2424">
        <v>0.37138769414039452</v>
      </c>
      <c r="U2424">
        <v>2026</v>
      </c>
      <c r="V2424" t="s">
        <v>89</v>
      </c>
      <c r="W2424">
        <v>11</v>
      </c>
      <c r="X2424" t="s">
        <v>91</v>
      </c>
    </row>
    <row r="2425" spans="1:24">
      <c r="A2425">
        <v>1250</v>
      </c>
      <c r="B2425" s="28">
        <v>46349</v>
      </c>
      <c r="C2425">
        <v>2026</v>
      </c>
      <c r="D2425" t="s">
        <v>89</v>
      </c>
      <c r="E2425">
        <v>11</v>
      </c>
      <c r="F2425" t="s">
        <v>91</v>
      </c>
      <c r="G2425" t="s">
        <v>6</v>
      </c>
      <c r="H2425" t="s">
        <v>43</v>
      </c>
      <c r="I2425" t="s">
        <v>2</v>
      </c>
      <c r="J2425" t="s">
        <v>13</v>
      </c>
      <c r="K2425" t="s">
        <v>14</v>
      </c>
      <c r="L2425" t="s">
        <v>15</v>
      </c>
      <c r="M2425">
        <v>6</v>
      </c>
      <c r="N2425">
        <v>36.35</v>
      </c>
      <c r="O2425">
        <v>0</v>
      </c>
      <c r="P2425">
        <v>13.24</v>
      </c>
      <c r="Q2425">
        <v>218.10000000000002</v>
      </c>
      <c r="R2425">
        <v>79.44</v>
      </c>
      <c r="S2425">
        <v>138.66000000000003</v>
      </c>
      <c r="T2425">
        <v>0.63576341127922975</v>
      </c>
      <c r="U2425">
        <v>2026</v>
      </c>
      <c r="V2425" t="s">
        <v>89</v>
      </c>
      <c r="W2425">
        <v>11</v>
      </c>
      <c r="X2425" t="s">
        <v>91</v>
      </c>
    </row>
    <row r="2426" spans="1:24">
      <c r="A2426">
        <v>2584</v>
      </c>
      <c r="B2426" s="28">
        <v>46349</v>
      </c>
      <c r="C2426">
        <v>2026</v>
      </c>
      <c r="D2426" t="s">
        <v>89</v>
      </c>
      <c r="E2426">
        <v>11</v>
      </c>
      <c r="F2426" t="s">
        <v>91</v>
      </c>
      <c r="G2426" t="s">
        <v>6</v>
      </c>
      <c r="H2426" t="s">
        <v>27</v>
      </c>
      <c r="I2426" t="s">
        <v>8</v>
      </c>
      <c r="J2426" t="s">
        <v>3</v>
      </c>
      <c r="K2426" t="s">
        <v>23</v>
      </c>
      <c r="L2426" t="s">
        <v>29</v>
      </c>
      <c r="M2426">
        <v>15</v>
      </c>
      <c r="N2426">
        <v>192.23</v>
      </c>
      <c r="O2426">
        <v>0.15</v>
      </c>
      <c r="P2426">
        <v>106.34</v>
      </c>
      <c r="Q2426">
        <v>2450.9324999999999</v>
      </c>
      <c r="R2426">
        <v>1595.1000000000001</v>
      </c>
      <c r="S2426">
        <v>855.83249999999975</v>
      </c>
      <c r="T2426">
        <v>0.34918648310387979</v>
      </c>
      <c r="U2426">
        <v>2026</v>
      </c>
      <c r="V2426" t="s">
        <v>89</v>
      </c>
      <c r="W2426">
        <v>11</v>
      </c>
      <c r="X2426" t="s">
        <v>91</v>
      </c>
    </row>
    <row r="2427" spans="1:24">
      <c r="A2427">
        <v>2717</v>
      </c>
      <c r="B2427" s="28">
        <v>46349</v>
      </c>
      <c r="C2427">
        <v>2026</v>
      </c>
      <c r="D2427" t="s">
        <v>89</v>
      </c>
      <c r="E2427">
        <v>11</v>
      </c>
      <c r="F2427" t="s">
        <v>91</v>
      </c>
      <c r="G2427" t="s">
        <v>6</v>
      </c>
      <c r="H2427" t="s">
        <v>43</v>
      </c>
      <c r="I2427" t="s">
        <v>2</v>
      </c>
      <c r="J2427" t="s">
        <v>13</v>
      </c>
      <c r="K2427" t="s">
        <v>14</v>
      </c>
      <c r="L2427" t="s">
        <v>48</v>
      </c>
      <c r="M2427">
        <v>2</v>
      </c>
      <c r="N2427">
        <v>167.9</v>
      </c>
      <c r="O2427">
        <v>0.15</v>
      </c>
      <c r="P2427">
        <v>89.55</v>
      </c>
      <c r="Q2427">
        <v>285.43</v>
      </c>
      <c r="R2427">
        <v>179.1</v>
      </c>
      <c r="S2427">
        <v>106.33000000000001</v>
      </c>
      <c r="T2427">
        <v>0.37252566303471957</v>
      </c>
      <c r="U2427">
        <v>2026</v>
      </c>
      <c r="V2427" t="s">
        <v>89</v>
      </c>
      <c r="W2427">
        <v>11</v>
      </c>
      <c r="X2427" t="s">
        <v>91</v>
      </c>
    </row>
    <row r="2428" spans="1:24">
      <c r="A2428">
        <v>2737</v>
      </c>
      <c r="B2428" s="28">
        <v>46349</v>
      </c>
      <c r="C2428">
        <v>2026</v>
      </c>
      <c r="D2428" t="s">
        <v>89</v>
      </c>
      <c r="E2428">
        <v>11</v>
      </c>
      <c r="F2428" t="s">
        <v>91</v>
      </c>
      <c r="G2428" t="s">
        <v>6</v>
      </c>
      <c r="H2428" t="s">
        <v>27</v>
      </c>
      <c r="I2428" t="s">
        <v>2</v>
      </c>
      <c r="J2428" t="s">
        <v>16</v>
      </c>
      <c r="K2428" t="s">
        <v>23</v>
      </c>
      <c r="L2428" t="s">
        <v>40</v>
      </c>
      <c r="M2428">
        <v>2</v>
      </c>
      <c r="N2428">
        <v>80.709999999999994</v>
      </c>
      <c r="O2428">
        <v>0.1</v>
      </c>
      <c r="P2428">
        <v>39.33</v>
      </c>
      <c r="Q2428">
        <v>145.27799999999999</v>
      </c>
      <c r="R2428">
        <v>78.66</v>
      </c>
      <c r="S2428">
        <v>66.617999999999995</v>
      </c>
      <c r="T2428">
        <v>0.45855532152149669</v>
      </c>
      <c r="U2428">
        <v>2026</v>
      </c>
      <c r="V2428" t="s">
        <v>89</v>
      </c>
      <c r="W2428">
        <v>11</v>
      </c>
      <c r="X2428" t="s">
        <v>91</v>
      </c>
    </row>
    <row r="2429" spans="1:24">
      <c r="A2429">
        <v>3021</v>
      </c>
      <c r="B2429" s="28">
        <v>46349</v>
      </c>
      <c r="C2429">
        <v>2026</v>
      </c>
      <c r="D2429" t="s">
        <v>89</v>
      </c>
      <c r="E2429">
        <v>11</v>
      </c>
      <c r="F2429" t="s">
        <v>91</v>
      </c>
      <c r="G2429" t="s">
        <v>0</v>
      </c>
      <c r="H2429" t="s">
        <v>50</v>
      </c>
      <c r="I2429" t="s">
        <v>2</v>
      </c>
      <c r="J2429" t="s">
        <v>16</v>
      </c>
      <c r="K2429" t="s">
        <v>9</v>
      </c>
      <c r="L2429" t="s">
        <v>46</v>
      </c>
      <c r="M2429">
        <v>1</v>
      </c>
      <c r="N2429">
        <v>71.66</v>
      </c>
      <c r="O2429">
        <v>0.2</v>
      </c>
      <c r="P2429">
        <v>31.83</v>
      </c>
      <c r="Q2429">
        <v>57.328000000000003</v>
      </c>
      <c r="R2429">
        <v>31.83</v>
      </c>
      <c r="S2429">
        <v>25.498000000000005</v>
      </c>
      <c r="T2429">
        <v>0.44477393245883345</v>
      </c>
      <c r="U2429">
        <v>2026</v>
      </c>
      <c r="V2429" t="s">
        <v>89</v>
      </c>
      <c r="W2429">
        <v>11</v>
      </c>
      <c r="X2429" t="s">
        <v>91</v>
      </c>
    </row>
    <row r="2430" spans="1:24">
      <c r="A2430">
        <v>5199</v>
      </c>
      <c r="B2430" s="28">
        <v>46349</v>
      </c>
      <c r="C2430">
        <v>2026</v>
      </c>
      <c r="D2430" t="s">
        <v>89</v>
      </c>
      <c r="E2430">
        <v>11</v>
      </c>
      <c r="F2430" t="s">
        <v>91</v>
      </c>
      <c r="G2430" t="s">
        <v>11</v>
      </c>
      <c r="H2430" t="s">
        <v>18</v>
      </c>
      <c r="I2430" t="s">
        <v>2</v>
      </c>
      <c r="J2430" t="s">
        <v>3</v>
      </c>
      <c r="K2430" t="s">
        <v>23</v>
      </c>
      <c r="L2430" t="s">
        <v>51</v>
      </c>
      <c r="M2430">
        <v>5</v>
      </c>
      <c r="N2430">
        <v>125.23</v>
      </c>
      <c r="O2430">
        <v>0.05</v>
      </c>
      <c r="P2430">
        <v>59.84</v>
      </c>
      <c r="Q2430">
        <v>594.84249999999997</v>
      </c>
      <c r="R2430">
        <v>299.20000000000005</v>
      </c>
      <c r="S2430">
        <v>295.64249999999993</v>
      </c>
      <c r="T2430">
        <v>0.49700971265503041</v>
      </c>
      <c r="U2430">
        <v>2026</v>
      </c>
      <c r="V2430" t="s">
        <v>89</v>
      </c>
      <c r="W2430">
        <v>11</v>
      </c>
      <c r="X2430" t="s">
        <v>91</v>
      </c>
    </row>
    <row r="2431" spans="1:24">
      <c r="A2431">
        <v>1202</v>
      </c>
      <c r="B2431" s="28">
        <v>46350</v>
      </c>
      <c r="C2431">
        <v>2026</v>
      </c>
      <c r="D2431" t="s">
        <v>89</v>
      </c>
      <c r="E2431">
        <v>11</v>
      </c>
      <c r="F2431" t="s">
        <v>91</v>
      </c>
      <c r="G2431" t="s">
        <v>0</v>
      </c>
      <c r="H2431" t="s">
        <v>50</v>
      </c>
      <c r="I2431" t="s">
        <v>28</v>
      </c>
      <c r="J2431" t="s">
        <v>3</v>
      </c>
      <c r="K2431" t="s">
        <v>9</v>
      </c>
      <c r="L2431" t="s">
        <v>10</v>
      </c>
      <c r="M2431">
        <v>2</v>
      </c>
      <c r="N2431">
        <v>91.33</v>
      </c>
      <c r="O2431">
        <v>0.15</v>
      </c>
      <c r="P2431">
        <v>45.45</v>
      </c>
      <c r="Q2431">
        <v>155.261</v>
      </c>
      <c r="R2431">
        <v>90.9</v>
      </c>
      <c r="S2431">
        <v>64.36099999999999</v>
      </c>
      <c r="T2431">
        <v>0.41453423589954974</v>
      </c>
      <c r="U2431">
        <v>2026</v>
      </c>
      <c r="V2431" t="s">
        <v>89</v>
      </c>
      <c r="W2431">
        <v>11</v>
      </c>
      <c r="X2431" t="s">
        <v>91</v>
      </c>
    </row>
    <row r="2432" spans="1:24">
      <c r="A2432">
        <v>1365</v>
      </c>
      <c r="B2432" s="28">
        <v>46350</v>
      </c>
      <c r="C2432">
        <v>2026</v>
      </c>
      <c r="D2432" t="s">
        <v>89</v>
      </c>
      <c r="E2432">
        <v>11</v>
      </c>
      <c r="F2432" t="s">
        <v>91</v>
      </c>
      <c r="G2432" t="s">
        <v>0</v>
      </c>
      <c r="H2432" t="s">
        <v>1</v>
      </c>
      <c r="I2432" t="s">
        <v>28</v>
      </c>
      <c r="J2432" t="s">
        <v>13</v>
      </c>
      <c r="K2432" t="s">
        <v>9</v>
      </c>
      <c r="L2432" t="s">
        <v>37</v>
      </c>
      <c r="M2432">
        <v>4</v>
      </c>
      <c r="N2432">
        <v>155.91</v>
      </c>
      <c r="O2432">
        <v>0</v>
      </c>
      <c r="P2432">
        <v>79.91</v>
      </c>
      <c r="Q2432">
        <v>623.64</v>
      </c>
      <c r="R2432">
        <v>319.64</v>
      </c>
      <c r="S2432">
        <v>304</v>
      </c>
      <c r="T2432">
        <v>0.48746071451478418</v>
      </c>
      <c r="U2432">
        <v>2026</v>
      </c>
      <c r="V2432" t="s">
        <v>89</v>
      </c>
      <c r="W2432">
        <v>11</v>
      </c>
      <c r="X2432" t="s">
        <v>91</v>
      </c>
    </row>
    <row r="2433" spans="1:24">
      <c r="A2433">
        <v>2575</v>
      </c>
      <c r="B2433" s="28">
        <v>46350</v>
      </c>
      <c r="C2433">
        <v>2026</v>
      </c>
      <c r="D2433" t="s">
        <v>89</v>
      </c>
      <c r="E2433">
        <v>11</v>
      </c>
      <c r="F2433" t="s">
        <v>91</v>
      </c>
      <c r="G2433" t="s">
        <v>11</v>
      </c>
      <c r="H2433" t="s">
        <v>39</v>
      </c>
      <c r="I2433" t="s">
        <v>19</v>
      </c>
      <c r="J2433" t="s">
        <v>3</v>
      </c>
      <c r="K2433" t="s">
        <v>34</v>
      </c>
      <c r="L2433" t="s">
        <v>35</v>
      </c>
      <c r="M2433">
        <v>1</v>
      </c>
      <c r="N2433">
        <v>39.42</v>
      </c>
      <c r="O2433">
        <v>0</v>
      </c>
      <c r="P2433">
        <v>14.63</v>
      </c>
      <c r="Q2433">
        <v>39.42</v>
      </c>
      <c r="R2433">
        <v>14.63</v>
      </c>
      <c r="S2433">
        <v>24.79</v>
      </c>
      <c r="T2433">
        <v>0.62886859462201927</v>
      </c>
      <c r="U2433">
        <v>2026</v>
      </c>
      <c r="V2433" t="s">
        <v>89</v>
      </c>
      <c r="W2433">
        <v>11</v>
      </c>
      <c r="X2433" t="s">
        <v>91</v>
      </c>
    </row>
    <row r="2434" spans="1:24">
      <c r="A2434">
        <v>2673</v>
      </c>
      <c r="B2434" s="28">
        <v>46350</v>
      </c>
      <c r="C2434">
        <v>2026</v>
      </c>
      <c r="D2434" t="s">
        <v>89</v>
      </c>
      <c r="E2434">
        <v>11</v>
      </c>
      <c r="F2434" t="s">
        <v>91</v>
      </c>
      <c r="G2434" t="s">
        <v>11</v>
      </c>
      <c r="H2434" t="s">
        <v>12</v>
      </c>
      <c r="I2434" t="s">
        <v>2</v>
      </c>
      <c r="J2434" t="s">
        <v>3</v>
      </c>
      <c r="K2434" t="s">
        <v>4</v>
      </c>
      <c r="L2434" t="s">
        <v>22</v>
      </c>
      <c r="M2434">
        <v>2</v>
      </c>
      <c r="N2434">
        <v>51.56</v>
      </c>
      <c r="O2434">
        <v>0.05</v>
      </c>
      <c r="P2434">
        <v>22.7</v>
      </c>
      <c r="Q2434">
        <v>97.963999999999999</v>
      </c>
      <c r="R2434">
        <v>45.4</v>
      </c>
      <c r="S2434">
        <v>52.564</v>
      </c>
      <c r="T2434">
        <v>0.5365644522477645</v>
      </c>
      <c r="U2434">
        <v>2026</v>
      </c>
      <c r="V2434" t="s">
        <v>89</v>
      </c>
      <c r="W2434">
        <v>11</v>
      </c>
      <c r="X2434" t="s">
        <v>91</v>
      </c>
    </row>
    <row r="2435" spans="1:24">
      <c r="A2435">
        <v>4145</v>
      </c>
      <c r="B2435" s="28">
        <v>46350</v>
      </c>
      <c r="C2435">
        <v>2026</v>
      </c>
      <c r="D2435" t="s">
        <v>89</v>
      </c>
      <c r="E2435">
        <v>11</v>
      </c>
      <c r="F2435" t="s">
        <v>91</v>
      </c>
      <c r="G2435" t="s">
        <v>0</v>
      </c>
      <c r="H2435" t="s">
        <v>1</v>
      </c>
      <c r="I2435" t="s">
        <v>2</v>
      </c>
      <c r="J2435" t="s">
        <v>3</v>
      </c>
      <c r="K2435" t="s">
        <v>23</v>
      </c>
      <c r="L2435" t="s">
        <v>51</v>
      </c>
      <c r="M2435">
        <v>1</v>
      </c>
      <c r="N2435">
        <v>120.49</v>
      </c>
      <c r="O2435">
        <v>0.15</v>
      </c>
      <c r="P2435">
        <v>61.22</v>
      </c>
      <c r="Q2435">
        <v>102.4165</v>
      </c>
      <c r="R2435">
        <v>61.22</v>
      </c>
      <c r="S2435">
        <v>41.1965</v>
      </c>
      <c r="T2435">
        <v>0.40224475548373556</v>
      </c>
      <c r="U2435">
        <v>2026</v>
      </c>
      <c r="V2435" t="s">
        <v>89</v>
      </c>
      <c r="W2435">
        <v>11</v>
      </c>
      <c r="X2435" t="s">
        <v>91</v>
      </c>
    </row>
    <row r="2436" spans="1:24">
      <c r="A2436">
        <v>4610</v>
      </c>
      <c r="B2436" s="28">
        <v>46350</v>
      </c>
      <c r="C2436">
        <v>2026</v>
      </c>
      <c r="D2436" t="s">
        <v>89</v>
      </c>
      <c r="E2436">
        <v>11</v>
      </c>
      <c r="F2436" t="s">
        <v>91</v>
      </c>
      <c r="G2436" t="s">
        <v>11</v>
      </c>
      <c r="H2436" t="s">
        <v>52</v>
      </c>
      <c r="I2436" t="s">
        <v>19</v>
      </c>
      <c r="J2436" t="s">
        <v>3</v>
      </c>
      <c r="K2436" t="s">
        <v>9</v>
      </c>
      <c r="L2436" t="s">
        <v>37</v>
      </c>
      <c r="M2436">
        <v>2</v>
      </c>
      <c r="N2436">
        <v>153.96</v>
      </c>
      <c r="O2436">
        <v>0</v>
      </c>
      <c r="P2436">
        <v>79.33</v>
      </c>
      <c r="Q2436">
        <v>307.92</v>
      </c>
      <c r="R2436">
        <v>158.66</v>
      </c>
      <c r="S2436">
        <v>149.26000000000002</v>
      </c>
      <c r="T2436">
        <v>0.48473629514159527</v>
      </c>
      <c r="U2436">
        <v>2026</v>
      </c>
      <c r="V2436" t="s">
        <v>89</v>
      </c>
      <c r="W2436">
        <v>11</v>
      </c>
      <c r="X2436" t="s">
        <v>91</v>
      </c>
    </row>
    <row r="2437" spans="1:24">
      <c r="A2437">
        <v>4721</v>
      </c>
      <c r="B2437" s="28">
        <v>46350</v>
      </c>
      <c r="C2437">
        <v>2026</v>
      </c>
      <c r="D2437" t="s">
        <v>89</v>
      </c>
      <c r="E2437">
        <v>11</v>
      </c>
      <c r="F2437" t="s">
        <v>91</v>
      </c>
      <c r="G2437" t="s">
        <v>11</v>
      </c>
      <c r="H2437" t="s">
        <v>52</v>
      </c>
      <c r="I2437" t="s">
        <v>19</v>
      </c>
      <c r="J2437" t="s">
        <v>13</v>
      </c>
      <c r="K2437" t="s">
        <v>4</v>
      </c>
      <c r="L2437" t="s">
        <v>26</v>
      </c>
      <c r="M2437">
        <v>1</v>
      </c>
      <c r="N2437">
        <v>39.85</v>
      </c>
      <c r="O2437">
        <v>0</v>
      </c>
      <c r="P2437">
        <v>16.3</v>
      </c>
      <c r="Q2437">
        <v>39.85</v>
      </c>
      <c r="R2437">
        <v>16.3</v>
      </c>
      <c r="S2437">
        <v>23.55</v>
      </c>
      <c r="T2437">
        <v>0.59096612296110418</v>
      </c>
      <c r="U2437">
        <v>2026</v>
      </c>
      <c r="V2437" t="s">
        <v>89</v>
      </c>
      <c r="W2437">
        <v>11</v>
      </c>
      <c r="X2437" t="s">
        <v>91</v>
      </c>
    </row>
    <row r="2438" spans="1:24">
      <c r="A2438">
        <v>324</v>
      </c>
      <c r="B2438" s="28">
        <v>46351</v>
      </c>
      <c r="C2438">
        <v>2026</v>
      </c>
      <c r="D2438" t="s">
        <v>89</v>
      </c>
      <c r="E2438">
        <v>11</v>
      </c>
      <c r="F2438" t="s">
        <v>91</v>
      </c>
      <c r="G2438" t="s">
        <v>20</v>
      </c>
      <c r="H2438" t="s">
        <v>47</v>
      </c>
      <c r="I2438" t="s">
        <v>28</v>
      </c>
      <c r="J2438" t="s">
        <v>3</v>
      </c>
      <c r="K2438" t="s">
        <v>4</v>
      </c>
      <c r="L2438" t="s">
        <v>30</v>
      </c>
      <c r="M2438">
        <v>2</v>
      </c>
      <c r="N2438">
        <v>103.88</v>
      </c>
      <c r="O2438">
        <v>0.15</v>
      </c>
      <c r="P2438">
        <v>49.26</v>
      </c>
      <c r="Q2438">
        <v>176.59599999999998</v>
      </c>
      <c r="R2438">
        <v>98.52</v>
      </c>
      <c r="S2438">
        <v>78.075999999999979</v>
      </c>
      <c r="T2438">
        <v>0.44211646922920106</v>
      </c>
      <c r="U2438">
        <v>2026</v>
      </c>
      <c r="V2438" t="s">
        <v>89</v>
      </c>
      <c r="W2438">
        <v>11</v>
      </c>
      <c r="X2438" t="s">
        <v>91</v>
      </c>
    </row>
    <row r="2439" spans="1:24">
      <c r="A2439">
        <v>559</v>
      </c>
      <c r="B2439" s="28">
        <v>46351</v>
      </c>
      <c r="C2439">
        <v>2026</v>
      </c>
      <c r="D2439" t="s">
        <v>89</v>
      </c>
      <c r="E2439">
        <v>11</v>
      </c>
      <c r="F2439" t="s">
        <v>91</v>
      </c>
      <c r="G2439" t="s">
        <v>20</v>
      </c>
      <c r="H2439" t="s">
        <v>31</v>
      </c>
      <c r="I2439" t="s">
        <v>2</v>
      </c>
      <c r="J2439" t="s">
        <v>3</v>
      </c>
      <c r="K2439" t="s">
        <v>14</v>
      </c>
      <c r="L2439" t="s">
        <v>44</v>
      </c>
      <c r="M2439">
        <v>2</v>
      </c>
      <c r="N2439">
        <v>134.19</v>
      </c>
      <c r="O2439">
        <v>0.1</v>
      </c>
      <c r="P2439">
        <v>65.39</v>
      </c>
      <c r="Q2439">
        <v>241.542</v>
      </c>
      <c r="R2439">
        <v>130.78</v>
      </c>
      <c r="S2439">
        <v>110.762</v>
      </c>
      <c r="T2439">
        <v>0.45856207202060095</v>
      </c>
      <c r="U2439">
        <v>2026</v>
      </c>
      <c r="V2439" t="s">
        <v>89</v>
      </c>
      <c r="W2439">
        <v>11</v>
      </c>
      <c r="X2439" t="s">
        <v>91</v>
      </c>
    </row>
    <row r="2440" spans="1:24">
      <c r="A2440">
        <v>1108</v>
      </c>
      <c r="B2440" s="28">
        <v>46351</v>
      </c>
      <c r="C2440">
        <v>2026</v>
      </c>
      <c r="D2440" t="s">
        <v>89</v>
      </c>
      <c r="E2440">
        <v>11</v>
      </c>
      <c r="F2440" t="s">
        <v>91</v>
      </c>
      <c r="G2440" t="s">
        <v>6</v>
      </c>
      <c r="H2440" t="s">
        <v>7</v>
      </c>
      <c r="I2440" t="s">
        <v>28</v>
      </c>
      <c r="J2440" t="s">
        <v>13</v>
      </c>
      <c r="K2440" t="s">
        <v>14</v>
      </c>
      <c r="L2440" t="s">
        <v>15</v>
      </c>
      <c r="M2440">
        <v>1</v>
      </c>
      <c r="N2440">
        <v>37.06</v>
      </c>
      <c r="O2440">
        <v>0.1</v>
      </c>
      <c r="P2440">
        <v>13.18</v>
      </c>
      <c r="Q2440">
        <v>33.354000000000006</v>
      </c>
      <c r="R2440">
        <v>13.18</v>
      </c>
      <c r="S2440">
        <v>20.174000000000007</v>
      </c>
      <c r="T2440">
        <v>0.6048449961024166</v>
      </c>
      <c r="U2440">
        <v>2026</v>
      </c>
      <c r="V2440" t="s">
        <v>89</v>
      </c>
      <c r="W2440">
        <v>11</v>
      </c>
      <c r="X2440" t="s">
        <v>91</v>
      </c>
    </row>
    <row r="2441" spans="1:24">
      <c r="A2441">
        <v>1344</v>
      </c>
      <c r="B2441" s="28">
        <v>46351</v>
      </c>
      <c r="C2441">
        <v>2026</v>
      </c>
      <c r="D2441" t="s">
        <v>89</v>
      </c>
      <c r="E2441">
        <v>11</v>
      </c>
      <c r="F2441" t="s">
        <v>91</v>
      </c>
      <c r="G2441" t="s">
        <v>11</v>
      </c>
      <c r="H2441" t="s">
        <v>39</v>
      </c>
      <c r="I2441" t="s">
        <v>2</v>
      </c>
      <c r="J2441" t="s">
        <v>13</v>
      </c>
      <c r="K2441" t="s">
        <v>14</v>
      </c>
      <c r="L2441" t="s">
        <v>44</v>
      </c>
      <c r="M2441">
        <v>4</v>
      </c>
      <c r="N2441">
        <v>135.21</v>
      </c>
      <c r="O2441">
        <v>0.05</v>
      </c>
      <c r="P2441">
        <v>68.64</v>
      </c>
      <c r="Q2441">
        <v>513.798</v>
      </c>
      <c r="R2441">
        <v>274.56</v>
      </c>
      <c r="S2441">
        <v>239.238</v>
      </c>
      <c r="T2441">
        <v>0.46562656919645462</v>
      </c>
      <c r="U2441">
        <v>2026</v>
      </c>
      <c r="V2441" t="s">
        <v>89</v>
      </c>
      <c r="W2441">
        <v>11</v>
      </c>
      <c r="X2441" t="s">
        <v>91</v>
      </c>
    </row>
    <row r="2442" spans="1:24">
      <c r="A2442">
        <v>1922</v>
      </c>
      <c r="B2442" s="28">
        <v>46351</v>
      </c>
      <c r="C2442">
        <v>2026</v>
      </c>
      <c r="D2442" t="s">
        <v>89</v>
      </c>
      <c r="E2442">
        <v>11</v>
      </c>
      <c r="F2442" t="s">
        <v>91</v>
      </c>
      <c r="G2442" t="s">
        <v>0</v>
      </c>
      <c r="H2442" t="s">
        <v>36</v>
      </c>
      <c r="I2442" t="s">
        <v>28</v>
      </c>
      <c r="J2442" t="s">
        <v>3</v>
      </c>
      <c r="K2442" t="s">
        <v>9</v>
      </c>
      <c r="L2442" t="s">
        <v>17</v>
      </c>
      <c r="M2442">
        <v>2</v>
      </c>
      <c r="N2442">
        <v>145.77000000000001</v>
      </c>
      <c r="O2442">
        <v>0.1</v>
      </c>
      <c r="P2442">
        <v>78.14</v>
      </c>
      <c r="Q2442">
        <v>262.38600000000002</v>
      </c>
      <c r="R2442">
        <v>156.28</v>
      </c>
      <c r="S2442">
        <v>106.10600000000002</v>
      </c>
      <c r="T2442">
        <v>0.40438895367893107</v>
      </c>
      <c r="U2442">
        <v>2026</v>
      </c>
      <c r="V2442" t="s">
        <v>89</v>
      </c>
      <c r="W2442">
        <v>11</v>
      </c>
      <c r="X2442" t="s">
        <v>91</v>
      </c>
    </row>
    <row r="2443" spans="1:24">
      <c r="A2443">
        <v>2343</v>
      </c>
      <c r="B2443" s="28">
        <v>46351</v>
      </c>
      <c r="C2443">
        <v>2026</v>
      </c>
      <c r="D2443" t="s">
        <v>89</v>
      </c>
      <c r="E2443">
        <v>11</v>
      </c>
      <c r="F2443" t="s">
        <v>91</v>
      </c>
      <c r="G2443" t="s">
        <v>0</v>
      </c>
      <c r="H2443" t="s">
        <v>50</v>
      </c>
      <c r="I2443" t="s">
        <v>19</v>
      </c>
      <c r="J2443" t="s">
        <v>13</v>
      </c>
      <c r="K2443" t="s">
        <v>23</v>
      </c>
      <c r="L2443" t="s">
        <v>51</v>
      </c>
      <c r="M2443">
        <v>1</v>
      </c>
      <c r="N2443">
        <v>121.53</v>
      </c>
      <c r="O2443">
        <v>0.15</v>
      </c>
      <c r="P2443">
        <v>62.14</v>
      </c>
      <c r="Q2443">
        <v>103.3005</v>
      </c>
      <c r="R2443">
        <v>62.14</v>
      </c>
      <c r="S2443">
        <v>41.160499999999999</v>
      </c>
      <c r="T2443">
        <v>0.39845402490791426</v>
      </c>
      <c r="U2443">
        <v>2026</v>
      </c>
      <c r="V2443" t="s">
        <v>89</v>
      </c>
      <c r="W2443">
        <v>11</v>
      </c>
      <c r="X2443" t="s">
        <v>91</v>
      </c>
    </row>
    <row r="2444" spans="1:24">
      <c r="A2444">
        <v>2466</v>
      </c>
      <c r="B2444" s="28">
        <v>46351</v>
      </c>
      <c r="C2444">
        <v>2026</v>
      </c>
      <c r="D2444" t="s">
        <v>89</v>
      </c>
      <c r="E2444">
        <v>11</v>
      </c>
      <c r="F2444" t="s">
        <v>91</v>
      </c>
      <c r="G2444" t="s">
        <v>11</v>
      </c>
      <c r="H2444" t="s">
        <v>12</v>
      </c>
      <c r="I2444" t="s">
        <v>2</v>
      </c>
      <c r="J2444" t="s">
        <v>16</v>
      </c>
      <c r="K2444" t="s">
        <v>4</v>
      </c>
      <c r="L2444" t="s">
        <v>26</v>
      </c>
      <c r="M2444">
        <v>2</v>
      </c>
      <c r="N2444">
        <v>40.51</v>
      </c>
      <c r="O2444">
        <v>0.05</v>
      </c>
      <c r="P2444">
        <v>16.45</v>
      </c>
      <c r="Q2444">
        <v>76.968999999999994</v>
      </c>
      <c r="R2444">
        <v>32.9</v>
      </c>
      <c r="S2444">
        <v>44.068999999999996</v>
      </c>
      <c r="T2444">
        <v>0.5725551845548208</v>
      </c>
      <c r="U2444">
        <v>2026</v>
      </c>
      <c r="V2444" t="s">
        <v>89</v>
      </c>
      <c r="W2444">
        <v>11</v>
      </c>
      <c r="X2444" t="s">
        <v>91</v>
      </c>
    </row>
    <row r="2445" spans="1:24">
      <c r="A2445">
        <v>2647</v>
      </c>
      <c r="B2445" s="28">
        <v>46351</v>
      </c>
      <c r="C2445">
        <v>2026</v>
      </c>
      <c r="D2445" t="s">
        <v>89</v>
      </c>
      <c r="E2445">
        <v>11</v>
      </c>
      <c r="F2445" t="s">
        <v>91</v>
      </c>
      <c r="G2445" t="s">
        <v>11</v>
      </c>
      <c r="H2445" t="s">
        <v>25</v>
      </c>
      <c r="I2445" t="s">
        <v>2</v>
      </c>
      <c r="J2445" t="s">
        <v>13</v>
      </c>
      <c r="K2445" t="s">
        <v>9</v>
      </c>
      <c r="L2445" t="s">
        <v>46</v>
      </c>
      <c r="M2445">
        <v>1</v>
      </c>
      <c r="N2445">
        <v>70.099999999999994</v>
      </c>
      <c r="O2445">
        <v>0.15</v>
      </c>
      <c r="P2445">
        <v>32.28</v>
      </c>
      <c r="Q2445">
        <v>59.584999999999994</v>
      </c>
      <c r="R2445">
        <v>32.28</v>
      </c>
      <c r="S2445">
        <v>27.304999999999993</v>
      </c>
      <c r="T2445">
        <v>0.45825291600234952</v>
      </c>
      <c r="U2445">
        <v>2026</v>
      </c>
      <c r="V2445" t="s">
        <v>89</v>
      </c>
      <c r="W2445">
        <v>11</v>
      </c>
      <c r="X2445" t="s">
        <v>91</v>
      </c>
    </row>
    <row r="2446" spans="1:24">
      <c r="A2446">
        <v>2958</v>
      </c>
      <c r="B2446" s="28">
        <v>46351</v>
      </c>
      <c r="C2446">
        <v>2026</v>
      </c>
      <c r="D2446" t="s">
        <v>89</v>
      </c>
      <c r="E2446">
        <v>11</v>
      </c>
      <c r="F2446" t="s">
        <v>91</v>
      </c>
      <c r="G2446" t="s">
        <v>6</v>
      </c>
      <c r="H2446" t="s">
        <v>43</v>
      </c>
      <c r="I2446" t="s">
        <v>28</v>
      </c>
      <c r="J2446" t="s">
        <v>13</v>
      </c>
      <c r="K2446" t="s">
        <v>9</v>
      </c>
      <c r="L2446" t="s">
        <v>17</v>
      </c>
      <c r="M2446">
        <v>1</v>
      </c>
      <c r="N2446">
        <v>144.25</v>
      </c>
      <c r="O2446">
        <v>0.1</v>
      </c>
      <c r="P2446">
        <v>79.55</v>
      </c>
      <c r="Q2446">
        <v>129.82500000000002</v>
      </c>
      <c r="R2446">
        <v>79.55</v>
      </c>
      <c r="S2446">
        <v>50.27500000000002</v>
      </c>
      <c r="T2446">
        <v>0.38725207009435791</v>
      </c>
      <c r="U2446">
        <v>2026</v>
      </c>
      <c r="V2446" t="s">
        <v>89</v>
      </c>
      <c r="W2446">
        <v>11</v>
      </c>
      <c r="X2446" t="s">
        <v>91</v>
      </c>
    </row>
    <row r="2447" spans="1:24">
      <c r="A2447">
        <v>3527</v>
      </c>
      <c r="B2447" s="28">
        <v>46351</v>
      </c>
      <c r="C2447">
        <v>2026</v>
      </c>
      <c r="D2447" t="s">
        <v>89</v>
      </c>
      <c r="E2447">
        <v>11</v>
      </c>
      <c r="F2447" t="s">
        <v>91</v>
      </c>
      <c r="G2447" t="s">
        <v>6</v>
      </c>
      <c r="H2447" t="s">
        <v>27</v>
      </c>
      <c r="I2447" t="s">
        <v>28</v>
      </c>
      <c r="J2447" t="s">
        <v>3</v>
      </c>
      <c r="K2447" t="s">
        <v>9</v>
      </c>
      <c r="L2447" t="s">
        <v>17</v>
      </c>
      <c r="M2447">
        <v>4</v>
      </c>
      <c r="N2447">
        <v>146.19</v>
      </c>
      <c r="O2447">
        <v>0.1</v>
      </c>
      <c r="P2447">
        <v>79.569999999999993</v>
      </c>
      <c r="Q2447">
        <v>526.28399999999999</v>
      </c>
      <c r="R2447">
        <v>318.27999999999997</v>
      </c>
      <c r="S2447">
        <v>208.00400000000002</v>
      </c>
      <c r="T2447">
        <v>0.39523147198090769</v>
      </c>
      <c r="U2447">
        <v>2026</v>
      </c>
      <c r="V2447" t="s">
        <v>89</v>
      </c>
      <c r="W2447">
        <v>11</v>
      </c>
      <c r="X2447" t="s">
        <v>91</v>
      </c>
    </row>
    <row r="2448" spans="1:24">
      <c r="A2448">
        <v>3729</v>
      </c>
      <c r="B2448" s="28">
        <v>46351</v>
      </c>
      <c r="C2448">
        <v>2026</v>
      </c>
      <c r="D2448" t="s">
        <v>89</v>
      </c>
      <c r="E2448">
        <v>11</v>
      </c>
      <c r="F2448" t="s">
        <v>91</v>
      </c>
      <c r="G2448" t="s">
        <v>0</v>
      </c>
      <c r="H2448" t="s">
        <v>36</v>
      </c>
      <c r="I2448" t="s">
        <v>2</v>
      </c>
      <c r="J2448" t="s">
        <v>13</v>
      </c>
      <c r="K2448" t="s">
        <v>23</v>
      </c>
      <c r="L2448" t="s">
        <v>40</v>
      </c>
      <c r="M2448">
        <v>1</v>
      </c>
      <c r="N2448">
        <v>81.89</v>
      </c>
      <c r="O2448">
        <v>0.05</v>
      </c>
      <c r="P2448">
        <v>38.33</v>
      </c>
      <c r="Q2448">
        <v>77.79549999999999</v>
      </c>
      <c r="R2448">
        <v>38.33</v>
      </c>
      <c r="S2448">
        <v>39.465499999999992</v>
      </c>
      <c r="T2448">
        <v>0.50729797996028048</v>
      </c>
      <c r="U2448">
        <v>2026</v>
      </c>
      <c r="V2448" t="s">
        <v>89</v>
      </c>
      <c r="W2448">
        <v>11</v>
      </c>
      <c r="X2448" t="s">
        <v>91</v>
      </c>
    </row>
    <row r="2449" spans="1:24">
      <c r="A2449">
        <v>4961</v>
      </c>
      <c r="B2449" s="28">
        <v>46351</v>
      </c>
      <c r="C2449">
        <v>2026</v>
      </c>
      <c r="D2449" t="s">
        <v>89</v>
      </c>
      <c r="E2449">
        <v>11</v>
      </c>
      <c r="F2449" t="s">
        <v>91</v>
      </c>
      <c r="G2449" t="s">
        <v>11</v>
      </c>
      <c r="H2449" t="s">
        <v>12</v>
      </c>
      <c r="I2449" t="s">
        <v>19</v>
      </c>
      <c r="J2449" t="s">
        <v>13</v>
      </c>
      <c r="K2449" t="s">
        <v>23</v>
      </c>
      <c r="L2449" t="s">
        <v>29</v>
      </c>
      <c r="M2449">
        <v>2</v>
      </c>
      <c r="N2449">
        <v>194.78</v>
      </c>
      <c r="O2449">
        <v>0.15</v>
      </c>
      <c r="P2449">
        <v>102.51</v>
      </c>
      <c r="Q2449">
        <v>331.12599999999998</v>
      </c>
      <c r="R2449">
        <v>205.02</v>
      </c>
      <c r="S2449">
        <v>126.10599999999997</v>
      </c>
      <c r="T2449">
        <v>0.38083992196324051</v>
      </c>
      <c r="U2449">
        <v>2026</v>
      </c>
      <c r="V2449" t="s">
        <v>89</v>
      </c>
      <c r="W2449">
        <v>11</v>
      </c>
      <c r="X2449" t="s">
        <v>91</v>
      </c>
    </row>
    <row r="2450" spans="1:24">
      <c r="A2450">
        <v>5034</v>
      </c>
      <c r="B2450" s="28">
        <v>46351</v>
      </c>
      <c r="C2450">
        <v>2026</v>
      </c>
      <c r="D2450" t="s">
        <v>89</v>
      </c>
      <c r="E2450">
        <v>11</v>
      </c>
      <c r="F2450" t="s">
        <v>91</v>
      </c>
      <c r="G2450" t="s">
        <v>6</v>
      </c>
      <c r="H2450" t="s">
        <v>49</v>
      </c>
      <c r="I2450" t="s">
        <v>2</v>
      </c>
      <c r="J2450" t="s">
        <v>3</v>
      </c>
      <c r="K2450" t="s">
        <v>9</v>
      </c>
      <c r="L2450" t="s">
        <v>17</v>
      </c>
      <c r="M2450">
        <v>1</v>
      </c>
      <c r="N2450">
        <v>141.63</v>
      </c>
      <c r="O2450">
        <v>0.05</v>
      </c>
      <c r="P2450">
        <v>77.17</v>
      </c>
      <c r="Q2450">
        <v>134.54849999999999</v>
      </c>
      <c r="R2450">
        <v>77.17</v>
      </c>
      <c r="S2450">
        <v>57.378499999999988</v>
      </c>
      <c r="T2450">
        <v>0.42645217152179321</v>
      </c>
      <c r="U2450">
        <v>2026</v>
      </c>
      <c r="V2450" t="s">
        <v>89</v>
      </c>
      <c r="W2450">
        <v>11</v>
      </c>
      <c r="X2450" t="s">
        <v>91</v>
      </c>
    </row>
    <row r="2451" spans="1:24">
      <c r="A2451">
        <v>343</v>
      </c>
      <c r="B2451" s="28">
        <v>46352</v>
      </c>
      <c r="C2451">
        <v>2026</v>
      </c>
      <c r="D2451" t="s">
        <v>89</v>
      </c>
      <c r="E2451">
        <v>11</v>
      </c>
      <c r="F2451" t="s">
        <v>91</v>
      </c>
      <c r="G2451" t="s">
        <v>11</v>
      </c>
      <c r="H2451" t="s">
        <v>52</v>
      </c>
      <c r="I2451" t="s">
        <v>2</v>
      </c>
      <c r="J2451" t="s">
        <v>3</v>
      </c>
      <c r="K2451" t="s">
        <v>4</v>
      </c>
      <c r="L2451" t="s">
        <v>26</v>
      </c>
      <c r="M2451">
        <v>1</v>
      </c>
      <c r="N2451">
        <v>40.86</v>
      </c>
      <c r="O2451">
        <v>0.05</v>
      </c>
      <c r="P2451">
        <v>17.14</v>
      </c>
      <c r="Q2451">
        <v>38.817</v>
      </c>
      <c r="R2451">
        <v>17.14</v>
      </c>
      <c r="S2451">
        <v>21.677</v>
      </c>
      <c r="T2451">
        <v>0.55844088930107938</v>
      </c>
      <c r="U2451">
        <v>2026</v>
      </c>
      <c r="V2451" t="s">
        <v>89</v>
      </c>
      <c r="W2451">
        <v>11</v>
      </c>
      <c r="X2451" t="s">
        <v>91</v>
      </c>
    </row>
    <row r="2452" spans="1:24">
      <c r="A2452">
        <v>405</v>
      </c>
      <c r="B2452" s="28">
        <v>46352</v>
      </c>
      <c r="C2452">
        <v>2026</v>
      </c>
      <c r="D2452" t="s">
        <v>89</v>
      </c>
      <c r="E2452">
        <v>11</v>
      </c>
      <c r="F2452" t="s">
        <v>91</v>
      </c>
      <c r="G2452" t="s">
        <v>20</v>
      </c>
      <c r="H2452" t="s">
        <v>33</v>
      </c>
      <c r="I2452" t="s">
        <v>2</v>
      </c>
      <c r="J2452" t="s">
        <v>13</v>
      </c>
      <c r="K2452" t="s">
        <v>9</v>
      </c>
      <c r="L2452" t="s">
        <v>17</v>
      </c>
      <c r="M2452">
        <v>1</v>
      </c>
      <c r="N2452">
        <v>141.61000000000001</v>
      </c>
      <c r="O2452">
        <v>0.05</v>
      </c>
      <c r="P2452">
        <v>77.7</v>
      </c>
      <c r="Q2452">
        <v>134.52950000000001</v>
      </c>
      <c r="R2452">
        <v>77.7</v>
      </c>
      <c r="S2452">
        <v>56.82950000000001</v>
      </c>
      <c r="T2452">
        <v>0.42243151130421214</v>
      </c>
      <c r="U2452">
        <v>2026</v>
      </c>
      <c r="V2452" t="s">
        <v>89</v>
      </c>
      <c r="W2452">
        <v>11</v>
      </c>
      <c r="X2452" t="s">
        <v>91</v>
      </c>
    </row>
    <row r="2453" spans="1:24">
      <c r="A2453">
        <v>485</v>
      </c>
      <c r="B2453" s="28">
        <v>46352</v>
      </c>
      <c r="C2453">
        <v>2026</v>
      </c>
      <c r="D2453" t="s">
        <v>89</v>
      </c>
      <c r="E2453">
        <v>11</v>
      </c>
      <c r="F2453" t="s">
        <v>91</v>
      </c>
      <c r="G2453" t="s">
        <v>20</v>
      </c>
      <c r="H2453" t="s">
        <v>31</v>
      </c>
      <c r="I2453" t="s">
        <v>2</v>
      </c>
      <c r="J2453" t="s">
        <v>13</v>
      </c>
      <c r="K2453" t="s">
        <v>23</v>
      </c>
      <c r="L2453" t="s">
        <v>51</v>
      </c>
      <c r="M2453">
        <v>2</v>
      </c>
      <c r="N2453">
        <v>122.15</v>
      </c>
      <c r="O2453">
        <v>0.1</v>
      </c>
      <c r="P2453">
        <v>61.15</v>
      </c>
      <c r="Q2453">
        <v>219.87</v>
      </c>
      <c r="R2453">
        <v>122.3</v>
      </c>
      <c r="S2453">
        <v>97.570000000000007</v>
      </c>
      <c r="T2453">
        <v>0.44376222313185065</v>
      </c>
      <c r="U2453">
        <v>2026</v>
      </c>
      <c r="V2453" t="s">
        <v>89</v>
      </c>
      <c r="W2453">
        <v>11</v>
      </c>
      <c r="X2453" t="s">
        <v>91</v>
      </c>
    </row>
    <row r="2454" spans="1:24">
      <c r="A2454">
        <v>807</v>
      </c>
      <c r="B2454" s="28">
        <v>46352</v>
      </c>
      <c r="C2454">
        <v>2026</v>
      </c>
      <c r="D2454" t="s">
        <v>89</v>
      </c>
      <c r="E2454">
        <v>11</v>
      </c>
      <c r="F2454" t="s">
        <v>91</v>
      </c>
      <c r="G2454" t="s">
        <v>11</v>
      </c>
      <c r="H2454" t="s">
        <v>25</v>
      </c>
      <c r="I2454" t="s">
        <v>19</v>
      </c>
      <c r="J2454" t="s">
        <v>3</v>
      </c>
      <c r="K2454" t="s">
        <v>14</v>
      </c>
      <c r="L2454" t="s">
        <v>44</v>
      </c>
      <c r="M2454">
        <v>5</v>
      </c>
      <c r="N2454">
        <v>130.24</v>
      </c>
      <c r="O2454">
        <v>0.1</v>
      </c>
      <c r="P2454">
        <v>66.75</v>
      </c>
      <c r="Q2454">
        <v>586.08000000000004</v>
      </c>
      <c r="R2454">
        <v>333.75</v>
      </c>
      <c r="S2454">
        <v>252.33000000000004</v>
      </c>
      <c r="T2454">
        <v>0.43053849303849306</v>
      </c>
      <c r="U2454">
        <v>2026</v>
      </c>
      <c r="V2454" t="s">
        <v>89</v>
      </c>
      <c r="W2454">
        <v>11</v>
      </c>
      <c r="X2454" t="s">
        <v>91</v>
      </c>
    </row>
    <row r="2455" spans="1:24">
      <c r="A2455">
        <v>1666</v>
      </c>
      <c r="B2455" s="28">
        <v>46352</v>
      </c>
      <c r="C2455">
        <v>2026</v>
      </c>
      <c r="D2455" t="s">
        <v>89</v>
      </c>
      <c r="E2455">
        <v>11</v>
      </c>
      <c r="F2455" t="s">
        <v>91</v>
      </c>
      <c r="G2455" t="s">
        <v>0</v>
      </c>
      <c r="H2455" t="s">
        <v>50</v>
      </c>
      <c r="I2455" t="s">
        <v>8</v>
      </c>
      <c r="J2455" t="s">
        <v>3</v>
      </c>
      <c r="K2455" t="s">
        <v>4</v>
      </c>
      <c r="L2455" t="s">
        <v>22</v>
      </c>
      <c r="M2455">
        <v>3</v>
      </c>
      <c r="N2455">
        <v>50.18</v>
      </c>
      <c r="O2455">
        <v>0.1</v>
      </c>
      <c r="P2455">
        <v>23.12</v>
      </c>
      <c r="Q2455">
        <v>135.48599999999999</v>
      </c>
      <c r="R2455">
        <v>69.36</v>
      </c>
      <c r="S2455">
        <v>66.125999999999991</v>
      </c>
      <c r="T2455">
        <v>0.4880651875470528</v>
      </c>
      <c r="U2455">
        <v>2026</v>
      </c>
      <c r="V2455" t="s">
        <v>89</v>
      </c>
      <c r="W2455">
        <v>11</v>
      </c>
      <c r="X2455" t="s">
        <v>91</v>
      </c>
    </row>
    <row r="2456" spans="1:24">
      <c r="A2456">
        <v>3442</v>
      </c>
      <c r="B2456" s="28">
        <v>46352</v>
      </c>
      <c r="C2456">
        <v>2026</v>
      </c>
      <c r="D2456" t="s">
        <v>89</v>
      </c>
      <c r="E2456">
        <v>11</v>
      </c>
      <c r="F2456" t="s">
        <v>91</v>
      </c>
      <c r="G2456" t="s">
        <v>0</v>
      </c>
      <c r="H2456" t="s">
        <v>36</v>
      </c>
      <c r="I2456" t="s">
        <v>19</v>
      </c>
      <c r="J2456" t="s">
        <v>13</v>
      </c>
      <c r="K2456" t="s">
        <v>34</v>
      </c>
      <c r="L2456" t="s">
        <v>45</v>
      </c>
      <c r="M2456">
        <v>2</v>
      </c>
      <c r="N2456">
        <v>50.93</v>
      </c>
      <c r="O2456">
        <v>0.15</v>
      </c>
      <c r="P2456">
        <v>22.35</v>
      </c>
      <c r="Q2456">
        <v>86.581000000000003</v>
      </c>
      <c r="R2456">
        <v>44.7</v>
      </c>
      <c r="S2456">
        <v>41.881</v>
      </c>
      <c r="T2456">
        <v>0.48372044674928677</v>
      </c>
      <c r="U2456">
        <v>2026</v>
      </c>
      <c r="V2456" t="s">
        <v>89</v>
      </c>
      <c r="W2456">
        <v>11</v>
      </c>
      <c r="X2456" t="s">
        <v>91</v>
      </c>
    </row>
    <row r="2457" spans="1:24">
      <c r="A2457">
        <v>4177</v>
      </c>
      <c r="B2457" s="28">
        <v>46352</v>
      </c>
      <c r="C2457">
        <v>2026</v>
      </c>
      <c r="D2457" t="s">
        <v>89</v>
      </c>
      <c r="E2457">
        <v>11</v>
      </c>
      <c r="F2457" t="s">
        <v>91</v>
      </c>
      <c r="G2457" t="s">
        <v>11</v>
      </c>
      <c r="H2457" t="s">
        <v>39</v>
      </c>
      <c r="I2457" t="s">
        <v>2</v>
      </c>
      <c r="J2457" t="s">
        <v>16</v>
      </c>
      <c r="K2457" t="s">
        <v>4</v>
      </c>
      <c r="L2457" t="s">
        <v>22</v>
      </c>
      <c r="M2457">
        <v>1</v>
      </c>
      <c r="N2457">
        <v>49.6</v>
      </c>
      <c r="O2457">
        <v>0</v>
      </c>
      <c r="P2457">
        <v>22.62</v>
      </c>
      <c r="Q2457">
        <v>49.6</v>
      </c>
      <c r="R2457">
        <v>22.62</v>
      </c>
      <c r="S2457">
        <v>26.98</v>
      </c>
      <c r="T2457">
        <v>0.5439516129032258</v>
      </c>
      <c r="U2457">
        <v>2026</v>
      </c>
      <c r="V2457" t="s">
        <v>89</v>
      </c>
      <c r="W2457">
        <v>11</v>
      </c>
      <c r="X2457" t="s">
        <v>91</v>
      </c>
    </row>
    <row r="2458" spans="1:24">
      <c r="A2458">
        <v>4659</v>
      </c>
      <c r="B2458" s="28">
        <v>46352</v>
      </c>
      <c r="C2458">
        <v>2026</v>
      </c>
      <c r="D2458" t="s">
        <v>89</v>
      </c>
      <c r="E2458">
        <v>11</v>
      </c>
      <c r="F2458" t="s">
        <v>91</v>
      </c>
      <c r="G2458" t="s">
        <v>6</v>
      </c>
      <c r="H2458" t="s">
        <v>41</v>
      </c>
      <c r="I2458" t="s">
        <v>8</v>
      </c>
      <c r="J2458" t="s">
        <v>16</v>
      </c>
      <c r="K2458" t="s">
        <v>23</v>
      </c>
      <c r="L2458" t="s">
        <v>40</v>
      </c>
      <c r="M2458">
        <v>3</v>
      </c>
      <c r="N2458">
        <v>83.3</v>
      </c>
      <c r="O2458">
        <v>0.15</v>
      </c>
      <c r="P2458">
        <v>38.74</v>
      </c>
      <c r="Q2458">
        <v>212.41499999999996</v>
      </c>
      <c r="R2458">
        <v>116.22</v>
      </c>
      <c r="S2458">
        <v>96.194999999999965</v>
      </c>
      <c r="T2458">
        <v>0.45286349834051259</v>
      </c>
      <c r="U2458">
        <v>2026</v>
      </c>
      <c r="V2458" t="s">
        <v>89</v>
      </c>
      <c r="W2458">
        <v>11</v>
      </c>
      <c r="X2458" t="s">
        <v>91</v>
      </c>
    </row>
    <row r="2459" spans="1:24">
      <c r="A2459">
        <v>4667</v>
      </c>
      <c r="B2459" s="28">
        <v>46352</v>
      </c>
      <c r="C2459">
        <v>2026</v>
      </c>
      <c r="D2459" t="s">
        <v>89</v>
      </c>
      <c r="E2459">
        <v>11</v>
      </c>
      <c r="F2459" t="s">
        <v>91</v>
      </c>
      <c r="G2459" t="s">
        <v>6</v>
      </c>
      <c r="H2459" t="s">
        <v>49</v>
      </c>
      <c r="I2459" t="s">
        <v>28</v>
      </c>
      <c r="J2459" t="s">
        <v>16</v>
      </c>
      <c r="K2459" t="s">
        <v>14</v>
      </c>
      <c r="L2459" t="s">
        <v>15</v>
      </c>
      <c r="M2459">
        <v>1</v>
      </c>
      <c r="N2459">
        <v>35.89</v>
      </c>
      <c r="O2459">
        <v>0.05</v>
      </c>
      <c r="P2459">
        <v>13.53</v>
      </c>
      <c r="Q2459">
        <v>34.095500000000001</v>
      </c>
      <c r="R2459">
        <v>13.53</v>
      </c>
      <c r="S2459">
        <v>20.5655</v>
      </c>
      <c r="T2459">
        <v>0.60317343931017287</v>
      </c>
      <c r="U2459">
        <v>2026</v>
      </c>
      <c r="V2459" t="s">
        <v>89</v>
      </c>
      <c r="W2459">
        <v>11</v>
      </c>
      <c r="X2459" t="s">
        <v>91</v>
      </c>
    </row>
    <row r="2460" spans="1:24">
      <c r="A2460">
        <v>197</v>
      </c>
      <c r="B2460" s="28">
        <v>46353</v>
      </c>
      <c r="C2460">
        <v>2026</v>
      </c>
      <c r="D2460" t="s">
        <v>89</v>
      </c>
      <c r="E2460">
        <v>11</v>
      </c>
      <c r="F2460" t="s">
        <v>91</v>
      </c>
      <c r="G2460" t="s">
        <v>20</v>
      </c>
      <c r="H2460" t="s">
        <v>21</v>
      </c>
      <c r="I2460" t="s">
        <v>19</v>
      </c>
      <c r="J2460" t="s">
        <v>13</v>
      </c>
      <c r="K2460" t="s">
        <v>23</v>
      </c>
      <c r="L2460" t="s">
        <v>29</v>
      </c>
      <c r="M2460">
        <v>1</v>
      </c>
      <c r="N2460">
        <v>195.32</v>
      </c>
      <c r="O2460">
        <v>0</v>
      </c>
      <c r="P2460">
        <v>103.21</v>
      </c>
      <c r="Q2460">
        <v>195.32</v>
      </c>
      <c r="R2460">
        <v>103.21</v>
      </c>
      <c r="S2460">
        <v>92.11</v>
      </c>
      <c r="T2460">
        <v>0.47158509113250052</v>
      </c>
      <c r="U2460">
        <v>2026</v>
      </c>
      <c r="V2460" t="s">
        <v>89</v>
      </c>
      <c r="W2460">
        <v>11</v>
      </c>
      <c r="X2460" t="s">
        <v>91</v>
      </c>
    </row>
    <row r="2461" spans="1:24">
      <c r="A2461">
        <v>361</v>
      </c>
      <c r="B2461" s="28">
        <v>46353</v>
      </c>
      <c r="C2461">
        <v>2026</v>
      </c>
      <c r="D2461" t="s">
        <v>89</v>
      </c>
      <c r="E2461">
        <v>11</v>
      </c>
      <c r="F2461" t="s">
        <v>91</v>
      </c>
      <c r="G2461" t="s">
        <v>6</v>
      </c>
      <c r="H2461" t="s">
        <v>27</v>
      </c>
      <c r="I2461" t="s">
        <v>2</v>
      </c>
      <c r="J2461" t="s">
        <v>3</v>
      </c>
      <c r="K2461" t="s">
        <v>14</v>
      </c>
      <c r="L2461" t="s">
        <v>15</v>
      </c>
      <c r="M2461">
        <v>1</v>
      </c>
      <c r="N2461">
        <v>36.36</v>
      </c>
      <c r="O2461">
        <v>0.05</v>
      </c>
      <c r="P2461">
        <v>13.33</v>
      </c>
      <c r="Q2461">
        <v>34.541999999999994</v>
      </c>
      <c r="R2461">
        <v>13.33</v>
      </c>
      <c r="S2461">
        <v>21.211999999999996</v>
      </c>
      <c r="T2461">
        <v>0.61409298824619307</v>
      </c>
      <c r="U2461">
        <v>2026</v>
      </c>
      <c r="V2461" t="s">
        <v>89</v>
      </c>
      <c r="W2461">
        <v>11</v>
      </c>
      <c r="X2461" t="s">
        <v>91</v>
      </c>
    </row>
    <row r="2462" spans="1:24">
      <c r="A2462">
        <v>841</v>
      </c>
      <c r="B2462" s="28">
        <v>46353</v>
      </c>
      <c r="C2462">
        <v>2026</v>
      </c>
      <c r="D2462" t="s">
        <v>89</v>
      </c>
      <c r="E2462">
        <v>11</v>
      </c>
      <c r="F2462" t="s">
        <v>91</v>
      </c>
      <c r="G2462" t="s">
        <v>6</v>
      </c>
      <c r="H2462" t="s">
        <v>43</v>
      </c>
      <c r="I2462" t="s">
        <v>2</v>
      </c>
      <c r="J2462" t="s">
        <v>3</v>
      </c>
      <c r="K2462" t="s">
        <v>14</v>
      </c>
      <c r="L2462" t="s">
        <v>15</v>
      </c>
      <c r="M2462">
        <v>2</v>
      </c>
      <c r="N2462">
        <v>35.85</v>
      </c>
      <c r="O2462">
        <v>0.05</v>
      </c>
      <c r="P2462">
        <v>13.69</v>
      </c>
      <c r="Q2462">
        <v>68.114999999999995</v>
      </c>
      <c r="R2462">
        <v>27.38</v>
      </c>
      <c r="S2462">
        <v>40.734999999999999</v>
      </c>
      <c r="T2462">
        <v>0.59803273875064233</v>
      </c>
      <c r="U2462">
        <v>2026</v>
      </c>
      <c r="V2462" t="s">
        <v>89</v>
      </c>
      <c r="W2462">
        <v>11</v>
      </c>
      <c r="X2462" t="s">
        <v>91</v>
      </c>
    </row>
    <row r="2463" spans="1:24">
      <c r="A2463">
        <v>903</v>
      </c>
      <c r="B2463" s="28">
        <v>46353</v>
      </c>
      <c r="C2463">
        <v>2026</v>
      </c>
      <c r="D2463" t="s">
        <v>89</v>
      </c>
      <c r="E2463">
        <v>11</v>
      </c>
      <c r="F2463" t="s">
        <v>91</v>
      </c>
      <c r="G2463" t="s">
        <v>20</v>
      </c>
      <c r="H2463" t="s">
        <v>33</v>
      </c>
      <c r="I2463" t="s">
        <v>2</v>
      </c>
      <c r="J2463" t="s">
        <v>13</v>
      </c>
      <c r="K2463" t="s">
        <v>14</v>
      </c>
      <c r="L2463" t="s">
        <v>32</v>
      </c>
      <c r="M2463">
        <v>4</v>
      </c>
      <c r="N2463">
        <v>46.73</v>
      </c>
      <c r="O2463">
        <v>0</v>
      </c>
      <c r="P2463">
        <v>17.989999999999998</v>
      </c>
      <c r="Q2463">
        <v>186.92</v>
      </c>
      <c r="R2463">
        <v>71.959999999999994</v>
      </c>
      <c r="S2463">
        <v>114.96</v>
      </c>
      <c r="T2463">
        <v>0.61502246950567085</v>
      </c>
      <c r="U2463">
        <v>2026</v>
      </c>
      <c r="V2463" t="s">
        <v>89</v>
      </c>
      <c r="W2463">
        <v>11</v>
      </c>
      <c r="X2463" t="s">
        <v>91</v>
      </c>
    </row>
    <row r="2464" spans="1:24">
      <c r="A2464">
        <v>1278</v>
      </c>
      <c r="B2464" s="28">
        <v>46353</v>
      </c>
      <c r="C2464">
        <v>2026</v>
      </c>
      <c r="D2464" t="s">
        <v>89</v>
      </c>
      <c r="E2464">
        <v>11</v>
      </c>
      <c r="F2464" t="s">
        <v>91</v>
      </c>
      <c r="G2464" t="s">
        <v>20</v>
      </c>
      <c r="H2464" t="s">
        <v>47</v>
      </c>
      <c r="I2464" t="s">
        <v>19</v>
      </c>
      <c r="J2464" t="s">
        <v>3</v>
      </c>
      <c r="K2464" t="s">
        <v>9</v>
      </c>
      <c r="L2464" t="s">
        <v>17</v>
      </c>
      <c r="M2464">
        <v>3</v>
      </c>
      <c r="N2464">
        <v>143.72</v>
      </c>
      <c r="O2464">
        <v>0.15</v>
      </c>
      <c r="P2464">
        <v>78.56</v>
      </c>
      <c r="Q2464">
        <v>366.48599999999999</v>
      </c>
      <c r="R2464">
        <v>235.68</v>
      </c>
      <c r="S2464">
        <v>130.80599999999998</v>
      </c>
      <c r="T2464">
        <v>0.35691950033561987</v>
      </c>
      <c r="U2464">
        <v>2026</v>
      </c>
      <c r="V2464" t="s">
        <v>89</v>
      </c>
      <c r="W2464">
        <v>11</v>
      </c>
      <c r="X2464" t="s">
        <v>91</v>
      </c>
    </row>
    <row r="2465" spans="1:24">
      <c r="A2465">
        <v>2091</v>
      </c>
      <c r="B2465" s="28">
        <v>46353</v>
      </c>
      <c r="C2465">
        <v>2026</v>
      </c>
      <c r="D2465" t="s">
        <v>89</v>
      </c>
      <c r="E2465">
        <v>11</v>
      </c>
      <c r="F2465" t="s">
        <v>91</v>
      </c>
      <c r="G2465" t="s">
        <v>6</v>
      </c>
      <c r="H2465" t="s">
        <v>43</v>
      </c>
      <c r="I2465" t="s">
        <v>28</v>
      </c>
      <c r="J2465" t="s">
        <v>13</v>
      </c>
      <c r="K2465" t="s">
        <v>34</v>
      </c>
      <c r="L2465" t="s">
        <v>42</v>
      </c>
      <c r="M2465">
        <v>1</v>
      </c>
      <c r="N2465">
        <v>35.590000000000003</v>
      </c>
      <c r="O2465">
        <v>0</v>
      </c>
      <c r="P2465">
        <v>13.57</v>
      </c>
      <c r="Q2465">
        <v>35.590000000000003</v>
      </c>
      <c r="R2465">
        <v>13.57</v>
      </c>
      <c r="S2465">
        <v>22.020000000000003</v>
      </c>
      <c r="T2465">
        <v>0.61871312166338865</v>
      </c>
      <c r="U2465">
        <v>2026</v>
      </c>
      <c r="V2465" t="s">
        <v>89</v>
      </c>
      <c r="W2465">
        <v>11</v>
      </c>
      <c r="X2465" t="s">
        <v>91</v>
      </c>
    </row>
    <row r="2466" spans="1:24">
      <c r="A2466">
        <v>3070</v>
      </c>
      <c r="B2466" s="28">
        <v>46353</v>
      </c>
      <c r="C2466">
        <v>2026</v>
      </c>
      <c r="D2466" t="s">
        <v>89</v>
      </c>
      <c r="E2466">
        <v>11</v>
      </c>
      <c r="F2466" t="s">
        <v>91</v>
      </c>
      <c r="G2466" t="s">
        <v>20</v>
      </c>
      <c r="H2466" t="s">
        <v>47</v>
      </c>
      <c r="I2466" t="s">
        <v>28</v>
      </c>
      <c r="J2466" t="s">
        <v>3</v>
      </c>
      <c r="K2466" t="s">
        <v>9</v>
      </c>
      <c r="L2466" t="s">
        <v>46</v>
      </c>
      <c r="M2466">
        <v>4</v>
      </c>
      <c r="N2466">
        <v>71.11</v>
      </c>
      <c r="O2466">
        <v>0.05</v>
      </c>
      <c r="P2466">
        <v>32.25</v>
      </c>
      <c r="Q2466">
        <v>270.21799999999996</v>
      </c>
      <c r="R2466">
        <v>129</v>
      </c>
      <c r="S2466">
        <v>141.21799999999996</v>
      </c>
      <c r="T2466">
        <v>0.52260767232382732</v>
      </c>
      <c r="U2466">
        <v>2026</v>
      </c>
      <c r="V2466" t="s">
        <v>89</v>
      </c>
      <c r="W2466">
        <v>11</v>
      </c>
      <c r="X2466" t="s">
        <v>91</v>
      </c>
    </row>
    <row r="2467" spans="1:24">
      <c r="A2467">
        <v>4007</v>
      </c>
      <c r="B2467" s="28">
        <v>46353</v>
      </c>
      <c r="C2467">
        <v>2026</v>
      </c>
      <c r="D2467" t="s">
        <v>89</v>
      </c>
      <c r="E2467">
        <v>11</v>
      </c>
      <c r="F2467" t="s">
        <v>91</v>
      </c>
      <c r="G2467" t="s">
        <v>0</v>
      </c>
      <c r="H2467" t="s">
        <v>36</v>
      </c>
      <c r="I2467" t="s">
        <v>28</v>
      </c>
      <c r="J2467" t="s">
        <v>16</v>
      </c>
      <c r="K2467" t="s">
        <v>4</v>
      </c>
      <c r="L2467" t="s">
        <v>22</v>
      </c>
      <c r="M2467">
        <v>5</v>
      </c>
      <c r="N2467">
        <v>51.04</v>
      </c>
      <c r="O2467">
        <v>0</v>
      </c>
      <c r="P2467">
        <v>22.69</v>
      </c>
      <c r="Q2467">
        <v>255.2</v>
      </c>
      <c r="R2467">
        <v>113.45</v>
      </c>
      <c r="S2467">
        <v>141.75</v>
      </c>
      <c r="T2467">
        <v>0.55544670846394983</v>
      </c>
      <c r="U2467">
        <v>2026</v>
      </c>
      <c r="V2467" t="s">
        <v>89</v>
      </c>
      <c r="W2467">
        <v>11</v>
      </c>
      <c r="X2467" t="s">
        <v>91</v>
      </c>
    </row>
    <row r="2468" spans="1:24">
      <c r="A2468">
        <v>4488</v>
      </c>
      <c r="B2468" s="28">
        <v>46353</v>
      </c>
      <c r="C2468">
        <v>2026</v>
      </c>
      <c r="D2468" t="s">
        <v>89</v>
      </c>
      <c r="E2468">
        <v>11</v>
      </c>
      <c r="F2468" t="s">
        <v>91</v>
      </c>
      <c r="G2468" t="s">
        <v>6</v>
      </c>
      <c r="H2468" t="s">
        <v>49</v>
      </c>
      <c r="I2468" t="s">
        <v>19</v>
      </c>
      <c r="J2468" t="s">
        <v>3</v>
      </c>
      <c r="K2468" t="s">
        <v>14</v>
      </c>
      <c r="L2468" t="s">
        <v>48</v>
      </c>
      <c r="M2468">
        <v>3</v>
      </c>
      <c r="N2468">
        <v>161.66</v>
      </c>
      <c r="O2468">
        <v>0.05</v>
      </c>
      <c r="P2468">
        <v>88.3</v>
      </c>
      <c r="Q2468">
        <v>460.73099999999999</v>
      </c>
      <c r="R2468">
        <v>264.89999999999998</v>
      </c>
      <c r="S2468">
        <v>195.83100000000002</v>
      </c>
      <c r="T2468">
        <v>0.42504411467863029</v>
      </c>
      <c r="U2468">
        <v>2026</v>
      </c>
      <c r="V2468" t="s">
        <v>89</v>
      </c>
      <c r="W2468">
        <v>11</v>
      </c>
      <c r="X2468" t="s">
        <v>91</v>
      </c>
    </row>
    <row r="2469" spans="1:24">
      <c r="A2469">
        <v>5159</v>
      </c>
      <c r="B2469" s="28">
        <v>46353</v>
      </c>
      <c r="C2469">
        <v>2026</v>
      </c>
      <c r="D2469" t="s">
        <v>89</v>
      </c>
      <c r="E2469">
        <v>11</v>
      </c>
      <c r="F2469" t="s">
        <v>91</v>
      </c>
      <c r="G2469" t="s">
        <v>20</v>
      </c>
      <c r="H2469" t="s">
        <v>47</v>
      </c>
      <c r="I2469" t="s">
        <v>2</v>
      </c>
      <c r="J2469" t="s">
        <v>16</v>
      </c>
      <c r="K2469" t="s">
        <v>23</v>
      </c>
      <c r="L2469" t="s">
        <v>40</v>
      </c>
      <c r="M2469">
        <v>2</v>
      </c>
      <c r="N2469">
        <v>80.400000000000006</v>
      </c>
      <c r="O2469">
        <v>0.15</v>
      </c>
      <c r="P2469">
        <v>38.869999999999997</v>
      </c>
      <c r="Q2469">
        <v>136.68</v>
      </c>
      <c r="R2469">
        <v>77.739999999999995</v>
      </c>
      <c r="S2469">
        <v>58.940000000000012</v>
      </c>
      <c r="T2469">
        <v>0.43122622183201648</v>
      </c>
      <c r="U2469">
        <v>2026</v>
      </c>
      <c r="V2469" t="s">
        <v>89</v>
      </c>
      <c r="W2469">
        <v>11</v>
      </c>
      <c r="X2469" t="s">
        <v>91</v>
      </c>
    </row>
    <row r="2470" spans="1:24">
      <c r="A2470">
        <v>669</v>
      </c>
      <c r="B2470" s="28">
        <v>46354</v>
      </c>
      <c r="C2470">
        <v>2026</v>
      </c>
      <c r="D2470" t="s">
        <v>89</v>
      </c>
      <c r="E2470">
        <v>11</v>
      </c>
      <c r="F2470" t="s">
        <v>91</v>
      </c>
      <c r="G2470" t="s">
        <v>11</v>
      </c>
      <c r="H2470" t="s">
        <v>18</v>
      </c>
      <c r="I2470" t="s">
        <v>2</v>
      </c>
      <c r="J2470" t="s">
        <v>3</v>
      </c>
      <c r="K2470" t="s">
        <v>34</v>
      </c>
      <c r="L2470" t="s">
        <v>42</v>
      </c>
      <c r="M2470">
        <v>3</v>
      </c>
      <c r="N2470">
        <v>36.81</v>
      </c>
      <c r="O2470">
        <v>0.05</v>
      </c>
      <c r="P2470">
        <v>13.82</v>
      </c>
      <c r="Q2470">
        <v>104.9085</v>
      </c>
      <c r="R2470">
        <v>41.46</v>
      </c>
      <c r="S2470">
        <v>63.448500000000003</v>
      </c>
      <c r="T2470">
        <v>0.60479846723573405</v>
      </c>
      <c r="U2470">
        <v>2026</v>
      </c>
      <c r="V2470" t="s">
        <v>89</v>
      </c>
      <c r="W2470">
        <v>11</v>
      </c>
      <c r="X2470" t="s">
        <v>91</v>
      </c>
    </row>
    <row r="2471" spans="1:24">
      <c r="A2471">
        <v>686</v>
      </c>
      <c r="B2471" s="28">
        <v>46354</v>
      </c>
      <c r="C2471">
        <v>2026</v>
      </c>
      <c r="D2471" t="s">
        <v>89</v>
      </c>
      <c r="E2471">
        <v>11</v>
      </c>
      <c r="F2471" t="s">
        <v>91</v>
      </c>
      <c r="G2471" t="s">
        <v>6</v>
      </c>
      <c r="H2471" t="s">
        <v>43</v>
      </c>
      <c r="I2471" t="s">
        <v>28</v>
      </c>
      <c r="J2471" t="s">
        <v>3</v>
      </c>
      <c r="K2471" t="s">
        <v>14</v>
      </c>
      <c r="L2471" t="s">
        <v>44</v>
      </c>
      <c r="M2471">
        <v>2</v>
      </c>
      <c r="N2471">
        <v>132.61000000000001</v>
      </c>
      <c r="O2471">
        <v>0.1</v>
      </c>
      <c r="P2471">
        <v>67.3</v>
      </c>
      <c r="Q2471">
        <v>238.69800000000004</v>
      </c>
      <c r="R2471">
        <v>134.6</v>
      </c>
      <c r="S2471">
        <v>104.09800000000004</v>
      </c>
      <c r="T2471">
        <v>0.43610755012610086</v>
      </c>
      <c r="U2471">
        <v>2026</v>
      </c>
      <c r="V2471" t="s">
        <v>89</v>
      </c>
      <c r="W2471">
        <v>11</v>
      </c>
      <c r="X2471" t="s">
        <v>91</v>
      </c>
    </row>
    <row r="2472" spans="1:24">
      <c r="A2472">
        <v>990</v>
      </c>
      <c r="B2472" s="28">
        <v>46354</v>
      </c>
      <c r="C2472">
        <v>2026</v>
      </c>
      <c r="D2472" t="s">
        <v>89</v>
      </c>
      <c r="E2472">
        <v>11</v>
      </c>
      <c r="F2472" t="s">
        <v>91</v>
      </c>
      <c r="G2472" t="s">
        <v>0</v>
      </c>
      <c r="H2472" t="s">
        <v>50</v>
      </c>
      <c r="I2472" t="s">
        <v>2</v>
      </c>
      <c r="J2472" t="s">
        <v>3</v>
      </c>
      <c r="K2472" t="s">
        <v>4</v>
      </c>
      <c r="L2472" t="s">
        <v>26</v>
      </c>
      <c r="M2472">
        <v>5</v>
      </c>
      <c r="N2472">
        <v>39.79</v>
      </c>
      <c r="O2472">
        <v>0.1</v>
      </c>
      <c r="P2472">
        <v>17.09</v>
      </c>
      <c r="Q2472">
        <v>179.05500000000001</v>
      </c>
      <c r="R2472">
        <v>85.45</v>
      </c>
      <c r="S2472">
        <v>93.605000000000004</v>
      </c>
      <c r="T2472">
        <v>0.52277233252352628</v>
      </c>
      <c r="U2472">
        <v>2026</v>
      </c>
      <c r="V2472" t="s">
        <v>89</v>
      </c>
      <c r="W2472">
        <v>11</v>
      </c>
      <c r="X2472" t="s">
        <v>91</v>
      </c>
    </row>
    <row r="2473" spans="1:24">
      <c r="A2473">
        <v>1134</v>
      </c>
      <c r="B2473" s="28">
        <v>46354</v>
      </c>
      <c r="C2473">
        <v>2026</v>
      </c>
      <c r="D2473" t="s">
        <v>89</v>
      </c>
      <c r="E2473">
        <v>11</v>
      </c>
      <c r="F2473" t="s">
        <v>91</v>
      </c>
      <c r="G2473" t="s">
        <v>20</v>
      </c>
      <c r="H2473" t="s">
        <v>21</v>
      </c>
      <c r="I2473" t="s">
        <v>2</v>
      </c>
      <c r="J2473" t="s">
        <v>3</v>
      </c>
      <c r="K2473" t="s">
        <v>14</v>
      </c>
      <c r="L2473" t="s">
        <v>15</v>
      </c>
      <c r="M2473">
        <v>2</v>
      </c>
      <c r="N2473">
        <v>36.119999999999997</v>
      </c>
      <c r="O2473">
        <v>0.1</v>
      </c>
      <c r="P2473">
        <v>13.61</v>
      </c>
      <c r="Q2473">
        <v>65.015999999999991</v>
      </c>
      <c r="R2473">
        <v>27.22</v>
      </c>
      <c r="S2473">
        <v>37.795999999999992</v>
      </c>
      <c r="T2473">
        <v>0.58133382551987201</v>
      </c>
      <c r="U2473">
        <v>2026</v>
      </c>
      <c r="V2473" t="s">
        <v>89</v>
      </c>
      <c r="W2473">
        <v>11</v>
      </c>
      <c r="X2473" t="s">
        <v>91</v>
      </c>
    </row>
    <row r="2474" spans="1:24">
      <c r="A2474">
        <v>1770</v>
      </c>
      <c r="B2474" s="28">
        <v>46354</v>
      </c>
      <c r="C2474">
        <v>2026</v>
      </c>
      <c r="D2474" t="s">
        <v>89</v>
      </c>
      <c r="E2474">
        <v>11</v>
      </c>
      <c r="F2474" t="s">
        <v>91</v>
      </c>
      <c r="G2474" t="s">
        <v>20</v>
      </c>
      <c r="H2474" t="s">
        <v>31</v>
      </c>
      <c r="I2474" t="s">
        <v>19</v>
      </c>
      <c r="J2474" t="s">
        <v>3</v>
      </c>
      <c r="K2474" t="s">
        <v>9</v>
      </c>
      <c r="L2474" t="s">
        <v>37</v>
      </c>
      <c r="M2474">
        <v>5</v>
      </c>
      <c r="N2474">
        <v>153.93</v>
      </c>
      <c r="O2474">
        <v>0.05</v>
      </c>
      <c r="P2474">
        <v>77.27</v>
      </c>
      <c r="Q2474">
        <v>731.16750000000002</v>
      </c>
      <c r="R2474">
        <v>386.34999999999997</v>
      </c>
      <c r="S2474">
        <v>344.81750000000005</v>
      </c>
      <c r="T2474">
        <v>0.4715985051304934</v>
      </c>
      <c r="U2474">
        <v>2026</v>
      </c>
      <c r="V2474" t="s">
        <v>89</v>
      </c>
      <c r="W2474">
        <v>11</v>
      </c>
      <c r="X2474" t="s">
        <v>91</v>
      </c>
    </row>
    <row r="2475" spans="1:24">
      <c r="A2475">
        <v>3396</v>
      </c>
      <c r="B2475" s="28">
        <v>46354</v>
      </c>
      <c r="C2475">
        <v>2026</v>
      </c>
      <c r="D2475" t="s">
        <v>89</v>
      </c>
      <c r="E2475">
        <v>11</v>
      </c>
      <c r="F2475" t="s">
        <v>91</v>
      </c>
      <c r="G2475" t="s">
        <v>11</v>
      </c>
      <c r="H2475" t="s">
        <v>18</v>
      </c>
      <c r="I2475" t="s">
        <v>19</v>
      </c>
      <c r="J2475" t="s">
        <v>13</v>
      </c>
      <c r="K2475" t="s">
        <v>34</v>
      </c>
      <c r="L2475" t="s">
        <v>45</v>
      </c>
      <c r="M2475">
        <v>3</v>
      </c>
      <c r="N2475">
        <v>50.67</v>
      </c>
      <c r="O2475">
        <v>0.05</v>
      </c>
      <c r="P2475">
        <v>22.25</v>
      </c>
      <c r="Q2475">
        <v>144.40949999999998</v>
      </c>
      <c r="R2475">
        <v>66.75</v>
      </c>
      <c r="S2475">
        <v>77.65949999999998</v>
      </c>
      <c r="T2475">
        <v>0.53777279195620775</v>
      </c>
      <c r="U2475">
        <v>2026</v>
      </c>
      <c r="V2475" t="s">
        <v>89</v>
      </c>
      <c r="W2475">
        <v>11</v>
      </c>
      <c r="X2475" t="s">
        <v>91</v>
      </c>
    </row>
    <row r="2476" spans="1:24">
      <c r="A2476">
        <v>4259</v>
      </c>
      <c r="B2476" s="28">
        <v>46354</v>
      </c>
      <c r="C2476">
        <v>2026</v>
      </c>
      <c r="D2476" t="s">
        <v>89</v>
      </c>
      <c r="E2476">
        <v>11</v>
      </c>
      <c r="F2476" t="s">
        <v>91</v>
      </c>
      <c r="G2476" t="s">
        <v>11</v>
      </c>
      <c r="H2476" t="s">
        <v>18</v>
      </c>
      <c r="I2476" t="s">
        <v>2</v>
      </c>
      <c r="J2476" t="s">
        <v>3</v>
      </c>
      <c r="K2476" t="s">
        <v>9</v>
      </c>
      <c r="L2476" t="s">
        <v>46</v>
      </c>
      <c r="M2476">
        <v>4</v>
      </c>
      <c r="N2476">
        <v>72.77</v>
      </c>
      <c r="O2476">
        <v>0</v>
      </c>
      <c r="P2476">
        <v>32.090000000000003</v>
      </c>
      <c r="Q2476">
        <v>291.08</v>
      </c>
      <c r="R2476">
        <v>128.36000000000001</v>
      </c>
      <c r="S2476">
        <v>162.71999999999997</v>
      </c>
      <c r="T2476">
        <v>0.55902157482479031</v>
      </c>
      <c r="U2476">
        <v>2026</v>
      </c>
      <c r="V2476" t="s">
        <v>89</v>
      </c>
      <c r="W2476">
        <v>11</v>
      </c>
      <c r="X2476" t="s">
        <v>91</v>
      </c>
    </row>
    <row r="2477" spans="1:24">
      <c r="A2477">
        <v>4440</v>
      </c>
      <c r="B2477" s="28">
        <v>46354</v>
      </c>
      <c r="C2477">
        <v>2026</v>
      </c>
      <c r="D2477" t="s">
        <v>89</v>
      </c>
      <c r="E2477">
        <v>11</v>
      </c>
      <c r="F2477" t="s">
        <v>91</v>
      </c>
      <c r="G2477" t="s">
        <v>11</v>
      </c>
      <c r="H2477" t="s">
        <v>39</v>
      </c>
      <c r="I2477" t="s">
        <v>28</v>
      </c>
      <c r="J2477" t="s">
        <v>13</v>
      </c>
      <c r="K2477" t="s">
        <v>14</v>
      </c>
      <c r="L2477" t="s">
        <v>32</v>
      </c>
      <c r="M2477">
        <v>1</v>
      </c>
      <c r="N2477">
        <v>46.45</v>
      </c>
      <c r="O2477">
        <v>0.1</v>
      </c>
      <c r="P2477">
        <v>17.96</v>
      </c>
      <c r="Q2477">
        <v>41.805000000000007</v>
      </c>
      <c r="R2477">
        <v>17.96</v>
      </c>
      <c r="S2477">
        <v>23.845000000000006</v>
      </c>
      <c r="T2477">
        <v>0.57038631742614521</v>
      </c>
      <c r="U2477">
        <v>2026</v>
      </c>
      <c r="V2477" t="s">
        <v>89</v>
      </c>
      <c r="W2477">
        <v>11</v>
      </c>
      <c r="X2477" t="s">
        <v>91</v>
      </c>
    </row>
    <row r="2478" spans="1:24">
      <c r="A2478">
        <v>5115</v>
      </c>
      <c r="B2478" s="28">
        <v>46354</v>
      </c>
      <c r="C2478">
        <v>2026</v>
      </c>
      <c r="D2478" t="s">
        <v>89</v>
      </c>
      <c r="E2478">
        <v>11</v>
      </c>
      <c r="F2478" t="s">
        <v>91</v>
      </c>
      <c r="G2478" t="s">
        <v>0</v>
      </c>
      <c r="H2478" t="s">
        <v>50</v>
      </c>
      <c r="I2478" t="s">
        <v>2</v>
      </c>
      <c r="J2478" t="s">
        <v>13</v>
      </c>
      <c r="K2478" t="s">
        <v>14</v>
      </c>
      <c r="L2478" t="s">
        <v>48</v>
      </c>
      <c r="M2478">
        <v>1</v>
      </c>
      <c r="N2478">
        <v>165.75</v>
      </c>
      <c r="O2478">
        <v>0.2</v>
      </c>
      <c r="P2478">
        <v>89.16</v>
      </c>
      <c r="Q2478">
        <v>132.6</v>
      </c>
      <c r="R2478">
        <v>89.16</v>
      </c>
      <c r="S2478">
        <v>43.44</v>
      </c>
      <c r="T2478">
        <v>0.32760180995475113</v>
      </c>
      <c r="U2478">
        <v>2026</v>
      </c>
      <c r="V2478" t="s">
        <v>89</v>
      </c>
      <c r="W2478">
        <v>11</v>
      </c>
      <c r="X2478" t="s">
        <v>91</v>
      </c>
    </row>
    <row r="2479" spans="1:24">
      <c r="A2479">
        <v>5136</v>
      </c>
      <c r="B2479" s="28">
        <v>46354</v>
      </c>
      <c r="C2479">
        <v>2026</v>
      </c>
      <c r="D2479" t="s">
        <v>89</v>
      </c>
      <c r="E2479">
        <v>11</v>
      </c>
      <c r="F2479" t="s">
        <v>91</v>
      </c>
      <c r="G2479" t="s">
        <v>11</v>
      </c>
      <c r="H2479" t="s">
        <v>12</v>
      </c>
      <c r="I2479" t="s">
        <v>28</v>
      </c>
      <c r="J2479" t="s">
        <v>13</v>
      </c>
      <c r="K2479" t="s">
        <v>23</v>
      </c>
      <c r="L2479" t="s">
        <v>29</v>
      </c>
      <c r="M2479">
        <v>4</v>
      </c>
      <c r="N2479">
        <v>198.02</v>
      </c>
      <c r="O2479">
        <v>0.05</v>
      </c>
      <c r="P2479">
        <v>103.82</v>
      </c>
      <c r="Q2479">
        <v>752.476</v>
      </c>
      <c r="R2479">
        <v>415.28</v>
      </c>
      <c r="S2479">
        <v>337.19600000000003</v>
      </c>
      <c r="T2479">
        <v>0.44811528872681655</v>
      </c>
      <c r="U2479">
        <v>2026</v>
      </c>
      <c r="V2479" t="s">
        <v>89</v>
      </c>
      <c r="W2479">
        <v>11</v>
      </c>
      <c r="X2479" t="s">
        <v>91</v>
      </c>
    </row>
    <row r="2480" spans="1:24">
      <c r="A2480">
        <v>562</v>
      </c>
      <c r="B2480" s="28">
        <v>46355</v>
      </c>
      <c r="C2480">
        <v>2026</v>
      </c>
      <c r="D2480" t="s">
        <v>89</v>
      </c>
      <c r="E2480">
        <v>11</v>
      </c>
      <c r="F2480" t="s">
        <v>91</v>
      </c>
      <c r="G2480" t="s">
        <v>6</v>
      </c>
      <c r="H2480" t="s">
        <v>43</v>
      </c>
      <c r="I2480" t="s">
        <v>2</v>
      </c>
      <c r="J2480" t="s">
        <v>13</v>
      </c>
      <c r="K2480" t="s">
        <v>14</v>
      </c>
      <c r="L2480" t="s">
        <v>32</v>
      </c>
      <c r="M2480">
        <v>1</v>
      </c>
      <c r="N2480">
        <v>46.3</v>
      </c>
      <c r="O2480">
        <v>0.2</v>
      </c>
      <c r="P2480">
        <v>18.78</v>
      </c>
      <c r="Q2480">
        <v>37.04</v>
      </c>
      <c r="R2480">
        <v>18.78</v>
      </c>
      <c r="S2480">
        <v>18.259999999999998</v>
      </c>
      <c r="T2480">
        <v>0.49298056155507552</v>
      </c>
      <c r="U2480">
        <v>2026</v>
      </c>
      <c r="V2480" t="s">
        <v>89</v>
      </c>
      <c r="W2480">
        <v>11</v>
      </c>
      <c r="X2480" t="s">
        <v>91</v>
      </c>
    </row>
    <row r="2481" spans="1:24">
      <c r="A2481">
        <v>806</v>
      </c>
      <c r="B2481" s="28">
        <v>46355</v>
      </c>
      <c r="C2481">
        <v>2026</v>
      </c>
      <c r="D2481" t="s">
        <v>89</v>
      </c>
      <c r="E2481">
        <v>11</v>
      </c>
      <c r="F2481" t="s">
        <v>91</v>
      </c>
      <c r="G2481" t="s">
        <v>0</v>
      </c>
      <c r="H2481" t="s">
        <v>50</v>
      </c>
      <c r="I2481" t="s">
        <v>28</v>
      </c>
      <c r="J2481" t="s">
        <v>3</v>
      </c>
      <c r="K2481" t="s">
        <v>34</v>
      </c>
      <c r="L2481" t="s">
        <v>35</v>
      </c>
      <c r="M2481">
        <v>1</v>
      </c>
      <c r="N2481">
        <v>39.659999999999997</v>
      </c>
      <c r="O2481">
        <v>0</v>
      </c>
      <c r="P2481">
        <v>14.76</v>
      </c>
      <c r="Q2481">
        <v>39.659999999999997</v>
      </c>
      <c r="R2481">
        <v>14.76</v>
      </c>
      <c r="S2481">
        <v>24.9</v>
      </c>
      <c r="T2481">
        <v>0.62783661119515888</v>
      </c>
      <c r="U2481">
        <v>2026</v>
      </c>
      <c r="V2481" t="s">
        <v>89</v>
      </c>
      <c r="W2481">
        <v>11</v>
      </c>
      <c r="X2481" t="s">
        <v>91</v>
      </c>
    </row>
    <row r="2482" spans="1:24">
      <c r="A2482">
        <v>3150</v>
      </c>
      <c r="B2482" s="28">
        <v>46355</v>
      </c>
      <c r="C2482">
        <v>2026</v>
      </c>
      <c r="D2482" t="s">
        <v>89</v>
      </c>
      <c r="E2482">
        <v>11</v>
      </c>
      <c r="F2482" t="s">
        <v>91</v>
      </c>
      <c r="G2482" t="s">
        <v>6</v>
      </c>
      <c r="H2482" t="s">
        <v>27</v>
      </c>
      <c r="I2482" t="s">
        <v>2</v>
      </c>
      <c r="J2482" t="s">
        <v>13</v>
      </c>
      <c r="K2482" t="s">
        <v>23</v>
      </c>
      <c r="L2482" t="s">
        <v>40</v>
      </c>
      <c r="M2482">
        <v>3</v>
      </c>
      <c r="N2482">
        <v>80.72</v>
      </c>
      <c r="O2482">
        <v>0.05</v>
      </c>
      <c r="P2482">
        <v>39.130000000000003</v>
      </c>
      <c r="Q2482">
        <v>230.05199999999999</v>
      </c>
      <c r="R2482">
        <v>117.39000000000001</v>
      </c>
      <c r="S2482">
        <v>112.66199999999998</v>
      </c>
      <c r="T2482">
        <v>0.48972406238589528</v>
      </c>
      <c r="U2482">
        <v>2026</v>
      </c>
      <c r="V2482" t="s">
        <v>89</v>
      </c>
      <c r="W2482">
        <v>11</v>
      </c>
      <c r="X2482" t="s">
        <v>91</v>
      </c>
    </row>
    <row r="2483" spans="1:24">
      <c r="A2483">
        <v>4847</v>
      </c>
      <c r="B2483" s="28">
        <v>46355</v>
      </c>
      <c r="C2483">
        <v>2026</v>
      </c>
      <c r="D2483" t="s">
        <v>89</v>
      </c>
      <c r="E2483">
        <v>11</v>
      </c>
      <c r="F2483" t="s">
        <v>91</v>
      </c>
      <c r="G2483" t="s">
        <v>6</v>
      </c>
      <c r="H2483" t="s">
        <v>49</v>
      </c>
      <c r="I2483" t="s">
        <v>28</v>
      </c>
      <c r="J2483" t="s">
        <v>13</v>
      </c>
      <c r="K2483" t="s">
        <v>14</v>
      </c>
      <c r="L2483" t="s">
        <v>15</v>
      </c>
      <c r="M2483">
        <v>2</v>
      </c>
      <c r="N2483">
        <v>35.51</v>
      </c>
      <c r="O2483">
        <v>0.05</v>
      </c>
      <c r="P2483">
        <v>13.24</v>
      </c>
      <c r="Q2483">
        <v>67.468999999999994</v>
      </c>
      <c r="R2483">
        <v>26.48</v>
      </c>
      <c r="S2483">
        <v>40.98899999999999</v>
      </c>
      <c r="T2483">
        <v>0.60752345521646967</v>
      </c>
      <c r="U2483">
        <v>2026</v>
      </c>
      <c r="V2483" t="s">
        <v>89</v>
      </c>
      <c r="W2483">
        <v>11</v>
      </c>
      <c r="X2483" t="s">
        <v>91</v>
      </c>
    </row>
    <row r="2484" spans="1:24">
      <c r="A2484">
        <v>221</v>
      </c>
      <c r="B2484" s="28">
        <v>46356</v>
      </c>
      <c r="C2484">
        <v>2026</v>
      </c>
      <c r="D2484" t="s">
        <v>89</v>
      </c>
      <c r="E2484">
        <v>11</v>
      </c>
      <c r="F2484" t="s">
        <v>91</v>
      </c>
      <c r="G2484" t="s">
        <v>20</v>
      </c>
      <c r="H2484" t="s">
        <v>33</v>
      </c>
      <c r="I2484" t="s">
        <v>19</v>
      </c>
      <c r="J2484" t="s">
        <v>16</v>
      </c>
      <c r="K2484" t="s">
        <v>14</v>
      </c>
      <c r="L2484" t="s">
        <v>44</v>
      </c>
      <c r="M2484">
        <v>1</v>
      </c>
      <c r="N2484">
        <v>132.06</v>
      </c>
      <c r="O2484">
        <v>0.15</v>
      </c>
      <c r="P2484">
        <v>67.53</v>
      </c>
      <c r="Q2484">
        <v>112.251</v>
      </c>
      <c r="R2484">
        <v>67.53</v>
      </c>
      <c r="S2484">
        <v>44.721000000000004</v>
      </c>
      <c r="T2484">
        <v>0.39840179597509157</v>
      </c>
      <c r="U2484">
        <v>2026</v>
      </c>
      <c r="V2484" t="s">
        <v>89</v>
      </c>
      <c r="W2484">
        <v>11</v>
      </c>
      <c r="X2484" t="s">
        <v>91</v>
      </c>
    </row>
    <row r="2485" spans="1:24">
      <c r="A2485">
        <v>630</v>
      </c>
      <c r="B2485" s="28">
        <v>46356</v>
      </c>
      <c r="C2485">
        <v>2026</v>
      </c>
      <c r="D2485" t="s">
        <v>89</v>
      </c>
      <c r="E2485">
        <v>11</v>
      </c>
      <c r="F2485" t="s">
        <v>91</v>
      </c>
      <c r="G2485" t="s">
        <v>20</v>
      </c>
      <c r="H2485" t="s">
        <v>33</v>
      </c>
      <c r="I2485" t="s">
        <v>2</v>
      </c>
      <c r="J2485" t="s">
        <v>16</v>
      </c>
      <c r="K2485" t="s">
        <v>4</v>
      </c>
      <c r="L2485" t="s">
        <v>26</v>
      </c>
      <c r="M2485">
        <v>3</v>
      </c>
      <c r="N2485">
        <v>41.07</v>
      </c>
      <c r="O2485">
        <v>0.1</v>
      </c>
      <c r="P2485">
        <v>16.86</v>
      </c>
      <c r="Q2485">
        <v>110.88900000000001</v>
      </c>
      <c r="R2485">
        <v>50.58</v>
      </c>
      <c r="S2485">
        <v>60.309000000000012</v>
      </c>
      <c r="T2485">
        <v>0.54386819251684126</v>
      </c>
      <c r="U2485">
        <v>2026</v>
      </c>
      <c r="V2485" t="s">
        <v>89</v>
      </c>
      <c r="W2485">
        <v>11</v>
      </c>
      <c r="X2485" t="s">
        <v>91</v>
      </c>
    </row>
    <row r="2486" spans="1:24">
      <c r="A2486">
        <v>1789</v>
      </c>
      <c r="B2486" s="28">
        <v>46356</v>
      </c>
      <c r="C2486">
        <v>2026</v>
      </c>
      <c r="D2486" t="s">
        <v>89</v>
      </c>
      <c r="E2486">
        <v>11</v>
      </c>
      <c r="F2486" t="s">
        <v>91</v>
      </c>
      <c r="G2486" t="s">
        <v>6</v>
      </c>
      <c r="H2486" t="s">
        <v>43</v>
      </c>
      <c r="I2486" t="s">
        <v>2</v>
      </c>
      <c r="J2486" t="s">
        <v>13</v>
      </c>
      <c r="K2486" t="s">
        <v>9</v>
      </c>
      <c r="L2486" t="s">
        <v>37</v>
      </c>
      <c r="M2486">
        <v>2</v>
      </c>
      <c r="N2486">
        <v>151.49</v>
      </c>
      <c r="O2486">
        <v>0.1</v>
      </c>
      <c r="P2486">
        <v>81.39</v>
      </c>
      <c r="Q2486">
        <v>272.68200000000002</v>
      </c>
      <c r="R2486">
        <v>162.78</v>
      </c>
      <c r="S2486">
        <v>109.90200000000002</v>
      </c>
      <c r="T2486">
        <v>0.40304090479019522</v>
      </c>
      <c r="U2486">
        <v>2026</v>
      </c>
      <c r="V2486" t="s">
        <v>89</v>
      </c>
      <c r="W2486">
        <v>11</v>
      </c>
      <c r="X2486" t="s">
        <v>91</v>
      </c>
    </row>
    <row r="2487" spans="1:24">
      <c r="A2487">
        <v>1947</v>
      </c>
      <c r="B2487" s="28">
        <v>46356</v>
      </c>
      <c r="C2487">
        <v>2026</v>
      </c>
      <c r="D2487" t="s">
        <v>89</v>
      </c>
      <c r="E2487">
        <v>11</v>
      </c>
      <c r="F2487" t="s">
        <v>91</v>
      </c>
      <c r="G2487" t="s">
        <v>0</v>
      </c>
      <c r="H2487" t="s">
        <v>1</v>
      </c>
      <c r="I2487" t="s">
        <v>19</v>
      </c>
      <c r="J2487" t="s">
        <v>16</v>
      </c>
      <c r="K2487" t="s">
        <v>34</v>
      </c>
      <c r="L2487" t="s">
        <v>42</v>
      </c>
      <c r="M2487">
        <v>1</v>
      </c>
      <c r="N2487">
        <v>35.729999999999997</v>
      </c>
      <c r="O2487">
        <v>0.2</v>
      </c>
      <c r="P2487">
        <v>14.33</v>
      </c>
      <c r="Q2487">
        <v>28.584</v>
      </c>
      <c r="R2487">
        <v>14.33</v>
      </c>
      <c r="S2487">
        <v>14.254</v>
      </c>
      <c r="T2487">
        <v>0.49867058494262523</v>
      </c>
      <c r="U2487">
        <v>2026</v>
      </c>
      <c r="V2487" t="s">
        <v>89</v>
      </c>
      <c r="W2487">
        <v>11</v>
      </c>
      <c r="X2487" t="s">
        <v>91</v>
      </c>
    </row>
    <row r="2488" spans="1:24">
      <c r="A2488">
        <v>2279</v>
      </c>
      <c r="B2488" s="28">
        <v>46356</v>
      </c>
      <c r="C2488">
        <v>2026</v>
      </c>
      <c r="D2488" t="s">
        <v>89</v>
      </c>
      <c r="E2488">
        <v>11</v>
      </c>
      <c r="F2488" t="s">
        <v>91</v>
      </c>
      <c r="G2488" t="s">
        <v>0</v>
      </c>
      <c r="H2488" t="s">
        <v>1</v>
      </c>
      <c r="I2488" t="s">
        <v>19</v>
      </c>
      <c r="J2488" t="s">
        <v>3</v>
      </c>
      <c r="K2488" t="s">
        <v>4</v>
      </c>
      <c r="L2488" t="s">
        <v>22</v>
      </c>
      <c r="M2488">
        <v>2</v>
      </c>
      <c r="N2488">
        <v>50.38</v>
      </c>
      <c r="O2488">
        <v>0.1</v>
      </c>
      <c r="P2488">
        <v>22.41</v>
      </c>
      <c r="Q2488">
        <v>90.684000000000012</v>
      </c>
      <c r="R2488">
        <v>44.82</v>
      </c>
      <c r="S2488">
        <v>45.864000000000011</v>
      </c>
      <c r="T2488">
        <v>0.50575625248114342</v>
      </c>
      <c r="U2488">
        <v>2026</v>
      </c>
      <c r="V2488" t="s">
        <v>89</v>
      </c>
      <c r="W2488">
        <v>11</v>
      </c>
      <c r="X2488" t="s">
        <v>91</v>
      </c>
    </row>
    <row r="2489" spans="1:24">
      <c r="A2489">
        <v>2439</v>
      </c>
      <c r="B2489" s="28">
        <v>46356</v>
      </c>
      <c r="C2489">
        <v>2026</v>
      </c>
      <c r="D2489" t="s">
        <v>89</v>
      </c>
      <c r="E2489">
        <v>11</v>
      </c>
      <c r="F2489" t="s">
        <v>91</v>
      </c>
      <c r="G2489" t="s">
        <v>0</v>
      </c>
      <c r="H2489" t="s">
        <v>36</v>
      </c>
      <c r="I2489" t="s">
        <v>2</v>
      </c>
      <c r="J2489" t="s">
        <v>16</v>
      </c>
      <c r="K2489" t="s">
        <v>34</v>
      </c>
      <c r="L2489" t="s">
        <v>42</v>
      </c>
      <c r="M2489">
        <v>1</v>
      </c>
      <c r="N2489">
        <v>35.67</v>
      </c>
      <c r="O2489">
        <v>0.1</v>
      </c>
      <c r="P2489">
        <v>13.81</v>
      </c>
      <c r="Q2489">
        <v>32.103000000000002</v>
      </c>
      <c r="R2489">
        <v>13.81</v>
      </c>
      <c r="S2489">
        <v>18.292999999999999</v>
      </c>
      <c r="T2489">
        <v>0.5698221350029592</v>
      </c>
      <c r="U2489">
        <v>2026</v>
      </c>
      <c r="V2489" t="s">
        <v>89</v>
      </c>
      <c r="W2489">
        <v>11</v>
      </c>
      <c r="X2489" t="s">
        <v>91</v>
      </c>
    </row>
    <row r="2490" spans="1:24">
      <c r="A2490">
        <v>2540</v>
      </c>
      <c r="B2490" s="28">
        <v>46356</v>
      </c>
      <c r="C2490">
        <v>2026</v>
      </c>
      <c r="D2490" t="s">
        <v>89</v>
      </c>
      <c r="E2490">
        <v>11</v>
      </c>
      <c r="F2490" t="s">
        <v>91</v>
      </c>
      <c r="G2490" t="s">
        <v>6</v>
      </c>
      <c r="H2490" t="s">
        <v>49</v>
      </c>
      <c r="I2490" t="s">
        <v>8</v>
      </c>
      <c r="J2490" t="s">
        <v>16</v>
      </c>
      <c r="K2490" t="s">
        <v>23</v>
      </c>
      <c r="L2490" t="s">
        <v>40</v>
      </c>
      <c r="M2490">
        <v>12</v>
      </c>
      <c r="N2490">
        <v>81.150000000000006</v>
      </c>
      <c r="O2490">
        <v>0.15</v>
      </c>
      <c r="P2490">
        <v>39.590000000000003</v>
      </c>
      <c r="Q2490">
        <v>827.73</v>
      </c>
      <c r="R2490">
        <v>475.08000000000004</v>
      </c>
      <c r="S2490">
        <v>352.65</v>
      </c>
      <c r="T2490">
        <v>0.42604472472907828</v>
      </c>
      <c r="U2490">
        <v>2026</v>
      </c>
      <c r="V2490" t="s">
        <v>89</v>
      </c>
      <c r="W2490">
        <v>11</v>
      </c>
      <c r="X2490" t="s">
        <v>91</v>
      </c>
    </row>
    <row r="2491" spans="1:24">
      <c r="A2491">
        <v>2747</v>
      </c>
      <c r="B2491" s="28">
        <v>46356</v>
      </c>
      <c r="C2491">
        <v>2026</v>
      </c>
      <c r="D2491" t="s">
        <v>89</v>
      </c>
      <c r="E2491">
        <v>11</v>
      </c>
      <c r="F2491" t="s">
        <v>91</v>
      </c>
      <c r="G2491" t="s">
        <v>0</v>
      </c>
      <c r="H2491" t="s">
        <v>50</v>
      </c>
      <c r="I2491" t="s">
        <v>19</v>
      </c>
      <c r="J2491" t="s">
        <v>3</v>
      </c>
      <c r="K2491" t="s">
        <v>23</v>
      </c>
      <c r="L2491" t="s">
        <v>29</v>
      </c>
      <c r="M2491">
        <v>1</v>
      </c>
      <c r="N2491">
        <v>194.73</v>
      </c>
      <c r="O2491">
        <v>0</v>
      </c>
      <c r="P2491">
        <v>104.48</v>
      </c>
      <c r="Q2491">
        <v>194.73</v>
      </c>
      <c r="R2491">
        <v>104.48</v>
      </c>
      <c r="S2491">
        <v>90.249999999999986</v>
      </c>
      <c r="T2491">
        <v>0.46346222975401835</v>
      </c>
      <c r="U2491">
        <v>2026</v>
      </c>
      <c r="V2491" t="s">
        <v>89</v>
      </c>
      <c r="W2491">
        <v>11</v>
      </c>
      <c r="X2491" t="s">
        <v>91</v>
      </c>
    </row>
    <row r="2492" spans="1:24">
      <c r="A2492">
        <v>3094</v>
      </c>
      <c r="B2492" s="28">
        <v>46356</v>
      </c>
      <c r="C2492">
        <v>2026</v>
      </c>
      <c r="D2492" t="s">
        <v>89</v>
      </c>
      <c r="E2492">
        <v>11</v>
      </c>
      <c r="F2492" t="s">
        <v>91</v>
      </c>
      <c r="G2492" t="s">
        <v>6</v>
      </c>
      <c r="H2492" t="s">
        <v>7</v>
      </c>
      <c r="I2492" t="s">
        <v>28</v>
      </c>
      <c r="J2492" t="s">
        <v>16</v>
      </c>
      <c r="K2492" t="s">
        <v>23</v>
      </c>
      <c r="L2492" t="s">
        <v>51</v>
      </c>
      <c r="M2492">
        <v>2</v>
      </c>
      <c r="N2492">
        <v>122.18</v>
      </c>
      <c r="O2492">
        <v>0.15</v>
      </c>
      <c r="P2492">
        <v>61.3</v>
      </c>
      <c r="Q2492">
        <v>207.70600000000002</v>
      </c>
      <c r="R2492">
        <v>122.6</v>
      </c>
      <c r="S2492">
        <v>85.106000000000023</v>
      </c>
      <c r="T2492">
        <v>0.40974261696821479</v>
      </c>
      <c r="U2492">
        <v>2026</v>
      </c>
      <c r="V2492" t="s">
        <v>89</v>
      </c>
      <c r="W2492">
        <v>11</v>
      </c>
      <c r="X2492" t="s">
        <v>91</v>
      </c>
    </row>
    <row r="2493" spans="1:24">
      <c r="A2493">
        <v>3359</v>
      </c>
      <c r="B2493" s="28">
        <v>46356</v>
      </c>
      <c r="C2493">
        <v>2026</v>
      </c>
      <c r="D2493" t="s">
        <v>89</v>
      </c>
      <c r="E2493">
        <v>11</v>
      </c>
      <c r="F2493" t="s">
        <v>91</v>
      </c>
      <c r="G2493" t="s">
        <v>20</v>
      </c>
      <c r="H2493" t="s">
        <v>47</v>
      </c>
      <c r="I2493" t="s">
        <v>2</v>
      </c>
      <c r="J2493" t="s">
        <v>3</v>
      </c>
      <c r="K2493" t="s">
        <v>23</v>
      </c>
      <c r="L2493" t="s">
        <v>40</v>
      </c>
      <c r="M2493">
        <v>1</v>
      </c>
      <c r="N2493">
        <v>83.14</v>
      </c>
      <c r="O2493">
        <v>0</v>
      </c>
      <c r="P2493">
        <v>39.369999999999997</v>
      </c>
      <c r="Q2493">
        <v>83.14</v>
      </c>
      <c r="R2493">
        <v>39.369999999999997</v>
      </c>
      <c r="S2493">
        <v>43.77</v>
      </c>
      <c r="T2493">
        <v>0.52646139042578788</v>
      </c>
      <c r="U2493">
        <v>2026</v>
      </c>
      <c r="V2493" t="s">
        <v>89</v>
      </c>
      <c r="W2493">
        <v>11</v>
      </c>
      <c r="X2493" t="s">
        <v>91</v>
      </c>
    </row>
    <row r="2494" spans="1:24">
      <c r="A2494">
        <v>3473</v>
      </c>
      <c r="B2494" s="28">
        <v>46356</v>
      </c>
      <c r="C2494">
        <v>2026</v>
      </c>
      <c r="D2494" t="s">
        <v>89</v>
      </c>
      <c r="E2494">
        <v>11</v>
      </c>
      <c r="F2494" t="s">
        <v>91</v>
      </c>
      <c r="G2494" t="s">
        <v>11</v>
      </c>
      <c r="H2494" t="s">
        <v>25</v>
      </c>
      <c r="I2494" t="s">
        <v>2</v>
      </c>
      <c r="J2494" t="s">
        <v>3</v>
      </c>
      <c r="K2494" t="s">
        <v>4</v>
      </c>
      <c r="L2494" t="s">
        <v>5</v>
      </c>
      <c r="M2494">
        <v>1</v>
      </c>
      <c r="N2494">
        <v>80.97</v>
      </c>
      <c r="O2494">
        <v>0</v>
      </c>
      <c r="P2494">
        <v>43.64</v>
      </c>
      <c r="Q2494">
        <v>80.97</v>
      </c>
      <c r="R2494">
        <v>43.64</v>
      </c>
      <c r="S2494">
        <v>37.33</v>
      </c>
      <c r="T2494">
        <v>0.4610349512164999</v>
      </c>
      <c r="U2494">
        <v>2026</v>
      </c>
      <c r="V2494" t="s">
        <v>89</v>
      </c>
      <c r="W2494">
        <v>11</v>
      </c>
      <c r="X2494" t="s">
        <v>91</v>
      </c>
    </row>
    <row r="2495" spans="1:24">
      <c r="A2495">
        <v>3589</v>
      </c>
      <c r="B2495" s="28">
        <v>46356</v>
      </c>
      <c r="C2495">
        <v>2026</v>
      </c>
      <c r="D2495" t="s">
        <v>89</v>
      </c>
      <c r="E2495">
        <v>11</v>
      </c>
      <c r="F2495" t="s">
        <v>91</v>
      </c>
      <c r="G2495" t="s">
        <v>0</v>
      </c>
      <c r="H2495" t="s">
        <v>36</v>
      </c>
      <c r="I2495" t="s">
        <v>2</v>
      </c>
      <c r="J2495" t="s">
        <v>13</v>
      </c>
      <c r="K2495" t="s">
        <v>9</v>
      </c>
      <c r="L2495" t="s">
        <v>46</v>
      </c>
      <c r="M2495">
        <v>1</v>
      </c>
      <c r="N2495">
        <v>73.03</v>
      </c>
      <c r="O2495">
        <v>0</v>
      </c>
      <c r="P2495">
        <v>32.71</v>
      </c>
      <c r="Q2495">
        <v>73.03</v>
      </c>
      <c r="R2495">
        <v>32.71</v>
      </c>
      <c r="S2495">
        <v>40.32</v>
      </c>
      <c r="T2495">
        <v>0.55210187594139393</v>
      </c>
      <c r="U2495">
        <v>2026</v>
      </c>
      <c r="V2495" t="s">
        <v>89</v>
      </c>
      <c r="W2495">
        <v>11</v>
      </c>
      <c r="X2495" t="s">
        <v>91</v>
      </c>
    </row>
    <row r="2496" spans="1:24">
      <c r="A2496">
        <v>4689</v>
      </c>
      <c r="B2496" s="28">
        <v>46356</v>
      </c>
      <c r="C2496">
        <v>2026</v>
      </c>
      <c r="D2496" t="s">
        <v>89</v>
      </c>
      <c r="E2496">
        <v>11</v>
      </c>
      <c r="F2496" t="s">
        <v>91</v>
      </c>
      <c r="G2496" t="s">
        <v>11</v>
      </c>
      <c r="H2496" t="s">
        <v>18</v>
      </c>
      <c r="I2496" t="s">
        <v>2</v>
      </c>
      <c r="J2496" t="s">
        <v>3</v>
      </c>
      <c r="K2496" t="s">
        <v>14</v>
      </c>
      <c r="L2496" t="s">
        <v>32</v>
      </c>
      <c r="M2496">
        <v>1</v>
      </c>
      <c r="N2496">
        <v>46.81</v>
      </c>
      <c r="O2496">
        <v>0.05</v>
      </c>
      <c r="P2496">
        <v>17.87</v>
      </c>
      <c r="Q2496">
        <v>44.469500000000004</v>
      </c>
      <c r="R2496">
        <v>17.87</v>
      </c>
      <c r="S2496">
        <v>26.599500000000003</v>
      </c>
      <c r="T2496">
        <v>0.59815154206815913</v>
      </c>
      <c r="U2496">
        <v>2026</v>
      </c>
      <c r="V2496" t="s">
        <v>89</v>
      </c>
      <c r="W2496">
        <v>11</v>
      </c>
      <c r="X2496" t="s">
        <v>91</v>
      </c>
    </row>
    <row r="2497" spans="1:24">
      <c r="A2497">
        <v>4819</v>
      </c>
      <c r="B2497" s="28">
        <v>46356</v>
      </c>
      <c r="C2497">
        <v>2026</v>
      </c>
      <c r="D2497" t="s">
        <v>89</v>
      </c>
      <c r="E2497">
        <v>11</v>
      </c>
      <c r="F2497" t="s">
        <v>91</v>
      </c>
      <c r="G2497" t="s">
        <v>20</v>
      </c>
      <c r="H2497" t="s">
        <v>31</v>
      </c>
      <c r="I2497" t="s">
        <v>28</v>
      </c>
      <c r="J2497" t="s">
        <v>13</v>
      </c>
      <c r="K2497" t="s">
        <v>9</v>
      </c>
      <c r="L2497" t="s">
        <v>37</v>
      </c>
      <c r="M2497">
        <v>2</v>
      </c>
      <c r="N2497">
        <v>153.51</v>
      </c>
      <c r="O2497">
        <v>0.15</v>
      </c>
      <c r="P2497">
        <v>81.290000000000006</v>
      </c>
      <c r="Q2497">
        <v>260.96699999999998</v>
      </c>
      <c r="R2497">
        <v>162.58000000000001</v>
      </c>
      <c r="S2497">
        <v>98.386999999999972</v>
      </c>
      <c r="T2497">
        <v>0.3770093536730697</v>
      </c>
      <c r="U2497">
        <v>2026</v>
      </c>
      <c r="V2497" t="s">
        <v>89</v>
      </c>
      <c r="W2497">
        <v>11</v>
      </c>
      <c r="X2497" t="s">
        <v>91</v>
      </c>
    </row>
    <row r="2498" spans="1:24">
      <c r="A2498">
        <v>5167</v>
      </c>
      <c r="B2498" s="28">
        <v>46356</v>
      </c>
      <c r="C2498">
        <v>2026</v>
      </c>
      <c r="D2498" t="s">
        <v>89</v>
      </c>
      <c r="E2498">
        <v>11</v>
      </c>
      <c r="F2498" t="s">
        <v>91</v>
      </c>
      <c r="G2498" t="s">
        <v>11</v>
      </c>
      <c r="H2498" t="s">
        <v>25</v>
      </c>
      <c r="I2498" t="s">
        <v>28</v>
      </c>
      <c r="J2498" t="s">
        <v>13</v>
      </c>
      <c r="K2498" t="s">
        <v>23</v>
      </c>
      <c r="L2498" t="s">
        <v>29</v>
      </c>
      <c r="M2498">
        <v>2</v>
      </c>
      <c r="N2498">
        <v>197.5</v>
      </c>
      <c r="O2498">
        <v>0</v>
      </c>
      <c r="P2498">
        <v>104.47</v>
      </c>
      <c r="Q2498">
        <v>395</v>
      </c>
      <c r="R2498">
        <v>208.94</v>
      </c>
      <c r="S2498">
        <v>186.06</v>
      </c>
      <c r="T2498">
        <v>0.4710379746835443</v>
      </c>
      <c r="U2498">
        <v>2026</v>
      </c>
      <c r="V2498" t="s">
        <v>89</v>
      </c>
      <c r="W2498">
        <v>11</v>
      </c>
      <c r="X2498" t="s">
        <v>91</v>
      </c>
    </row>
    <row r="2499" spans="1:24">
      <c r="A2499">
        <v>38</v>
      </c>
      <c r="B2499" s="28">
        <v>46357</v>
      </c>
      <c r="C2499">
        <v>2026</v>
      </c>
      <c r="D2499" t="s">
        <v>89</v>
      </c>
      <c r="E2499">
        <v>12</v>
      </c>
      <c r="F2499" t="s">
        <v>92</v>
      </c>
      <c r="G2499" t="s">
        <v>20</v>
      </c>
      <c r="H2499" t="s">
        <v>33</v>
      </c>
      <c r="I2499" t="s">
        <v>8</v>
      </c>
      <c r="J2499" t="s">
        <v>16</v>
      </c>
      <c r="K2499" t="s">
        <v>9</v>
      </c>
      <c r="L2499" t="s">
        <v>17</v>
      </c>
      <c r="M2499">
        <v>8</v>
      </c>
      <c r="N2499">
        <v>146.55000000000001</v>
      </c>
      <c r="O2499">
        <v>0.1</v>
      </c>
      <c r="P2499">
        <v>78.03</v>
      </c>
      <c r="Q2499">
        <v>1055.1600000000001</v>
      </c>
      <c r="R2499">
        <v>624.24</v>
      </c>
      <c r="S2499">
        <v>430.92000000000007</v>
      </c>
      <c r="T2499">
        <v>0.40839303991811671</v>
      </c>
      <c r="U2499">
        <v>2026</v>
      </c>
      <c r="V2499" t="s">
        <v>89</v>
      </c>
      <c r="W2499">
        <v>12</v>
      </c>
      <c r="X2499" t="s">
        <v>92</v>
      </c>
    </row>
    <row r="2500" spans="1:24">
      <c r="A2500">
        <v>364</v>
      </c>
      <c r="B2500" s="28">
        <v>46357</v>
      </c>
      <c r="C2500">
        <v>2026</v>
      </c>
      <c r="D2500" t="s">
        <v>89</v>
      </c>
      <c r="E2500">
        <v>12</v>
      </c>
      <c r="F2500" t="s">
        <v>92</v>
      </c>
      <c r="G2500" t="s">
        <v>20</v>
      </c>
      <c r="H2500" t="s">
        <v>47</v>
      </c>
      <c r="I2500" t="s">
        <v>2</v>
      </c>
      <c r="J2500" t="s">
        <v>16</v>
      </c>
      <c r="K2500" t="s">
        <v>4</v>
      </c>
      <c r="L2500" t="s">
        <v>22</v>
      </c>
      <c r="M2500">
        <v>2</v>
      </c>
      <c r="N2500">
        <v>51.83</v>
      </c>
      <c r="O2500">
        <v>0.15</v>
      </c>
      <c r="P2500">
        <v>22.02</v>
      </c>
      <c r="Q2500">
        <v>88.11099999999999</v>
      </c>
      <c r="R2500">
        <v>44.04</v>
      </c>
      <c r="S2500">
        <v>44.070999999999991</v>
      </c>
      <c r="T2500">
        <v>0.50017591447151888</v>
      </c>
      <c r="U2500">
        <v>2026</v>
      </c>
      <c r="V2500" t="s">
        <v>89</v>
      </c>
      <c r="W2500">
        <v>12</v>
      </c>
      <c r="X2500" t="s">
        <v>92</v>
      </c>
    </row>
    <row r="2501" spans="1:24">
      <c r="A2501">
        <v>2040</v>
      </c>
      <c r="B2501" s="28">
        <v>46357</v>
      </c>
      <c r="C2501">
        <v>2026</v>
      </c>
      <c r="D2501" t="s">
        <v>89</v>
      </c>
      <c r="E2501">
        <v>12</v>
      </c>
      <c r="F2501" t="s">
        <v>92</v>
      </c>
      <c r="G2501" t="s">
        <v>6</v>
      </c>
      <c r="H2501" t="s">
        <v>43</v>
      </c>
      <c r="I2501" t="s">
        <v>2</v>
      </c>
      <c r="J2501" t="s">
        <v>13</v>
      </c>
      <c r="K2501" t="s">
        <v>9</v>
      </c>
      <c r="L2501" t="s">
        <v>17</v>
      </c>
      <c r="M2501">
        <v>1</v>
      </c>
      <c r="N2501">
        <v>140.34</v>
      </c>
      <c r="O2501">
        <v>0.15</v>
      </c>
      <c r="P2501">
        <v>79.92</v>
      </c>
      <c r="Q2501">
        <v>119.289</v>
      </c>
      <c r="R2501">
        <v>79.92</v>
      </c>
      <c r="S2501">
        <v>39.369</v>
      </c>
      <c r="T2501">
        <v>0.33003043029952467</v>
      </c>
      <c r="U2501">
        <v>2026</v>
      </c>
      <c r="V2501" t="s">
        <v>89</v>
      </c>
      <c r="W2501">
        <v>12</v>
      </c>
      <c r="X2501" t="s">
        <v>92</v>
      </c>
    </row>
    <row r="2502" spans="1:24">
      <c r="A2502">
        <v>2899</v>
      </c>
      <c r="B2502" s="28">
        <v>46357</v>
      </c>
      <c r="C2502">
        <v>2026</v>
      </c>
      <c r="D2502" t="s">
        <v>89</v>
      </c>
      <c r="E2502">
        <v>12</v>
      </c>
      <c r="F2502" t="s">
        <v>92</v>
      </c>
      <c r="G2502" t="s">
        <v>0</v>
      </c>
      <c r="H2502" t="s">
        <v>1</v>
      </c>
      <c r="I2502" t="s">
        <v>2</v>
      </c>
      <c r="J2502" t="s">
        <v>13</v>
      </c>
      <c r="K2502" t="s">
        <v>9</v>
      </c>
      <c r="L2502" t="s">
        <v>37</v>
      </c>
      <c r="M2502">
        <v>1</v>
      </c>
      <c r="N2502">
        <v>156.44999999999999</v>
      </c>
      <c r="O2502">
        <v>0</v>
      </c>
      <c r="P2502">
        <v>80.56</v>
      </c>
      <c r="Q2502">
        <v>156.44999999999999</v>
      </c>
      <c r="R2502">
        <v>80.56</v>
      </c>
      <c r="S2502">
        <v>75.889999999999986</v>
      </c>
      <c r="T2502">
        <v>0.48507510386705011</v>
      </c>
      <c r="U2502">
        <v>2026</v>
      </c>
      <c r="V2502" t="s">
        <v>89</v>
      </c>
      <c r="W2502">
        <v>12</v>
      </c>
      <c r="X2502" t="s">
        <v>92</v>
      </c>
    </row>
    <row r="2503" spans="1:24">
      <c r="A2503">
        <v>3199</v>
      </c>
      <c r="B2503" s="28">
        <v>46357</v>
      </c>
      <c r="C2503">
        <v>2026</v>
      </c>
      <c r="D2503" t="s">
        <v>89</v>
      </c>
      <c r="E2503">
        <v>12</v>
      </c>
      <c r="F2503" t="s">
        <v>92</v>
      </c>
      <c r="G2503" t="s">
        <v>11</v>
      </c>
      <c r="H2503" t="s">
        <v>52</v>
      </c>
      <c r="I2503" t="s">
        <v>28</v>
      </c>
      <c r="J2503" t="s">
        <v>3</v>
      </c>
      <c r="K2503" t="s">
        <v>34</v>
      </c>
      <c r="L2503" t="s">
        <v>35</v>
      </c>
      <c r="M2503">
        <v>1</v>
      </c>
      <c r="N2503">
        <v>41.33</v>
      </c>
      <c r="O2503">
        <v>0</v>
      </c>
      <c r="P2503">
        <v>15.03</v>
      </c>
      <c r="Q2503">
        <v>41.33</v>
      </c>
      <c r="R2503">
        <v>15.03</v>
      </c>
      <c r="S2503">
        <v>26.299999999999997</v>
      </c>
      <c r="T2503">
        <v>0.6363416404548754</v>
      </c>
      <c r="U2503">
        <v>2026</v>
      </c>
      <c r="V2503" t="s">
        <v>89</v>
      </c>
      <c r="W2503">
        <v>12</v>
      </c>
      <c r="X2503" t="s">
        <v>92</v>
      </c>
    </row>
    <row r="2504" spans="1:24">
      <c r="A2504">
        <v>4722</v>
      </c>
      <c r="B2504" s="28">
        <v>46357</v>
      </c>
      <c r="C2504">
        <v>2026</v>
      </c>
      <c r="D2504" t="s">
        <v>89</v>
      </c>
      <c r="E2504">
        <v>12</v>
      </c>
      <c r="F2504" t="s">
        <v>92</v>
      </c>
      <c r="G2504" t="s">
        <v>6</v>
      </c>
      <c r="H2504" t="s">
        <v>41</v>
      </c>
      <c r="I2504" t="s">
        <v>19</v>
      </c>
      <c r="J2504" t="s">
        <v>13</v>
      </c>
      <c r="K2504" t="s">
        <v>4</v>
      </c>
      <c r="L2504" t="s">
        <v>26</v>
      </c>
      <c r="M2504">
        <v>1</v>
      </c>
      <c r="N2504">
        <v>39.479999999999997</v>
      </c>
      <c r="O2504">
        <v>0.05</v>
      </c>
      <c r="P2504">
        <v>16.78</v>
      </c>
      <c r="Q2504">
        <v>37.505999999999993</v>
      </c>
      <c r="R2504">
        <v>16.78</v>
      </c>
      <c r="S2504">
        <v>20.725999999999992</v>
      </c>
      <c r="T2504">
        <v>0.55260491654668575</v>
      </c>
      <c r="U2504">
        <v>2026</v>
      </c>
      <c r="V2504" t="s">
        <v>89</v>
      </c>
      <c r="W2504">
        <v>12</v>
      </c>
      <c r="X2504" t="s">
        <v>92</v>
      </c>
    </row>
    <row r="2505" spans="1:24">
      <c r="A2505">
        <v>1423</v>
      </c>
      <c r="B2505" s="28">
        <v>46358</v>
      </c>
      <c r="C2505">
        <v>2026</v>
      </c>
      <c r="D2505" t="s">
        <v>89</v>
      </c>
      <c r="E2505">
        <v>12</v>
      </c>
      <c r="F2505" t="s">
        <v>92</v>
      </c>
      <c r="G2505" t="s">
        <v>11</v>
      </c>
      <c r="H2505" t="s">
        <v>18</v>
      </c>
      <c r="I2505" t="s">
        <v>2</v>
      </c>
      <c r="J2505" t="s">
        <v>16</v>
      </c>
      <c r="K2505" t="s">
        <v>9</v>
      </c>
      <c r="L2505" t="s">
        <v>46</v>
      </c>
      <c r="M2505">
        <v>1</v>
      </c>
      <c r="N2505">
        <v>73.010000000000005</v>
      </c>
      <c r="O2505">
        <v>0.1</v>
      </c>
      <c r="P2505">
        <v>31.51</v>
      </c>
      <c r="Q2505">
        <v>65.709000000000003</v>
      </c>
      <c r="R2505">
        <v>31.51</v>
      </c>
      <c r="S2505">
        <v>34.198999999999998</v>
      </c>
      <c r="T2505">
        <v>0.52046142841924237</v>
      </c>
      <c r="U2505">
        <v>2026</v>
      </c>
      <c r="V2505" t="s">
        <v>89</v>
      </c>
      <c r="W2505">
        <v>12</v>
      </c>
      <c r="X2505" t="s">
        <v>92</v>
      </c>
    </row>
    <row r="2506" spans="1:24">
      <c r="A2506">
        <v>1505</v>
      </c>
      <c r="B2506" s="28">
        <v>46358</v>
      </c>
      <c r="C2506">
        <v>2026</v>
      </c>
      <c r="D2506" t="s">
        <v>89</v>
      </c>
      <c r="E2506">
        <v>12</v>
      </c>
      <c r="F2506" t="s">
        <v>92</v>
      </c>
      <c r="G2506" t="s">
        <v>0</v>
      </c>
      <c r="H2506" t="s">
        <v>50</v>
      </c>
      <c r="I2506" t="s">
        <v>2</v>
      </c>
      <c r="J2506" t="s">
        <v>16</v>
      </c>
      <c r="K2506" t="s">
        <v>34</v>
      </c>
      <c r="L2506" t="s">
        <v>35</v>
      </c>
      <c r="M2506">
        <v>2</v>
      </c>
      <c r="N2506">
        <v>40.86</v>
      </c>
      <c r="O2506">
        <v>0.05</v>
      </c>
      <c r="P2506">
        <v>15.06</v>
      </c>
      <c r="Q2506">
        <v>77.634</v>
      </c>
      <c r="R2506">
        <v>30.12</v>
      </c>
      <c r="S2506">
        <v>47.513999999999996</v>
      </c>
      <c r="T2506">
        <v>0.6120256588608084</v>
      </c>
      <c r="U2506">
        <v>2026</v>
      </c>
      <c r="V2506" t="s">
        <v>89</v>
      </c>
      <c r="W2506">
        <v>12</v>
      </c>
      <c r="X2506" t="s">
        <v>92</v>
      </c>
    </row>
    <row r="2507" spans="1:24">
      <c r="A2507">
        <v>1664</v>
      </c>
      <c r="B2507" s="28">
        <v>46358</v>
      </c>
      <c r="C2507">
        <v>2026</v>
      </c>
      <c r="D2507" t="s">
        <v>89</v>
      </c>
      <c r="E2507">
        <v>12</v>
      </c>
      <c r="F2507" t="s">
        <v>92</v>
      </c>
      <c r="G2507" t="s">
        <v>11</v>
      </c>
      <c r="H2507" t="s">
        <v>25</v>
      </c>
      <c r="I2507" t="s">
        <v>28</v>
      </c>
      <c r="J2507" t="s">
        <v>3</v>
      </c>
      <c r="K2507" t="s">
        <v>23</v>
      </c>
      <c r="L2507" t="s">
        <v>29</v>
      </c>
      <c r="M2507">
        <v>6</v>
      </c>
      <c r="N2507">
        <v>194.79</v>
      </c>
      <c r="O2507">
        <v>0</v>
      </c>
      <c r="P2507">
        <v>105.73</v>
      </c>
      <c r="Q2507">
        <v>1168.74</v>
      </c>
      <c r="R2507">
        <v>634.38</v>
      </c>
      <c r="S2507">
        <v>534.36</v>
      </c>
      <c r="T2507">
        <v>0.45721032907233433</v>
      </c>
      <c r="U2507">
        <v>2026</v>
      </c>
      <c r="V2507" t="s">
        <v>89</v>
      </c>
      <c r="W2507">
        <v>12</v>
      </c>
      <c r="X2507" t="s">
        <v>92</v>
      </c>
    </row>
    <row r="2508" spans="1:24">
      <c r="A2508">
        <v>2035</v>
      </c>
      <c r="B2508" s="28">
        <v>46358</v>
      </c>
      <c r="C2508">
        <v>2026</v>
      </c>
      <c r="D2508" t="s">
        <v>89</v>
      </c>
      <c r="E2508">
        <v>12</v>
      </c>
      <c r="F2508" t="s">
        <v>92</v>
      </c>
      <c r="G2508" t="s">
        <v>20</v>
      </c>
      <c r="H2508" t="s">
        <v>47</v>
      </c>
      <c r="I2508" t="s">
        <v>2</v>
      </c>
      <c r="J2508" t="s">
        <v>13</v>
      </c>
      <c r="K2508" t="s">
        <v>23</v>
      </c>
      <c r="L2508" t="s">
        <v>40</v>
      </c>
      <c r="M2508">
        <v>4</v>
      </c>
      <c r="N2508">
        <v>80.98</v>
      </c>
      <c r="O2508">
        <v>0.2</v>
      </c>
      <c r="P2508">
        <v>38.6</v>
      </c>
      <c r="Q2508">
        <v>259.13600000000002</v>
      </c>
      <c r="R2508">
        <v>154.4</v>
      </c>
      <c r="S2508">
        <v>104.73600000000002</v>
      </c>
      <c r="T2508">
        <v>0.40417387009138062</v>
      </c>
      <c r="U2508">
        <v>2026</v>
      </c>
      <c r="V2508" t="s">
        <v>89</v>
      </c>
      <c r="W2508">
        <v>12</v>
      </c>
      <c r="X2508" t="s">
        <v>92</v>
      </c>
    </row>
    <row r="2509" spans="1:24">
      <c r="A2509">
        <v>2094</v>
      </c>
      <c r="B2509" s="28">
        <v>46358</v>
      </c>
      <c r="C2509">
        <v>2026</v>
      </c>
      <c r="D2509" t="s">
        <v>89</v>
      </c>
      <c r="E2509">
        <v>12</v>
      </c>
      <c r="F2509" t="s">
        <v>92</v>
      </c>
      <c r="G2509" t="s">
        <v>0</v>
      </c>
      <c r="H2509" t="s">
        <v>50</v>
      </c>
      <c r="I2509" t="s">
        <v>2</v>
      </c>
      <c r="J2509" t="s">
        <v>13</v>
      </c>
      <c r="K2509" t="s">
        <v>23</v>
      </c>
      <c r="L2509" t="s">
        <v>29</v>
      </c>
      <c r="M2509">
        <v>3</v>
      </c>
      <c r="N2509">
        <v>196.48</v>
      </c>
      <c r="O2509">
        <v>0.05</v>
      </c>
      <c r="P2509">
        <v>107.2</v>
      </c>
      <c r="Q2509">
        <v>559.96799999999996</v>
      </c>
      <c r="R2509">
        <v>321.60000000000002</v>
      </c>
      <c r="S2509">
        <v>238.36799999999994</v>
      </c>
      <c r="T2509">
        <v>0.42568146751242919</v>
      </c>
      <c r="U2509">
        <v>2026</v>
      </c>
      <c r="V2509" t="s">
        <v>89</v>
      </c>
      <c r="W2509">
        <v>12</v>
      </c>
      <c r="X2509" t="s">
        <v>92</v>
      </c>
    </row>
    <row r="2510" spans="1:24">
      <c r="A2510">
        <v>2204</v>
      </c>
      <c r="B2510" s="28">
        <v>46358</v>
      </c>
      <c r="C2510">
        <v>2026</v>
      </c>
      <c r="D2510" t="s">
        <v>89</v>
      </c>
      <c r="E2510">
        <v>12</v>
      </c>
      <c r="F2510" t="s">
        <v>92</v>
      </c>
      <c r="G2510" t="s">
        <v>0</v>
      </c>
      <c r="H2510" t="s">
        <v>36</v>
      </c>
      <c r="I2510" t="s">
        <v>19</v>
      </c>
      <c r="J2510" t="s">
        <v>13</v>
      </c>
      <c r="K2510" t="s">
        <v>14</v>
      </c>
      <c r="L2510" t="s">
        <v>32</v>
      </c>
      <c r="M2510">
        <v>2</v>
      </c>
      <c r="N2510">
        <v>46.63</v>
      </c>
      <c r="O2510">
        <v>0</v>
      </c>
      <c r="P2510">
        <v>18.68</v>
      </c>
      <c r="Q2510">
        <v>93.26</v>
      </c>
      <c r="R2510">
        <v>37.36</v>
      </c>
      <c r="S2510">
        <v>55.900000000000006</v>
      </c>
      <c r="T2510">
        <v>0.59939952820072917</v>
      </c>
      <c r="U2510">
        <v>2026</v>
      </c>
      <c r="V2510" t="s">
        <v>89</v>
      </c>
      <c r="W2510">
        <v>12</v>
      </c>
      <c r="X2510" t="s">
        <v>92</v>
      </c>
    </row>
    <row r="2511" spans="1:24">
      <c r="A2511">
        <v>3921</v>
      </c>
      <c r="B2511" s="28">
        <v>46358</v>
      </c>
      <c r="C2511">
        <v>2026</v>
      </c>
      <c r="D2511" t="s">
        <v>89</v>
      </c>
      <c r="E2511">
        <v>12</v>
      </c>
      <c r="F2511" t="s">
        <v>92</v>
      </c>
      <c r="G2511" t="s">
        <v>11</v>
      </c>
      <c r="H2511" t="s">
        <v>25</v>
      </c>
      <c r="I2511" t="s">
        <v>8</v>
      </c>
      <c r="J2511" t="s">
        <v>16</v>
      </c>
      <c r="K2511" t="s">
        <v>9</v>
      </c>
      <c r="L2511" t="s">
        <v>17</v>
      </c>
      <c r="M2511">
        <v>12</v>
      </c>
      <c r="N2511">
        <v>142.93</v>
      </c>
      <c r="O2511">
        <v>0.1</v>
      </c>
      <c r="P2511">
        <v>79.81</v>
      </c>
      <c r="Q2511">
        <v>1543.644</v>
      </c>
      <c r="R2511">
        <v>957.72</v>
      </c>
      <c r="S2511">
        <v>585.92399999999998</v>
      </c>
      <c r="T2511">
        <v>0.37957197384889263</v>
      </c>
      <c r="U2511">
        <v>2026</v>
      </c>
      <c r="V2511" t="s">
        <v>89</v>
      </c>
      <c r="W2511">
        <v>12</v>
      </c>
      <c r="X2511" t="s">
        <v>92</v>
      </c>
    </row>
    <row r="2512" spans="1:24">
      <c r="A2512">
        <v>3999</v>
      </c>
      <c r="B2512" s="28">
        <v>46358</v>
      </c>
      <c r="C2512">
        <v>2026</v>
      </c>
      <c r="D2512" t="s">
        <v>89</v>
      </c>
      <c r="E2512">
        <v>12</v>
      </c>
      <c r="F2512" t="s">
        <v>92</v>
      </c>
      <c r="G2512" t="s">
        <v>6</v>
      </c>
      <c r="H2512" t="s">
        <v>43</v>
      </c>
      <c r="I2512" t="s">
        <v>19</v>
      </c>
      <c r="J2512" t="s">
        <v>3</v>
      </c>
      <c r="K2512" t="s">
        <v>9</v>
      </c>
      <c r="L2512" t="s">
        <v>37</v>
      </c>
      <c r="M2512">
        <v>2</v>
      </c>
      <c r="N2512">
        <v>153.97</v>
      </c>
      <c r="O2512">
        <v>0</v>
      </c>
      <c r="P2512">
        <v>79.45</v>
      </c>
      <c r="Q2512">
        <v>307.94</v>
      </c>
      <c r="R2512">
        <v>158.9</v>
      </c>
      <c r="S2512">
        <v>149.04</v>
      </c>
      <c r="T2512">
        <v>0.48399038773787101</v>
      </c>
      <c r="U2512">
        <v>2026</v>
      </c>
      <c r="V2512" t="s">
        <v>89</v>
      </c>
      <c r="W2512">
        <v>12</v>
      </c>
      <c r="X2512" t="s">
        <v>92</v>
      </c>
    </row>
    <row r="2513" spans="1:24">
      <c r="A2513">
        <v>4546</v>
      </c>
      <c r="B2513" s="28">
        <v>46358</v>
      </c>
      <c r="C2513">
        <v>2026</v>
      </c>
      <c r="D2513" t="s">
        <v>89</v>
      </c>
      <c r="E2513">
        <v>12</v>
      </c>
      <c r="F2513" t="s">
        <v>92</v>
      </c>
      <c r="G2513" t="s">
        <v>20</v>
      </c>
      <c r="H2513" t="s">
        <v>47</v>
      </c>
      <c r="I2513" t="s">
        <v>2</v>
      </c>
      <c r="J2513" t="s">
        <v>3</v>
      </c>
      <c r="K2513" t="s">
        <v>23</v>
      </c>
      <c r="L2513" t="s">
        <v>24</v>
      </c>
      <c r="M2513">
        <v>1</v>
      </c>
      <c r="N2513">
        <v>344.63</v>
      </c>
      <c r="O2513">
        <v>0.05</v>
      </c>
      <c r="P2513">
        <v>189.22</v>
      </c>
      <c r="Q2513">
        <v>327.39849999999996</v>
      </c>
      <c r="R2513">
        <v>189.22</v>
      </c>
      <c r="S2513">
        <v>138.17849999999996</v>
      </c>
      <c r="T2513">
        <v>0.42204988721695419</v>
      </c>
      <c r="U2513">
        <v>2026</v>
      </c>
      <c r="V2513" t="s">
        <v>89</v>
      </c>
      <c r="W2513">
        <v>12</v>
      </c>
      <c r="X2513" t="s">
        <v>92</v>
      </c>
    </row>
    <row r="2514" spans="1:24">
      <c r="A2514">
        <v>158</v>
      </c>
      <c r="B2514" s="28">
        <v>46359</v>
      </c>
      <c r="C2514">
        <v>2026</v>
      </c>
      <c r="D2514" t="s">
        <v>89</v>
      </c>
      <c r="E2514">
        <v>12</v>
      </c>
      <c r="F2514" t="s">
        <v>92</v>
      </c>
      <c r="G2514" t="s">
        <v>20</v>
      </c>
      <c r="H2514" t="s">
        <v>47</v>
      </c>
      <c r="I2514" t="s">
        <v>2</v>
      </c>
      <c r="J2514" t="s">
        <v>13</v>
      </c>
      <c r="K2514" t="s">
        <v>14</v>
      </c>
      <c r="L2514" t="s">
        <v>32</v>
      </c>
      <c r="M2514">
        <v>2</v>
      </c>
      <c r="N2514">
        <v>46.51</v>
      </c>
      <c r="O2514">
        <v>0.05</v>
      </c>
      <c r="P2514">
        <v>18.73</v>
      </c>
      <c r="Q2514">
        <v>88.368999999999986</v>
      </c>
      <c r="R2514">
        <v>37.46</v>
      </c>
      <c r="S2514">
        <v>50.908999999999985</v>
      </c>
      <c r="T2514">
        <v>0.57609568966492763</v>
      </c>
      <c r="U2514">
        <v>2026</v>
      </c>
      <c r="V2514" t="s">
        <v>89</v>
      </c>
      <c r="W2514">
        <v>12</v>
      </c>
      <c r="X2514" t="s">
        <v>92</v>
      </c>
    </row>
    <row r="2515" spans="1:24">
      <c r="A2515">
        <v>1972</v>
      </c>
      <c r="B2515" s="28">
        <v>46359</v>
      </c>
      <c r="C2515">
        <v>2026</v>
      </c>
      <c r="D2515" t="s">
        <v>89</v>
      </c>
      <c r="E2515">
        <v>12</v>
      </c>
      <c r="F2515" t="s">
        <v>92</v>
      </c>
      <c r="G2515" t="s">
        <v>0</v>
      </c>
      <c r="H2515" t="s">
        <v>36</v>
      </c>
      <c r="I2515" t="s">
        <v>8</v>
      </c>
      <c r="J2515" t="s">
        <v>16</v>
      </c>
      <c r="K2515" t="s">
        <v>4</v>
      </c>
      <c r="L2515" t="s">
        <v>5</v>
      </c>
      <c r="M2515">
        <v>6</v>
      </c>
      <c r="N2515">
        <v>80.17</v>
      </c>
      <c r="O2515">
        <v>0.1</v>
      </c>
      <c r="P2515">
        <v>42.67</v>
      </c>
      <c r="Q2515">
        <v>432.91800000000001</v>
      </c>
      <c r="R2515">
        <v>256.02</v>
      </c>
      <c r="S2515">
        <v>176.89800000000002</v>
      </c>
      <c r="T2515">
        <v>0.40861779828974543</v>
      </c>
      <c r="U2515">
        <v>2026</v>
      </c>
      <c r="V2515" t="s">
        <v>89</v>
      </c>
      <c r="W2515">
        <v>12</v>
      </c>
      <c r="X2515" t="s">
        <v>92</v>
      </c>
    </row>
    <row r="2516" spans="1:24">
      <c r="A2516">
        <v>3196</v>
      </c>
      <c r="B2516" s="28">
        <v>46359</v>
      </c>
      <c r="C2516">
        <v>2026</v>
      </c>
      <c r="D2516" t="s">
        <v>89</v>
      </c>
      <c r="E2516">
        <v>12</v>
      </c>
      <c r="F2516" t="s">
        <v>92</v>
      </c>
      <c r="G2516" t="s">
        <v>20</v>
      </c>
      <c r="H2516" t="s">
        <v>47</v>
      </c>
      <c r="I2516" t="s">
        <v>2</v>
      </c>
      <c r="J2516" t="s">
        <v>13</v>
      </c>
      <c r="K2516" t="s">
        <v>23</v>
      </c>
      <c r="L2516" t="s">
        <v>51</v>
      </c>
      <c r="M2516">
        <v>2</v>
      </c>
      <c r="N2516">
        <v>124.62</v>
      </c>
      <c r="O2516">
        <v>0.1</v>
      </c>
      <c r="P2516">
        <v>58.91</v>
      </c>
      <c r="Q2516">
        <v>224.316</v>
      </c>
      <c r="R2516">
        <v>117.82</v>
      </c>
      <c r="S2516">
        <v>106.49600000000001</v>
      </c>
      <c r="T2516">
        <v>0.47475882237557737</v>
      </c>
      <c r="U2516">
        <v>2026</v>
      </c>
      <c r="V2516" t="s">
        <v>89</v>
      </c>
      <c r="W2516">
        <v>12</v>
      </c>
      <c r="X2516" t="s">
        <v>92</v>
      </c>
    </row>
    <row r="2517" spans="1:24">
      <c r="A2517">
        <v>3722</v>
      </c>
      <c r="B2517" s="28">
        <v>46359</v>
      </c>
      <c r="C2517">
        <v>2026</v>
      </c>
      <c r="D2517" t="s">
        <v>89</v>
      </c>
      <c r="E2517">
        <v>12</v>
      </c>
      <c r="F2517" t="s">
        <v>92</v>
      </c>
      <c r="G2517" t="s">
        <v>11</v>
      </c>
      <c r="H2517" t="s">
        <v>18</v>
      </c>
      <c r="I2517" t="s">
        <v>2</v>
      </c>
      <c r="J2517" t="s">
        <v>3</v>
      </c>
      <c r="K2517" t="s">
        <v>9</v>
      </c>
      <c r="L2517" t="s">
        <v>17</v>
      </c>
      <c r="M2517">
        <v>1</v>
      </c>
      <c r="N2517">
        <v>144.78</v>
      </c>
      <c r="O2517">
        <v>0.15</v>
      </c>
      <c r="P2517">
        <v>81.53</v>
      </c>
      <c r="Q2517">
        <v>123.063</v>
      </c>
      <c r="R2517">
        <v>81.53</v>
      </c>
      <c r="S2517">
        <v>41.533000000000001</v>
      </c>
      <c r="T2517">
        <v>0.33749380398657597</v>
      </c>
      <c r="U2517">
        <v>2026</v>
      </c>
      <c r="V2517" t="s">
        <v>89</v>
      </c>
      <c r="W2517">
        <v>12</v>
      </c>
      <c r="X2517" t="s">
        <v>92</v>
      </c>
    </row>
    <row r="2518" spans="1:24">
      <c r="A2518">
        <v>4201</v>
      </c>
      <c r="B2518" s="28">
        <v>46359</v>
      </c>
      <c r="C2518">
        <v>2026</v>
      </c>
      <c r="D2518" t="s">
        <v>89</v>
      </c>
      <c r="E2518">
        <v>12</v>
      </c>
      <c r="F2518" t="s">
        <v>92</v>
      </c>
      <c r="G2518" t="s">
        <v>20</v>
      </c>
      <c r="H2518" t="s">
        <v>31</v>
      </c>
      <c r="I2518" t="s">
        <v>2</v>
      </c>
      <c r="J2518" t="s">
        <v>16</v>
      </c>
      <c r="K2518" t="s">
        <v>14</v>
      </c>
      <c r="L2518" t="s">
        <v>44</v>
      </c>
      <c r="M2518">
        <v>1</v>
      </c>
      <c r="N2518">
        <v>133.80000000000001</v>
      </c>
      <c r="O2518">
        <v>0</v>
      </c>
      <c r="P2518">
        <v>66.349999999999994</v>
      </c>
      <c r="Q2518">
        <v>133.80000000000001</v>
      </c>
      <c r="R2518">
        <v>66.349999999999994</v>
      </c>
      <c r="S2518">
        <v>67.450000000000017</v>
      </c>
      <c r="T2518">
        <v>0.50411061285500758</v>
      </c>
      <c r="U2518">
        <v>2026</v>
      </c>
      <c r="V2518" t="s">
        <v>89</v>
      </c>
      <c r="W2518">
        <v>12</v>
      </c>
      <c r="X2518" t="s">
        <v>92</v>
      </c>
    </row>
    <row r="2519" spans="1:24">
      <c r="A2519">
        <v>4498</v>
      </c>
      <c r="B2519" s="28">
        <v>46359</v>
      </c>
      <c r="C2519">
        <v>2026</v>
      </c>
      <c r="D2519" t="s">
        <v>89</v>
      </c>
      <c r="E2519">
        <v>12</v>
      </c>
      <c r="F2519" t="s">
        <v>92</v>
      </c>
      <c r="G2519" t="s">
        <v>20</v>
      </c>
      <c r="H2519" t="s">
        <v>31</v>
      </c>
      <c r="I2519" t="s">
        <v>19</v>
      </c>
      <c r="J2519" t="s">
        <v>13</v>
      </c>
      <c r="K2519" t="s">
        <v>23</v>
      </c>
      <c r="L2519" t="s">
        <v>51</v>
      </c>
      <c r="M2519">
        <v>1</v>
      </c>
      <c r="N2519">
        <v>124.93</v>
      </c>
      <c r="O2519">
        <v>0</v>
      </c>
      <c r="P2519">
        <v>59.41</v>
      </c>
      <c r="Q2519">
        <v>124.93</v>
      </c>
      <c r="R2519">
        <v>59.41</v>
      </c>
      <c r="S2519">
        <v>65.52000000000001</v>
      </c>
      <c r="T2519">
        <v>0.52445369406867848</v>
      </c>
      <c r="U2519">
        <v>2026</v>
      </c>
      <c r="V2519" t="s">
        <v>89</v>
      </c>
      <c r="W2519">
        <v>12</v>
      </c>
      <c r="X2519" t="s">
        <v>92</v>
      </c>
    </row>
    <row r="2520" spans="1:24">
      <c r="A2520">
        <v>4791</v>
      </c>
      <c r="B2520" s="28">
        <v>46359</v>
      </c>
      <c r="C2520">
        <v>2026</v>
      </c>
      <c r="D2520" t="s">
        <v>89</v>
      </c>
      <c r="E2520">
        <v>12</v>
      </c>
      <c r="F2520" t="s">
        <v>92</v>
      </c>
      <c r="G2520" t="s">
        <v>6</v>
      </c>
      <c r="H2520" t="s">
        <v>43</v>
      </c>
      <c r="I2520" t="s">
        <v>2</v>
      </c>
      <c r="J2520" t="s">
        <v>13</v>
      </c>
      <c r="K2520" t="s">
        <v>9</v>
      </c>
      <c r="L2520" t="s">
        <v>46</v>
      </c>
      <c r="M2520">
        <v>2</v>
      </c>
      <c r="N2520">
        <v>70.59</v>
      </c>
      <c r="O2520">
        <v>0.1</v>
      </c>
      <c r="P2520">
        <v>32.68</v>
      </c>
      <c r="Q2520">
        <v>127.06200000000001</v>
      </c>
      <c r="R2520">
        <v>65.36</v>
      </c>
      <c r="S2520">
        <v>61.702000000000012</v>
      </c>
      <c r="T2520">
        <v>0.48560545245628123</v>
      </c>
      <c r="U2520">
        <v>2026</v>
      </c>
      <c r="V2520" t="s">
        <v>89</v>
      </c>
      <c r="W2520">
        <v>12</v>
      </c>
      <c r="X2520" t="s">
        <v>92</v>
      </c>
    </row>
    <row r="2521" spans="1:24">
      <c r="A2521">
        <v>614</v>
      </c>
      <c r="B2521" s="28">
        <v>46360</v>
      </c>
      <c r="C2521">
        <v>2026</v>
      </c>
      <c r="D2521" t="s">
        <v>89</v>
      </c>
      <c r="E2521">
        <v>12</v>
      </c>
      <c r="F2521" t="s">
        <v>92</v>
      </c>
      <c r="G2521" t="s">
        <v>20</v>
      </c>
      <c r="H2521" t="s">
        <v>31</v>
      </c>
      <c r="I2521" t="s">
        <v>2</v>
      </c>
      <c r="J2521" t="s">
        <v>3</v>
      </c>
      <c r="K2521" t="s">
        <v>9</v>
      </c>
      <c r="L2521" t="s">
        <v>37</v>
      </c>
      <c r="M2521">
        <v>2</v>
      </c>
      <c r="N2521">
        <v>151.05000000000001</v>
      </c>
      <c r="O2521">
        <v>0.15</v>
      </c>
      <c r="P2521">
        <v>80.36</v>
      </c>
      <c r="Q2521">
        <v>256.78500000000003</v>
      </c>
      <c r="R2521">
        <v>160.72</v>
      </c>
      <c r="S2521">
        <v>96.065000000000026</v>
      </c>
      <c r="T2521">
        <v>0.37410674299511271</v>
      </c>
      <c r="U2521">
        <v>2026</v>
      </c>
      <c r="V2521" t="s">
        <v>89</v>
      </c>
      <c r="W2521">
        <v>12</v>
      </c>
      <c r="X2521" t="s">
        <v>92</v>
      </c>
    </row>
    <row r="2522" spans="1:24">
      <c r="A2522">
        <v>2301</v>
      </c>
      <c r="B2522" s="28">
        <v>46360</v>
      </c>
      <c r="C2522">
        <v>2026</v>
      </c>
      <c r="D2522" t="s">
        <v>89</v>
      </c>
      <c r="E2522">
        <v>12</v>
      </c>
      <c r="F2522" t="s">
        <v>92</v>
      </c>
      <c r="G2522" t="s">
        <v>20</v>
      </c>
      <c r="H2522" t="s">
        <v>31</v>
      </c>
      <c r="I2522" t="s">
        <v>2</v>
      </c>
      <c r="J2522" t="s">
        <v>3</v>
      </c>
      <c r="K2522" t="s">
        <v>23</v>
      </c>
      <c r="L2522" t="s">
        <v>51</v>
      </c>
      <c r="M2522">
        <v>2</v>
      </c>
      <c r="N2522">
        <v>120.37</v>
      </c>
      <c r="O2522">
        <v>0.2</v>
      </c>
      <c r="P2522">
        <v>59.39</v>
      </c>
      <c r="Q2522">
        <v>192.59200000000001</v>
      </c>
      <c r="R2522">
        <v>118.78</v>
      </c>
      <c r="S2522">
        <v>73.812000000000012</v>
      </c>
      <c r="T2522">
        <v>0.3832557946332143</v>
      </c>
      <c r="U2522">
        <v>2026</v>
      </c>
      <c r="V2522" t="s">
        <v>89</v>
      </c>
      <c r="W2522">
        <v>12</v>
      </c>
      <c r="X2522" t="s">
        <v>92</v>
      </c>
    </row>
    <row r="2523" spans="1:24">
      <c r="A2523">
        <v>4430</v>
      </c>
      <c r="B2523" s="28">
        <v>46360</v>
      </c>
      <c r="C2523">
        <v>2026</v>
      </c>
      <c r="D2523" t="s">
        <v>89</v>
      </c>
      <c r="E2523">
        <v>12</v>
      </c>
      <c r="F2523" t="s">
        <v>92</v>
      </c>
      <c r="G2523" t="s">
        <v>6</v>
      </c>
      <c r="H2523" t="s">
        <v>7</v>
      </c>
      <c r="I2523" t="s">
        <v>2</v>
      </c>
      <c r="J2523" t="s">
        <v>3</v>
      </c>
      <c r="K2523" t="s">
        <v>23</v>
      </c>
      <c r="L2523" t="s">
        <v>29</v>
      </c>
      <c r="M2523">
        <v>3</v>
      </c>
      <c r="N2523">
        <v>193.8</v>
      </c>
      <c r="O2523">
        <v>0</v>
      </c>
      <c r="P2523">
        <v>104.55</v>
      </c>
      <c r="Q2523">
        <v>581.40000000000009</v>
      </c>
      <c r="R2523">
        <v>313.64999999999998</v>
      </c>
      <c r="S2523">
        <v>267.75000000000011</v>
      </c>
      <c r="T2523">
        <v>0.46052631578947378</v>
      </c>
      <c r="U2523">
        <v>2026</v>
      </c>
      <c r="V2523" t="s">
        <v>89</v>
      </c>
      <c r="W2523">
        <v>12</v>
      </c>
      <c r="X2523" t="s">
        <v>92</v>
      </c>
    </row>
    <row r="2524" spans="1:24">
      <c r="A2524">
        <v>318</v>
      </c>
      <c r="B2524" s="28">
        <v>46361</v>
      </c>
      <c r="C2524">
        <v>2026</v>
      </c>
      <c r="D2524" t="s">
        <v>89</v>
      </c>
      <c r="E2524">
        <v>12</v>
      </c>
      <c r="F2524" t="s">
        <v>92</v>
      </c>
      <c r="G2524" t="s">
        <v>20</v>
      </c>
      <c r="H2524" t="s">
        <v>47</v>
      </c>
      <c r="I2524" t="s">
        <v>2</v>
      </c>
      <c r="J2524" t="s">
        <v>16</v>
      </c>
      <c r="K2524" t="s">
        <v>9</v>
      </c>
      <c r="L2524" t="s">
        <v>17</v>
      </c>
      <c r="M2524">
        <v>1</v>
      </c>
      <c r="N2524">
        <v>146.08000000000001</v>
      </c>
      <c r="O2524">
        <v>0.1</v>
      </c>
      <c r="P2524">
        <v>81.540000000000006</v>
      </c>
      <c r="Q2524">
        <v>131.47200000000001</v>
      </c>
      <c r="R2524">
        <v>81.540000000000006</v>
      </c>
      <c r="S2524">
        <v>49.932000000000002</v>
      </c>
      <c r="T2524">
        <v>0.37979189485213583</v>
      </c>
      <c r="U2524">
        <v>2026</v>
      </c>
      <c r="V2524" t="s">
        <v>89</v>
      </c>
      <c r="W2524">
        <v>12</v>
      </c>
      <c r="X2524" t="s">
        <v>92</v>
      </c>
    </row>
    <row r="2525" spans="1:24">
      <c r="A2525">
        <v>782</v>
      </c>
      <c r="B2525" s="28">
        <v>46361</v>
      </c>
      <c r="C2525">
        <v>2026</v>
      </c>
      <c r="D2525" t="s">
        <v>89</v>
      </c>
      <c r="E2525">
        <v>12</v>
      </c>
      <c r="F2525" t="s">
        <v>92</v>
      </c>
      <c r="G2525" t="s">
        <v>20</v>
      </c>
      <c r="H2525" t="s">
        <v>31</v>
      </c>
      <c r="I2525" t="s">
        <v>8</v>
      </c>
      <c r="J2525" t="s">
        <v>16</v>
      </c>
      <c r="K2525" t="s">
        <v>4</v>
      </c>
      <c r="L2525" t="s">
        <v>30</v>
      </c>
      <c r="M2525">
        <v>4</v>
      </c>
      <c r="N2525">
        <v>101.17</v>
      </c>
      <c r="O2525">
        <v>0.15</v>
      </c>
      <c r="P2525">
        <v>50.48</v>
      </c>
      <c r="Q2525">
        <v>343.97800000000001</v>
      </c>
      <c r="R2525">
        <v>201.92</v>
      </c>
      <c r="S2525">
        <v>142.05800000000002</v>
      </c>
      <c r="T2525">
        <v>0.41298571420265257</v>
      </c>
      <c r="U2525">
        <v>2026</v>
      </c>
      <c r="V2525" t="s">
        <v>89</v>
      </c>
      <c r="W2525">
        <v>12</v>
      </c>
      <c r="X2525" t="s">
        <v>92</v>
      </c>
    </row>
    <row r="2526" spans="1:24">
      <c r="A2526">
        <v>1402</v>
      </c>
      <c r="B2526" s="28">
        <v>46361</v>
      </c>
      <c r="C2526">
        <v>2026</v>
      </c>
      <c r="D2526" t="s">
        <v>89</v>
      </c>
      <c r="E2526">
        <v>12</v>
      </c>
      <c r="F2526" t="s">
        <v>92</v>
      </c>
      <c r="G2526" t="s">
        <v>6</v>
      </c>
      <c r="H2526" t="s">
        <v>27</v>
      </c>
      <c r="I2526" t="s">
        <v>19</v>
      </c>
      <c r="J2526" t="s">
        <v>13</v>
      </c>
      <c r="K2526" t="s">
        <v>23</v>
      </c>
      <c r="L2526" t="s">
        <v>51</v>
      </c>
      <c r="M2526">
        <v>2</v>
      </c>
      <c r="N2526">
        <v>121.64</v>
      </c>
      <c r="O2526">
        <v>0</v>
      </c>
      <c r="P2526">
        <v>61.94</v>
      </c>
      <c r="Q2526">
        <v>243.28</v>
      </c>
      <c r="R2526">
        <v>123.88</v>
      </c>
      <c r="S2526">
        <v>119.4</v>
      </c>
      <c r="T2526">
        <v>0.49079250246629402</v>
      </c>
      <c r="U2526">
        <v>2026</v>
      </c>
      <c r="V2526" t="s">
        <v>89</v>
      </c>
      <c r="W2526">
        <v>12</v>
      </c>
      <c r="X2526" t="s">
        <v>92</v>
      </c>
    </row>
    <row r="2527" spans="1:24">
      <c r="A2527">
        <v>1824</v>
      </c>
      <c r="B2527" s="28">
        <v>46361</v>
      </c>
      <c r="C2527">
        <v>2026</v>
      </c>
      <c r="D2527" t="s">
        <v>89</v>
      </c>
      <c r="E2527">
        <v>12</v>
      </c>
      <c r="F2527" t="s">
        <v>92</v>
      </c>
      <c r="G2527" t="s">
        <v>6</v>
      </c>
      <c r="H2527" t="s">
        <v>7</v>
      </c>
      <c r="I2527" t="s">
        <v>2</v>
      </c>
      <c r="J2527" t="s">
        <v>3</v>
      </c>
      <c r="K2527" t="s">
        <v>14</v>
      </c>
      <c r="L2527" t="s">
        <v>48</v>
      </c>
      <c r="M2527">
        <v>1</v>
      </c>
      <c r="N2527">
        <v>165.1</v>
      </c>
      <c r="O2527">
        <v>0.05</v>
      </c>
      <c r="P2527">
        <v>85.23</v>
      </c>
      <c r="Q2527">
        <v>156.845</v>
      </c>
      <c r="R2527">
        <v>85.23</v>
      </c>
      <c r="S2527">
        <v>71.614999999999995</v>
      </c>
      <c r="T2527">
        <v>0.45659727756702473</v>
      </c>
      <c r="U2527">
        <v>2026</v>
      </c>
      <c r="V2527" t="s">
        <v>89</v>
      </c>
      <c r="W2527">
        <v>12</v>
      </c>
      <c r="X2527" t="s">
        <v>92</v>
      </c>
    </row>
    <row r="2528" spans="1:24">
      <c r="A2528">
        <v>2141</v>
      </c>
      <c r="B2528" s="28">
        <v>46361</v>
      </c>
      <c r="C2528">
        <v>2026</v>
      </c>
      <c r="D2528" t="s">
        <v>89</v>
      </c>
      <c r="E2528">
        <v>12</v>
      </c>
      <c r="F2528" t="s">
        <v>92</v>
      </c>
      <c r="G2528" t="s">
        <v>20</v>
      </c>
      <c r="H2528" t="s">
        <v>47</v>
      </c>
      <c r="I2528" t="s">
        <v>2</v>
      </c>
      <c r="J2528" t="s">
        <v>13</v>
      </c>
      <c r="K2528" t="s">
        <v>23</v>
      </c>
      <c r="L2528" t="s">
        <v>29</v>
      </c>
      <c r="M2528">
        <v>3</v>
      </c>
      <c r="N2528">
        <v>194.07</v>
      </c>
      <c r="O2528">
        <v>0.1</v>
      </c>
      <c r="P2528">
        <v>102.37</v>
      </c>
      <c r="Q2528">
        <v>523.98900000000003</v>
      </c>
      <c r="R2528">
        <v>307.11</v>
      </c>
      <c r="S2528">
        <v>216.87900000000002</v>
      </c>
      <c r="T2528">
        <v>0.4138999101126169</v>
      </c>
      <c r="U2528">
        <v>2026</v>
      </c>
      <c r="V2528" t="s">
        <v>89</v>
      </c>
      <c r="W2528">
        <v>12</v>
      </c>
      <c r="X2528" t="s">
        <v>92</v>
      </c>
    </row>
    <row r="2529" spans="1:24">
      <c r="A2529">
        <v>3517</v>
      </c>
      <c r="B2529" s="28">
        <v>46361</v>
      </c>
      <c r="C2529">
        <v>2026</v>
      </c>
      <c r="D2529" t="s">
        <v>89</v>
      </c>
      <c r="E2529">
        <v>12</v>
      </c>
      <c r="F2529" t="s">
        <v>92</v>
      </c>
      <c r="G2529" t="s">
        <v>20</v>
      </c>
      <c r="H2529" t="s">
        <v>47</v>
      </c>
      <c r="I2529" t="s">
        <v>28</v>
      </c>
      <c r="J2529" t="s">
        <v>13</v>
      </c>
      <c r="K2529" t="s">
        <v>9</v>
      </c>
      <c r="L2529" t="s">
        <v>37</v>
      </c>
      <c r="M2529">
        <v>1</v>
      </c>
      <c r="N2529">
        <v>152.44</v>
      </c>
      <c r="O2529">
        <v>0.1</v>
      </c>
      <c r="P2529">
        <v>76.91</v>
      </c>
      <c r="Q2529">
        <v>137.196</v>
      </c>
      <c r="R2529">
        <v>76.91</v>
      </c>
      <c r="S2529">
        <v>60.286000000000001</v>
      </c>
      <c r="T2529">
        <v>0.43941514329863846</v>
      </c>
      <c r="U2529">
        <v>2026</v>
      </c>
      <c r="V2529" t="s">
        <v>89</v>
      </c>
      <c r="W2529">
        <v>12</v>
      </c>
      <c r="X2529" t="s">
        <v>92</v>
      </c>
    </row>
    <row r="2530" spans="1:24">
      <c r="A2530">
        <v>4055</v>
      </c>
      <c r="B2530" s="28">
        <v>46361</v>
      </c>
      <c r="C2530">
        <v>2026</v>
      </c>
      <c r="D2530" t="s">
        <v>89</v>
      </c>
      <c r="E2530">
        <v>12</v>
      </c>
      <c r="F2530" t="s">
        <v>92</v>
      </c>
      <c r="G2530" t="s">
        <v>6</v>
      </c>
      <c r="H2530" t="s">
        <v>43</v>
      </c>
      <c r="I2530" t="s">
        <v>2</v>
      </c>
      <c r="J2530" t="s">
        <v>3</v>
      </c>
      <c r="K2530" t="s">
        <v>23</v>
      </c>
      <c r="L2530" t="s">
        <v>51</v>
      </c>
      <c r="M2530">
        <v>1</v>
      </c>
      <c r="N2530">
        <v>123.82</v>
      </c>
      <c r="O2530">
        <v>0.05</v>
      </c>
      <c r="P2530">
        <v>59.19</v>
      </c>
      <c r="Q2530">
        <v>117.62899999999999</v>
      </c>
      <c r="R2530">
        <v>59.19</v>
      </c>
      <c r="S2530">
        <v>58.438999999999993</v>
      </c>
      <c r="T2530">
        <v>0.49680775999115862</v>
      </c>
      <c r="U2530">
        <v>2026</v>
      </c>
      <c r="V2530" t="s">
        <v>89</v>
      </c>
      <c r="W2530">
        <v>12</v>
      </c>
      <c r="X2530" t="s">
        <v>92</v>
      </c>
    </row>
    <row r="2531" spans="1:24">
      <c r="A2531">
        <v>4168</v>
      </c>
      <c r="B2531" s="28">
        <v>46361</v>
      </c>
      <c r="C2531">
        <v>2026</v>
      </c>
      <c r="D2531" t="s">
        <v>89</v>
      </c>
      <c r="E2531">
        <v>12</v>
      </c>
      <c r="F2531" t="s">
        <v>92</v>
      </c>
      <c r="G2531" t="s">
        <v>0</v>
      </c>
      <c r="H2531" t="s">
        <v>1</v>
      </c>
      <c r="I2531" t="s">
        <v>2</v>
      </c>
      <c r="J2531" t="s">
        <v>13</v>
      </c>
      <c r="K2531" t="s">
        <v>9</v>
      </c>
      <c r="L2531" t="s">
        <v>46</v>
      </c>
      <c r="M2531">
        <v>4</v>
      </c>
      <c r="N2531">
        <v>71.12</v>
      </c>
      <c r="O2531">
        <v>0.05</v>
      </c>
      <c r="P2531">
        <v>31.93</v>
      </c>
      <c r="Q2531">
        <v>270.25600000000003</v>
      </c>
      <c r="R2531">
        <v>127.72</v>
      </c>
      <c r="S2531">
        <v>142.53600000000003</v>
      </c>
      <c r="T2531">
        <v>0.52741104730329769</v>
      </c>
      <c r="U2531">
        <v>2026</v>
      </c>
      <c r="V2531" t="s">
        <v>89</v>
      </c>
      <c r="W2531">
        <v>12</v>
      </c>
      <c r="X2531" t="s">
        <v>92</v>
      </c>
    </row>
    <row r="2532" spans="1:24">
      <c r="A2532">
        <v>4317</v>
      </c>
      <c r="B2532" s="28">
        <v>46361</v>
      </c>
      <c r="C2532">
        <v>2026</v>
      </c>
      <c r="D2532" t="s">
        <v>89</v>
      </c>
      <c r="E2532">
        <v>12</v>
      </c>
      <c r="F2532" t="s">
        <v>92</v>
      </c>
      <c r="G2532" t="s">
        <v>11</v>
      </c>
      <c r="H2532" t="s">
        <v>52</v>
      </c>
      <c r="I2532" t="s">
        <v>28</v>
      </c>
      <c r="J2532" t="s">
        <v>3</v>
      </c>
      <c r="K2532" t="s">
        <v>9</v>
      </c>
      <c r="L2532" t="s">
        <v>46</v>
      </c>
      <c r="M2532">
        <v>1</v>
      </c>
      <c r="N2532">
        <v>71.55</v>
      </c>
      <c r="O2532">
        <v>0.1</v>
      </c>
      <c r="P2532">
        <v>32.07</v>
      </c>
      <c r="Q2532">
        <v>64.394999999999996</v>
      </c>
      <c r="R2532">
        <v>32.07</v>
      </c>
      <c r="S2532">
        <v>32.324999999999996</v>
      </c>
      <c r="T2532">
        <v>0.50197996738877237</v>
      </c>
      <c r="U2532">
        <v>2026</v>
      </c>
      <c r="V2532" t="s">
        <v>89</v>
      </c>
      <c r="W2532">
        <v>12</v>
      </c>
      <c r="X2532" t="s">
        <v>92</v>
      </c>
    </row>
    <row r="2533" spans="1:24">
      <c r="A2533">
        <v>4879</v>
      </c>
      <c r="B2533" s="28">
        <v>46361</v>
      </c>
      <c r="C2533">
        <v>2026</v>
      </c>
      <c r="D2533" t="s">
        <v>89</v>
      </c>
      <c r="E2533">
        <v>12</v>
      </c>
      <c r="F2533" t="s">
        <v>92</v>
      </c>
      <c r="G2533" t="s">
        <v>11</v>
      </c>
      <c r="H2533" t="s">
        <v>12</v>
      </c>
      <c r="I2533" t="s">
        <v>28</v>
      </c>
      <c r="J2533" t="s">
        <v>3</v>
      </c>
      <c r="K2533" t="s">
        <v>9</v>
      </c>
      <c r="L2533" t="s">
        <v>46</v>
      </c>
      <c r="M2533">
        <v>2</v>
      </c>
      <c r="N2533">
        <v>70.239999999999995</v>
      </c>
      <c r="O2533">
        <v>0.1</v>
      </c>
      <c r="P2533">
        <v>33.29</v>
      </c>
      <c r="Q2533">
        <v>126.43199999999999</v>
      </c>
      <c r="R2533">
        <v>66.58</v>
      </c>
      <c r="S2533">
        <v>59.85199999999999</v>
      </c>
      <c r="T2533">
        <v>0.47339281194634264</v>
      </c>
      <c r="U2533">
        <v>2026</v>
      </c>
      <c r="V2533" t="s">
        <v>89</v>
      </c>
      <c r="W2533">
        <v>12</v>
      </c>
      <c r="X2533" t="s">
        <v>92</v>
      </c>
    </row>
    <row r="2534" spans="1:24">
      <c r="A2534">
        <v>467</v>
      </c>
      <c r="B2534" s="28">
        <v>46362</v>
      </c>
      <c r="C2534">
        <v>2026</v>
      </c>
      <c r="D2534" t="s">
        <v>89</v>
      </c>
      <c r="E2534">
        <v>12</v>
      </c>
      <c r="F2534" t="s">
        <v>92</v>
      </c>
      <c r="G2534" t="s">
        <v>0</v>
      </c>
      <c r="H2534" t="s">
        <v>1</v>
      </c>
      <c r="I2534" t="s">
        <v>28</v>
      </c>
      <c r="J2534" t="s">
        <v>3</v>
      </c>
      <c r="K2534" t="s">
        <v>4</v>
      </c>
      <c r="L2534" t="s">
        <v>22</v>
      </c>
      <c r="M2534">
        <v>2</v>
      </c>
      <c r="N2534">
        <v>50.68</v>
      </c>
      <c r="O2534">
        <v>0.15</v>
      </c>
      <c r="P2534">
        <v>22.41</v>
      </c>
      <c r="Q2534">
        <v>86.155999999999992</v>
      </c>
      <c r="R2534">
        <v>44.82</v>
      </c>
      <c r="S2534">
        <v>41.335999999999991</v>
      </c>
      <c r="T2534">
        <v>0.47978086262129155</v>
      </c>
      <c r="U2534">
        <v>2026</v>
      </c>
      <c r="V2534" t="s">
        <v>89</v>
      </c>
      <c r="W2534">
        <v>12</v>
      </c>
      <c r="X2534" t="s">
        <v>92</v>
      </c>
    </row>
    <row r="2535" spans="1:24">
      <c r="A2535">
        <v>825</v>
      </c>
      <c r="B2535" s="28">
        <v>46362</v>
      </c>
      <c r="C2535">
        <v>2026</v>
      </c>
      <c r="D2535" t="s">
        <v>89</v>
      </c>
      <c r="E2535">
        <v>12</v>
      </c>
      <c r="F2535" t="s">
        <v>92</v>
      </c>
      <c r="G2535" t="s">
        <v>20</v>
      </c>
      <c r="H2535" t="s">
        <v>31</v>
      </c>
      <c r="I2535" t="s">
        <v>2</v>
      </c>
      <c r="J2535" t="s">
        <v>13</v>
      </c>
      <c r="K2535" t="s">
        <v>4</v>
      </c>
      <c r="L2535" t="s">
        <v>30</v>
      </c>
      <c r="M2535">
        <v>1</v>
      </c>
      <c r="N2535">
        <v>101.26</v>
      </c>
      <c r="O2535">
        <v>0</v>
      </c>
      <c r="P2535">
        <v>51.7</v>
      </c>
      <c r="Q2535">
        <v>101.26</v>
      </c>
      <c r="R2535">
        <v>51.7</v>
      </c>
      <c r="S2535">
        <v>49.56</v>
      </c>
      <c r="T2535">
        <v>0.4894331424056883</v>
      </c>
      <c r="U2535">
        <v>2026</v>
      </c>
      <c r="V2535" t="s">
        <v>89</v>
      </c>
      <c r="W2535">
        <v>12</v>
      </c>
      <c r="X2535" t="s">
        <v>92</v>
      </c>
    </row>
    <row r="2536" spans="1:24">
      <c r="A2536">
        <v>2346</v>
      </c>
      <c r="B2536" s="28">
        <v>46362</v>
      </c>
      <c r="C2536">
        <v>2026</v>
      </c>
      <c r="D2536" t="s">
        <v>89</v>
      </c>
      <c r="E2536">
        <v>12</v>
      </c>
      <c r="F2536" t="s">
        <v>92</v>
      </c>
      <c r="G2536" t="s">
        <v>0</v>
      </c>
      <c r="H2536" t="s">
        <v>1</v>
      </c>
      <c r="I2536" t="s">
        <v>28</v>
      </c>
      <c r="J2536" t="s">
        <v>16</v>
      </c>
      <c r="K2536" t="s">
        <v>14</v>
      </c>
      <c r="L2536" t="s">
        <v>32</v>
      </c>
      <c r="M2536">
        <v>2</v>
      </c>
      <c r="N2536">
        <v>46.01</v>
      </c>
      <c r="O2536">
        <v>0.05</v>
      </c>
      <c r="P2536">
        <v>18.399999999999999</v>
      </c>
      <c r="Q2536">
        <v>87.418999999999997</v>
      </c>
      <c r="R2536">
        <v>36.799999999999997</v>
      </c>
      <c r="S2536">
        <v>50.619</v>
      </c>
      <c r="T2536">
        <v>0.57903888170763795</v>
      </c>
      <c r="U2536">
        <v>2026</v>
      </c>
      <c r="V2536" t="s">
        <v>89</v>
      </c>
      <c r="W2536">
        <v>12</v>
      </c>
      <c r="X2536" t="s">
        <v>92</v>
      </c>
    </row>
    <row r="2537" spans="1:24">
      <c r="A2537">
        <v>3095</v>
      </c>
      <c r="B2537" s="28">
        <v>46362</v>
      </c>
      <c r="C2537">
        <v>2026</v>
      </c>
      <c r="D2537" t="s">
        <v>89</v>
      </c>
      <c r="E2537">
        <v>12</v>
      </c>
      <c r="F2537" t="s">
        <v>92</v>
      </c>
      <c r="G2537" t="s">
        <v>6</v>
      </c>
      <c r="H2537" t="s">
        <v>43</v>
      </c>
      <c r="I2537" t="s">
        <v>2</v>
      </c>
      <c r="J2537" t="s">
        <v>13</v>
      </c>
      <c r="K2537" t="s">
        <v>14</v>
      </c>
      <c r="L2537" t="s">
        <v>44</v>
      </c>
      <c r="M2537">
        <v>2</v>
      </c>
      <c r="N2537">
        <v>131.97999999999999</v>
      </c>
      <c r="O2537">
        <v>0.1</v>
      </c>
      <c r="P2537">
        <v>68.02</v>
      </c>
      <c r="Q2537">
        <v>237.56399999999999</v>
      </c>
      <c r="R2537">
        <v>136.04</v>
      </c>
      <c r="S2537">
        <v>101.524</v>
      </c>
      <c r="T2537">
        <v>0.42735431294303855</v>
      </c>
      <c r="U2537">
        <v>2026</v>
      </c>
      <c r="V2537" t="s">
        <v>89</v>
      </c>
      <c r="W2537">
        <v>12</v>
      </c>
      <c r="X2537" t="s">
        <v>92</v>
      </c>
    </row>
    <row r="2538" spans="1:24">
      <c r="A2538">
        <v>3580</v>
      </c>
      <c r="B2538" s="28">
        <v>46362</v>
      </c>
      <c r="C2538">
        <v>2026</v>
      </c>
      <c r="D2538" t="s">
        <v>89</v>
      </c>
      <c r="E2538">
        <v>12</v>
      </c>
      <c r="F2538" t="s">
        <v>92</v>
      </c>
      <c r="G2538" t="s">
        <v>20</v>
      </c>
      <c r="H2538" t="s">
        <v>31</v>
      </c>
      <c r="I2538" t="s">
        <v>19</v>
      </c>
      <c r="J2538" t="s">
        <v>13</v>
      </c>
      <c r="K2538" t="s">
        <v>9</v>
      </c>
      <c r="L2538" t="s">
        <v>46</v>
      </c>
      <c r="M2538">
        <v>2</v>
      </c>
      <c r="N2538">
        <v>73.16</v>
      </c>
      <c r="O2538">
        <v>0.15</v>
      </c>
      <c r="P2538">
        <v>32.64</v>
      </c>
      <c r="Q2538">
        <v>124.37199999999999</v>
      </c>
      <c r="R2538">
        <v>65.28</v>
      </c>
      <c r="S2538">
        <v>59.091999999999985</v>
      </c>
      <c r="T2538">
        <v>0.47512301804264617</v>
      </c>
      <c r="U2538">
        <v>2026</v>
      </c>
      <c r="V2538" t="s">
        <v>89</v>
      </c>
      <c r="W2538">
        <v>12</v>
      </c>
      <c r="X2538" t="s">
        <v>92</v>
      </c>
    </row>
    <row r="2539" spans="1:24">
      <c r="A2539">
        <v>4672</v>
      </c>
      <c r="B2539" s="28">
        <v>46362</v>
      </c>
      <c r="C2539">
        <v>2026</v>
      </c>
      <c r="D2539" t="s">
        <v>89</v>
      </c>
      <c r="E2539">
        <v>12</v>
      </c>
      <c r="F2539" t="s">
        <v>92</v>
      </c>
      <c r="G2539" t="s">
        <v>6</v>
      </c>
      <c r="H2539" t="s">
        <v>27</v>
      </c>
      <c r="I2539" t="s">
        <v>2</v>
      </c>
      <c r="J2539" t="s">
        <v>16</v>
      </c>
      <c r="K2539" t="s">
        <v>14</v>
      </c>
      <c r="L2539" t="s">
        <v>32</v>
      </c>
      <c r="M2539">
        <v>2</v>
      </c>
      <c r="N2539">
        <v>47.43</v>
      </c>
      <c r="O2539">
        <v>0.05</v>
      </c>
      <c r="P2539">
        <v>18.63</v>
      </c>
      <c r="Q2539">
        <v>90.11699999999999</v>
      </c>
      <c r="R2539">
        <v>37.26</v>
      </c>
      <c r="S2539">
        <v>52.856999999999992</v>
      </c>
      <c r="T2539">
        <v>0.58653750124837711</v>
      </c>
      <c r="U2539">
        <v>2026</v>
      </c>
      <c r="V2539" t="s">
        <v>89</v>
      </c>
      <c r="W2539">
        <v>12</v>
      </c>
      <c r="X2539" t="s">
        <v>92</v>
      </c>
    </row>
    <row r="2540" spans="1:24">
      <c r="A2540">
        <v>533</v>
      </c>
      <c r="B2540" s="28">
        <v>46363</v>
      </c>
      <c r="C2540">
        <v>2026</v>
      </c>
      <c r="D2540" t="s">
        <v>89</v>
      </c>
      <c r="E2540">
        <v>12</v>
      </c>
      <c r="F2540" t="s">
        <v>92</v>
      </c>
      <c r="G2540" t="s">
        <v>0</v>
      </c>
      <c r="H2540" t="s">
        <v>36</v>
      </c>
      <c r="I2540" t="s">
        <v>2</v>
      </c>
      <c r="J2540" t="s">
        <v>13</v>
      </c>
      <c r="K2540" t="s">
        <v>14</v>
      </c>
      <c r="L2540" t="s">
        <v>15</v>
      </c>
      <c r="M2540">
        <v>1</v>
      </c>
      <c r="N2540">
        <v>35.93</v>
      </c>
      <c r="O2540">
        <v>0.05</v>
      </c>
      <c r="P2540">
        <v>13.23</v>
      </c>
      <c r="Q2540">
        <v>34.133499999999998</v>
      </c>
      <c r="R2540">
        <v>13.23</v>
      </c>
      <c r="S2540">
        <v>20.903499999999998</v>
      </c>
      <c r="T2540">
        <v>0.6124042363074399</v>
      </c>
      <c r="U2540">
        <v>2026</v>
      </c>
      <c r="V2540" t="s">
        <v>89</v>
      </c>
      <c r="W2540">
        <v>12</v>
      </c>
      <c r="X2540" t="s">
        <v>92</v>
      </c>
    </row>
    <row r="2541" spans="1:24">
      <c r="A2541">
        <v>2160</v>
      </c>
      <c r="B2541" s="28">
        <v>46363</v>
      </c>
      <c r="C2541">
        <v>2026</v>
      </c>
      <c r="D2541" t="s">
        <v>89</v>
      </c>
      <c r="E2541">
        <v>12</v>
      </c>
      <c r="F2541" t="s">
        <v>92</v>
      </c>
      <c r="G2541" t="s">
        <v>0</v>
      </c>
      <c r="H2541" t="s">
        <v>50</v>
      </c>
      <c r="I2541" t="s">
        <v>28</v>
      </c>
      <c r="J2541" t="s">
        <v>3</v>
      </c>
      <c r="K2541" t="s">
        <v>14</v>
      </c>
      <c r="L2541" t="s">
        <v>15</v>
      </c>
      <c r="M2541">
        <v>1</v>
      </c>
      <c r="N2541">
        <v>35.53</v>
      </c>
      <c r="O2541">
        <v>0.05</v>
      </c>
      <c r="P2541">
        <v>13.28</v>
      </c>
      <c r="Q2541">
        <v>33.753500000000003</v>
      </c>
      <c r="R2541">
        <v>13.28</v>
      </c>
      <c r="S2541">
        <v>20.473500000000001</v>
      </c>
      <c r="T2541">
        <v>0.6065593197742456</v>
      </c>
      <c r="U2541">
        <v>2026</v>
      </c>
      <c r="V2541" t="s">
        <v>89</v>
      </c>
      <c r="W2541">
        <v>12</v>
      </c>
      <c r="X2541" t="s">
        <v>92</v>
      </c>
    </row>
    <row r="2542" spans="1:24">
      <c r="A2542">
        <v>2841</v>
      </c>
      <c r="B2542" s="28">
        <v>46363</v>
      </c>
      <c r="C2542">
        <v>2026</v>
      </c>
      <c r="D2542" t="s">
        <v>89</v>
      </c>
      <c r="E2542">
        <v>12</v>
      </c>
      <c r="F2542" t="s">
        <v>92</v>
      </c>
      <c r="G2542" t="s">
        <v>6</v>
      </c>
      <c r="H2542" t="s">
        <v>49</v>
      </c>
      <c r="I2542" t="s">
        <v>2</v>
      </c>
      <c r="J2542" t="s">
        <v>13</v>
      </c>
      <c r="K2542" t="s">
        <v>23</v>
      </c>
      <c r="L2542" t="s">
        <v>29</v>
      </c>
      <c r="M2542">
        <v>3</v>
      </c>
      <c r="N2542">
        <v>196.97</v>
      </c>
      <c r="O2542">
        <v>0.15</v>
      </c>
      <c r="P2542">
        <v>101.88</v>
      </c>
      <c r="Q2542">
        <v>502.27349999999996</v>
      </c>
      <c r="R2542">
        <v>305.64</v>
      </c>
      <c r="S2542">
        <v>196.63349999999997</v>
      </c>
      <c r="T2542">
        <v>0.39148690902466482</v>
      </c>
      <c r="U2542">
        <v>2026</v>
      </c>
      <c r="V2542" t="s">
        <v>89</v>
      </c>
      <c r="W2542">
        <v>12</v>
      </c>
      <c r="X2542" t="s">
        <v>92</v>
      </c>
    </row>
    <row r="2543" spans="1:24">
      <c r="A2543">
        <v>3433</v>
      </c>
      <c r="B2543" s="28">
        <v>46363</v>
      </c>
      <c r="C2543">
        <v>2026</v>
      </c>
      <c r="D2543" t="s">
        <v>89</v>
      </c>
      <c r="E2543">
        <v>12</v>
      </c>
      <c r="F2543" t="s">
        <v>92</v>
      </c>
      <c r="G2543" t="s">
        <v>0</v>
      </c>
      <c r="H2543" t="s">
        <v>1</v>
      </c>
      <c r="I2543" t="s">
        <v>2</v>
      </c>
      <c r="J2543" t="s">
        <v>13</v>
      </c>
      <c r="K2543" t="s">
        <v>14</v>
      </c>
      <c r="L2543" t="s">
        <v>15</v>
      </c>
      <c r="M2543">
        <v>2</v>
      </c>
      <c r="N2543">
        <v>37.020000000000003</v>
      </c>
      <c r="O2543">
        <v>0.2</v>
      </c>
      <c r="P2543">
        <v>13.39</v>
      </c>
      <c r="Q2543">
        <v>59.232000000000006</v>
      </c>
      <c r="R2543">
        <v>26.78</v>
      </c>
      <c r="S2543">
        <v>32.452000000000005</v>
      </c>
      <c r="T2543">
        <v>0.5478795245813074</v>
      </c>
      <c r="U2543">
        <v>2026</v>
      </c>
      <c r="V2543" t="s">
        <v>89</v>
      </c>
      <c r="W2543">
        <v>12</v>
      </c>
      <c r="X2543" t="s">
        <v>92</v>
      </c>
    </row>
    <row r="2544" spans="1:24">
      <c r="A2544">
        <v>3763</v>
      </c>
      <c r="B2544" s="28">
        <v>46363</v>
      </c>
      <c r="C2544">
        <v>2026</v>
      </c>
      <c r="D2544" t="s">
        <v>89</v>
      </c>
      <c r="E2544">
        <v>12</v>
      </c>
      <c r="F2544" t="s">
        <v>92</v>
      </c>
      <c r="G2544" t="s">
        <v>6</v>
      </c>
      <c r="H2544" t="s">
        <v>49</v>
      </c>
      <c r="I2544" t="s">
        <v>2</v>
      </c>
      <c r="J2544" t="s">
        <v>13</v>
      </c>
      <c r="K2544" t="s">
        <v>14</v>
      </c>
      <c r="L2544" t="s">
        <v>32</v>
      </c>
      <c r="M2544">
        <v>4</v>
      </c>
      <c r="N2544">
        <v>47.22</v>
      </c>
      <c r="O2544">
        <v>0</v>
      </c>
      <c r="P2544">
        <v>18.420000000000002</v>
      </c>
      <c r="Q2544">
        <v>188.88</v>
      </c>
      <c r="R2544">
        <v>73.680000000000007</v>
      </c>
      <c r="S2544">
        <v>115.19999999999999</v>
      </c>
      <c r="T2544">
        <v>0.60991105463786521</v>
      </c>
      <c r="U2544">
        <v>2026</v>
      </c>
      <c r="V2544" t="s">
        <v>89</v>
      </c>
      <c r="W2544">
        <v>12</v>
      </c>
      <c r="X2544" t="s">
        <v>92</v>
      </c>
    </row>
    <row r="2545" spans="1:24">
      <c r="A2545">
        <v>706</v>
      </c>
      <c r="B2545" s="28">
        <v>46364</v>
      </c>
      <c r="C2545">
        <v>2026</v>
      </c>
      <c r="D2545" t="s">
        <v>89</v>
      </c>
      <c r="E2545">
        <v>12</v>
      </c>
      <c r="F2545" t="s">
        <v>92</v>
      </c>
      <c r="G2545" t="s">
        <v>6</v>
      </c>
      <c r="H2545" t="s">
        <v>43</v>
      </c>
      <c r="I2545" t="s">
        <v>19</v>
      </c>
      <c r="J2545" t="s">
        <v>3</v>
      </c>
      <c r="K2545" t="s">
        <v>14</v>
      </c>
      <c r="L2545" t="s">
        <v>32</v>
      </c>
      <c r="M2545">
        <v>4</v>
      </c>
      <c r="N2545">
        <v>46.48</v>
      </c>
      <c r="O2545">
        <v>0.1</v>
      </c>
      <c r="P2545">
        <v>18.66</v>
      </c>
      <c r="Q2545">
        <v>167.328</v>
      </c>
      <c r="R2545">
        <v>74.64</v>
      </c>
      <c r="S2545">
        <v>92.688000000000002</v>
      </c>
      <c r="T2545">
        <v>0.55393000573723461</v>
      </c>
      <c r="U2545">
        <v>2026</v>
      </c>
      <c r="V2545" t="s">
        <v>89</v>
      </c>
      <c r="W2545">
        <v>12</v>
      </c>
      <c r="X2545" t="s">
        <v>92</v>
      </c>
    </row>
    <row r="2546" spans="1:24">
      <c r="A2546">
        <v>1086</v>
      </c>
      <c r="B2546" s="28">
        <v>46364</v>
      </c>
      <c r="C2546">
        <v>2026</v>
      </c>
      <c r="D2546" t="s">
        <v>89</v>
      </c>
      <c r="E2546">
        <v>12</v>
      </c>
      <c r="F2546" t="s">
        <v>92</v>
      </c>
      <c r="G2546" t="s">
        <v>20</v>
      </c>
      <c r="H2546" t="s">
        <v>47</v>
      </c>
      <c r="I2546" t="s">
        <v>8</v>
      </c>
      <c r="J2546" t="s">
        <v>16</v>
      </c>
      <c r="K2546" t="s">
        <v>9</v>
      </c>
      <c r="L2546" t="s">
        <v>17</v>
      </c>
      <c r="M2546">
        <v>12</v>
      </c>
      <c r="N2546">
        <v>146.99</v>
      </c>
      <c r="O2546">
        <v>0.15</v>
      </c>
      <c r="P2546">
        <v>79.239999999999995</v>
      </c>
      <c r="Q2546">
        <v>1499.298</v>
      </c>
      <c r="R2546">
        <v>950.87999999999988</v>
      </c>
      <c r="S2546">
        <v>548.41800000000012</v>
      </c>
      <c r="T2546">
        <v>0.36578318653129671</v>
      </c>
      <c r="U2546">
        <v>2026</v>
      </c>
      <c r="V2546" t="s">
        <v>89</v>
      </c>
      <c r="W2546">
        <v>12</v>
      </c>
      <c r="X2546" t="s">
        <v>92</v>
      </c>
    </row>
    <row r="2547" spans="1:24">
      <c r="A2547">
        <v>1204</v>
      </c>
      <c r="B2547" s="28">
        <v>46364</v>
      </c>
      <c r="C2547">
        <v>2026</v>
      </c>
      <c r="D2547" t="s">
        <v>89</v>
      </c>
      <c r="E2547">
        <v>12</v>
      </c>
      <c r="F2547" t="s">
        <v>92</v>
      </c>
      <c r="G2547" t="s">
        <v>11</v>
      </c>
      <c r="H2547" t="s">
        <v>39</v>
      </c>
      <c r="I2547" t="s">
        <v>2</v>
      </c>
      <c r="J2547" t="s">
        <v>13</v>
      </c>
      <c r="K2547" t="s">
        <v>34</v>
      </c>
      <c r="L2547" t="s">
        <v>35</v>
      </c>
      <c r="M2547">
        <v>1</v>
      </c>
      <c r="N2547">
        <v>40.29</v>
      </c>
      <c r="O2547">
        <v>0</v>
      </c>
      <c r="P2547">
        <v>15.07</v>
      </c>
      <c r="Q2547">
        <v>40.29</v>
      </c>
      <c r="R2547">
        <v>15.07</v>
      </c>
      <c r="S2547">
        <v>25.22</v>
      </c>
      <c r="T2547">
        <v>0.62596177711590961</v>
      </c>
      <c r="U2547">
        <v>2026</v>
      </c>
      <c r="V2547" t="s">
        <v>89</v>
      </c>
      <c r="W2547">
        <v>12</v>
      </c>
      <c r="X2547" t="s">
        <v>92</v>
      </c>
    </row>
    <row r="2548" spans="1:24">
      <c r="A2548">
        <v>1451</v>
      </c>
      <c r="B2548" s="28">
        <v>46364</v>
      </c>
      <c r="C2548">
        <v>2026</v>
      </c>
      <c r="D2548" t="s">
        <v>89</v>
      </c>
      <c r="E2548">
        <v>12</v>
      </c>
      <c r="F2548" t="s">
        <v>92</v>
      </c>
      <c r="G2548" t="s">
        <v>0</v>
      </c>
      <c r="H2548" t="s">
        <v>1</v>
      </c>
      <c r="I2548" t="s">
        <v>8</v>
      </c>
      <c r="J2548" t="s">
        <v>16</v>
      </c>
      <c r="K2548" t="s">
        <v>23</v>
      </c>
      <c r="L2548" t="s">
        <v>51</v>
      </c>
      <c r="M2548">
        <v>4</v>
      </c>
      <c r="N2548">
        <v>125.82</v>
      </c>
      <c r="O2548">
        <v>0.15</v>
      </c>
      <c r="P2548">
        <v>61.39</v>
      </c>
      <c r="Q2548">
        <v>427.78799999999995</v>
      </c>
      <c r="R2548">
        <v>245.56</v>
      </c>
      <c r="S2548">
        <v>182.22799999999995</v>
      </c>
      <c r="T2548">
        <v>0.42597735326844133</v>
      </c>
      <c r="U2548">
        <v>2026</v>
      </c>
      <c r="V2548" t="s">
        <v>89</v>
      </c>
      <c r="W2548">
        <v>12</v>
      </c>
      <c r="X2548" t="s">
        <v>92</v>
      </c>
    </row>
    <row r="2549" spans="1:24">
      <c r="A2549">
        <v>1650</v>
      </c>
      <c r="B2549" s="28">
        <v>46364</v>
      </c>
      <c r="C2549">
        <v>2026</v>
      </c>
      <c r="D2549" t="s">
        <v>89</v>
      </c>
      <c r="E2549">
        <v>12</v>
      </c>
      <c r="F2549" t="s">
        <v>92</v>
      </c>
      <c r="G2549" t="s">
        <v>6</v>
      </c>
      <c r="H2549" t="s">
        <v>7</v>
      </c>
      <c r="I2549" t="s">
        <v>2</v>
      </c>
      <c r="J2549" t="s">
        <v>13</v>
      </c>
      <c r="K2549" t="s">
        <v>14</v>
      </c>
      <c r="L2549" t="s">
        <v>15</v>
      </c>
      <c r="M2549">
        <v>3</v>
      </c>
      <c r="N2549">
        <v>36.25</v>
      </c>
      <c r="O2549">
        <v>0</v>
      </c>
      <c r="P2549">
        <v>13.67</v>
      </c>
      <c r="Q2549">
        <v>108.75</v>
      </c>
      <c r="R2549">
        <v>41.01</v>
      </c>
      <c r="S2549">
        <v>67.740000000000009</v>
      </c>
      <c r="T2549">
        <v>0.62289655172413805</v>
      </c>
      <c r="U2549">
        <v>2026</v>
      </c>
      <c r="V2549" t="s">
        <v>89</v>
      </c>
      <c r="W2549">
        <v>12</v>
      </c>
      <c r="X2549" t="s">
        <v>92</v>
      </c>
    </row>
    <row r="2550" spans="1:24">
      <c r="A2550">
        <v>1740</v>
      </c>
      <c r="B2550" s="28">
        <v>46364</v>
      </c>
      <c r="C2550">
        <v>2026</v>
      </c>
      <c r="D2550" t="s">
        <v>89</v>
      </c>
      <c r="E2550">
        <v>12</v>
      </c>
      <c r="F2550" t="s">
        <v>92</v>
      </c>
      <c r="G2550" t="s">
        <v>11</v>
      </c>
      <c r="H2550" t="s">
        <v>39</v>
      </c>
      <c r="I2550" t="s">
        <v>28</v>
      </c>
      <c r="J2550" t="s">
        <v>3</v>
      </c>
      <c r="K2550" t="s">
        <v>14</v>
      </c>
      <c r="L2550" t="s">
        <v>48</v>
      </c>
      <c r="M2550">
        <v>1</v>
      </c>
      <c r="N2550">
        <v>165.29</v>
      </c>
      <c r="O2550">
        <v>0.05</v>
      </c>
      <c r="P2550">
        <v>89.92</v>
      </c>
      <c r="Q2550">
        <v>157.02549999999999</v>
      </c>
      <c r="R2550">
        <v>89.92</v>
      </c>
      <c r="S2550">
        <v>67.105499999999992</v>
      </c>
      <c r="T2550">
        <v>0.42735415585366704</v>
      </c>
      <c r="U2550">
        <v>2026</v>
      </c>
      <c r="V2550" t="s">
        <v>89</v>
      </c>
      <c r="W2550">
        <v>12</v>
      </c>
      <c r="X2550" t="s">
        <v>92</v>
      </c>
    </row>
    <row r="2551" spans="1:24">
      <c r="A2551">
        <v>3191</v>
      </c>
      <c r="B2551" s="28">
        <v>46364</v>
      </c>
      <c r="C2551">
        <v>2026</v>
      </c>
      <c r="D2551" t="s">
        <v>89</v>
      </c>
      <c r="E2551">
        <v>12</v>
      </c>
      <c r="F2551" t="s">
        <v>92</v>
      </c>
      <c r="G2551" t="s">
        <v>20</v>
      </c>
      <c r="H2551" t="s">
        <v>33</v>
      </c>
      <c r="I2551" t="s">
        <v>2</v>
      </c>
      <c r="J2551" t="s">
        <v>13</v>
      </c>
      <c r="K2551" t="s">
        <v>23</v>
      </c>
      <c r="L2551" t="s">
        <v>40</v>
      </c>
      <c r="M2551">
        <v>1</v>
      </c>
      <c r="N2551">
        <v>82.89</v>
      </c>
      <c r="O2551">
        <v>0.15</v>
      </c>
      <c r="P2551">
        <v>38.51</v>
      </c>
      <c r="Q2551">
        <v>70.456500000000005</v>
      </c>
      <c r="R2551">
        <v>38.51</v>
      </c>
      <c r="S2551">
        <v>31.946500000000007</v>
      </c>
      <c r="T2551">
        <v>0.45342161475520365</v>
      </c>
      <c r="U2551">
        <v>2026</v>
      </c>
      <c r="V2551" t="s">
        <v>89</v>
      </c>
      <c r="W2551">
        <v>12</v>
      </c>
      <c r="X2551" t="s">
        <v>92</v>
      </c>
    </row>
    <row r="2552" spans="1:24">
      <c r="A2552">
        <v>3662</v>
      </c>
      <c r="B2552" s="28">
        <v>46364</v>
      </c>
      <c r="C2552">
        <v>2026</v>
      </c>
      <c r="D2552" t="s">
        <v>89</v>
      </c>
      <c r="E2552">
        <v>12</v>
      </c>
      <c r="F2552" t="s">
        <v>92</v>
      </c>
      <c r="G2552" t="s">
        <v>6</v>
      </c>
      <c r="H2552" t="s">
        <v>27</v>
      </c>
      <c r="I2552" t="s">
        <v>2</v>
      </c>
      <c r="J2552" t="s">
        <v>16</v>
      </c>
      <c r="K2552" t="s">
        <v>23</v>
      </c>
      <c r="L2552" t="s">
        <v>29</v>
      </c>
      <c r="M2552">
        <v>1</v>
      </c>
      <c r="N2552">
        <v>199.66</v>
      </c>
      <c r="O2552">
        <v>0</v>
      </c>
      <c r="P2552">
        <v>103.15</v>
      </c>
      <c r="Q2552">
        <v>199.66</v>
      </c>
      <c r="R2552">
        <v>103.15</v>
      </c>
      <c r="S2552">
        <v>96.509999999999991</v>
      </c>
      <c r="T2552">
        <v>0.48337173194430527</v>
      </c>
      <c r="U2552">
        <v>2026</v>
      </c>
      <c r="V2552" t="s">
        <v>89</v>
      </c>
      <c r="W2552">
        <v>12</v>
      </c>
      <c r="X2552" t="s">
        <v>92</v>
      </c>
    </row>
    <row r="2553" spans="1:24">
      <c r="A2553">
        <v>3922</v>
      </c>
      <c r="B2553" s="28">
        <v>46364</v>
      </c>
      <c r="C2553">
        <v>2026</v>
      </c>
      <c r="D2553" t="s">
        <v>89</v>
      </c>
      <c r="E2553">
        <v>12</v>
      </c>
      <c r="F2553" t="s">
        <v>92</v>
      </c>
      <c r="G2553" t="s">
        <v>20</v>
      </c>
      <c r="H2553" t="s">
        <v>33</v>
      </c>
      <c r="I2553" t="s">
        <v>19</v>
      </c>
      <c r="J2553" t="s">
        <v>13</v>
      </c>
      <c r="K2553" t="s">
        <v>9</v>
      </c>
      <c r="L2553" t="s">
        <v>17</v>
      </c>
      <c r="M2553">
        <v>2</v>
      </c>
      <c r="N2553">
        <v>146.25</v>
      </c>
      <c r="O2553">
        <v>0.05</v>
      </c>
      <c r="P2553">
        <v>77.3</v>
      </c>
      <c r="Q2553">
        <v>277.875</v>
      </c>
      <c r="R2553">
        <v>154.6</v>
      </c>
      <c r="S2553">
        <v>123.27500000000001</v>
      </c>
      <c r="T2553">
        <v>0.44363472784525421</v>
      </c>
      <c r="U2553">
        <v>2026</v>
      </c>
      <c r="V2553" t="s">
        <v>89</v>
      </c>
      <c r="W2553">
        <v>12</v>
      </c>
      <c r="X2553" t="s">
        <v>92</v>
      </c>
    </row>
    <row r="2554" spans="1:24">
      <c r="A2554">
        <v>4022</v>
      </c>
      <c r="B2554" s="28">
        <v>46364</v>
      </c>
      <c r="C2554">
        <v>2026</v>
      </c>
      <c r="D2554" t="s">
        <v>89</v>
      </c>
      <c r="E2554">
        <v>12</v>
      </c>
      <c r="F2554" t="s">
        <v>92</v>
      </c>
      <c r="G2554" t="s">
        <v>0</v>
      </c>
      <c r="H2554" t="s">
        <v>36</v>
      </c>
      <c r="I2554" t="s">
        <v>28</v>
      </c>
      <c r="J2554" t="s">
        <v>3</v>
      </c>
      <c r="K2554" t="s">
        <v>23</v>
      </c>
      <c r="L2554" t="s">
        <v>24</v>
      </c>
      <c r="M2554">
        <v>1</v>
      </c>
      <c r="N2554">
        <v>333.51</v>
      </c>
      <c r="O2554">
        <v>0.2</v>
      </c>
      <c r="P2554">
        <v>199.91</v>
      </c>
      <c r="Q2554">
        <v>266.80799999999999</v>
      </c>
      <c r="R2554">
        <v>199.91</v>
      </c>
      <c r="S2554">
        <v>66.897999999999996</v>
      </c>
      <c r="T2554">
        <v>0.25073461065635211</v>
      </c>
      <c r="U2554">
        <v>2026</v>
      </c>
      <c r="V2554" t="s">
        <v>89</v>
      </c>
      <c r="W2554">
        <v>12</v>
      </c>
      <c r="X2554" t="s">
        <v>92</v>
      </c>
    </row>
    <row r="2555" spans="1:24">
      <c r="A2555">
        <v>4366</v>
      </c>
      <c r="B2555" s="28">
        <v>46364</v>
      </c>
      <c r="C2555">
        <v>2026</v>
      </c>
      <c r="D2555" t="s">
        <v>89</v>
      </c>
      <c r="E2555">
        <v>12</v>
      </c>
      <c r="F2555" t="s">
        <v>92</v>
      </c>
      <c r="G2555" t="s">
        <v>6</v>
      </c>
      <c r="H2555" t="s">
        <v>43</v>
      </c>
      <c r="I2555" t="s">
        <v>19</v>
      </c>
      <c r="J2555" t="s">
        <v>13</v>
      </c>
      <c r="K2555" t="s">
        <v>9</v>
      </c>
      <c r="L2555" t="s">
        <v>37</v>
      </c>
      <c r="M2555">
        <v>1</v>
      </c>
      <c r="N2555">
        <v>151.97</v>
      </c>
      <c r="O2555">
        <v>0.05</v>
      </c>
      <c r="P2555">
        <v>80.239999999999995</v>
      </c>
      <c r="Q2555">
        <v>144.3715</v>
      </c>
      <c r="R2555">
        <v>80.239999999999995</v>
      </c>
      <c r="S2555">
        <v>64.131500000000003</v>
      </c>
      <c r="T2555">
        <v>0.44421163456776441</v>
      </c>
      <c r="U2555">
        <v>2026</v>
      </c>
      <c r="V2555" t="s">
        <v>89</v>
      </c>
      <c r="W2555">
        <v>12</v>
      </c>
      <c r="X2555" t="s">
        <v>92</v>
      </c>
    </row>
    <row r="2556" spans="1:24">
      <c r="A2556">
        <v>4880</v>
      </c>
      <c r="B2556" s="28">
        <v>46364</v>
      </c>
      <c r="C2556">
        <v>2026</v>
      </c>
      <c r="D2556" t="s">
        <v>89</v>
      </c>
      <c r="E2556">
        <v>12</v>
      </c>
      <c r="F2556" t="s">
        <v>92</v>
      </c>
      <c r="G2556" t="s">
        <v>20</v>
      </c>
      <c r="H2556" t="s">
        <v>47</v>
      </c>
      <c r="I2556" t="s">
        <v>19</v>
      </c>
      <c r="J2556" t="s">
        <v>13</v>
      </c>
      <c r="K2556" t="s">
        <v>4</v>
      </c>
      <c r="L2556" t="s">
        <v>26</v>
      </c>
      <c r="M2556">
        <v>1</v>
      </c>
      <c r="N2556">
        <v>41.07</v>
      </c>
      <c r="O2556">
        <v>0</v>
      </c>
      <c r="P2556">
        <v>16.600000000000001</v>
      </c>
      <c r="Q2556">
        <v>41.07</v>
      </c>
      <c r="R2556">
        <v>16.600000000000001</v>
      </c>
      <c r="S2556">
        <v>24.47</v>
      </c>
      <c r="T2556">
        <v>0.59581202824446067</v>
      </c>
      <c r="U2556">
        <v>2026</v>
      </c>
      <c r="V2556" t="s">
        <v>89</v>
      </c>
      <c r="W2556">
        <v>12</v>
      </c>
      <c r="X2556" t="s">
        <v>92</v>
      </c>
    </row>
    <row r="2557" spans="1:24">
      <c r="A2557">
        <v>5127</v>
      </c>
      <c r="B2557" s="28">
        <v>46364</v>
      </c>
      <c r="C2557">
        <v>2026</v>
      </c>
      <c r="D2557" t="s">
        <v>89</v>
      </c>
      <c r="E2557">
        <v>12</v>
      </c>
      <c r="F2557" t="s">
        <v>92</v>
      </c>
      <c r="G2557" t="s">
        <v>6</v>
      </c>
      <c r="H2557" t="s">
        <v>41</v>
      </c>
      <c r="I2557" t="s">
        <v>28</v>
      </c>
      <c r="J2557" t="s">
        <v>3</v>
      </c>
      <c r="K2557" t="s">
        <v>23</v>
      </c>
      <c r="L2557" t="s">
        <v>51</v>
      </c>
      <c r="M2557">
        <v>1</v>
      </c>
      <c r="N2557">
        <v>122.65</v>
      </c>
      <c r="O2557">
        <v>0</v>
      </c>
      <c r="P2557">
        <v>58.9</v>
      </c>
      <c r="Q2557">
        <v>122.65</v>
      </c>
      <c r="R2557">
        <v>58.9</v>
      </c>
      <c r="S2557">
        <v>63.750000000000007</v>
      </c>
      <c r="T2557">
        <v>0.51977170811251527</v>
      </c>
      <c r="U2557">
        <v>2026</v>
      </c>
      <c r="V2557" t="s">
        <v>89</v>
      </c>
      <c r="W2557">
        <v>12</v>
      </c>
      <c r="X2557" t="s">
        <v>92</v>
      </c>
    </row>
    <row r="2558" spans="1:24">
      <c r="A2558">
        <v>13</v>
      </c>
      <c r="B2558" s="28">
        <v>46365</v>
      </c>
      <c r="C2558">
        <v>2026</v>
      </c>
      <c r="D2558" t="s">
        <v>89</v>
      </c>
      <c r="E2558">
        <v>12</v>
      </c>
      <c r="F2558" t="s">
        <v>92</v>
      </c>
      <c r="G2558" t="s">
        <v>6</v>
      </c>
      <c r="H2558" t="s">
        <v>27</v>
      </c>
      <c r="I2558" t="s">
        <v>2</v>
      </c>
      <c r="J2558" t="s">
        <v>3</v>
      </c>
      <c r="K2558" t="s">
        <v>9</v>
      </c>
      <c r="L2558" t="s">
        <v>17</v>
      </c>
      <c r="M2558">
        <v>6</v>
      </c>
      <c r="N2558">
        <v>143.16</v>
      </c>
      <c r="O2558">
        <v>0.15</v>
      </c>
      <c r="P2558">
        <v>80.349999999999994</v>
      </c>
      <c r="Q2558">
        <v>730.11599999999999</v>
      </c>
      <c r="R2558">
        <v>482.09999999999997</v>
      </c>
      <c r="S2558">
        <v>248.01600000000002</v>
      </c>
      <c r="T2558">
        <v>0.33969396643820987</v>
      </c>
      <c r="U2558">
        <v>2026</v>
      </c>
      <c r="V2558" t="s">
        <v>89</v>
      </c>
      <c r="W2558">
        <v>12</v>
      </c>
      <c r="X2558" t="s">
        <v>92</v>
      </c>
    </row>
    <row r="2559" spans="1:24">
      <c r="A2559">
        <v>102</v>
      </c>
      <c r="B2559" s="28">
        <v>46365</v>
      </c>
      <c r="C2559">
        <v>2026</v>
      </c>
      <c r="D2559" t="s">
        <v>89</v>
      </c>
      <c r="E2559">
        <v>12</v>
      </c>
      <c r="F2559" t="s">
        <v>92</v>
      </c>
      <c r="G2559" t="s">
        <v>11</v>
      </c>
      <c r="H2559" t="s">
        <v>25</v>
      </c>
      <c r="I2559" t="s">
        <v>19</v>
      </c>
      <c r="J2559" t="s">
        <v>13</v>
      </c>
      <c r="K2559" t="s">
        <v>9</v>
      </c>
      <c r="L2559" t="s">
        <v>17</v>
      </c>
      <c r="M2559">
        <v>3</v>
      </c>
      <c r="N2559">
        <v>142.75</v>
      </c>
      <c r="O2559">
        <v>0.1</v>
      </c>
      <c r="P2559">
        <v>81.739999999999995</v>
      </c>
      <c r="Q2559">
        <v>385.42500000000001</v>
      </c>
      <c r="R2559">
        <v>245.21999999999997</v>
      </c>
      <c r="S2559">
        <v>140.20500000000004</v>
      </c>
      <c r="T2559">
        <v>0.3637672698968672</v>
      </c>
      <c r="U2559">
        <v>2026</v>
      </c>
      <c r="V2559" t="s">
        <v>89</v>
      </c>
      <c r="W2559">
        <v>12</v>
      </c>
      <c r="X2559" t="s">
        <v>92</v>
      </c>
    </row>
    <row r="2560" spans="1:24">
      <c r="A2560">
        <v>519</v>
      </c>
      <c r="B2560" s="28">
        <v>46365</v>
      </c>
      <c r="C2560">
        <v>2026</v>
      </c>
      <c r="D2560" t="s">
        <v>89</v>
      </c>
      <c r="E2560">
        <v>12</v>
      </c>
      <c r="F2560" t="s">
        <v>92</v>
      </c>
      <c r="G2560" t="s">
        <v>6</v>
      </c>
      <c r="H2560" t="s">
        <v>43</v>
      </c>
      <c r="I2560" t="s">
        <v>19</v>
      </c>
      <c r="J2560" t="s">
        <v>3</v>
      </c>
      <c r="K2560" t="s">
        <v>34</v>
      </c>
      <c r="L2560" t="s">
        <v>42</v>
      </c>
      <c r="M2560">
        <v>2</v>
      </c>
      <c r="N2560">
        <v>36.03</v>
      </c>
      <c r="O2560">
        <v>0.1</v>
      </c>
      <c r="P2560">
        <v>13.54</v>
      </c>
      <c r="Q2560">
        <v>64.853999999999999</v>
      </c>
      <c r="R2560">
        <v>27.08</v>
      </c>
      <c r="S2560">
        <v>37.774000000000001</v>
      </c>
      <c r="T2560">
        <v>0.58244672649335427</v>
      </c>
      <c r="U2560">
        <v>2026</v>
      </c>
      <c r="V2560" t="s">
        <v>89</v>
      </c>
      <c r="W2560">
        <v>12</v>
      </c>
      <c r="X2560" t="s">
        <v>92</v>
      </c>
    </row>
    <row r="2561" spans="1:24">
      <c r="A2561">
        <v>522</v>
      </c>
      <c r="B2561" s="28">
        <v>46365</v>
      </c>
      <c r="C2561">
        <v>2026</v>
      </c>
      <c r="D2561" t="s">
        <v>89</v>
      </c>
      <c r="E2561">
        <v>12</v>
      </c>
      <c r="F2561" t="s">
        <v>92</v>
      </c>
      <c r="G2561" t="s">
        <v>0</v>
      </c>
      <c r="H2561" t="s">
        <v>50</v>
      </c>
      <c r="I2561" t="s">
        <v>19</v>
      </c>
      <c r="J2561" t="s">
        <v>3</v>
      </c>
      <c r="K2561" t="s">
        <v>14</v>
      </c>
      <c r="L2561" t="s">
        <v>44</v>
      </c>
      <c r="M2561">
        <v>2</v>
      </c>
      <c r="N2561">
        <v>133.4</v>
      </c>
      <c r="O2561">
        <v>0</v>
      </c>
      <c r="P2561">
        <v>67.69</v>
      </c>
      <c r="Q2561">
        <v>266.8</v>
      </c>
      <c r="R2561">
        <v>135.38</v>
      </c>
      <c r="S2561">
        <v>131.42000000000002</v>
      </c>
      <c r="T2561">
        <v>0.49257871064467768</v>
      </c>
      <c r="U2561">
        <v>2026</v>
      </c>
      <c r="V2561" t="s">
        <v>89</v>
      </c>
      <c r="W2561">
        <v>12</v>
      </c>
      <c r="X2561" t="s">
        <v>92</v>
      </c>
    </row>
    <row r="2562" spans="1:24">
      <c r="A2562">
        <v>798</v>
      </c>
      <c r="B2562" s="28">
        <v>46365</v>
      </c>
      <c r="C2562">
        <v>2026</v>
      </c>
      <c r="D2562" t="s">
        <v>89</v>
      </c>
      <c r="E2562">
        <v>12</v>
      </c>
      <c r="F2562" t="s">
        <v>92</v>
      </c>
      <c r="G2562" t="s">
        <v>11</v>
      </c>
      <c r="H2562" t="s">
        <v>12</v>
      </c>
      <c r="I2562" t="s">
        <v>19</v>
      </c>
      <c r="J2562" t="s">
        <v>3</v>
      </c>
      <c r="K2562" t="s">
        <v>23</v>
      </c>
      <c r="L2562" t="s">
        <v>29</v>
      </c>
      <c r="M2562">
        <v>3</v>
      </c>
      <c r="N2562">
        <v>199.31</v>
      </c>
      <c r="O2562">
        <v>0.05</v>
      </c>
      <c r="P2562">
        <v>101.19</v>
      </c>
      <c r="Q2562">
        <v>568.0335</v>
      </c>
      <c r="R2562">
        <v>303.57</v>
      </c>
      <c r="S2562">
        <v>264.46350000000001</v>
      </c>
      <c r="T2562">
        <v>0.46557729429690325</v>
      </c>
      <c r="U2562">
        <v>2026</v>
      </c>
      <c r="V2562" t="s">
        <v>89</v>
      </c>
      <c r="W2562">
        <v>12</v>
      </c>
      <c r="X2562" t="s">
        <v>92</v>
      </c>
    </row>
    <row r="2563" spans="1:24">
      <c r="A2563">
        <v>1746</v>
      </c>
      <c r="B2563" s="28">
        <v>46365</v>
      </c>
      <c r="C2563">
        <v>2026</v>
      </c>
      <c r="D2563" t="s">
        <v>89</v>
      </c>
      <c r="E2563">
        <v>12</v>
      </c>
      <c r="F2563" t="s">
        <v>92</v>
      </c>
      <c r="G2563" t="s">
        <v>6</v>
      </c>
      <c r="H2563" t="s">
        <v>41</v>
      </c>
      <c r="I2563" t="s">
        <v>2</v>
      </c>
      <c r="J2563" t="s">
        <v>16</v>
      </c>
      <c r="K2563" t="s">
        <v>14</v>
      </c>
      <c r="L2563" t="s">
        <v>32</v>
      </c>
      <c r="M2563">
        <v>1</v>
      </c>
      <c r="N2563">
        <v>47.44</v>
      </c>
      <c r="O2563">
        <v>0.15</v>
      </c>
      <c r="P2563">
        <v>17.899999999999999</v>
      </c>
      <c r="Q2563">
        <v>40.323999999999998</v>
      </c>
      <c r="R2563">
        <v>17.899999999999999</v>
      </c>
      <c r="S2563">
        <v>22.423999999999999</v>
      </c>
      <c r="T2563">
        <v>0.55609562543398472</v>
      </c>
      <c r="U2563">
        <v>2026</v>
      </c>
      <c r="V2563" t="s">
        <v>89</v>
      </c>
      <c r="W2563">
        <v>12</v>
      </c>
      <c r="X2563" t="s">
        <v>92</v>
      </c>
    </row>
    <row r="2564" spans="1:24">
      <c r="A2564">
        <v>3412</v>
      </c>
      <c r="B2564" s="28">
        <v>46365</v>
      </c>
      <c r="C2564">
        <v>2026</v>
      </c>
      <c r="D2564" t="s">
        <v>89</v>
      </c>
      <c r="E2564">
        <v>12</v>
      </c>
      <c r="F2564" t="s">
        <v>92</v>
      </c>
      <c r="G2564" t="s">
        <v>0</v>
      </c>
      <c r="H2564" t="s">
        <v>1</v>
      </c>
      <c r="I2564" t="s">
        <v>8</v>
      </c>
      <c r="J2564" t="s">
        <v>16</v>
      </c>
      <c r="K2564" t="s">
        <v>9</v>
      </c>
      <c r="L2564" t="s">
        <v>17</v>
      </c>
      <c r="M2564">
        <v>10</v>
      </c>
      <c r="N2564">
        <v>145.30000000000001</v>
      </c>
      <c r="O2564">
        <v>0.1</v>
      </c>
      <c r="P2564">
        <v>79.7</v>
      </c>
      <c r="Q2564">
        <v>1307.7</v>
      </c>
      <c r="R2564">
        <v>797</v>
      </c>
      <c r="S2564">
        <v>510.70000000000005</v>
      </c>
      <c r="T2564">
        <v>0.39053299686472437</v>
      </c>
      <c r="U2564">
        <v>2026</v>
      </c>
      <c r="V2564" t="s">
        <v>89</v>
      </c>
      <c r="W2564">
        <v>12</v>
      </c>
      <c r="X2564" t="s">
        <v>92</v>
      </c>
    </row>
    <row r="2565" spans="1:24">
      <c r="A2565">
        <v>175</v>
      </c>
      <c r="B2565" s="28">
        <v>46366</v>
      </c>
      <c r="C2565">
        <v>2026</v>
      </c>
      <c r="D2565" t="s">
        <v>89</v>
      </c>
      <c r="E2565">
        <v>12</v>
      </c>
      <c r="F2565" t="s">
        <v>92</v>
      </c>
      <c r="G2565" t="s">
        <v>0</v>
      </c>
      <c r="H2565" t="s">
        <v>1</v>
      </c>
      <c r="I2565" t="s">
        <v>28</v>
      </c>
      <c r="J2565" t="s">
        <v>13</v>
      </c>
      <c r="K2565" t="s">
        <v>4</v>
      </c>
      <c r="L2565" t="s">
        <v>5</v>
      </c>
      <c r="M2565">
        <v>1</v>
      </c>
      <c r="N2565">
        <v>81.010000000000005</v>
      </c>
      <c r="O2565">
        <v>0.2</v>
      </c>
      <c r="P2565">
        <v>41.51</v>
      </c>
      <c r="Q2565">
        <v>64.808000000000007</v>
      </c>
      <c r="R2565">
        <v>41.51</v>
      </c>
      <c r="S2565">
        <v>23.298000000000009</v>
      </c>
      <c r="T2565">
        <v>0.35949265522774976</v>
      </c>
      <c r="U2565">
        <v>2026</v>
      </c>
      <c r="V2565" t="s">
        <v>89</v>
      </c>
      <c r="W2565">
        <v>12</v>
      </c>
      <c r="X2565" t="s">
        <v>92</v>
      </c>
    </row>
    <row r="2566" spans="1:24">
      <c r="A2566">
        <v>1014</v>
      </c>
      <c r="B2566" s="28">
        <v>46366</v>
      </c>
      <c r="C2566">
        <v>2026</v>
      </c>
      <c r="D2566" t="s">
        <v>89</v>
      </c>
      <c r="E2566">
        <v>12</v>
      </c>
      <c r="F2566" t="s">
        <v>92</v>
      </c>
      <c r="G2566" t="s">
        <v>20</v>
      </c>
      <c r="H2566" t="s">
        <v>31</v>
      </c>
      <c r="I2566" t="s">
        <v>28</v>
      </c>
      <c r="J2566" t="s">
        <v>13</v>
      </c>
      <c r="K2566" t="s">
        <v>14</v>
      </c>
      <c r="L2566" t="s">
        <v>15</v>
      </c>
      <c r="M2566">
        <v>2</v>
      </c>
      <c r="N2566">
        <v>35.619999999999997</v>
      </c>
      <c r="O2566">
        <v>0</v>
      </c>
      <c r="P2566">
        <v>13.62</v>
      </c>
      <c r="Q2566">
        <v>71.239999999999995</v>
      </c>
      <c r="R2566">
        <v>27.24</v>
      </c>
      <c r="S2566">
        <v>44</v>
      </c>
      <c r="T2566">
        <v>0.61763054463784395</v>
      </c>
      <c r="U2566">
        <v>2026</v>
      </c>
      <c r="V2566" t="s">
        <v>89</v>
      </c>
      <c r="W2566">
        <v>12</v>
      </c>
      <c r="X2566" t="s">
        <v>92</v>
      </c>
    </row>
    <row r="2567" spans="1:24">
      <c r="A2567">
        <v>1763</v>
      </c>
      <c r="B2567" s="28">
        <v>46366</v>
      </c>
      <c r="C2567">
        <v>2026</v>
      </c>
      <c r="D2567" t="s">
        <v>89</v>
      </c>
      <c r="E2567">
        <v>12</v>
      </c>
      <c r="F2567" t="s">
        <v>92</v>
      </c>
      <c r="G2567" t="s">
        <v>0</v>
      </c>
      <c r="H2567" t="s">
        <v>1</v>
      </c>
      <c r="I2567" t="s">
        <v>2</v>
      </c>
      <c r="J2567" t="s">
        <v>13</v>
      </c>
      <c r="K2567" t="s">
        <v>4</v>
      </c>
      <c r="L2567" t="s">
        <v>22</v>
      </c>
      <c r="M2567">
        <v>2</v>
      </c>
      <c r="N2567">
        <v>49.88</v>
      </c>
      <c r="O2567">
        <v>0.05</v>
      </c>
      <c r="P2567">
        <v>22.31</v>
      </c>
      <c r="Q2567">
        <v>94.772000000000006</v>
      </c>
      <c r="R2567">
        <v>44.62</v>
      </c>
      <c r="S2567">
        <v>50.152000000000008</v>
      </c>
      <c r="T2567">
        <v>0.52918583547883347</v>
      </c>
      <c r="U2567">
        <v>2026</v>
      </c>
      <c r="V2567" t="s">
        <v>89</v>
      </c>
      <c r="W2567">
        <v>12</v>
      </c>
      <c r="X2567" t="s">
        <v>92</v>
      </c>
    </row>
    <row r="2568" spans="1:24">
      <c r="A2568">
        <v>1863</v>
      </c>
      <c r="B2568" s="28">
        <v>46366</v>
      </c>
      <c r="C2568">
        <v>2026</v>
      </c>
      <c r="D2568" t="s">
        <v>89</v>
      </c>
      <c r="E2568">
        <v>12</v>
      </c>
      <c r="F2568" t="s">
        <v>92</v>
      </c>
      <c r="G2568" t="s">
        <v>20</v>
      </c>
      <c r="H2568" t="s">
        <v>31</v>
      </c>
      <c r="I2568" t="s">
        <v>28</v>
      </c>
      <c r="J2568" t="s">
        <v>3</v>
      </c>
      <c r="K2568" t="s">
        <v>4</v>
      </c>
      <c r="L2568" t="s">
        <v>30</v>
      </c>
      <c r="M2568">
        <v>1</v>
      </c>
      <c r="N2568">
        <v>101.18</v>
      </c>
      <c r="O2568">
        <v>0.05</v>
      </c>
      <c r="P2568">
        <v>49.12</v>
      </c>
      <c r="Q2568">
        <v>96.120999999999995</v>
      </c>
      <c r="R2568">
        <v>49.12</v>
      </c>
      <c r="S2568">
        <v>47.000999999999998</v>
      </c>
      <c r="T2568">
        <v>0.48897743469169069</v>
      </c>
      <c r="U2568">
        <v>2026</v>
      </c>
      <c r="V2568" t="s">
        <v>89</v>
      </c>
      <c r="W2568">
        <v>12</v>
      </c>
      <c r="X2568" t="s">
        <v>92</v>
      </c>
    </row>
    <row r="2569" spans="1:24">
      <c r="A2569">
        <v>3466</v>
      </c>
      <c r="B2569" s="28">
        <v>46366</v>
      </c>
      <c r="C2569">
        <v>2026</v>
      </c>
      <c r="D2569" t="s">
        <v>89</v>
      </c>
      <c r="E2569">
        <v>12</v>
      </c>
      <c r="F2569" t="s">
        <v>92</v>
      </c>
      <c r="G2569" t="s">
        <v>6</v>
      </c>
      <c r="H2569" t="s">
        <v>43</v>
      </c>
      <c r="I2569" t="s">
        <v>19</v>
      </c>
      <c r="J2569" t="s">
        <v>16</v>
      </c>
      <c r="K2569" t="s">
        <v>34</v>
      </c>
      <c r="L2569" t="s">
        <v>42</v>
      </c>
      <c r="M2569">
        <v>2</v>
      </c>
      <c r="N2569">
        <v>36.64</v>
      </c>
      <c r="O2569">
        <v>0</v>
      </c>
      <c r="P2569">
        <v>13.7</v>
      </c>
      <c r="Q2569">
        <v>73.28</v>
      </c>
      <c r="R2569">
        <v>27.4</v>
      </c>
      <c r="S2569">
        <v>45.88</v>
      </c>
      <c r="T2569">
        <v>0.62609170305676853</v>
      </c>
      <c r="U2569">
        <v>2026</v>
      </c>
      <c r="V2569" t="s">
        <v>89</v>
      </c>
      <c r="W2569">
        <v>12</v>
      </c>
      <c r="X2569" t="s">
        <v>92</v>
      </c>
    </row>
    <row r="2570" spans="1:24">
      <c r="A2570">
        <v>3630</v>
      </c>
      <c r="B2570" s="28">
        <v>46366</v>
      </c>
      <c r="C2570">
        <v>2026</v>
      </c>
      <c r="D2570" t="s">
        <v>89</v>
      </c>
      <c r="E2570">
        <v>12</v>
      </c>
      <c r="F2570" t="s">
        <v>92</v>
      </c>
      <c r="G2570" t="s">
        <v>6</v>
      </c>
      <c r="H2570" t="s">
        <v>43</v>
      </c>
      <c r="I2570" t="s">
        <v>19</v>
      </c>
      <c r="J2570" t="s">
        <v>3</v>
      </c>
      <c r="K2570" t="s">
        <v>4</v>
      </c>
      <c r="L2570" t="s">
        <v>26</v>
      </c>
      <c r="M2570">
        <v>3</v>
      </c>
      <c r="N2570">
        <v>39.979999999999997</v>
      </c>
      <c r="O2570">
        <v>0.1</v>
      </c>
      <c r="P2570">
        <v>16.989999999999998</v>
      </c>
      <c r="Q2570">
        <v>107.946</v>
      </c>
      <c r="R2570">
        <v>50.97</v>
      </c>
      <c r="S2570">
        <v>56.975999999999999</v>
      </c>
      <c r="T2570">
        <v>0.52781946528819967</v>
      </c>
      <c r="U2570">
        <v>2026</v>
      </c>
      <c r="V2570" t="s">
        <v>89</v>
      </c>
      <c r="W2570">
        <v>12</v>
      </c>
      <c r="X2570" t="s">
        <v>92</v>
      </c>
    </row>
    <row r="2571" spans="1:24">
      <c r="A2571">
        <v>3633</v>
      </c>
      <c r="B2571" s="28">
        <v>46366</v>
      </c>
      <c r="C2571">
        <v>2026</v>
      </c>
      <c r="D2571" t="s">
        <v>89</v>
      </c>
      <c r="E2571">
        <v>12</v>
      </c>
      <c r="F2571" t="s">
        <v>92</v>
      </c>
      <c r="G2571" t="s">
        <v>20</v>
      </c>
      <c r="H2571" t="s">
        <v>21</v>
      </c>
      <c r="I2571" t="s">
        <v>28</v>
      </c>
      <c r="J2571" t="s">
        <v>16</v>
      </c>
      <c r="K2571" t="s">
        <v>9</v>
      </c>
      <c r="L2571" t="s">
        <v>17</v>
      </c>
      <c r="M2571">
        <v>3</v>
      </c>
      <c r="N2571">
        <v>144.16</v>
      </c>
      <c r="O2571">
        <v>0</v>
      </c>
      <c r="P2571">
        <v>77.36</v>
      </c>
      <c r="Q2571">
        <v>432.48</v>
      </c>
      <c r="R2571">
        <v>232.07999999999998</v>
      </c>
      <c r="S2571">
        <v>200.40000000000003</v>
      </c>
      <c r="T2571">
        <v>0.46337402885682583</v>
      </c>
      <c r="U2571">
        <v>2026</v>
      </c>
      <c r="V2571" t="s">
        <v>89</v>
      </c>
      <c r="W2571">
        <v>12</v>
      </c>
      <c r="X2571" t="s">
        <v>92</v>
      </c>
    </row>
    <row r="2572" spans="1:24">
      <c r="A2572">
        <v>4</v>
      </c>
      <c r="B2572" s="28">
        <v>46367</v>
      </c>
      <c r="C2572">
        <v>2026</v>
      </c>
      <c r="D2572" t="s">
        <v>89</v>
      </c>
      <c r="E2572">
        <v>12</v>
      </c>
      <c r="F2572" t="s">
        <v>92</v>
      </c>
      <c r="G2572" t="s">
        <v>20</v>
      </c>
      <c r="H2572" t="s">
        <v>21</v>
      </c>
      <c r="I2572" t="s">
        <v>2</v>
      </c>
      <c r="J2572" t="s">
        <v>13</v>
      </c>
      <c r="K2572" t="s">
        <v>4</v>
      </c>
      <c r="L2572" t="s">
        <v>30</v>
      </c>
      <c r="M2572">
        <v>1</v>
      </c>
      <c r="N2572">
        <v>102.98</v>
      </c>
      <c r="O2572">
        <v>0.1</v>
      </c>
      <c r="P2572">
        <v>51.45</v>
      </c>
      <c r="Q2572">
        <v>92.682000000000002</v>
      </c>
      <c r="R2572">
        <v>51.45</v>
      </c>
      <c r="S2572">
        <v>41.231999999999999</v>
      </c>
      <c r="T2572">
        <v>0.4448760277076455</v>
      </c>
      <c r="U2572">
        <v>2026</v>
      </c>
      <c r="V2572" t="s">
        <v>89</v>
      </c>
      <c r="W2572">
        <v>12</v>
      </c>
      <c r="X2572" t="s">
        <v>92</v>
      </c>
    </row>
    <row r="2573" spans="1:24">
      <c r="A2573">
        <v>70</v>
      </c>
      <c r="B2573" s="28">
        <v>46367</v>
      </c>
      <c r="C2573">
        <v>2026</v>
      </c>
      <c r="D2573" t="s">
        <v>89</v>
      </c>
      <c r="E2573">
        <v>12</v>
      </c>
      <c r="F2573" t="s">
        <v>92</v>
      </c>
      <c r="G2573" t="s">
        <v>20</v>
      </c>
      <c r="H2573" t="s">
        <v>47</v>
      </c>
      <c r="I2573" t="s">
        <v>2</v>
      </c>
      <c r="J2573" t="s">
        <v>13</v>
      </c>
      <c r="K2573" t="s">
        <v>34</v>
      </c>
      <c r="L2573" t="s">
        <v>38</v>
      </c>
      <c r="M2573">
        <v>2</v>
      </c>
      <c r="N2573">
        <v>122.49</v>
      </c>
      <c r="O2573">
        <v>0.15</v>
      </c>
      <c r="P2573">
        <v>70.930000000000007</v>
      </c>
      <c r="Q2573">
        <v>208.23299999999998</v>
      </c>
      <c r="R2573">
        <v>141.86000000000001</v>
      </c>
      <c r="S2573">
        <v>66.372999999999962</v>
      </c>
      <c r="T2573">
        <v>0.31874390706564265</v>
      </c>
      <c r="U2573">
        <v>2026</v>
      </c>
      <c r="V2573" t="s">
        <v>89</v>
      </c>
      <c r="W2573">
        <v>12</v>
      </c>
      <c r="X2573" t="s">
        <v>92</v>
      </c>
    </row>
    <row r="2574" spans="1:24">
      <c r="A2574">
        <v>948</v>
      </c>
      <c r="B2574" s="28">
        <v>46367</v>
      </c>
      <c r="C2574">
        <v>2026</v>
      </c>
      <c r="D2574" t="s">
        <v>89</v>
      </c>
      <c r="E2574">
        <v>12</v>
      </c>
      <c r="F2574" t="s">
        <v>92</v>
      </c>
      <c r="G2574" t="s">
        <v>6</v>
      </c>
      <c r="H2574" t="s">
        <v>41</v>
      </c>
      <c r="I2574" t="s">
        <v>28</v>
      </c>
      <c r="J2574" t="s">
        <v>13</v>
      </c>
      <c r="K2574" t="s">
        <v>9</v>
      </c>
      <c r="L2574" t="s">
        <v>17</v>
      </c>
      <c r="M2574">
        <v>1</v>
      </c>
      <c r="N2574">
        <v>141.74</v>
      </c>
      <c r="O2574">
        <v>0.15</v>
      </c>
      <c r="P2574">
        <v>78.97</v>
      </c>
      <c r="Q2574">
        <v>120.479</v>
      </c>
      <c r="R2574">
        <v>78.97</v>
      </c>
      <c r="S2574">
        <v>41.509</v>
      </c>
      <c r="T2574">
        <v>0.34453307215365336</v>
      </c>
      <c r="U2574">
        <v>2026</v>
      </c>
      <c r="V2574" t="s">
        <v>89</v>
      </c>
      <c r="W2574">
        <v>12</v>
      </c>
      <c r="X2574" t="s">
        <v>92</v>
      </c>
    </row>
    <row r="2575" spans="1:24">
      <c r="A2575">
        <v>1957</v>
      </c>
      <c r="B2575" s="28">
        <v>46367</v>
      </c>
      <c r="C2575">
        <v>2026</v>
      </c>
      <c r="D2575" t="s">
        <v>89</v>
      </c>
      <c r="E2575">
        <v>12</v>
      </c>
      <c r="F2575" t="s">
        <v>92</v>
      </c>
      <c r="G2575" t="s">
        <v>20</v>
      </c>
      <c r="H2575" t="s">
        <v>31</v>
      </c>
      <c r="I2575" t="s">
        <v>2</v>
      </c>
      <c r="J2575" t="s">
        <v>3</v>
      </c>
      <c r="K2575" t="s">
        <v>4</v>
      </c>
      <c r="L2575" t="s">
        <v>26</v>
      </c>
      <c r="M2575">
        <v>6</v>
      </c>
      <c r="N2575">
        <v>39.44</v>
      </c>
      <c r="O2575">
        <v>0.1</v>
      </c>
      <c r="P2575">
        <v>16.89</v>
      </c>
      <c r="Q2575">
        <v>212.976</v>
      </c>
      <c r="R2575">
        <v>101.34</v>
      </c>
      <c r="S2575">
        <v>111.636</v>
      </c>
      <c r="T2575">
        <v>0.52417173766058145</v>
      </c>
      <c r="U2575">
        <v>2026</v>
      </c>
      <c r="V2575" t="s">
        <v>89</v>
      </c>
      <c r="W2575">
        <v>12</v>
      </c>
      <c r="X2575" t="s">
        <v>92</v>
      </c>
    </row>
    <row r="2576" spans="1:24">
      <c r="A2576">
        <v>3097</v>
      </c>
      <c r="B2576" s="28">
        <v>46367</v>
      </c>
      <c r="C2576">
        <v>2026</v>
      </c>
      <c r="D2576" t="s">
        <v>89</v>
      </c>
      <c r="E2576">
        <v>12</v>
      </c>
      <c r="F2576" t="s">
        <v>92</v>
      </c>
      <c r="G2576" t="s">
        <v>11</v>
      </c>
      <c r="H2576" t="s">
        <v>18</v>
      </c>
      <c r="I2576" t="s">
        <v>19</v>
      </c>
      <c r="J2576" t="s">
        <v>3</v>
      </c>
      <c r="K2576" t="s">
        <v>4</v>
      </c>
      <c r="L2576" t="s">
        <v>22</v>
      </c>
      <c r="M2576">
        <v>1</v>
      </c>
      <c r="N2576">
        <v>49.64</v>
      </c>
      <c r="O2576">
        <v>0.1</v>
      </c>
      <c r="P2576">
        <v>22</v>
      </c>
      <c r="Q2576">
        <v>44.676000000000002</v>
      </c>
      <c r="R2576">
        <v>22</v>
      </c>
      <c r="S2576">
        <v>22.676000000000002</v>
      </c>
      <c r="T2576">
        <v>0.50756558331094992</v>
      </c>
      <c r="U2576">
        <v>2026</v>
      </c>
      <c r="V2576" t="s">
        <v>89</v>
      </c>
      <c r="W2576">
        <v>12</v>
      </c>
      <c r="X2576" t="s">
        <v>92</v>
      </c>
    </row>
    <row r="2577" spans="1:24">
      <c r="A2577">
        <v>3649</v>
      </c>
      <c r="B2577" s="28">
        <v>46367</v>
      </c>
      <c r="C2577">
        <v>2026</v>
      </c>
      <c r="D2577" t="s">
        <v>89</v>
      </c>
      <c r="E2577">
        <v>12</v>
      </c>
      <c r="F2577" t="s">
        <v>92</v>
      </c>
      <c r="G2577" t="s">
        <v>11</v>
      </c>
      <c r="H2577" t="s">
        <v>12</v>
      </c>
      <c r="I2577" t="s">
        <v>2</v>
      </c>
      <c r="J2577" t="s">
        <v>13</v>
      </c>
      <c r="K2577" t="s">
        <v>14</v>
      </c>
      <c r="L2577" t="s">
        <v>48</v>
      </c>
      <c r="M2577">
        <v>1</v>
      </c>
      <c r="N2577">
        <v>164.29</v>
      </c>
      <c r="O2577">
        <v>0.05</v>
      </c>
      <c r="P2577">
        <v>88.66</v>
      </c>
      <c r="Q2577">
        <v>156.07549999999998</v>
      </c>
      <c r="R2577">
        <v>88.66</v>
      </c>
      <c r="S2577">
        <v>67.41549999999998</v>
      </c>
      <c r="T2577">
        <v>0.43194159237035917</v>
      </c>
      <c r="U2577">
        <v>2026</v>
      </c>
      <c r="V2577" t="s">
        <v>89</v>
      </c>
      <c r="W2577">
        <v>12</v>
      </c>
      <c r="X2577" t="s">
        <v>92</v>
      </c>
    </row>
    <row r="2578" spans="1:24">
      <c r="A2578">
        <v>3963</v>
      </c>
      <c r="B2578" s="28">
        <v>46367</v>
      </c>
      <c r="C2578">
        <v>2026</v>
      </c>
      <c r="D2578" t="s">
        <v>89</v>
      </c>
      <c r="E2578">
        <v>12</v>
      </c>
      <c r="F2578" t="s">
        <v>92</v>
      </c>
      <c r="G2578" t="s">
        <v>20</v>
      </c>
      <c r="H2578" t="s">
        <v>33</v>
      </c>
      <c r="I2578" t="s">
        <v>2</v>
      </c>
      <c r="J2578" t="s">
        <v>3</v>
      </c>
      <c r="K2578" t="s">
        <v>14</v>
      </c>
      <c r="L2578" t="s">
        <v>15</v>
      </c>
      <c r="M2578">
        <v>1</v>
      </c>
      <c r="N2578">
        <v>35.81</v>
      </c>
      <c r="O2578">
        <v>0</v>
      </c>
      <c r="P2578">
        <v>13.28</v>
      </c>
      <c r="Q2578">
        <v>35.81</v>
      </c>
      <c r="R2578">
        <v>13.28</v>
      </c>
      <c r="S2578">
        <v>22.53</v>
      </c>
      <c r="T2578">
        <v>0.62915386763473891</v>
      </c>
      <c r="U2578">
        <v>2026</v>
      </c>
      <c r="V2578" t="s">
        <v>89</v>
      </c>
      <c r="W2578">
        <v>12</v>
      </c>
      <c r="X2578" t="s">
        <v>92</v>
      </c>
    </row>
    <row r="2579" spans="1:24">
      <c r="A2579">
        <v>4305</v>
      </c>
      <c r="B2579" s="28">
        <v>46367</v>
      </c>
      <c r="C2579">
        <v>2026</v>
      </c>
      <c r="D2579" t="s">
        <v>89</v>
      </c>
      <c r="E2579">
        <v>12</v>
      </c>
      <c r="F2579" t="s">
        <v>92</v>
      </c>
      <c r="G2579" t="s">
        <v>0</v>
      </c>
      <c r="H2579" t="s">
        <v>36</v>
      </c>
      <c r="I2579" t="s">
        <v>19</v>
      </c>
      <c r="J2579" t="s">
        <v>13</v>
      </c>
      <c r="K2579" t="s">
        <v>34</v>
      </c>
      <c r="L2579" t="s">
        <v>35</v>
      </c>
      <c r="M2579">
        <v>1</v>
      </c>
      <c r="N2579">
        <v>41.31</v>
      </c>
      <c r="O2579">
        <v>0.05</v>
      </c>
      <c r="P2579">
        <v>14.56</v>
      </c>
      <c r="Q2579">
        <v>39.244500000000002</v>
      </c>
      <c r="R2579">
        <v>14.56</v>
      </c>
      <c r="S2579">
        <v>24.6845</v>
      </c>
      <c r="T2579">
        <v>0.62899259768884808</v>
      </c>
      <c r="U2579">
        <v>2026</v>
      </c>
      <c r="V2579" t="s">
        <v>89</v>
      </c>
      <c r="W2579">
        <v>12</v>
      </c>
      <c r="X2579" t="s">
        <v>92</v>
      </c>
    </row>
    <row r="2580" spans="1:24">
      <c r="A2580">
        <v>4942</v>
      </c>
      <c r="B2580" s="28">
        <v>46367</v>
      </c>
      <c r="C2580">
        <v>2026</v>
      </c>
      <c r="D2580" t="s">
        <v>89</v>
      </c>
      <c r="E2580">
        <v>12</v>
      </c>
      <c r="F2580" t="s">
        <v>92</v>
      </c>
      <c r="G2580" t="s">
        <v>20</v>
      </c>
      <c r="H2580" t="s">
        <v>47</v>
      </c>
      <c r="I2580" t="s">
        <v>28</v>
      </c>
      <c r="J2580" t="s">
        <v>13</v>
      </c>
      <c r="K2580" t="s">
        <v>14</v>
      </c>
      <c r="L2580" t="s">
        <v>15</v>
      </c>
      <c r="M2580">
        <v>3</v>
      </c>
      <c r="N2580">
        <v>36.6</v>
      </c>
      <c r="O2580">
        <v>0.15</v>
      </c>
      <c r="P2580">
        <v>13.95</v>
      </c>
      <c r="Q2580">
        <v>93.330000000000013</v>
      </c>
      <c r="R2580">
        <v>41.849999999999994</v>
      </c>
      <c r="S2580">
        <v>51.480000000000018</v>
      </c>
      <c r="T2580">
        <v>0.55159112825458068</v>
      </c>
      <c r="U2580">
        <v>2026</v>
      </c>
      <c r="V2580" t="s">
        <v>89</v>
      </c>
      <c r="W2580">
        <v>12</v>
      </c>
      <c r="X2580" t="s">
        <v>92</v>
      </c>
    </row>
    <row r="2581" spans="1:24">
      <c r="A2581">
        <v>19</v>
      </c>
      <c r="B2581" s="28">
        <v>46368</v>
      </c>
      <c r="C2581">
        <v>2026</v>
      </c>
      <c r="D2581" t="s">
        <v>89</v>
      </c>
      <c r="E2581">
        <v>12</v>
      </c>
      <c r="F2581" t="s">
        <v>92</v>
      </c>
      <c r="G2581" t="s">
        <v>6</v>
      </c>
      <c r="H2581" t="s">
        <v>7</v>
      </c>
      <c r="I2581" t="s">
        <v>2</v>
      </c>
      <c r="J2581" t="s">
        <v>13</v>
      </c>
      <c r="K2581" t="s">
        <v>4</v>
      </c>
      <c r="L2581" t="s">
        <v>22</v>
      </c>
      <c r="M2581">
        <v>5</v>
      </c>
      <c r="N2581">
        <v>49.59</v>
      </c>
      <c r="O2581">
        <v>0</v>
      </c>
      <c r="P2581">
        <v>22.63</v>
      </c>
      <c r="Q2581">
        <v>247.95000000000002</v>
      </c>
      <c r="R2581">
        <v>113.14999999999999</v>
      </c>
      <c r="S2581">
        <v>134.80000000000001</v>
      </c>
      <c r="T2581">
        <v>0.54365799556362171</v>
      </c>
      <c r="U2581">
        <v>2026</v>
      </c>
      <c r="V2581" t="s">
        <v>89</v>
      </c>
      <c r="W2581">
        <v>12</v>
      </c>
      <c r="X2581" t="s">
        <v>92</v>
      </c>
    </row>
    <row r="2582" spans="1:24">
      <c r="A2582">
        <v>4963</v>
      </c>
      <c r="B2582" s="28">
        <v>46368</v>
      </c>
      <c r="C2582">
        <v>2026</v>
      </c>
      <c r="D2582" t="s">
        <v>89</v>
      </c>
      <c r="E2582">
        <v>12</v>
      </c>
      <c r="F2582" t="s">
        <v>92</v>
      </c>
      <c r="G2582" t="s">
        <v>0</v>
      </c>
      <c r="H2582" t="s">
        <v>1</v>
      </c>
      <c r="I2582" t="s">
        <v>2</v>
      </c>
      <c r="J2582" t="s">
        <v>13</v>
      </c>
      <c r="K2582" t="s">
        <v>9</v>
      </c>
      <c r="L2582" t="s">
        <v>46</v>
      </c>
      <c r="M2582">
        <v>5</v>
      </c>
      <c r="N2582">
        <v>72.3</v>
      </c>
      <c r="O2582">
        <v>0.05</v>
      </c>
      <c r="P2582">
        <v>31.73</v>
      </c>
      <c r="Q2582">
        <v>343.42500000000001</v>
      </c>
      <c r="R2582">
        <v>158.65</v>
      </c>
      <c r="S2582">
        <v>184.77500000000001</v>
      </c>
      <c r="T2582">
        <v>0.53803596127247577</v>
      </c>
      <c r="U2582">
        <v>2026</v>
      </c>
      <c r="V2582" t="s">
        <v>89</v>
      </c>
      <c r="W2582">
        <v>12</v>
      </c>
      <c r="X2582" t="s">
        <v>92</v>
      </c>
    </row>
    <row r="2583" spans="1:24">
      <c r="A2583">
        <v>5110</v>
      </c>
      <c r="B2583" s="28">
        <v>46368</v>
      </c>
      <c r="C2583">
        <v>2026</v>
      </c>
      <c r="D2583" t="s">
        <v>89</v>
      </c>
      <c r="E2583">
        <v>12</v>
      </c>
      <c r="F2583" t="s">
        <v>92</v>
      </c>
      <c r="G2583" t="s">
        <v>20</v>
      </c>
      <c r="H2583" t="s">
        <v>21</v>
      </c>
      <c r="I2583" t="s">
        <v>2</v>
      </c>
      <c r="J2583" t="s">
        <v>13</v>
      </c>
      <c r="K2583" t="s">
        <v>4</v>
      </c>
      <c r="L2583" t="s">
        <v>22</v>
      </c>
      <c r="M2583">
        <v>1</v>
      </c>
      <c r="N2583">
        <v>51.57</v>
      </c>
      <c r="O2583">
        <v>0.1</v>
      </c>
      <c r="P2583">
        <v>23.11</v>
      </c>
      <c r="Q2583">
        <v>46.413000000000004</v>
      </c>
      <c r="R2583">
        <v>23.11</v>
      </c>
      <c r="S2583">
        <v>23.303000000000004</v>
      </c>
      <c r="T2583">
        <v>0.5020791588563549</v>
      </c>
      <c r="U2583">
        <v>2026</v>
      </c>
      <c r="V2583" t="s">
        <v>89</v>
      </c>
      <c r="W2583">
        <v>12</v>
      </c>
      <c r="X2583" t="s">
        <v>92</v>
      </c>
    </row>
    <row r="2584" spans="1:24">
      <c r="A2584">
        <v>10</v>
      </c>
      <c r="B2584" s="28">
        <v>46369</v>
      </c>
      <c r="C2584">
        <v>2026</v>
      </c>
      <c r="D2584" t="s">
        <v>89</v>
      </c>
      <c r="E2584">
        <v>12</v>
      </c>
      <c r="F2584" t="s">
        <v>92</v>
      </c>
      <c r="G2584" t="s">
        <v>0</v>
      </c>
      <c r="H2584" t="s">
        <v>1</v>
      </c>
      <c r="I2584" t="s">
        <v>2</v>
      </c>
      <c r="J2584" t="s">
        <v>3</v>
      </c>
      <c r="K2584" t="s">
        <v>14</v>
      </c>
      <c r="L2584" t="s">
        <v>15</v>
      </c>
      <c r="M2584">
        <v>3</v>
      </c>
      <c r="N2584">
        <v>35.380000000000003</v>
      </c>
      <c r="O2584">
        <v>0</v>
      </c>
      <c r="P2584">
        <v>13.51</v>
      </c>
      <c r="Q2584">
        <v>106.14000000000001</v>
      </c>
      <c r="R2584">
        <v>40.53</v>
      </c>
      <c r="S2584">
        <v>65.610000000000014</v>
      </c>
      <c r="T2584">
        <v>0.61814584511023185</v>
      </c>
      <c r="U2584">
        <v>2026</v>
      </c>
      <c r="V2584" t="s">
        <v>89</v>
      </c>
      <c r="W2584">
        <v>12</v>
      </c>
      <c r="X2584" t="s">
        <v>92</v>
      </c>
    </row>
    <row r="2585" spans="1:24">
      <c r="A2585">
        <v>216</v>
      </c>
      <c r="B2585" s="28">
        <v>46369</v>
      </c>
      <c r="C2585">
        <v>2026</v>
      </c>
      <c r="D2585" t="s">
        <v>89</v>
      </c>
      <c r="E2585">
        <v>12</v>
      </c>
      <c r="F2585" t="s">
        <v>92</v>
      </c>
      <c r="G2585" t="s">
        <v>11</v>
      </c>
      <c r="H2585" t="s">
        <v>12</v>
      </c>
      <c r="I2585" t="s">
        <v>2</v>
      </c>
      <c r="J2585" t="s">
        <v>16</v>
      </c>
      <c r="K2585" t="s">
        <v>4</v>
      </c>
      <c r="L2585" t="s">
        <v>5</v>
      </c>
      <c r="M2585">
        <v>1</v>
      </c>
      <c r="N2585">
        <v>83.08</v>
      </c>
      <c r="O2585">
        <v>0.15</v>
      </c>
      <c r="P2585">
        <v>42.91</v>
      </c>
      <c r="Q2585">
        <v>70.617999999999995</v>
      </c>
      <c r="R2585">
        <v>42.91</v>
      </c>
      <c r="S2585">
        <v>27.707999999999998</v>
      </c>
      <c r="T2585">
        <v>0.39236455294684075</v>
      </c>
      <c r="U2585">
        <v>2026</v>
      </c>
      <c r="V2585" t="s">
        <v>89</v>
      </c>
      <c r="W2585">
        <v>12</v>
      </c>
      <c r="X2585" t="s">
        <v>92</v>
      </c>
    </row>
    <row r="2586" spans="1:24">
      <c r="A2586">
        <v>1937</v>
      </c>
      <c r="B2586" s="28">
        <v>46369</v>
      </c>
      <c r="C2586">
        <v>2026</v>
      </c>
      <c r="D2586" t="s">
        <v>89</v>
      </c>
      <c r="E2586">
        <v>12</v>
      </c>
      <c r="F2586" t="s">
        <v>92</v>
      </c>
      <c r="G2586" t="s">
        <v>6</v>
      </c>
      <c r="H2586" t="s">
        <v>43</v>
      </c>
      <c r="I2586" t="s">
        <v>8</v>
      </c>
      <c r="J2586" t="s">
        <v>16</v>
      </c>
      <c r="K2586" t="s">
        <v>23</v>
      </c>
      <c r="L2586" t="s">
        <v>51</v>
      </c>
      <c r="M2586">
        <v>3</v>
      </c>
      <c r="N2586">
        <v>120.5</v>
      </c>
      <c r="O2586">
        <v>0.15</v>
      </c>
      <c r="P2586">
        <v>61.44</v>
      </c>
      <c r="Q2586">
        <v>307.27499999999998</v>
      </c>
      <c r="R2586">
        <v>184.32</v>
      </c>
      <c r="S2586">
        <v>122.95499999999998</v>
      </c>
      <c r="T2586">
        <v>0.40014644862094212</v>
      </c>
      <c r="U2586">
        <v>2026</v>
      </c>
      <c r="V2586" t="s">
        <v>89</v>
      </c>
      <c r="W2586">
        <v>12</v>
      </c>
      <c r="X2586" t="s">
        <v>92</v>
      </c>
    </row>
    <row r="2587" spans="1:24">
      <c r="A2587">
        <v>4720</v>
      </c>
      <c r="B2587" s="28">
        <v>46369</v>
      </c>
      <c r="C2587">
        <v>2026</v>
      </c>
      <c r="D2587" t="s">
        <v>89</v>
      </c>
      <c r="E2587">
        <v>12</v>
      </c>
      <c r="F2587" t="s">
        <v>92</v>
      </c>
      <c r="G2587" t="s">
        <v>0</v>
      </c>
      <c r="H2587" t="s">
        <v>1</v>
      </c>
      <c r="I2587" t="s">
        <v>2</v>
      </c>
      <c r="J2587" t="s">
        <v>13</v>
      </c>
      <c r="K2587" t="s">
        <v>9</v>
      </c>
      <c r="L2587" t="s">
        <v>46</v>
      </c>
      <c r="M2587">
        <v>3</v>
      </c>
      <c r="N2587">
        <v>73.040000000000006</v>
      </c>
      <c r="O2587">
        <v>0.1</v>
      </c>
      <c r="P2587">
        <v>31.78</v>
      </c>
      <c r="Q2587">
        <v>197.208</v>
      </c>
      <c r="R2587">
        <v>95.34</v>
      </c>
      <c r="S2587">
        <v>101.86799999999999</v>
      </c>
      <c r="T2587">
        <v>0.51655105269563095</v>
      </c>
      <c r="U2587">
        <v>2026</v>
      </c>
      <c r="V2587" t="s">
        <v>89</v>
      </c>
      <c r="W2587">
        <v>12</v>
      </c>
      <c r="X2587" t="s">
        <v>92</v>
      </c>
    </row>
    <row r="2588" spans="1:24">
      <c r="A2588">
        <v>91</v>
      </c>
      <c r="B2588" s="28">
        <v>46370</v>
      </c>
      <c r="C2588">
        <v>2026</v>
      </c>
      <c r="D2588" t="s">
        <v>89</v>
      </c>
      <c r="E2588">
        <v>12</v>
      </c>
      <c r="F2588" t="s">
        <v>92</v>
      </c>
      <c r="G2588" t="s">
        <v>6</v>
      </c>
      <c r="H2588" t="s">
        <v>7</v>
      </c>
      <c r="I2588" t="s">
        <v>2</v>
      </c>
      <c r="J2588" t="s">
        <v>3</v>
      </c>
      <c r="K2588" t="s">
        <v>23</v>
      </c>
      <c r="L2588" t="s">
        <v>24</v>
      </c>
      <c r="M2588">
        <v>2</v>
      </c>
      <c r="N2588">
        <v>339.95</v>
      </c>
      <c r="O2588">
        <v>0</v>
      </c>
      <c r="P2588">
        <v>195.78</v>
      </c>
      <c r="Q2588">
        <v>679.9</v>
      </c>
      <c r="R2588">
        <v>391.56</v>
      </c>
      <c r="S2588">
        <v>288.33999999999997</v>
      </c>
      <c r="T2588">
        <v>0.42409177820267685</v>
      </c>
      <c r="U2588">
        <v>2026</v>
      </c>
      <c r="V2588" t="s">
        <v>89</v>
      </c>
      <c r="W2588">
        <v>12</v>
      </c>
      <c r="X2588" t="s">
        <v>92</v>
      </c>
    </row>
    <row r="2589" spans="1:24">
      <c r="A2589">
        <v>505</v>
      </c>
      <c r="B2589" s="28">
        <v>46370</v>
      </c>
      <c r="C2589">
        <v>2026</v>
      </c>
      <c r="D2589" t="s">
        <v>89</v>
      </c>
      <c r="E2589">
        <v>12</v>
      </c>
      <c r="F2589" t="s">
        <v>92</v>
      </c>
      <c r="G2589" t="s">
        <v>0</v>
      </c>
      <c r="H2589" t="s">
        <v>50</v>
      </c>
      <c r="I2589" t="s">
        <v>28</v>
      </c>
      <c r="J2589" t="s">
        <v>3</v>
      </c>
      <c r="K2589" t="s">
        <v>23</v>
      </c>
      <c r="L2589" t="s">
        <v>29</v>
      </c>
      <c r="M2589">
        <v>2</v>
      </c>
      <c r="N2589">
        <v>199.43</v>
      </c>
      <c r="O2589">
        <v>0.05</v>
      </c>
      <c r="P2589">
        <v>106.58</v>
      </c>
      <c r="Q2589">
        <v>378.91699999999997</v>
      </c>
      <c r="R2589">
        <v>213.16</v>
      </c>
      <c r="S2589">
        <v>165.75699999999998</v>
      </c>
      <c r="T2589">
        <v>0.4374493622613923</v>
      </c>
      <c r="U2589">
        <v>2026</v>
      </c>
      <c r="V2589" t="s">
        <v>89</v>
      </c>
      <c r="W2589">
        <v>12</v>
      </c>
      <c r="X2589" t="s">
        <v>92</v>
      </c>
    </row>
    <row r="2590" spans="1:24">
      <c r="A2590">
        <v>640</v>
      </c>
      <c r="B2590" s="28">
        <v>46370</v>
      </c>
      <c r="C2590">
        <v>2026</v>
      </c>
      <c r="D2590" t="s">
        <v>89</v>
      </c>
      <c r="E2590">
        <v>12</v>
      </c>
      <c r="F2590" t="s">
        <v>92</v>
      </c>
      <c r="G2590" t="s">
        <v>0</v>
      </c>
      <c r="H2590" t="s">
        <v>50</v>
      </c>
      <c r="I2590" t="s">
        <v>2</v>
      </c>
      <c r="J2590" t="s">
        <v>3</v>
      </c>
      <c r="K2590" t="s">
        <v>34</v>
      </c>
      <c r="L2590" t="s">
        <v>45</v>
      </c>
      <c r="M2590">
        <v>2</v>
      </c>
      <c r="N2590">
        <v>51.77</v>
      </c>
      <c r="O2590">
        <v>0.05</v>
      </c>
      <c r="P2590">
        <v>21.76</v>
      </c>
      <c r="Q2590">
        <v>98.363</v>
      </c>
      <c r="R2590">
        <v>43.52</v>
      </c>
      <c r="S2590">
        <v>54.842999999999996</v>
      </c>
      <c r="T2590">
        <v>0.55755721155312465</v>
      </c>
      <c r="U2590">
        <v>2026</v>
      </c>
      <c r="V2590" t="s">
        <v>89</v>
      </c>
      <c r="W2590">
        <v>12</v>
      </c>
      <c r="X2590" t="s">
        <v>92</v>
      </c>
    </row>
    <row r="2591" spans="1:24">
      <c r="A2591">
        <v>1408</v>
      </c>
      <c r="B2591" s="28">
        <v>46370</v>
      </c>
      <c r="C2591">
        <v>2026</v>
      </c>
      <c r="D2591" t="s">
        <v>89</v>
      </c>
      <c r="E2591">
        <v>12</v>
      </c>
      <c r="F2591" t="s">
        <v>92</v>
      </c>
      <c r="G2591" t="s">
        <v>6</v>
      </c>
      <c r="H2591" t="s">
        <v>7</v>
      </c>
      <c r="I2591" t="s">
        <v>2</v>
      </c>
      <c r="J2591" t="s">
        <v>13</v>
      </c>
      <c r="K2591" t="s">
        <v>14</v>
      </c>
      <c r="L2591" t="s">
        <v>48</v>
      </c>
      <c r="M2591">
        <v>1</v>
      </c>
      <c r="N2591">
        <v>161.53</v>
      </c>
      <c r="O2591">
        <v>0</v>
      </c>
      <c r="P2591">
        <v>87.43</v>
      </c>
      <c r="Q2591">
        <v>161.53</v>
      </c>
      <c r="R2591">
        <v>87.43</v>
      </c>
      <c r="S2591">
        <v>74.099999999999994</v>
      </c>
      <c r="T2591">
        <v>0.45873831486411187</v>
      </c>
      <c r="U2591">
        <v>2026</v>
      </c>
      <c r="V2591" t="s">
        <v>89</v>
      </c>
      <c r="W2591">
        <v>12</v>
      </c>
      <c r="X2591" t="s">
        <v>92</v>
      </c>
    </row>
    <row r="2592" spans="1:24">
      <c r="A2592">
        <v>2074</v>
      </c>
      <c r="B2592" s="28">
        <v>46370</v>
      </c>
      <c r="C2592">
        <v>2026</v>
      </c>
      <c r="D2592" t="s">
        <v>89</v>
      </c>
      <c r="E2592">
        <v>12</v>
      </c>
      <c r="F2592" t="s">
        <v>92</v>
      </c>
      <c r="G2592" t="s">
        <v>6</v>
      </c>
      <c r="H2592" t="s">
        <v>43</v>
      </c>
      <c r="I2592" t="s">
        <v>8</v>
      </c>
      <c r="J2592" t="s">
        <v>16</v>
      </c>
      <c r="K2592" t="s">
        <v>9</v>
      </c>
      <c r="L2592" t="s">
        <v>17</v>
      </c>
      <c r="M2592">
        <v>4</v>
      </c>
      <c r="N2592">
        <v>145.85</v>
      </c>
      <c r="O2592">
        <v>0.1</v>
      </c>
      <c r="P2592">
        <v>79.47</v>
      </c>
      <c r="Q2592">
        <v>525.05999999999995</v>
      </c>
      <c r="R2592">
        <v>317.88</v>
      </c>
      <c r="S2592">
        <v>207.17999999999995</v>
      </c>
      <c r="T2592">
        <v>0.39458347617415146</v>
      </c>
      <c r="U2592">
        <v>2026</v>
      </c>
      <c r="V2592" t="s">
        <v>89</v>
      </c>
      <c r="W2592">
        <v>12</v>
      </c>
      <c r="X2592" t="s">
        <v>92</v>
      </c>
    </row>
    <row r="2593" spans="1:24">
      <c r="A2593">
        <v>2639</v>
      </c>
      <c r="B2593" s="28">
        <v>46370</v>
      </c>
      <c r="C2593">
        <v>2026</v>
      </c>
      <c r="D2593" t="s">
        <v>89</v>
      </c>
      <c r="E2593">
        <v>12</v>
      </c>
      <c r="F2593" t="s">
        <v>92</v>
      </c>
      <c r="G2593" t="s">
        <v>20</v>
      </c>
      <c r="H2593" t="s">
        <v>47</v>
      </c>
      <c r="I2593" t="s">
        <v>2</v>
      </c>
      <c r="J2593" t="s">
        <v>3</v>
      </c>
      <c r="K2593" t="s">
        <v>23</v>
      </c>
      <c r="L2593" t="s">
        <v>29</v>
      </c>
      <c r="M2593">
        <v>1</v>
      </c>
      <c r="N2593">
        <v>197.18</v>
      </c>
      <c r="O2593">
        <v>0</v>
      </c>
      <c r="P2593">
        <v>105.28</v>
      </c>
      <c r="Q2593">
        <v>197.18</v>
      </c>
      <c r="R2593">
        <v>105.28</v>
      </c>
      <c r="S2593">
        <v>91.9</v>
      </c>
      <c r="T2593">
        <v>0.46607160969672384</v>
      </c>
      <c r="U2593">
        <v>2026</v>
      </c>
      <c r="V2593" t="s">
        <v>89</v>
      </c>
      <c r="W2593">
        <v>12</v>
      </c>
      <c r="X2593" t="s">
        <v>92</v>
      </c>
    </row>
    <row r="2594" spans="1:24">
      <c r="A2594">
        <v>2694</v>
      </c>
      <c r="B2594" s="28">
        <v>46370</v>
      </c>
      <c r="C2594">
        <v>2026</v>
      </c>
      <c r="D2594" t="s">
        <v>89</v>
      </c>
      <c r="E2594">
        <v>12</v>
      </c>
      <c r="F2594" t="s">
        <v>92</v>
      </c>
      <c r="G2594" t="s">
        <v>20</v>
      </c>
      <c r="H2594" t="s">
        <v>31</v>
      </c>
      <c r="I2594" t="s">
        <v>2</v>
      </c>
      <c r="J2594" t="s">
        <v>13</v>
      </c>
      <c r="K2594" t="s">
        <v>23</v>
      </c>
      <c r="L2594" t="s">
        <v>51</v>
      </c>
      <c r="M2594">
        <v>1</v>
      </c>
      <c r="N2594">
        <v>124.9</v>
      </c>
      <c r="O2594">
        <v>0</v>
      </c>
      <c r="P2594">
        <v>62.16</v>
      </c>
      <c r="Q2594">
        <v>124.9</v>
      </c>
      <c r="R2594">
        <v>62.16</v>
      </c>
      <c r="S2594">
        <v>62.740000000000009</v>
      </c>
      <c r="T2594">
        <v>0.50232185748598879</v>
      </c>
      <c r="U2594">
        <v>2026</v>
      </c>
      <c r="V2594" t="s">
        <v>89</v>
      </c>
      <c r="W2594">
        <v>12</v>
      </c>
      <c r="X2594" t="s">
        <v>92</v>
      </c>
    </row>
    <row r="2595" spans="1:24">
      <c r="A2595">
        <v>2797</v>
      </c>
      <c r="B2595" s="28">
        <v>46370</v>
      </c>
      <c r="C2595">
        <v>2026</v>
      </c>
      <c r="D2595" t="s">
        <v>89</v>
      </c>
      <c r="E2595">
        <v>12</v>
      </c>
      <c r="F2595" t="s">
        <v>92</v>
      </c>
      <c r="G2595" t="s">
        <v>11</v>
      </c>
      <c r="H2595" t="s">
        <v>52</v>
      </c>
      <c r="I2595" t="s">
        <v>19</v>
      </c>
      <c r="J2595" t="s">
        <v>13</v>
      </c>
      <c r="K2595" t="s">
        <v>9</v>
      </c>
      <c r="L2595" t="s">
        <v>46</v>
      </c>
      <c r="M2595">
        <v>2</v>
      </c>
      <c r="N2595">
        <v>70.239999999999995</v>
      </c>
      <c r="O2595">
        <v>0.1</v>
      </c>
      <c r="P2595">
        <v>32.130000000000003</v>
      </c>
      <c r="Q2595">
        <v>126.43199999999999</v>
      </c>
      <c r="R2595">
        <v>64.260000000000005</v>
      </c>
      <c r="S2595">
        <v>62.171999999999983</v>
      </c>
      <c r="T2595">
        <v>0.49174259681093385</v>
      </c>
      <c r="U2595">
        <v>2026</v>
      </c>
      <c r="V2595" t="s">
        <v>89</v>
      </c>
      <c r="W2595">
        <v>12</v>
      </c>
      <c r="X2595" t="s">
        <v>92</v>
      </c>
    </row>
    <row r="2596" spans="1:24">
      <c r="A2596">
        <v>2811</v>
      </c>
      <c r="B2596" s="28">
        <v>46370</v>
      </c>
      <c r="C2596">
        <v>2026</v>
      </c>
      <c r="D2596" t="s">
        <v>89</v>
      </c>
      <c r="E2596">
        <v>12</v>
      </c>
      <c r="F2596" t="s">
        <v>92</v>
      </c>
      <c r="G2596" t="s">
        <v>6</v>
      </c>
      <c r="H2596" t="s">
        <v>41</v>
      </c>
      <c r="I2596" t="s">
        <v>19</v>
      </c>
      <c r="J2596" t="s">
        <v>16</v>
      </c>
      <c r="K2596" t="s">
        <v>9</v>
      </c>
      <c r="L2596" t="s">
        <v>17</v>
      </c>
      <c r="M2596">
        <v>5</v>
      </c>
      <c r="N2596">
        <v>145.6</v>
      </c>
      <c r="O2596">
        <v>0.15</v>
      </c>
      <c r="P2596">
        <v>81.180000000000007</v>
      </c>
      <c r="Q2596">
        <v>618.79999999999995</v>
      </c>
      <c r="R2596">
        <v>405.90000000000003</v>
      </c>
      <c r="S2596">
        <v>212.89999999999992</v>
      </c>
      <c r="T2596">
        <v>0.34405300581771159</v>
      </c>
      <c r="U2596">
        <v>2026</v>
      </c>
      <c r="V2596" t="s">
        <v>89</v>
      </c>
      <c r="W2596">
        <v>12</v>
      </c>
      <c r="X2596" t="s">
        <v>92</v>
      </c>
    </row>
    <row r="2597" spans="1:24">
      <c r="A2597">
        <v>4037</v>
      </c>
      <c r="B2597" s="28">
        <v>46370</v>
      </c>
      <c r="C2597">
        <v>2026</v>
      </c>
      <c r="D2597" t="s">
        <v>89</v>
      </c>
      <c r="E2597">
        <v>12</v>
      </c>
      <c r="F2597" t="s">
        <v>92</v>
      </c>
      <c r="G2597" t="s">
        <v>20</v>
      </c>
      <c r="H2597" t="s">
        <v>33</v>
      </c>
      <c r="I2597" t="s">
        <v>19</v>
      </c>
      <c r="J2597" t="s">
        <v>3</v>
      </c>
      <c r="K2597" t="s">
        <v>9</v>
      </c>
      <c r="L2597" t="s">
        <v>37</v>
      </c>
      <c r="M2597">
        <v>1</v>
      </c>
      <c r="N2597">
        <v>152.4</v>
      </c>
      <c r="O2597">
        <v>0.05</v>
      </c>
      <c r="P2597">
        <v>77.98</v>
      </c>
      <c r="Q2597">
        <v>144.78</v>
      </c>
      <c r="R2597">
        <v>77.98</v>
      </c>
      <c r="S2597">
        <v>66.8</v>
      </c>
      <c r="T2597">
        <v>0.46138969470921398</v>
      </c>
      <c r="U2597">
        <v>2026</v>
      </c>
      <c r="V2597" t="s">
        <v>89</v>
      </c>
      <c r="W2597">
        <v>12</v>
      </c>
      <c r="X2597" t="s">
        <v>92</v>
      </c>
    </row>
    <row r="2598" spans="1:24">
      <c r="A2598">
        <v>4629</v>
      </c>
      <c r="B2598" s="28">
        <v>46370</v>
      </c>
      <c r="C2598">
        <v>2026</v>
      </c>
      <c r="D2598" t="s">
        <v>89</v>
      </c>
      <c r="E2598">
        <v>12</v>
      </c>
      <c r="F2598" t="s">
        <v>92</v>
      </c>
      <c r="G2598" t="s">
        <v>11</v>
      </c>
      <c r="H2598" t="s">
        <v>12</v>
      </c>
      <c r="I2598" t="s">
        <v>2</v>
      </c>
      <c r="J2598" t="s">
        <v>13</v>
      </c>
      <c r="K2598" t="s">
        <v>14</v>
      </c>
      <c r="L2598" t="s">
        <v>15</v>
      </c>
      <c r="M2598">
        <v>1</v>
      </c>
      <c r="N2598">
        <v>36.17</v>
      </c>
      <c r="O2598">
        <v>0.05</v>
      </c>
      <c r="P2598">
        <v>13.87</v>
      </c>
      <c r="Q2598">
        <v>34.361499999999999</v>
      </c>
      <c r="R2598">
        <v>13.87</v>
      </c>
      <c r="S2598">
        <v>20.491500000000002</v>
      </c>
      <c r="T2598">
        <v>0.59635056676803988</v>
      </c>
      <c r="U2598">
        <v>2026</v>
      </c>
      <c r="V2598" t="s">
        <v>89</v>
      </c>
      <c r="W2598">
        <v>12</v>
      </c>
      <c r="X2598" t="s">
        <v>92</v>
      </c>
    </row>
    <row r="2599" spans="1:24">
      <c r="A2599">
        <v>2455</v>
      </c>
      <c r="B2599" s="28">
        <v>46371</v>
      </c>
      <c r="C2599">
        <v>2026</v>
      </c>
      <c r="D2599" t="s">
        <v>89</v>
      </c>
      <c r="E2599">
        <v>12</v>
      </c>
      <c r="F2599" t="s">
        <v>92</v>
      </c>
      <c r="G2599" t="s">
        <v>6</v>
      </c>
      <c r="H2599" t="s">
        <v>43</v>
      </c>
      <c r="I2599" t="s">
        <v>2</v>
      </c>
      <c r="J2599" t="s">
        <v>3</v>
      </c>
      <c r="K2599" t="s">
        <v>23</v>
      </c>
      <c r="L2599" t="s">
        <v>51</v>
      </c>
      <c r="M2599">
        <v>3</v>
      </c>
      <c r="N2599">
        <v>126.21</v>
      </c>
      <c r="O2599">
        <v>0.1</v>
      </c>
      <c r="P2599">
        <v>60.65</v>
      </c>
      <c r="Q2599">
        <v>340.767</v>
      </c>
      <c r="R2599">
        <v>181.95</v>
      </c>
      <c r="S2599">
        <v>158.81700000000001</v>
      </c>
      <c r="T2599">
        <v>0.46605745274630467</v>
      </c>
      <c r="U2599">
        <v>2026</v>
      </c>
      <c r="V2599" t="s">
        <v>89</v>
      </c>
      <c r="W2599">
        <v>12</v>
      </c>
      <c r="X2599" t="s">
        <v>92</v>
      </c>
    </row>
    <row r="2600" spans="1:24">
      <c r="A2600">
        <v>3184</v>
      </c>
      <c r="B2600" s="28">
        <v>46371</v>
      </c>
      <c r="C2600">
        <v>2026</v>
      </c>
      <c r="D2600" t="s">
        <v>89</v>
      </c>
      <c r="E2600">
        <v>12</v>
      </c>
      <c r="F2600" t="s">
        <v>92</v>
      </c>
      <c r="G2600" t="s">
        <v>20</v>
      </c>
      <c r="H2600" t="s">
        <v>47</v>
      </c>
      <c r="I2600" t="s">
        <v>8</v>
      </c>
      <c r="J2600" t="s">
        <v>3</v>
      </c>
      <c r="K2600" t="s">
        <v>9</v>
      </c>
      <c r="L2600" t="s">
        <v>17</v>
      </c>
      <c r="M2600">
        <v>6</v>
      </c>
      <c r="N2600">
        <v>143.72999999999999</v>
      </c>
      <c r="O2600">
        <v>0.15</v>
      </c>
      <c r="P2600">
        <v>77.27</v>
      </c>
      <c r="Q2600">
        <v>733.02299999999991</v>
      </c>
      <c r="R2600">
        <v>463.62</v>
      </c>
      <c r="S2600">
        <v>269.40299999999991</v>
      </c>
      <c r="T2600">
        <v>0.36752325643260847</v>
      </c>
      <c r="U2600">
        <v>2026</v>
      </c>
      <c r="V2600" t="s">
        <v>89</v>
      </c>
      <c r="W2600">
        <v>12</v>
      </c>
      <c r="X2600" t="s">
        <v>92</v>
      </c>
    </row>
    <row r="2601" spans="1:24">
      <c r="A2601">
        <v>3363</v>
      </c>
      <c r="B2601" s="28">
        <v>46371</v>
      </c>
      <c r="C2601">
        <v>2026</v>
      </c>
      <c r="D2601" t="s">
        <v>89</v>
      </c>
      <c r="E2601">
        <v>12</v>
      </c>
      <c r="F2601" t="s">
        <v>92</v>
      </c>
      <c r="G2601" t="s">
        <v>6</v>
      </c>
      <c r="H2601" t="s">
        <v>43</v>
      </c>
      <c r="I2601" t="s">
        <v>28</v>
      </c>
      <c r="J2601" t="s">
        <v>13</v>
      </c>
      <c r="K2601" t="s">
        <v>9</v>
      </c>
      <c r="L2601" t="s">
        <v>17</v>
      </c>
      <c r="M2601">
        <v>4</v>
      </c>
      <c r="N2601">
        <v>146.38999999999999</v>
      </c>
      <c r="O2601">
        <v>0</v>
      </c>
      <c r="P2601">
        <v>78.95</v>
      </c>
      <c r="Q2601">
        <v>585.55999999999995</v>
      </c>
      <c r="R2601">
        <v>315.8</v>
      </c>
      <c r="S2601">
        <v>269.75999999999993</v>
      </c>
      <c r="T2601">
        <v>0.46068720541020552</v>
      </c>
      <c r="U2601">
        <v>2026</v>
      </c>
      <c r="V2601" t="s">
        <v>89</v>
      </c>
      <c r="W2601">
        <v>12</v>
      </c>
      <c r="X2601" t="s">
        <v>92</v>
      </c>
    </row>
    <row r="2602" spans="1:24">
      <c r="A2602">
        <v>3373</v>
      </c>
      <c r="B2602" s="28">
        <v>46371</v>
      </c>
      <c r="C2602">
        <v>2026</v>
      </c>
      <c r="D2602" t="s">
        <v>89</v>
      </c>
      <c r="E2602">
        <v>12</v>
      </c>
      <c r="F2602" t="s">
        <v>92</v>
      </c>
      <c r="G2602" t="s">
        <v>6</v>
      </c>
      <c r="H2602" t="s">
        <v>43</v>
      </c>
      <c r="I2602" t="s">
        <v>28</v>
      </c>
      <c r="J2602" t="s">
        <v>3</v>
      </c>
      <c r="K2602" t="s">
        <v>9</v>
      </c>
      <c r="L2602" t="s">
        <v>10</v>
      </c>
      <c r="M2602">
        <v>2</v>
      </c>
      <c r="N2602">
        <v>89.84</v>
      </c>
      <c r="O2602">
        <v>0.05</v>
      </c>
      <c r="P2602">
        <v>45.17</v>
      </c>
      <c r="Q2602">
        <v>170.696</v>
      </c>
      <c r="R2602">
        <v>90.34</v>
      </c>
      <c r="S2602">
        <v>80.355999999999995</v>
      </c>
      <c r="T2602">
        <v>0.47075502647982376</v>
      </c>
      <c r="U2602">
        <v>2026</v>
      </c>
      <c r="V2602" t="s">
        <v>89</v>
      </c>
      <c r="W2602">
        <v>12</v>
      </c>
      <c r="X2602" t="s">
        <v>92</v>
      </c>
    </row>
    <row r="2603" spans="1:24">
      <c r="A2603">
        <v>3799</v>
      </c>
      <c r="B2603" s="28">
        <v>46371</v>
      </c>
      <c r="C2603">
        <v>2026</v>
      </c>
      <c r="D2603" t="s">
        <v>89</v>
      </c>
      <c r="E2603">
        <v>12</v>
      </c>
      <c r="F2603" t="s">
        <v>92</v>
      </c>
      <c r="G2603" t="s">
        <v>11</v>
      </c>
      <c r="H2603" t="s">
        <v>39</v>
      </c>
      <c r="I2603" t="s">
        <v>19</v>
      </c>
      <c r="J2603" t="s">
        <v>13</v>
      </c>
      <c r="K2603" t="s">
        <v>34</v>
      </c>
      <c r="L2603" t="s">
        <v>45</v>
      </c>
      <c r="M2603">
        <v>3</v>
      </c>
      <c r="N2603">
        <v>49.67</v>
      </c>
      <c r="O2603">
        <v>0.05</v>
      </c>
      <c r="P2603">
        <v>21.5</v>
      </c>
      <c r="Q2603">
        <v>141.55949999999999</v>
      </c>
      <c r="R2603">
        <v>64.5</v>
      </c>
      <c r="S2603">
        <v>77.059499999999986</v>
      </c>
      <c r="T2603">
        <v>0.54436120500566898</v>
      </c>
      <c r="U2603">
        <v>2026</v>
      </c>
      <c r="V2603" t="s">
        <v>89</v>
      </c>
      <c r="W2603">
        <v>12</v>
      </c>
      <c r="X2603" t="s">
        <v>92</v>
      </c>
    </row>
    <row r="2604" spans="1:24">
      <c r="A2604">
        <v>5002</v>
      </c>
      <c r="B2604" s="28">
        <v>46371</v>
      </c>
      <c r="C2604">
        <v>2026</v>
      </c>
      <c r="D2604" t="s">
        <v>89</v>
      </c>
      <c r="E2604">
        <v>12</v>
      </c>
      <c r="F2604" t="s">
        <v>92</v>
      </c>
      <c r="G2604" t="s">
        <v>6</v>
      </c>
      <c r="H2604" t="s">
        <v>49</v>
      </c>
      <c r="I2604" t="s">
        <v>8</v>
      </c>
      <c r="J2604" t="s">
        <v>16</v>
      </c>
      <c r="K2604" t="s">
        <v>9</v>
      </c>
      <c r="L2604" t="s">
        <v>10</v>
      </c>
      <c r="M2604">
        <v>4</v>
      </c>
      <c r="N2604">
        <v>94.3</v>
      </c>
      <c r="O2604">
        <v>0.1</v>
      </c>
      <c r="P2604">
        <v>44.36</v>
      </c>
      <c r="Q2604">
        <v>339.48</v>
      </c>
      <c r="R2604">
        <v>177.44</v>
      </c>
      <c r="S2604">
        <v>162.04000000000002</v>
      </c>
      <c r="T2604">
        <v>0.47731825144338402</v>
      </c>
      <c r="U2604">
        <v>2026</v>
      </c>
      <c r="V2604" t="s">
        <v>89</v>
      </c>
      <c r="W2604">
        <v>12</v>
      </c>
      <c r="X2604" t="s">
        <v>92</v>
      </c>
    </row>
    <row r="2605" spans="1:24">
      <c r="A2605">
        <v>2896</v>
      </c>
      <c r="B2605" s="28">
        <v>46372</v>
      </c>
      <c r="C2605">
        <v>2026</v>
      </c>
      <c r="D2605" t="s">
        <v>89</v>
      </c>
      <c r="E2605">
        <v>12</v>
      </c>
      <c r="F2605" t="s">
        <v>92</v>
      </c>
      <c r="G2605" t="s">
        <v>6</v>
      </c>
      <c r="H2605" t="s">
        <v>43</v>
      </c>
      <c r="I2605" t="s">
        <v>19</v>
      </c>
      <c r="J2605" t="s">
        <v>16</v>
      </c>
      <c r="K2605" t="s">
        <v>34</v>
      </c>
      <c r="L2605" t="s">
        <v>42</v>
      </c>
      <c r="M2605">
        <v>2</v>
      </c>
      <c r="N2605">
        <v>36.020000000000003</v>
      </c>
      <c r="O2605">
        <v>0.1</v>
      </c>
      <c r="P2605">
        <v>13.59</v>
      </c>
      <c r="Q2605">
        <v>64.836000000000013</v>
      </c>
      <c r="R2605">
        <v>27.18</v>
      </c>
      <c r="S2605">
        <v>37.656000000000013</v>
      </c>
      <c r="T2605">
        <v>0.58078845086063302</v>
      </c>
      <c r="U2605">
        <v>2026</v>
      </c>
      <c r="V2605" t="s">
        <v>89</v>
      </c>
      <c r="W2605">
        <v>12</v>
      </c>
      <c r="X2605" t="s">
        <v>92</v>
      </c>
    </row>
    <row r="2606" spans="1:24">
      <c r="A2606">
        <v>3334</v>
      </c>
      <c r="B2606" s="28">
        <v>46372</v>
      </c>
      <c r="C2606">
        <v>2026</v>
      </c>
      <c r="D2606" t="s">
        <v>89</v>
      </c>
      <c r="E2606">
        <v>12</v>
      </c>
      <c r="F2606" t="s">
        <v>92</v>
      </c>
      <c r="G2606" t="s">
        <v>6</v>
      </c>
      <c r="H2606" t="s">
        <v>49</v>
      </c>
      <c r="I2606" t="s">
        <v>2</v>
      </c>
      <c r="J2606" t="s">
        <v>3</v>
      </c>
      <c r="K2606" t="s">
        <v>9</v>
      </c>
      <c r="L2606" t="s">
        <v>37</v>
      </c>
      <c r="M2606">
        <v>1</v>
      </c>
      <c r="N2606">
        <v>154.12</v>
      </c>
      <c r="O2606">
        <v>0</v>
      </c>
      <c r="P2606">
        <v>77.45</v>
      </c>
      <c r="Q2606">
        <v>154.12</v>
      </c>
      <c r="R2606">
        <v>77.45</v>
      </c>
      <c r="S2606">
        <v>76.67</v>
      </c>
      <c r="T2606">
        <v>0.49746950428237735</v>
      </c>
      <c r="U2606">
        <v>2026</v>
      </c>
      <c r="V2606" t="s">
        <v>89</v>
      </c>
      <c r="W2606">
        <v>12</v>
      </c>
      <c r="X2606" t="s">
        <v>92</v>
      </c>
    </row>
    <row r="2607" spans="1:24">
      <c r="A2607">
        <v>3469</v>
      </c>
      <c r="B2607" s="28">
        <v>46372</v>
      </c>
      <c r="C2607">
        <v>2026</v>
      </c>
      <c r="D2607" t="s">
        <v>89</v>
      </c>
      <c r="E2607">
        <v>12</v>
      </c>
      <c r="F2607" t="s">
        <v>92</v>
      </c>
      <c r="G2607" t="s">
        <v>0</v>
      </c>
      <c r="H2607" t="s">
        <v>36</v>
      </c>
      <c r="I2607" t="s">
        <v>2</v>
      </c>
      <c r="J2607" t="s">
        <v>3</v>
      </c>
      <c r="K2607" t="s">
        <v>9</v>
      </c>
      <c r="L2607" t="s">
        <v>37</v>
      </c>
      <c r="M2607">
        <v>1</v>
      </c>
      <c r="N2607">
        <v>150.88</v>
      </c>
      <c r="O2607">
        <v>0.05</v>
      </c>
      <c r="P2607">
        <v>81.02</v>
      </c>
      <c r="Q2607">
        <v>143.33599999999998</v>
      </c>
      <c r="R2607">
        <v>81.02</v>
      </c>
      <c r="S2607">
        <v>62.315999999999988</v>
      </c>
      <c r="T2607">
        <v>0.43475470223809787</v>
      </c>
      <c r="U2607">
        <v>2026</v>
      </c>
      <c r="V2607" t="s">
        <v>89</v>
      </c>
      <c r="W2607">
        <v>12</v>
      </c>
      <c r="X2607" t="s">
        <v>92</v>
      </c>
    </row>
    <row r="2608" spans="1:24">
      <c r="A2608">
        <v>569</v>
      </c>
      <c r="B2608" s="28">
        <v>46373</v>
      </c>
      <c r="C2608">
        <v>2026</v>
      </c>
      <c r="D2608" t="s">
        <v>89</v>
      </c>
      <c r="E2608">
        <v>12</v>
      </c>
      <c r="F2608" t="s">
        <v>92</v>
      </c>
      <c r="G2608" t="s">
        <v>11</v>
      </c>
      <c r="H2608" t="s">
        <v>12</v>
      </c>
      <c r="I2608" t="s">
        <v>28</v>
      </c>
      <c r="J2608" t="s">
        <v>13</v>
      </c>
      <c r="K2608" t="s">
        <v>4</v>
      </c>
      <c r="L2608" t="s">
        <v>26</v>
      </c>
      <c r="M2608">
        <v>2</v>
      </c>
      <c r="N2608">
        <v>40.479999999999997</v>
      </c>
      <c r="O2608">
        <v>0</v>
      </c>
      <c r="P2608">
        <v>16.23</v>
      </c>
      <c r="Q2608">
        <v>80.959999999999994</v>
      </c>
      <c r="R2608">
        <v>32.46</v>
      </c>
      <c r="S2608">
        <v>48.499999999999993</v>
      </c>
      <c r="T2608">
        <v>0.5990612648221344</v>
      </c>
      <c r="U2608">
        <v>2026</v>
      </c>
      <c r="V2608" t="s">
        <v>89</v>
      </c>
      <c r="W2608">
        <v>12</v>
      </c>
      <c r="X2608" t="s">
        <v>92</v>
      </c>
    </row>
    <row r="2609" spans="1:24">
      <c r="A2609">
        <v>2404</v>
      </c>
      <c r="B2609" s="28">
        <v>46373</v>
      </c>
      <c r="C2609">
        <v>2026</v>
      </c>
      <c r="D2609" t="s">
        <v>89</v>
      </c>
      <c r="E2609">
        <v>12</v>
      </c>
      <c r="F2609" t="s">
        <v>92</v>
      </c>
      <c r="G2609" t="s">
        <v>11</v>
      </c>
      <c r="H2609" t="s">
        <v>39</v>
      </c>
      <c r="I2609" t="s">
        <v>28</v>
      </c>
      <c r="J2609" t="s">
        <v>16</v>
      </c>
      <c r="K2609" t="s">
        <v>14</v>
      </c>
      <c r="L2609" t="s">
        <v>48</v>
      </c>
      <c r="M2609">
        <v>3</v>
      </c>
      <c r="N2609">
        <v>163.34</v>
      </c>
      <c r="O2609">
        <v>0.1</v>
      </c>
      <c r="P2609">
        <v>88.53</v>
      </c>
      <c r="Q2609">
        <v>441.01799999999997</v>
      </c>
      <c r="R2609">
        <v>265.59000000000003</v>
      </c>
      <c r="S2609">
        <v>175.42799999999994</v>
      </c>
      <c r="T2609">
        <v>0.39777968246194023</v>
      </c>
      <c r="U2609">
        <v>2026</v>
      </c>
      <c r="V2609" t="s">
        <v>89</v>
      </c>
      <c r="W2609">
        <v>12</v>
      </c>
      <c r="X2609" t="s">
        <v>92</v>
      </c>
    </row>
    <row r="2610" spans="1:24">
      <c r="A2610">
        <v>4682</v>
      </c>
      <c r="B2610" s="28">
        <v>46373</v>
      </c>
      <c r="C2610">
        <v>2026</v>
      </c>
      <c r="D2610" t="s">
        <v>89</v>
      </c>
      <c r="E2610">
        <v>12</v>
      </c>
      <c r="F2610" t="s">
        <v>92</v>
      </c>
      <c r="G2610" t="s">
        <v>20</v>
      </c>
      <c r="H2610" t="s">
        <v>21</v>
      </c>
      <c r="I2610" t="s">
        <v>19</v>
      </c>
      <c r="J2610" t="s">
        <v>13</v>
      </c>
      <c r="K2610" t="s">
        <v>34</v>
      </c>
      <c r="L2610" t="s">
        <v>35</v>
      </c>
      <c r="M2610">
        <v>2</v>
      </c>
      <c r="N2610">
        <v>40.89</v>
      </c>
      <c r="O2610">
        <v>0</v>
      </c>
      <c r="P2610">
        <v>14.95</v>
      </c>
      <c r="Q2610">
        <v>81.78</v>
      </c>
      <c r="R2610">
        <v>29.9</v>
      </c>
      <c r="S2610">
        <v>51.88</v>
      </c>
      <c r="T2610">
        <v>0.63438493519197847</v>
      </c>
      <c r="U2610">
        <v>2026</v>
      </c>
      <c r="V2610" t="s">
        <v>89</v>
      </c>
      <c r="W2610">
        <v>12</v>
      </c>
      <c r="X2610" t="s">
        <v>92</v>
      </c>
    </row>
    <row r="2611" spans="1:24">
      <c r="A2611">
        <v>4888</v>
      </c>
      <c r="B2611" s="28">
        <v>46373</v>
      </c>
      <c r="C2611">
        <v>2026</v>
      </c>
      <c r="D2611" t="s">
        <v>89</v>
      </c>
      <c r="E2611">
        <v>12</v>
      </c>
      <c r="F2611" t="s">
        <v>92</v>
      </c>
      <c r="G2611" t="s">
        <v>11</v>
      </c>
      <c r="H2611" t="s">
        <v>12</v>
      </c>
      <c r="I2611" t="s">
        <v>28</v>
      </c>
      <c r="J2611" t="s">
        <v>13</v>
      </c>
      <c r="K2611" t="s">
        <v>34</v>
      </c>
      <c r="L2611" t="s">
        <v>35</v>
      </c>
      <c r="M2611">
        <v>1</v>
      </c>
      <c r="N2611">
        <v>40.159999999999997</v>
      </c>
      <c r="O2611">
        <v>0.15</v>
      </c>
      <c r="P2611">
        <v>14.46</v>
      </c>
      <c r="Q2611">
        <v>34.135999999999996</v>
      </c>
      <c r="R2611">
        <v>14.46</v>
      </c>
      <c r="S2611">
        <v>19.675999999999995</v>
      </c>
      <c r="T2611">
        <v>0.576400281228029</v>
      </c>
      <c r="U2611">
        <v>2026</v>
      </c>
      <c r="V2611" t="s">
        <v>89</v>
      </c>
      <c r="W2611">
        <v>12</v>
      </c>
      <c r="X2611" t="s">
        <v>92</v>
      </c>
    </row>
    <row r="2612" spans="1:24">
      <c r="A2612">
        <v>4923</v>
      </c>
      <c r="B2612" s="28">
        <v>46373</v>
      </c>
      <c r="C2612">
        <v>2026</v>
      </c>
      <c r="D2612" t="s">
        <v>89</v>
      </c>
      <c r="E2612">
        <v>12</v>
      </c>
      <c r="F2612" t="s">
        <v>92</v>
      </c>
      <c r="G2612" t="s">
        <v>20</v>
      </c>
      <c r="H2612" t="s">
        <v>47</v>
      </c>
      <c r="I2612" t="s">
        <v>2</v>
      </c>
      <c r="J2612" t="s">
        <v>13</v>
      </c>
      <c r="K2612" t="s">
        <v>23</v>
      </c>
      <c r="L2612" t="s">
        <v>40</v>
      </c>
      <c r="M2612">
        <v>2</v>
      </c>
      <c r="N2612">
        <v>79.86</v>
      </c>
      <c r="O2612">
        <v>0</v>
      </c>
      <c r="P2612">
        <v>39.049999999999997</v>
      </c>
      <c r="Q2612">
        <v>159.72</v>
      </c>
      <c r="R2612">
        <v>78.099999999999994</v>
      </c>
      <c r="S2612">
        <v>81.62</v>
      </c>
      <c r="T2612">
        <v>0.51101928374655647</v>
      </c>
      <c r="U2612">
        <v>2026</v>
      </c>
      <c r="V2612" t="s">
        <v>89</v>
      </c>
      <c r="W2612">
        <v>12</v>
      </c>
      <c r="X2612" t="s">
        <v>92</v>
      </c>
    </row>
    <row r="2613" spans="1:24">
      <c r="A2613">
        <v>131</v>
      </c>
      <c r="B2613" s="28">
        <v>46374</v>
      </c>
      <c r="C2613">
        <v>2026</v>
      </c>
      <c r="D2613" t="s">
        <v>89</v>
      </c>
      <c r="E2613">
        <v>12</v>
      </c>
      <c r="F2613" t="s">
        <v>92</v>
      </c>
      <c r="G2613" t="s">
        <v>6</v>
      </c>
      <c r="H2613" t="s">
        <v>41</v>
      </c>
      <c r="I2613" t="s">
        <v>28</v>
      </c>
      <c r="J2613" t="s">
        <v>3</v>
      </c>
      <c r="K2613" t="s">
        <v>23</v>
      </c>
      <c r="L2613" t="s">
        <v>51</v>
      </c>
      <c r="M2613">
        <v>2</v>
      </c>
      <c r="N2613">
        <v>123.42</v>
      </c>
      <c r="O2613">
        <v>0.1</v>
      </c>
      <c r="P2613">
        <v>60.03</v>
      </c>
      <c r="Q2613">
        <v>222.15600000000001</v>
      </c>
      <c r="R2613">
        <v>120.06</v>
      </c>
      <c r="S2613">
        <v>102.096</v>
      </c>
      <c r="T2613">
        <v>0.45956895154756117</v>
      </c>
      <c r="U2613">
        <v>2026</v>
      </c>
      <c r="V2613" t="s">
        <v>89</v>
      </c>
      <c r="W2613">
        <v>12</v>
      </c>
      <c r="X2613" t="s">
        <v>92</v>
      </c>
    </row>
    <row r="2614" spans="1:24">
      <c r="A2614">
        <v>349</v>
      </c>
      <c r="B2614" s="28">
        <v>46374</v>
      </c>
      <c r="C2614">
        <v>2026</v>
      </c>
      <c r="D2614" t="s">
        <v>89</v>
      </c>
      <c r="E2614">
        <v>12</v>
      </c>
      <c r="F2614" t="s">
        <v>92</v>
      </c>
      <c r="G2614" t="s">
        <v>11</v>
      </c>
      <c r="H2614" t="s">
        <v>12</v>
      </c>
      <c r="I2614" t="s">
        <v>2</v>
      </c>
      <c r="J2614" t="s">
        <v>3</v>
      </c>
      <c r="K2614" t="s">
        <v>14</v>
      </c>
      <c r="L2614" t="s">
        <v>32</v>
      </c>
      <c r="M2614">
        <v>1</v>
      </c>
      <c r="N2614">
        <v>47.61</v>
      </c>
      <c r="O2614">
        <v>0.05</v>
      </c>
      <c r="P2614">
        <v>18.18</v>
      </c>
      <c r="Q2614">
        <v>45.229499999999994</v>
      </c>
      <c r="R2614">
        <v>18.18</v>
      </c>
      <c r="S2614">
        <v>27.049499999999995</v>
      </c>
      <c r="T2614">
        <v>0.59804994527907662</v>
      </c>
      <c r="U2614">
        <v>2026</v>
      </c>
      <c r="V2614" t="s">
        <v>89</v>
      </c>
      <c r="W2614">
        <v>12</v>
      </c>
      <c r="X2614" t="s">
        <v>92</v>
      </c>
    </row>
    <row r="2615" spans="1:24">
      <c r="A2615">
        <v>1131</v>
      </c>
      <c r="B2615" s="28">
        <v>46374</v>
      </c>
      <c r="C2615">
        <v>2026</v>
      </c>
      <c r="D2615" t="s">
        <v>89</v>
      </c>
      <c r="E2615">
        <v>12</v>
      </c>
      <c r="F2615" t="s">
        <v>92</v>
      </c>
      <c r="G2615" t="s">
        <v>20</v>
      </c>
      <c r="H2615" t="s">
        <v>33</v>
      </c>
      <c r="I2615" t="s">
        <v>2</v>
      </c>
      <c r="J2615" t="s">
        <v>3</v>
      </c>
      <c r="K2615" t="s">
        <v>9</v>
      </c>
      <c r="L2615" t="s">
        <v>10</v>
      </c>
      <c r="M2615">
        <v>2</v>
      </c>
      <c r="N2615">
        <v>93.88</v>
      </c>
      <c r="O2615">
        <v>0.1</v>
      </c>
      <c r="P2615">
        <v>45.89</v>
      </c>
      <c r="Q2615">
        <v>168.98400000000001</v>
      </c>
      <c r="R2615">
        <v>91.78</v>
      </c>
      <c r="S2615">
        <v>77.204000000000008</v>
      </c>
      <c r="T2615">
        <v>0.45687165648818823</v>
      </c>
      <c r="U2615">
        <v>2026</v>
      </c>
      <c r="V2615" t="s">
        <v>89</v>
      </c>
      <c r="W2615">
        <v>12</v>
      </c>
      <c r="X2615" t="s">
        <v>92</v>
      </c>
    </row>
    <row r="2616" spans="1:24">
      <c r="A2616">
        <v>2738</v>
      </c>
      <c r="B2616" s="28">
        <v>46374</v>
      </c>
      <c r="C2616">
        <v>2026</v>
      </c>
      <c r="D2616" t="s">
        <v>89</v>
      </c>
      <c r="E2616">
        <v>12</v>
      </c>
      <c r="F2616" t="s">
        <v>92</v>
      </c>
      <c r="G2616" t="s">
        <v>6</v>
      </c>
      <c r="H2616" t="s">
        <v>41</v>
      </c>
      <c r="I2616" t="s">
        <v>2</v>
      </c>
      <c r="J2616" t="s">
        <v>13</v>
      </c>
      <c r="K2616" t="s">
        <v>9</v>
      </c>
      <c r="L2616" t="s">
        <v>17</v>
      </c>
      <c r="M2616">
        <v>3</v>
      </c>
      <c r="N2616">
        <v>145.43</v>
      </c>
      <c r="O2616">
        <v>0.05</v>
      </c>
      <c r="P2616">
        <v>81.72</v>
      </c>
      <c r="Q2616">
        <v>414.47550000000001</v>
      </c>
      <c r="R2616">
        <v>245.16</v>
      </c>
      <c r="S2616">
        <v>169.31550000000001</v>
      </c>
      <c r="T2616">
        <v>0.40850544845232106</v>
      </c>
      <c r="U2616">
        <v>2026</v>
      </c>
      <c r="V2616" t="s">
        <v>89</v>
      </c>
      <c r="W2616">
        <v>12</v>
      </c>
      <c r="X2616" t="s">
        <v>92</v>
      </c>
    </row>
    <row r="2617" spans="1:24">
      <c r="A2617">
        <v>4400</v>
      </c>
      <c r="B2617" s="28">
        <v>46374</v>
      </c>
      <c r="C2617">
        <v>2026</v>
      </c>
      <c r="D2617" t="s">
        <v>89</v>
      </c>
      <c r="E2617">
        <v>12</v>
      </c>
      <c r="F2617" t="s">
        <v>92</v>
      </c>
      <c r="G2617" t="s">
        <v>20</v>
      </c>
      <c r="H2617" t="s">
        <v>21</v>
      </c>
      <c r="I2617" t="s">
        <v>2</v>
      </c>
      <c r="J2617" t="s">
        <v>3</v>
      </c>
      <c r="K2617" t="s">
        <v>14</v>
      </c>
      <c r="L2617" t="s">
        <v>15</v>
      </c>
      <c r="M2617">
        <v>2</v>
      </c>
      <c r="N2617">
        <v>36.89</v>
      </c>
      <c r="O2617">
        <v>0.1</v>
      </c>
      <c r="P2617">
        <v>13.74</v>
      </c>
      <c r="Q2617">
        <v>66.402000000000001</v>
      </c>
      <c r="R2617">
        <v>27.48</v>
      </c>
      <c r="S2617">
        <v>38.921999999999997</v>
      </c>
      <c r="T2617">
        <v>0.58615704346254627</v>
      </c>
      <c r="U2617">
        <v>2026</v>
      </c>
      <c r="V2617" t="s">
        <v>89</v>
      </c>
      <c r="W2617">
        <v>12</v>
      </c>
      <c r="X2617" t="s">
        <v>92</v>
      </c>
    </row>
    <row r="2618" spans="1:24">
      <c r="A2618">
        <v>3122</v>
      </c>
      <c r="B2618" s="28">
        <v>46375</v>
      </c>
      <c r="C2618">
        <v>2026</v>
      </c>
      <c r="D2618" t="s">
        <v>89</v>
      </c>
      <c r="E2618">
        <v>12</v>
      </c>
      <c r="F2618" t="s">
        <v>92</v>
      </c>
      <c r="G2618" t="s">
        <v>0</v>
      </c>
      <c r="H2618" t="s">
        <v>1</v>
      </c>
      <c r="I2618" t="s">
        <v>28</v>
      </c>
      <c r="J2618" t="s">
        <v>3</v>
      </c>
      <c r="K2618" t="s">
        <v>9</v>
      </c>
      <c r="L2618" t="s">
        <v>17</v>
      </c>
      <c r="M2618">
        <v>1</v>
      </c>
      <c r="N2618">
        <v>145.44</v>
      </c>
      <c r="O2618">
        <v>0.1</v>
      </c>
      <c r="P2618">
        <v>80.42</v>
      </c>
      <c r="Q2618">
        <v>130.89600000000002</v>
      </c>
      <c r="R2618">
        <v>80.42</v>
      </c>
      <c r="S2618">
        <v>50.476000000000013</v>
      </c>
      <c r="T2618">
        <v>0.38561911746730232</v>
      </c>
      <c r="U2618">
        <v>2026</v>
      </c>
      <c r="V2618" t="s">
        <v>89</v>
      </c>
      <c r="W2618">
        <v>12</v>
      </c>
      <c r="X2618" t="s">
        <v>92</v>
      </c>
    </row>
    <row r="2619" spans="1:24">
      <c r="A2619">
        <v>4572</v>
      </c>
      <c r="B2619" s="28">
        <v>46375</v>
      </c>
      <c r="C2619">
        <v>2026</v>
      </c>
      <c r="D2619" t="s">
        <v>89</v>
      </c>
      <c r="E2619">
        <v>12</v>
      </c>
      <c r="F2619" t="s">
        <v>92</v>
      </c>
      <c r="G2619" t="s">
        <v>0</v>
      </c>
      <c r="H2619" t="s">
        <v>50</v>
      </c>
      <c r="I2619" t="s">
        <v>2</v>
      </c>
      <c r="J2619" t="s">
        <v>13</v>
      </c>
      <c r="K2619" t="s">
        <v>34</v>
      </c>
      <c r="L2619" t="s">
        <v>45</v>
      </c>
      <c r="M2619">
        <v>2</v>
      </c>
      <c r="N2619">
        <v>51.56</v>
      </c>
      <c r="O2619">
        <v>0</v>
      </c>
      <c r="P2619">
        <v>21.9</v>
      </c>
      <c r="Q2619">
        <v>103.12</v>
      </c>
      <c r="R2619">
        <v>43.8</v>
      </c>
      <c r="S2619">
        <v>59.320000000000007</v>
      </c>
      <c r="T2619">
        <v>0.57525213343677273</v>
      </c>
      <c r="U2619">
        <v>2026</v>
      </c>
      <c r="V2619" t="s">
        <v>89</v>
      </c>
      <c r="W2619">
        <v>12</v>
      </c>
      <c r="X2619" t="s">
        <v>92</v>
      </c>
    </row>
    <row r="2620" spans="1:24">
      <c r="A2620">
        <v>4783</v>
      </c>
      <c r="B2620" s="28">
        <v>46375</v>
      </c>
      <c r="C2620">
        <v>2026</v>
      </c>
      <c r="D2620" t="s">
        <v>89</v>
      </c>
      <c r="E2620">
        <v>12</v>
      </c>
      <c r="F2620" t="s">
        <v>92</v>
      </c>
      <c r="G2620" t="s">
        <v>20</v>
      </c>
      <c r="H2620" t="s">
        <v>31</v>
      </c>
      <c r="I2620" t="s">
        <v>2</v>
      </c>
      <c r="J2620" t="s">
        <v>13</v>
      </c>
      <c r="K2620" t="s">
        <v>23</v>
      </c>
      <c r="L2620" t="s">
        <v>51</v>
      </c>
      <c r="M2620">
        <v>2</v>
      </c>
      <c r="N2620">
        <v>122</v>
      </c>
      <c r="O2620">
        <v>0.15</v>
      </c>
      <c r="P2620">
        <v>60.01</v>
      </c>
      <c r="Q2620">
        <v>207.4</v>
      </c>
      <c r="R2620">
        <v>120.02</v>
      </c>
      <c r="S2620">
        <v>87.38000000000001</v>
      </c>
      <c r="T2620">
        <v>0.4213114754098361</v>
      </c>
      <c r="U2620">
        <v>2026</v>
      </c>
      <c r="V2620" t="s">
        <v>89</v>
      </c>
      <c r="W2620">
        <v>12</v>
      </c>
      <c r="X2620" t="s">
        <v>92</v>
      </c>
    </row>
    <row r="2621" spans="1:24">
      <c r="A2621">
        <v>5055</v>
      </c>
      <c r="B2621" s="28">
        <v>46375</v>
      </c>
      <c r="C2621">
        <v>2026</v>
      </c>
      <c r="D2621" t="s">
        <v>89</v>
      </c>
      <c r="E2621">
        <v>12</v>
      </c>
      <c r="F2621" t="s">
        <v>92</v>
      </c>
      <c r="G2621" t="s">
        <v>11</v>
      </c>
      <c r="H2621" t="s">
        <v>18</v>
      </c>
      <c r="I2621" t="s">
        <v>28</v>
      </c>
      <c r="J2621" t="s">
        <v>13</v>
      </c>
      <c r="K2621" t="s">
        <v>9</v>
      </c>
      <c r="L2621" t="s">
        <v>46</v>
      </c>
      <c r="M2621">
        <v>1</v>
      </c>
      <c r="N2621">
        <v>71.89</v>
      </c>
      <c r="O2621">
        <v>0.15</v>
      </c>
      <c r="P2621">
        <v>32.409999999999997</v>
      </c>
      <c r="Q2621">
        <v>61.106499999999997</v>
      </c>
      <c r="R2621">
        <v>32.409999999999997</v>
      </c>
      <c r="S2621">
        <v>28.6965</v>
      </c>
      <c r="T2621">
        <v>0.46961452545964832</v>
      </c>
      <c r="U2621">
        <v>2026</v>
      </c>
      <c r="V2621" t="s">
        <v>89</v>
      </c>
      <c r="W2621">
        <v>12</v>
      </c>
      <c r="X2621" t="s">
        <v>92</v>
      </c>
    </row>
    <row r="2622" spans="1:24">
      <c r="A2622">
        <v>5100</v>
      </c>
      <c r="B2622" s="28">
        <v>46375</v>
      </c>
      <c r="C2622">
        <v>2026</v>
      </c>
      <c r="D2622" t="s">
        <v>89</v>
      </c>
      <c r="E2622">
        <v>12</v>
      </c>
      <c r="F2622" t="s">
        <v>92</v>
      </c>
      <c r="G2622" t="s">
        <v>11</v>
      </c>
      <c r="H2622" t="s">
        <v>25</v>
      </c>
      <c r="I2622" t="s">
        <v>2</v>
      </c>
      <c r="J2622" t="s">
        <v>3</v>
      </c>
      <c r="K2622" t="s">
        <v>9</v>
      </c>
      <c r="L2622" t="s">
        <v>46</v>
      </c>
      <c r="M2622">
        <v>2</v>
      </c>
      <c r="N2622">
        <v>70.59</v>
      </c>
      <c r="O2622">
        <v>0.15</v>
      </c>
      <c r="P2622">
        <v>31.56</v>
      </c>
      <c r="Q2622">
        <v>120.003</v>
      </c>
      <c r="R2622">
        <v>63.12</v>
      </c>
      <c r="S2622">
        <v>56.883000000000003</v>
      </c>
      <c r="T2622">
        <v>0.47401314967125824</v>
      </c>
      <c r="U2622">
        <v>2026</v>
      </c>
      <c r="V2622" t="s">
        <v>89</v>
      </c>
      <c r="W2622">
        <v>12</v>
      </c>
      <c r="X2622" t="s">
        <v>92</v>
      </c>
    </row>
    <row r="2623" spans="1:24">
      <c r="A2623">
        <v>488</v>
      </c>
      <c r="B2623" s="28">
        <v>46376</v>
      </c>
      <c r="C2623">
        <v>2026</v>
      </c>
      <c r="D2623" t="s">
        <v>89</v>
      </c>
      <c r="E2623">
        <v>12</v>
      </c>
      <c r="F2623" t="s">
        <v>92</v>
      </c>
      <c r="G2623" t="s">
        <v>20</v>
      </c>
      <c r="H2623" t="s">
        <v>31</v>
      </c>
      <c r="I2623" t="s">
        <v>2</v>
      </c>
      <c r="J2623" t="s">
        <v>3</v>
      </c>
      <c r="K2623" t="s">
        <v>9</v>
      </c>
      <c r="L2623" t="s">
        <v>17</v>
      </c>
      <c r="M2623">
        <v>4</v>
      </c>
      <c r="N2623">
        <v>141.91</v>
      </c>
      <c r="O2623">
        <v>0.05</v>
      </c>
      <c r="P2623">
        <v>80.260000000000005</v>
      </c>
      <c r="Q2623">
        <v>539.25799999999992</v>
      </c>
      <c r="R2623">
        <v>321.04000000000002</v>
      </c>
      <c r="S2623">
        <v>218.2179999999999</v>
      </c>
      <c r="T2623">
        <v>0.40466344495584661</v>
      </c>
      <c r="U2623">
        <v>2026</v>
      </c>
      <c r="V2623" t="s">
        <v>89</v>
      </c>
      <c r="W2623">
        <v>12</v>
      </c>
      <c r="X2623" t="s">
        <v>92</v>
      </c>
    </row>
    <row r="2624" spans="1:24">
      <c r="A2624">
        <v>710</v>
      </c>
      <c r="B2624" s="28">
        <v>46376</v>
      </c>
      <c r="C2624">
        <v>2026</v>
      </c>
      <c r="D2624" t="s">
        <v>89</v>
      </c>
      <c r="E2624">
        <v>12</v>
      </c>
      <c r="F2624" t="s">
        <v>92</v>
      </c>
      <c r="G2624" t="s">
        <v>6</v>
      </c>
      <c r="H2624" t="s">
        <v>27</v>
      </c>
      <c r="I2624" t="s">
        <v>8</v>
      </c>
      <c r="J2624" t="s">
        <v>16</v>
      </c>
      <c r="K2624" t="s">
        <v>9</v>
      </c>
      <c r="L2624" t="s">
        <v>17</v>
      </c>
      <c r="M2624">
        <v>3</v>
      </c>
      <c r="N2624">
        <v>140.4</v>
      </c>
      <c r="O2624">
        <v>0.2</v>
      </c>
      <c r="P2624">
        <v>81.760000000000005</v>
      </c>
      <c r="Q2624">
        <v>336.96000000000004</v>
      </c>
      <c r="R2624">
        <v>245.28000000000003</v>
      </c>
      <c r="S2624">
        <v>91.68</v>
      </c>
      <c r="T2624">
        <v>0.27207977207977208</v>
      </c>
      <c r="U2624">
        <v>2026</v>
      </c>
      <c r="V2624" t="s">
        <v>89</v>
      </c>
      <c r="W2624">
        <v>12</v>
      </c>
      <c r="X2624" t="s">
        <v>92</v>
      </c>
    </row>
    <row r="2625" spans="1:24">
      <c r="A2625">
        <v>1009</v>
      </c>
      <c r="B2625" s="28">
        <v>46376</v>
      </c>
      <c r="C2625">
        <v>2026</v>
      </c>
      <c r="D2625" t="s">
        <v>89</v>
      </c>
      <c r="E2625">
        <v>12</v>
      </c>
      <c r="F2625" t="s">
        <v>92</v>
      </c>
      <c r="G2625" t="s">
        <v>20</v>
      </c>
      <c r="H2625" t="s">
        <v>47</v>
      </c>
      <c r="I2625" t="s">
        <v>28</v>
      </c>
      <c r="J2625" t="s">
        <v>3</v>
      </c>
      <c r="K2625" t="s">
        <v>9</v>
      </c>
      <c r="L2625" t="s">
        <v>46</v>
      </c>
      <c r="M2625">
        <v>2</v>
      </c>
      <c r="N2625">
        <v>72.349999999999994</v>
      </c>
      <c r="O2625">
        <v>0.15</v>
      </c>
      <c r="P2625">
        <v>32.44</v>
      </c>
      <c r="Q2625">
        <v>122.99499999999999</v>
      </c>
      <c r="R2625">
        <v>64.88</v>
      </c>
      <c r="S2625">
        <v>58.114999999999995</v>
      </c>
      <c r="T2625">
        <v>0.47249888206837676</v>
      </c>
      <c r="U2625">
        <v>2026</v>
      </c>
      <c r="V2625" t="s">
        <v>89</v>
      </c>
      <c r="W2625">
        <v>12</v>
      </c>
      <c r="X2625" t="s">
        <v>92</v>
      </c>
    </row>
    <row r="2626" spans="1:24">
      <c r="A2626">
        <v>1231</v>
      </c>
      <c r="B2626" s="28">
        <v>46376</v>
      </c>
      <c r="C2626">
        <v>2026</v>
      </c>
      <c r="D2626" t="s">
        <v>89</v>
      </c>
      <c r="E2626">
        <v>12</v>
      </c>
      <c r="F2626" t="s">
        <v>92</v>
      </c>
      <c r="G2626" t="s">
        <v>20</v>
      </c>
      <c r="H2626" t="s">
        <v>33</v>
      </c>
      <c r="I2626" t="s">
        <v>2</v>
      </c>
      <c r="J2626" t="s">
        <v>13</v>
      </c>
      <c r="K2626" t="s">
        <v>23</v>
      </c>
      <c r="L2626" t="s">
        <v>51</v>
      </c>
      <c r="M2626">
        <v>4</v>
      </c>
      <c r="N2626">
        <v>120.8</v>
      </c>
      <c r="O2626">
        <v>0.1</v>
      </c>
      <c r="P2626">
        <v>59.93</v>
      </c>
      <c r="Q2626">
        <v>434.88</v>
      </c>
      <c r="R2626">
        <v>239.72</v>
      </c>
      <c r="S2626">
        <v>195.16</v>
      </c>
      <c r="T2626">
        <v>0.44876747608535689</v>
      </c>
      <c r="U2626">
        <v>2026</v>
      </c>
      <c r="V2626" t="s">
        <v>89</v>
      </c>
      <c r="W2626">
        <v>12</v>
      </c>
      <c r="X2626" t="s">
        <v>92</v>
      </c>
    </row>
    <row r="2627" spans="1:24">
      <c r="A2627">
        <v>1445</v>
      </c>
      <c r="B2627" s="28">
        <v>46376</v>
      </c>
      <c r="C2627">
        <v>2026</v>
      </c>
      <c r="D2627" t="s">
        <v>89</v>
      </c>
      <c r="E2627">
        <v>12</v>
      </c>
      <c r="F2627" t="s">
        <v>92</v>
      </c>
      <c r="G2627" t="s">
        <v>20</v>
      </c>
      <c r="H2627" t="s">
        <v>31</v>
      </c>
      <c r="I2627" t="s">
        <v>2</v>
      </c>
      <c r="J2627" t="s">
        <v>13</v>
      </c>
      <c r="K2627" t="s">
        <v>9</v>
      </c>
      <c r="L2627" t="s">
        <v>46</v>
      </c>
      <c r="M2627">
        <v>1</v>
      </c>
      <c r="N2627">
        <v>71.23</v>
      </c>
      <c r="O2627">
        <v>0</v>
      </c>
      <c r="P2627">
        <v>31.63</v>
      </c>
      <c r="Q2627">
        <v>71.23</v>
      </c>
      <c r="R2627">
        <v>31.63</v>
      </c>
      <c r="S2627">
        <v>39.600000000000009</v>
      </c>
      <c r="T2627">
        <v>0.55594552856942303</v>
      </c>
      <c r="U2627">
        <v>2026</v>
      </c>
      <c r="V2627" t="s">
        <v>89</v>
      </c>
      <c r="W2627">
        <v>12</v>
      </c>
      <c r="X2627" t="s">
        <v>92</v>
      </c>
    </row>
    <row r="2628" spans="1:24">
      <c r="A2628">
        <v>2842</v>
      </c>
      <c r="B2628" s="28">
        <v>46376</v>
      </c>
      <c r="C2628">
        <v>2026</v>
      </c>
      <c r="D2628" t="s">
        <v>89</v>
      </c>
      <c r="E2628">
        <v>12</v>
      </c>
      <c r="F2628" t="s">
        <v>92</v>
      </c>
      <c r="G2628" t="s">
        <v>11</v>
      </c>
      <c r="H2628" t="s">
        <v>39</v>
      </c>
      <c r="I2628" t="s">
        <v>8</v>
      </c>
      <c r="J2628" t="s">
        <v>16</v>
      </c>
      <c r="K2628" t="s">
        <v>4</v>
      </c>
      <c r="L2628" t="s">
        <v>22</v>
      </c>
      <c r="M2628">
        <v>5</v>
      </c>
      <c r="N2628">
        <v>51.02</v>
      </c>
      <c r="O2628">
        <v>0.05</v>
      </c>
      <c r="P2628">
        <v>22.56</v>
      </c>
      <c r="Q2628">
        <v>242.345</v>
      </c>
      <c r="R2628">
        <v>112.8</v>
      </c>
      <c r="S2628">
        <v>129.54500000000002</v>
      </c>
      <c r="T2628">
        <v>0.5345478553302111</v>
      </c>
      <c r="U2628">
        <v>2026</v>
      </c>
      <c r="V2628" t="s">
        <v>89</v>
      </c>
      <c r="W2628">
        <v>12</v>
      </c>
      <c r="X2628" t="s">
        <v>92</v>
      </c>
    </row>
    <row r="2629" spans="1:24">
      <c r="A2629">
        <v>3783</v>
      </c>
      <c r="B2629" s="28">
        <v>46376</v>
      </c>
      <c r="C2629">
        <v>2026</v>
      </c>
      <c r="D2629" t="s">
        <v>89</v>
      </c>
      <c r="E2629">
        <v>12</v>
      </c>
      <c r="F2629" t="s">
        <v>92</v>
      </c>
      <c r="G2629" t="s">
        <v>11</v>
      </c>
      <c r="H2629" t="s">
        <v>12</v>
      </c>
      <c r="I2629" t="s">
        <v>28</v>
      </c>
      <c r="J2629" t="s">
        <v>13</v>
      </c>
      <c r="K2629" t="s">
        <v>14</v>
      </c>
      <c r="L2629" t="s">
        <v>44</v>
      </c>
      <c r="M2629">
        <v>1</v>
      </c>
      <c r="N2629">
        <v>130.52000000000001</v>
      </c>
      <c r="O2629">
        <v>0.1</v>
      </c>
      <c r="P2629">
        <v>66.09</v>
      </c>
      <c r="Q2629">
        <v>117.46800000000002</v>
      </c>
      <c r="R2629">
        <v>66.09</v>
      </c>
      <c r="S2629">
        <v>51.378000000000014</v>
      </c>
      <c r="T2629">
        <v>0.43737869036673821</v>
      </c>
      <c r="U2629">
        <v>2026</v>
      </c>
      <c r="V2629" t="s">
        <v>89</v>
      </c>
      <c r="W2629">
        <v>12</v>
      </c>
      <c r="X2629" t="s">
        <v>92</v>
      </c>
    </row>
    <row r="2630" spans="1:24">
      <c r="A2630">
        <v>4484</v>
      </c>
      <c r="B2630" s="28">
        <v>46376</v>
      </c>
      <c r="C2630">
        <v>2026</v>
      </c>
      <c r="D2630" t="s">
        <v>89</v>
      </c>
      <c r="E2630">
        <v>12</v>
      </c>
      <c r="F2630" t="s">
        <v>92</v>
      </c>
      <c r="G2630" t="s">
        <v>6</v>
      </c>
      <c r="H2630" t="s">
        <v>49</v>
      </c>
      <c r="I2630" t="s">
        <v>2</v>
      </c>
      <c r="J2630" t="s">
        <v>3</v>
      </c>
      <c r="K2630" t="s">
        <v>4</v>
      </c>
      <c r="L2630" t="s">
        <v>5</v>
      </c>
      <c r="M2630">
        <v>2</v>
      </c>
      <c r="N2630">
        <v>79.87</v>
      </c>
      <c r="O2630">
        <v>0.15</v>
      </c>
      <c r="P2630">
        <v>41.9</v>
      </c>
      <c r="Q2630">
        <v>135.779</v>
      </c>
      <c r="R2630">
        <v>83.8</v>
      </c>
      <c r="S2630">
        <v>51.978999999999999</v>
      </c>
      <c r="T2630">
        <v>0.38282061290773978</v>
      </c>
      <c r="U2630">
        <v>2026</v>
      </c>
      <c r="V2630" t="s">
        <v>89</v>
      </c>
      <c r="W2630">
        <v>12</v>
      </c>
      <c r="X2630" t="s">
        <v>92</v>
      </c>
    </row>
    <row r="2631" spans="1:24">
      <c r="A2631">
        <v>4597</v>
      </c>
      <c r="B2631" s="28">
        <v>46376</v>
      </c>
      <c r="C2631">
        <v>2026</v>
      </c>
      <c r="D2631" t="s">
        <v>89</v>
      </c>
      <c r="E2631">
        <v>12</v>
      </c>
      <c r="F2631" t="s">
        <v>92</v>
      </c>
      <c r="G2631" t="s">
        <v>20</v>
      </c>
      <c r="H2631" t="s">
        <v>47</v>
      </c>
      <c r="I2631" t="s">
        <v>2</v>
      </c>
      <c r="J2631" t="s">
        <v>3</v>
      </c>
      <c r="K2631" t="s">
        <v>9</v>
      </c>
      <c r="L2631" t="s">
        <v>46</v>
      </c>
      <c r="M2631">
        <v>3</v>
      </c>
      <c r="N2631">
        <v>71.3</v>
      </c>
      <c r="O2631">
        <v>0.1</v>
      </c>
      <c r="P2631">
        <v>32.93</v>
      </c>
      <c r="Q2631">
        <v>192.51</v>
      </c>
      <c r="R2631">
        <v>98.789999999999992</v>
      </c>
      <c r="S2631">
        <v>93.72</v>
      </c>
      <c r="T2631">
        <v>0.48683185289075892</v>
      </c>
      <c r="U2631">
        <v>2026</v>
      </c>
      <c r="V2631" t="s">
        <v>89</v>
      </c>
      <c r="W2631">
        <v>12</v>
      </c>
      <c r="X2631" t="s">
        <v>92</v>
      </c>
    </row>
    <row r="2632" spans="1:24">
      <c r="A2632">
        <v>4917</v>
      </c>
      <c r="B2632" s="28">
        <v>46376</v>
      </c>
      <c r="C2632">
        <v>2026</v>
      </c>
      <c r="D2632" t="s">
        <v>89</v>
      </c>
      <c r="E2632">
        <v>12</v>
      </c>
      <c r="F2632" t="s">
        <v>92</v>
      </c>
      <c r="G2632" t="s">
        <v>0</v>
      </c>
      <c r="H2632" t="s">
        <v>36</v>
      </c>
      <c r="I2632" t="s">
        <v>2</v>
      </c>
      <c r="J2632" t="s">
        <v>3</v>
      </c>
      <c r="K2632" t="s">
        <v>23</v>
      </c>
      <c r="L2632" t="s">
        <v>51</v>
      </c>
      <c r="M2632">
        <v>2</v>
      </c>
      <c r="N2632">
        <v>122.95</v>
      </c>
      <c r="O2632">
        <v>0.1</v>
      </c>
      <c r="P2632">
        <v>59.79</v>
      </c>
      <c r="Q2632">
        <v>221.31</v>
      </c>
      <c r="R2632">
        <v>119.58</v>
      </c>
      <c r="S2632">
        <v>101.73</v>
      </c>
      <c r="T2632">
        <v>0.45967195336857802</v>
      </c>
      <c r="U2632">
        <v>2026</v>
      </c>
      <c r="V2632" t="s">
        <v>89</v>
      </c>
      <c r="W2632">
        <v>12</v>
      </c>
      <c r="X2632" t="s">
        <v>92</v>
      </c>
    </row>
    <row r="2633" spans="1:24">
      <c r="A2633">
        <v>629</v>
      </c>
      <c r="B2633" s="28">
        <v>46377</v>
      </c>
      <c r="C2633">
        <v>2026</v>
      </c>
      <c r="D2633" t="s">
        <v>89</v>
      </c>
      <c r="E2633">
        <v>12</v>
      </c>
      <c r="F2633" t="s">
        <v>92</v>
      </c>
      <c r="G2633" t="s">
        <v>20</v>
      </c>
      <c r="H2633" t="s">
        <v>47</v>
      </c>
      <c r="I2633" t="s">
        <v>2</v>
      </c>
      <c r="J2633" t="s">
        <v>16</v>
      </c>
      <c r="K2633" t="s">
        <v>34</v>
      </c>
      <c r="L2633" t="s">
        <v>45</v>
      </c>
      <c r="M2633">
        <v>2</v>
      </c>
      <c r="N2633">
        <v>50.04</v>
      </c>
      <c r="O2633">
        <v>0.05</v>
      </c>
      <c r="P2633">
        <v>22.43</v>
      </c>
      <c r="Q2633">
        <v>95.075999999999993</v>
      </c>
      <c r="R2633">
        <v>44.86</v>
      </c>
      <c r="S2633">
        <v>50.215999999999994</v>
      </c>
      <c r="T2633">
        <v>0.52816694013210486</v>
      </c>
      <c r="U2633">
        <v>2026</v>
      </c>
      <c r="V2633" t="s">
        <v>89</v>
      </c>
      <c r="W2633">
        <v>12</v>
      </c>
      <c r="X2633" t="s">
        <v>92</v>
      </c>
    </row>
    <row r="2634" spans="1:24">
      <c r="A2634">
        <v>1373</v>
      </c>
      <c r="B2634" s="28">
        <v>46377</v>
      </c>
      <c r="C2634">
        <v>2026</v>
      </c>
      <c r="D2634" t="s">
        <v>89</v>
      </c>
      <c r="E2634">
        <v>12</v>
      </c>
      <c r="F2634" t="s">
        <v>92</v>
      </c>
      <c r="G2634" t="s">
        <v>6</v>
      </c>
      <c r="H2634" t="s">
        <v>7</v>
      </c>
      <c r="I2634" t="s">
        <v>28</v>
      </c>
      <c r="J2634" t="s">
        <v>3</v>
      </c>
      <c r="K2634" t="s">
        <v>23</v>
      </c>
      <c r="L2634" t="s">
        <v>40</v>
      </c>
      <c r="M2634">
        <v>1</v>
      </c>
      <c r="N2634">
        <v>80.92</v>
      </c>
      <c r="O2634">
        <v>0.05</v>
      </c>
      <c r="P2634">
        <v>40.14</v>
      </c>
      <c r="Q2634">
        <v>76.873999999999995</v>
      </c>
      <c r="R2634">
        <v>40.14</v>
      </c>
      <c r="S2634">
        <v>36.733999999999995</v>
      </c>
      <c r="T2634">
        <v>0.47784686630069978</v>
      </c>
      <c r="U2634">
        <v>2026</v>
      </c>
      <c r="V2634" t="s">
        <v>89</v>
      </c>
      <c r="W2634">
        <v>12</v>
      </c>
      <c r="X2634" t="s">
        <v>92</v>
      </c>
    </row>
    <row r="2635" spans="1:24">
      <c r="A2635">
        <v>1668</v>
      </c>
      <c r="B2635" s="28">
        <v>46377</v>
      </c>
      <c r="C2635">
        <v>2026</v>
      </c>
      <c r="D2635" t="s">
        <v>89</v>
      </c>
      <c r="E2635">
        <v>12</v>
      </c>
      <c r="F2635" t="s">
        <v>92</v>
      </c>
      <c r="G2635" t="s">
        <v>11</v>
      </c>
      <c r="H2635" t="s">
        <v>25</v>
      </c>
      <c r="I2635" t="s">
        <v>2</v>
      </c>
      <c r="J2635" t="s">
        <v>16</v>
      </c>
      <c r="K2635" t="s">
        <v>4</v>
      </c>
      <c r="L2635" t="s">
        <v>22</v>
      </c>
      <c r="M2635">
        <v>6</v>
      </c>
      <c r="N2635">
        <v>50.35</v>
      </c>
      <c r="O2635">
        <v>0.15</v>
      </c>
      <c r="P2635">
        <v>22.91</v>
      </c>
      <c r="Q2635">
        <v>256.78500000000003</v>
      </c>
      <c r="R2635">
        <v>137.46</v>
      </c>
      <c r="S2635">
        <v>119.32500000000002</v>
      </c>
      <c r="T2635">
        <v>0.46468835796483443</v>
      </c>
      <c r="U2635">
        <v>2026</v>
      </c>
      <c r="V2635" t="s">
        <v>89</v>
      </c>
      <c r="W2635">
        <v>12</v>
      </c>
      <c r="X2635" t="s">
        <v>92</v>
      </c>
    </row>
    <row r="2636" spans="1:24">
      <c r="A2636">
        <v>2646</v>
      </c>
      <c r="B2636" s="28">
        <v>46377</v>
      </c>
      <c r="C2636">
        <v>2026</v>
      </c>
      <c r="D2636" t="s">
        <v>89</v>
      </c>
      <c r="E2636">
        <v>12</v>
      </c>
      <c r="F2636" t="s">
        <v>92</v>
      </c>
      <c r="G2636" t="s">
        <v>6</v>
      </c>
      <c r="H2636" t="s">
        <v>7</v>
      </c>
      <c r="I2636" t="s">
        <v>2</v>
      </c>
      <c r="J2636" t="s">
        <v>3</v>
      </c>
      <c r="K2636" t="s">
        <v>34</v>
      </c>
      <c r="L2636" t="s">
        <v>42</v>
      </c>
      <c r="M2636">
        <v>1</v>
      </c>
      <c r="N2636">
        <v>35.799999999999997</v>
      </c>
      <c r="O2636">
        <v>0.05</v>
      </c>
      <c r="P2636">
        <v>14.12</v>
      </c>
      <c r="Q2636">
        <v>34.01</v>
      </c>
      <c r="R2636">
        <v>14.12</v>
      </c>
      <c r="S2636">
        <v>19.89</v>
      </c>
      <c r="T2636">
        <v>0.58482799176712741</v>
      </c>
      <c r="U2636">
        <v>2026</v>
      </c>
      <c r="V2636" t="s">
        <v>89</v>
      </c>
      <c r="W2636">
        <v>12</v>
      </c>
      <c r="X2636" t="s">
        <v>92</v>
      </c>
    </row>
    <row r="2637" spans="1:24">
      <c r="A2637">
        <v>3044</v>
      </c>
      <c r="B2637" s="28">
        <v>46377</v>
      </c>
      <c r="C2637">
        <v>2026</v>
      </c>
      <c r="D2637" t="s">
        <v>89</v>
      </c>
      <c r="E2637">
        <v>12</v>
      </c>
      <c r="F2637" t="s">
        <v>92</v>
      </c>
      <c r="G2637" t="s">
        <v>6</v>
      </c>
      <c r="H2637" t="s">
        <v>27</v>
      </c>
      <c r="I2637" t="s">
        <v>8</v>
      </c>
      <c r="J2637" t="s">
        <v>16</v>
      </c>
      <c r="K2637" t="s">
        <v>4</v>
      </c>
      <c r="L2637" t="s">
        <v>26</v>
      </c>
      <c r="M2637">
        <v>4</v>
      </c>
      <c r="N2637">
        <v>40.64</v>
      </c>
      <c r="O2637">
        <v>0.1</v>
      </c>
      <c r="P2637">
        <v>16.260000000000002</v>
      </c>
      <c r="Q2637">
        <v>146.304</v>
      </c>
      <c r="R2637">
        <v>65.040000000000006</v>
      </c>
      <c r="S2637">
        <v>81.263999999999996</v>
      </c>
      <c r="T2637">
        <v>0.55544619422572172</v>
      </c>
      <c r="U2637">
        <v>2026</v>
      </c>
      <c r="V2637" t="s">
        <v>89</v>
      </c>
      <c r="W2637">
        <v>12</v>
      </c>
      <c r="X2637" t="s">
        <v>92</v>
      </c>
    </row>
    <row r="2638" spans="1:24">
      <c r="A2638">
        <v>3065</v>
      </c>
      <c r="B2638" s="28">
        <v>46377</v>
      </c>
      <c r="C2638">
        <v>2026</v>
      </c>
      <c r="D2638" t="s">
        <v>89</v>
      </c>
      <c r="E2638">
        <v>12</v>
      </c>
      <c r="F2638" t="s">
        <v>92</v>
      </c>
      <c r="G2638" t="s">
        <v>11</v>
      </c>
      <c r="H2638" t="s">
        <v>39</v>
      </c>
      <c r="I2638" t="s">
        <v>2</v>
      </c>
      <c r="J2638" t="s">
        <v>13</v>
      </c>
      <c r="K2638" t="s">
        <v>23</v>
      </c>
      <c r="L2638" t="s">
        <v>40</v>
      </c>
      <c r="M2638">
        <v>3</v>
      </c>
      <c r="N2638">
        <v>81.510000000000005</v>
      </c>
      <c r="O2638">
        <v>0.05</v>
      </c>
      <c r="P2638">
        <v>39.9</v>
      </c>
      <c r="Q2638">
        <v>232.30350000000001</v>
      </c>
      <c r="R2638">
        <v>119.69999999999999</v>
      </c>
      <c r="S2638">
        <v>112.60350000000003</v>
      </c>
      <c r="T2638">
        <v>0.48472580051527425</v>
      </c>
      <c r="U2638">
        <v>2026</v>
      </c>
      <c r="V2638" t="s">
        <v>89</v>
      </c>
      <c r="W2638">
        <v>12</v>
      </c>
      <c r="X2638" t="s">
        <v>92</v>
      </c>
    </row>
    <row r="2639" spans="1:24">
      <c r="A2639">
        <v>3365</v>
      </c>
      <c r="B2639" s="28">
        <v>46377</v>
      </c>
      <c r="C2639">
        <v>2026</v>
      </c>
      <c r="D2639" t="s">
        <v>89</v>
      </c>
      <c r="E2639">
        <v>12</v>
      </c>
      <c r="F2639" t="s">
        <v>92</v>
      </c>
      <c r="G2639" t="s">
        <v>20</v>
      </c>
      <c r="H2639" t="s">
        <v>31</v>
      </c>
      <c r="I2639" t="s">
        <v>19</v>
      </c>
      <c r="J2639" t="s">
        <v>13</v>
      </c>
      <c r="K2639" t="s">
        <v>34</v>
      </c>
      <c r="L2639" t="s">
        <v>38</v>
      </c>
      <c r="M2639">
        <v>2</v>
      </c>
      <c r="N2639">
        <v>122.4</v>
      </c>
      <c r="O2639">
        <v>0.1</v>
      </c>
      <c r="P2639">
        <v>71.09</v>
      </c>
      <c r="Q2639">
        <v>220.32000000000002</v>
      </c>
      <c r="R2639">
        <v>142.18</v>
      </c>
      <c r="S2639">
        <v>78.140000000000015</v>
      </c>
      <c r="T2639">
        <v>0.35466594045025424</v>
      </c>
      <c r="U2639">
        <v>2026</v>
      </c>
      <c r="V2639" t="s">
        <v>89</v>
      </c>
      <c r="W2639">
        <v>12</v>
      </c>
      <c r="X2639" t="s">
        <v>92</v>
      </c>
    </row>
    <row r="2640" spans="1:24">
      <c r="A2640">
        <v>4042</v>
      </c>
      <c r="B2640" s="28">
        <v>46377</v>
      </c>
      <c r="C2640">
        <v>2026</v>
      </c>
      <c r="D2640" t="s">
        <v>89</v>
      </c>
      <c r="E2640">
        <v>12</v>
      </c>
      <c r="F2640" t="s">
        <v>92</v>
      </c>
      <c r="G2640" t="s">
        <v>0</v>
      </c>
      <c r="H2640" t="s">
        <v>36</v>
      </c>
      <c r="I2640" t="s">
        <v>28</v>
      </c>
      <c r="J2640" t="s">
        <v>3</v>
      </c>
      <c r="K2640" t="s">
        <v>14</v>
      </c>
      <c r="L2640" t="s">
        <v>32</v>
      </c>
      <c r="M2640">
        <v>1</v>
      </c>
      <c r="N2640">
        <v>45.94</v>
      </c>
      <c r="O2640">
        <v>0.05</v>
      </c>
      <c r="P2640">
        <v>18.100000000000001</v>
      </c>
      <c r="Q2640">
        <v>43.642999999999994</v>
      </c>
      <c r="R2640">
        <v>18.100000000000001</v>
      </c>
      <c r="S2640">
        <v>25.542999999999992</v>
      </c>
      <c r="T2640">
        <v>0.58527140664024002</v>
      </c>
      <c r="U2640">
        <v>2026</v>
      </c>
      <c r="V2640" t="s">
        <v>89</v>
      </c>
      <c r="W2640">
        <v>12</v>
      </c>
      <c r="X2640" t="s">
        <v>92</v>
      </c>
    </row>
    <row r="2641" spans="1:24">
      <c r="A2641">
        <v>4635</v>
      </c>
      <c r="B2641" s="28">
        <v>46377</v>
      </c>
      <c r="C2641">
        <v>2026</v>
      </c>
      <c r="D2641" t="s">
        <v>89</v>
      </c>
      <c r="E2641">
        <v>12</v>
      </c>
      <c r="F2641" t="s">
        <v>92</v>
      </c>
      <c r="G2641" t="s">
        <v>20</v>
      </c>
      <c r="H2641" t="s">
        <v>47</v>
      </c>
      <c r="I2641" t="s">
        <v>8</v>
      </c>
      <c r="J2641" t="s">
        <v>3</v>
      </c>
      <c r="K2641" t="s">
        <v>23</v>
      </c>
      <c r="L2641" t="s">
        <v>29</v>
      </c>
      <c r="M2641">
        <v>15</v>
      </c>
      <c r="N2641">
        <v>196.89</v>
      </c>
      <c r="O2641">
        <v>0.15</v>
      </c>
      <c r="P2641">
        <v>105.09</v>
      </c>
      <c r="Q2641">
        <v>2510.3474999999999</v>
      </c>
      <c r="R2641">
        <v>1576.3500000000001</v>
      </c>
      <c r="S2641">
        <v>933.99749999999972</v>
      </c>
      <c r="T2641">
        <v>0.37205904760197533</v>
      </c>
      <c r="U2641">
        <v>2026</v>
      </c>
      <c r="V2641" t="s">
        <v>89</v>
      </c>
      <c r="W2641">
        <v>12</v>
      </c>
      <c r="X2641" t="s">
        <v>92</v>
      </c>
    </row>
    <row r="2642" spans="1:24">
      <c r="A2642">
        <v>4748</v>
      </c>
      <c r="B2642" s="28">
        <v>46377</v>
      </c>
      <c r="C2642">
        <v>2026</v>
      </c>
      <c r="D2642" t="s">
        <v>89</v>
      </c>
      <c r="E2642">
        <v>12</v>
      </c>
      <c r="F2642" t="s">
        <v>92</v>
      </c>
      <c r="G2642" t="s">
        <v>20</v>
      </c>
      <c r="H2642" t="s">
        <v>47</v>
      </c>
      <c r="I2642" t="s">
        <v>19</v>
      </c>
      <c r="J2642" t="s">
        <v>16</v>
      </c>
      <c r="K2642" t="s">
        <v>4</v>
      </c>
      <c r="L2642" t="s">
        <v>22</v>
      </c>
      <c r="M2642">
        <v>1</v>
      </c>
      <c r="N2642">
        <v>51.18</v>
      </c>
      <c r="O2642">
        <v>0.05</v>
      </c>
      <c r="P2642">
        <v>22.98</v>
      </c>
      <c r="Q2642">
        <v>48.620999999999995</v>
      </c>
      <c r="R2642">
        <v>22.98</v>
      </c>
      <c r="S2642">
        <v>25.640999999999995</v>
      </c>
      <c r="T2642">
        <v>0.52736471894860237</v>
      </c>
      <c r="U2642">
        <v>2026</v>
      </c>
      <c r="V2642" t="s">
        <v>89</v>
      </c>
      <c r="W2642">
        <v>12</v>
      </c>
      <c r="X2642" t="s">
        <v>92</v>
      </c>
    </row>
    <row r="2643" spans="1:24">
      <c r="A2643">
        <v>342</v>
      </c>
      <c r="B2643" s="28">
        <v>46378</v>
      </c>
      <c r="C2643">
        <v>2026</v>
      </c>
      <c r="D2643" t="s">
        <v>89</v>
      </c>
      <c r="E2643">
        <v>12</v>
      </c>
      <c r="F2643" t="s">
        <v>92</v>
      </c>
      <c r="G2643" t="s">
        <v>6</v>
      </c>
      <c r="H2643" t="s">
        <v>27</v>
      </c>
      <c r="I2643" t="s">
        <v>19</v>
      </c>
      <c r="J2643" t="s">
        <v>13</v>
      </c>
      <c r="K2643" t="s">
        <v>4</v>
      </c>
      <c r="L2643" t="s">
        <v>26</v>
      </c>
      <c r="M2643">
        <v>3</v>
      </c>
      <c r="N2643">
        <v>40.78</v>
      </c>
      <c r="O2643">
        <v>0.15</v>
      </c>
      <c r="P2643">
        <v>16.73</v>
      </c>
      <c r="Q2643">
        <v>103.989</v>
      </c>
      <c r="R2643">
        <v>50.19</v>
      </c>
      <c r="S2643">
        <v>53.799000000000007</v>
      </c>
      <c r="T2643">
        <v>0.51735279693044456</v>
      </c>
      <c r="U2643">
        <v>2026</v>
      </c>
      <c r="V2643" t="s">
        <v>89</v>
      </c>
      <c r="W2643">
        <v>12</v>
      </c>
      <c r="X2643" t="s">
        <v>92</v>
      </c>
    </row>
    <row r="2644" spans="1:24">
      <c r="A2644">
        <v>676</v>
      </c>
      <c r="B2644" s="28">
        <v>46378</v>
      </c>
      <c r="C2644">
        <v>2026</v>
      </c>
      <c r="D2644" t="s">
        <v>89</v>
      </c>
      <c r="E2644">
        <v>12</v>
      </c>
      <c r="F2644" t="s">
        <v>92</v>
      </c>
      <c r="G2644" t="s">
        <v>11</v>
      </c>
      <c r="H2644" t="s">
        <v>18</v>
      </c>
      <c r="I2644" t="s">
        <v>28</v>
      </c>
      <c r="J2644" t="s">
        <v>3</v>
      </c>
      <c r="K2644" t="s">
        <v>23</v>
      </c>
      <c r="L2644" t="s">
        <v>29</v>
      </c>
      <c r="M2644">
        <v>1</v>
      </c>
      <c r="N2644">
        <v>195.63</v>
      </c>
      <c r="O2644">
        <v>0.05</v>
      </c>
      <c r="P2644">
        <v>102.13</v>
      </c>
      <c r="Q2644">
        <v>185.84849999999997</v>
      </c>
      <c r="R2644">
        <v>102.13</v>
      </c>
      <c r="S2644">
        <v>83.718499999999977</v>
      </c>
      <c r="T2644">
        <v>0.45046637449320276</v>
      </c>
      <c r="U2644">
        <v>2026</v>
      </c>
      <c r="V2644" t="s">
        <v>89</v>
      </c>
      <c r="W2644">
        <v>12</v>
      </c>
      <c r="X2644" t="s">
        <v>92</v>
      </c>
    </row>
    <row r="2645" spans="1:24">
      <c r="A2645">
        <v>1912</v>
      </c>
      <c r="B2645" s="28">
        <v>46378</v>
      </c>
      <c r="C2645">
        <v>2026</v>
      </c>
      <c r="D2645" t="s">
        <v>89</v>
      </c>
      <c r="E2645">
        <v>12</v>
      </c>
      <c r="F2645" t="s">
        <v>92</v>
      </c>
      <c r="G2645" t="s">
        <v>11</v>
      </c>
      <c r="H2645" t="s">
        <v>25</v>
      </c>
      <c r="I2645" t="s">
        <v>8</v>
      </c>
      <c r="J2645" t="s">
        <v>3</v>
      </c>
      <c r="K2645" t="s">
        <v>14</v>
      </c>
      <c r="L2645" t="s">
        <v>44</v>
      </c>
      <c r="M2645">
        <v>10</v>
      </c>
      <c r="N2645">
        <v>134.86000000000001</v>
      </c>
      <c r="O2645">
        <v>0.1</v>
      </c>
      <c r="P2645">
        <v>65.3</v>
      </c>
      <c r="Q2645">
        <v>1213.7400000000002</v>
      </c>
      <c r="R2645">
        <v>653</v>
      </c>
      <c r="S2645">
        <v>560.74000000000024</v>
      </c>
      <c r="T2645">
        <v>0.46199350767050612</v>
      </c>
      <c r="U2645">
        <v>2026</v>
      </c>
      <c r="V2645" t="s">
        <v>89</v>
      </c>
      <c r="W2645">
        <v>12</v>
      </c>
      <c r="X2645" t="s">
        <v>92</v>
      </c>
    </row>
    <row r="2646" spans="1:24">
      <c r="A2646">
        <v>2065</v>
      </c>
      <c r="B2646" s="28">
        <v>46378</v>
      </c>
      <c r="C2646">
        <v>2026</v>
      </c>
      <c r="D2646" t="s">
        <v>89</v>
      </c>
      <c r="E2646">
        <v>12</v>
      </c>
      <c r="F2646" t="s">
        <v>92</v>
      </c>
      <c r="G2646" t="s">
        <v>20</v>
      </c>
      <c r="H2646" t="s">
        <v>21</v>
      </c>
      <c r="I2646" t="s">
        <v>2</v>
      </c>
      <c r="J2646" t="s">
        <v>13</v>
      </c>
      <c r="K2646" t="s">
        <v>4</v>
      </c>
      <c r="L2646" t="s">
        <v>5</v>
      </c>
      <c r="M2646">
        <v>1</v>
      </c>
      <c r="N2646">
        <v>83.15</v>
      </c>
      <c r="O2646">
        <v>0</v>
      </c>
      <c r="P2646">
        <v>42.3</v>
      </c>
      <c r="Q2646">
        <v>83.15</v>
      </c>
      <c r="R2646">
        <v>42.3</v>
      </c>
      <c r="S2646">
        <v>40.850000000000009</v>
      </c>
      <c r="T2646">
        <v>0.49128081779915822</v>
      </c>
      <c r="U2646">
        <v>2026</v>
      </c>
      <c r="V2646" t="s">
        <v>89</v>
      </c>
      <c r="W2646">
        <v>12</v>
      </c>
      <c r="X2646" t="s">
        <v>92</v>
      </c>
    </row>
    <row r="2647" spans="1:24">
      <c r="A2647">
        <v>3136</v>
      </c>
      <c r="B2647" s="28">
        <v>46378</v>
      </c>
      <c r="C2647">
        <v>2026</v>
      </c>
      <c r="D2647" t="s">
        <v>89</v>
      </c>
      <c r="E2647">
        <v>12</v>
      </c>
      <c r="F2647" t="s">
        <v>92</v>
      </c>
      <c r="G2647" t="s">
        <v>6</v>
      </c>
      <c r="H2647" t="s">
        <v>27</v>
      </c>
      <c r="I2647" t="s">
        <v>28</v>
      </c>
      <c r="J2647" t="s">
        <v>16</v>
      </c>
      <c r="K2647" t="s">
        <v>4</v>
      </c>
      <c r="L2647" t="s">
        <v>5</v>
      </c>
      <c r="M2647">
        <v>1</v>
      </c>
      <c r="N2647">
        <v>81.599999999999994</v>
      </c>
      <c r="O2647">
        <v>0.15</v>
      </c>
      <c r="P2647">
        <v>42</v>
      </c>
      <c r="Q2647">
        <v>69.36</v>
      </c>
      <c r="R2647">
        <v>42</v>
      </c>
      <c r="S2647">
        <v>27.36</v>
      </c>
      <c r="T2647">
        <v>0.3944636678200692</v>
      </c>
      <c r="U2647">
        <v>2026</v>
      </c>
      <c r="V2647" t="s">
        <v>89</v>
      </c>
      <c r="W2647">
        <v>12</v>
      </c>
      <c r="X2647" t="s">
        <v>92</v>
      </c>
    </row>
    <row r="2648" spans="1:24">
      <c r="A2648">
        <v>3423</v>
      </c>
      <c r="B2648" s="28">
        <v>46378</v>
      </c>
      <c r="C2648">
        <v>2026</v>
      </c>
      <c r="D2648" t="s">
        <v>89</v>
      </c>
      <c r="E2648">
        <v>12</v>
      </c>
      <c r="F2648" t="s">
        <v>92</v>
      </c>
      <c r="G2648" t="s">
        <v>20</v>
      </c>
      <c r="H2648" t="s">
        <v>31</v>
      </c>
      <c r="I2648" t="s">
        <v>19</v>
      </c>
      <c r="J2648" t="s">
        <v>16</v>
      </c>
      <c r="K2648" t="s">
        <v>14</v>
      </c>
      <c r="L2648" t="s">
        <v>32</v>
      </c>
      <c r="M2648">
        <v>5</v>
      </c>
      <c r="N2648">
        <v>47.67</v>
      </c>
      <c r="O2648">
        <v>0.1</v>
      </c>
      <c r="P2648">
        <v>17.84</v>
      </c>
      <c r="Q2648">
        <v>214.51500000000001</v>
      </c>
      <c r="R2648">
        <v>89.2</v>
      </c>
      <c r="S2648">
        <v>125.31500000000001</v>
      </c>
      <c r="T2648">
        <v>0.5841782625923595</v>
      </c>
      <c r="U2648">
        <v>2026</v>
      </c>
      <c r="V2648" t="s">
        <v>89</v>
      </c>
      <c r="W2648">
        <v>12</v>
      </c>
      <c r="X2648" t="s">
        <v>92</v>
      </c>
    </row>
    <row r="2649" spans="1:24">
      <c r="A2649">
        <v>3746</v>
      </c>
      <c r="B2649" s="28">
        <v>46378</v>
      </c>
      <c r="C2649">
        <v>2026</v>
      </c>
      <c r="D2649" t="s">
        <v>89</v>
      </c>
      <c r="E2649">
        <v>12</v>
      </c>
      <c r="F2649" t="s">
        <v>92</v>
      </c>
      <c r="G2649" t="s">
        <v>20</v>
      </c>
      <c r="H2649" t="s">
        <v>31</v>
      </c>
      <c r="I2649" t="s">
        <v>19</v>
      </c>
      <c r="J2649" t="s">
        <v>16</v>
      </c>
      <c r="K2649" t="s">
        <v>4</v>
      </c>
      <c r="L2649" t="s">
        <v>22</v>
      </c>
      <c r="M2649">
        <v>2</v>
      </c>
      <c r="N2649">
        <v>50.96</v>
      </c>
      <c r="O2649">
        <v>0.15</v>
      </c>
      <c r="P2649">
        <v>22.59</v>
      </c>
      <c r="Q2649">
        <v>86.632000000000005</v>
      </c>
      <c r="R2649">
        <v>45.18</v>
      </c>
      <c r="S2649">
        <v>41.452000000000005</v>
      </c>
      <c r="T2649">
        <v>0.47848370117277683</v>
      </c>
      <c r="U2649">
        <v>2026</v>
      </c>
      <c r="V2649" t="s">
        <v>89</v>
      </c>
      <c r="W2649">
        <v>12</v>
      </c>
      <c r="X2649" t="s">
        <v>92</v>
      </c>
    </row>
    <row r="2650" spans="1:24">
      <c r="A2650">
        <v>1198</v>
      </c>
      <c r="B2650" s="28">
        <v>46379</v>
      </c>
      <c r="C2650">
        <v>2026</v>
      </c>
      <c r="D2650" t="s">
        <v>89</v>
      </c>
      <c r="E2650">
        <v>12</v>
      </c>
      <c r="F2650" t="s">
        <v>92</v>
      </c>
      <c r="G2650" t="s">
        <v>20</v>
      </c>
      <c r="H2650" t="s">
        <v>31</v>
      </c>
      <c r="I2650" t="s">
        <v>19</v>
      </c>
      <c r="J2650" t="s">
        <v>13</v>
      </c>
      <c r="K2650" t="s">
        <v>14</v>
      </c>
      <c r="L2650" t="s">
        <v>32</v>
      </c>
      <c r="M2650">
        <v>5</v>
      </c>
      <c r="N2650">
        <v>47.69</v>
      </c>
      <c r="O2650">
        <v>0.05</v>
      </c>
      <c r="P2650">
        <v>18.23</v>
      </c>
      <c r="Q2650">
        <v>226.52749999999997</v>
      </c>
      <c r="R2650">
        <v>91.15</v>
      </c>
      <c r="S2650">
        <v>135.37749999999997</v>
      </c>
      <c r="T2650">
        <v>0.59762059794064726</v>
      </c>
      <c r="U2650">
        <v>2026</v>
      </c>
      <c r="V2650" t="s">
        <v>89</v>
      </c>
      <c r="W2650">
        <v>12</v>
      </c>
      <c r="X2650" t="s">
        <v>92</v>
      </c>
    </row>
    <row r="2651" spans="1:24">
      <c r="A2651">
        <v>2123</v>
      </c>
      <c r="B2651" s="28">
        <v>46379</v>
      </c>
      <c r="C2651">
        <v>2026</v>
      </c>
      <c r="D2651" t="s">
        <v>89</v>
      </c>
      <c r="E2651">
        <v>12</v>
      </c>
      <c r="F2651" t="s">
        <v>92</v>
      </c>
      <c r="G2651" t="s">
        <v>20</v>
      </c>
      <c r="H2651" t="s">
        <v>33</v>
      </c>
      <c r="I2651" t="s">
        <v>2</v>
      </c>
      <c r="J2651" t="s">
        <v>3</v>
      </c>
      <c r="K2651" t="s">
        <v>9</v>
      </c>
      <c r="L2651" t="s">
        <v>10</v>
      </c>
      <c r="M2651">
        <v>1</v>
      </c>
      <c r="N2651">
        <v>91.08</v>
      </c>
      <c r="O2651">
        <v>0.2</v>
      </c>
      <c r="P2651">
        <v>46.14</v>
      </c>
      <c r="Q2651">
        <v>72.864000000000004</v>
      </c>
      <c r="R2651">
        <v>46.14</v>
      </c>
      <c r="S2651">
        <v>26.724000000000004</v>
      </c>
      <c r="T2651">
        <v>0.36676548089591571</v>
      </c>
      <c r="U2651">
        <v>2026</v>
      </c>
      <c r="V2651" t="s">
        <v>89</v>
      </c>
      <c r="W2651">
        <v>12</v>
      </c>
      <c r="X2651" t="s">
        <v>92</v>
      </c>
    </row>
    <row r="2652" spans="1:24">
      <c r="A2652">
        <v>2586</v>
      </c>
      <c r="B2652" s="28">
        <v>46379</v>
      </c>
      <c r="C2652">
        <v>2026</v>
      </c>
      <c r="D2652" t="s">
        <v>89</v>
      </c>
      <c r="E2652">
        <v>12</v>
      </c>
      <c r="F2652" t="s">
        <v>92</v>
      </c>
      <c r="G2652" t="s">
        <v>6</v>
      </c>
      <c r="H2652" t="s">
        <v>49</v>
      </c>
      <c r="I2652" t="s">
        <v>19</v>
      </c>
      <c r="J2652" t="s">
        <v>13</v>
      </c>
      <c r="K2652" t="s">
        <v>9</v>
      </c>
      <c r="L2652" t="s">
        <v>17</v>
      </c>
      <c r="M2652">
        <v>1</v>
      </c>
      <c r="N2652">
        <v>143.84</v>
      </c>
      <c r="O2652">
        <v>0.15</v>
      </c>
      <c r="P2652">
        <v>78.17</v>
      </c>
      <c r="Q2652">
        <v>122.264</v>
      </c>
      <c r="R2652">
        <v>78.17</v>
      </c>
      <c r="S2652">
        <v>44.093999999999994</v>
      </c>
      <c r="T2652">
        <v>0.360645815612118</v>
      </c>
      <c r="U2652">
        <v>2026</v>
      </c>
      <c r="V2652" t="s">
        <v>89</v>
      </c>
      <c r="W2652">
        <v>12</v>
      </c>
      <c r="X2652" t="s">
        <v>92</v>
      </c>
    </row>
    <row r="2653" spans="1:24">
      <c r="A2653">
        <v>3048</v>
      </c>
      <c r="B2653" s="28">
        <v>46379</v>
      </c>
      <c r="C2653">
        <v>2026</v>
      </c>
      <c r="D2653" t="s">
        <v>89</v>
      </c>
      <c r="E2653">
        <v>12</v>
      </c>
      <c r="F2653" t="s">
        <v>92</v>
      </c>
      <c r="G2653" t="s">
        <v>6</v>
      </c>
      <c r="H2653" t="s">
        <v>27</v>
      </c>
      <c r="I2653" t="s">
        <v>2</v>
      </c>
      <c r="J2653" t="s">
        <v>13</v>
      </c>
      <c r="K2653" t="s">
        <v>4</v>
      </c>
      <c r="L2653" t="s">
        <v>30</v>
      </c>
      <c r="M2653">
        <v>1</v>
      </c>
      <c r="N2653">
        <v>102.66</v>
      </c>
      <c r="O2653">
        <v>0.05</v>
      </c>
      <c r="P2653">
        <v>49.2</v>
      </c>
      <c r="Q2653">
        <v>97.526999999999987</v>
      </c>
      <c r="R2653">
        <v>49.2</v>
      </c>
      <c r="S2653">
        <v>48.326999999999984</v>
      </c>
      <c r="T2653">
        <v>0.4955243163431664</v>
      </c>
      <c r="U2653">
        <v>2026</v>
      </c>
      <c r="V2653" t="s">
        <v>89</v>
      </c>
      <c r="W2653">
        <v>12</v>
      </c>
      <c r="X2653" t="s">
        <v>92</v>
      </c>
    </row>
    <row r="2654" spans="1:24">
      <c r="A2654">
        <v>3838</v>
      </c>
      <c r="B2654" s="28">
        <v>46379</v>
      </c>
      <c r="C2654">
        <v>2026</v>
      </c>
      <c r="D2654" t="s">
        <v>89</v>
      </c>
      <c r="E2654">
        <v>12</v>
      </c>
      <c r="F2654" t="s">
        <v>92</v>
      </c>
      <c r="G2654" t="s">
        <v>6</v>
      </c>
      <c r="H2654" t="s">
        <v>41</v>
      </c>
      <c r="I2654" t="s">
        <v>19</v>
      </c>
      <c r="J2654" t="s">
        <v>13</v>
      </c>
      <c r="K2654" t="s">
        <v>34</v>
      </c>
      <c r="L2654" t="s">
        <v>35</v>
      </c>
      <c r="M2654">
        <v>2</v>
      </c>
      <c r="N2654">
        <v>40.32</v>
      </c>
      <c r="O2654">
        <v>0</v>
      </c>
      <c r="P2654">
        <v>14.39</v>
      </c>
      <c r="Q2654">
        <v>80.64</v>
      </c>
      <c r="R2654">
        <v>28.78</v>
      </c>
      <c r="S2654">
        <v>51.86</v>
      </c>
      <c r="T2654">
        <v>0.64310515873015872</v>
      </c>
      <c r="U2654">
        <v>2026</v>
      </c>
      <c r="V2654" t="s">
        <v>89</v>
      </c>
      <c r="W2654">
        <v>12</v>
      </c>
      <c r="X2654" t="s">
        <v>92</v>
      </c>
    </row>
    <row r="2655" spans="1:24">
      <c r="A2655">
        <v>4718</v>
      </c>
      <c r="B2655" s="28">
        <v>46379</v>
      </c>
      <c r="C2655">
        <v>2026</v>
      </c>
      <c r="D2655" t="s">
        <v>89</v>
      </c>
      <c r="E2655">
        <v>12</v>
      </c>
      <c r="F2655" t="s">
        <v>92</v>
      </c>
      <c r="G2655" t="s">
        <v>0</v>
      </c>
      <c r="H2655" t="s">
        <v>1</v>
      </c>
      <c r="I2655" t="s">
        <v>19</v>
      </c>
      <c r="J2655" t="s">
        <v>3</v>
      </c>
      <c r="K2655" t="s">
        <v>9</v>
      </c>
      <c r="L2655" t="s">
        <v>37</v>
      </c>
      <c r="M2655">
        <v>1</v>
      </c>
      <c r="N2655">
        <v>157.58000000000001</v>
      </c>
      <c r="O2655">
        <v>0.1</v>
      </c>
      <c r="P2655">
        <v>80.37</v>
      </c>
      <c r="Q2655">
        <v>141.822</v>
      </c>
      <c r="R2655">
        <v>80.37</v>
      </c>
      <c r="S2655">
        <v>61.451999999999998</v>
      </c>
      <c r="T2655">
        <v>0.43330371874603374</v>
      </c>
      <c r="U2655">
        <v>2026</v>
      </c>
      <c r="V2655" t="s">
        <v>89</v>
      </c>
      <c r="W2655">
        <v>12</v>
      </c>
      <c r="X2655" t="s">
        <v>92</v>
      </c>
    </row>
    <row r="2656" spans="1:24">
      <c r="A2656">
        <v>4844</v>
      </c>
      <c r="B2656" s="28">
        <v>46379</v>
      </c>
      <c r="C2656">
        <v>2026</v>
      </c>
      <c r="D2656" t="s">
        <v>89</v>
      </c>
      <c r="E2656">
        <v>12</v>
      </c>
      <c r="F2656" t="s">
        <v>92</v>
      </c>
      <c r="G2656" t="s">
        <v>6</v>
      </c>
      <c r="H2656" t="s">
        <v>49</v>
      </c>
      <c r="I2656" t="s">
        <v>2</v>
      </c>
      <c r="J2656" t="s">
        <v>13</v>
      </c>
      <c r="K2656" t="s">
        <v>34</v>
      </c>
      <c r="L2656" t="s">
        <v>42</v>
      </c>
      <c r="M2656">
        <v>1</v>
      </c>
      <c r="N2656">
        <v>36.4</v>
      </c>
      <c r="O2656">
        <v>0</v>
      </c>
      <c r="P2656">
        <v>14.22</v>
      </c>
      <c r="Q2656">
        <v>36.4</v>
      </c>
      <c r="R2656">
        <v>14.22</v>
      </c>
      <c r="S2656">
        <v>22.18</v>
      </c>
      <c r="T2656">
        <v>0.6093406593406594</v>
      </c>
      <c r="U2656">
        <v>2026</v>
      </c>
      <c r="V2656" t="s">
        <v>89</v>
      </c>
      <c r="W2656">
        <v>12</v>
      </c>
      <c r="X2656" t="s">
        <v>92</v>
      </c>
    </row>
    <row r="2657" spans="1:24">
      <c r="A2657">
        <v>678</v>
      </c>
      <c r="B2657" s="28">
        <v>46380</v>
      </c>
      <c r="C2657">
        <v>2026</v>
      </c>
      <c r="D2657" t="s">
        <v>89</v>
      </c>
      <c r="E2657">
        <v>12</v>
      </c>
      <c r="F2657" t="s">
        <v>92</v>
      </c>
      <c r="G2657" t="s">
        <v>6</v>
      </c>
      <c r="H2657" t="s">
        <v>41</v>
      </c>
      <c r="I2657" t="s">
        <v>2</v>
      </c>
      <c r="J2657" t="s">
        <v>16</v>
      </c>
      <c r="K2657" t="s">
        <v>9</v>
      </c>
      <c r="L2657" t="s">
        <v>17</v>
      </c>
      <c r="M2657">
        <v>1</v>
      </c>
      <c r="N2657">
        <v>142.15</v>
      </c>
      <c r="O2657">
        <v>0.05</v>
      </c>
      <c r="P2657">
        <v>80.5</v>
      </c>
      <c r="Q2657">
        <v>135.04249999999999</v>
      </c>
      <c r="R2657">
        <v>80.5</v>
      </c>
      <c r="S2657">
        <v>54.54249999999999</v>
      </c>
      <c r="T2657">
        <v>0.40389136753244342</v>
      </c>
      <c r="U2657">
        <v>2026</v>
      </c>
      <c r="V2657" t="s">
        <v>89</v>
      </c>
      <c r="W2657">
        <v>12</v>
      </c>
      <c r="X2657" t="s">
        <v>92</v>
      </c>
    </row>
    <row r="2658" spans="1:24">
      <c r="A2658">
        <v>1706</v>
      </c>
      <c r="B2658" s="28">
        <v>46380</v>
      </c>
      <c r="C2658">
        <v>2026</v>
      </c>
      <c r="D2658" t="s">
        <v>89</v>
      </c>
      <c r="E2658">
        <v>12</v>
      </c>
      <c r="F2658" t="s">
        <v>92</v>
      </c>
      <c r="G2658" t="s">
        <v>0</v>
      </c>
      <c r="H2658" t="s">
        <v>1</v>
      </c>
      <c r="I2658" t="s">
        <v>2</v>
      </c>
      <c r="J2658" t="s">
        <v>3</v>
      </c>
      <c r="K2658" t="s">
        <v>23</v>
      </c>
      <c r="L2658" t="s">
        <v>24</v>
      </c>
      <c r="M2658">
        <v>2</v>
      </c>
      <c r="N2658">
        <v>332.38</v>
      </c>
      <c r="O2658">
        <v>0.05</v>
      </c>
      <c r="P2658">
        <v>192.16</v>
      </c>
      <c r="Q2658">
        <v>631.52199999999993</v>
      </c>
      <c r="R2658">
        <v>384.32</v>
      </c>
      <c r="S2658">
        <v>247.20199999999994</v>
      </c>
      <c r="T2658">
        <v>0.39143846136793331</v>
      </c>
      <c r="U2658">
        <v>2026</v>
      </c>
      <c r="V2658" t="s">
        <v>89</v>
      </c>
      <c r="W2658">
        <v>12</v>
      </c>
      <c r="X2658" t="s">
        <v>92</v>
      </c>
    </row>
    <row r="2659" spans="1:24">
      <c r="A2659">
        <v>3034</v>
      </c>
      <c r="B2659" s="28">
        <v>46380</v>
      </c>
      <c r="C2659">
        <v>2026</v>
      </c>
      <c r="D2659" t="s">
        <v>89</v>
      </c>
      <c r="E2659">
        <v>12</v>
      </c>
      <c r="F2659" t="s">
        <v>92</v>
      </c>
      <c r="G2659" t="s">
        <v>6</v>
      </c>
      <c r="H2659" t="s">
        <v>7</v>
      </c>
      <c r="I2659" t="s">
        <v>19</v>
      </c>
      <c r="J2659" t="s">
        <v>13</v>
      </c>
      <c r="K2659" t="s">
        <v>23</v>
      </c>
      <c r="L2659" t="s">
        <v>51</v>
      </c>
      <c r="M2659">
        <v>1</v>
      </c>
      <c r="N2659">
        <v>122.18</v>
      </c>
      <c r="O2659">
        <v>0.15</v>
      </c>
      <c r="P2659">
        <v>61.28</v>
      </c>
      <c r="Q2659">
        <v>103.85300000000001</v>
      </c>
      <c r="R2659">
        <v>61.28</v>
      </c>
      <c r="S2659">
        <v>42.573000000000008</v>
      </c>
      <c r="T2659">
        <v>0.40993519686479934</v>
      </c>
      <c r="U2659">
        <v>2026</v>
      </c>
      <c r="V2659" t="s">
        <v>89</v>
      </c>
      <c r="W2659">
        <v>12</v>
      </c>
      <c r="X2659" t="s">
        <v>92</v>
      </c>
    </row>
    <row r="2660" spans="1:24">
      <c r="A2660">
        <v>3883</v>
      </c>
      <c r="B2660" s="28">
        <v>46380</v>
      </c>
      <c r="C2660">
        <v>2026</v>
      </c>
      <c r="D2660" t="s">
        <v>89</v>
      </c>
      <c r="E2660">
        <v>12</v>
      </c>
      <c r="F2660" t="s">
        <v>92</v>
      </c>
      <c r="G2660" t="s">
        <v>0</v>
      </c>
      <c r="H2660" t="s">
        <v>1</v>
      </c>
      <c r="I2660" t="s">
        <v>2</v>
      </c>
      <c r="J2660" t="s">
        <v>13</v>
      </c>
      <c r="K2660" t="s">
        <v>23</v>
      </c>
      <c r="L2660" t="s">
        <v>51</v>
      </c>
      <c r="M2660">
        <v>1</v>
      </c>
      <c r="N2660">
        <v>125.66</v>
      </c>
      <c r="O2660">
        <v>0.15</v>
      </c>
      <c r="P2660">
        <v>60.6</v>
      </c>
      <c r="Q2660">
        <v>106.81099999999999</v>
      </c>
      <c r="R2660">
        <v>60.6</v>
      </c>
      <c r="S2660">
        <v>46.210999999999991</v>
      </c>
      <c r="T2660">
        <v>0.43264270533933763</v>
      </c>
      <c r="U2660">
        <v>2026</v>
      </c>
      <c r="V2660" t="s">
        <v>89</v>
      </c>
      <c r="W2660">
        <v>12</v>
      </c>
      <c r="X2660" t="s">
        <v>92</v>
      </c>
    </row>
    <row r="2661" spans="1:24">
      <c r="A2661">
        <v>4342</v>
      </c>
      <c r="B2661" s="28">
        <v>46380</v>
      </c>
      <c r="C2661">
        <v>2026</v>
      </c>
      <c r="D2661" t="s">
        <v>89</v>
      </c>
      <c r="E2661">
        <v>12</v>
      </c>
      <c r="F2661" t="s">
        <v>92</v>
      </c>
      <c r="G2661" t="s">
        <v>20</v>
      </c>
      <c r="H2661" t="s">
        <v>21</v>
      </c>
      <c r="I2661" t="s">
        <v>2</v>
      </c>
      <c r="J2661" t="s">
        <v>3</v>
      </c>
      <c r="K2661" t="s">
        <v>14</v>
      </c>
      <c r="L2661" t="s">
        <v>32</v>
      </c>
      <c r="M2661">
        <v>2</v>
      </c>
      <c r="N2661">
        <v>47.38</v>
      </c>
      <c r="O2661">
        <v>0.05</v>
      </c>
      <c r="P2661">
        <v>18.850000000000001</v>
      </c>
      <c r="Q2661">
        <v>90.022000000000006</v>
      </c>
      <c r="R2661">
        <v>37.700000000000003</v>
      </c>
      <c r="S2661">
        <v>52.322000000000003</v>
      </c>
      <c r="T2661">
        <v>0.58121348114905247</v>
      </c>
      <c r="U2661">
        <v>2026</v>
      </c>
      <c r="V2661" t="s">
        <v>89</v>
      </c>
      <c r="W2661">
        <v>12</v>
      </c>
      <c r="X2661" t="s">
        <v>92</v>
      </c>
    </row>
    <row r="2662" spans="1:24">
      <c r="A2662">
        <v>4468</v>
      </c>
      <c r="B2662" s="28">
        <v>46380</v>
      </c>
      <c r="C2662">
        <v>2026</v>
      </c>
      <c r="D2662" t="s">
        <v>89</v>
      </c>
      <c r="E2662">
        <v>12</v>
      </c>
      <c r="F2662" t="s">
        <v>92</v>
      </c>
      <c r="G2662" t="s">
        <v>0</v>
      </c>
      <c r="H2662" t="s">
        <v>1</v>
      </c>
      <c r="I2662" t="s">
        <v>2</v>
      </c>
      <c r="J2662" t="s">
        <v>16</v>
      </c>
      <c r="K2662" t="s">
        <v>23</v>
      </c>
      <c r="L2662" t="s">
        <v>40</v>
      </c>
      <c r="M2662">
        <v>1</v>
      </c>
      <c r="N2662">
        <v>80.8</v>
      </c>
      <c r="O2662">
        <v>0.05</v>
      </c>
      <c r="P2662">
        <v>38.33</v>
      </c>
      <c r="Q2662">
        <v>76.759999999999991</v>
      </c>
      <c r="R2662">
        <v>38.33</v>
      </c>
      <c r="S2662">
        <v>38.429999999999993</v>
      </c>
      <c r="T2662">
        <v>0.50065138092756645</v>
      </c>
      <c r="U2662">
        <v>2026</v>
      </c>
      <c r="V2662" t="s">
        <v>89</v>
      </c>
      <c r="W2662">
        <v>12</v>
      </c>
      <c r="X2662" t="s">
        <v>92</v>
      </c>
    </row>
    <row r="2663" spans="1:24">
      <c r="A2663">
        <v>7</v>
      </c>
      <c r="B2663" s="28">
        <v>46381</v>
      </c>
      <c r="C2663">
        <v>2026</v>
      </c>
      <c r="D2663" t="s">
        <v>89</v>
      </c>
      <c r="E2663">
        <v>12</v>
      </c>
      <c r="F2663" t="s">
        <v>92</v>
      </c>
      <c r="G2663" t="s">
        <v>20</v>
      </c>
      <c r="H2663" t="s">
        <v>33</v>
      </c>
      <c r="I2663" t="s">
        <v>2</v>
      </c>
      <c r="J2663" t="s">
        <v>3</v>
      </c>
      <c r="K2663" t="s">
        <v>4</v>
      </c>
      <c r="L2663" t="s">
        <v>30</v>
      </c>
      <c r="M2663">
        <v>5</v>
      </c>
      <c r="N2663">
        <v>103.52</v>
      </c>
      <c r="O2663">
        <v>0.1</v>
      </c>
      <c r="P2663">
        <v>49.1</v>
      </c>
      <c r="Q2663">
        <v>465.84000000000003</v>
      </c>
      <c r="R2663">
        <v>245.5</v>
      </c>
      <c r="S2663">
        <v>220.34000000000003</v>
      </c>
      <c r="T2663">
        <v>0.47299501974927016</v>
      </c>
      <c r="U2663">
        <v>2026</v>
      </c>
      <c r="V2663" t="s">
        <v>89</v>
      </c>
      <c r="W2663">
        <v>12</v>
      </c>
      <c r="X2663" t="s">
        <v>92</v>
      </c>
    </row>
    <row r="2664" spans="1:24">
      <c r="A2664">
        <v>658</v>
      </c>
      <c r="B2664" s="28">
        <v>46381</v>
      </c>
      <c r="C2664">
        <v>2026</v>
      </c>
      <c r="D2664" t="s">
        <v>89</v>
      </c>
      <c r="E2664">
        <v>12</v>
      </c>
      <c r="F2664" t="s">
        <v>92</v>
      </c>
      <c r="G2664" t="s">
        <v>6</v>
      </c>
      <c r="H2664" t="s">
        <v>27</v>
      </c>
      <c r="I2664" t="s">
        <v>19</v>
      </c>
      <c r="J2664" t="s">
        <v>16</v>
      </c>
      <c r="K2664" t="s">
        <v>9</v>
      </c>
      <c r="L2664" t="s">
        <v>37</v>
      </c>
      <c r="M2664">
        <v>2</v>
      </c>
      <c r="N2664">
        <v>153.38999999999999</v>
      </c>
      <c r="O2664">
        <v>0.05</v>
      </c>
      <c r="P2664">
        <v>78.06</v>
      </c>
      <c r="Q2664">
        <v>291.44099999999997</v>
      </c>
      <c r="R2664">
        <v>156.12</v>
      </c>
      <c r="S2664">
        <v>135.32099999999997</v>
      </c>
      <c r="T2664">
        <v>0.46431696295305047</v>
      </c>
      <c r="U2664">
        <v>2026</v>
      </c>
      <c r="V2664" t="s">
        <v>89</v>
      </c>
      <c r="W2664">
        <v>12</v>
      </c>
      <c r="X2664" t="s">
        <v>92</v>
      </c>
    </row>
    <row r="2665" spans="1:24">
      <c r="A2665">
        <v>1192</v>
      </c>
      <c r="B2665" s="28">
        <v>46381</v>
      </c>
      <c r="C2665">
        <v>2026</v>
      </c>
      <c r="D2665" t="s">
        <v>89</v>
      </c>
      <c r="E2665">
        <v>12</v>
      </c>
      <c r="F2665" t="s">
        <v>92</v>
      </c>
      <c r="G2665" t="s">
        <v>20</v>
      </c>
      <c r="H2665" t="s">
        <v>47</v>
      </c>
      <c r="I2665" t="s">
        <v>8</v>
      </c>
      <c r="J2665" t="s">
        <v>16</v>
      </c>
      <c r="K2665" t="s">
        <v>34</v>
      </c>
      <c r="L2665" t="s">
        <v>35</v>
      </c>
      <c r="M2665">
        <v>6</v>
      </c>
      <c r="N2665">
        <v>39.49</v>
      </c>
      <c r="O2665">
        <v>0.05</v>
      </c>
      <c r="P2665">
        <v>14.49</v>
      </c>
      <c r="Q2665">
        <v>225.09299999999999</v>
      </c>
      <c r="R2665">
        <v>86.94</v>
      </c>
      <c r="S2665">
        <v>138.15299999999999</v>
      </c>
      <c r="T2665">
        <v>0.61375964601298127</v>
      </c>
      <c r="U2665">
        <v>2026</v>
      </c>
      <c r="V2665" t="s">
        <v>89</v>
      </c>
      <c r="W2665">
        <v>12</v>
      </c>
      <c r="X2665" t="s">
        <v>92</v>
      </c>
    </row>
    <row r="2666" spans="1:24">
      <c r="A2666">
        <v>3852</v>
      </c>
      <c r="B2666" s="28">
        <v>46381</v>
      </c>
      <c r="C2666">
        <v>2026</v>
      </c>
      <c r="D2666" t="s">
        <v>89</v>
      </c>
      <c r="E2666">
        <v>12</v>
      </c>
      <c r="F2666" t="s">
        <v>92</v>
      </c>
      <c r="G2666" t="s">
        <v>11</v>
      </c>
      <c r="H2666" t="s">
        <v>12</v>
      </c>
      <c r="I2666" t="s">
        <v>19</v>
      </c>
      <c r="J2666" t="s">
        <v>16</v>
      </c>
      <c r="K2666" t="s">
        <v>34</v>
      </c>
      <c r="L2666" t="s">
        <v>42</v>
      </c>
      <c r="M2666">
        <v>1</v>
      </c>
      <c r="N2666">
        <v>35.54</v>
      </c>
      <c r="O2666">
        <v>0.1</v>
      </c>
      <c r="P2666">
        <v>13.63</v>
      </c>
      <c r="Q2666">
        <v>31.986000000000001</v>
      </c>
      <c r="R2666">
        <v>13.63</v>
      </c>
      <c r="S2666">
        <v>18.356000000000002</v>
      </c>
      <c r="T2666">
        <v>0.5738760707809667</v>
      </c>
      <c r="U2666">
        <v>2026</v>
      </c>
      <c r="V2666" t="s">
        <v>89</v>
      </c>
      <c r="W2666">
        <v>12</v>
      </c>
      <c r="X2666" t="s">
        <v>92</v>
      </c>
    </row>
    <row r="2667" spans="1:24">
      <c r="A2667">
        <v>4507</v>
      </c>
      <c r="B2667" s="28">
        <v>46381</v>
      </c>
      <c r="C2667">
        <v>2026</v>
      </c>
      <c r="D2667" t="s">
        <v>89</v>
      </c>
      <c r="E2667">
        <v>12</v>
      </c>
      <c r="F2667" t="s">
        <v>92</v>
      </c>
      <c r="G2667" t="s">
        <v>6</v>
      </c>
      <c r="H2667" t="s">
        <v>43</v>
      </c>
      <c r="I2667" t="s">
        <v>28</v>
      </c>
      <c r="J2667" t="s">
        <v>3</v>
      </c>
      <c r="K2667" t="s">
        <v>14</v>
      </c>
      <c r="L2667" t="s">
        <v>48</v>
      </c>
      <c r="M2667">
        <v>2</v>
      </c>
      <c r="N2667">
        <v>167.21</v>
      </c>
      <c r="O2667">
        <v>0.05</v>
      </c>
      <c r="P2667">
        <v>88.23</v>
      </c>
      <c r="Q2667">
        <v>317.69900000000001</v>
      </c>
      <c r="R2667">
        <v>176.46</v>
      </c>
      <c r="S2667">
        <v>141.239</v>
      </c>
      <c r="T2667">
        <v>0.44456860109726504</v>
      </c>
      <c r="U2667">
        <v>2026</v>
      </c>
      <c r="V2667" t="s">
        <v>89</v>
      </c>
      <c r="W2667">
        <v>12</v>
      </c>
      <c r="X2667" t="s">
        <v>92</v>
      </c>
    </row>
    <row r="2668" spans="1:24">
      <c r="A2668">
        <v>260</v>
      </c>
      <c r="B2668" s="28">
        <v>46382</v>
      </c>
      <c r="C2668">
        <v>2026</v>
      </c>
      <c r="D2668" t="s">
        <v>89</v>
      </c>
      <c r="E2668">
        <v>12</v>
      </c>
      <c r="F2668" t="s">
        <v>92</v>
      </c>
      <c r="G2668" t="s">
        <v>11</v>
      </c>
      <c r="H2668" t="s">
        <v>12</v>
      </c>
      <c r="I2668" t="s">
        <v>2</v>
      </c>
      <c r="J2668" t="s">
        <v>16</v>
      </c>
      <c r="K2668" t="s">
        <v>9</v>
      </c>
      <c r="L2668" t="s">
        <v>46</v>
      </c>
      <c r="M2668">
        <v>1</v>
      </c>
      <c r="N2668">
        <v>71.89</v>
      </c>
      <c r="O2668">
        <v>0.1</v>
      </c>
      <c r="P2668">
        <v>31.88</v>
      </c>
      <c r="Q2668">
        <v>64.701000000000008</v>
      </c>
      <c r="R2668">
        <v>31.88</v>
      </c>
      <c r="S2668">
        <v>32.821000000000012</v>
      </c>
      <c r="T2668">
        <v>0.50727191233520363</v>
      </c>
      <c r="U2668">
        <v>2026</v>
      </c>
      <c r="V2668" t="s">
        <v>89</v>
      </c>
      <c r="W2668">
        <v>12</v>
      </c>
      <c r="X2668" t="s">
        <v>92</v>
      </c>
    </row>
    <row r="2669" spans="1:24">
      <c r="A2669">
        <v>1659</v>
      </c>
      <c r="B2669" s="28">
        <v>46382</v>
      </c>
      <c r="C2669">
        <v>2026</v>
      </c>
      <c r="D2669" t="s">
        <v>89</v>
      </c>
      <c r="E2669">
        <v>12</v>
      </c>
      <c r="F2669" t="s">
        <v>92</v>
      </c>
      <c r="G2669" t="s">
        <v>0</v>
      </c>
      <c r="H2669" t="s">
        <v>50</v>
      </c>
      <c r="I2669" t="s">
        <v>19</v>
      </c>
      <c r="J2669" t="s">
        <v>13</v>
      </c>
      <c r="K2669" t="s">
        <v>14</v>
      </c>
      <c r="L2669" t="s">
        <v>44</v>
      </c>
      <c r="M2669">
        <v>1</v>
      </c>
      <c r="N2669">
        <v>133.56</v>
      </c>
      <c r="O2669">
        <v>0.05</v>
      </c>
      <c r="P2669">
        <v>68.739999999999995</v>
      </c>
      <c r="Q2669">
        <v>126.88199999999999</v>
      </c>
      <c r="R2669">
        <v>68.739999999999995</v>
      </c>
      <c r="S2669">
        <v>58.141999999999996</v>
      </c>
      <c r="T2669">
        <v>0.4582367869358932</v>
      </c>
      <c r="U2669">
        <v>2026</v>
      </c>
      <c r="V2669" t="s">
        <v>89</v>
      </c>
      <c r="W2669">
        <v>12</v>
      </c>
      <c r="X2669" t="s">
        <v>92</v>
      </c>
    </row>
    <row r="2670" spans="1:24">
      <c r="A2670">
        <v>3188</v>
      </c>
      <c r="B2670" s="28">
        <v>46382</v>
      </c>
      <c r="C2670">
        <v>2026</v>
      </c>
      <c r="D2670" t="s">
        <v>89</v>
      </c>
      <c r="E2670">
        <v>12</v>
      </c>
      <c r="F2670" t="s">
        <v>92</v>
      </c>
      <c r="G2670" t="s">
        <v>20</v>
      </c>
      <c r="H2670" t="s">
        <v>31</v>
      </c>
      <c r="I2670" t="s">
        <v>28</v>
      </c>
      <c r="J2670" t="s">
        <v>13</v>
      </c>
      <c r="K2670" t="s">
        <v>23</v>
      </c>
      <c r="L2670" t="s">
        <v>51</v>
      </c>
      <c r="M2670">
        <v>2</v>
      </c>
      <c r="N2670">
        <v>122.28</v>
      </c>
      <c r="O2670">
        <v>0.1</v>
      </c>
      <c r="P2670">
        <v>61.64</v>
      </c>
      <c r="Q2670">
        <v>220.10400000000001</v>
      </c>
      <c r="R2670">
        <v>123.28</v>
      </c>
      <c r="S2670">
        <v>96.824000000000012</v>
      </c>
      <c r="T2670">
        <v>0.43990113764402283</v>
      </c>
      <c r="U2670">
        <v>2026</v>
      </c>
      <c r="V2670" t="s">
        <v>89</v>
      </c>
      <c r="W2670">
        <v>12</v>
      </c>
      <c r="X2670" t="s">
        <v>92</v>
      </c>
    </row>
    <row r="2671" spans="1:24">
      <c r="A2671">
        <v>3673</v>
      </c>
      <c r="B2671" s="28">
        <v>46382</v>
      </c>
      <c r="C2671">
        <v>2026</v>
      </c>
      <c r="D2671" t="s">
        <v>89</v>
      </c>
      <c r="E2671">
        <v>12</v>
      </c>
      <c r="F2671" t="s">
        <v>92</v>
      </c>
      <c r="G2671" t="s">
        <v>0</v>
      </c>
      <c r="H2671" t="s">
        <v>50</v>
      </c>
      <c r="I2671" t="s">
        <v>2</v>
      </c>
      <c r="J2671" t="s">
        <v>16</v>
      </c>
      <c r="K2671" t="s">
        <v>34</v>
      </c>
      <c r="L2671" t="s">
        <v>35</v>
      </c>
      <c r="M2671">
        <v>1</v>
      </c>
      <c r="N2671">
        <v>40.619999999999997</v>
      </c>
      <c r="O2671">
        <v>0</v>
      </c>
      <c r="P2671">
        <v>14.62</v>
      </c>
      <c r="Q2671">
        <v>40.619999999999997</v>
      </c>
      <c r="R2671">
        <v>14.62</v>
      </c>
      <c r="S2671">
        <v>26</v>
      </c>
      <c r="T2671">
        <v>0.64007877892663712</v>
      </c>
      <c r="U2671">
        <v>2026</v>
      </c>
      <c r="V2671" t="s">
        <v>89</v>
      </c>
      <c r="W2671">
        <v>12</v>
      </c>
      <c r="X2671" t="s">
        <v>92</v>
      </c>
    </row>
    <row r="2672" spans="1:24">
      <c r="A2672">
        <v>3805</v>
      </c>
      <c r="B2672" s="28">
        <v>46382</v>
      </c>
      <c r="C2672">
        <v>2026</v>
      </c>
      <c r="D2672" t="s">
        <v>89</v>
      </c>
      <c r="E2672">
        <v>12</v>
      </c>
      <c r="F2672" t="s">
        <v>92</v>
      </c>
      <c r="G2672" t="s">
        <v>20</v>
      </c>
      <c r="H2672" t="s">
        <v>21</v>
      </c>
      <c r="I2672" t="s">
        <v>8</v>
      </c>
      <c r="J2672" t="s">
        <v>16</v>
      </c>
      <c r="K2672" t="s">
        <v>14</v>
      </c>
      <c r="L2672" t="s">
        <v>32</v>
      </c>
      <c r="M2672">
        <v>8</v>
      </c>
      <c r="N2672">
        <v>45.54</v>
      </c>
      <c r="O2672">
        <v>0.15</v>
      </c>
      <c r="P2672">
        <v>18.54</v>
      </c>
      <c r="Q2672">
        <v>309.67199999999997</v>
      </c>
      <c r="R2672">
        <v>148.32</v>
      </c>
      <c r="S2672">
        <v>161.35199999999998</v>
      </c>
      <c r="T2672">
        <v>0.52104161822831896</v>
      </c>
      <c r="U2672">
        <v>2026</v>
      </c>
      <c r="V2672" t="s">
        <v>89</v>
      </c>
      <c r="W2672">
        <v>12</v>
      </c>
      <c r="X2672" t="s">
        <v>92</v>
      </c>
    </row>
    <row r="2673" spans="1:24">
      <c r="A2673">
        <v>3945</v>
      </c>
      <c r="B2673" s="28">
        <v>46382</v>
      </c>
      <c r="C2673">
        <v>2026</v>
      </c>
      <c r="D2673" t="s">
        <v>89</v>
      </c>
      <c r="E2673">
        <v>12</v>
      </c>
      <c r="F2673" t="s">
        <v>92</v>
      </c>
      <c r="G2673" t="s">
        <v>20</v>
      </c>
      <c r="H2673" t="s">
        <v>47</v>
      </c>
      <c r="I2673" t="s">
        <v>8</v>
      </c>
      <c r="J2673" t="s">
        <v>16</v>
      </c>
      <c r="K2673" t="s">
        <v>4</v>
      </c>
      <c r="L2673" t="s">
        <v>22</v>
      </c>
      <c r="M2673">
        <v>4</v>
      </c>
      <c r="N2673">
        <v>50.96</v>
      </c>
      <c r="O2673">
        <v>0.1</v>
      </c>
      <c r="P2673">
        <v>22.14</v>
      </c>
      <c r="Q2673">
        <v>183.45600000000002</v>
      </c>
      <c r="R2673">
        <v>88.56</v>
      </c>
      <c r="S2673">
        <v>94.896000000000015</v>
      </c>
      <c r="T2673">
        <v>0.51726844583987441</v>
      </c>
      <c r="U2673">
        <v>2026</v>
      </c>
      <c r="V2673" t="s">
        <v>89</v>
      </c>
      <c r="W2673">
        <v>12</v>
      </c>
      <c r="X2673" t="s">
        <v>92</v>
      </c>
    </row>
    <row r="2674" spans="1:24">
      <c r="A2674">
        <v>4266</v>
      </c>
      <c r="B2674" s="28">
        <v>46382</v>
      </c>
      <c r="C2674">
        <v>2026</v>
      </c>
      <c r="D2674" t="s">
        <v>89</v>
      </c>
      <c r="E2674">
        <v>12</v>
      </c>
      <c r="F2674" t="s">
        <v>92</v>
      </c>
      <c r="G2674" t="s">
        <v>6</v>
      </c>
      <c r="H2674" t="s">
        <v>7</v>
      </c>
      <c r="I2674" t="s">
        <v>2</v>
      </c>
      <c r="J2674" t="s">
        <v>13</v>
      </c>
      <c r="K2674" t="s">
        <v>4</v>
      </c>
      <c r="L2674" t="s">
        <v>26</v>
      </c>
      <c r="M2674">
        <v>4</v>
      </c>
      <c r="N2674">
        <v>40.19</v>
      </c>
      <c r="O2674">
        <v>0.15</v>
      </c>
      <c r="P2674">
        <v>16.55</v>
      </c>
      <c r="Q2674">
        <v>136.64599999999999</v>
      </c>
      <c r="R2674">
        <v>66.2</v>
      </c>
      <c r="S2674">
        <v>70.445999999999984</v>
      </c>
      <c r="T2674">
        <v>0.51553649576277383</v>
      </c>
      <c r="U2674">
        <v>2026</v>
      </c>
      <c r="V2674" t="s">
        <v>89</v>
      </c>
      <c r="W2674">
        <v>12</v>
      </c>
      <c r="X2674" t="s">
        <v>92</v>
      </c>
    </row>
    <row r="2675" spans="1:24">
      <c r="A2675">
        <v>606</v>
      </c>
      <c r="B2675" s="28">
        <v>46383</v>
      </c>
      <c r="C2675">
        <v>2026</v>
      </c>
      <c r="D2675" t="s">
        <v>89</v>
      </c>
      <c r="E2675">
        <v>12</v>
      </c>
      <c r="F2675" t="s">
        <v>92</v>
      </c>
      <c r="G2675" t="s">
        <v>6</v>
      </c>
      <c r="H2675" t="s">
        <v>43</v>
      </c>
      <c r="I2675" t="s">
        <v>2</v>
      </c>
      <c r="J2675" t="s">
        <v>13</v>
      </c>
      <c r="K2675" t="s">
        <v>23</v>
      </c>
      <c r="L2675" t="s">
        <v>24</v>
      </c>
      <c r="M2675">
        <v>3</v>
      </c>
      <c r="N2675">
        <v>333.84</v>
      </c>
      <c r="O2675">
        <v>0</v>
      </c>
      <c r="P2675">
        <v>193.05</v>
      </c>
      <c r="Q2675">
        <v>1001.52</v>
      </c>
      <c r="R2675">
        <v>579.15000000000009</v>
      </c>
      <c r="S2675">
        <v>422.36999999999989</v>
      </c>
      <c r="T2675">
        <v>0.42172897196261672</v>
      </c>
      <c r="U2675">
        <v>2026</v>
      </c>
      <c r="V2675" t="s">
        <v>89</v>
      </c>
      <c r="W2675">
        <v>12</v>
      </c>
      <c r="X2675" t="s">
        <v>92</v>
      </c>
    </row>
    <row r="2676" spans="1:24">
      <c r="A2676">
        <v>1166</v>
      </c>
      <c r="B2676" s="28">
        <v>46383</v>
      </c>
      <c r="C2676">
        <v>2026</v>
      </c>
      <c r="D2676" t="s">
        <v>89</v>
      </c>
      <c r="E2676">
        <v>12</v>
      </c>
      <c r="F2676" t="s">
        <v>92</v>
      </c>
      <c r="G2676" t="s">
        <v>11</v>
      </c>
      <c r="H2676" t="s">
        <v>52</v>
      </c>
      <c r="I2676" t="s">
        <v>28</v>
      </c>
      <c r="J2676" t="s">
        <v>3</v>
      </c>
      <c r="K2676" t="s">
        <v>23</v>
      </c>
      <c r="L2676" t="s">
        <v>29</v>
      </c>
      <c r="M2676">
        <v>2</v>
      </c>
      <c r="N2676">
        <v>198.94</v>
      </c>
      <c r="O2676">
        <v>0.15</v>
      </c>
      <c r="P2676">
        <v>102.32</v>
      </c>
      <c r="Q2676">
        <v>338.19799999999998</v>
      </c>
      <c r="R2676">
        <v>204.64</v>
      </c>
      <c r="S2676">
        <v>133.55799999999999</v>
      </c>
      <c r="T2676">
        <v>0.39491067362905752</v>
      </c>
      <c r="U2676">
        <v>2026</v>
      </c>
      <c r="V2676" t="s">
        <v>89</v>
      </c>
      <c r="W2676">
        <v>12</v>
      </c>
      <c r="X2676" t="s">
        <v>92</v>
      </c>
    </row>
    <row r="2677" spans="1:24">
      <c r="A2677">
        <v>1913</v>
      </c>
      <c r="B2677" s="28">
        <v>46383</v>
      </c>
      <c r="C2677">
        <v>2026</v>
      </c>
      <c r="D2677" t="s">
        <v>89</v>
      </c>
      <c r="E2677">
        <v>12</v>
      </c>
      <c r="F2677" t="s">
        <v>92</v>
      </c>
      <c r="G2677" t="s">
        <v>11</v>
      </c>
      <c r="H2677" t="s">
        <v>25</v>
      </c>
      <c r="I2677" t="s">
        <v>28</v>
      </c>
      <c r="J2677" t="s">
        <v>13</v>
      </c>
      <c r="K2677" t="s">
        <v>34</v>
      </c>
      <c r="L2677" t="s">
        <v>42</v>
      </c>
      <c r="M2677">
        <v>3</v>
      </c>
      <c r="N2677">
        <v>35.979999999999997</v>
      </c>
      <c r="O2677">
        <v>0</v>
      </c>
      <c r="P2677">
        <v>13.6</v>
      </c>
      <c r="Q2677">
        <v>107.94</v>
      </c>
      <c r="R2677">
        <v>40.799999999999997</v>
      </c>
      <c r="S2677">
        <v>67.14</v>
      </c>
      <c r="T2677">
        <v>0.62201222901612008</v>
      </c>
      <c r="U2677">
        <v>2026</v>
      </c>
      <c r="V2677" t="s">
        <v>89</v>
      </c>
      <c r="W2677">
        <v>12</v>
      </c>
      <c r="X2677" t="s">
        <v>92</v>
      </c>
    </row>
    <row r="2678" spans="1:24">
      <c r="A2678">
        <v>2402</v>
      </c>
      <c r="B2678" s="28">
        <v>46383</v>
      </c>
      <c r="C2678">
        <v>2026</v>
      </c>
      <c r="D2678" t="s">
        <v>89</v>
      </c>
      <c r="E2678">
        <v>12</v>
      </c>
      <c r="F2678" t="s">
        <v>92</v>
      </c>
      <c r="G2678" t="s">
        <v>6</v>
      </c>
      <c r="H2678" t="s">
        <v>49</v>
      </c>
      <c r="I2678" t="s">
        <v>28</v>
      </c>
      <c r="J2678" t="s">
        <v>13</v>
      </c>
      <c r="K2678" t="s">
        <v>14</v>
      </c>
      <c r="L2678" t="s">
        <v>44</v>
      </c>
      <c r="M2678">
        <v>6</v>
      </c>
      <c r="N2678">
        <v>133.4</v>
      </c>
      <c r="O2678">
        <v>0.1</v>
      </c>
      <c r="P2678">
        <v>66.3</v>
      </c>
      <c r="Q2678">
        <v>720.36000000000013</v>
      </c>
      <c r="R2678">
        <v>397.79999999999995</v>
      </c>
      <c r="S2678">
        <v>322.56000000000017</v>
      </c>
      <c r="T2678">
        <v>0.44777611194402817</v>
      </c>
      <c r="U2678">
        <v>2026</v>
      </c>
      <c r="V2678" t="s">
        <v>89</v>
      </c>
      <c r="W2678">
        <v>12</v>
      </c>
      <c r="X2678" t="s">
        <v>92</v>
      </c>
    </row>
    <row r="2679" spans="1:24">
      <c r="A2679">
        <v>3192</v>
      </c>
      <c r="B2679" s="28">
        <v>46383</v>
      </c>
      <c r="C2679">
        <v>2026</v>
      </c>
      <c r="D2679" t="s">
        <v>89</v>
      </c>
      <c r="E2679">
        <v>12</v>
      </c>
      <c r="F2679" t="s">
        <v>92</v>
      </c>
      <c r="G2679" t="s">
        <v>20</v>
      </c>
      <c r="H2679" t="s">
        <v>31</v>
      </c>
      <c r="I2679" t="s">
        <v>2</v>
      </c>
      <c r="J2679" t="s">
        <v>3</v>
      </c>
      <c r="K2679" t="s">
        <v>9</v>
      </c>
      <c r="L2679" t="s">
        <v>10</v>
      </c>
      <c r="M2679">
        <v>2</v>
      </c>
      <c r="N2679">
        <v>93.45</v>
      </c>
      <c r="O2679">
        <v>0</v>
      </c>
      <c r="P2679">
        <v>45.75</v>
      </c>
      <c r="Q2679">
        <v>186.9</v>
      </c>
      <c r="R2679">
        <v>91.5</v>
      </c>
      <c r="S2679">
        <v>95.4</v>
      </c>
      <c r="T2679">
        <v>0.5104333868378812</v>
      </c>
      <c r="U2679">
        <v>2026</v>
      </c>
      <c r="V2679" t="s">
        <v>89</v>
      </c>
      <c r="W2679">
        <v>12</v>
      </c>
      <c r="X2679" t="s">
        <v>92</v>
      </c>
    </row>
    <row r="2680" spans="1:24">
      <c r="A2680">
        <v>3721</v>
      </c>
      <c r="B2680" s="28">
        <v>46383</v>
      </c>
      <c r="C2680">
        <v>2026</v>
      </c>
      <c r="D2680" t="s">
        <v>89</v>
      </c>
      <c r="E2680">
        <v>12</v>
      </c>
      <c r="F2680" t="s">
        <v>92</v>
      </c>
      <c r="G2680" t="s">
        <v>11</v>
      </c>
      <c r="H2680" t="s">
        <v>25</v>
      </c>
      <c r="I2680" t="s">
        <v>28</v>
      </c>
      <c r="J2680" t="s">
        <v>13</v>
      </c>
      <c r="K2680" t="s">
        <v>34</v>
      </c>
      <c r="L2680" t="s">
        <v>45</v>
      </c>
      <c r="M2680">
        <v>1</v>
      </c>
      <c r="N2680">
        <v>49.79</v>
      </c>
      <c r="O2680">
        <v>0.2</v>
      </c>
      <c r="P2680">
        <v>21.87</v>
      </c>
      <c r="Q2680">
        <v>39.832000000000001</v>
      </c>
      <c r="R2680">
        <v>21.87</v>
      </c>
      <c r="S2680">
        <v>17.962</v>
      </c>
      <c r="T2680">
        <v>0.45094396465153641</v>
      </c>
      <c r="U2680">
        <v>2026</v>
      </c>
      <c r="V2680" t="s">
        <v>89</v>
      </c>
      <c r="W2680">
        <v>12</v>
      </c>
      <c r="X2680" t="s">
        <v>92</v>
      </c>
    </row>
    <row r="2681" spans="1:24">
      <c r="A2681">
        <v>3882</v>
      </c>
      <c r="B2681" s="28">
        <v>46383</v>
      </c>
      <c r="C2681">
        <v>2026</v>
      </c>
      <c r="D2681" t="s">
        <v>89</v>
      </c>
      <c r="E2681">
        <v>12</v>
      </c>
      <c r="F2681" t="s">
        <v>92</v>
      </c>
      <c r="G2681" t="s">
        <v>20</v>
      </c>
      <c r="H2681" t="s">
        <v>33</v>
      </c>
      <c r="I2681" t="s">
        <v>28</v>
      </c>
      <c r="J2681" t="s">
        <v>3</v>
      </c>
      <c r="K2681" t="s">
        <v>9</v>
      </c>
      <c r="L2681" t="s">
        <v>46</v>
      </c>
      <c r="M2681">
        <v>3</v>
      </c>
      <c r="N2681">
        <v>70.430000000000007</v>
      </c>
      <c r="O2681">
        <v>0.1</v>
      </c>
      <c r="P2681">
        <v>32.869999999999997</v>
      </c>
      <c r="Q2681">
        <v>190.16100000000003</v>
      </c>
      <c r="R2681">
        <v>98.609999999999985</v>
      </c>
      <c r="S2681">
        <v>91.551000000000045</v>
      </c>
      <c r="T2681">
        <v>0.48143941186678674</v>
      </c>
      <c r="U2681">
        <v>2026</v>
      </c>
      <c r="V2681" t="s">
        <v>89</v>
      </c>
      <c r="W2681">
        <v>12</v>
      </c>
      <c r="X2681" t="s">
        <v>92</v>
      </c>
    </row>
    <row r="2682" spans="1:24">
      <c r="A2682">
        <v>4945</v>
      </c>
      <c r="B2682" s="28">
        <v>46383</v>
      </c>
      <c r="C2682">
        <v>2026</v>
      </c>
      <c r="D2682" t="s">
        <v>89</v>
      </c>
      <c r="E2682">
        <v>12</v>
      </c>
      <c r="F2682" t="s">
        <v>92</v>
      </c>
      <c r="G2682" t="s">
        <v>11</v>
      </c>
      <c r="H2682" t="s">
        <v>12</v>
      </c>
      <c r="I2682" t="s">
        <v>2</v>
      </c>
      <c r="J2682" t="s">
        <v>16</v>
      </c>
      <c r="K2682" t="s">
        <v>23</v>
      </c>
      <c r="L2682" t="s">
        <v>40</v>
      </c>
      <c r="M2682">
        <v>2</v>
      </c>
      <c r="N2682">
        <v>82.04</v>
      </c>
      <c r="O2682">
        <v>0.1</v>
      </c>
      <c r="P2682">
        <v>38.880000000000003</v>
      </c>
      <c r="Q2682">
        <v>147.67200000000003</v>
      </c>
      <c r="R2682">
        <v>77.760000000000005</v>
      </c>
      <c r="S2682">
        <v>69.91200000000002</v>
      </c>
      <c r="T2682">
        <v>0.47342759629449055</v>
      </c>
      <c r="U2682">
        <v>2026</v>
      </c>
      <c r="V2682" t="s">
        <v>89</v>
      </c>
      <c r="W2682">
        <v>12</v>
      </c>
      <c r="X2682" t="s">
        <v>92</v>
      </c>
    </row>
    <row r="2683" spans="1:24">
      <c r="A2683">
        <v>5084</v>
      </c>
      <c r="B2683" s="28">
        <v>46383</v>
      </c>
      <c r="C2683">
        <v>2026</v>
      </c>
      <c r="D2683" t="s">
        <v>89</v>
      </c>
      <c r="E2683">
        <v>12</v>
      </c>
      <c r="F2683" t="s">
        <v>92</v>
      </c>
      <c r="G2683" t="s">
        <v>6</v>
      </c>
      <c r="H2683" t="s">
        <v>41</v>
      </c>
      <c r="I2683" t="s">
        <v>28</v>
      </c>
      <c r="J2683" t="s">
        <v>3</v>
      </c>
      <c r="K2683" t="s">
        <v>14</v>
      </c>
      <c r="L2683" t="s">
        <v>15</v>
      </c>
      <c r="M2683">
        <v>1</v>
      </c>
      <c r="N2683">
        <v>35.409999999999997</v>
      </c>
      <c r="O2683">
        <v>0.2</v>
      </c>
      <c r="P2683">
        <v>13.54</v>
      </c>
      <c r="Q2683">
        <v>28.327999999999999</v>
      </c>
      <c r="R2683">
        <v>13.54</v>
      </c>
      <c r="S2683">
        <v>14.788</v>
      </c>
      <c r="T2683">
        <v>0.5220276757977973</v>
      </c>
      <c r="U2683">
        <v>2026</v>
      </c>
      <c r="V2683" t="s">
        <v>89</v>
      </c>
      <c r="W2683">
        <v>12</v>
      </c>
      <c r="X2683" t="s">
        <v>92</v>
      </c>
    </row>
    <row r="2684" spans="1:24">
      <c r="A2684">
        <v>246</v>
      </c>
      <c r="B2684" s="28">
        <v>46384</v>
      </c>
      <c r="C2684">
        <v>2026</v>
      </c>
      <c r="D2684" t="s">
        <v>89</v>
      </c>
      <c r="E2684">
        <v>12</v>
      </c>
      <c r="F2684" t="s">
        <v>92</v>
      </c>
      <c r="G2684" t="s">
        <v>20</v>
      </c>
      <c r="H2684" t="s">
        <v>31</v>
      </c>
      <c r="I2684" t="s">
        <v>28</v>
      </c>
      <c r="J2684" t="s">
        <v>16</v>
      </c>
      <c r="K2684" t="s">
        <v>4</v>
      </c>
      <c r="L2684" t="s">
        <v>26</v>
      </c>
      <c r="M2684">
        <v>1</v>
      </c>
      <c r="N2684">
        <v>41.06</v>
      </c>
      <c r="O2684">
        <v>0.1</v>
      </c>
      <c r="P2684">
        <v>16.23</v>
      </c>
      <c r="Q2684">
        <v>36.954000000000001</v>
      </c>
      <c r="R2684">
        <v>16.23</v>
      </c>
      <c r="S2684">
        <v>20.724</v>
      </c>
      <c r="T2684">
        <v>0.5608053255398604</v>
      </c>
      <c r="U2684">
        <v>2026</v>
      </c>
      <c r="V2684" t="s">
        <v>89</v>
      </c>
      <c r="W2684">
        <v>12</v>
      </c>
      <c r="X2684" t="s">
        <v>92</v>
      </c>
    </row>
    <row r="2685" spans="1:24">
      <c r="A2685">
        <v>537</v>
      </c>
      <c r="B2685" s="28">
        <v>46384</v>
      </c>
      <c r="C2685">
        <v>2026</v>
      </c>
      <c r="D2685" t="s">
        <v>89</v>
      </c>
      <c r="E2685">
        <v>12</v>
      </c>
      <c r="F2685" t="s">
        <v>92</v>
      </c>
      <c r="G2685" t="s">
        <v>20</v>
      </c>
      <c r="H2685" t="s">
        <v>33</v>
      </c>
      <c r="I2685" t="s">
        <v>8</v>
      </c>
      <c r="J2685" t="s">
        <v>16</v>
      </c>
      <c r="K2685" t="s">
        <v>9</v>
      </c>
      <c r="L2685" t="s">
        <v>10</v>
      </c>
      <c r="M2685">
        <v>12</v>
      </c>
      <c r="N2685">
        <v>90.29</v>
      </c>
      <c r="O2685">
        <v>0.1</v>
      </c>
      <c r="P2685">
        <v>45.76</v>
      </c>
      <c r="Q2685">
        <v>975.13200000000006</v>
      </c>
      <c r="R2685">
        <v>549.12</v>
      </c>
      <c r="S2685">
        <v>426.01200000000006</v>
      </c>
      <c r="T2685">
        <v>0.43687623829389255</v>
      </c>
      <c r="U2685">
        <v>2026</v>
      </c>
      <c r="V2685" t="s">
        <v>89</v>
      </c>
      <c r="W2685">
        <v>12</v>
      </c>
      <c r="X2685" t="s">
        <v>92</v>
      </c>
    </row>
    <row r="2686" spans="1:24">
      <c r="A2686">
        <v>968</v>
      </c>
      <c r="B2686" s="28">
        <v>46384</v>
      </c>
      <c r="C2686">
        <v>2026</v>
      </c>
      <c r="D2686" t="s">
        <v>89</v>
      </c>
      <c r="E2686">
        <v>12</v>
      </c>
      <c r="F2686" t="s">
        <v>92</v>
      </c>
      <c r="G2686" t="s">
        <v>6</v>
      </c>
      <c r="H2686" t="s">
        <v>43</v>
      </c>
      <c r="I2686" t="s">
        <v>19</v>
      </c>
      <c r="J2686" t="s">
        <v>13</v>
      </c>
      <c r="K2686" t="s">
        <v>4</v>
      </c>
      <c r="L2686" t="s">
        <v>30</v>
      </c>
      <c r="M2686">
        <v>1</v>
      </c>
      <c r="N2686">
        <v>103.13</v>
      </c>
      <c r="O2686">
        <v>0.15</v>
      </c>
      <c r="P2686">
        <v>50.06</v>
      </c>
      <c r="Q2686">
        <v>87.660499999999999</v>
      </c>
      <c r="R2686">
        <v>50.06</v>
      </c>
      <c r="S2686">
        <v>37.600499999999997</v>
      </c>
      <c r="T2686">
        <v>0.42893321393329947</v>
      </c>
      <c r="U2686">
        <v>2026</v>
      </c>
      <c r="V2686" t="s">
        <v>89</v>
      </c>
      <c r="W2686">
        <v>12</v>
      </c>
      <c r="X2686" t="s">
        <v>92</v>
      </c>
    </row>
    <row r="2687" spans="1:24">
      <c r="A2687">
        <v>1234</v>
      </c>
      <c r="B2687" s="28">
        <v>46384</v>
      </c>
      <c r="C2687">
        <v>2026</v>
      </c>
      <c r="D2687" t="s">
        <v>89</v>
      </c>
      <c r="E2687">
        <v>12</v>
      </c>
      <c r="F2687" t="s">
        <v>92</v>
      </c>
      <c r="G2687" t="s">
        <v>20</v>
      </c>
      <c r="H2687" t="s">
        <v>47</v>
      </c>
      <c r="I2687" t="s">
        <v>2</v>
      </c>
      <c r="J2687" t="s">
        <v>3</v>
      </c>
      <c r="K2687" t="s">
        <v>4</v>
      </c>
      <c r="L2687" t="s">
        <v>5</v>
      </c>
      <c r="M2687">
        <v>1</v>
      </c>
      <c r="N2687">
        <v>81.39</v>
      </c>
      <c r="O2687">
        <v>0.05</v>
      </c>
      <c r="P2687">
        <v>43.54</v>
      </c>
      <c r="Q2687">
        <v>77.320499999999996</v>
      </c>
      <c r="R2687">
        <v>43.54</v>
      </c>
      <c r="S2687">
        <v>33.780499999999996</v>
      </c>
      <c r="T2687">
        <v>0.43688931137279247</v>
      </c>
      <c r="U2687">
        <v>2026</v>
      </c>
      <c r="V2687" t="s">
        <v>89</v>
      </c>
      <c r="W2687">
        <v>12</v>
      </c>
      <c r="X2687" t="s">
        <v>92</v>
      </c>
    </row>
    <row r="2688" spans="1:24">
      <c r="A2688">
        <v>2061</v>
      </c>
      <c r="B2688" s="28">
        <v>46384</v>
      </c>
      <c r="C2688">
        <v>2026</v>
      </c>
      <c r="D2688" t="s">
        <v>89</v>
      </c>
      <c r="E2688">
        <v>12</v>
      </c>
      <c r="F2688" t="s">
        <v>92</v>
      </c>
      <c r="G2688" t="s">
        <v>0</v>
      </c>
      <c r="H2688" t="s">
        <v>50</v>
      </c>
      <c r="I2688" t="s">
        <v>28</v>
      </c>
      <c r="J2688" t="s">
        <v>3</v>
      </c>
      <c r="K2688" t="s">
        <v>23</v>
      </c>
      <c r="L2688" t="s">
        <v>24</v>
      </c>
      <c r="M2688">
        <v>2</v>
      </c>
      <c r="N2688">
        <v>342.78</v>
      </c>
      <c r="O2688">
        <v>0</v>
      </c>
      <c r="P2688">
        <v>197.89</v>
      </c>
      <c r="Q2688">
        <v>685.56</v>
      </c>
      <c r="R2688">
        <v>395.78</v>
      </c>
      <c r="S2688">
        <v>289.77999999999997</v>
      </c>
      <c r="T2688">
        <v>0.4226909387945621</v>
      </c>
      <c r="U2688">
        <v>2026</v>
      </c>
      <c r="V2688" t="s">
        <v>89</v>
      </c>
      <c r="W2688">
        <v>12</v>
      </c>
      <c r="X2688" t="s">
        <v>92</v>
      </c>
    </row>
    <row r="2689" spans="1:24">
      <c r="A2689">
        <v>2219</v>
      </c>
      <c r="B2689" s="28">
        <v>46384</v>
      </c>
      <c r="C2689">
        <v>2026</v>
      </c>
      <c r="D2689" t="s">
        <v>89</v>
      </c>
      <c r="E2689">
        <v>12</v>
      </c>
      <c r="F2689" t="s">
        <v>92</v>
      </c>
      <c r="G2689" t="s">
        <v>6</v>
      </c>
      <c r="H2689" t="s">
        <v>49</v>
      </c>
      <c r="I2689" t="s">
        <v>2</v>
      </c>
      <c r="J2689" t="s">
        <v>3</v>
      </c>
      <c r="K2689" t="s">
        <v>9</v>
      </c>
      <c r="L2689" t="s">
        <v>17</v>
      </c>
      <c r="M2689">
        <v>1</v>
      </c>
      <c r="N2689">
        <v>147</v>
      </c>
      <c r="O2689">
        <v>0.15</v>
      </c>
      <c r="P2689">
        <v>79.58</v>
      </c>
      <c r="Q2689">
        <v>124.95</v>
      </c>
      <c r="R2689">
        <v>79.58</v>
      </c>
      <c r="S2689">
        <v>45.370000000000005</v>
      </c>
      <c r="T2689">
        <v>0.36310524209683875</v>
      </c>
      <c r="U2689">
        <v>2026</v>
      </c>
      <c r="V2689" t="s">
        <v>89</v>
      </c>
      <c r="W2689">
        <v>12</v>
      </c>
      <c r="X2689" t="s">
        <v>92</v>
      </c>
    </row>
    <row r="2690" spans="1:24">
      <c r="A2690">
        <v>2651</v>
      </c>
      <c r="B2690" s="28">
        <v>46384</v>
      </c>
      <c r="C2690">
        <v>2026</v>
      </c>
      <c r="D2690" t="s">
        <v>89</v>
      </c>
      <c r="E2690">
        <v>12</v>
      </c>
      <c r="F2690" t="s">
        <v>92</v>
      </c>
      <c r="G2690" t="s">
        <v>0</v>
      </c>
      <c r="H2690" t="s">
        <v>50</v>
      </c>
      <c r="I2690" t="s">
        <v>2</v>
      </c>
      <c r="J2690" t="s">
        <v>13</v>
      </c>
      <c r="K2690" t="s">
        <v>14</v>
      </c>
      <c r="L2690" t="s">
        <v>32</v>
      </c>
      <c r="M2690">
        <v>1</v>
      </c>
      <c r="N2690">
        <v>45.69</v>
      </c>
      <c r="O2690">
        <v>0.2</v>
      </c>
      <c r="P2690">
        <v>18.829999999999998</v>
      </c>
      <c r="Q2690">
        <v>36.552</v>
      </c>
      <c r="R2690">
        <v>18.829999999999998</v>
      </c>
      <c r="S2690">
        <v>17.722000000000001</v>
      </c>
      <c r="T2690">
        <v>0.48484351061501429</v>
      </c>
      <c r="U2690">
        <v>2026</v>
      </c>
      <c r="V2690" t="s">
        <v>89</v>
      </c>
      <c r="W2690">
        <v>12</v>
      </c>
      <c r="X2690" t="s">
        <v>92</v>
      </c>
    </row>
    <row r="2691" spans="1:24">
      <c r="A2691">
        <v>3173</v>
      </c>
      <c r="B2691" s="28">
        <v>46384</v>
      </c>
      <c r="C2691">
        <v>2026</v>
      </c>
      <c r="D2691" t="s">
        <v>89</v>
      </c>
      <c r="E2691">
        <v>12</v>
      </c>
      <c r="F2691" t="s">
        <v>92</v>
      </c>
      <c r="G2691" t="s">
        <v>6</v>
      </c>
      <c r="H2691" t="s">
        <v>43</v>
      </c>
      <c r="I2691" t="s">
        <v>28</v>
      </c>
      <c r="J2691" t="s">
        <v>3</v>
      </c>
      <c r="K2691" t="s">
        <v>4</v>
      </c>
      <c r="L2691" t="s">
        <v>26</v>
      </c>
      <c r="M2691">
        <v>1</v>
      </c>
      <c r="N2691">
        <v>39.69</v>
      </c>
      <c r="O2691">
        <v>0</v>
      </c>
      <c r="P2691">
        <v>17.09</v>
      </c>
      <c r="Q2691">
        <v>39.69</v>
      </c>
      <c r="R2691">
        <v>17.09</v>
      </c>
      <c r="S2691">
        <v>22.599999999999998</v>
      </c>
      <c r="T2691">
        <v>0.56941295036533135</v>
      </c>
      <c r="U2691">
        <v>2026</v>
      </c>
      <c r="V2691" t="s">
        <v>89</v>
      </c>
      <c r="W2691">
        <v>12</v>
      </c>
      <c r="X2691" t="s">
        <v>92</v>
      </c>
    </row>
    <row r="2692" spans="1:24">
      <c r="A2692">
        <v>3409</v>
      </c>
      <c r="B2692" s="28">
        <v>46384</v>
      </c>
      <c r="C2692">
        <v>2026</v>
      </c>
      <c r="D2692" t="s">
        <v>89</v>
      </c>
      <c r="E2692">
        <v>12</v>
      </c>
      <c r="F2692" t="s">
        <v>92</v>
      </c>
      <c r="G2692" t="s">
        <v>20</v>
      </c>
      <c r="H2692" t="s">
        <v>21</v>
      </c>
      <c r="I2692" t="s">
        <v>2</v>
      </c>
      <c r="J2692" t="s">
        <v>13</v>
      </c>
      <c r="K2692" t="s">
        <v>23</v>
      </c>
      <c r="L2692" t="s">
        <v>51</v>
      </c>
      <c r="M2692">
        <v>5</v>
      </c>
      <c r="N2692">
        <v>122.42</v>
      </c>
      <c r="O2692">
        <v>0</v>
      </c>
      <c r="P2692">
        <v>60.8</v>
      </c>
      <c r="Q2692">
        <v>612.1</v>
      </c>
      <c r="R2692">
        <v>304</v>
      </c>
      <c r="S2692">
        <v>308.10000000000002</v>
      </c>
      <c r="T2692">
        <v>0.50334912595981052</v>
      </c>
      <c r="U2692">
        <v>2026</v>
      </c>
      <c r="V2692" t="s">
        <v>89</v>
      </c>
      <c r="W2692">
        <v>12</v>
      </c>
      <c r="X2692" t="s">
        <v>92</v>
      </c>
    </row>
    <row r="2693" spans="1:24">
      <c r="A2693">
        <v>3535</v>
      </c>
      <c r="B2693" s="28">
        <v>46384</v>
      </c>
      <c r="C2693">
        <v>2026</v>
      </c>
      <c r="D2693" t="s">
        <v>89</v>
      </c>
      <c r="E2693">
        <v>12</v>
      </c>
      <c r="F2693" t="s">
        <v>92</v>
      </c>
      <c r="G2693" t="s">
        <v>6</v>
      </c>
      <c r="H2693" t="s">
        <v>27</v>
      </c>
      <c r="I2693" t="s">
        <v>19</v>
      </c>
      <c r="J2693" t="s">
        <v>13</v>
      </c>
      <c r="K2693" t="s">
        <v>14</v>
      </c>
      <c r="L2693" t="s">
        <v>15</v>
      </c>
      <c r="M2693">
        <v>1</v>
      </c>
      <c r="N2693">
        <v>37.03</v>
      </c>
      <c r="O2693">
        <v>0.15</v>
      </c>
      <c r="P2693">
        <v>13.53</v>
      </c>
      <c r="Q2693">
        <v>31.4755</v>
      </c>
      <c r="R2693">
        <v>13.53</v>
      </c>
      <c r="S2693">
        <v>17.945500000000003</v>
      </c>
      <c r="T2693">
        <v>0.57014185636447401</v>
      </c>
      <c r="U2693">
        <v>2026</v>
      </c>
      <c r="V2693" t="s">
        <v>89</v>
      </c>
      <c r="W2693">
        <v>12</v>
      </c>
      <c r="X2693" t="s">
        <v>92</v>
      </c>
    </row>
    <row r="2694" spans="1:24">
      <c r="A2694">
        <v>5134</v>
      </c>
      <c r="B2694" s="28">
        <v>46384</v>
      </c>
      <c r="C2694">
        <v>2026</v>
      </c>
      <c r="D2694" t="s">
        <v>89</v>
      </c>
      <c r="E2694">
        <v>12</v>
      </c>
      <c r="F2694" t="s">
        <v>92</v>
      </c>
      <c r="G2694" t="s">
        <v>6</v>
      </c>
      <c r="H2694" t="s">
        <v>49</v>
      </c>
      <c r="I2694" t="s">
        <v>19</v>
      </c>
      <c r="J2694" t="s">
        <v>3</v>
      </c>
      <c r="K2694" t="s">
        <v>9</v>
      </c>
      <c r="L2694" t="s">
        <v>10</v>
      </c>
      <c r="M2694">
        <v>1</v>
      </c>
      <c r="N2694">
        <v>90.99</v>
      </c>
      <c r="O2694">
        <v>0.05</v>
      </c>
      <c r="P2694">
        <v>44.78</v>
      </c>
      <c r="Q2694">
        <v>86.440499999999986</v>
      </c>
      <c r="R2694">
        <v>44.78</v>
      </c>
      <c r="S2694">
        <v>41.660499999999985</v>
      </c>
      <c r="T2694">
        <v>0.48195579618350187</v>
      </c>
      <c r="U2694">
        <v>2026</v>
      </c>
      <c r="V2694" t="s">
        <v>89</v>
      </c>
      <c r="W2694">
        <v>12</v>
      </c>
      <c r="X2694" t="s">
        <v>92</v>
      </c>
    </row>
    <row r="2695" spans="1:24">
      <c r="A2695">
        <v>2011</v>
      </c>
      <c r="B2695" s="28">
        <v>46385</v>
      </c>
      <c r="C2695">
        <v>2026</v>
      </c>
      <c r="D2695" t="s">
        <v>89</v>
      </c>
      <c r="E2695">
        <v>12</v>
      </c>
      <c r="F2695" t="s">
        <v>92</v>
      </c>
      <c r="G2695" t="s">
        <v>6</v>
      </c>
      <c r="H2695" t="s">
        <v>41</v>
      </c>
      <c r="I2695" t="s">
        <v>2</v>
      </c>
      <c r="J2695" t="s">
        <v>3</v>
      </c>
      <c r="K2695" t="s">
        <v>9</v>
      </c>
      <c r="L2695" t="s">
        <v>10</v>
      </c>
      <c r="M2695">
        <v>1</v>
      </c>
      <c r="N2695">
        <v>90.81</v>
      </c>
      <c r="O2695">
        <v>0.1</v>
      </c>
      <c r="P2695">
        <v>46.53</v>
      </c>
      <c r="Q2695">
        <v>81.728999999999999</v>
      </c>
      <c r="R2695">
        <v>46.53</v>
      </c>
      <c r="S2695">
        <v>35.198999999999998</v>
      </c>
      <c r="T2695">
        <v>0.43067944059024332</v>
      </c>
      <c r="U2695">
        <v>2026</v>
      </c>
      <c r="V2695" t="s">
        <v>89</v>
      </c>
      <c r="W2695">
        <v>12</v>
      </c>
      <c r="X2695" t="s">
        <v>92</v>
      </c>
    </row>
    <row r="2696" spans="1:24">
      <c r="A2696">
        <v>2477</v>
      </c>
      <c r="B2696" s="28">
        <v>46385</v>
      </c>
      <c r="C2696">
        <v>2026</v>
      </c>
      <c r="D2696" t="s">
        <v>89</v>
      </c>
      <c r="E2696">
        <v>12</v>
      </c>
      <c r="F2696" t="s">
        <v>92</v>
      </c>
      <c r="G2696" t="s">
        <v>0</v>
      </c>
      <c r="H2696" t="s">
        <v>50</v>
      </c>
      <c r="I2696" t="s">
        <v>19</v>
      </c>
      <c r="J2696" t="s">
        <v>13</v>
      </c>
      <c r="K2696" t="s">
        <v>4</v>
      </c>
      <c r="L2696" t="s">
        <v>26</v>
      </c>
      <c r="M2696">
        <v>1</v>
      </c>
      <c r="N2696">
        <v>41.28</v>
      </c>
      <c r="O2696">
        <v>0.15</v>
      </c>
      <c r="P2696">
        <v>16.41</v>
      </c>
      <c r="Q2696">
        <v>35.088000000000001</v>
      </c>
      <c r="R2696">
        <v>16.41</v>
      </c>
      <c r="S2696">
        <v>18.678000000000001</v>
      </c>
      <c r="T2696">
        <v>0.53231874145006841</v>
      </c>
      <c r="U2696">
        <v>2026</v>
      </c>
      <c r="V2696" t="s">
        <v>89</v>
      </c>
      <c r="W2696">
        <v>12</v>
      </c>
      <c r="X2696" t="s">
        <v>92</v>
      </c>
    </row>
    <row r="2697" spans="1:24">
      <c r="A2697">
        <v>2745</v>
      </c>
      <c r="B2697" s="28">
        <v>46385</v>
      </c>
      <c r="C2697">
        <v>2026</v>
      </c>
      <c r="D2697" t="s">
        <v>89</v>
      </c>
      <c r="E2697">
        <v>12</v>
      </c>
      <c r="F2697" t="s">
        <v>92</v>
      </c>
      <c r="G2697" t="s">
        <v>20</v>
      </c>
      <c r="H2697" t="s">
        <v>47</v>
      </c>
      <c r="I2697" t="s">
        <v>28</v>
      </c>
      <c r="J2697" t="s">
        <v>16</v>
      </c>
      <c r="K2697" t="s">
        <v>14</v>
      </c>
      <c r="L2697" t="s">
        <v>32</v>
      </c>
      <c r="M2697">
        <v>1</v>
      </c>
      <c r="N2697">
        <v>46.07</v>
      </c>
      <c r="O2697">
        <v>0</v>
      </c>
      <c r="P2697">
        <v>18.420000000000002</v>
      </c>
      <c r="Q2697">
        <v>46.07</v>
      </c>
      <c r="R2697">
        <v>18.420000000000002</v>
      </c>
      <c r="S2697">
        <v>27.65</v>
      </c>
      <c r="T2697">
        <v>0.60017364879531143</v>
      </c>
      <c r="U2697">
        <v>2026</v>
      </c>
      <c r="V2697" t="s">
        <v>89</v>
      </c>
      <c r="W2697">
        <v>12</v>
      </c>
      <c r="X2697" t="s">
        <v>92</v>
      </c>
    </row>
    <row r="2698" spans="1:24">
      <c r="A2698">
        <v>4427</v>
      </c>
      <c r="B2698" s="28">
        <v>46385</v>
      </c>
      <c r="C2698">
        <v>2026</v>
      </c>
      <c r="D2698" t="s">
        <v>89</v>
      </c>
      <c r="E2698">
        <v>12</v>
      </c>
      <c r="F2698" t="s">
        <v>92</v>
      </c>
      <c r="G2698" t="s">
        <v>6</v>
      </c>
      <c r="H2698" t="s">
        <v>43</v>
      </c>
      <c r="I2698" t="s">
        <v>19</v>
      </c>
      <c r="J2698" t="s">
        <v>16</v>
      </c>
      <c r="K2698" t="s">
        <v>9</v>
      </c>
      <c r="L2698" t="s">
        <v>17</v>
      </c>
      <c r="M2698">
        <v>1</v>
      </c>
      <c r="N2698">
        <v>147.29</v>
      </c>
      <c r="O2698">
        <v>0.1</v>
      </c>
      <c r="P2698">
        <v>78.2</v>
      </c>
      <c r="Q2698">
        <v>132.56100000000001</v>
      </c>
      <c r="R2698">
        <v>78.2</v>
      </c>
      <c r="S2698">
        <v>54.361000000000004</v>
      </c>
      <c r="T2698">
        <v>0.4100829052285363</v>
      </c>
      <c r="U2698">
        <v>2026</v>
      </c>
      <c r="V2698" t="s">
        <v>89</v>
      </c>
      <c r="W2698">
        <v>12</v>
      </c>
      <c r="X2698" t="s">
        <v>92</v>
      </c>
    </row>
    <row r="2699" spans="1:24">
      <c r="A2699">
        <v>377</v>
      </c>
      <c r="B2699" s="28">
        <v>46386</v>
      </c>
      <c r="C2699">
        <v>2026</v>
      </c>
      <c r="D2699" t="s">
        <v>89</v>
      </c>
      <c r="E2699">
        <v>12</v>
      </c>
      <c r="F2699" t="s">
        <v>92</v>
      </c>
      <c r="G2699" t="s">
        <v>20</v>
      </c>
      <c r="H2699" t="s">
        <v>47</v>
      </c>
      <c r="I2699" t="s">
        <v>2</v>
      </c>
      <c r="J2699" t="s">
        <v>13</v>
      </c>
      <c r="K2699" t="s">
        <v>4</v>
      </c>
      <c r="L2699" t="s">
        <v>26</v>
      </c>
      <c r="M2699">
        <v>1</v>
      </c>
      <c r="N2699">
        <v>40.82</v>
      </c>
      <c r="O2699">
        <v>0.1</v>
      </c>
      <c r="P2699">
        <v>17.2</v>
      </c>
      <c r="Q2699">
        <v>36.738</v>
      </c>
      <c r="R2699">
        <v>17.2</v>
      </c>
      <c r="S2699">
        <v>19.538</v>
      </c>
      <c r="T2699">
        <v>0.53181991398551909</v>
      </c>
      <c r="U2699">
        <v>2026</v>
      </c>
      <c r="V2699" t="s">
        <v>89</v>
      </c>
      <c r="W2699">
        <v>12</v>
      </c>
      <c r="X2699" t="s">
        <v>92</v>
      </c>
    </row>
    <row r="2700" spans="1:24">
      <c r="A2700">
        <v>1530</v>
      </c>
      <c r="B2700" s="28">
        <v>46386</v>
      </c>
      <c r="C2700">
        <v>2026</v>
      </c>
      <c r="D2700" t="s">
        <v>89</v>
      </c>
      <c r="E2700">
        <v>12</v>
      </c>
      <c r="F2700" t="s">
        <v>92</v>
      </c>
      <c r="G2700" t="s">
        <v>20</v>
      </c>
      <c r="H2700" t="s">
        <v>31</v>
      </c>
      <c r="I2700" t="s">
        <v>2</v>
      </c>
      <c r="J2700" t="s">
        <v>13</v>
      </c>
      <c r="K2700" t="s">
        <v>34</v>
      </c>
      <c r="L2700" t="s">
        <v>45</v>
      </c>
      <c r="M2700">
        <v>3</v>
      </c>
      <c r="N2700">
        <v>50.72</v>
      </c>
      <c r="O2700">
        <v>0</v>
      </c>
      <c r="P2700">
        <v>22.3</v>
      </c>
      <c r="Q2700">
        <v>152.16</v>
      </c>
      <c r="R2700">
        <v>66.900000000000006</v>
      </c>
      <c r="S2700">
        <v>85.259999999999991</v>
      </c>
      <c r="T2700">
        <v>0.56033123028391163</v>
      </c>
      <c r="U2700">
        <v>2026</v>
      </c>
      <c r="V2700" t="s">
        <v>89</v>
      </c>
      <c r="W2700">
        <v>12</v>
      </c>
      <c r="X2700" t="s">
        <v>92</v>
      </c>
    </row>
    <row r="2701" spans="1:24">
      <c r="A2701">
        <v>2135</v>
      </c>
      <c r="B2701" s="28">
        <v>46386</v>
      </c>
      <c r="C2701">
        <v>2026</v>
      </c>
      <c r="D2701" t="s">
        <v>89</v>
      </c>
      <c r="E2701">
        <v>12</v>
      </c>
      <c r="F2701" t="s">
        <v>92</v>
      </c>
      <c r="G2701" t="s">
        <v>6</v>
      </c>
      <c r="H2701" t="s">
        <v>43</v>
      </c>
      <c r="I2701" t="s">
        <v>28</v>
      </c>
      <c r="J2701" t="s">
        <v>16</v>
      </c>
      <c r="K2701" t="s">
        <v>23</v>
      </c>
      <c r="L2701" t="s">
        <v>29</v>
      </c>
      <c r="M2701">
        <v>3</v>
      </c>
      <c r="N2701">
        <v>194.7</v>
      </c>
      <c r="O2701">
        <v>0.1</v>
      </c>
      <c r="P2701">
        <v>102.62</v>
      </c>
      <c r="Q2701">
        <v>525.68999999999994</v>
      </c>
      <c r="R2701">
        <v>307.86</v>
      </c>
      <c r="S2701">
        <v>217.82999999999993</v>
      </c>
      <c r="T2701">
        <v>0.41436968555612613</v>
      </c>
      <c r="U2701">
        <v>2026</v>
      </c>
      <c r="V2701" t="s">
        <v>89</v>
      </c>
      <c r="W2701">
        <v>12</v>
      </c>
      <c r="X2701" t="s">
        <v>92</v>
      </c>
    </row>
    <row r="2702" spans="1:24">
      <c r="A2702">
        <v>2916</v>
      </c>
      <c r="B2702" s="28">
        <v>46386</v>
      </c>
      <c r="C2702">
        <v>2026</v>
      </c>
      <c r="D2702" t="s">
        <v>89</v>
      </c>
      <c r="E2702">
        <v>12</v>
      </c>
      <c r="F2702" t="s">
        <v>92</v>
      </c>
      <c r="G2702" t="s">
        <v>6</v>
      </c>
      <c r="H2702" t="s">
        <v>27</v>
      </c>
      <c r="I2702" t="s">
        <v>19</v>
      </c>
      <c r="J2702" t="s">
        <v>13</v>
      </c>
      <c r="K2702" t="s">
        <v>14</v>
      </c>
      <c r="L2702" t="s">
        <v>15</v>
      </c>
      <c r="M2702">
        <v>1</v>
      </c>
      <c r="N2702">
        <v>36.64</v>
      </c>
      <c r="O2702">
        <v>0.05</v>
      </c>
      <c r="P2702">
        <v>13.59</v>
      </c>
      <c r="Q2702">
        <v>34.808</v>
      </c>
      <c r="R2702">
        <v>13.59</v>
      </c>
      <c r="S2702">
        <v>21.218</v>
      </c>
      <c r="T2702">
        <v>0.60957251206619167</v>
      </c>
      <c r="U2702">
        <v>2026</v>
      </c>
      <c r="V2702" t="s">
        <v>89</v>
      </c>
      <c r="W2702">
        <v>12</v>
      </c>
      <c r="X2702" t="s">
        <v>92</v>
      </c>
    </row>
    <row r="2703" spans="1:24">
      <c r="A2703">
        <v>3449</v>
      </c>
      <c r="B2703" s="28">
        <v>46386</v>
      </c>
      <c r="C2703">
        <v>2026</v>
      </c>
      <c r="D2703" t="s">
        <v>89</v>
      </c>
      <c r="E2703">
        <v>12</v>
      </c>
      <c r="F2703" t="s">
        <v>92</v>
      </c>
      <c r="G2703" t="s">
        <v>11</v>
      </c>
      <c r="H2703" t="s">
        <v>39</v>
      </c>
      <c r="I2703" t="s">
        <v>28</v>
      </c>
      <c r="J2703" t="s">
        <v>3</v>
      </c>
      <c r="K2703" t="s">
        <v>23</v>
      </c>
      <c r="L2703" t="s">
        <v>29</v>
      </c>
      <c r="M2703">
        <v>6</v>
      </c>
      <c r="N2703">
        <v>192.9</v>
      </c>
      <c r="O2703">
        <v>0.2</v>
      </c>
      <c r="P2703">
        <v>106.89</v>
      </c>
      <c r="Q2703">
        <v>925.92000000000007</v>
      </c>
      <c r="R2703">
        <v>641.34</v>
      </c>
      <c r="S2703">
        <v>284.58000000000004</v>
      </c>
      <c r="T2703">
        <v>0.30734836702954899</v>
      </c>
      <c r="U2703">
        <v>2026</v>
      </c>
      <c r="V2703" t="s">
        <v>89</v>
      </c>
      <c r="W2703">
        <v>12</v>
      </c>
      <c r="X2703" t="s">
        <v>92</v>
      </c>
    </row>
    <row r="2704" spans="1:24">
      <c r="A2704">
        <v>3498</v>
      </c>
      <c r="B2704" s="28">
        <v>46386</v>
      </c>
      <c r="C2704">
        <v>2026</v>
      </c>
      <c r="D2704" t="s">
        <v>89</v>
      </c>
      <c r="E2704">
        <v>12</v>
      </c>
      <c r="F2704" t="s">
        <v>92</v>
      </c>
      <c r="G2704" t="s">
        <v>20</v>
      </c>
      <c r="H2704" t="s">
        <v>31</v>
      </c>
      <c r="I2704" t="s">
        <v>28</v>
      </c>
      <c r="J2704" t="s">
        <v>3</v>
      </c>
      <c r="K2704" t="s">
        <v>9</v>
      </c>
      <c r="L2704" t="s">
        <v>46</v>
      </c>
      <c r="M2704">
        <v>2</v>
      </c>
      <c r="N2704">
        <v>71.56</v>
      </c>
      <c r="O2704">
        <v>0.1</v>
      </c>
      <c r="P2704">
        <v>32.99</v>
      </c>
      <c r="Q2704">
        <v>128.80800000000002</v>
      </c>
      <c r="R2704">
        <v>65.98</v>
      </c>
      <c r="S2704">
        <v>62.828000000000017</v>
      </c>
      <c r="T2704">
        <v>0.4877647351096206</v>
      </c>
      <c r="U2704">
        <v>2026</v>
      </c>
      <c r="V2704" t="s">
        <v>89</v>
      </c>
      <c r="W2704">
        <v>12</v>
      </c>
      <c r="X2704" t="s">
        <v>92</v>
      </c>
    </row>
    <row r="2705" spans="1:24">
      <c r="A2705">
        <v>4851</v>
      </c>
      <c r="B2705" s="28">
        <v>46386</v>
      </c>
      <c r="C2705">
        <v>2026</v>
      </c>
      <c r="D2705" t="s">
        <v>89</v>
      </c>
      <c r="E2705">
        <v>12</v>
      </c>
      <c r="F2705" t="s">
        <v>92</v>
      </c>
      <c r="G2705" t="s">
        <v>20</v>
      </c>
      <c r="H2705" t="s">
        <v>47</v>
      </c>
      <c r="I2705" t="s">
        <v>28</v>
      </c>
      <c r="J2705" t="s">
        <v>13</v>
      </c>
      <c r="K2705" t="s">
        <v>4</v>
      </c>
      <c r="L2705" t="s">
        <v>26</v>
      </c>
      <c r="M2705">
        <v>1</v>
      </c>
      <c r="N2705">
        <v>40.270000000000003</v>
      </c>
      <c r="O2705">
        <v>0.1</v>
      </c>
      <c r="P2705">
        <v>16.63</v>
      </c>
      <c r="Q2705">
        <v>36.243000000000002</v>
      </c>
      <c r="R2705">
        <v>16.63</v>
      </c>
      <c r="S2705">
        <v>19.613000000000003</v>
      </c>
      <c r="T2705">
        <v>0.54115277432883602</v>
      </c>
      <c r="U2705">
        <v>2026</v>
      </c>
      <c r="V2705" t="s">
        <v>89</v>
      </c>
      <c r="W2705">
        <v>12</v>
      </c>
      <c r="X2705" t="s">
        <v>92</v>
      </c>
    </row>
    <row r="2706" spans="1:24">
      <c r="A2706">
        <v>4926</v>
      </c>
      <c r="B2706" s="28">
        <v>46386</v>
      </c>
      <c r="C2706">
        <v>2026</v>
      </c>
      <c r="D2706" t="s">
        <v>89</v>
      </c>
      <c r="E2706">
        <v>12</v>
      </c>
      <c r="F2706" t="s">
        <v>92</v>
      </c>
      <c r="G2706" t="s">
        <v>20</v>
      </c>
      <c r="H2706" t="s">
        <v>31</v>
      </c>
      <c r="I2706" t="s">
        <v>19</v>
      </c>
      <c r="J2706" t="s">
        <v>16</v>
      </c>
      <c r="K2706" t="s">
        <v>4</v>
      </c>
      <c r="L2706" t="s">
        <v>5</v>
      </c>
      <c r="M2706">
        <v>6</v>
      </c>
      <c r="N2706">
        <v>81.180000000000007</v>
      </c>
      <c r="O2706">
        <v>0.05</v>
      </c>
      <c r="P2706">
        <v>43.3</v>
      </c>
      <c r="Q2706">
        <v>462.726</v>
      </c>
      <c r="R2706">
        <v>259.79999999999995</v>
      </c>
      <c r="S2706">
        <v>202.92600000000004</v>
      </c>
      <c r="T2706">
        <v>0.43854462468069666</v>
      </c>
      <c r="U2706">
        <v>2026</v>
      </c>
      <c r="V2706" t="s">
        <v>89</v>
      </c>
      <c r="W2706">
        <v>12</v>
      </c>
      <c r="X2706" t="s">
        <v>92</v>
      </c>
    </row>
    <row r="2707" spans="1:24">
      <c r="A2707">
        <v>5035</v>
      </c>
      <c r="B2707" s="28">
        <v>46386</v>
      </c>
      <c r="C2707">
        <v>2026</v>
      </c>
      <c r="D2707" t="s">
        <v>89</v>
      </c>
      <c r="E2707">
        <v>12</v>
      </c>
      <c r="F2707" t="s">
        <v>92</v>
      </c>
      <c r="G2707" t="s">
        <v>6</v>
      </c>
      <c r="H2707" t="s">
        <v>43</v>
      </c>
      <c r="I2707" t="s">
        <v>2</v>
      </c>
      <c r="J2707" t="s">
        <v>13</v>
      </c>
      <c r="K2707" t="s">
        <v>4</v>
      </c>
      <c r="L2707" t="s">
        <v>30</v>
      </c>
      <c r="M2707">
        <v>2</v>
      </c>
      <c r="N2707">
        <v>101.73</v>
      </c>
      <c r="O2707">
        <v>0.1</v>
      </c>
      <c r="P2707">
        <v>49.3</v>
      </c>
      <c r="Q2707">
        <v>183.114</v>
      </c>
      <c r="R2707">
        <v>98.6</v>
      </c>
      <c r="S2707">
        <v>84.51400000000001</v>
      </c>
      <c r="T2707">
        <v>0.46153762137247839</v>
      </c>
      <c r="U2707">
        <v>2026</v>
      </c>
      <c r="V2707" t="s">
        <v>89</v>
      </c>
      <c r="W2707">
        <v>12</v>
      </c>
      <c r="X2707" t="s">
        <v>92</v>
      </c>
    </row>
    <row r="2708" spans="1:24">
      <c r="A2708">
        <v>5135</v>
      </c>
      <c r="B2708" s="28">
        <v>46386</v>
      </c>
      <c r="C2708">
        <v>2026</v>
      </c>
      <c r="D2708" t="s">
        <v>89</v>
      </c>
      <c r="E2708">
        <v>12</v>
      </c>
      <c r="F2708" t="s">
        <v>92</v>
      </c>
      <c r="G2708" t="s">
        <v>11</v>
      </c>
      <c r="H2708" t="s">
        <v>39</v>
      </c>
      <c r="I2708" t="s">
        <v>2</v>
      </c>
      <c r="J2708" t="s">
        <v>13</v>
      </c>
      <c r="K2708" t="s">
        <v>4</v>
      </c>
      <c r="L2708" t="s">
        <v>22</v>
      </c>
      <c r="M2708">
        <v>5</v>
      </c>
      <c r="N2708">
        <v>51.78</v>
      </c>
      <c r="O2708">
        <v>0.15</v>
      </c>
      <c r="P2708">
        <v>22.37</v>
      </c>
      <c r="Q2708">
        <v>220.06499999999997</v>
      </c>
      <c r="R2708">
        <v>111.85000000000001</v>
      </c>
      <c r="S2708">
        <v>108.21499999999996</v>
      </c>
      <c r="T2708">
        <v>0.49174107650012483</v>
      </c>
      <c r="U2708">
        <v>2026</v>
      </c>
      <c r="V2708" t="s">
        <v>89</v>
      </c>
      <c r="W2708">
        <v>12</v>
      </c>
      <c r="X2708" t="s">
        <v>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3667-124F-494A-BB5C-4B52F88F9767}">
  <dimension ref="A1"/>
  <sheetViews>
    <sheetView workbookViewId="0">
      <selection activeCell="A3" sqref="A3"/>
    </sheetView>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016C4-BF93-4CE8-9D3A-F4DB34AB977E}">
  <dimension ref="A3:P37"/>
  <sheetViews>
    <sheetView workbookViewId="0">
      <selection activeCell="H5" sqref="H5"/>
    </sheetView>
  </sheetViews>
  <sheetFormatPr defaultRowHeight="14.5"/>
  <cols>
    <col min="1" max="1" width="13.08984375" bestFit="1" customWidth="1"/>
    <col min="2" max="3" width="16.7265625" bestFit="1" customWidth="1"/>
    <col min="4" max="4" width="9.7265625" customWidth="1"/>
    <col min="5" max="5" width="11.90625" bestFit="1" customWidth="1"/>
    <col min="6" max="6" width="13.08984375" bestFit="1" customWidth="1"/>
    <col min="7" max="7" width="15.6328125" bestFit="1" customWidth="1"/>
    <col min="9" max="10" width="13.54296875" bestFit="1" customWidth="1"/>
    <col min="11" max="11" width="13.08984375" bestFit="1" customWidth="1"/>
    <col min="12" max="12" width="12.7265625" bestFit="1" customWidth="1"/>
    <col min="13" max="13" width="13.08984375" bestFit="1" customWidth="1"/>
    <col min="15" max="15" width="14.1796875" bestFit="1" customWidth="1"/>
    <col min="16" max="16" width="13.08984375" bestFit="1" customWidth="1"/>
  </cols>
  <sheetData>
    <row r="3" spans="1:16">
      <c r="A3" t="s">
        <v>93</v>
      </c>
      <c r="C3" t="s">
        <v>94</v>
      </c>
      <c r="E3" t="s">
        <v>97</v>
      </c>
      <c r="G3" t="s">
        <v>96</v>
      </c>
      <c r="J3" s="20" t="s">
        <v>101</v>
      </c>
      <c r="L3" t="s">
        <v>95</v>
      </c>
      <c r="O3" s="21">
        <v>2707</v>
      </c>
    </row>
    <row r="4" spans="1:16">
      <c r="A4" s="37">
        <v>198505.13349999979</v>
      </c>
      <c r="C4" s="29">
        <v>84949.233499999929</v>
      </c>
      <c r="E4" s="32">
        <v>113555.89999999991</v>
      </c>
      <c r="G4" s="21">
        <v>1270</v>
      </c>
      <c r="J4" s="21">
        <v>2707</v>
      </c>
      <c r="L4" s="31">
        <f>C4/A4</f>
        <v>0.4279447689951052</v>
      </c>
    </row>
    <row r="5" spans="1:16">
      <c r="H5" t="s">
        <v>102</v>
      </c>
    </row>
    <row r="9" spans="1:16">
      <c r="E9" s="30" t="s">
        <v>98</v>
      </c>
      <c r="F9" t="s">
        <v>93</v>
      </c>
      <c r="G9" t="s">
        <v>100</v>
      </c>
      <c r="I9" s="30" t="s">
        <v>98</v>
      </c>
      <c r="J9" t="s">
        <v>93</v>
      </c>
      <c r="L9" s="30" t="s">
        <v>98</v>
      </c>
      <c r="M9" t="s">
        <v>93</v>
      </c>
      <c r="O9" s="30" t="s">
        <v>98</v>
      </c>
      <c r="P9" t="s">
        <v>93</v>
      </c>
    </row>
    <row r="10" spans="1:16">
      <c r="E10" s="35" t="s">
        <v>78</v>
      </c>
      <c r="F10" s="36">
        <v>14239.866</v>
      </c>
      <c r="G10" s="36">
        <v>5845.1560000000009</v>
      </c>
      <c r="I10" s="35" t="s">
        <v>47</v>
      </c>
      <c r="J10" s="38">
        <v>14008.192499999999</v>
      </c>
      <c r="L10" s="35" t="s">
        <v>8</v>
      </c>
      <c r="M10" s="38">
        <v>63509.643000000004</v>
      </c>
      <c r="O10" s="35" t="s">
        <v>6</v>
      </c>
      <c r="P10" s="38">
        <v>60082.014999999999</v>
      </c>
    </row>
    <row r="11" spans="1:16">
      <c r="A11" s="17"/>
      <c r="B11" s="18"/>
      <c r="C11" s="19"/>
      <c r="E11" s="35" t="s">
        <v>79</v>
      </c>
      <c r="F11" s="36">
        <v>14934.135499999997</v>
      </c>
      <c r="G11" s="36">
        <v>6470.0755000000008</v>
      </c>
      <c r="I11" s="35" t="s">
        <v>43</v>
      </c>
      <c r="J11" s="38">
        <v>20535.858499999998</v>
      </c>
      <c r="L11" s="35" t="s">
        <v>28</v>
      </c>
      <c r="M11" s="38">
        <v>26844.275999999998</v>
      </c>
      <c r="O11" s="35" t="s">
        <v>11</v>
      </c>
      <c r="P11" s="38">
        <v>44987.859499999999</v>
      </c>
    </row>
    <row r="12" spans="1:16">
      <c r="A12" s="22"/>
      <c r="B12" s="23"/>
      <c r="C12" s="24"/>
      <c r="E12" s="35" t="s">
        <v>80</v>
      </c>
      <c r="F12" s="36">
        <v>11071.659499999996</v>
      </c>
      <c r="G12" s="36">
        <v>5123.8694999999989</v>
      </c>
      <c r="I12" s="35" t="s">
        <v>50</v>
      </c>
      <c r="J12" s="38">
        <v>18470.865000000002</v>
      </c>
      <c r="L12" s="35" t="s">
        <v>2</v>
      </c>
      <c r="M12" s="38">
        <v>75908.040499999988</v>
      </c>
      <c r="O12" s="35" t="s">
        <v>0</v>
      </c>
      <c r="P12" s="38">
        <v>40282.614500000003</v>
      </c>
    </row>
    <row r="13" spans="1:16">
      <c r="A13" s="22"/>
      <c r="B13" s="23"/>
      <c r="C13" s="24"/>
      <c r="E13" s="35" t="s">
        <v>82</v>
      </c>
      <c r="F13" s="36">
        <v>17999.036499999998</v>
      </c>
      <c r="G13" s="36">
        <v>7659.0464999999995</v>
      </c>
      <c r="I13" s="35" t="s">
        <v>49</v>
      </c>
      <c r="J13" s="38">
        <v>14968.631999999998</v>
      </c>
      <c r="L13" s="35" t="s">
        <v>19</v>
      </c>
      <c r="M13" s="38">
        <v>32243.17400000001</v>
      </c>
      <c r="O13" s="35" t="s">
        <v>20</v>
      </c>
      <c r="P13" s="38">
        <v>53152.644500000017</v>
      </c>
    </row>
    <row r="14" spans="1:16">
      <c r="A14" s="22"/>
      <c r="B14" s="23"/>
      <c r="C14" s="24"/>
      <c r="E14" s="35" t="s">
        <v>83</v>
      </c>
      <c r="F14" s="36">
        <v>15712.018999999997</v>
      </c>
      <c r="G14" s="36">
        <v>7090.7189999999991</v>
      </c>
      <c r="I14" s="35" t="s">
        <v>33</v>
      </c>
      <c r="J14" s="38">
        <v>21683.79</v>
      </c>
      <c r="L14" s="35" t="s">
        <v>99</v>
      </c>
      <c r="M14" s="38">
        <v>198505.1335</v>
      </c>
      <c r="O14" s="35" t="s">
        <v>99</v>
      </c>
      <c r="P14" s="38">
        <v>198505.13350000003</v>
      </c>
    </row>
    <row r="15" spans="1:16">
      <c r="A15" s="22"/>
      <c r="B15" s="23"/>
      <c r="C15" s="24"/>
      <c r="E15" s="35" t="s">
        <v>84</v>
      </c>
      <c r="F15" s="36">
        <v>24714.066999999999</v>
      </c>
      <c r="G15" s="36">
        <v>9889.6669999999976</v>
      </c>
      <c r="I15" s="35" t="s">
        <v>99</v>
      </c>
      <c r="J15" s="38">
        <v>89667.337999999989</v>
      </c>
    </row>
    <row r="16" spans="1:16">
      <c r="A16" s="22"/>
      <c r="B16" s="23"/>
      <c r="C16" s="24"/>
      <c r="E16" s="35" t="s">
        <v>86</v>
      </c>
      <c r="F16" s="36">
        <v>15462.849999999995</v>
      </c>
      <c r="G16" s="36">
        <v>6952.86</v>
      </c>
    </row>
    <row r="17" spans="1:14">
      <c r="A17" s="22"/>
      <c r="B17" s="23"/>
      <c r="C17" s="24"/>
      <c r="E17" s="35" t="s">
        <v>87</v>
      </c>
      <c r="F17" s="36">
        <v>12877.885</v>
      </c>
      <c r="G17" s="36">
        <v>5767.5950000000003</v>
      </c>
    </row>
    <row r="18" spans="1:14">
      <c r="A18" s="22"/>
      <c r="B18" s="23"/>
      <c r="C18" s="24"/>
      <c r="E18" s="35" t="s">
        <v>88</v>
      </c>
      <c r="F18" s="36">
        <v>14643.894000000002</v>
      </c>
      <c r="G18" s="36">
        <v>6557.7240000000002</v>
      </c>
    </row>
    <row r="19" spans="1:14">
      <c r="A19" s="22"/>
      <c r="B19" s="23"/>
      <c r="C19" s="24"/>
      <c r="E19" s="35" t="s">
        <v>90</v>
      </c>
      <c r="F19" s="36">
        <v>16643.260499999997</v>
      </c>
      <c r="G19" s="36">
        <v>7280.2505000000001</v>
      </c>
      <c r="J19" s="30" t="s">
        <v>98</v>
      </c>
      <c r="K19" t="s">
        <v>93</v>
      </c>
      <c r="M19" t="str">
        <f>J19</f>
        <v>Row Labels</v>
      </c>
      <c r="N19" t="str">
        <f>K19</f>
        <v>Total_Revenue</v>
      </c>
    </row>
    <row r="20" spans="1:14">
      <c r="A20" s="22"/>
      <c r="B20" s="23"/>
      <c r="C20" s="24"/>
      <c r="E20" s="35" t="s">
        <v>91</v>
      </c>
      <c r="F20" s="36">
        <v>22069.923999999999</v>
      </c>
      <c r="G20" s="36">
        <v>8662.9840000000004</v>
      </c>
      <c r="J20" s="35" t="s">
        <v>27</v>
      </c>
      <c r="K20" s="38">
        <v>8861.4575000000004</v>
      </c>
      <c r="M20" t="str">
        <f t="shared" ref="M20:M37" si="0">J20</f>
        <v>Austria</v>
      </c>
      <c r="N20">
        <f t="shared" ref="N20:N37" si="1">K20</f>
        <v>8861.4575000000004</v>
      </c>
    </row>
    <row r="21" spans="1:14">
      <c r="A21" s="22"/>
      <c r="B21" s="23"/>
      <c r="C21" s="24"/>
      <c r="E21" s="35" t="s">
        <v>92</v>
      </c>
      <c r="F21" s="36">
        <v>18136.536499999998</v>
      </c>
      <c r="G21" s="36">
        <v>7649.2864999999983</v>
      </c>
      <c r="J21" s="35" t="s">
        <v>21</v>
      </c>
      <c r="K21" s="38">
        <v>5512.6425000000008</v>
      </c>
      <c r="M21" t="str">
        <f t="shared" si="0"/>
        <v>Belgium</v>
      </c>
      <c r="N21">
        <f t="shared" si="1"/>
        <v>5512.6425000000008</v>
      </c>
    </row>
    <row r="22" spans="1:14">
      <c r="A22" s="22"/>
      <c r="B22" s="23"/>
      <c r="C22" s="24"/>
      <c r="E22" s="35" t="s">
        <v>99</v>
      </c>
      <c r="F22" s="34">
        <v>198505.13349999997</v>
      </c>
      <c r="G22" s="34">
        <v>84949.233500000002</v>
      </c>
      <c r="J22" s="35" t="s">
        <v>7</v>
      </c>
      <c r="K22" s="38">
        <v>8699.08</v>
      </c>
      <c r="M22" t="str">
        <f t="shared" si="0"/>
        <v>Czechia</v>
      </c>
      <c r="N22">
        <f t="shared" si="1"/>
        <v>8699.08</v>
      </c>
    </row>
    <row r="23" spans="1:14">
      <c r="A23" s="22"/>
      <c r="B23" s="23"/>
      <c r="C23" s="24"/>
      <c r="J23" s="35" t="s">
        <v>25</v>
      </c>
      <c r="K23" s="38">
        <v>11578.293</v>
      </c>
      <c r="M23" t="str">
        <f t="shared" si="0"/>
        <v>Denmark</v>
      </c>
      <c r="N23">
        <f t="shared" si="1"/>
        <v>11578.293</v>
      </c>
    </row>
    <row r="24" spans="1:14">
      <c r="A24" s="22"/>
      <c r="B24" s="23"/>
      <c r="C24" s="24"/>
      <c r="J24" s="35" t="s">
        <v>39</v>
      </c>
      <c r="K24" s="38">
        <v>9102.8820000000014</v>
      </c>
      <c r="M24" t="str">
        <f t="shared" si="0"/>
        <v>Finland</v>
      </c>
      <c r="N24">
        <f t="shared" si="1"/>
        <v>9102.8820000000014</v>
      </c>
    </row>
    <row r="25" spans="1:14">
      <c r="A25" s="22"/>
      <c r="B25" s="23"/>
      <c r="C25" s="24"/>
      <c r="J25" s="35" t="s">
        <v>47</v>
      </c>
      <c r="K25" s="38">
        <v>14008.192499999999</v>
      </c>
      <c r="M25" t="str">
        <f t="shared" si="0"/>
        <v>France</v>
      </c>
      <c r="N25">
        <f t="shared" si="1"/>
        <v>14008.192499999999</v>
      </c>
    </row>
    <row r="26" spans="1:14">
      <c r="A26" s="22"/>
      <c r="B26" s="23"/>
      <c r="C26" s="24"/>
      <c r="J26" s="35" t="s">
        <v>43</v>
      </c>
      <c r="K26" s="38">
        <v>20535.858499999998</v>
      </c>
      <c r="M26" t="str">
        <f t="shared" si="0"/>
        <v>Germany</v>
      </c>
      <c r="N26">
        <f t="shared" si="1"/>
        <v>20535.858499999998</v>
      </c>
    </row>
    <row r="27" spans="1:14">
      <c r="A27" s="22"/>
      <c r="B27" s="23"/>
      <c r="C27" s="24"/>
      <c r="J27" s="35" t="s">
        <v>18</v>
      </c>
      <c r="K27" s="38">
        <v>4770.6979999999994</v>
      </c>
      <c r="M27" t="str">
        <f t="shared" si="0"/>
        <v>Ireland</v>
      </c>
      <c r="N27">
        <f t="shared" si="1"/>
        <v>4770.6979999999994</v>
      </c>
    </row>
    <row r="28" spans="1:14">
      <c r="A28" s="25"/>
      <c r="B28" s="26"/>
      <c r="C28" s="27"/>
      <c r="J28" s="35" t="s">
        <v>50</v>
      </c>
      <c r="K28" s="38">
        <v>18470.865000000002</v>
      </c>
      <c r="M28" t="str">
        <f t="shared" si="0"/>
        <v>Italy</v>
      </c>
      <c r="N28">
        <f t="shared" si="1"/>
        <v>18470.865000000002</v>
      </c>
    </row>
    <row r="29" spans="1:14">
      <c r="J29" s="35" t="s">
        <v>31</v>
      </c>
      <c r="K29" s="38">
        <v>11948.019499999997</v>
      </c>
      <c r="M29" t="str">
        <f t="shared" si="0"/>
        <v>Netherlands</v>
      </c>
      <c r="N29">
        <f t="shared" si="1"/>
        <v>11948.019499999997</v>
      </c>
    </row>
    <row r="30" spans="1:14">
      <c r="J30" s="35" t="s">
        <v>52</v>
      </c>
      <c r="K30" s="38">
        <v>6588.2869999999994</v>
      </c>
      <c r="M30" t="str">
        <f t="shared" si="0"/>
        <v>Norway</v>
      </c>
      <c r="N30">
        <f t="shared" si="1"/>
        <v>6588.2869999999994</v>
      </c>
    </row>
    <row r="31" spans="1:14">
      <c r="J31" s="35" t="s">
        <v>49</v>
      </c>
      <c r="K31" s="38">
        <v>14968.631999999998</v>
      </c>
      <c r="M31" t="str">
        <f t="shared" si="0"/>
        <v>Poland</v>
      </c>
      <c r="N31">
        <f t="shared" si="1"/>
        <v>14968.631999999998</v>
      </c>
    </row>
    <row r="32" spans="1:14">
      <c r="J32" s="35" t="s">
        <v>36</v>
      </c>
      <c r="K32" s="38">
        <v>10073.779</v>
      </c>
      <c r="M32" t="str">
        <f t="shared" si="0"/>
        <v>Portugal</v>
      </c>
      <c r="N32">
        <f t="shared" si="1"/>
        <v>10073.779</v>
      </c>
    </row>
    <row r="33" spans="10:14">
      <c r="J33" s="35" t="s">
        <v>1</v>
      </c>
      <c r="K33" s="38">
        <v>11737.970499999998</v>
      </c>
      <c r="M33" t="str">
        <f t="shared" si="0"/>
        <v>Spain</v>
      </c>
      <c r="N33">
        <f t="shared" si="1"/>
        <v>11737.970499999998</v>
      </c>
    </row>
    <row r="34" spans="10:14">
      <c r="J34" s="35" t="s">
        <v>12</v>
      </c>
      <c r="K34" s="38">
        <v>12947.699499999999</v>
      </c>
      <c r="M34" t="str">
        <f t="shared" si="0"/>
        <v>Sweden</v>
      </c>
      <c r="N34">
        <f t="shared" si="1"/>
        <v>12947.699499999999</v>
      </c>
    </row>
    <row r="35" spans="10:14">
      <c r="J35" s="35" t="s">
        <v>41</v>
      </c>
      <c r="K35" s="38">
        <v>7016.9870000000001</v>
      </c>
      <c r="M35" t="str">
        <f t="shared" si="0"/>
        <v>Switzerland</v>
      </c>
      <c r="N35">
        <f t="shared" si="1"/>
        <v>7016.9870000000001</v>
      </c>
    </row>
    <row r="36" spans="10:14">
      <c r="J36" s="35" t="s">
        <v>33</v>
      </c>
      <c r="K36" s="38">
        <v>21683.79</v>
      </c>
      <c r="M36" t="str">
        <f t="shared" si="0"/>
        <v>United Kingdom</v>
      </c>
      <c r="N36">
        <f t="shared" si="1"/>
        <v>21683.79</v>
      </c>
    </row>
    <row r="37" spans="10:14">
      <c r="J37" s="35" t="s">
        <v>99</v>
      </c>
      <c r="K37" s="38">
        <v>198505.13349999997</v>
      </c>
      <c r="M37" t="str">
        <f t="shared" si="0"/>
        <v>Grand Total</v>
      </c>
      <c r="N37">
        <f t="shared" si="1"/>
        <v>198505.13349999997</v>
      </c>
    </row>
  </sheetData>
  <sortState xmlns:xlrd2="http://schemas.microsoft.com/office/spreadsheetml/2017/richdata2" ref="E9:G22">
    <sortCondition ref="E10" customList="Jan,Feb,Mar,Apr,May,Jun,Jul,Aug,Sep,Oct,Nov,Dec"/>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27867-22CF-4381-B86B-893EB2DEF447}">
  <dimension ref="A1"/>
  <sheetViews>
    <sheetView showGridLines="0" tabSelected="1" zoomScale="80" zoomScaleNormal="80" workbookViewId="0">
      <selection activeCell="J23" sqref="J23"/>
    </sheetView>
  </sheetViews>
  <sheetFormatPr defaultRowHeight="14.5"/>
  <cols>
    <col min="1" max="16384" width="8.7265625" style="3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81640625" defaultRowHeight="14.5"/>
  <cols>
    <col min="1" max="1" width="5.7265625" bestFit="1" customWidth="1"/>
    <col min="2" max="2" width="13.1796875" customWidth="1"/>
    <col min="3" max="3" width="5.7265625" style="13" bestFit="1" customWidth="1"/>
    <col min="4" max="4" width="7.81640625" style="16" bestFit="1" customWidth="1"/>
    <col min="5" max="5" width="9.54296875" style="13" bestFit="1" customWidth="1"/>
    <col min="6" max="6" width="6.6328125" style="13" bestFit="1" customWidth="1"/>
    <col min="7" max="7" width="15.81640625" bestFit="1" customWidth="1"/>
    <col min="8" max="8" width="15" bestFit="1" customWidth="1"/>
    <col min="9" max="9" width="15.81640625" customWidth="1"/>
    <col min="10" max="10" width="16.6328125" customWidth="1"/>
    <col min="11" max="11" width="18.453125" customWidth="1"/>
    <col min="12" max="12" width="21.453125" bestFit="1" customWidth="1"/>
    <col min="13" max="13" width="10.453125" style="2" customWidth="1"/>
    <col min="14" max="14" width="13.36328125" customWidth="1"/>
    <col min="15" max="15" width="12.08984375" customWidth="1"/>
    <col min="16" max="16" width="11.6328125" customWidth="1"/>
    <col min="17" max="17" width="15.453125" customWidth="1"/>
    <col min="18" max="18" width="10.453125" customWidth="1"/>
    <col min="19" max="19" width="14.453125" customWidth="1"/>
    <col min="20" max="20" width="16.6328125" customWidth="1"/>
    <col min="21" max="21" width="7.08984375" customWidth="1"/>
    <col min="22" max="22" width="9.81640625" style="2"/>
    <col min="23" max="23" width="9.90625" bestFit="1" customWidth="1"/>
  </cols>
  <sheetData>
    <row r="1" spans="1:24" ht="21.65" customHeight="1">
      <c r="A1" s="1" t="s">
        <v>53</v>
      </c>
      <c r="B1" s="1" t="s">
        <v>54</v>
      </c>
      <c r="C1" s="11" t="s">
        <v>69</v>
      </c>
      <c r="D1" s="14" t="s">
        <v>70</v>
      </c>
      <c r="E1" s="11" t="s">
        <v>74</v>
      </c>
      <c r="F1" s="1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75</v>
      </c>
    </row>
    <row r="2" spans="1:24" ht="15.5">
      <c r="A2" s="3">
        <v>3392</v>
      </c>
      <c r="B2" s="4">
        <v>46023</v>
      </c>
      <c r="C2" s="12">
        <f>YEAR(SalesDataTable[[#This Row],[Order Date]])</f>
        <v>2026</v>
      </c>
      <c r="D2" s="15" t="str">
        <f>"Q"&amp;ROUNDUP(MONTH(SalesDataTable[[#This Row],[Order Date]])/3,0)</f>
        <v>Q1</v>
      </c>
      <c r="E2" s="12">
        <f>MONTH(SalesDataTable[[#This Row],[Order Date]])</f>
        <v>1</v>
      </c>
      <c r="F2" s="12" t="str">
        <f>TEXT(SalesDataTable[[#This Row],[Order Date]], "mmm")</f>
        <v>Jan</v>
      </c>
      <c r="G2" s="5" t="s">
        <v>0</v>
      </c>
      <c r="H2" s="5" t="s">
        <v>1</v>
      </c>
      <c r="I2" s="5" t="s">
        <v>2</v>
      </c>
      <c r="J2" s="5" t="s">
        <v>3</v>
      </c>
      <c r="K2" s="5" t="s">
        <v>4</v>
      </c>
      <c r="L2" s="5" t="s">
        <v>5</v>
      </c>
      <c r="M2" s="6">
        <v>2</v>
      </c>
      <c r="N2" s="7">
        <v>82.06</v>
      </c>
      <c r="O2" s="8">
        <v>0</v>
      </c>
      <c r="P2" s="7">
        <v>42.94</v>
      </c>
      <c r="Q2" s="7">
        <f t="shared" ref="Q2:Q65" si="0">M2*N2*(1-O2)</f>
        <v>164.12</v>
      </c>
      <c r="R2" s="7">
        <f t="shared" ref="R2:R65" si="1">M2*P2</f>
        <v>85.88</v>
      </c>
      <c r="S2" s="7">
        <f t="shared" ref="S2:S65" si="2">Q2-R2</f>
        <v>78.240000000000009</v>
      </c>
      <c r="T2" s="9">
        <f t="shared" ref="T2:T65" si="3">IFERROR(S2/Q2,0)</f>
        <v>0.476724348038021</v>
      </c>
      <c r="U2" s="10">
        <f>YEAR(SalesDataTable[[#This Row],[Order Date]])</f>
        <v>2026</v>
      </c>
      <c r="V2" s="9" t="str">
        <f>"Q"&amp;ROUNDUP(MONTH(SalesDataTable[[#This Row],[Order Date]])/3,0)</f>
        <v>Q1</v>
      </c>
      <c r="W2" s="6">
        <f>MONTH(SalesDataTable[[#This Row],[Order Date]])</f>
        <v>1</v>
      </c>
      <c r="X2" s="9" t="str">
        <f>TEXT(SalesDataTable[[#This Row],[Order Date]],"mmm")</f>
        <v>Jan</v>
      </c>
    </row>
    <row r="3" spans="1:24" ht="15.5">
      <c r="A3" s="3">
        <v>4836</v>
      </c>
      <c r="B3" s="4">
        <v>46024</v>
      </c>
      <c r="C3" s="12">
        <f>YEAR(SalesDataTable[[#This Row],[Order Date]])</f>
        <v>2026</v>
      </c>
      <c r="D3" s="15" t="str">
        <f>"Q"&amp;ROUNDUP(MONTH(SalesDataTable[[#This Row],[Order Date]])/3,0)</f>
        <v>Q1</v>
      </c>
      <c r="E3" s="12">
        <f>MONTH(SalesDataTable[[#This Row],[Order Date]])</f>
        <v>1</v>
      </c>
      <c r="F3" s="12" t="str">
        <f>TEXT(SalesDataTable[[#This Row],[Order Date]], "mmm")</f>
        <v>Jan</v>
      </c>
      <c r="G3" s="5" t="s">
        <v>6</v>
      </c>
      <c r="H3" s="5" t="s">
        <v>7</v>
      </c>
      <c r="I3" s="5" t="s">
        <v>8</v>
      </c>
      <c r="J3" s="5" t="s">
        <v>3</v>
      </c>
      <c r="K3" s="5" t="s">
        <v>9</v>
      </c>
      <c r="L3" s="5" t="s">
        <v>10</v>
      </c>
      <c r="M3" s="6">
        <v>4</v>
      </c>
      <c r="N3" s="7">
        <v>94.18</v>
      </c>
      <c r="O3" s="8">
        <v>0.15</v>
      </c>
      <c r="P3" s="7">
        <v>45.03</v>
      </c>
      <c r="Q3" s="7">
        <f t="shared" si="0"/>
        <v>320.21199999999999</v>
      </c>
      <c r="R3" s="7">
        <f t="shared" si="1"/>
        <v>180.12</v>
      </c>
      <c r="S3" s="7">
        <f t="shared" si="2"/>
        <v>140.09199999999998</v>
      </c>
      <c r="T3" s="9">
        <f t="shared" si="3"/>
        <v>0.43749765780170635</v>
      </c>
      <c r="U3" s="10">
        <f>YEAR(SalesDataTable[[#This Row],[Order Date]])</f>
        <v>2026</v>
      </c>
      <c r="V3" s="9" t="str">
        <f>"Q"&amp;ROUNDUP(MONTH(SalesDataTable[[#This Row],[Order Date]])/3,0)</f>
        <v>Q1</v>
      </c>
      <c r="W3" s="6">
        <f>MONTH(SalesDataTable[[#This Row],[Order Date]])</f>
        <v>1</v>
      </c>
      <c r="X3" s="9" t="str">
        <f>TEXT(SalesDataTable[[#This Row],[Order Date]],"mmm")</f>
        <v>Jan</v>
      </c>
    </row>
    <row r="4" spans="1:24" ht="15.5">
      <c r="A4" s="3">
        <v>163</v>
      </c>
      <c r="B4" s="4">
        <v>46025</v>
      </c>
      <c r="C4" s="12">
        <f>YEAR(SalesDataTable[[#This Row],[Order Date]])</f>
        <v>2026</v>
      </c>
      <c r="D4" s="15" t="str">
        <f>"Q"&amp;ROUNDUP(MONTH(SalesDataTable[[#This Row],[Order Date]])/3,0)</f>
        <v>Q1</v>
      </c>
      <c r="E4" s="12">
        <f>MONTH(SalesDataTable[[#This Row],[Order Date]])</f>
        <v>1</v>
      </c>
      <c r="F4" s="12" t="str">
        <f>TEXT(SalesDataTable[[#This Row],[Order Date]], "mmm")</f>
        <v>Jan</v>
      </c>
      <c r="G4" s="5" t="s">
        <v>11</v>
      </c>
      <c r="H4" s="5" t="s">
        <v>12</v>
      </c>
      <c r="I4" s="5" t="s">
        <v>2</v>
      </c>
      <c r="J4" s="5" t="s">
        <v>13</v>
      </c>
      <c r="K4" s="5" t="s">
        <v>14</v>
      </c>
      <c r="L4" s="5" t="s">
        <v>15</v>
      </c>
      <c r="M4" s="6">
        <v>2</v>
      </c>
      <c r="N4" s="7">
        <v>36.72</v>
      </c>
      <c r="O4" s="8">
        <v>0.05</v>
      </c>
      <c r="P4" s="7">
        <v>13.76</v>
      </c>
      <c r="Q4" s="7">
        <f t="shared" si="0"/>
        <v>69.768000000000001</v>
      </c>
      <c r="R4" s="7">
        <f t="shared" si="1"/>
        <v>27.52</v>
      </c>
      <c r="S4" s="7">
        <f t="shared" si="2"/>
        <v>42.248000000000005</v>
      </c>
      <c r="T4" s="9">
        <f t="shared" si="3"/>
        <v>0.60554982226808862</v>
      </c>
      <c r="U4" s="10">
        <f>YEAR(SalesDataTable[[#This Row],[Order Date]])</f>
        <v>2026</v>
      </c>
      <c r="V4" s="9" t="str">
        <f>"Q"&amp;ROUNDUP(MONTH(SalesDataTable[[#This Row],[Order Date]])/3,0)</f>
        <v>Q1</v>
      </c>
      <c r="W4" s="6">
        <f>MONTH(SalesDataTable[[#This Row],[Order Date]])</f>
        <v>1</v>
      </c>
      <c r="X4" s="9" t="str">
        <f>TEXT(SalesDataTable[[#This Row],[Order Date]],"mmm")</f>
        <v>Jan</v>
      </c>
    </row>
    <row r="5" spans="1:24" ht="15.5">
      <c r="A5" s="3">
        <v>542</v>
      </c>
      <c r="B5" s="4">
        <v>46025</v>
      </c>
      <c r="C5" s="12">
        <f>YEAR(SalesDataTable[[#This Row],[Order Date]])</f>
        <v>2026</v>
      </c>
      <c r="D5" s="15" t="str">
        <f>"Q"&amp;ROUNDUP(MONTH(SalesDataTable[[#This Row],[Order Date]])/3,0)</f>
        <v>Q1</v>
      </c>
      <c r="E5" s="12">
        <f>MONTH(SalesDataTable[[#This Row],[Order Date]])</f>
        <v>1</v>
      </c>
      <c r="F5" s="12" t="str">
        <f>TEXT(SalesDataTable[[#This Row],[Order Date]], "mmm")</f>
        <v>Jan</v>
      </c>
      <c r="G5" s="5" t="s">
        <v>0</v>
      </c>
      <c r="H5" s="5" t="s">
        <v>1</v>
      </c>
      <c r="I5" s="5" t="s">
        <v>8</v>
      </c>
      <c r="J5" s="5" t="s">
        <v>16</v>
      </c>
      <c r="K5" s="5" t="s">
        <v>9</v>
      </c>
      <c r="L5" s="5" t="s">
        <v>17</v>
      </c>
      <c r="M5" s="6">
        <v>4</v>
      </c>
      <c r="N5" s="7">
        <v>143.66999999999999</v>
      </c>
      <c r="O5" s="8">
        <v>0.1</v>
      </c>
      <c r="P5" s="7">
        <v>81.22</v>
      </c>
      <c r="Q5" s="7">
        <f t="shared" si="0"/>
        <v>517.21199999999999</v>
      </c>
      <c r="R5" s="7">
        <f t="shared" si="1"/>
        <v>324.88</v>
      </c>
      <c r="S5" s="7">
        <f t="shared" si="2"/>
        <v>192.33199999999999</v>
      </c>
      <c r="T5" s="9">
        <f t="shared" si="3"/>
        <v>0.37186298848441257</v>
      </c>
      <c r="U5" s="10">
        <f>YEAR(SalesDataTable[[#This Row],[Order Date]])</f>
        <v>2026</v>
      </c>
      <c r="V5" s="9" t="str">
        <f>"Q"&amp;ROUNDUP(MONTH(SalesDataTable[[#This Row],[Order Date]])/3,0)</f>
        <v>Q1</v>
      </c>
      <c r="W5" s="6">
        <f>MONTH(SalesDataTable[[#This Row],[Order Date]])</f>
        <v>1</v>
      </c>
      <c r="X5" s="9" t="str">
        <f>TEXT(SalesDataTable[[#This Row],[Order Date]],"mmm")</f>
        <v>Jan</v>
      </c>
    </row>
    <row r="6" spans="1:24" ht="15.5">
      <c r="A6" s="3">
        <v>2002</v>
      </c>
      <c r="B6" s="4">
        <v>46025</v>
      </c>
      <c r="C6" s="12">
        <f>YEAR(SalesDataTable[[#This Row],[Order Date]])</f>
        <v>2026</v>
      </c>
      <c r="D6" s="15" t="str">
        <f>"Q"&amp;ROUNDUP(MONTH(SalesDataTable[[#This Row],[Order Date]])/3,0)</f>
        <v>Q1</v>
      </c>
      <c r="E6" s="12">
        <f>MONTH(SalesDataTable[[#This Row],[Order Date]])</f>
        <v>1</v>
      </c>
      <c r="F6" s="12" t="str">
        <f>TEXT(SalesDataTable[[#This Row],[Order Date]], "mmm")</f>
        <v>Jan</v>
      </c>
      <c r="G6" s="5" t="s">
        <v>0</v>
      </c>
      <c r="H6" s="5" t="s">
        <v>1</v>
      </c>
      <c r="I6" s="5" t="s">
        <v>8</v>
      </c>
      <c r="J6" s="5" t="s">
        <v>16</v>
      </c>
      <c r="K6" s="5" t="s">
        <v>14</v>
      </c>
      <c r="L6" s="5" t="s">
        <v>15</v>
      </c>
      <c r="M6" s="6">
        <v>3</v>
      </c>
      <c r="N6" s="7">
        <v>36.53</v>
      </c>
      <c r="O6" s="8">
        <v>0.15</v>
      </c>
      <c r="P6" s="7">
        <v>13.67</v>
      </c>
      <c r="Q6" s="7">
        <f t="shared" si="0"/>
        <v>93.151499999999999</v>
      </c>
      <c r="R6" s="7">
        <f t="shared" si="1"/>
        <v>41.01</v>
      </c>
      <c r="S6" s="7">
        <f t="shared" si="2"/>
        <v>52.141500000000001</v>
      </c>
      <c r="T6" s="9">
        <f t="shared" si="3"/>
        <v>0.55974944042769037</v>
      </c>
      <c r="U6" s="10">
        <f>YEAR(SalesDataTable[[#This Row],[Order Date]])</f>
        <v>2026</v>
      </c>
      <c r="V6" s="9" t="str">
        <f>"Q"&amp;ROUNDUP(MONTH(SalesDataTable[[#This Row],[Order Date]])/3,0)</f>
        <v>Q1</v>
      </c>
      <c r="W6" s="6">
        <f>MONTH(SalesDataTable[[#This Row],[Order Date]])</f>
        <v>1</v>
      </c>
      <c r="X6" s="9" t="str">
        <f>TEXT(SalesDataTable[[#This Row],[Order Date]],"mmm")</f>
        <v>Jan</v>
      </c>
    </row>
    <row r="7" spans="1:24" ht="15.5">
      <c r="A7" s="3">
        <v>2005</v>
      </c>
      <c r="B7" s="4">
        <v>46025</v>
      </c>
      <c r="C7" s="12">
        <f>YEAR(SalesDataTable[[#This Row],[Order Date]])</f>
        <v>2026</v>
      </c>
      <c r="D7" s="15" t="str">
        <f>"Q"&amp;ROUNDUP(MONTH(SalesDataTable[[#This Row],[Order Date]])/3,0)</f>
        <v>Q1</v>
      </c>
      <c r="E7" s="12">
        <f>MONTH(SalesDataTable[[#This Row],[Order Date]])</f>
        <v>1</v>
      </c>
      <c r="F7" s="12" t="str">
        <f>TEXT(SalesDataTable[[#This Row],[Order Date]], "mmm")</f>
        <v>Jan</v>
      </c>
      <c r="G7" s="5" t="s">
        <v>11</v>
      </c>
      <c r="H7" s="5" t="s">
        <v>18</v>
      </c>
      <c r="I7" s="5" t="s">
        <v>19</v>
      </c>
      <c r="J7" s="5" t="s">
        <v>13</v>
      </c>
      <c r="K7" s="5" t="s">
        <v>14</v>
      </c>
      <c r="L7" s="5" t="s">
        <v>15</v>
      </c>
      <c r="M7" s="6">
        <v>1</v>
      </c>
      <c r="N7" s="7">
        <v>35.340000000000003</v>
      </c>
      <c r="O7" s="8">
        <v>0</v>
      </c>
      <c r="P7" s="7">
        <v>13.37</v>
      </c>
      <c r="Q7" s="7">
        <f t="shared" si="0"/>
        <v>35.340000000000003</v>
      </c>
      <c r="R7" s="7">
        <f t="shared" si="1"/>
        <v>13.37</v>
      </c>
      <c r="S7" s="7">
        <f t="shared" si="2"/>
        <v>21.970000000000006</v>
      </c>
      <c r="T7" s="9">
        <f t="shared" si="3"/>
        <v>0.62167515563101317</v>
      </c>
      <c r="U7" s="10">
        <f>YEAR(SalesDataTable[[#This Row],[Order Date]])</f>
        <v>2026</v>
      </c>
      <c r="V7" s="9" t="str">
        <f>"Q"&amp;ROUNDUP(MONTH(SalesDataTable[[#This Row],[Order Date]])/3,0)</f>
        <v>Q1</v>
      </c>
      <c r="W7" s="6">
        <f>MONTH(SalesDataTable[[#This Row],[Order Date]])</f>
        <v>1</v>
      </c>
      <c r="X7" s="9" t="str">
        <f>TEXT(SalesDataTable[[#This Row],[Order Date]],"mmm")</f>
        <v>Jan</v>
      </c>
    </row>
    <row r="8" spans="1:24" ht="15.5">
      <c r="A8" s="3">
        <v>2937</v>
      </c>
      <c r="B8" s="4">
        <v>46025</v>
      </c>
      <c r="C8" s="12">
        <f>YEAR(SalesDataTable[[#This Row],[Order Date]])</f>
        <v>2026</v>
      </c>
      <c r="D8" s="15" t="str">
        <f>"Q"&amp;ROUNDUP(MONTH(SalesDataTable[[#This Row],[Order Date]])/3,0)</f>
        <v>Q1</v>
      </c>
      <c r="E8" s="12">
        <f>MONTH(SalesDataTable[[#This Row],[Order Date]])</f>
        <v>1</v>
      </c>
      <c r="F8" s="12" t="str">
        <f>TEXT(SalesDataTable[[#This Row],[Order Date]], "mmm")</f>
        <v>Jan</v>
      </c>
      <c r="G8" s="5" t="s">
        <v>20</v>
      </c>
      <c r="H8" s="5" t="s">
        <v>21</v>
      </c>
      <c r="I8" s="5" t="s">
        <v>8</v>
      </c>
      <c r="J8" s="5" t="s">
        <v>3</v>
      </c>
      <c r="K8" s="5" t="s">
        <v>4</v>
      </c>
      <c r="L8" s="5" t="s">
        <v>22</v>
      </c>
      <c r="M8" s="6">
        <v>8</v>
      </c>
      <c r="N8" s="7">
        <v>49.6</v>
      </c>
      <c r="O8" s="8">
        <v>0.1</v>
      </c>
      <c r="P8" s="7">
        <v>23.05</v>
      </c>
      <c r="Q8" s="7">
        <f t="shared" si="0"/>
        <v>357.12</v>
      </c>
      <c r="R8" s="7">
        <f t="shared" si="1"/>
        <v>184.4</v>
      </c>
      <c r="S8" s="7">
        <f t="shared" si="2"/>
        <v>172.72</v>
      </c>
      <c r="T8" s="9">
        <f t="shared" si="3"/>
        <v>0.4836469534050179</v>
      </c>
      <c r="U8" s="10">
        <f>YEAR(SalesDataTable[[#This Row],[Order Date]])</f>
        <v>2026</v>
      </c>
      <c r="V8" s="9" t="str">
        <f>"Q"&amp;ROUNDUP(MONTH(SalesDataTable[[#This Row],[Order Date]])/3,0)</f>
        <v>Q1</v>
      </c>
      <c r="W8" s="6">
        <f>MONTH(SalesDataTable[[#This Row],[Order Date]])</f>
        <v>1</v>
      </c>
      <c r="X8" s="9" t="str">
        <f>TEXT(SalesDataTable[[#This Row],[Order Date]],"mmm")</f>
        <v>Jan</v>
      </c>
    </row>
    <row r="9" spans="1:24" ht="15.5">
      <c r="A9" s="3">
        <v>3326</v>
      </c>
      <c r="B9" s="4">
        <v>46025</v>
      </c>
      <c r="C9" s="12">
        <f>YEAR(SalesDataTable[[#This Row],[Order Date]])</f>
        <v>2026</v>
      </c>
      <c r="D9" s="15" t="str">
        <f>"Q"&amp;ROUNDUP(MONTH(SalesDataTable[[#This Row],[Order Date]])/3,0)</f>
        <v>Q1</v>
      </c>
      <c r="E9" s="12">
        <f>MONTH(SalesDataTable[[#This Row],[Order Date]])</f>
        <v>1</v>
      </c>
      <c r="F9" s="12" t="str">
        <f>TEXT(SalesDataTable[[#This Row],[Order Date]], "mmm")</f>
        <v>Jan</v>
      </c>
      <c r="G9" s="5" t="s">
        <v>0</v>
      </c>
      <c r="H9" s="5" t="s">
        <v>1</v>
      </c>
      <c r="I9" s="5" t="s">
        <v>19</v>
      </c>
      <c r="J9" s="5" t="s">
        <v>13</v>
      </c>
      <c r="K9" s="5" t="s">
        <v>23</v>
      </c>
      <c r="L9" s="5" t="s">
        <v>24</v>
      </c>
      <c r="M9" s="6">
        <v>2</v>
      </c>
      <c r="N9" s="7">
        <v>347.51</v>
      </c>
      <c r="O9" s="8">
        <v>0</v>
      </c>
      <c r="P9" s="7">
        <v>190.16</v>
      </c>
      <c r="Q9" s="7">
        <f t="shared" si="0"/>
        <v>695.02</v>
      </c>
      <c r="R9" s="7">
        <f t="shared" si="1"/>
        <v>380.32</v>
      </c>
      <c r="S9" s="7">
        <f t="shared" si="2"/>
        <v>314.7</v>
      </c>
      <c r="T9" s="9">
        <f t="shared" si="3"/>
        <v>0.4527927253891974</v>
      </c>
      <c r="U9" s="10">
        <f>YEAR(SalesDataTable[[#This Row],[Order Date]])</f>
        <v>2026</v>
      </c>
      <c r="V9" s="9" t="str">
        <f>"Q"&amp;ROUNDUP(MONTH(SalesDataTable[[#This Row],[Order Date]])/3,0)</f>
        <v>Q1</v>
      </c>
      <c r="W9" s="6">
        <f>MONTH(SalesDataTable[[#This Row],[Order Date]])</f>
        <v>1</v>
      </c>
      <c r="X9" s="9" t="str">
        <f>TEXT(SalesDataTable[[#This Row],[Order Date]],"mmm")</f>
        <v>Jan</v>
      </c>
    </row>
    <row r="10" spans="1:24" ht="15.5">
      <c r="A10" s="3">
        <v>3863</v>
      </c>
      <c r="B10" s="4">
        <v>46025</v>
      </c>
      <c r="C10" s="12">
        <f>YEAR(SalesDataTable[[#This Row],[Order Date]])</f>
        <v>2026</v>
      </c>
      <c r="D10" s="15" t="str">
        <f>"Q"&amp;ROUNDUP(MONTH(SalesDataTable[[#This Row],[Order Date]])/3,0)</f>
        <v>Q1</v>
      </c>
      <c r="E10" s="12">
        <f>MONTH(SalesDataTable[[#This Row],[Order Date]])</f>
        <v>1</v>
      </c>
      <c r="F10" s="12" t="str">
        <f>TEXT(SalesDataTable[[#This Row],[Order Date]], "mmm")</f>
        <v>Jan</v>
      </c>
      <c r="G10" s="5" t="s">
        <v>11</v>
      </c>
      <c r="H10" s="5" t="s">
        <v>25</v>
      </c>
      <c r="I10" s="5" t="s">
        <v>8</v>
      </c>
      <c r="J10" s="5" t="s">
        <v>3</v>
      </c>
      <c r="K10" s="5" t="s">
        <v>4</v>
      </c>
      <c r="L10" s="5" t="s">
        <v>26</v>
      </c>
      <c r="M10" s="6">
        <v>12</v>
      </c>
      <c r="N10" s="7">
        <v>41.22</v>
      </c>
      <c r="O10" s="8">
        <v>0.1</v>
      </c>
      <c r="P10" s="7">
        <v>16.64</v>
      </c>
      <c r="Q10" s="7">
        <f t="shared" si="0"/>
        <v>445.17599999999999</v>
      </c>
      <c r="R10" s="7">
        <f t="shared" si="1"/>
        <v>199.68</v>
      </c>
      <c r="S10" s="7">
        <f t="shared" si="2"/>
        <v>245.49599999999998</v>
      </c>
      <c r="T10" s="9">
        <f t="shared" si="3"/>
        <v>0.55145829963879456</v>
      </c>
      <c r="U10" s="10">
        <f>YEAR(SalesDataTable[[#This Row],[Order Date]])</f>
        <v>2026</v>
      </c>
      <c r="V10" s="9" t="str">
        <f>"Q"&amp;ROUNDUP(MONTH(SalesDataTable[[#This Row],[Order Date]])/3,0)</f>
        <v>Q1</v>
      </c>
      <c r="W10" s="6">
        <f>MONTH(SalesDataTable[[#This Row],[Order Date]])</f>
        <v>1</v>
      </c>
      <c r="X10" s="9" t="str">
        <f>TEXT(SalesDataTable[[#This Row],[Order Date]],"mmm")</f>
        <v>Jan</v>
      </c>
    </row>
    <row r="11" spans="1:24" ht="15.5">
      <c r="A11" s="3">
        <v>4910</v>
      </c>
      <c r="B11" s="4">
        <v>46025</v>
      </c>
      <c r="C11" s="12">
        <f>YEAR(SalesDataTable[[#This Row],[Order Date]])</f>
        <v>2026</v>
      </c>
      <c r="D11" s="15" t="str">
        <f>"Q"&amp;ROUNDUP(MONTH(SalesDataTable[[#This Row],[Order Date]])/3,0)</f>
        <v>Q1</v>
      </c>
      <c r="E11" s="12">
        <f>MONTH(SalesDataTable[[#This Row],[Order Date]])</f>
        <v>1</v>
      </c>
      <c r="F11" s="12" t="str">
        <f>TEXT(SalesDataTable[[#This Row],[Order Date]], "mmm")</f>
        <v>Jan</v>
      </c>
      <c r="G11" s="5" t="s">
        <v>11</v>
      </c>
      <c r="H11" s="5" t="s">
        <v>18</v>
      </c>
      <c r="I11" s="5" t="s">
        <v>19</v>
      </c>
      <c r="J11" s="5" t="s">
        <v>16</v>
      </c>
      <c r="K11" s="5" t="s">
        <v>23</v>
      </c>
      <c r="L11" s="5" t="s">
        <v>24</v>
      </c>
      <c r="M11" s="6">
        <v>1</v>
      </c>
      <c r="N11" s="7">
        <v>332.18</v>
      </c>
      <c r="O11" s="8">
        <v>0</v>
      </c>
      <c r="P11" s="7">
        <v>195.33</v>
      </c>
      <c r="Q11" s="7">
        <f t="shared" si="0"/>
        <v>332.18</v>
      </c>
      <c r="R11" s="7">
        <f t="shared" si="1"/>
        <v>195.33</v>
      </c>
      <c r="S11" s="7">
        <f t="shared" si="2"/>
        <v>136.85</v>
      </c>
      <c r="T11" s="9">
        <f t="shared" si="3"/>
        <v>0.41197543500511768</v>
      </c>
      <c r="U11" s="10">
        <f>YEAR(SalesDataTable[[#This Row],[Order Date]])</f>
        <v>2026</v>
      </c>
      <c r="V11" s="9" t="str">
        <f>"Q"&amp;ROUNDUP(MONTH(SalesDataTable[[#This Row],[Order Date]])/3,0)</f>
        <v>Q1</v>
      </c>
      <c r="W11" s="6">
        <f>MONTH(SalesDataTable[[#This Row],[Order Date]])</f>
        <v>1</v>
      </c>
      <c r="X11" s="9" t="str">
        <f>TEXT(SalesDataTable[[#This Row],[Order Date]],"mmm")</f>
        <v>Jan</v>
      </c>
    </row>
    <row r="12" spans="1:24" ht="15.5">
      <c r="A12" s="3">
        <v>5188</v>
      </c>
      <c r="B12" s="4">
        <v>46025</v>
      </c>
      <c r="C12" s="12">
        <f>YEAR(SalesDataTable[[#This Row],[Order Date]])</f>
        <v>2026</v>
      </c>
      <c r="D12" s="15" t="str">
        <f>"Q"&amp;ROUNDUP(MONTH(SalesDataTable[[#This Row],[Order Date]])/3,0)</f>
        <v>Q1</v>
      </c>
      <c r="E12" s="12">
        <f>MONTH(SalesDataTable[[#This Row],[Order Date]])</f>
        <v>1</v>
      </c>
      <c r="F12" s="12" t="str">
        <f>TEXT(SalesDataTable[[#This Row],[Order Date]], "mmm")</f>
        <v>Jan</v>
      </c>
      <c r="G12" s="5" t="s">
        <v>6</v>
      </c>
      <c r="H12" s="5" t="s">
        <v>27</v>
      </c>
      <c r="I12" s="5" t="s">
        <v>28</v>
      </c>
      <c r="J12" s="5" t="s">
        <v>3</v>
      </c>
      <c r="K12" s="5" t="s">
        <v>4</v>
      </c>
      <c r="L12" s="5" t="s">
        <v>22</v>
      </c>
      <c r="M12" s="6">
        <v>1</v>
      </c>
      <c r="N12" s="7">
        <v>49.71</v>
      </c>
      <c r="O12" s="8">
        <v>0</v>
      </c>
      <c r="P12" s="7">
        <v>23.15</v>
      </c>
      <c r="Q12" s="7">
        <f t="shared" si="0"/>
        <v>49.71</v>
      </c>
      <c r="R12" s="7">
        <f t="shared" si="1"/>
        <v>23.15</v>
      </c>
      <c r="S12" s="7">
        <f t="shared" si="2"/>
        <v>26.560000000000002</v>
      </c>
      <c r="T12" s="9">
        <f t="shared" si="3"/>
        <v>0.53429893381613358</v>
      </c>
      <c r="U12" s="10">
        <f>YEAR(SalesDataTable[[#This Row],[Order Date]])</f>
        <v>2026</v>
      </c>
      <c r="V12" s="9" t="str">
        <f>"Q"&amp;ROUNDUP(MONTH(SalesDataTable[[#This Row],[Order Date]])/3,0)</f>
        <v>Q1</v>
      </c>
      <c r="W12" s="6">
        <f>MONTH(SalesDataTable[[#This Row],[Order Date]])</f>
        <v>1</v>
      </c>
      <c r="X12" s="9" t="str">
        <f>TEXT(SalesDataTable[[#This Row],[Order Date]],"mmm")</f>
        <v>Jan</v>
      </c>
    </row>
    <row r="13" spans="1:24" ht="15.5">
      <c r="A13" s="3">
        <v>845</v>
      </c>
      <c r="B13" s="4">
        <v>46026</v>
      </c>
      <c r="C13" s="12">
        <f>YEAR(SalesDataTable[[#This Row],[Order Date]])</f>
        <v>2026</v>
      </c>
      <c r="D13" s="15" t="str">
        <f>"Q"&amp;ROUNDUP(MONTH(SalesDataTable[[#This Row],[Order Date]])/3,0)</f>
        <v>Q1</v>
      </c>
      <c r="E13" s="12">
        <f>MONTH(SalesDataTable[[#This Row],[Order Date]])</f>
        <v>1</v>
      </c>
      <c r="F13" s="12" t="str">
        <f>TEXT(SalesDataTable[[#This Row],[Order Date]], "mmm")</f>
        <v>Jan</v>
      </c>
      <c r="G13" s="5" t="s">
        <v>11</v>
      </c>
      <c r="H13" s="5" t="s">
        <v>18</v>
      </c>
      <c r="I13" s="5" t="s">
        <v>2</v>
      </c>
      <c r="J13" s="5" t="s">
        <v>13</v>
      </c>
      <c r="K13" s="5" t="s">
        <v>23</v>
      </c>
      <c r="L13" s="5" t="s">
        <v>29</v>
      </c>
      <c r="M13" s="6">
        <v>2</v>
      </c>
      <c r="N13" s="7">
        <v>194.35</v>
      </c>
      <c r="O13" s="8">
        <v>0</v>
      </c>
      <c r="P13" s="7">
        <v>104.22</v>
      </c>
      <c r="Q13" s="7">
        <f t="shared" si="0"/>
        <v>388.7</v>
      </c>
      <c r="R13" s="7">
        <f t="shared" si="1"/>
        <v>208.44</v>
      </c>
      <c r="S13" s="7">
        <f t="shared" si="2"/>
        <v>180.26</v>
      </c>
      <c r="T13" s="9">
        <f t="shared" si="3"/>
        <v>0.46375096475430921</v>
      </c>
      <c r="U13" s="10">
        <f>YEAR(SalesDataTable[[#This Row],[Order Date]])</f>
        <v>2026</v>
      </c>
      <c r="V13" s="9" t="str">
        <f>"Q"&amp;ROUNDUP(MONTH(SalesDataTable[[#This Row],[Order Date]])/3,0)</f>
        <v>Q1</v>
      </c>
      <c r="W13" s="6">
        <f>MONTH(SalesDataTable[[#This Row],[Order Date]])</f>
        <v>1</v>
      </c>
      <c r="X13" s="9" t="str">
        <f>TEXT(SalesDataTable[[#This Row],[Order Date]],"mmm")</f>
        <v>Jan</v>
      </c>
    </row>
    <row r="14" spans="1:24" ht="15.5">
      <c r="A14" s="3">
        <v>1077</v>
      </c>
      <c r="B14" s="4">
        <v>46026</v>
      </c>
      <c r="C14" s="12">
        <f>YEAR(SalesDataTable[[#This Row],[Order Date]])</f>
        <v>2026</v>
      </c>
      <c r="D14" s="15" t="str">
        <f>"Q"&amp;ROUNDUP(MONTH(SalesDataTable[[#This Row],[Order Date]])/3,0)</f>
        <v>Q1</v>
      </c>
      <c r="E14" s="12">
        <f>MONTH(SalesDataTable[[#This Row],[Order Date]])</f>
        <v>1</v>
      </c>
      <c r="F14" s="12" t="str">
        <f>TEXT(SalesDataTable[[#This Row],[Order Date]], "mmm")</f>
        <v>Jan</v>
      </c>
      <c r="G14" s="5" t="s">
        <v>6</v>
      </c>
      <c r="H14" s="5" t="s">
        <v>27</v>
      </c>
      <c r="I14" s="5" t="s">
        <v>2</v>
      </c>
      <c r="J14" s="5" t="s">
        <v>13</v>
      </c>
      <c r="K14" s="5" t="s">
        <v>4</v>
      </c>
      <c r="L14" s="5" t="s">
        <v>30</v>
      </c>
      <c r="M14" s="6">
        <v>3</v>
      </c>
      <c r="N14" s="7">
        <v>102.12</v>
      </c>
      <c r="O14" s="8">
        <v>0.1</v>
      </c>
      <c r="P14" s="7">
        <v>51.28</v>
      </c>
      <c r="Q14" s="7">
        <f t="shared" si="0"/>
        <v>275.72400000000005</v>
      </c>
      <c r="R14" s="7">
        <f t="shared" si="1"/>
        <v>153.84</v>
      </c>
      <c r="S14" s="7">
        <f t="shared" si="2"/>
        <v>121.88400000000004</v>
      </c>
      <c r="T14" s="9">
        <f t="shared" si="3"/>
        <v>0.44205074639857256</v>
      </c>
      <c r="U14" s="10">
        <f>YEAR(SalesDataTable[[#This Row],[Order Date]])</f>
        <v>2026</v>
      </c>
      <c r="V14" s="9" t="str">
        <f>"Q"&amp;ROUNDUP(MONTH(SalesDataTable[[#This Row],[Order Date]])/3,0)</f>
        <v>Q1</v>
      </c>
      <c r="W14" s="6">
        <f>MONTH(SalesDataTable[[#This Row],[Order Date]])</f>
        <v>1</v>
      </c>
      <c r="X14" s="9" t="str">
        <f>TEXT(SalesDataTable[[#This Row],[Order Date]],"mmm")</f>
        <v>Jan</v>
      </c>
    </row>
    <row r="15" spans="1:24" ht="15.5">
      <c r="A15" s="3">
        <v>1237</v>
      </c>
      <c r="B15" s="4">
        <v>46026</v>
      </c>
      <c r="C15" s="12">
        <f>YEAR(SalesDataTable[[#This Row],[Order Date]])</f>
        <v>2026</v>
      </c>
      <c r="D15" s="15" t="str">
        <f>"Q"&amp;ROUNDUP(MONTH(SalesDataTable[[#This Row],[Order Date]])/3,0)</f>
        <v>Q1</v>
      </c>
      <c r="E15" s="12">
        <f>MONTH(SalesDataTable[[#This Row],[Order Date]])</f>
        <v>1</v>
      </c>
      <c r="F15" s="12" t="str">
        <f>TEXT(SalesDataTable[[#This Row],[Order Date]], "mmm")</f>
        <v>Jan</v>
      </c>
      <c r="G15" s="5" t="s">
        <v>20</v>
      </c>
      <c r="H15" s="5" t="s">
        <v>31</v>
      </c>
      <c r="I15" s="5" t="s">
        <v>19</v>
      </c>
      <c r="J15" s="5" t="s">
        <v>16</v>
      </c>
      <c r="K15" s="5" t="s">
        <v>14</v>
      </c>
      <c r="L15" s="5" t="s">
        <v>32</v>
      </c>
      <c r="M15" s="6">
        <v>1</v>
      </c>
      <c r="N15" s="7">
        <v>46.99</v>
      </c>
      <c r="O15" s="8">
        <v>0.05</v>
      </c>
      <c r="P15" s="7">
        <v>18.11</v>
      </c>
      <c r="Q15" s="7">
        <f t="shared" si="0"/>
        <v>44.640500000000003</v>
      </c>
      <c r="R15" s="7">
        <f t="shared" si="1"/>
        <v>18.11</v>
      </c>
      <c r="S15" s="7">
        <f t="shared" si="2"/>
        <v>26.530500000000004</v>
      </c>
      <c r="T15" s="9">
        <f t="shared" si="3"/>
        <v>0.59431457980981395</v>
      </c>
      <c r="U15" s="10">
        <f>YEAR(SalesDataTable[[#This Row],[Order Date]])</f>
        <v>2026</v>
      </c>
      <c r="V15" s="9" t="str">
        <f>"Q"&amp;ROUNDUP(MONTH(SalesDataTable[[#This Row],[Order Date]])/3,0)</f>
        <v>Q1</v>
      </c>
      <c r="W15" s="6">
        <f>MONTH(SalesDataTable[[#This Row],[Order Date]])</f>
        <v>1</v>
      </c>
      <c r="X15" s="9" t="str">
        <f>TEXT(SalesDataTable[[#This Row],[Order Date]],"mmm")</f>
        <v>Jan</v>
      </c>
    </row>
    <row r="16" spans="1:24" ht="15.5">
      <c r="A16" s="3">
        <v>1908</v>
      </c>
      <c r="B16" s="4">
        <v>46026</v>
      </c>
      <c r="C16" s="12">
        <f>YEAR(SalesDataTable[[#This Row],[Order Date]])</f>
        <v>2026</v>
      </c>
      <c r="D16" s="15" t="str">
        <f>"Q"&amp;ROUNDUP(MONTH(SalesDataTable[[#This Row],[Order Date]])/3,0)</f>
        <v>Q1</v>
      </c>
      <c r="E16" s="12">
        <f>MONTH(SalesDataTable[[#This Row],[Order Date]])</f>
        <v>1</v>
      </c>
      <c r="F16" s="12" t="str">
        <f>TEXT(SalesDataTable[[#This Row],[Order Date]], "mmm")</f>
        <v>Jan</v>
      </c>
      <c r="G16" s="5" t="s">
        <v>20</v>
      </c>
      <c r="H16" s="5" t="s">
        <v>33</v>
      </c>
      <c r="I16" s="5" t="s">
        <v>2</v>
      </c>
      <c r="J16" s="5" t="s">
        <v>13</v>
      </c>
      <c r="K16" s="5" t="s">
        <v>34</v>
      </c>
      <c r="L16" s="5" t="s">
        <v>35</v>
      </c>
      <c r="M16" s="6">
        <v>1</v>
      </c>
      <c r="N16" s="7">
        <v>40</v>
      </c>
      <c r="O16" s="8">
        <v>0</v>
      </c>
      <c r="P16" s="7">
        <v>15.04</v>
      </c>
      <c r="Q16" s="7">
        <f t="shared" si="0"/>
        <v>40</v>
      </c>
      <c r="R16" s="7">
        <f t="shared" si="1"/>
        <v>15.04</v>
      </c>
      <c r="S16" s="7">
        <f t="shared" si="2"/>
        <v>24.96</v>
      </c>
      <c r="T16" s="9">
        <f t="shared" si="3"/>
        <v>0.624</v>
      </c>
      <c r="U16" s="10">
        <f>YEAR(SalesDataTable[[#This Row],[Order Date]])</f>
        <v>2026</v>
      </c>
      <c r="V16" s="9" t="str">
        <f>"Q"&amp;ROUNDUP(MONTH(SalesDataTable[[#This Row],[Order Date]])/3,0)</f>
        <v>Q1</v>
      </c>
      <c r="W16" s="6">
        <f>MONTH(SalesDataTable[[#This Row],[Order Date]])</f>
        <v>1</v>
      </c>
      <c r="X16" s="9" t="str">
        <f>TEXT(SalesDataTable[[#This Row],[Order Date]],"mmm")</f>
        <v>Jan</v>
      </c>
    </row>
    <row r="17" spans="1:24" ht="15.5">
      <c r="A17" s="3">
        <v>2245</v>
      </c>
      <c r="B17" s="4">
        <v>46026</v>
      </c>
      <c r="C17" s="12">
        <f>YEAR(SalesDataTable[[#This Row],[Order Date]])</f>
        <v>2026</v>
      </c>
      <c r="D17" s="15" t="str">
        <f>"Q"&amp;ROUNDUP(MONTH(SalesDataTable[[#This Row],[Order Date]])/3,0)</f>
        <v>Q1</v>
      </c>
      <c r="E17" s="12">
        <f>MONTH(SalesDataTable[[#This Row],[Order Date]])</f>
        <v>1</v>
      </c>
      <c r="F17" s="12" t="str">
        <f>TEXT(SalesDataTable[[#This Row],[Order Date]], "mmm")</f>
        <v>Jan</v>
      </c>
      <c r="G17" s="5" t="s">
        <v>0</v>
      </c>
      <c r="H17" s="5" t="s">
        <v>36</v>
      </c>
      <c r="I17" s="5" t="s">
        <v>2</v>
      </c>
      <c r="J17" s="5" t="s">
        <v>13</v>
      </c>
      <c r="K17" s="5" t="s">
        <v>9</v>
      </c>
      <c r="L17" s="5" t="s">
        <v>37</v>
      </c>
      <c r="M17" s="6">
        <v>1</v>
      </c>
      <c r="N17" s="7">
        <v>153.38999999999999</v>
      </c>
      <c r="O17" s="8">
        <v>0</v>
      </c>
      <c r="P17" s="7">
        <v>78.59</v>
      </c>
      <c r="Q17" s="7">
        <f t="shared" si="0"/>
        <v>153.38999999999999</v>
      </c>
      <c r="R17" s="7">
        <f t="shared" si="1"/>
        <v>78.59</v>
      </c>
      <c r="S17" s="7">
        <f t="shared" si="2"/>
        <v>74.799999999999983</v>
      </c>
      <c r="T17" s="9">
        <f t="shared" si="3"/>
        <v>0.48764587000456344</v>
      </c>
      <c r="U17" s="10">
        <f>YEAR(SalesDataTable[[#This Row],[Order Date]])</f>
        <v>2026</v>
      </c>
      <c r="V17" s="9" t="str">
        <f>"Q"&amp;ROUNDUP(MONTH(SalesDataTable[[#This Row],[Order Date]])/3,0)</f>
        <v>Q1</v>
      </c>
      <c r="W17" s="6">
        <f>MONTH(SalesDataTable[[#This Row],[Order Date]])</f>
        <v>1</v>
      </c>
      <c r="X17" s="9" t="str">
        <f>TEXT(SalesDataTable[[#This Row],[Order Date]],"mmm")</f>
        <v>Jan</v>
      </c>
    </row>
    <row r="18" spans="1:24" ht="15.5">
      <c r="A18" s="3">
        <v>2928</v>
      </c>
      <c r="B18" s="4">
        <v>46026</v>
      </c>
      <c r="C18" s="12">
        <f>YEAR(SalesDataTable[[#This Row],[Order Date]])</f>
        <v>2026</v>
      </c>
      <c r="D18" s="15" t="str">
        <f>"Q"&amp;ROUNDUP(MONTH(SalesDataTable[[#This Row],[Order Date]])/3,0)</f>
        <v>Q1</v>
      </c>
      <c r="E18" s="12">
        <f>MONTH(SalesDataTable[[#This Row],[Order Date]])</f>
        <v>1</v>
      </c>
      <c r="F18" s="12" t="str">
        <f>TEXT(SalesDataTable[[#This Row],[Order Date]], "mmm")</f>
        <v>Jan</v>
      </c>
      <c r="G18" s="5" t="s">
        <v>6</v>
      </c>
      <c r="H18" s="5" t="s">
        <v>27</v>
      </c>
      <c r="I18" s="5" t="s">
        <v>2</v>
      </c>
      <c r="J18" s="5" t="s">
        <v>3</v>
      </c>
      <c r="K18" s="5" t="s">
        <v>34</v>
      </c>
      <c r="L18" s="5" t="s">
        <v>38</v>
      </c>
      <c r="M18" s="6">
        <v>2</v>
      </c>
      <c r="N18" s="7">
        <v>124.97</v>
      </c>
      <c r="O18" s="8">
        <v>0.1</v>
      </c>
      <c r="P18" s="7">
        <v>67.36</v>
      </c>
      <c r="Q18" s="7">
        <f t="shared" si="0"/>
        <v>224.946</v>
      </c>
      <c r="R18" s="7">
        <f t="shared" si="1"/>
        <v>134.72</v>
      </c>
      <c r="S18" s="7">
        <f t="shared" si="2"/>
        <v>90.225999999999999</v>
      </c>
      <c r="T18" s="9">
        <f t="shared" si="3"/>
        <v>0.40110070861451191</v>
      </c>
      <c r="U18" s="10">
        <f>YEAR(SalesDataTable[[#This Row],[Order Date]])</f>
        <v>2026</v>
      </c>
      <c r="V18" s="9" t="str">
        <f>"Q"&amp;ROUNDUP(MONTH(SalesDataTable[[#This Row],[Order Date]])/3,0)</f>
        <v>Q1</v>
      </c>
      <c r="W18" s="6">
        <f>MONTH(SalesDataTable[[#This Row],[Order Date]])</f>
        <v>1</v>
      </c>
      <c r="X18" s="9" t="str">
        <f>TEXT(SalesDataTable[[#This Row],[Order Date]],"mmm")</f>
        <v>Jan</v>
      </c>
    </row>
    <row r="19" spans="1:24" ht="15.5">
      <c r="A19" s="3">
        <v>4249</v>
      </c>
      <c r="B19" s="4">
        <v>46026</v>
      </c>
      <c r="C19" s="12">
        <f>YEAR(SalesDataTable[[#This Row],[Order Date]])</f>
        <v>2026</v>
      </c>
      <c r="D19" s="15" t="str">
        <f>"Q"&amp;ROUNDUP(MONTH(SalesDataTable[[#This Row],[Order Date]])/3,0)</f>
        <v>Q1</v>
      </c>
      <c r="E19" s="12">
        <f>MONTH(SalesDataTable[[#This Row],[Order Date]])</f>
        <v>1</v>
      </c>
      <c r="F19" s="12" t="str">
        <f>TEXT(SalesDataTable[[#This Row],[Order Date]], "mmm")</f>
        <v>Jan</v>
      </c>
      <c r="G19" s="5" t="s">
        <v>20</v>
      </c>
      <c r="H19" s="5" t="s">
        <v>21</v>
      </c>
      <c r="I19" s="5" t="s">
        <v>28</v>
      </c>
      <c r="J19" s="5" t="s">
        <v>13</v>
      </c>
      <c r="K19" s="5" t="s">
        <v>4</v>
      </c>
      <c r="L19" s="5" t="s">
        <v>30</v>
      </c>
      <c r="M19" s="6">
        <v>2</v>
      </c>
      <c r="N19" s="7">
        <v>100.12</v>
      </c>
      <c r="O19" s="8">
        <v>0.1</v>
      </c>
      <c r="P19" s="7">
        <v>49.67</v>
      </c>
      <c r="Q19" s="7">
        <f t="shared" si="0"/>
        <v>180.21600000000001</v>
      </c>
      <c r="R19" s="7">
        <f t="shared" si="1"/>
        <v>99.34</v>
      </c>
      <c r="S19" s="7">
        <f t="shared" si="2"/>
        <v>80.876000000000005</v>
      </c>
      <c r="T19" s="9">
        <f t="shared" si="3"/>
        <v>0.44877258401029874</v>
      </c>
      <c r="U19" s="10">
        <f>YEAR(SalesDataTable[[#This Row],[Order Date]])</f>
        <v>2026</v>
      </c>
      <c r="V19" s="9" t="str">
        <f>"Q"&amp;ROUNDUP(MONTH(SalesDataTable[[#This Row],[Order Date]])/3,0)</f>
        <v>Q1</v>
      </c>
      <c r="W19" s="6">
        <f>MONTH(SalesDataTable[[#This Row],[Order Date]])</f>
        <v>1</v>
      </c>
      <c r="X19" s="9" t="str">
        <f>TEXT(SalesDataTable[[#This Row],[Order Date]],"mmm")</f>
        <v>Jan</v>
      </c>
    </row>
    <row r="20" spans="1:24" ht="15.5">
      <c r="A20" s="3">
        <v>1734</v>
      </c>
      <c r="B20" s="4">
        <v>46027</v>
      </c>
      <c r="C20" s="12">
        <f>YEAR(SalesDataTable[[#This Row],[Order Date]])</f>
        <v>2026</v>
      </c>
      <c r="D20" s="15" t="str">
        <f>"Q"&amp;ROUNDUP(MONTH(SalesDataTable[[#This Row],[Order Date]])/3,0)</f>
        <v>Q1</v>
      </c>
      <c r="E20" s="12">
        <f>MONTH(SalesDataTable[[#This Row],[Order Date]])</f>
        <v>1</v>
      </c>
      <c r="F20" s="12" t="str">
        <f>TEXT(SalesDataTable[[#This Row],[Order Date]], "mmm")</f>
        <v>Jan</v>
      </c>
      <c r="G20" s="5" t="s">
        <v>20</v>
      </c>
      <c r="H20" s="5" t="s">
        <v>33</v>
      </c>
      <c r="I20" s="5" t="s">
        <v>28</v>
      </c>
      <c r="J20" s="5" t="s">
        <v>3</v>
      </c>
      <c r="K20" s="5" t="s">
        <v>34</v>
      </c>
      <c r="L20" s="5" t="s">
        <v>35</v>
      </c>
      <c r="M20" s="6">
        <v>1</v>
      </c>
      <c r="N20" s="7">
        <v>40.6</v>
      </c>
      <c r="O20" s="8">
        <v>0.15</v>
      </c>
      <c r="P20" s="7">
        <v>14.61</v>
      </c>
      <c r="Q20" s="7">
        <f t="shared" si="0"/>
        <v>34.51</v>
      </c>
      <c r="R20" s="7">
        <f t="shared" si="1"/>
        <v>14.61</v>
      </c>
      <c r="S20" s="7">
        <f t="shared" si="2"/>
        <v>19.899999999999999</v>
      </c>
      <c r="T20" s="9">
        <f t="shared" si="3"/>
        <v>0.57664445088380178</v>
      </c>
      <c r="U20" s="10">
        <f>YEAR(SalesDataTable[[#This Row],[Order Date]])</f>
        <v>2026</v>
      </c>
      <c r="V20" s="9" t="str">
        <f>"Q"&amp;ROUNDUP(MONTH(SalesDataTable[[#This Row],[Order Date]])/3,0)</f>
        <v>Q1</v>
      </c>
      <c r="W20" s="6">
        <f>MONTH(SalesDataTable[[#This Row],[Order Date]])</f>
        <v>1</v>
      </c>
      <c r="X20" s="9" t="str">
        <f>TEXT(SalesDataTable[[#This Row],[Order Date]],"mmm")</f>
        <v>Jan</v>
      </c>
    </row>
    <row r="21" spans="1:24" ht="15.5">
      <c r="A21" s="3">
        <v>2331</v>
      </c>
      <c r="B21" s="4">
        <v>46027</v>
      </c>
      <c r="C21" s="12">
        <f>YEAR(SalesDataTable[[#This Row],[Order Date]])</f>
        <v>2026</v>
      </c>
      <c r="D21" s="15" t="str">
        <f>"Q"&amp;ROUNDUP(MONTH(SalesDataTable[[#This Row],[Order Date]])/3,0)</f>
        <v>Q1</v>
      </c>
      <c r="E21" s="12">
        <f>MONTH(SalesDataTable[[#This Row],[Order Date]])</f>
        <v>1</v>
      </c>
      <c r="F21" s="12" t="str">
        <f>TEXT(SalesDataTable[[#This Row],[Order Date]], "mmm")</f>
        <v>Jan</v>
      </c>
      <c r="G21" s="5" t="s">
        <v>20</v>
      </c>
      <c r="H21" s="5" t="s">
        <v>33</v>
      </c>
      <c r="I21" s="5" t="s">
        <v>2</v>
      </c>
      <c r="J21" s="5" t="s">
        <v>13</v>
      </c>
      <c r="K21" s="5" t="s">
        <v>4</v>
      </c>
      <c r="L21" s="5" t="s">
        <v>30</v>
      </c>
      <c r="M21" s="6">
        <v>1</v>
      </c>
      <c r="N21" s="7">
        <v>104.23</v>
      </c>
      <c r="O21" s="8">
        <v>0.1</v>
      </c>
      <c r="P21" s="7">
        <v>51.6</v>
      </c>
      <c r="Q21" s="7">
        <f t="shared" si="0"/>
        <v>93.807000000000002</v>
      </c>
      <c r="R21" s="7">
        <f t="shared" si="1"/>
        <v>51.6</v>
      </c>
      <c r="S21" s="7">
        <f t="shared" si="2"/>
        <v>42.207000000000001</v>
      </c>
      <c r="T21" s="9">
        <f t="shared" si="3"/>
        <v>0.44993443986056475</v>
      </c>
      <c r="U21" s="10">
        <f>YEAR(SalesDataTable[[#This Row],[Order Date]])</f>
        <v>2026</v>
      </c>
      <c r="V21" s="9" t="str">
        <f>"Q"&amp;ROUNDUP(MONTH(SalesDataTable[[#This Row],[Order Date]])/3,0)</f>
        <v>Q1</v>
      </c>
      <c r="W21" s="6">
        <f>MONTH(SalesDataTable[[#This Row],[Order Date]])</f>
        <v>1</v>
      </c>
      <c r="X21" s="9" t="str">
        <f>TEXT(SalesDataTable[[#This Row],[Order Date]],"mmm")</f>
        <v>Jan</v>
      </c>
    </row>
    <row r="22" spans="1:24" ht="15.5">
      <c r="A22" s="3">
        <v>2475</v>
      </c>
      <c r="B22" s="4">
        <v>46027</v>
      </c>
      <c r="C22" s="12">
        <f>YEAR(SalesDataTable[[#This Row],[Order Date]])</f>
        <v>2026</v>
      </c>
      <c r="D22" s="15" t="str">
        <f>"Q"&amp;ROUNDUP(MONTH(SalesDataTable[[#This Row],[Order Date]])/3,0)</f>
        <v>Q1</v>
      </c>
      <c r="E22" s="12">
        <f>MONTH(SalesDataTable[[#This Row],[Order Date]])</f>
        <v>1</v>
      </c>
      <c r="F22" s="12" t="str">
        <f>TEXT(SalesDataTable[[#This Row],[Order Date]], "mmm")</f>
        <v>Jan</v>
      </c>
      <c r="G22" s="5" t="s">
        <v>6</v>
      </c>
      <c r="H22" s="5" t="s">
        <v>7</v>
      </c>
      <c r="I22" s="5" t="s">
        <v>19</v>
      </c>
      <c r="J22" s="5" t="s">
        <v>3</v>
      </c>
      <c r="K22" s="5" t="s">
        <v>34</v>
      </c>
      <c r="L22" s="5" t="s">
        <v>38</v>
      </c>
      <c r="M22" s="6">
        <v>5</v>
      </c>
      <c r="N22" s="7">
        <v>122.87</v>
      </c>
      <c r="O22" s="8">
        <v>0.05</v>
      </c>
      <c r="P22" s="7">
        <v>69.67</v>
      </c>
      <c r="Q22" s="7">
        <f t="shared" si="0"/>
        <v>583.63250000000005</v>
      </c>
      <c r="R22" s="7">
        <f t="shared" si="1"/>
        <v>348.35</v>
      </c>
      <c r="S22" s="7">
        <f t="shared" si="2"/>
        <v>235.28250000000003</v>
      </c>
      <c r="T22" s="9">
        <f t="shared" si="3"/>
        <v>0.40313467807224584</v>
      </c>
      <c r="U22" s="10">
        <f>YEAR(SalesDataTable[[#This Row],[Order Date]])</f>
        <v>2026</v>
      </c>
      <c r="V22" s="9" t="str">
        <f>"Q"&amp;ROUNDUP(MONTH(SalesDataTable[[#This Row],[Order Date]])/3,0)</f>
        <v>Q1</v>
      </c>
      <c r="W22" s="6">
        <f>MONTH(SalesDataTable[[#This Row],[Order Date]])</f>
        <v>1</v>
      </c>
      <c r="X22" s="9" t="str">
        <f>TEXT(SalesDataTable[[#This Row],[Order Date]],"mmm")</f>
        <v>Jan</v>
      </c>
    </row>
    <row r="23" spans="1:24" ht="15.5">
      <c r="A23" s="3">
        <v>1433</v>
      </c>
      <c r="B23" s="4">
        <v>46028</v>
      </c>
      <c r="C23" s="12">
        <f>YEAR(SalesDataTable[[#This Row],[Order Date]])</f>
        <v>2026</v>
      </c>
      <c r="D23" s="15" t="str">
        <f>"Q"&amp;ROUNDUP(MONTH(SalesDataTable[[#This Row],[Order Date]])/3,0)</f>
        <v>Q1</v>
      </c>
      <c r="E23" s="12">
        <f>MONTH(SalesDataTable[[#This Row],[Order Date]])</f>
        <v>1</v>
      </c>
      <c r="F23" s="12" t="str">
        <f>TEXT(SalesDataTable[[#This Row],[Order Date]], "mmm")</f>
        <v>Jan</v>
      </c>
      <c r="G23" s="5" t="s">
        <v>11</v>
      </c>
      <c r="H23" s="5" t="s">
        <v>39</v>
      </c>
      <c r="I23" s="5" t="s">
        <v>2</v>
      </c>
      <c r="J23" s="5" t="s">
        <v>13</v>
      </c>
      <c r="K23" s="5" t="s">
        <v>14</v>
      </c>
      <c r="L23" s="5" t="s">
        <v>15</v>
      </c>
      <c r="M23" s="6">
        <v>2</v>
      </c>
      <c r="N23" s="7">
        <v>36.619999999999997</v>
      </c>
      <c r="O23" s="8">
        <v>0.05</v>
      </c>
      <c r="P23" s="7">
        <v>13.87</v>
      </c>
      <c r="Q23" s="7">
        <f t="shared" si="0"/>
        <v>69.577999999999989</v>
      </c>
      <c r="R23" s="7">
        <f t="shared" si="1"/>
        <v>27.74</v>
      </c>
      <c r="S23" s="7">
        <f t="shared" si="2"/>
        <v>41.837999999999994</v>
      </c>
      <c r="T23" s="9">
        <f t="shared" si="3"/>
        <v>0.60131075914800658</v>
      </c>
      <c r="U23" s="10">
        <f>YEAR(SalesDataTable[[#This Row],[Order Date]])</f>
        <v>2026</v>
      </c>
      <c r="V23" s="9" t="str">
        <f>"Q"&amp;ROUNDUP(MONTH(SalesDataTable[[#This Row],[Order Date]])/3,0)</f>
        <v>Q1</v>
      </c>
      <c r="W23" s="6">
        <f>MONTH(SalesDataTable[[#This Row],[Order Date]])</f>
        <v>1</v>
      </c>
      <c r="X23" s="9" t="str">
        <f>TEXT(SalesDataTable[[#This Row],[Order Date]],"mmm")</f>
        <v>Jan</v>
      </c>
    </row>
    <row r="24" spans="1:24" ht="15.5">
      <c r="A24" s="3">
        <v>3624</v>
      </c>
      <c r="B24" s="4">
        <v>46028</v>
      </c>
      <c r="C24" s="12">
        <f>YEAR(SalesDataTable[[#This Row],[Order Date]])</f>
        <v>2026</v>
      </c>
      <c r="D24" s="15" t="str">
        <f>"Q"&amp;ROUNDUP(MONTH(SalesDataTable[[#This Row],[Order Date]])/3,0)</f>
        <v>Q1</v>
      </c>
      <c r="E24" s="12">
        <f>MONTH(SalesDataTable[[#This Row],[Order Date]])</f>
        <v>1</v>
      </c>
      <c r="F24" s="12" t="str">
        <f>TEXT(SalesDataTable[[#This Row],[Order Date]], "mmm")</f>
        <v>Jan</v>
      </c>
      <c r="G24" s="5" t="s">
        <v>20</v>
      </c>
      <c r="H24" s="5" t="s">
        <v>31</v>
      </c>
      <c r="I24" s="5" t="s">
        <v>2</v>
      </c>
      <c r="J24" s="5" t="s">
        <v>13</v>
      </c>
      <c r="K24" s="5" t="s">
        <v>9</v>
      </c>
      <c r="L24" s="5" t="s">
        <v>10</v>
      </c>
      <c r="M24" s="6">
        <v>1</v>
      </c>
      <c r="N24" s="7">
        <v>93.4</v>
      </c>
      <c r="O24" s="8">
        <v>0</v>
      </c>
      <c r="P24" s="7">
        <v>46.11</v>
      </c>
      <c r="Q24" s="7">
        <f t="shared" si="0"/>
        <v>93.4</v>
      </c>
      <c r="R24" s="7">
        <f t="shared" si="1"/>
        <v>46.11</v>
      </c>
      <c r="S24" s="7">
        <f t="shared" si="2"/>
        <v>47.290000000000006</v>
      </c>
      <c r="T24" s="9">
        <f t="shared" si="3"/>
        <v>0.50631691648822275</v>
      </c>
      <c r="U24" s="10">
        <f>YEAR(SalesDataTable[[#This Row],[Order Date]])</f>
        <v>2026</v>
      </c>
      <c r="V24" s="9" t="str">
        <f>"Q"&amp;ROUNDUP(MONTH(SalesDataTable[[#This Row],[Order Date]])/3,0)</f>
        <v>Q1</v>
      </c>
      <c r="W24" s="6">
        <f>MONTH(SalesDataTable[[#This Row],[Order Date]])</f>
        <v>1</v>
      </c>
      <c r="X24" s="9" t="str">
        <f>TEXT(SalesDataTable[[#This Row],[Order Date]],"mmm")</f>
        <v>Jan</v>
      </c>
    </row>
    <row r="25" spans="1:24" ht="15.5">
      <c r="A25" s="3">
        <v>4680</v>
      </c>
      <c r="B25" s="4">
        <v>46028</v>
      </c>
      <c r="C25" s="12">
        <f>YEAR(SalesDataTable[[#This Row],[Order Date]])</f>
        <v>2026</v>
      </c>
      <c r="D25" s="15" t="str">
        <f>"Q"&amp;ROUNDUP(MONTH(SalesDataTable[[#This Row],[Order Date]])/3,0)</f>
        <v>Q1</v>
      </c>
      <c r="E25" s="12">
        <f>MONTH(SalesDataTable[[#This Row],[Order Date]])</f>
        <v>1</v>
      </c>
      <c r="F25" s="12" t="str">
        <f>TEXT(SalesDataTable[[#This Row],[Order Date]], "mmm")</f>
        <v>Jan</v>
      </c>
      <c r="G25" s="5" t="s">
        <v>6</v>
      </c>
      <c r="H25" s="5" t="s">
        <v>7</v>
      </c>
      <c r="I25" s="5" t="s">
        <v>28</v>
      </c>
      <c r="J25" s="5" t="s">
        <v>13</v>
      </c>
      <c r="K25" s="5" t="s">
        <v>23</v>
      </c>
      <c r="L25" s="5" t="s">
        <v>40</v>
      </c>
      <c r="M25" s="6">
        <v>2</v>
      </c>
      <c r="N25" s="7">
        <v>81.260000000000005</v>
      </c>
      <c r="O25" s="8">
        <v>0</v>
      </c>
      <c r="P25" s="7">
        <v>39.119999999999997</v>
      </c>
      <c r="Q25" s="7">
        <f t="shared" si="0"/>
        <v>162.52000000000001</v>
      </c>
      <c r="R25" s="7">
        <f t="shared" si="1"/>
        <v>78.239999999999995</v>
      </c>
      <c r="S25" s="7">
        <f t="shared" si="2"/>
        <v>84.280000000000015</v>
      </c>
      <c r="T25" s="9">
        <f t="shared" si="3"/>
        <v>0.51858232832882112</v>
      </c>
      <c r="U25" s="10">
        <f>YEAR(SalesDataTable[[#This Row],[Order Date]])</f>
        <v>2026</v>
      </c>
      <c r="V25" s="9" t="str">
        <f>"Q"&amp;ROUNDUP(MONTH(SalesDataTable[[#This Row],[Order Date]])/3,0)</f>
        <v>Q1</v>
      </c>
      <c r="W25" s="6">
        <f>MONTH(SalesDataTable[[#This Row],[Order Date]])</f>
        <v>1</v>
      </c>
      <c r="X25" s="9" t="str">
        <f>TEXT(SalesDataTable[[#This Row],[Order Date]],"mmm")</f>
        <v>Jan</v>
      </c>
    </row>
    <row r="26" spans="1:24" ht="15.5">
      <c r="A26" s="3">
        <v>4803</v>
      </c>
      <c r="B26" s="4">
        <v>46028</v>
      </c>
      <c r="C26" s="12">
        <f>YEAR(SalesDataTable[[#This Row],[Order Date]])</f>
        <v>2026</v>
      </c>
      <c r="D26" s="15" t="str">
        <f>"Q"&amp;ROUNDUP(MONTH(SalesDataTable[[#This Row],[Order Date]])/3,0)</f>
        <v>Q1</v>
      </c>
      <c r="E26" s="12">
        <f>MONTH(SalesDataTable[[#This Row],[Order Date]])</f>
        <v>1</v>
      </c>
      <c r="F26" s="12" t="str">
        <f>TEXT(SalesDataTable[[#This Row],[Order Date]], "mmm")</f>
        <v>Jan</v>
      </c>
      <c r="G26" s="5" t="s">
        <v>6</v>
      </c>
      <c r="H26" s="5" t="s">
        <v>41</v>
      </c>
      <c r="I26" s="5" t="s">
        <v>28</v>
      </c>
      <c r="J26" s="5" t="s">
        <v>13</v>
      </c>
      <c r="K26" s="5" t="s">
        <v>34</v>
      </c>
      <c r="L26" s="5" t="s">
        <v>42</v>
      </c>
      <c r="M26" s="6">
        <v>2</v>
      </c>
      <c r="N26" s="7">
        <v>35.78</v>
      </c>
      <c r="O26" s="8">
        <v>0</v>
      </c>
      <c r="P26" s="7">
        <v>13.84</v>
      </c>
      <c r="Q26" s="7">
        <f t="shared" si="0"/>
        <v>71.56</v>
      </c>
      <c r="R26" s="7">
        <f t="shared" si="1"/>
        <v>27.68</v>
      </c>
      <c r="S26" s="7">
        <f t="shared" si="2"/>
        <v>43.88</v>
      </c>
      <c r="T26" s="9">
        <f t="shared" si="3"/>
        <v>0.61319172722191173</v>
      </c>
      <c r="U26" s="10">
        <f>YEAR(SalesDataTable[[#This Row],[Order Date]])</f>
        <v>2026</v>
      </c>
      <c r="V26" s="9" t="str">
        <f>"Q"&amp;ROUNDUP(MONTH(SalesDataTable[[#This Row],[Order Date]])/3,0)</f>
        <v>Q1</v>
      </c>
      <c r="W26" s="6">
        <f>MONTH(SalesDataTable[[#This Row],[Order Date]])</f>
        <v>1</v>
      </c>
      <c r="X26" s="9" t="str">
        <f>TEXT(SalesDataTable[[#This Row],[Order Date]],"mmm")</f>
        <v>Jan</v>
      </c>
    </row>
    <row r="27" spans="1:24" ht="15.5">
      <c r="A27" s="3">
        <v>248</v>
      </c>
      <c r="B27" s="4">
        <v>46029</v>
      </c>
      <c r="C27" s="12">
        <f>YEAR(SalesDataTable[[#This Row],[Order Date]])</f>
        <v>2026</v>
      </c>
      <c r="D27" s="15" t="str">
        <f>"Q"&amp;ROUNDUP(MONTH(SalesDataTable[[#This Row],[Order Date]])/3,0)</f>
        <v>Q1</v>
      </c>
      <c r="E27" s="12">
        <f>MONTH(SalesDataTable[[#This Row],[Order Date]])</f>
        <v>1</v>
      </c>
      <c r="F27" s="12" t="str">
        <f>TEXT(SalesDataTable[[#This Row],[Order Date]], "mmm")</f>
        <v>Jan</v>
      </c>
      <c r="G27" s="5" t="s">
        <v>6</v>
      </c>
      <c r="H27" s="5" t="s">
        <v>43</v>
      </c>
      <c r="I27" s="5" t="s">
        <v>28</v>
      </c>
      <c r="J27" s="5" t="s">
        <v>13</v>
      </c>
      <c r="K27" s="5" t="s">
        <v>4</v>
      </c>
      <c r="L27" s="5" t="s">
        <v>5</v>
      </c>
      <c r="M27" s="6">
        <v>3</v>
      </c>
      <c r="N27" s="7">
        <v>81.64</v>
      </c>
      <c r="O27" s="8">
        <v>0</v>
      </c>
      <c r="P27" s="7">
        <v>43.84</v>
      </c>
      <c r="Q27" s="7">
        <f t="shared" si="0"/>
        <v>244.92000000000002</v>
      </c>
      <c r="R27" s="7">
        <f t="shared" si="1"/>
        <v>131.52000000000001</v>
      </c>
      <c r="S27" s="7">
        <f t="shared" si="2"/>
        <v>113.4</v>
      </c>
      <c r="T27" s="9">
        <f t="shared" si="3"/>
        <v>0.46300832925036745</v>
      </c>
      <c r="U27" s="10">
        <f>YEAR(SalesDataTable[[#This Row],[Order Date]])</f>
        <v>2026</v>
      </c>
      <c r="V27" s="9" t="str">
        <f>"Q"&amp;ROUNDUP(MONTH(SalesDataTable[[#This Row],[Order Date]])/3,0)</f>
        <v>Q1</v>
      </c>
      <c r="W27" s="6">
        <f>MONTH(SalesDataTable[[#This Row],[Order Date]])</f>
        <v>1</v>
      </c>
      <c r="X27" s="9" t="str">
        <f>TEXT(SalesDataTable[[#This Row],[Order Date]],"mmm")</f>
        <v>Jan</v>
      </c>
    </row>
    <row r="28" spans="1:24" ht="15.5">
      <c r="A28" s="3">
        <v>1118</v>
      </c>
      <c r="B28" s="4">
        <v>46029</v>
      </c>
      <c r="C28" s="12">
        <f>YEAR(SalesDataTable[[#This Row],[Order Date]])</f>
        <v>2026</v>
      </c>
      <c r="D28" s="15" t="str">
        <f>"Q"&amp;ROUNDUP(MONTH(SalesDataTable[[#This Row],[Order Date]])/3,0)</f>
        <v>Q1</v>
      </c>
      <c r="E28" s="12">
        <f>MONTH(SalesDataTable[[#This Row],[Order Date]])</f>
        <v>1</v>
      </c>
      <c r="F28" s="12" t="str">
        <f>TEXT(SalesDataTable[[#This Row],[Order Date]], "mmm")</f>
        <v>Jan</v>
      </c>
      <c r="G28" s="5" t="s">
        <v>6</v>
      </c>
      <c r="H28" s="5" t="s">
        <v>43</v>
      </c>
      <c r="I28" s="5" t="s">
        <v>2</v>
      </c>
      <c r="J28" s="5" t="s">
        <v>3</v>
      </c>
      <c r="K28" s="5" t="s">
        <v>14</v>
      </c>
      <c r="L28" s="5" t="s">
        <v>44</v>
      </c>
      <c r="M28" s="6">
        <v>2</v>
      </c>
      <c r="N28" s="7">
        <v>131.63999999999999</v>
      </c>
      <c r="O28" s="8">
        <v>0.05</v>
      </c>
      <c r="P28" s="7">
        <v>69.02</v>
      </c>
      <c r="Q28" s="7">
        <f t="shared" si="0"/>
        <v>250.11599999999996</v>
      </c>
      <c r="R28" s="7">
        <f t="shared" si="1"/>
        <v>138.04</v>
      </c>
      <c r="S28" s="7">
        <f t="shared" si="2"/>
        <v>112.07599999999996</v>
      </c>
      <c r="T28" s="9">
        <f t="shared" si="3"/>
        <v>0.44809608341729429</v>
      </c>
      <c r="U28" s="10">
        <f>YEAR(SalesDataTable[[#This Row],[Order Date]])</f>
        <v>2026</v>
      </c>
      <c r="V28" s="9" t="str">
        <f>"Q"&amp;ROUNDUP(MONTH(SalesDataTable[[#This Row],[Order Date]])/3,0)</f>
        <v>Q1</v>
      </c>
      <c r="W28" s="6">
        <f>MONTH(SalesDataTable[[#This Row],[Order Date]])</f>
        <v>1</v>
      </c>
      <c r="X28" s="9" t="str">
        <f>TEXT(SalesDataTable[[#This Row],[Order Date]],"mmm")</f>
        <v>Jan</v>
      </c>
    </row>
    <row r="29" spans="1:24" ht="15.5">
      <c r="A29" s="3">
        <v>3023</v>
      </c>
      <c r="B29" s="4">
        <v>46029</v>
      </c>
      <c r="C29" s="12">
        <f>YEAR(SalesDataTable[[#This Row],[Order Date]])</f>
        <v>2026</v>
      </c>
      <c r="D29" s="15" t="str">
        <f>"Q"&amp;ROUNDUP(MONTH(SalesDataTable[[#This Row],[Order Date]])/3,0)</f>
        <v>Q1</v>
      </c>
      <c r="E29" s="12">
        <f>MONTH(SalesDataTable[[#This Row],[Order Date]])</f>
        <v>1</v>
      </c>
      <c r="F29" s="12" t="str">
        <f>TEXT(SalesDataTable[[#This Row],[Order Date]], "mmm")</f>
        <v>Jan</v>
      </c>
      <c r="G29" s="5" t="s">
        <v>11</v>
      </c>
      <c r="H29" s="5" t="s">
        <v>18</v>
      </c>
      <c r="I29" s="5" t="s">
        <v>28</v>
      </c>
      <c r="J29" s="5" t="s">
        <v>13</v>
      </c>
      <c r="K29" s="5" t="s">
        <v>9</v>
      </c>
      <c r="L29" s="5" t="s">
        <v>37</v>
      </c>
      <c r="M29" s="6">
        <v>2</v>
      </c>
      <c r="N29" s="7">
        <v>155.35</v>
      </c>
      <c r="O29" s="8">
        <v>0</v>
      </c>
      <c r="P29" s="7">
        <v>80.790000000000006</v>
      </c>
      <c r="Q29" s="7">
        <f t="shared" si="0"/>
        <v>310.7</v>
      </c>
      <c r="R29" s="7">
        <f t="shared" si="1"/>
        <v>161.58000000000001</v>
      </c>
      <c r="S29" s="7">
        <f t="shared" si="2"/>
        <v>149.11999999999998</v>
      </c>
      <c r="T29" s="9">
        <f t="shared" si="3"/>
        <v>0.47994850337946565</v>
      </c>
      <c r="U29" s="10">
        <f>YEAR(SalesDataTable[[#This Row],[Order Date]])</f>
        <v>2026</v>
      </c>
      <c r="V29" s="9" t="str">
        <f>"Q"&amp;ROUNDUP(MONTH(SalesDataTable[[#This Row],[Order Date]])/3,0)</f>
        <v>Q1</v>
      </c>
      <c r="W29" s="6">
        <f>MONTH(SalesDataTable[[#This Row],[Order Date]])</f>
        <v>1</v>
      </c>
      <c r="X29" s="9" t="str">
        <f>TEXT(SalesDataTable[[#This Row],[Order Date]],"mmm")</f>
        <v>Jan</v>
      </c>
    </row>
    <row r="30" spans="1:24" ht="15.5">
      <c r="A30" s="3">
        <v>3903</v>
      </c>
      <c r="B30" s="4">
        <v>46029</v>
      </c>
      <c r="C30" s="12">
        <f>YEAR(SalesDataTable[[#This Row],[Order Date]])</f>
        <v>2026</v>
      </c>
      <c r="D30" s="15" t="str">
        <f>"Q"&amp;ROUNDUP(MONTH(SalesDataTable[[#This Row],[Order Date]])/3,0)</f>
        <v>Q1</v>
      </c>
      <c r="E30" s="12">
        <f>MONTH(SalesDataTable[[#This Row],[Order Date]])</f>
        <v>1</v>
      </c>
      <c r="F30" s="12" t="str">
        <f>TEXT(SalesDataTable[[#This Row],[Order Date]], "mmm")</f>
        <v>Jan</v>
      </c>
      <c r="G30" s="5" t="s">
        <v>20</v>
      </c>
      <c r="H30" s="5" t="s">
        <v>33</v>
      </c>
      <c r="I30" s="5" t="s">
        <v>2</v>
      </c>
      <c r="J30" s="5" t="s">
        <v>3</v>
      </c>
      <c r="K30" s="5" t="s">
        <v>34</v>
      </c>
      <c r="L30" s="5" t="s">
        <v>45</v>
      </c>
      <c r="M30" s="6">
        <v>2</v>
      </c>
      <c r="N30" s="7">
        <v>51.56</v>
      </c>
      <c r="O30" s="8">
        <v>0.05</v>
      </c>
      <c r="P30" s="7">
        <v>22.26</v>
      </c>
      <c r="Q30" s="7">
        <f t="shared" si="0"/>
        <v>97.963999999999999</v>
      </c>
      <c r="R30" s="7">
        <f t="shared" si="1"/>
        <v>44.52</v>
      </c>
      <c r="S30" s="7">
        <f t="shared" si="2"/>
        <v>53.443999999999996</v>
      </c>
      <c r="T30" s="9">
        <f t="shared" si="3"/>
        <v>0.54554734392225712</v>
      </c>
      <c r="U30" s="10">
        <f>YEAR(SalesDataTable[[#This Row],[Order Date]])</f>
        <v>2026</v>
      </c>
      <c r="V30" s="9" t="str">
        <f>"Q"&amp;ROUNDUP(MONTH(SalesDataTable[[#This Row],[Order Date]])/3,0)</f>
        <v>Q1</v>
      </c>
      <c r="W30" s="6">
        <f>MONTH(SalesDataTable[[#This Row],[Order Date]])</f>
        <v>1</v>
      </c>
      <c r="X30" s="9" t="str">
        <f>TEXT(SalesDataTable[[#This Row],[Order Date]],"mmm")</f>
        <v>Jan</v>
      </c>
    </row>
    <row r="31" spans="1:24" ht="15.5">
      <c r="A31" s="3">
        <v>62</v>
      </c>
      <c r="B31" s="4">
        <v>46030</v>
      </c>
      <c r="C31" s="12">
        <f>YEAR(SalesDataTable[[#This Row],[Order Date]])</f>
        <v>2026</v>
      </c>
      <c r="D31" s="15" t="str">
        <f>"Q"&amp;ROUNDUP(MONTH(SalesDataTable[[#This Row],[Order Date]])/3,0)</f>
        <v>Q1</v>
      </c>
      <c r="E31" s="12">
        <f>MONTH(SalesDataTable[[#This Row],[Order Date]])</f>
        <v>1</v>
      </c>
      <c r="F31" s="12" t="str">
        <f>TEXT(SalesDataTable[[#This Row],[Order Date]], "mmm")</f>
        <v>Jan</v>
      </c>
      <c r="G31" s="5" t="s">
        <v>6</v>
      </c>
      <c r="H31" s="5" t="s">
        <v>43</v>
      </c>
      <c r="I31" s="5" t="s">
        <v>2</v>
      </c>
      <c r="J31" s="5" t="s">
        <v>13</v>
      </c>
      <c r="K31" s="5" t="s">
        <v>4</v>
      </c>
      <c r="L31" s="5" t="s">
        <v>22</v>
      </c>
      <c r="M31" s="6">
        <v>2</v>
      </c>
      <c r="N31" s="7">
        <v>51.63</v>
      </c>
      <c r="O31" s="8">
        <v>0</v>
      </c>
      <c r="P31" s="7">
        <v>22.54</v>
      </c>
      <c r="Q31" s="7">
        <f t="shared" si="0"/>
        <v>103.26</v>
      </c>
      <c r="R31" s="7">
        <f t="shared" si="1"/>
        <v>45.08</v>
      </c>
      <c r="S31" s="7">
        <f t="shared" si="2"/>
        <v>58.180000000000007</v>
      </c>
      <c r="T31" s="9">
        <f t="shared" si="3"/>
        <v>0.5634321131125315</v>
      </c>
      <c r="U31" s="10">
        <f>YEAR(SalesDataTable[[#This Row],[Order Date]])</f>
        <v>2026</v>
      </c>
      <c r="V31" s="9" t="str">
        <f>"Q"&amp;ROUNDUP(MONTH(SalesDataTable[[#This Row],[Order Date]])/3,0)</f>
        <v>Q1</v>
      </c>
      <c r="W31" s="6">
        <f>MONTH(SalesDataTable[[#This Row],[Order Date]])</f>
        <v>1</v>
      </c>
      <c r="X31" s="9" t="str">
        <f>TEXT(SalesDataTable[[#This Row],[Order Date]],"mmm")</f>
        <v>Jan</v>
      </c>
    </row>
    <row r="32" spans="1:24" ht="15.5">
      <c r="A32" s="3">
        <v>142</v>
      </c>
      <c r="B32" s="4">
        <v>46030</v>
      </c>
      <c r="C32" s="12">
        <f>YEAR(SalesDataTable[[#This Row],[Order Date]])</f>
        <v>2026</v>
      </c>
      <c r="D32" s="15" t="str">
        <f>"Q"&amp;ROUNDUP(MONTH(SalesDataTable[[#This Row],[Order Date]])/3,0)</f>
        <v>Q1</v>
      </c>
      <c r="E32" s="12">
        <f>MONTH(SalesDataTable[[#This Row],[Order Date]])</f>
        <v>1</v>
      </c>
      <c r="F32" s="12" t="str">
        <f>TEXT(SalesDataTable[[#This Row],[Order Date]], "mmm")</f>
        <v>Jan</v>
      </c>
      <c r="G32" s="5" t="s">
        <v>0</v>
      </c>
      <c r="H32" s="5" t="s">
        <v>36</v>
      </c>
      <c r="I32" s="5" t="s">
        <v>8</v>
      </c>
      <c r="J32" s="5" t="s">
        <v>16</v>
      </c>
      <c r="K32" s="5" t="s">
        <v>23</v>
      </c>
      <c r="L32" s="5" t="s">
        <v>24</v>
      </c>
      <c r="M32" s="6">
        <v>5</v>
      </c>
      <c r="N32" s="7">
        <v>344.88</v>
      </c>
      <c r="O32" s="8">
        <v>0.15</v>
      </c>
      <c r="P32" s="7">
        <v>190.66</v>
      </c>
      <c r="Q32" s="7">
        <f t="shared" si="0"/>
        <v>1465.74</v>
      </c>
      <c r="R32" s="7">
        <f t="shared" si="1"/>
        <v>953.3</v>
      </c>
      <c r="S32" s="7">
        <f t="shared" si="2"/>
        <v>512.44000000000005</v>
      </c>
      <c r="T32" s="9">
        <f t="shared" si="3"/>
        <v>0.34961180018284282</v>
      </c>
      <c r="U32" s="10">
        <f>YEAR(SalesDataTable[[#This Row],[Order Date]])</f>
        <v>2026</v>
      </c>
      <c r="V32" s="9" t="str">
        <f>"Q"&amp;ROUNDUP(MONTH(SalesDataTable[[#This Row],[Order Date]])/3,0)</f>
        <v>Q1</v>
      </c>
      <c r="W32" s="6">
        <f>MONTH(SalesDataTable[[#This Row],[Order Date]])</f>
        <v>1</v>
      </c>
      <c r="X32" s="9" t="str">
        <f>TEXT(SalesDataTable[[#This Row],[Order Date]],"mmm")</f>
        <v>Jan</v>
      </c>
    </row>
    <row r="33" spans="1:24" ht="15.5">
      <c r="A33" s="3">
        <v>450</v>
      </c>
      <c r="B33" s="4">
        <v>46030</v>
      </c>
      <c r="C33" s="12">
        <f>YEAR(SalesDataTable[[#This Row],[Order Date]])</f>
        <v>2026</v>
      </c>
      <c r="D33" s="15" t="str">
        <f>"Q"&amp;ROUNDUP(MONTH(SalesDataTable[[#This Row],[Order Date]])/3,0)</f>
        <v>Q1</v>
      </c>
      <c r="E33" s="12">
        <f>MONTH(SalesDataTable[[#This Row],[Order Date]])</f>
        <v>1</v>
      </c>
      <c r="F33" s="12" t="str">
        <f>TEXT(SalesDataTable[[#This Row],[Order Date]], "mmm")</f>
        <v>Jan</v>
      </c>
      <c r="G33" s="5" t="s">
        <v>11</v>
      </c>
      <c r="H33" s="5" t="s">
        <v>18</v>
      </c>
      <c r="I33" s="5" t="s">
        <v>19</v>
      </c>
      <c r="J33" s="5" t="s">
        <v>13</v>
      </c>
      <c r="K33" s="5" t="s">
        <v>9</v>
      </c>
      <c r="L33" s="5" t="s">
        <v>10</v>
      </c>
      <c r="M33" s="6">
        <v>2</v>
      </c>
      <c r="N33" s="7">
        <v>94.06</v>
      </c>
      <c r="O33" s="8">
        <v>0.15</v>
      </c>
      <c r="P33" s="7">
        <v>46.33</v>
      </c>
      <c r="Q33" s="7">
        <f t="shared" si="0"/>
        <v>159.90199999999999</v>
      </c>
      <c r="R33" s="7">
        <f t="shared" si="1"/>
        <v>92.66</v>
      </c>
      <c r="S33" s="7">
        <f t="shared" si="2"/>
        <v>67.24199999999999</v>
      </c>
      <c r="T33" s="9">
        <f t="shared" si="3"/>
        <v>0.42052006854198193</v>
      </c>
      <c r="U33" s="10">
        <f>YEAR(SalesDataTable[[#This Row],[Order Date]])</f>
        <v>2026</v>
      </c>
      <c r="V33" s="9" t="str">
        <f>"Q"&amp;ROUNDUP(MONTH(SalesDataTable[[#This Row],[Order Date]])/3,0)</f>
        <v>Q1</v>
      </c>
      <c r="W33" s="6">
        <f>MONTH(SalesDataTable[[#This Row],[Order Date]])</f>
        <v>1</v>
      </c>
      <c r="X33" s="9" t="str">
        <f>TEXT(SalesDataTable[[#This Row],[Order Date]],"mmm")</f>
        <v>Jan</v>
      </c>
    </row>
    <row r="34" spans="1:24" ht="15.5">
      <c r="A34" s="3">
        <v>4397</v>
      </c>
      <c r="B34" s="4">
        <v>46030</v>
      </c>
      <c r="C34" s="12">
        <f>YEAR(SalesDataTable[[#This Row],[Order Date]])</f>
        <v>2026</v>
      </c>
      <c r="D34" s="15" t="str">
        <f>"Q"&amp;ROUNDUP(MONTH(SalesDataTable[[#This Row],[Order Date]])/3,0)</f>
        <v>Q1</v>
      </c>
      <c r="E34" s="12">
        <f>MONTH(SalesDataTable[[#This Row],[Order Date]])</f>
        <v>1</v>
      </c>
      <c r="F34" s="12" t="str">
        <f>TEXT(SalesDataTable[[#This Row],[Order Date]], "mmm")</f>
        <v>Jan</v>
      </c>
      <c r="G34" s="5" t="s">
        <v>0</v>
      </c>
      <c r="H34" s="5" t="s">
        <v>1</v>
      </c>
      <c r="I34" s="5" t="s">
        <v>2</v>
      </c>
      <c r="J34" s="5" t="s">
        <v>16</v>
      </c>
      <c r="K34" s="5" t="s">
        <v>9</v>
      </c>
      <c r="L34" s="5" t="s">
        <v>46</v>
      </c>
      <c r="M34" s="6">
        <v>1</v>
      </c>
      <c r="N34" s="7">
        <v>72.38</v>
      </c>
      <c r="O34" s="8">
        <v>0</v>
      </c>
      <c r="P34" s="7">
        <v>31.65</v>
      </c>
      <c r="Q34" s="7">
        <f t="shared" si="0"/>
        <v>72.38</v>
      </c>
      <c r="R34" s="7">
        <f t="shared" si="1"/>
        <v>31.65</v>
      </c>
      <c r="S34" s="7">
        <f t="shared" si="2"/>
        <v>40.729999999999997</v>
      </c>
      <c r="T34" s="9">
        <f t="shared" si="3"/>
        <v>0.56272450953302011</v>
      </c>
      <c r="U34" s="10">
        <f>YEAR(SalesDataTable[[#This Row],[Order Date]])</f>
        <v>2026</v>
      </c>
      <c r="V34" s="9" t="str">
        <f>"Q"&amp;ROUNDUP(MONTH(SalesDataTable[[#This Row],[Order Date]])/3,0)</f>
        <v>Q1</v>
      </c>
      <c r="W34" s="6">
        <f>MONTH(SalesDataTable[[#This Row],[Order Date]])</f>
        <v>1</v>
      </c>
      <c r="X34" s="9" t="str">
        <f>TEXT(SalesDataTable[[#This Row],[Order Date]],"mmm")</f>
        <v>Jan</v>
      </c>
    </row>
    <row r="35" spans="1:24" ht="15.5">
      <c r="A35" s="3">
        <v>4798</v>
      </c>
      <c r="B35" s="4">
        <v>46030</v>
      </c>
      <c r="C35" s="12">
        <f>YEAR(SalesDataTable[[#This Row],[Order Date]])</f>
        <v>2026</v>
      </c>
      <c r="D35" s="15" t="str">
        <f>"Q"&amp;ROUNDUP(MONTH(SalesDataTable[[#This Row],[Order Date]])/3,0)</f>
        <v>Q1</v>
      </c>
      <c r="E35" s="12">
        <f>MONTH(SalesDataTable[[#This Row],[Order Date]])</f>
        <v>1</v>
      </c>
      <c r="F35" s="12" t="str">
        <f>TEXT(SalesDataTable[[#This Row],[Order Date]], "mmm")</f>
        <v>Jan</v>
      </c>
      <c r="G35" s="5" t="s">
        <v>6</v>
      </c>
      <c r="H35" s="5" t="s">
        <v>27</v>
      </c>
      <c r="I35" s="5" t="s">
        <v>2</v>
      </c>
      <c r="J35" s="5" t="s">
        <v>13</v>
      </c>
      <c r="K35" s="5" t="s">
        <v>9</v>
      </c>
      <c r="L35" s="5" t="s">
        <v>37</v>
      </c>
      <c r="M35" s="6">
        <v>1</v>
      </c>
      <c r="N35" s="7">
        <v>153.69</v>
      </c>
      <c r="O35" s="8">
        <v>0</v>
      </c>
      <c r="P35" s="7">
        <v>77.47</v>
      </c>
      <c r="Q35" s="7">
        <f t="shared" si="0"/>
        <v>153.69</v>
      </c>
      <c r="R35" s="7">
        <f t="shared" si="1"/>
        <v>77.47</v>
      </c>
      <c r="S35" s="7">
        <f t="shared" si="2"/>
        <v>76.22</v>
      </c>
      <c r="T35" s="9">
        <f t="shared" si="3"/>
        <v>0.49593337237295854</v>
      </c>
      <c r="U35" s="10">
        <f>YEAR(SalesDataTable[[#This Row],[Order Date]])</f>
        <v>2026</v>
      </c>
      <c r="V35" s="9" t="str">
        <f>"Q"&amp;ROUNDUP(MONTH(SalesDataTable[[#This Row],[Order Date]])/3,0)</f>
        <v>Q1</v>
      </c>
      <c r="W35" s="6">
        <f>MONTH(SalesDataTable[[#This Row],[Order Date]])</f>
        <v>1</v>
      </c>
      <c r="X35" s="9" t="str">
        <f>TEXT(SalesDataTable[[#This Row],[Order Date]],"mmm")</f>
        <v>Jan</v>
      </c>
    </row>
    <row r="36" spans="1:24" ht="15.5">
      <c r="A36" s="3">
        <v>136</v>
      </c>
      <c r="B36" s="4">
        <v>46031</v>
      </c>
      <c r="C36" s="12">
        <f>YEAR(SalesDataTable[[#This Row],[Order Date]])</f>
        <v>2026</v>
      </c>
      <c r="D36" s="15" t="str">
        <f>"Q"&amp;ROUNDUP(MONTH(SalesDataTable[[#This Row],[Order Date]])/3,0)</f>
        <v>Q1</v>
      </c>
      <c r="E36" s="12">
        <f>MONTH(SalesDataTable[[#This Row],[Order Date]])</f>
        <v>1</v>
      </c>
      <c r="F36" s="12" t="str">
        <f>TEXT(SalesDataTable[[#This Row],[Order Date]], "mmm")</f>
        <v>Jan</v>
      </c>
      <c r="G36" s="5" t="s">
        <v>20</v>
      </c>
      <c r="H36" s="5" t="s">
        <v>47</v>
      </c>
      <c r="I36" s="5" t="s">
        <v>8</v>
      </c>
      <c r="J36" s="5" t="s">
        <v>16</v>
      </c>
      <c r="K36" s="5" t="s">
        <v>14</v>
      </c>
      <c r="L36" s="5" t="s">
        <v>48</v>
      </c>
      <c r="M36" s="6">
        <v>15</v>
      </c>
      <c r="N36" s="7">
        <v>168.62</v>
      </c>
      <c r="O36" s="8">
        <v>0.05</v>
      </c>
      <c r="P36" s="7">
        <v>86.09</v>
      </c>
      <c r="Q36" s="7">
        <f t="shared" si="0"/>
        <v>2402.835</v>
      </c>
      <c r="R36" s="7">
        <f t="shared" si="1"/>
        <v>1291.3500000000001</v>
      </c>
      <c r="S36" s="7">
        <f t="shared" si="2"/>
        <v>1111.4849999999999</v>
      </c>
      <c r="T36" s="9">
        <f t="shared" si="3"/>
        <v>0.46257233642759488</v>
      </c>
      <c r="U36" s="10">
        <f>YEAR(SalesDataTable[[#This Row],[Order Date]])</f>
        <v>2026</v>
      </c>
      <c r="V36" s="9" t="str">
        <f>"Q"&amp;ROUNDUP(MONTH(SalesDataTable[[#This Row],[Order Date]])/3,0)</f>
        <v>Q1</v>
      </c>
      <c r="W36" s="6">
        <f>MONTH(SalesDataTable[[#This Row],[Order Date]])</f>
        <v>1</v>
      </c>
      <c r="X36" s="9" t="str">
        <f>TEXT(SalesDataTable[[#This Row],[Order Date]],"mmm")</f>
        <v>Jan</v>
      </c>
    </row>
    <row r="37" spans="1:24" ht="15.5">
      <c r="A37" s="3">
        <v>2782</v>
      </c>
      <c r="B37" s="4">
        <v>46031</v>
      </c>
      <c r="C37" s="12">
        <f>YEAR(SalesDataTable[[#This Row],[Order Date]])</f>
        <v>2026</v>
      </c>
      <c r="D37" s="15" t="str">
        <f>"Q"&amp;ROUNDUP(MONTH(SalesDataTable[[#This Row],[Order Date]])/3,0)</f>
        <v>Q1</v>
      </c>
      <c r="E37" s="12">
        <f>MONTH(SalesDataTable[[#This Row],[Order Date]])</f>
        <v>1</v>
      </c>
      <c r="F37" s="12" t="str">
        <f>TEXT(SalesDataTable[[#This Row],[Order Date]], "mmm")</f>
        <v>Jan</v>
      </c>
      <c r="G37" s="5" t="s">
        <v>20</v>
      </c>
      <c r="H37" s="5" t="s">
        <v>21</v>
      </c>
      <c r="I37" s="5" t="s">
        <v>2</v>
      </c>
      <c r="J37" s="5" t="s">
        <v>13</v>
      </c>
      <c r="K37" s="5" t="s">
        <v>9</v>
      </c>
      <c r="L37" s="5" t="s">
        <v>37</v>
      </c>
      <c r="M37" s="6">
        <v>1</v>
      </c>
      <c r="N37" s="7">
        <v>152.75</v>
      </c>
      <c r="O37" s="8">
        <v>0.05</v>
      </c>
      <c r="P37" s="7">
        <v>79.88</v>
      </c>
      <c r="Q37" s="7">
        <f t="shared" si="0"/>
        <v>145.11249999999998</v>
      </c>
      <c r="R37" s="7">
        <f t="shared" si="1"/>
        <v>79.88</v>
      </c>
      <c r="S37" s="7">
        <f t="shared" si="2"/>
        <v>65.232499999999987</v>
      </c>
      <c r="T37" s="9">
        <f t="shared" si="3"/>
        <v>0.44953053665259707</v>
      </c>
      <c r="U37" s="10">
        <f>YEAR(SalesDataTable[[#This Row],[Order Date]])</f>
        <v>2026</v>
      </c>
      <c r="V37" s="9" t="str">
        <f>"Q"&amp;ROUNDUP(MONTH(SalesDataTable[[#This Row],[Order Date]])/3,0)</f>
        <v>Q1</v>
      </c>
      <c r="W37" s="6">
        <f>MONTH(SalesDataTable[[#This Row],[Order Date]])</f>
        <v>1</v>
      </c>
      <c r="X37" s="9" t="str">
        <f>TEXT(SalesDataTable[[#This Row],[Order Date]],"mmm")</f>
        <v>Jan</v>
      </c>
    </row>
    <row r="38" spans="1:24" ht="15.5">
      <c r="A38" s="3">
        <v>4704</v>
      </c>
      <c r="B38" s="4">
        <v>46031</v>
      </c>
      <c r="C38" s="12">
        <f>YEAR(SalesDataTable[[#This Row],[Order Date]])</f>
        <v>2026</v>
      </c>
      <c r="D38" s="15" t="str">
        <f>"Q"&amp;ROUNDUP(MONTH(SalesDataTable[[#This Row],[Order Date]])/3,0)</f>
        <v>Q1</v>
      </c>
      <c r="E38" s="12">
        <f>MONTH(SalesDataTable[[#This Row],[Order Date]])</f>
        <v>1</v>
      </c>
      <c r="F38" s="12" t="str">
        <f>TEXT(SalesDataTable[[#This Row],[Order Date]], "mmm")</f>
        <v>Jan</v>
      </c>
      <c r="G38" s="5" t="s">
        <v>6</v>
      </c>
      <c r="H38" s="5" t="s">
        <v>49</v>
      </c>
      <c r="I38" s="5" t="s">
        <v>28</v>
      </c>
      <c r="J38" s="5" t="s">
        <v>13</v>
      </c>
      <c r="K38" s="5" t="s">
        <v>34</v>
      </c>
      <c r="L38" s="5" t="s">
        <v>42</v>
      </c>
      <c r="M38" s="6">
        <v>2</v>
      </c>
      <c r="N38" s="7">
        <v>36.72</v>
      </c>
      <c r="O38" s="8">
        <v>0.05</v>
      </c>
      <c r="P38" s="7">
        <v>14.15</v>
      </c>
      <c r="Q38" s="7">
        <f t="shared" si="0"/>
        <v>69.768000000000001</v>
      </c>
      <c r="R38" s="7">
        <f t="shared" si="1"/>
        <v>28.3</v>
      </c>
      <c r="S38" s="7">
        <f t="shared" si="2"/>
        <v>41.468000000000004</v>
      </c>
      <c r="T38" s="9">
        <f t="shared" si="3"/>
        <v>0.59436991170737308</v>
      </c>
      <c r="U38" s="10">
        <f>YEAR(SalesDataTable[[#This Row],[Order Date]])</f>
        <v>2026</v>
      </c>
      <c r="V38" s="9" t="str">
        <f>"Q"&amp;ROUNDUP(MONTH(SalesDataTable[[#This Row],[Order Date]])/3,0)</f>
        <v>Q1</v>
      </c>
      <c r="W38" s="6">
        <f>MONTH(SalesDataTable[[#This Row],[Order Date]])</f>
        <v>1</v>
      </c>
      <c r="X38" s="9" t="str">
        <f>TEXT(SalesDataTable[[#This Row],[Order Date]],"mmm")</f>
        <v>Jan</v>
      </c>
    </row>
    <row r="39" spans="1:24" ht="15.5">
      <c r="A39" s="3">
        <v>69</v>
      </c>
      <c r="B39" s="4">
        <v>46032</v>
      </c>
      <c r="C39" s="12">
        <f>YEAR(SalesDataTable[[#This Row],[Order Date]])</f>
        <v>2026</v>
      </c>
      <c r="D39" s="15" t="str">
        <f>"Q"&amp;ROUNDUP(MONTH(SalesDataTable[[#This Row],[Order Date]])/3,0)</f>
        <v>Q1</v>
      </c>
      <c r="E39" s="12">
        <f>MONTH(SalesDataTable[[#This Row],[Order Date]])</f>
        <v>1</v>
      </c>
      <c r="F39" s="12" t="str">
        <f>TEXT(SalesDataTable[[#This Row],[Order Date]], "mmm")</f>
        <v>Jan</v>
      </c>
      <c r="G39" s="5" t="s">
        <v>0</v>
      </c>
      <c r="H39" s="5" t="s">
        <v>50</v>
      </c>
      <c r="I39" s="5" t="s">
        <v>2</v>
      </c>
      <c r="J39" s="5" t="s">
        <v>3</v>
      </c>
      <c r="K39" s="5" t="s">
        <v>9</v>
      </c>
      <c r="L39" s="5" t="s">
        <v>17</v>
      </c>
      <c r="M39" s="6">
        <v>6</v>
      </c>
      <c r="N39" s="7">
        <v>141.31</v>
      </c>
      <c r="O39" s="8">
        <v>0.05</v>
      </c>
      <c r="P39" s="7">
        <v>79.349999999999994</v>
      </c>
      <c r="Q39" s="7">
        <f t="shared" si="0"/>
        <v>805.46699999999998</v>
      </c>
      <c r="R39" s="7">
        <f t="shared" si="1"/>
        <v>476.09999999999997</v>
      </c>
      <c r="S39" s="7">
        <f t="shared" si="2"/>
        <v>329.36700000000002</v>
      </c>
      <c r="T39" s="9">
        <f t="shared" si="3"/>
        <v>0.4089143316858419</v>
      </c>
      <c r="U39" s="10">
        <f>YEAR(SalesDataTable[[#This Row],[Order Date]])</f>
        <v>2026</v>
      </c>
      <c r="V39" s="9" t="str">
        <f>"Q"&amp;ROUNDUP(MONTH(SalesDataTable[[#This Row],[Order Date]])/3,0)</f>
        <v>Q1</v>
      </c>
      <c r="W39" s="6">
        <f>MONTH(SalesDataTable[[#This Row],[Order Date]])</f>
        <v>1</v>
      </c>
      <c r="X39" s="9" t="str">
        <f>TEXT(SalesDataTable[[#This Row],[Order Date]],"mmm")</f>
        <v>Jan</v>
      </c>
    </row>
    <row r="40" spans="1:24" ht="15.5">
      <c r="A40" s="3">
        <v>490</v>
      </c>
      <c r="B40" s="4">
        <v>46032</v>
      </c>
      <c r="C40" s="12">
        <f>YEAR(SalesDataTable[[#This Row],[Order Date]])</f>
        <v>2026</v>
      </c>
      <c r="D40" s="15" t="str">
        <f>"Q"&amp;ROUNDUP(MONTH(SalesDataTable[[#This Row],[Order Date]])/3,0)</f>
        <v>Q1</v>
      </c>
      <c r="E40" s="12">
        <f>MONTH(SalesDataTable[[#This Row],[Order Date]])</f>
        <v>1</v>
      </c>
      <c r="F40" s="12" t="str">
        <f>TEXT(SalesDataTable[[#This Row],[Order Date]], "mmm")</f>
        <v>Jan</v>
      </c>
      <c r="G40" s="5" t="s">
        <v>11</v>
      </c>
      <c r="H40" s="5" t="s">
        <v>39</v>
      </c>
      <c r="I40" s="5" t="s">
        <v>2</v>
      </c>
      <c r="J40" s="5" t="s">
        <v>16</v>
      </c>
      <c r="K40" s="5" t="s">
        <v>23</v>
      </c>
      <c r="L40" s="5" t="s">
        <v>51</v>
      </c>
      <c r="M40" s="6">
        <v>2</v>
      </c>
      <c r="N40" s="7">
        <v>121.23</v>
      </c>
      <c r="O40" s="8">
        <v>0</v>
      </c>
      <c r="P40" s="7">
        <v>59.66</v>
      </c>
      <c r="Q40" s="7">
        <f t="shared" si="0"/>
        <v>242.46</v>
      </c>
      <c r="R40" s="7">
        <f t="shared" si="1"/>
        <v>119.32</v>
      </c>
      <c r="S40" s="7">
        <f t="shared" si="2"/>
        <v>123.14000000000001</v>
      </c>
      <c r="T40" s="9">
        <f t="shared" si="3"/>
        <v>0.50787758805576178</v>
      </c>
      <c r="U40" s="10">
        <f>YEAR(SalesDataTable[[#This Row],[Order Date]])</f>
        <v>2026</v>
      </c>
      <c r="V40" s="9" t="str">
        <f>"Q"&amp;ROUNDUP(MONTH(SalesDataTable[[#This Row],[Order Date]])/3,0)</f>
        <v>Q1</v>
      </c>
      <c r="W40" s="6">
        <f>MONTH(SalesDataTable[[#This Row],[Order Date]])</f>
        <v>1</v>
      </c>
      <c r="X40" s="9" t="str">
        <f>TEXT(SalesDataTable[[#This Row],[Order Date]],"mmm")</f>
        <v>Jan</v>
      </c>
    </row>
    <row r="41" spans="1:24" ht="15.5">
      <c r="A41" s="3">
        <v>3685</v>
      </c>
      <c r="B41" s="4">
        <v>46032</v>
      </c>
      <c r="C41" s="12">
        <f>YEAR(SalesDataTable[[#This Row],[Order Date]])</f>
        <v>2026</v>
      </c>
      <c r="D41" s="15" t="str">
        <f>"Q"&amp;ROUNDUP(MONTH(SalesDataTable[[#This Row],[Order Date]])/3,0)</f>
        <v>Q1</v>
      </c>
      <c r="E41" s="12">
        <f>MONTH(SalesDataTable[[#This Row],[Order Date]])</f>
        <v>1</v>
      </c>
      <c r="F41" s="12" t="str">
        <f>TEXT(SalesDataTable[[#This Row],[Order Date]], "mmm")</f>
        <v>Jan</v>
      </c>
      <c r="G41" s="5" t="s">
        <v>20</v>
      </c>
      <c r="H41" s="5" t="s">
        <v>33</v>
      </c>
      <c r="I41" s="5" t="s">
        <v>2</v>
      </c>
      <c r="J41" s="5" t="s">
        <v>13</v>
      </c>
      <c r="K41" s="5" t="s">
        <v>14</v>
      </c>
      <c r="L41" s="5" t="s">
        <v>48</v>
      </c>
      <c r="M41" s="6">
        <v>3</v>
      </c>
      <c r="N41" s="7">
        <v>161.58000000000001</v>
      </c>
      <c r="O41" s="8">
        <v>0</v>
      </c>
      <c r="P41" s="7">
        <v>85.58</v>
      </c>
      <c r="Q41" s="7">
        <f t="shared" si="0"/>
        <v>484.74</v>
      </c>
      <c r="R41" s="7">
        <f t="shared" si="1"/>
        <v>256.74</v>
      </c>
      <c r="S41" s="7">
        <f t="shared" si="2"/>
        <v>228</v>
      </c>
      <c r="T41" s="9">
        <f t="shared" si="3"/>
        <v>0.47035524198539425</v>
      </c>
      <c r="U41" s="10">
        <f>YEAR(SalesDataTable[[#This Row],[Order Date]])</f>
        <v>2026</v>
      </c>
      <c r="V41" s="9" t="str">
        <f>"Q"&amp;ROUNDUP(MONTH(SalesDataTable[[#This Row],[Order Date]])/3,0)</f>
        <v>Q1</v>
      </c>
      <c r="W41" s="6">
        <f>MONTH(SalesDataTable[[#This Row],[Order Date]])</f>
        <v>1</v>
      </c>
      <c r="X41" s="9" t="str">
        <f>TEXT(SalesDataTable[[#This Row],[Order Date]],"mmm")</f>
        <v>Jan</v>
      </c>
    </row>
    <row r="42" spans="1:24" ht="15.5">
      <c r="A42" s="3">
        <v>3796</v>
      </c>
      <c r="B42" s="4">
        <v>46032</v>
      </c>
      <c r="C42" s="12">
        <f>YEAR(SalesDataTable[[#This Row],[Order Date]])</f>
        <v>2026</v>
      </c>
      <c r="D42" s="15" t="str">
        <f>"Q"&amp;ROUNDUP(MONTH(SalesDataTable[[#This Row],[Order Date]])/3,0)</f>
        <v>Q1</v>
      </c>
      <c r="E42" s="12">
        <f>MONTH(SalesDataTable[[#This Row],[Order Date]])</f>
        <v>1</v>
      </c>
      <c r="F42" s="12" t="str">
        <f>TEXT(SalesDataTable[[#This Row],[Order Date]], "mmm")</f>
        <v>Jan</v>
      </c>
      <c r="G42" s="5" t="s">
        <v>20</v>
      </c>
      <c r="H42" s="5" t="s">
        <v>33</v>
      </c>
      <c r="I42" s="5" t="s">
        <v>19</v>
      </c>
      <c r="J42" s="5" t="s">
        <v>3</v>
      </c>
      <c r="K42" s="5" t="s">
        <v>14</v>
      </c>
      <c r="L42" s="5" t="s">
        <v>48</v>
      </c>
      <c r="M42" s="6">
        <v>2</v>
      </c>
      <c r="N42" s="7">
        <v>166.84</v>
      </c>
      <c r="O42" s="8">
        <v>0</v>
      </c>
      <c r="P42" s="7">
        <v>88.67</v>
      </c>
      <c r="Q42" s="7">
        <f t="shared" si="0"/>
        <v>333.68</v>
      </c>
      <c r="R42" s="7">
        <f t="shared" si="1"/>
        <v>177.34</v>
      </c>
      <c r="S42" s="7">
        <f t="shared" si="2"/>
        <v>156.34</v>
      </c>
      <c r="T42" s="9">
        <f t="shared" si="3"/>
        <v>0.4685327259649964</v>
      </c>
      <c r="U42" s="10">
        <f>YEAR(SalesDataTable[[#This Row],[Order Date]])</f>
        <v>2026</v>
      </c>
      <c r="V42" s="9" t="str">
        <f>"Q"&amp;ROUNDUP(MONTH(SalesDataTable[[#This Row],[Order Date]])/3,0)</f>
        <v>Q1</v>
      </c>
      <c r="W42" s="6">
        <f>MONTH(SalesDataTable[[#This Row],[Order Date]])</f>
        <v>1</v>
      </c>
      <c r="X42" s="9" t="str">
        <f>TEXT(SalesDataTable[[#This Row],[Order Date]],"mmm")</f>
        <v>Jan</v>
      </c>
    </row>
    <row r="43" spans="1:24" ht="15.5">
      <c r="A43" s="3">
        <v>387</v>
      </c>
      <c r="B43" s="4">
        <v>46033</v>
      </c>
      <c r="C43" s="12">
        <f>YEAR(SalesDataTable[[#This Row],[Order Date]])</f>
        <v>2026</v>
      </c>
      <c r="D43" s="15" t="str">
        <f>"Q"&amp;ROUNDUP(MONTH(SalesDataTable[[#This Row],[Order Date]])/3,0)</f>
        <v>Q1</v>
      </c>
      <c r="E43" s="12">
        <f>MONTH(SalesDataTable[[#This Row],[Order Date]])</f>
        <v>1</v>
      </c>
      <c r="F43" s="12" t="str">
        <f>TEXT(SalesDataTable[[#This Row],[Order Date]], "mmm")</f>
        <v>Jan</v>
      </c>
      <c r="G43" s="5" t="s">
        <v>11</v>
      </c>
      <c r="H43" s="5" t="s">
        <v>25</v>
      </c>
      <c r="I43" s="5" t="s">
        <v>2</v>
      </c>
      <c r="J43" s="5" t="s">
        <v>3</v>
      </c>
      <c r="K43" s="5" t="s">
        <v>9</v>
      </c>
      <c r="L43" s="5" t="s">
        <v>37</v>
      </c>
      <c r="M43" s="6">
        <v>1</v>
      </c>
      <c r="N43" s="7">
        <v>150.96</v>
      </c>
      <c r="O43" s="8">
        <v>0</v>
      </c>
      <c r="P43" s="7">
        <v>77.5</v>
      </c>
      <c r="Q43" s="7">
        <f t="shared" si="0"/>
        <v>150.96</v>
      </c>
      <c r="R43" s="7">
        <f t="shared" si="1"/>
        <v>77.5</v>
      </c>
      <c r="S43" s="7">
        <f t="shared" si="2"/>
        <v>73.460000000000008</v>
      </c>
      <c r="T43" s="9">
        <f t="shared" si="3"/>
        <v>0.48661897191308956</v>
      </c>
      <c r="U43" s="10">
        <f>YEAR(SalesDataTable[[#This Row],[Order Date]])</f>
        <v>2026</v>
      </c>
      <c r="V43" s="9" t="str">
        <f>"Q"&amp;ROUNDUP(MONTH(SalesDataTable[[#This Row],[Order Date]])/3,0)</f>
        <v>Q1</v>
      </c>
      <c r="W43" s="6">
        <f>MONTH(SalesDataTable[[#This Row],[Order Date]])</f>
        <v>1</v>
      </c>
      <c r="X43" s="9" t="str">
        <f>TEXT(SalesDataTable[[#This Row],[Order Date]],"mmm")</f>
        <v>Jan</v>
      </c>
    </row>
    <row r="44" spans="1:24" ht="15.5">
      <c r="A44" s="3">
        <v>2796</v>
      </c>
      <c r="B44" s="4">
        <v>46033</v>
      </c>
      <c r="C44" s="12">
        <f>YEAR(SalesDataTable[[#This Row],[Order Date]])</f>
        <v>2026</v>
      </c>
      <c r="D44" s="15" t="str">
        <f>"Q"&amp;ROUNDUP(MONTH(SalesDataTable[[#This Row],[Order Date]])/3,0)</f>
        <v>Q1</v>
      </c>
      <c r="E44" s="12">
        <f>MONTH(SalesDataTable[[#This Row],[Order Date]])</f>
        <v>1</v>
      </c>
      <c r="F44" s="12" t="str">
        <f>TEXT(SalesDataTable[[#This Row],[Order Date]], "mmm")</f>
        <v>Jan</v>
      </c>
      <c r="G44" s="5" t="s">
        <v>20</v>
      </c>
      <c r="H44" s="5" t="s">
        <v>31</v>
      </c>
      <c r="I44" s="5" t="s">
        <v>19</v>
      </c>
      <c r="J44" s="5" t="s">
        <v>3</v>
      </c>
      <c r="K44" s="5" t="s">
        <v>14</v>
      </c>
      <c r="L44" s="5" t="s">
        <v>15</v>
      </c>
      <c r="M44" s="6">
        <v>3</v>
      </c>
      <c r="N44" s="7">
        <v>36.33</v>
      </c>
      <c r="O44" s="8">
        <v>0.05</v>
      </c>
      <c r="P44" s="7">
        <v>13.27</v>
      </c>
      <c r="Q44" s="7">
        <f t="shared" si="0"/>
        <v>103.54049999999999</v>
      </c>
      <c r="R44" s="7">
        <f t="shared" si="1"/>
        <v>39.81</v>
      </c>
      <c r="S44" s="7">
        <f t="shared" si="2"/>
        <v>63.730499999999992</v>
      </c>
      <c r="T44" s="9">
        <f t="shared" si="3"/>
        <v>0.61551277036521934</v>
      </c>
      <c r="U44" s="10">
        <f>YEAR(SalesDataTable[[#This Row],[Order Date]])</f>
        <v>2026</v>
      </c>
      <c r="V44" s="9" t="str">
        <f>"Q"&amp;ROUNDUP(MONTH(SalesDataTable[[#This Row],[Order Date]])/3,0)</f>
        <v>Q1</v>
      </c>
      <c r="W44" s="6">
        <f>MONTH(SalesDataTable[[#This Row],[Order Date]])</f>
        <v>1</v>
      </c>
      <c r="X44" s="9" t="str">
        <f>TEXT(SalesDataTable[[#This Row],[Order Date]],"mmm")</f>
        <v>Jan</v>
      </c>
    </row>
    <row r="45" spans="1:24" ht="15.5">
      <c r="A45" s="3">
        <v>3703</v>
      </c>
      <c r="B45" s="4">
        <v>46033</v>
      </c>
      <c r="C45" s="12">
        <f>YEAR(SalesDataTable[[#This Row],[Order Date]])</f>
        <v>2026</v>
      </c>
      <c r="D45" s="15" t="str">
        <f>"Q"&amp;ROUNDUP(MONTH(SalesDataTable[[#This Row],[Order Date]])/3,0)</f>
        <v>Q1</v>
      </c>
      <c r="E45" s="12">
        <f>MONTH(SalesDataTable[[#This Row],[Order Date]])</f>
        <v>1</v>
      </c>
      <c r="F45" s="12" t="str">
        <f>TEXT(SalesDataTable[[#This Row],[Order Date]], "mmm")</f>
        <v>Jan</v>
      </c>
      <c r="G45" s="5" t="s">
        <v>20</v>
      </c>
      <c r="H45" s="5" t="s">
        <v>33</v>
      </c>
      <c r="I45" s="5" t="s">
        <v>2</v>
      </c>
      <c r="J45" s="5" t="s">
        <v>3</v>
      </c>
      <c r="K45" s="5" t="s">
        <v>14</v>
      </c>
      <c r="L45" s="5" t="s">
        <v>15</v>
      </c>
      <c r="M45" s="6">
        <v>1</v>
      </c>
      <c r="N45" s="7">
        <v>35.340000000000003</v>
      </c>
      <c r="O45" s="8">
        <v>0.1</v>
      </c>
      <c r="P45" s="7">
        <v>13.36</v>
      </c>
      <c r="Q45" s="7">
        <f t="shared" si="0"/>
        <v>31.806000000000004</v>
      </c>
      <c r="R45" s="7">
        <f t="shared" si="1"/>
        <v>13.36</v>
      </c>
      <c r="S45" s="7">
        <f t="shared" si="2"/>
        <v>18.446000000000005</v>
      </c>
      <c r="T45" s="9">
        <f t="shared" si="3"/>
        <v>0.5799534678991386</v>
      </c>
      <c r="U45" s="10">
        <f>YEAR(SalesDataTable[[#This Row],[Order Date]])</f>
        <v>2026</v>
      </c>
      <c r="V45" s="9" t="str">
        <f>"Q"&amp;ROUNDUP(MONTH(SalesDataTable[[#This Row],[Order Date]])/3,0)</f>
        <v>Q1</v>
      </c>
      <c r="W45" s="6">
        <f>MONTH(SalesDataTable[[#This Row],[Order Date]])</f>
        <v>1</v>
      </c>
      <c r="X45" s="9" t="str">
        <f>TEXT(SalesDataTable[[#This Row],[Order Date]],"mmm")</f>
        <v>Jan</v>
      </c>
    </row>
    <row r="46" spans="1:24" ht="15.5">
      <c r="A46" s="3">
        <v>4674</v>
      </c>
      <c r="B46" s="4">
        <v>46033</v>
      </c>
      <c r="C46" s="12">
        <f>YEAR(SalesDataTable[[#This Row],[Order Date]])</f>
        <v>2026</v>
      </c>
      <c r="D46" s="15" t="str">
        <f>"Q"&amp;ROUNDUP(MONTH(SalesDataTable[[#This Row],[Order Date]])/3,0)</f>
        <v>Q1</v>
      </c>
      <c r="E46" s="12">
        <f>MONTH(SalesDataTable[[#This Row],[Order Date]])</f>
        <v>1</v>
      </c>
      <c r="F46" s="12" t="str">
        <f>TEXT(SalesDataTable[[#This Row],[Order Date]], "mmm")</f>
        <v>Jan</v>
      </c>
      <c r="G46" s="5" t="s">
        <v>20</v>
      </c>
      <c r="H46" s="5" t="s">
        <v>33</v>
      </c>
      <c r="I46" s="5" t="s">
        <v>2</v>
      </c>
      <c r="J46" s="5" t="s">
        <v>3</v>
      </c>
      <c r="K46" s="5" t="s">
        <v>14</v>
      </c>
      <c r="L46" s="5" t="s">
        <v>32</v>
      </c>
      <c r="M46" s="6">
        <v>2</v>
      </c>
      <c r="N46" s="7">
        <v>46.27</v>
      </c>
      <c r="O46" s="8">
        <v>0</v>
      </c>
      <c r="P46" s="7">
        <v>18.23</v>
      </c>
      <c r="Q46" s="7">
        <f t="shared" si="0"/>
        <v>92.54</v>
      </c>
      <c r="R46" s="7">
        <f t="shared" si="1"/>
        <v>36.46</v>
      </c>
      <c r="S46" s="7">
        <f t="shared" si="2"/>
        <v>56.080000000000005</v>
      </c>
      <c r="T46" s="9">
        <f t="shared" si="3"/>
        <v>0.60600821266479366</v>
      </c>
      <c r="U46" s="10">
        <f>YEAR(SalesDataTable[[#This Row],[Order Date]])</f>
        <v>2026</v>
      </c>
      <c r="V46" s="9" t="str">
        <f>"Q"&amp;ROUNDUP(MONTH(SalesDataTable[[#This Row],[Order Date]])/3,0)</f>
        <v>Q1</v>
      </c>
      <c r="W46" s="6">
        <f>MONTH(SalesDataTable[[#This Row],[Order Date]])</f>
        <v>1</v>
      </c>
      <c r="X46" s="9" t="str">
        <f>TEXT(SalesDataTable[[#This Row],[Order Date]],"mmm")</f>
        <v>Jan</v>
      </c>
    </row>
    <row r="47" spans="1:24" ht="15.5">
      <c r="A47" s="3">
        <v>4789</v>
      </c>
      <c r="B47" s="4">
        <v>46033</v>
      </c>
      <c r="C47" s="12">
        <f>YEAR(SalesDataTable[[#This Row],[Order Date]])</f>
        <v>2026</v>
      </c>
      <c r="D47" s="15" t="str">
        <f>"Q"&amp;ROUNDUP(MONTH(SalesDataTable[[#This Row],[Order Date]])/3,0)</f>
        <v>Q1</v>
      </c>
      <c r="E47" s="12">
        <f>MONTH(SalesDataTable[[#This Row],[Order Date]])</f>
        <v>1</v>
      </c>
      <c r="F47" s="12" t="str">
        <f>TEXT(SalesDataTable[[#This Row],[Order Date]], "mmm")</f>
        <v>Jan</v>
      </c>
      <c r="G47" s="5" t="s">
        <v>20</v>
      </c>
      <c r="H47" s="5" t="s">
        <v>31</v>
      </c>
      <c r="I47" s="5" t="s">
        <v>2</v>
      </c>
      <c r="J47" s="5" t="s">
        <v>3</v>
      </c>
      <c r="K47" s="5" t="s">
        <v>4</v>
      </c>
      <c r="L47" s="5" t="s">
        <v>5</v>
      </c>
      <c r="M47" s="6">
        <v>1</v>
      </c>
      <c r="N47" s="7">
        <v>79.930000000000007</v>
      </c>
      <c r="O47" s="8">
        <v>0.05</v>
      </c>
      <c r="P47" s="7">
        <v>43.73</v>
      </c>
      <c r="Q47" s="7">
        <f t="shared" si="0"/>
        <v>75.933500000000009</v>
      </c>
      <c r="R47" s="7">
        <f t="shared" si="1"/>
        <v>43.73</v>
      </c>
      <c r="S47" s="7">
        <f t="shared" si="2"/>
        <v>32.203500000000012</v>
      </c>
      <c r="T47" s="9">
        <f t="shared" si="3"/>
        <v>0.42410135184075554</v>
      </c>
      <c r="U47" s="10">
        <f>YEAR(SalesDataTable[[#This Row],[Order Date]])</f>
        <v>2026</v>
      </c>
      <c r="V47" s="9" t="str">
        <f>"Q"&amp;ROUNDUP(MONTH(SalesDataTable[[#This Row],[Order Date]])/3,0)</f>
        <v>Q1</v>
      </c>
      <c r="W47" s="6">
        <f>MONTH(SalesDataTable[[#This Row],[Order Date]])</f>
        <v>1</v>
      </c>
      <c r="X47" s="9" t="str">
        <f>TEXT(SalesDataTable[[#This Row],[Order Date]],"mmm")</f>
        <v>Jan</v>
      </c>
    </row>
    <row r="48" spans="1:24" ht="15.5">
      <c r="A48" s="3">
        <v>804</v>
      </c>
      <c r="B48" s="4">
        <v>46034</v>
      </c>
      <c r="C48" s="12">
        <f>YEAR(SalesDataTable[[#This Row],[Order Date]])</f>
        <v>2026</v>
      </c>
      <c r="D48" s="15" t="str">
        <f>"Q"&amp;ROUNDUP(MONTH(SalesDataTable[[#This Row],[Order Date]])/3,0)</f>
        <v>Q1</v>
      </c>
      <c r="E48" s="12">
        <f>MONTH(SalesDataTable[[#This Row],[Order Date]])</f>
        <v>1</v>
      </c>
      <c r="F48" s="12" t="str">
        <f>TEXT(SalesDataTable[[#This Row],[Order Date]], "mmm")</f>
        <v>Jan</v>
      </c>
      <c r="G48" s="5" t="s">
        <v>6</v>
      </c>
      <c r="H48" s="5" t="s">
        <v>43</v>
      </c>
      <c r="I48" s="5" t="s">
        <v>19</v>
      </c>
      <c r="J48" s="5" t="s">
        <v>13</v>
      </c>
      <c r="K48" s="5" t="s">
        <v>9</v>
      </c>
      <c r="L48" s="5" t="s">
        <v>17</v>
      </c>
      <c r="M48" s="6">
        <v>1</v>
      </c>
      <c r="N48" s="7">
        <v>141.25</v>
      </c>
      <c r="O48" s="8">
        <v>0</v>
      </c>
      <c r="P48" s="7">
        <v>78.72</v>
      </c>
      <c r="Q48" s="7">
        <f t="shared" si="0"/>
        <v>141.25</v>
      </c>
      <c r="R48" s="7">
        <f t="shared" si="1"/>
        <v>78.72</v>
      </c>
      <c r="S48" s="7">
        <f t="shared" si="2"/>
        <v>62.53</v>
      </c>
      <c r="T48" s="9">
        <f t="shared" si="3"/>
        <v>0.44269026548672569</v>
      </c>
      <c r="U48" s="10">
        <f>YEAR(SalesDataTable[[#This Row],[Order Date]])</f>
        <v>2026</v>
      </c>
      <c r="V48" s="9" t="str">
        <f>"Q"&amp;ROUNDUP(MONTH(SalesDataTable[[#This Row],[Order Date]])/3,0)</f>
        <v>Q1</v>
      </c>
      <c r="W48" s="6">
        <f>MONTH(SalesDataTable[[#This Row],[Order Date]])</f>
        <v>1</v>
      </c>
      <c r="X48" s="9" t="str">
        <f>TEXT(SalesDataTable[[#This Row],[Order Date]],"mmm")</f>
        <v>Jan</v>
      </c>
    </row>
    <row r="49" spans="1:24" ht="15.5">
      <c r="A49" s="3">
        <v>1780</v>
      </c>
      <c r="B49" s="4">
        <v>46034</v>
      </c>
      <c r="C49" s="12">
        <f>YEAR(SalesDataTable[[#This Row],[Order Date]])</f>
        <v>2026</v>
      </c>
      <c r="D49" s="15" t="str">
        <f>"Q"&amp;ROUNDUP(MONTH(SalesDataTable[[#This Row],[Order Date]])/3,0)</f>
        <v>Q1</v>
      </c>
      <c r="E49" s="12">
        <f>MONTH(SalesDataTable[[#This Row],[Order Date]])</f>
        <v>1</v>
      </c>
      <c r="F49" s="12" t="str">
        <f>TEXT(SalesDataTable[[#This Row],[Order Date]], "mmm")</f>
        <v>Jan</v>
      </c>
      <c r="G49" s="5" t="s">
        <v>20</v>
      </c>
      <c r="H49" s="5" t="s">
        <v>33</v>
      </c>
      <c r="I49" s="5" t="s">
        <v>2</v>
      </c>
      <c r="J49" s="5" t="s">
        <v>3</v>
      </c>
      <c r="K49" s="5" t="s">
        <v>4</v>
      </c>
      <c r="L49" s="5" t="s">
        <v>30</v>
      </c>
      <c r="M49" s="6">
        <v>2</v>
      </c>
      <c r="N49" s="7">
        <v>103.64</v>
      </c>
      <c r="O49" s="8">
        <v>0.1</v>
      </c>
      <c r="P49" s="7">
        <v>50.96</v>
      </c>
      <c r="Q49" s="7">
        <f t="shared" si="0"/>
        <v>186.55199999999999</v>
      </c>
      <c r="R49" s="7">
        <f t="shared" si="1"/>
        <v>101.92</v>
      </c>
      <c r="S49" s="7">
        <f t="shared" si="2"/>
        <v>84.631999999999991</v>
      </c>
      <c r="T49" s="9">
        <f t="shared" si="3"/>
        <v>0.45366439384193147</v>
      </c>
      <c r="U49" s="10">
        <f>YEAR(SalesDataTable[[#This Row],[Order Date]])</f>
        <v>2026</v>
      </c>
      <c r="V49" s="9" t="str">
        <f>"Q"&amp;ROUNDUP(MONTH(SalesDataTable[[#This Row],[Order Date]])/3,0)</f>
        <v>Q1</v>
      </c>
      <c r="W49" s="6">
        <f>MONTH(SalesDataTable[[#This Row],[Order Date]])</f>
        <v>1</v>
      </c>
      <c r="X49" s="9" t="str">
        <f>TEXT(SalesDataTable[[#This Row],[Order Date]],"mmm")</f>
        <v>Jan</v>
      </c>
    </row>
    <row r="50" spans="1:24" ht="15.5">
      <c r="A50" s="3">
        <v>2844</v>
      </c>
      <c r="B50" s="4">
        <v>46034</v>
      </c>
      <c r="C50" s="12">
        <f>YEAR(SalesDataTable[[#This Row],[Order Date]])</f>
        <v>2026</v>
      </c>
      <c r="D50" s="15" t="str">
        <f>"Q"&amp;ROUNDUP(MONTH(SalesDataTable[[#This Row],[Order Date]])/3,0)</f>
        <v>Q1</v>
      </c>
      <c r="E50" s="12">
        <f>MONTH(SalesDataTable[[#This Row],[Order Date]])</f>
        <v>1</v>
      </c>
      <c r="F50" s="12" t="str">
        <f>TEXT(SalesDataTable[[#This Row],[Order Date]], "mmm")</f>
        <v>Jan</v>
      </c>
      <c r="G50" s="5" t="s">
        <v>0</v>
      </c>
      <c r="H50" s="5" t="s">
        <v>1</v>
      </c>
      <c r="I50" s="5" t="s">
        <v>2</v>
      </c>
      <c r="J50" s="5" t="s">
        <v>13</v>
      </c>
      <c r="K50" s="5" t="s">
        <v>14</v>
      </c>
      <c r="L50" s="5" t="s">
        <v>44</v>
      </c>
      <c r="M50" s="6">
        <v>1</v>
      </c>
      <c r="N50" s="7">
        <v>136.18</v>
      </c>
      <c r="O50" s="8">
        <v>0</v>
      </c>
      <c r="P50" s="7">
        <v>68.34</v>
      </c>
      <c r="Q50" s="7">
        <f t="shared" si="0"/>
        <v>136.18</v>
      </c>
      <c r="R50" s="7">
        <f t="shared" si="1"/>
        <v>68.34</v>
      </c>
      <c r="S50" s="7">
        <f t="shared" si="2"/>
        <v>67.84</v>
      </c>
      <c r="T50" s="9">
        <f t="shared" si="3"/>
        <v>0.498164194448524</v>
      </c>
      <c r="U50" s="10">
        <f>YEAR(SalesDataTable[[#This Row],[Order Date]])</f>
        <v>2026</v>
      </c>
      <c r="V50" s="9" t="str">
        <f>"Q"&amp;ROUNDUP(MONTH(SalesDataTable[[#This Row],[Order Date]])/3,0)</f>
        <v>Q1</v>
      </c>
      <c r="W50" s="6">
        <f>MONTH(SalesDataTable[[#This Row],[Order Date]])</f>
        <v>1</v>
      </c>
      <c r="X50" s="9" t="str">
        <f>TEXT(SalesDataTable[[#This Row],[Order Date]],"mmm")</f>
        <v>Jan</v>
      </c>
    </row>
    <row r="51" spans="1:24" ht="15.5">
      <c r="A51" s="3">
        <v>3068</v>
      </c>
      <c r="B51" s="4">
        <v>46034</v>
      </c>
      <c r="C51" s="12">
        <f>YEAR(SalesDataTable[[#This Row],[Order Date]])</f>
        <v>2026</v>
      </c>
      <c r="D51" s="15" t="str">
        <f>"Q"&amp;ROUNDUP(MONTH(SalesDataTable[[#This Row],[Order Date]])/3,0)</f>
        <v>Q1</v>
      </c>
      <c r="E51" s="12">
        <f>MONTH(SalesDataTable[[#This Row],[Order Date]])</f>
        <v>1</v>
      </c>
      <c r="F51" s="12" t="str">
        <f>TEXT(SalesDataTable[[#This Row],[Order Date]], "mmm")</f>
        <v>Jan</v>
      </c>
      <c r="G51" s="5" t="s">
        <v>11</v>
      </c>
      <c r="H51" s="5" t="s">
        <v>12</v>
      </c>
      <c r="I51" s="5" t="s">
        <v>28</v>
      </c>
      <c r="J51" s="5" t="s">
        <v>13</v>
      </c>
      <c r="K51" s="5" t="s">
        <v>34</v>
      </c>
      <c r="L51" s="5" t="s">
        <v>42</v>
      </c>
      <c r="M51" s="6">
        <v>1</v>
      </c>
      <c r="N51" s="7">
        <v>36.43</v>
      </c>
      <c r="O51" s="8">
        <v>0</v>
      </c>
      <c r="P51" s="7">
        <v>14.33</v>
      </c>
      <c r="Q51" s="7">
        <f t="shared" si="0"/>
        <v>36.43</v>
      </c>
      <c r="R51" s="7">
        <f t="shared" si="1"/>
        <v>14.33</v>
      </c>
      <c r="S51" s="7">
        <f t="shared" si="2"/>
        <v>22.1</v>
      </c>
      <c r="T51" s="9">
        <f t="shared" si="3"/>
        <v>0.60664287674993145</v>
      </c>
      <c r="U51" s="10">
        <f>YEAR(SalesDataTable[[#This Row],[Order Date]])</f>
        <v>2026</v>
      </c>
      <c r="V51" s="9" t="str">
        <f>"Q"&amp;ROUNDUP(MONTH(SalesDataTable[[#This Row],[Order Date]])/3,0)</f>
        <v>Q1</v>
      </c>
      <c r="W51" s="6">
        <f>MONTH(SalesDataTable[[#This Row],[Order Date]])</f>
        <v>1</v>
      </c>
      <c r="X51" s="9" t="str">
        <f>TEXT(SalesDataTable[[#This Row],[Order Date]],"mmm")</f>
        <v>Jan</v>
      </c>
    </row>
    <row r="52" spans="1:24" ht="15.5">
      <c r="A52" s="3">
        <v>3096</v>
      </c>
      <c r="B52" s="4">
        <v>46034</v>
      </c>
      <c r="C52" s="12">
        <f>YEAR(SalesDataTable[[#This Row],[Order Date]])</f>
        <v>2026</v>
      </c>
      <c r="D52" s="15" t="str">
        <f>"Q"&amp;ROUNDUP(MONTH(SalesDataTable[[#This Row],[Order Date]])/3,0)</f>
        <v>Q1</v>
      </c>
      <c r="E52" s="12">
        <f>MONTH(SalesDataTable[[#This Row],[Order Date]])</f>
        <v>1</v>
      </c>
      <c r="F52" s="12" t="str">
        <f>TEXT(SalesDataTable[[#This Row],[Order Date]], "mmm")</f>
        <v>Jan</v>
      </c>
      <c r="G52" s="5" t="s">
        <v>20</v>
      </c>
      <c r="H52" s="5" t="s">
        <v>31</v>
      </c>
      <c r="I52" s="5" t="s">
        <v>2</v>
      </c>
      <c r="J52" s="5" t="s">
        <v>13</v>
      </c>
      <c r="K52" s="5" t="s">
        <v>34</v>
      </c>
      <c r="L52" s="5" t="s">
        <v>45</v>
      </c>
      <c r="M52" s="6">
        <v>2</v>
      </c>
      <c r="N52" s="7">
        <v>50.51</v>
      </c>
      <c r="O52" s="8">
        <v>0.1</v>
      </c>
      <c r="P52" s="7">
        <v>21.84</v>
      </c>
      <c r="Q52" s="7">
        <f t="shared" si="0"/>
        <v>90.917999999999992</v>
      </c>
      <c r="R52" s="7">
        <f t="shared" si="1"/>
        <v>43.68</v>
      </c>
      <c r="S52" s="7">
        <f t="shared" si="2"/>
        <v>47.237999999999992</v>
      </c>
      <c r="T52" s="9">
        <f t="shared" si="3"/>
        <v>0.5195670824259222</v>
      </c>
      <c r="U52" s="10">
        <f>YEAR(SalesDataTable[[#This Row],[Order Date]])</f>
        <v>2026</v>
      </c>
      <c r="V52" s="9" t="str">
        <f>"Q"&amp;ROUNDUP(MONTH(SalesDataTable[[#This Row],[Order Date]])/3,0)</f>
        <v>Q1</v>
      </c>
      <c r="W52" s="6">
        <f>MONTH(SalesDataTable[[#This Row],[Order Date]])</f>
        <v>1</v>
      </c>
      <c r="X52" s="9" t="str">
        <f>TEXT(SalesDataTable[[#This Row],[Order Date]],"mmm")</f>
        <v>Jan</v>
      </c>
    </row>
    <row r="53" spans="1:24" ht="15.5">
      <c r="A53" s="3">
        <v>3129</v>
      </c>
      <c r="B53" s="4">
        <v>46034</v>
      </c>
      <c r="C53" s="12">
        <f>YEAR(SalesDataTable[[#This Row],[Order Date]])</f>
        <v>2026</v>
      </c>
      <c r="D53" s="15" t="str">
        <f>"Q"&amp;ROUNDUP(MONTH(SalesDataTable[[#This Row],[Order Date]])/3,0)</f>
        <v>Q1</v>
      </c>
      <c r="E53" s="12">
        <f>MONTH(SalesDataTable[[#This Row],[Order Date]])</f>
        <v>1</v>
      </c>
      <c r="F53" s="12" t="str">
        <f>TEXT(SalesDataTable[[#This Row],[Order Date]], "mmm")</f>
        <v>Jan</v>
      </c>
      <c r="G53" s="5" t="s">
        <v>20</v>
      </c>
      <c r="H53" s="5" t="s">
        <v>47</v>
      </c>
      <c r="I53" s="5" t="s">
        <v>19</v>
      </c>
      <c r="J53" s="5" t="s">
        <v>3</v>
      </c>
      <c r="K53" s="5" t="s">
        <v>34</v>
      </c>
      <c r="L53" s="5" t="s">
        <v>38</v>
      </c>
      <c r="M53" s="6">
        <v>1</v>
      </c>
      <c r="N53" s="7">
        <v>123</v>
      </c>
      <c r="O53" s="8">
        <v>0</v>
      </c>
      <c r="P53" s="7">
        <v>67.3</v>
      </c>
      <c r="Q53" s="7">
        <f t="shared" si="0"/>
        <v>123</v>
      </c>
      <c r="R53" s="7">
        <f t="shared" si="1"/>
        <v>67.3</v>
      </c>
      <c r="S53" s="7">
        <f t="shared" si="2"/>
        <v>55.7</v>
      </c>
      <c r="T53" s="9">
        <f t="shared" si="3"/>
        <v>0.45284552845528458</v>
      </c>
      <c r="U53" s="10">
        <f>YEAR(SalesDataTable[[#This Row],[Order Date]])</f>
        <v>2026</v>
      </c>
      <c r="V53" s="9" t="str">
        <f>"Q"&amp;ROUNDUP(MONTH(SalesDataTable[[#This Row],[Order Date]])/3,0)</f>
        <v>Q1</v>
      </c>
      <c r="W53" s="6">
        <f>MONTH(SalesDataTable[[#This Row],[Order Date]])</f>
        <v>1</v>
      </c>
      <c r="X53" s="9" t="str">
        <f>TEXT(SalesDataTable[[#This Row],[Order Date]],"mmm")</f>
        <v>Jan</v>
      </c>
    </row>
    <row r="54" spans="1:24" ht="15.5">
      <c r="A54" s="3">
        <v>3948</v>
      </c>
      <c r="B54" s="4">
        <v>46034</v>
      </c>
      <c r="C54" s="12">
        <f>YEAR(SalesDataTable[[#This Row],[Order Date]])</f>
        <v>2026</v>
      </c>
      <c r="D54" s="15" t="str">
        <f>"Q"&amp;ROUNDUP(MONTH(SalesDataTable[[#This Row],[Order Date]])/3,0)</f>
        <v>Q1</v>
      </c>
      <c r="E54" s="12">
        <f>MONTH(SalesDataTable[[#This Row],[Order Date]])</f>
        <v>1</v>
      </c>
      <c r="F54" s="12" t="str">
        <f>TEXT(SalesDataTable[[#This Row],[Order Date]], "mmm")</f>
        <v>Jan</v>
      </c>
      <c r="G54" s="5" t="s">
        <v>6</v>
      </c>
      <c r="H54" s="5" t="s">
        <v>49</v>
      </c>
      <c r="I54" s="5" t="s">
        <v>2</v>
      </c>
      <c r="J54" s="5" t="s">
        <v>13</v>
      </c>
      <c r="K54" s="5" t="s">
        <v>9</v>
      </c>
      <c r="L54" s="5" t="s">
        <v>46</v>
      </c>
      <c r="M54" s="6">
        <v>2</v>
      </c>
      <c r="N54" s="7">
        <v>72.239999999999995</v>
      </c>
      <c r="O54" s="8">
        <v>0</v>
      </c>
      <c r="P54" s="7">
        <v>32.94</v>
      </c>
      <c r="Q54" s="7">
        <f t="shared" si="0"/>
        <v>144.47999999999999</v>
      </c>
      <c r="R54" s="7">
        <f t="shared" si="1"/>
        <v>65.88</v>
      </c>
      <c r="S54" s="7">
        <f t="shared" si="2"/>
        <v>78.599999999999994</v>
      </c>
      <c r="T54" s="9">
        <f t="shared" si="3"/>
        <v>0.54401993355481726</v>
      </c>
      <c r="U54" s="10">
        <f>YEAR(SalesDataTable[[#This Row],[Order Date]])</f>
        <v>2026</v>
      </c>
      <c r="V54" s="9" t="str">
        <f>"Q"&amp;ROUNDUP(MONTH(SalesDataTable[[#This Row],[Order Date]])/3,0)</f>
        <v>Q1</v>
      </c>
      <c r="W54" s="6">
        <f>MONTH(SalesDataTable[[#This Row],[Order Date]])</f>
        <v>1</v>
      </c>
      <c r="X54" s="9" t="str">
        <f>TEXT(SalesDataTable[[#This Row],[Order Date]],"mmm")</f>
        <v>Jan</v>
      </c>
    </row>
    <row r="55" spans="1:24" ht="15.5">
      <c r="A55" s="3">
        <v>5036</v>
      </c>
      <c r="B55" s="4">
        <v>46034</v>
      </c>
      <c r="C55" s="12">
        <f>YEAR(SalesDataTable[[#This Row],[Order Date]])</f>
        <v>2026</v>
      </c>
      <c r="D55" s="15" t="str">
        <f>"Q"&amp;ROUNDUP(MONTH(SalesDataTable[[#This Row],[Order Date]])/3,0)</f>
        <v>Q1</v>
      </c>
      <c r="E55" s="12">
        <f>MONTH(SalesDataTable[[#This Row],[Order Date]])</f>
        <v>1</v>
      </c>
      <c r="F55" s="12" t="str">
        <f>TEXT(SalesDataTable[[#This Row],[Order Date]], "mmm")</f>
        <v>Jan</v>
      </c>
      <c r="G55" s="5" t="s">
        <v>11</v>
      </c>
      <c r="H55" s="5" t="s">
        <v>18</v>
      </c>
      <c r="I55" s="5" t="s">
        <v>19</v>
      </c>
      <c r="J55" s="5" t="s">
        <v>3</v>
      </c>
      <c r="K55" s="5" t="s">
        <v>9</v>
      </c>
      <c r="L55" s="5" t="s">
        <v>37</v>
      </c>
      <c r="M55" s="6">
        <v>1</v>
      </c>
      <c r="N55" s="7">
        <v>151.11000000000001</v>
      </c>
      <c r="O55" s="8">
        <v>0.15</v>
      </c>
      <c r="P55" s="7">
        <v>79.650000000000006</v>
      </c>
      <c r="Q55" s="7">
        <f t="shared" si="0"/>
        <v>128.4435</v>
      </c>
      <c r="R55" s="7">
        <f t="shared" si="1"/>
        <v>79.650000000000006</v>
      </c>
      <c r="S55" s="7">
        <f t="shared" si="2"/>
        <v>48.793499999999995</v>
      </c>
      <c r="T55" s="9">
        <f t="shared" si="3"/>
        <v>0.37988298356865075</v>
      </c>
      <c r="U55" s="10">
        <f>YEAR(SalesDataTable[[#This Row],[Order Date]])</f>
        <v>2026</v>
      </c>
      <c r="V55" s="9" t="str">
        <f>"Q"&amp;ROUNDUP(MONTH(SalesDataTable[[#This Row],[Order Date]])/3,0)</f>
        <v>Q1</v>
      </c>
      <c r="W55" s="6">
        <f>MONTH(SalesDataTable[[#This Row],[Order Date]])</f>
        <v>1</v>
      </c>
      <c r="X55" s="9" t="str">
        <f>TEXT(SalesDataTable[[#This Row],[Order Date]],"mmm")</f>
        <v>Jan</v>
      </c>
    </row>
    <row r="56" spans="1:24" ht="15.5">
      <c r="A56" s="3">
        <v>2681</v>
      </c>
      <c r="B56" s="4">
        <v>46035</v>
      </c>
      <c r="C56" s="12">
        <f>YEAR(SalesDataTable[[#This Row],[Order Date]])</f>
        <v>2026</v>
      </c>
      <c r="D56" s="15" t="str">
        <f>"Q"&amp;ROUNDUP(MONTH(SalesDataTable[[#This Row],[Order Date]])/3,0)</f>
        <v>Q1</v>
      </c>
      <c r="E56" s="12">
        <f>MONTH(SalesDataTable[[#This Row],[Order Date]])</f>
        <v>1</v>
      </c>
      <c r="F56" s="12" t="str">
        <f>TEXT(SalesDataTable[[#This Row],[Order Date]], "mmm")</f>
        <v>Jan</v>
      </c>
      <c r="G56" s="5" t="s">
        <v>20</v>
      </c>
      <c r="H56" s="5" t="s">
        <v>21</v>
      </c>
      <c r="I56" s="5" t="s">
        <v>2</v>
      </c>
      <c r="J56" s="5" t="s">
        <v>13</v>
      </c>
      <c r="K56" s="5" t="s">
        <v>9</v>
      </c>
      <c r="L56" s="5" t="s">
        <v>10</v>
      </c>
      <c r="M56" s="6">
        <v>1</v>
      </c>
      <c r="N56" s="7">
        <v>94.32</v>
      </c>
      <c r="O56" s="8">
        <v>0</v>
      </c>
      <c r="P56" s="7">
        <v>45.93</v>
      </c>
      <c r="Q56" s="7">
        <f t="shared" si="0"/>
        <v>94.32</v>
      </c>
      <c r="R56" s="7">
        <f t="shared" si="1"/>
        <v>45.93</v>
      </c>
      <c r="S56" s="7">
        <f t="shared" si="2"/>
        <v>48.389999999999993</v>
      </c>
      <c r="T56" s="9">
        <f t="shared" si="3"/>
        <v>0.51304071246819338</v>
      </c>
      <c r="U56" s="10">
        <f>YEAR(SalesDataTable[[#This Row],[Order Date]])</f>
        <v>2026</v>
      </c>
      <c r="V56" s="9" t="str">
        <f>"Q"&amp;ROUNDUP(MONTH(SalesDataTable[[#This Row],[Order Date]])/3,0)</f>
        <v>Q1</v>
      </c>
      <c r="W56" s="6">
        <f>MONTH(SalesDataTable[[#This Row],[Order Date]])</f>
        <v>1</v>
      </c>
      <c r="X56" s="9" t="str">
        <f>TEXT(SalesDataTable[[#This Row],[Order Date]],"mmm")</f>
        <v>Jan</v>
      </c>
    </row>
    <row r="57" spans="1:24" ht="15.5">
      <c r="A57" s="3">
        <v>5101</v>
      </c>
      <c r="B57" s="4">
        <v>46035</v>
      </c>
      <c r="C57" s="12">
        <f>YEAR(SalesDataTable[[#This Row],[Order Date]])</f>
        <v>2026</v>
      </c>
      <c r="D57" s="15" t="str">
        <f>"Q"&amp;ROUNDUP(MONTH(SalesDataTable[[#This Row],[Order Date]])/3,0)</f>
        <v>Q1</v>
      </c>
      <c r="E57" s="12">
        <f>MONTH(SalesDataTable[[#This Row],[Order Date]])</f>
        <v>1</v>
      </c>
      <c r="F57" s="12" t="str">
        <f>TEXT(SalesDataTable[[#This Row],[Order Date]], "mmm")</f>
        <v>Jan</v>
      </c>
      <c r="G57" s="5" t="s">
        <v>6</v>
      </c>
      <c r="H57" s="5" t="s">
        <v>43</v>
      </c>
      <c r="I57" s="5" t="s">
        <v>2</v>
      </c>
      <c r="J57" s="5" t="s">
        <v>3</v>
      </c>
      <c r="K57" s="5" t="s">
        <v>4</v>
      </c>
      <c r="L57" s="5" t="s">
        <v>22</v>
      </c>
      <c r="M57" s="6">
        <v>3</v>
      </c>
      <c r="N57" s="7">
        <v>51.52</v>
      </c>
      <c r="O57" s="8">
        <v>0</v>
      </c>
      <c r="P57" s="7">
        <v>21.92</v>
      </c>
      <c r="Q57" s="7">
        <f t="shared" si="0"/>
        <v>154.56</v>
      </c>
      <c r="R57" s="7">
        <f t="shared" si="1"/>
        <v>65.760000000000005</v>
      </c>
      <c r="S57" s="7">
        <f t="shared" si="2"/>
        <v>88.8</v>
      </c>
      <c r="T57" s="9">
        <f t="shared" si="3"/>
        <v>0.57453416149068315</v>
      </c>
      <c r="U57" s="10">
        <f>YEAR(SalesDataTable[[#This Row],[Order Date]])</f>
        <v>2026</v>
      </c>
      <c r="V57" s="9" t="str">
        <f>"Q"&amp;ROUNDUP(MONTH(SalesDataTable[[#This Row],[Order Date]])/3,0)</f>
        <v>Q1</v>
      </c>
      <c r="W57" s="6">
        <f>MONTH(SalesDataTable[[#This Row],[Order Date]])</f>
        <v>1</v>
      </c>
      <c r="X57" s="9" t="str">
        <f>TEXT(SalesDataTable[[#This Row],[Order Date]],"mmm")</f>
        <v>Jan</v>
      </c>
    </row>
    <row r="58" spans="1:24" ht="15.5">
      <c r="A58" s="3">
        <v>3871</v>
      </c>
      <c r="B58" s="4">
        <v>46036</v>
      </c>
      <c r="C58" s="12">
        <f>YEAR(SalesDataTable[[#This Row],[Order Date]])</f>
        <v>2026</v>
      </c>
      <c r="D58" s="15" t="str">
        <f>"Q"&amp;ROUNDUP(MONTH(SalesDataTable[[#This Row],[Order Date]])/3,0)</f>
        <v>Q1</v>
      </c>
      <c r="E58" s="12">
        <f>MONTH(SalesDataTable[[#This Row],[Order Date]])</f>
        <v>1</v>
      </c>
      <c r="F58" s="12" t="str">
        <f>TEXT(SalesDataTable[[#This Row],[Order Date]], "mmm")</f>
        <v>Jan</v>
      </c>
      <c r="G58" s="5" t="s">
        <v>0</v>
      </c>
      <c r="H58" s="5" t="s">
        <v>50</v>
      </c>
      <c r="I58" s="5" t="s">
        <v>2</v>
      </c>
      <c r="J58" s="5" t="s">
        <v>13</v>
      </c>
      <c r="K58" s="5" t="s">
        <v>9</v>
      </c>
      <c r="L58" s="5" t="s">
        <v>17</v>
      </c>
      <c r="M58" s="6">
        <v>2</v>
      </c>
      <c r="N58" s="7">
        <v>146.4</v>
      </c>
      <c r="O58" s="8">
        <v>0.05</v>
      </c>
      <c r="P58" s="7">
        <v>81.72</v>
      </c>
      <c r="Q58" s="7">
        <f t="shared" si="0"/>
        <v>278.16000000000003</v>
      </c>
      <c r="R58" s="7">
        <f t="shared" si="1"/>
        <v>163.44</v>
      </c>
      <c r="S58" s="7">
        <f t="shared" si="2"/>
        <v>114.72000000000003</v>
      </c>
      <c r="T58" s="9">
        <f t="shared" si="3"/>
        <v>0.4124245038826575</v>
      </c>
      <c r="U58" s="10">
        <f>YEAR(SalesDataTable[[#This Row],[Order Date]])</f>
        <v>2026</v>
      </c>
      <c r="V58" s="9" t="str">
        <f>"Q"&amp;ROUNDUP(MONTH(SalesDataTable[[#This Row],[Order Date]])/3,0)</f>
        <v>Q1</v>
      </c>
      <c r="W58" s="6">
        <f>MONTH(SalesDataTable[[#This Row],[Order Date]])</f>
        <v>1</v>
      </c>
      <c r="X58" s="9" t="str">
        <f>TEXT(SalesDataTable[[#This Row],[Order Date]],"mmm")</f>
        <v>Jan</v>
      </c>
    </row>
    <row r="59" spans="1:24" ht="15.5">
      <c r="A59" s="3">
        <v>4643</v>
      </c>
      <c r="B59" s="4">
        <v>46036</v>
      </c>
      <c r="C59" s="12">
        <f>YEAR(SalesDataTable[[#This Row],[Order Date]])</f>
        <v>2026</v>
      </c>
      <c r="D59" s="15" t="str">
        <f>"Q"&amp;ROUNDUP(MONTH(SalesDataTable[[#This Row],[Order Date]])/3,0)</f>
        <v>Q1</v>
      </c>
      <c r="E59" s="12">
        <f>MONTH(SalesDataTable[[#This Row],[Order Date]])</f>
        <v>1</v>
      </c>
      <c r="F59" s="12" t="str">
        <f>TEXT(SalesDataTable[[#This Row],[Order Date]], "mmm")</f>
        <v>Jan</v>
      </c>
      <c r="G59" s="5" t="s">
        <v>0</v>
      </c>
      <c r="H59" s="5" t="s">
        <v>1</v>
      </c>
      <c r="I59" s="5" t="s">
        <v>8</v>
      </c>
      <c r="J59" s="5" t="s">
        <v>16</v>
      </c>
      <c r="K59" s="5" t="s">
        <v>14</v>
      </c>
      <c r="L59" s="5" t="s">
        <v>32</v>
      </c>
      <c r="M59" s="6">
        <v>3</v>
      </c>
      <c r="N59" s="7">
        <v>47.32</v>
      </c>
      <c r="O59" s="8">
        <v>0.1</v>
      </c>
      <c r="P59" s="7">
        <v>18.420000000000002</v>
      </c>
      <c r="Q59" s="7">
        <f t="shared" si="0"/>
        <v>127.76400000000001</v>
      </c>
      <c r="R59" s="7">
        <f t="shared" si="1"/>
        <v>55.260000000000005</v>
      </c>
      <c r="S59" s="7">
        <f t="shared" si="2"/>
        <v>72.504000000000005</v>
      </c>
      <c r="T59" s="9">
        <f t="shared" si="3"/>
        <v>0.56748379825302897</v>
      </c>
      <c r="U59" s="10">
        <f>YEAR(SalesDataTable[[#This Row],[Order Date]])</f>
        <v>2026</v>
      </c>
      <c r="V59" s="9" t="str">
        <f>"Q"&amp;ROUNDUP(MONTH(SalesDataTable[[#This Row],[Order Date]])/3,0)</f>
        <v>Q1</v>
      </c>
      <c r="W59" s="6">
        <f>MONTH(SalesDataTable[[#This Row],[Order Date]])</f>
        <v>1</v>
      </c>
      <c r="X59" s="9" t="str">
        <f>TEXT(SalesDataTable[[#This Row],[Order Date]],"mmm")</f>
        <v>Jan</v>
      </c>
    </row>
    <row r="60" spans="1:24" ht="15.5">
      <c r="A60" s="3">
        <v>4703</v>
      </c>
      <c r="B60" s="4">
        <v>46036</v>
      </c>
      <c r="C60" s="12">
        <f>YEAR(SalesDataTable[[#This Row],[Order Date]])</f>
        <v>2026</v>
      </c>
      <c r="D60" s="15" t="str">
        <f>"Q"&amp;ROUNDUP(MONTH(SalesDataTable[[#This Row],[Order Date]])/3,0)</f>
        <v>Q1</v>
      </c>
      <c r="E60" s="12">
        <f>MONTH(SalesDataTable[[#This Row],[Order Date]])</f>
        <v>1</v>
      </c>
      <c r="F60" s="12" t="str">
        <f>TEXT(SalesDataTable[[#This Row],[Order Date]], "mmm")</f>
        <v>Jan</v>
      </c>
      <c r="G60" s="5" t="s">
        <v>20</v>
      </c>
      <c r="H60" s="5" t="s">
        <v>47</v>
      </c>
      <c r="I60" s="5" t="s">
        <v>19</v>
      </c>
      <c r="J60" s="5" t="s">
        <v>16</v>
      </c>
      <c r="K60" s="5" t="s">
        <v>34</v>
      </c>
      <c r="L60" s="5" t="s">
        <v>35</v>
      </c>
      <c r="M60" s="6">
        <v>2</v>
      </c>
      <c r="N60" s="7">
        <v>40.450000000000003</v>
      </c>
      <c r="O60" s="8">
        <v>0.05</v>
      </c>
      <c r="P60" s="7">
        <v>15.14</v>
      </c>
      <c r="Q60" s="7">
        <f t="shared" si="0"/>
        <v>76.855000000000004</v>
      </c>
      <c r="R60" s="7">
        <f t="shared" si="1"/>
        <v>30.28</v>
      </c>
      <c r="S60" s="7">
        <f t="shared" si="2"/>
        <v>46.575000000000003</v>
      </c>
      <c r="T60" s="9">
        <f t="shared" si="3"/>
        <v>0.60601132001821612</v>
      </c>
      <c r="U60" s="10">
        <f>YEAR(SalesDataTable[[#This Row],[Order Date]])</f>
        <v>2026</v>
      </c>
      <c r="V60" s="9" t="str">
        <f>"Q"&amp;ROUNDUP(MONTH(SalesDataTable[[#This Row],[Order Date]])/3,0)</f>
        <v>Q1</v>
      </c>
      <c r="W60" s="6">
        <f>MONTH(SalesDataTable[[#This Row],[Order Date]])</f>
        <v>1</v>
      </c>
      <c r="X60" s="9" t="str">
        <f>TEXT(SalesDataTable[[#This Row],[Order Date]],"mmm")</f>
        <v>Jan</v>
      </c>
    </row>
    <row r="61" spans="1:24" ht="15.5">
      <c r="A61" s="3">
        <v>5068</v>
      </c>
      <c r="B61" s="4">
        <v>46036</v>
      </c>
      <c r="C61" s="12">
        <f>YEAR(SalesDataTable[[#This Row],[Order Date]])</f>
        <v>2026</v>
      </c>
      <c r="D61" s="15" t="str">
        <f>"Q"&amp;ROUNDUP(MONTH(SalesDataTable[[#This Row],[Order Date]])/3,0)</f>
        <v>Q1</v>
      </c>
      <c r="E61" s="12">
        <f>MONTH(SalesDataTable[[#This Row],[Order Date]])</f>
        <v>1</v>
      </c>
      <c r="F61" s="12" t="str">
        <f>TEXT(SalesDataTable[[#This Row],[Order Date]], "mmm")</f>
        <v>Jan</v>
      </c>
      <c r="G61" s="5" t="s">
        <v>0</v>
      </c>
      <c r="H61" s="5" t="s">
        <v>1</v>
      </c>
      <c r="I61" s="5" t="s">
        <v>2</v>
      </c>
      <c r="J61" s="5" t="s">
        <v>3</v>
      </c>
      <c r="K61" s="5" t="s">
        <v>14</v>
      </c>
      <c r="L61" s="5" t="s">
        <v>32</v>
      </c>
      <c r="M61" s="6">
        <v>2</v>
      </c>
      <c r="N61" s="7">
        <v>47.05</v>
      </c>
      <c r="O61" s="8">
        <v>0.1</v>
      </c>
      <c r="P61" s="7">
        <v>18.8</v>
      </c>
      <c r="Q61" s="7">
        <f t="shared" si="0"/>
        <v>84.69</v>
      </c>
      <c r="R61" s="7">
        <f t="shared" si="1"/>
        <v>37.6</v>
      </c>
      <c r="S61" s="7">
        <f t="shared" si="2"/>
        <v>47.089999999999996</v>
      </c>
      <c r="T61" s="9">
        <f t="shared" si="3"/>
        <v>0.55602786633604906</v>
      </c>
      <c r="U61" s="10">
        <f>YEAR(SalesDataTable[[#This Row],[Order Date]])</f>
        <v>2026</v>
      </c>
      <c r="V61" s="9" t="str">
        <f>"Q"&amp;ROUNDUP(MONTH(SalesDataTable[[#This Row],[Order Date]])/3,0)</f>
        <v>Q1</v>
      </c>
      <c r="W61" s="6">
        <f>MONTH(SalesDataTable[[#This Row],[Order Date]])</f>
        <v>1</v>
      </c>
      <c r="X61" s="9" t="str">
        <f>TEXT(SalesDataTable[[#This Row],[Order Date]],"mmm")</f>
        <v>Jan</v>
      </c>
    </row>
    <row r="62" spans="1:24" ht="15.5">
      <c r="A62" s="3">
        <v>1539</v>
      </c>
      <c r="B62" s="4">
        <v>46037</v>
      </c>
      <c r="C62" s="12">
        <f>YEAR(SalesDataTable[[#This Row],[Order Date]])</f>
        <v>2026</v>
      </c>
      <c r="D62" s="15" t="str">
        <f>"Q"&amp;ROUNDUP(MONTH(SalesDataTable[[#This Row],[Order Date]])/3,0)</f>
        <v>Q1</v>
      </c>
      <c r="E62" s="12">
        <f>MONTH(SalesDataTable[[#This Row],[Order Date]])</f>
        <v>1</v>
      </c>
      <c r="F62" s="12" t="str">
        <f>TEXT(SalesDataTable[[#This Row],[Order Date]], "mmm")</f>
        <v>Jan</v>
      </c>
      <c r="G62" s="5" t="s">
        <v>20</v>
      </c>
      <c r="H62" s="5" t="s">
        <v>33</v>
      </c>
      <c r="I62" s="5" t="s">
        <v>19</v>
      </c>
      <c r="J62" s="5" t="s">
        <v>16</v>
      </c>
      <c r="K62" s="5" t="s">
        <v>34</v>
      </c>
      <c r="L62" s="5" t="s">
        <v>38</v>
      </c>
      <c r="M62" s="6">
        <v>3</v>
      </c>
      <c r="N62" s="7">
        <v>123.14</v>
      </c>
      <c r="O62" s="8">
        <v>0.05</v>
      </c>
      <c r="P62" s="7">
        <v>70.67</v>
      </c>
      <c r="Q62" s="7">
        <f t="shared" si="0"/>
        <v>350.94900000000001</v>
      </c>
      <c r="R62" s="7">
        <f t="shared" si="1"/>
        <v>212.01</v>
      </c>
      <c r="S62" s="7">
        <f t="shared" si="2"/>
        <v>138.93900000000002</v>
      </c>
      <c r="T62" s="9">
        <f t="shared" si="3"/>
        <v>0.39589513006163296</v>
      </c>
      <c r="U62" s="10">
        <f>YEAR(SalesDataTable[[#This Row],[Order Date]])</f>
        <v>2026</v>
      </c>
      <c r="V62" s="9" t="str">
        <f>"Q"&amp;ROUNDUP(MONTH(SalesDataTable[[#This Row],[Order Date]])/3,0)</f>
        <v>Q1</v>
      </c>
      <c r="W62" s="6">
        <f>MONTH(SalesDataTable[[#This Row],[Order Date]])</f>
        <v>1</v>
      </c>
      <c r="X62" s="9" t="str">
        <f>TEXT(SalesDataTable[[#This Row],[Order Date]],"mmm")</f>
        <v>Jan</v>
      </c>
    </row>
    <row r="63" spans="1:24" ht="15.5">
      <c r="A63" s="3">
        <v>1709</v>
      </c>
      <c r="B63" s="4">
        <v>46037</v>
      </c>
      <c r="C63" s="12">
        <f>YEAR(SalesDataTable[[#This Row],[Order Date]])</f>
        <v>2026</v>
      </c>
      <c r="D63" s="15" t="str">
        <f>"Q"&amp;ROUNDUP(MONTH(SalesDataTable[[#This Row],[Order Date]])/3,0)</f>
        <v>Q1</v>
      </c>
      <c r="E63" s="12">
        <f>MONTH(SalesDataTable[[#This Row],[Order Date]])</f>
        <v>1</v>
      </c>
      <c r="F63" s="12" t="str">
        <f>TEXT(SalesDataTable[[#This Row],[Order Date]], "mmm")</f>
        <v>Jan</v>
      </c>
      <c r="G63" s="5" t="s">
        <v>20</v>
      </c>
      <c r="H63" s="5" t="s">
        <v>47</v>
      </c>
      <c r="I63" s="5" t="s">
        <v>2</v>
      </c>
      <c r="J63" s="5" t="s">
        <v>3</v>
      </c>
      <c r="K63" s="5" t="s">
        <v>9</v>
      </c>
      <c r="L63" s="5" t="s">
        <v>37</v>
      </c>
      <c r="M63" s="6">
        <v>2</v>
      </c>
      <c r="N63" s="7">
        <v>151.33000000000001</v>
      </c>
      <c r="O63" s="8">
        <v>0.1</v>
      </c>
      <c r="P63" s="7">
        <v>78.44</v>
      </c>
      <c r="Q63" s="7">
        <f t="shared" si="0"/>
        <v>272.39400000000001</v>
      </c>
      <c r="R63" s="7">
        <f t="shared" si="1"/>
        <v>156.88</v>
      </c>
      <c r="S63" s="7">
        <f t="shared" si="2"/>
        <v>115.51400000000001</v>
      </c>
      <c r="T63" s="9">
        <f t="shared" si="3"/>
        <v>0.42406954631893512</v>
      </c>
      <c r="U63" s="10">
        <f>YEAR(SalesDataTable[[#This Row],[Order Date]])</f>
        <v>2026</v>
      </c>
      <c r="V63" s="9" t="str">
        <f>"Q"&amp;ROUNDUP(MONTH(SalesDataTable[[#This Row],[Order Date]])/3,0)</f>
        <v>Q1</v>
      </c>
      <c r="W63" s="6">
        <f>MONTH(SalesDataTable[[#This Row],[Order Date]])</f>
        <v>1</v>
      </c>
      <c r="X63" s="9" t="str">
        <f>TEXT(SalesDataTable[[#This Row],[Order Date]],"mmm")</f>
        <v>Jan</v>
      </c>
    </row>
    <row r="64" spans="1:24" ht="15.5">
      <c r="A64" s="3">
        <v>2702</v>
      </c>
      <c r="B64" s="4">
        <v>46037</v>
      </c>
      <c r="C64" s="12">
        <f>YEAR(SalesDataTable[[#This Row],[Order Date]])</f>
        <v>2026</v>
      </c>
      <c r="D64" s="15" t="str">
        <f>"Q"&amp;ROUNDUP(MONTH(SalesDataTable[[#This Row],[Order Date]])/3,0)</f>
        <v>Q1</v>
      </c>
      <c r="E64" s="12">
        <f>MONTH(SalesDataTable[[#This Row],[Order Date]])</f>
        <v>1</v>
      </c>
      <c r="F64" s="12" t="str">
        <f>TEXT(SalesDataTable[[#This Row],[Order Date]], "mmm")</f>
        <v>Jan</v>
      </c>
      <c r="G64" s="5" t="s">
        <v>6</v>
      </c>
      <c r="H64" s="5" t="s">
        <v>49</v>
      </c>
      <c r="I64" s="5" t="s">
        <v>2</v>
      </c>
      <c r="J64" s="5" t="s">
        <v>3</v>
      </c>
      <c r="K64" s="5" t="s">
        <v>9</v>
      </c>
      <c r="L64" s="5" t="s">
        <v>17</v>
      </c>
      <c r="M64" s="6">
        <v>5</v>
      </c>
      <c r="N64" s="7">
        <v>144.01</v>
      </c>
      <c r="O64" s="8">
        <v>0.05</v>
      </c>
      <c r="P64" s="7">
        <v>79.64</v>
      </c>
      <c r="Q64" s="7">
        <f t="shared" si="0"/>
        <v>684.0474999999999</v>
      </c>
      <c r="R64" s="7">
        <f t="shared" si="1"/>
        <v>398.2</v>
      </c>
      <c r="S64" s="7">
        <f t="shared" si="2"/>
        <v>285.84749999999991</v>
      </c>
      <c r="T64" s="9">
        <f t="shared" si="3"/>
        <v>0.41787668254032062</v>
      </c>
      <c r="U64" s="10">
        <f>YEAR(SalesDataTable[[#This Row],[Order Date]])</f>
        <v>2026</v>
      </c>
      <c r="V64" s="9" t="str">
        <f>"Q"&amp;ROUNDUP(MONTH(SalesDataTable[[#This Row],[Order Date]])/3,0)</f>
        <v>Q1</v>
      </c>
      <c r="W64" s="6">
        <f>MONTH(SalesDataTable[[#This Row],[Order Date]])</f>
        <v>1</v>
      </c>
      <c r="X64" s="9" t="str">
        <f>TEXT(SalesDataTable[[#This Row],[Order Date]],"mmm")</f>
        <v>Jan</v>
      </c>
    </row>
    <row r="65" spans="1:24" ht="15.5">
      <c r="A65" s="3">
        <v>3176</v>
      </c>
      <c r="B65" s="4">
        <v>46037</v>
      </c>
      <c r="C65" s="12">
        <f>YEAR(SalesDataTable[[#This Row],[Order Date]])</f>
        <v>2026</v>
      </c>
      <c r="D65" s="15" t="str">
        <f>"Q"&amp;ROUNDUP(MONTH(SalesDataTable[[#This Row],[Order Date]])/3,0)</f>
        <v>Q1</v>
      </c>
      <c r="E65" s="12">
        <f>MONTH(SalesDataTable[[#This Row],[Order Date]])</f>
        <v>1</v>
      </c>
      <c r="F65" s="12" t="str">
        <f>TEXT(SalesDataTable[[#This Row],[Order Date]], "mmm")</f>
        <v>Jan</v>
      </c>
      <c r="G65" s="5" t="s">
        <v>20</v>
      </c>
      <c r="H65" s="5" t="s">
        <v>33</v>
      </c>
      <c r="I65" s="5" t="s">
        <v>2</v>
      </c>
      <c r="J65" s="5" t="s">
        <v>3</v>
      </c>
      <c r="K65" s="5" t="s">
        <v>9</v>
      </c>
      <c r="L65" s="5" t="s">
        <v>10</v>
      </c>
      <c r="M65" s="6">
        <v>3</v>
      </c>
      <c r="N65" s="7">
        <v>91.19</v>
      </c>
      <c r="O65" s="8">
        <v>0</v>
      </c>
      <c r="P65" s="7">
        <v>44.47</v>
      </c>
      <c r="Q65" s="7">
        <f t="shared" si="0"/>
        <v>273.57</v>
      </c>
      <c r="R65" s="7">
        <f t="shared" si="1"/>
        <v>133.41</v>
      </c>
      <c r="S65" s="7">
        <f t="shared" si="2"/>
        <v>140.16</v>
      </c>
      <c r="T65" s="9">
        <f t="shared" si="3"/>
        <v>0.5123368790437548</v>
      </c>
      <c r="U65" s="10">
        <f>YEAR(SalesDataTable[[#This Row],[Order Date]])</f>
        <v>2026</v>
      </c>
      <c r="V65" s="9" t="str">
        <f>"Q"&amp;ROUNDUP(MONTH(SalesDataTable[[#This Row],[Order Date]])/3,0)</f>
        <v>Q1</v>
      </c>
      <c r="W65" s="6">
        <f>MONTH(SalesDataTable[[#This Row],[Order Date]])</f>
        <v>1</v>
      </c>
      <c r="X65" s="9" t="str">
        <f>TEXT(SalesDataTable[[#This Row],[Order Date]],"mmm")</f>
        <v>Jan</v>
      </c>
    </row>
    <row r="66" spans="1:24" ht="15.5">
      <c r="A66" s="3">
        <v>3705</v>
      </c>
      <c r="B66" s="4">
        <v>46037</v>
      </c>
      <c r="C66" s="12">
        <f>YEAR(SalesDataTable[[#This Row],[Order Date]])</f>
        <v>2026</v>
      </c>
      <c r="D66" s="15" t="str">
        <f>"Q"&amp;ROUNDUP(MONTH(SalesDataTable[[#This Row],[Order Date]])/3,0)</f>
        <v>Q1</v>
      </c>
      <c r="E66" s="12">
        <f>MONTH(SalesDataTable[[#This Row],[Order Date]])</f>
        <v>1</v>
      </c>
      <c r="F66" s="12" t="str">
        <f>TEXT(SalesDataTable[[#This Row],[Order Date]], "mmm")</f>
        <v>Jan</v>
      </c>
      <c r="G66" s="5" t="s">
        <v>20</v>
      </c>
      <c r="H66" s="5" t="s">
        <v>31</v>
      </c>
      <c r="I66" s="5" t="s">
        <v>19</v>
      </c>
      <c r="J66" s="5" t="s">
        <v>13</v>
      </c>
      <c r="K66" s="5" t="s">
        <v>14</v>
      </c>
      <c r="L66" s="5" t="s">
        <v>32</v>
      </c>
      <c r="M66" s="6">
        <v>2</v>
      </c>
      <c r="N66" s="7">
        <v>45.45</v>
      </c>
      <c r="O66" s="8">
        <v>0</v>
      </c>
      <c r="P66" s="7">
        <v>18.190000000000001</v>
      </c>
      <c r="Q66" s="7">
        <f t="shared" ref="Q66:Q129" si="4">M66*N66*(1-O66)</f>
        <v>90.9</v>
      </c>
      <c r="R66" s="7">
        <f t="shared" ref="R66:R129" si="5">M66*P66</f>
        <v>36.380000000000003</v>
      </c>
      <c r="S66" s="7">
        <f t="shared" ref="S66:S129" si="6">Q66-R66</f>
        <v>54.52</v>
      </c>
      <c r="T66" s="9">
        <f t="shared" ref="T66:T129" si="7">IFERROR(S66/Q66,0)</f>
        <v>0.59977997799779981</v>
      </c>
      <c r="U66" s="10">
        <f>YEAR(SalesDataTable[[#This Row],[Order Date]])</f>
        <v>2026</v>
      </c>
      <c r="V66" s="9" t="str">
        <f>"Q"&amp;ROUNDUP(MONTH(SalesDataTable[[#This Row],[Order Date]])/3,0)</f>
        <v>Q1</v>
      </c>
      <c r="W66" s="6">
        <f>MONTH(SalesDataTable[[#This Row],[Order Date]])</f>
        <v>1</v>
      </c>
      <c r="X66" s="9" t="str">
        <f>TEXT(SalesDataTable[[#This Row],[Order Date]],"mmm")</f>
        <v>Jan</v>
      </c>
    </row>
    <row r="67" spans="1:24" ht="15.5">
      <c r="A67" s="3">
        <v>3736</v>
      </c>
      <c r="B67" s="4">
        <v>46037</v>
      </c>
      <c r="C67" s="12">
        <f>YEAR(SalesDataTable[[#This Row],[Order Date]])</f>
        <v>2026</v>
      </c>
      <c r="D67" s="15" t="str">
        <f>"Q"&amp;ROUNDUP(MONTH(SalesDataTable[[#This Row],[Order Date]])/3,0)</f>
        <v>Q1</v>
      </c>
      <c r="E67" s="12">
        <f>MONTH(SalesDataTable[[#This Row],[Order Date]])</f>
        <v>1</v>
      </c>
      <c r="F67" s="12" t="str">
        <f>TEXT(SalesDataTable[[#This Row],[Order Date]], "mmm")</f>
        <v>Jan</v>
      </c>
      <c r="G67" s="5" t="s">
        <v>6</v>
      </c>
      <c r="H67" s="5" t="s">
        <v>7</v>
      </c>
      <c r="I67" s="5" t="s">
        <v>28</v>
      </c>
      <c r="J67" s="5" t="s">
        <v>13</v>
      </c>
      <c r="K67" s="5" t="s">
        <v>34</v>
      </c>
      <c r="L67" s="5" t="s">
        <v>35</v>
      </c>
      <c r="M67" s="6">
        <v>1</v>
      </c>
      <c r="N67" s="7">
        <v>40.72</v>
      </c>
      <c r="O67" s="8">
        <v>0</v>
      </c>
      <c r="P67" s="7">
        <v>14.94</v>
      </c>
      <c r="Q67" s="7">
        <f t="shared" si="4"/>
        <v>40.72</v>
      </c>
      <c r="R67" s="7">
        <f t="shared" si="5"/>
        <v>14.94</v>
      </c>
      <c r="S67" s="7">
        <f t="shared" si="6"/>
        <v>25.78</v>
      </c>
      <c r="T67" s="9">
        <f t="shared" si="7"/>
        <v>0.6331041257367388</v>
      </c>
      <c r="U67" s="10">
        <f>YEAR(SalesDataTable[[#This Row],[Order Date]])</f>
        <v>2026</v>
      </c>
      <c r="V67" s="9" t="str">
        <f>"Q"&amp;ROUNDUP(MONTH(SalesDataTable[[#This Row],[Order Date]])/3,0)</f>
        <v>Q1</v>
      </c>
      <c r="W67" s="6">
        <f>MONTH(SalesDataTable[[#This Row],[Order Date]])</f>
        <v>1</v>
      </c>
      <c r="X67" s="9" t="str">
        <f>TEXT(SalesDataTable[[#This Row],[Order Date]],"mmm")</f>
        <v>Jan</v>
      </c>
    </row>
    <row r="68" spans="1:24" ht="15.5">
      <c r="A68" s="3">
        <v>3967</v>
      </c>
      <c r="B68" s="4">
        <v>46037</v>
      </c>
      <c r="C68" s="12">
        <f>YEAR(SalesDataTable[[#This Row],[Order Date]])</f>
        <v>2026</v>
      </c>
      <c r="D68" s="15" t="str">
        <f>"Q"&amp;ROUNDUP(MONTH(SalesDataTable[[#This Row],[Order Date]])/3,0)</f>
        <v>Q1</v>
      </c>
      <c r="E68" s="12">
        <f>MONTH(SalesDataTable[[#This Row],[Order Date]])</f>
        <v>1</v>
      </c>
      <c r="F68" s="12" t="str">
        <f>TEXT(SalesDataTable[[#This Row],[Order Date]], "mmm")</f>
        <v>Jan</v>
      </c>
      <c r="G68" s="5" t="s">
        <v>6</v>
      </c>
      <c r="H68" s="5" t="s">
        <v>43</v>
      </c>
      <c r="I68" s="5" t="s">
        <v>2</v>
      </c>
      <c r="J68" s="5" t="s">
        <v>16</v>
      </c>
      <c r="K68" s="5" t="s">
        <v>14</v>
      </c>
      <c r="L68" s="5" t="s">
        <v>15</v>
      </c>
      <c r="M68" s="6">
        <v>2</v>
      </c>
      <c r="N68" s="7">
        <v>37.090000000000003</v>
      </c>
      <c r="O68" s="8">
        <v>0</v>
      </c>
      <c r="P68" s="7">
        <v>13.29</v>
      </c>
      <c r="Q68" s="7">
        <f t="shared" si="4"/>
        <v>74.180000000000007</v>
      </c>
      <c r="R68" s="7">
        <f t="shared" si="5"/>
        <v>26.58</v>
      </c>
      <c r="S68" s="7">
        <f t="shared" si="6"/>
        <v>47.600000000000009</v>
      </c>
      <c r="T68" s="9">
        <f t="shared" si="7"/>
        <v>0.64168239417632789</v>
      </c>
      <c r="U68" s="10">
        <f>YEAR(SalesDataTable[[#This Row],[Order Date]])</f>
        <v>2026</v>
      </c>
      <c r="V68" s="9" t="str">
        <f>"Q"&amp;ROUNDUP(MONTH(SalesDataTable[[#This Row],[Order Date]])/3,0)</f>
        <v>Q1</v>
      </c>
      <c r="W68" s="6">
        <f>MONTH(SalesDataTable[[#This Row],[Order Date]])</f>
        <v>1</v>
      </c>
      <c r="X68" s="9" t="str">
        <f>TEXT(SalesDataTable[[#This Row],[Order Date]],"mmm")</f>
        <v>Jan</v>
      </c>
    </row>
    <row r="69" spans="1:24" ht="15.5">
      <c r="A69" s="3">
        <v>170</v>
      </c>
      <c r="B69" s="4">
        <v>46038</v>
      </c>
      <c r="C69" s="12">
        <f>YEAR(SalesDataTable[[#This Row],[Order Date]])</f>
        <v>2026</v>
      </c>
      <c r="D69" s="15" t="str">
        <f>"Q"&amp;ROUNDUP(MONTH(SalesDataTable[[#This Row],[Order Date]])/3,0)</f>
        <v>Q1</v>
      </c>
      <c r="E69" s="12">
        <f>MONTH(SalesDataTable[[#This Row],[Order Date]])</f>
        <v>1</v>
      </c>
      <c r="F69" s="12" t="str">
        <f>TEXT(SalesDataTable[[#This Row],[Order Date]], "mmm")</f>
        <v>Jan</v>
      </c>
      <c r="G69" s="5" t="s">
        <v>11</v>
      </c>
      <c r="H69" s="5" t="s">
        <v>39</v>
      </c>
      <c r="I69" s="5" t="s">
        <v>2</v>
      </c>
      <c r="J69" s="5" t="s">
        <v>13</v>
      </c>
      <c r="K69" s="5" t="s">
        <v>23</v>
      </c>
      <c r="L69" s="5" t="s">
        <v>51</v>
      </c>
      <c r="M69" s="6">
        <v>1</v>
      </c>
      <c r="N69" s="7">
        <v>124.45</v>
      </c>
      <c r="O69" s="8">
        <v>0.15</v>
      </c>
      <c r="P69" s="7">
        <v>59.77</v>
      </c>
      <c r="Q69" s="7">
        <f t="shared" si="4"/>
        <v>105.7825</v>
      </c>
      <c r="R69" s="7">
        <f t="shared" si="5"/>
        <v>59.77</v>
      </c>
      <c r="S69" s="7">
        <f t="shared" si="6"/>
        <v>46.012499999999996</v>
      </c>
      <c r="T69" s="9">
        <f t="shared" si="7"/>
        <v>0.43497270342447941</v>
      </c>
      <c r="U69" s="10">
        <f>YEAR(SalesDataTable[[#This Row],[Order Date]])</f>
        <v>2026</v>
      </c>
      <c r="V69" s="9" t="str">
        <f>"Q"&amp;ROUNDUP(MONTH(SalesDataTable[[#This Row],[Order Date]])/3,0)</f>
        <v>Q1</v>
      </c>
      <c r="W69" s="6">
        <f>MONTH(SalesDataTable[[#This Row],[Order Date]])</f>
        <v>1</v>
      </c>
      <c r="X69" s="9" t="str">
        <f>TEXT(SalesDataTable[[#This Row],[Order Date]],"mmm")</f>
        <v>Jan</v>
      </c>
    </row>
    <row r="70" spans="1:24" ht="15.5">
      <c r="A70" s="3">
        <v>1040</v>
      </c>
      <c r="B70" s="4">
        <v>46038</v>
      </c>
      <c r="C70" s="12">
        <f>YEAR(SalesDataTable[[#This Row],[Order Date]])</f>
        <v>2026</v>
      </c>
      <c r="D70" s="15" t="str">
        <f>"Q"&amp;ROUNDUP(MONTH(SalesDataTable[[#This Row],[Order Date]])/3,0)</f>
        <v>Q1</v>
      </c>
      <c r="E70" s="12">
        <f>MONTH(SalesDataTable[[#This Row],[Order Date]])</f>
        <v>1</v>
      </c>
      <c r="F70" s="12" t="str">
        <f>TEXT(SalesDataTable[[#This Row],[Order Date]], "mmm")</f>
        <v>Jan</v>
      </c>
      <c r="G70" s="5" t="s">
        <v>0</v>
      </c>
      <c r="H70" s="5" t="s">
        <v>1</v>
      </c>
      <c r="I70" s="5" t="s">
        <v>19</v>
      </c>
      <c r="J70" s="5" t="s">
        <v>13</v>
      </c>
      <c r="K70" s="5" t="s">
        <v>14</v>
      </c>
      <c r="L70" s="5" t="s">
        <v>15</v>
      </c>
      <c r="M70" s="6">
        <v>1</v>
      </c>
      <c r="N70" s="7">
        <v>35.93</v>
      </c>
      <c r="O70" s="8">
        <v>0.05</v>
      </c>
      <c r="P70" s="7">
        <v>13.33</v>
      </c>
      <c r="Q70" s="7">
        <f t="shared" si="4"/>
        <v>34.133499999999998</v>
      </c>
      <c r="R70" s="7">
        <f t="shared" si="5"/>
        <v>13.33</v>
      </c>
      <c r="S70" s="7">
        <f t="shared" si="6"/>
        <v>20.8035</v>
      </c>
      <c r="T70" s="9">
        <f t="shared" si="7"/>
        <v>0.60947456311248482</v>
      </c>
      <c r="U70" s="10">
        <f>YEAR(SalesDataTable[[#This Row],[Order Date]])</f>
        <v>2026</v>
      </c>
      <c r="V70" s="9" t="str">
        <f>"Q"&amp;ROUNDUP(MONTH(SalesDataTable[[#This Row],[Order Date]])/3,0)</f>
        <v>Q1</v>
      </c>
      <c r="W70" s="6">
        <f>MONTH(SalesDataTable[[#This Row],[Order Date]])</f>
        <v>1</v>
      </c>
      <c r="X70" s="9" t="str">
        <f>TEXT(SalesDataTable[[#This Row],[Order Date]],"mmm")</f>
        <v>Jan</v>
      </c>
    </row>
    <row r="71" spans="1:24" ht="15.5">
      <c r="A71" s="3">
        <v>2380</v>
      </c>
      <c r="B71" s="4">
        <v>46038</v>
      </c>
      <c r="C71" s="12">
        <f>YEAR(SalesDataTable[[#This Row],[Order Date]])</f>
        <v>2026</v>
      </c>
      <c r="D71" s="15" t="str">
        <f>"Q"&amp;ROUNDUP(MONTH(SalesDataTable[[#This Row],[Order Date]])/3,0)</f>
        <v>Q1</v>
      </c>
      <c r="E71" s="12">
        <f>MONTH(SalesDataTable[[#This Row],[Order Date]])</f>
        <v>1</v>
      </c>
      <c r="F71" s="12" t="str">
        <f>TEXT(SalesDataTable[[#This Row],[Order Date]], "mmm")</f>
        <v>Jan</v>
      </c>
      <c r="G71" s="5" t="s">
        <v>20</v>
      </c>
      <c r="H71" s="5" t="s">
        <v>47</v>
      </c>
      <c r="I71" s="5" t="s">
        <v>2</v>
      </c>
      <c r="J71" s="5" t="s">
        <v>3</v>
      </c>
      <c r="K71" s="5" t="s">
        <v>23</v>
      </c>
      <c r="L71" s="5" t="s">
        <v>51</v>
      </c>
      <c r="M71" s="6">
        <v>4</v>
      </c>
      <c r="N71" s="7">
        <v>121.8</v>
      </c>
      <c r="O71" s="8">
        <v>0.05</v>
      </c>
      <c r="P71" s="7">
        <v>59.57</v>
      </c>
      <c r="Q71" s="7">
        <f t="shared" si="4"/>
        <v>462.84</v>
      </c>
      <c r="R71" s="7">
        <f t="shared" si="5"/>
        <v>238.28</v>
      </c>
      <c r="S71" s="7">
        <f t="shared" si="6"/>
        <v>224.55999999999997</v>
      </c>
      <c r="T71" s="9">
        <f t="shared" si="7"/>
        <v>0.48517846339987897</v>
      </c>
      <c r="U71" s="10">
        <f>YEAR(SalesDataTable[[#This Row],[Order Date]])</f>
        <v>2026</v>
      </c>
      <c r="V71" s="9" t="str">
        <f>"Q"&amp;ROUNDUP(MONTH(SalesDataTable[[#This Row],[Order Date]])/3,0)</f>
        <v>Q1</v>
      </c>
      <c r="W71" s="6">
        <f>MONTH(SalesDataTable[[#This Row],[Order Date]])</f>
        <v>1</v>
      </c>
      <c r="X71" s="9" t="str">
        <f>TEXT(SalesDataTable[[#This Row],[Order Date]],"mmm")</f>
        <v>Jan</v>
      </c>
    </row>
    <row r="72" spans="1:24" ht="15.5">
      <c r="A72" s="3">
        <v>3219</v>
      </c>
      <c r="B72" s="4">
        <v>46038</v>
      </c>
      <c r="C72" s="12">
        <f>YEAR(SalesDataTable[[#This Row],[Order Date]])</f>
        <v>2026</v>
      </c>
      <c r="D72" s="15" t="str">
        <f>"Q"&amp;ROUNDUP(MONTH(SalesDataTable[[#This Row],[Order Date]])/3,0)</f>
        <v>Q1</v>
      </c>
      <c r="E72" s="12">
        <f>MONTH(SalesDataTable[[#This Row],[Order Date]])</f>
        <v>1</v>
      </c>
      <c r="F72" s="12" t="str">
        <f>TEXT(SalesDataTable[[#This Row],[Order Date]], "mmm")</f>
        <v>Jan</v>
      </c>
      <c r="G72" s="5" t="s">
        <v>6</v>
      </c>
      <c r="H72" s="5" t="s">
        <v>41</v>
      </c>
      <c r="I72" s="5" t="s">
        <v>19</v>
      </c>
      <c r="J72" s="5" t="s">
        <v>3</v>
      </c>
      <c r="K72" s="5" t="s">
        <v>9</v>
      </c>
      <c r="L72" s="5" t="s">
        <v>10</v>
      </c>
      <c r="M72" s="6">
        <v>1</v>
      </c>
      <c r="N72" s="7">
        <v>92.6</v>
      </c>
      <c r="O72" s="8">
        <v>0.05</v>
      </c>
      <c r="P72" s="7">
        <v>44.15</v>
      </c>
      <c r="Q72" s="7">
        <f t="shared" si="4"/>
        <v>87.969999999999985</v>
      </c>
      <c r="R72" s="7">
        <f t="shared" si="5"/>
        <v>44.15</v>
      </c>
      <c r="S72" s="7">
        <f t="shared" si="6"/>
        <v>43.819999999999986</v>
      </c>
      <c r="T72" s="9">
        <f t="shared" si="7"/>
        <v>0.4981243605774695</v>
      </c>
      <c r="U72" s="10">
        <f>YEAR(SalesDataTable[[#This Row],[Order Date]])</f>
        <v>2026</v>
      </c>
      <c r="V72" s="9" t="str">
        <f>"Q"&amp;ROUNDUP(MONTH(SalesDataTable[[#This Row],[Order Date]])/3,0)</f>
        <v>Q1</v>
      </c>
      <c r="W72" s="6">
        <f>MONTH(SalesDataTable[[#This Row],[Order Date]])</f>
        <v>1</v>
      </c>
      <c r="X72" s="9" t="str">
        <f>TEXT(SalesDataTable[[#This Row],[Order Date]],"mmm")</f>
        <v>Jan</v>
      </c>
    </row>
    <row r="73" spans="1:24" ht="15.5">
      <c r="A73" s="3">
        <v>4425</v>
      </c>
      <c r="B73" s="4">
        <v>46038</v>
      </c>
      <c r="C73" s="12">
        <f>YEAR(SalesDataTable[[#This Row],[Order Date]])</f>
        <v>2026</v>
      </c>
      <c r="D73" s="15" t="str">
        <f>"Q"&amp;ROUNDUP(MONTH(SalesDataTable[[#This Row],[Order Date]])/3,0)</f>
        <v>Q1</v>
      </c>
      <c r="E73" s="12">
        <f>MONTH(SalesDataTable[[#This Row],[Order Date]])</f>
        <v>1</v>
      </c>
      <c r="F73" s="12" t="str">
        <f>TEXT(SalesDataTable[[#This Row],[Order Date]], "mmm")</f>
        <v>Jan</v>
      </c>
      <c r="G73" s="5" t="s">
        <v>6</v>
      </c>
      <c r="H73" s="5" t="s">
        <v>43</v>
      </c>
      <c r="I73" s="5" t="s">
        <v>8</v>
      </c>
      <c r="J73" s="5" t="s">
        <v>16</v>
      </c>
      <c r="K73" s="5" t="s">
        <v>4</v>
      </c>
      <c r="L73" s="5" t="s">
        <v>30</v>
      </c>
      <c r="M73" s="6">
        <v>10</v>
      </c>
      <c r="N73" s="7">
        <v>102.68</v>
      </c>
      <c r="O73" s="8">
        <v>0.15</v>
      </c>
      <c r="P73" s="7">
        <v>51.07</v>
      </c>
      <c r="Q73" s="7">
        <f t="shared" si="4"/>
        <v>872.78000000000009</v>
      </c>
      <c r="R73" s="7">
        <f t="shared" si="5"/>
        <v>510.7</v>
      </c>
      <c r="S73" s="7">
        <f t="shared" si="6"/>
        <v>362.0800000000001</v>
      </c>
      <c r="T73" s="9">
        <f t="shared" si="7"/>
        <v>0.41485826897958256</v>
      </c>
      <c r="U73" s="10">
        <f>YEAR(SalesDataTable[[#This Row],[Order Date]])</f>
        <v>2026</v>
      </c>
      <c r="V73" s="9" t="str">
        <f>"Q"&amp;ROUNDUP(MONTH(SalesDataTable[[#This Row],[Order Date]])/3,0)</f>
        <v>Q1</v>
      </c>
      <c r="W73" s="6">
        <f>MONTH(SalesDataTable[[#This Row],[Order Date]])</f>
        <v>1</v>
      </c>
      <c r="X73" s="9" t="str">
        <f>TEXT(SalesDataTable[[#This Row],[Order Date]],"mmm")</f>
        <v>Jan</v>
      </c>
    </row>
    <row r="74" spans="1:24" ht="15.5">
      <c r="A74" s="3">
        <v>4508</v>
      </c>
      <c r="B74" s="4">
        <v>46038</v>
      </c>
      <c r="C74" s="12">
        <f>YEAR(SalesDataTable[[#This Row],[Order Date]])</f>
        <v>2026</v>
      </c>
      <c r="D74" s="15" t="str">
        <f>"Q"&amp;ROUNDUP(MONTH(SalesDataTable[[#This Row],[Order Date]])/3,0)</f>
        <v>Q1</v>
      </c>
      <c r="E74" s="12">
        <f>MONTH(SalesDataTable[[#This Row],[Order Date]])</f>
        <v>1</v>
      </c>
      <c r="F74" s="12" t="str">
        <f>TEXT(SalesDataTable[[#This Row],[Order Date]], "mmm")</f>
        <v>Jan</v>
      </c>
      <c r="G74" s="5" t="s">
        <v>20</v>
      </c>
      <c r="H74" s="5" t="s">
        <v>47</v>
      </c>
      <c r="I74" s="5" t="s">
        <v>28</v>
      </c>
      <c r="J74" s="5" t="s">
        <v>13</v>
      </c>
      <c r="K74" s="5" t="s">
        <v>4</v>
      </c>
      <c r="L74" s="5" t="s">
        <v>26</v>
      </c>
      <c r="M74" s="6">
        <v>3</v>
      </c>
      <c r="N74" s="7">
        <v>40.92</v>
      </c>
      <c r="O74" s="8">
        <v>0.15</v>
      </c>
      <c r="P74" s="7">
        <v>16.71</v>
      </c>
      <c r="Q74" s="7">
        <f t="shared" si="4"/>
        <v>104.346</v>
      </c>
      <c r="R74" s="7">
        <f t="shared" si="5"/>
        <v>50.13</v>
      </c>
      <c r="S74" s="7">
        <f t="shared" si="6"/>
        <v>54.216000000000001</v>
      </c>
      <c r="T74" s="9">
        <f t="shared" si="7"/>
        <v>0.51957909263412105</v>
      </c>
      <c r="U74" s="10">
        <f>YEAR(SalesDataTable[[#This Row],[Order Date]])</f>
        <v>2026</v>
      </c>
      <c r="V74" s="9" t="str">
        <f>"Q"&amp;ROUNDUP(MONTH(SalesDataTable[[#This Row],[Order Date]])/3,0)</f>
        <v>Q1</v>
      </c>
      <c r="W74" s="6">
        <f>MONTH(SalesDataTable[[#This Row],[Order Date]])</f>
        <v>1</v>
      </c>
      <c r="X74" s="9" t="str">
        <f>TEXT(SalesDataTable[[#This Row],[Order Date]],"mmm")</f>
        <v>Jan</v>
      </c>
    </row>
    <row r="75" spans="1:24" ht="15.5">
      <c r="A75" s="3">
        <v>4806</v>
      </c>
      <c r="B75" s="4">
        <v>46038</v>
      </c>
      <c r="C75" s="12">
        <f>YEAR(SalesDataTable[[#This Row],[Order Date]])</f>
        <v>2026</v>
      </c>
      <c r="D75" s="15" t="str">
        <f>"Q"&amp;ROUNDUP(MONTH(SalesDataTable[[#This Row],[Order Date]])/3,0)</f>
        <v>Q1</v>
      </c>
      <c r="E75" s="12">
        <f>MONTH(SalesDataTable[[#This Row],[Order Date]])</f>
        <v>1</v>
      </c>
      <c r="F75" s="12" t="str">
        <f>TEXT(SalesDataTable[[#This Row],[Order Date]], "mmm")</f>
        <v>Jan</v>
      </c>
      <c r="G75" s="5" t="s">
        <v>11</v>
      </c>
      <c r="H75" s="5" t="s">
        <v>52</v>
      </c>
      <c r="I75" s="5" t="s">
        <v>19</v>
      </c>
      <c r="J75" s="5" t="s">
        <v>13</v>
      </c>
      <c r="K75" s="5" t="s">
        <v>4</v>
      </c>
      <c r="L75" s="5" t="s">
        <v>30</v>
      </c>
      <c r="M75" s="6">
        <v>4</v>
      </c>
      <c r="N75" s="7">
        <v>102.68</v>
      </c>
      <c r="O75" s="8">
        <v>0</v>
      </c>
      <c r="P75" s="7">
        <v>50.83</v>
      </c>
      <c r="Q75" s="7">
        <f t="shared" si="4"/>
        <v>410.72</v>
      </c>
      <c r="R75" s="7">
        <f t="shared" si="5"/>
        <v>203.32</v>
      </c>
      <c r="S75" s="7">
        <f t="shared" si="6"/>
        <v>207.40000000000003</v>
      </c>
      <c r="T75" s="9">
        <f t="shared" si="7"/>
        <v>0.50496688741721862</v>
      </c>
      <c r="U75" s="10">
        <f>YEAR(SalesDataTable[[#This Row],[Order Date]])</f>
        <v>2026</v>
      </c>
      <c r="V75" s="9" t="str">
        <f>"Q"&amp;ROUNDUP(MONTH(SalesDataTable[[#This Row],[Order Date]])/3,0)</f>
        <v>Q1</v>
      </c>
      <c r="W75" s="6">
        <f>MONTH(SalesDataTable[[#This Row],[Order Date]])</f>
        <v>1</v>
      </c>
      <c r="X75" s="9" t="str">
        <f>TEXT(SalesDataTable[[#This Row],[Order Date]],"mmm")</f>
        <v>Jan</v>
      </c>
    </row>
    <row r="76" spans="1:24" ht="15.5">
      <c r="A76" s="3">
        <v>755</v>
      </c>
      <c r="B76" s="4">
        <v>46039</v>
      </c>
      <c r="C76" s="12">
        <f>YEAR(SalesDataTable[[#This Row],[Order Date]])</f>
        <v>2026</v>
      </c>
      <c r="D76" s="15" t="str">
        <f>"Q"&amp;ROUNDUP(MONTH(SalesDataTable[[#This Row],[Order Date]])/3,0)</f>
        <v>Q1</v>
      </c>
      <c r="E76" s="12">
        <f>MONTH(SalesDataTable[[#This Row],[Order Date]])</f>
        <v>1</v>
      </c>
      <c r="F76" s="12" t="str">
        <f>TEXT(SalesDataTable[[#This Row],[Order Date]], "mmm")</f>
        <v>Jan</v>
      </c>
      <c r="G76" s="5" t="s">
        <v>0</v>
      </c>
      <c r="H76" s="5" t="s">
        <v>36</v>
      </c>
      <c r="I76" s="5" t="s">
        <v>28</v>
      </c>
      <c r="J76" s="5" t="s">
        <v>13</v>
      </c>
      <c r="K76" s="5" t="s">
        <v>14</v>
      </c>
      <c r="L76" s="5" t="s">
        <v>48</v>
      </c>
      <c r="M76" s="6">
        <v>2</v>
      </c>
      <c r="N76" s="7">
        <v>164.38</v>
      </c>
      <c r="O76" s="8">
        <v>0.05</v>
      </c>
      <c r="P76" s="7">
        <v>85.93</v>
      </c>
      <c r="Q76" s="7">
        <f t="shared" si="4"/>
        <v>312.322</v>
      </c>
      <c r="R76" s="7">
        <f t="shared" si="5"/>
        <v>171.86</v>
      </c>
      <c r="S76" s="7">
        <f t="shared" si="6"/>
        <v>140.46199999999999</v>
      </c>
      <c r="T76" s="9">
        <f t="shared" si="7"/>
        <v>0.44973456881039436</v>
      </c>
      <c r="U76" s="10">
        <f>YEAR(SalesDataTable[[#This Row],[Order Date]])</f>
        <v>2026</v>
      </c>
      <c r="V76" s="9" t="str">
        <f>"Q"&amp;ROUNDUP(MONTH(SalesDataTable[[#This Row],[Order Date]])/3,0)</f>
        <v>Q1</v>
      </c>
      <c r="W76" s="6">
        <f>MONTH(SalesDataTable[[#This Row],[Order Date]])</f>
        <v>1</v>
      </c>
      <c r="X76" s="9" t="str">
        <f>TEXT(SalesDataTable[[#This Row],[Order Date]],"mmm")</f>
        <v>Jan</v>
      </c>
    </row>
    <row r="77" spans="1:24" ht="15.5">
      <c r="A77" s="3">
        <v>3171</v>
      </c>
      <c r="B77" s="4">
        <v>46039</v>
      </c>
      <c r="C77" s="12">
        <f>YEAR(SalesDataTable[[#This Row],[Order Date]])</f>
        <v>2026</v>
      </c>
      <c r="D77" s="15" t="str">
        <f>"Q"&amp;ROUNDUP(MONTH(SalesDataTable[[#This Row],[Order Date]])/3,0)</f>
        <v>Q1</v>
      </c>
      <c r="E77" s="12">
        <f>MONTH(SalesDataTable[[#This Row],[Order Date]])</f>
        <v>1</v>
      </c>
      <c r="F77" s="12" t="str">
        <f>TEXT(SalesDataTable[[#This Row],[Order Date]], "mmm")</f>
        <v>Jan</v>
      </c>
      <c r="G77" s="5" t="s">
        <v>0</v>
      </c>
      <c r="H77" s="5" t="s">
        <v>50</v>
      </c>
      <c r="I77" s="5" t="s">
        <v>19</v>
      </c>
      <c r="J77" s="5" t="s">
        <v>3</v>
      </c>
      <c r="K77" s="5" t="s">
        <v>4</v>
      </c>
      <c r="L77" s="5" t="s">
        <v>22</v>
      </c>
      <c r="M77" s="6">
        <v>1</v>
      </c>
      <c r="N77" s="7">
        <v>51.78</v>
      </c>
      <c r="O77" s="8">
        <v>0</v>
      </c>
      <c r="P77" s="7">
        <v>22.64</v>
      </c>
      <c r="Q77" s="7">
        <f t="shared" si="4"/>
        <v>51.78</v>
      </c>
      <c r="R77" s="7">
        <f t="shared" si="5"/>
        <v>22.64</v>
      </c>
      <c r="S77" s="7">
        <f t="shared" si="6"/>
        <v>29.14</v>
      </c>
      <c r="T77" s="9">
        <f t="shared" si="7"/>
        <v>0.56276554654306687</v>
      </c>
      <c r="U77" s="10">
        <f>YEAR(SalesDataTable[[#This Row],[Order Date]])</f>
        <v>2026</v>
      </c>
      <c r="V77" s="9" t="str">
        <f>"Q"&amp;ROUNDUP(MONTH(SalesDataTable[[#This Row],[Order Date]])/3,0)</f>
        <v>Q1</v>
      </c>
      <c r="W77" s="6">
        <f>MONTH(SalesDataTable[[#This Row],[Order Date]])</f>
        <v>1</v>
      </c>
      <c r="X77" s="9" t="str">
        <f>TEXT(SalesDataTable[[#This Row],[Order Date]],"mmm")</f>
        <v>Jan</v>
      </c>
    </row>
    <row r="78" spans="1:24" ht="15.5">
      <c r="A78" s="3">
        <v>4277</v>
      </c>
      <c r="B78" s="4">
        <v>46039</v>
      </c>
      <c r="C78" s="12">
        <f>YEAR(SalesDataTable[[#This Row],[Order Date]])</f>
        <v>2026</v>
      </c>
      <c r="D78" s="15" t="str">
        <f>"Q"&amp;ROUNDUP(MONTH(SalesDataTable[[#This Row],[Order Date]])/3,0)</f>
        <v>Q1</v>
      </c>
      <c r="E78" s="12">
        <f>MONTH(SalesDataTable[[#This Row],[Order Date]])</f>
        <v>1</v>
      </c>
      <c r="F78" s="12" t="str">
        <f>TEXT(SalesDataTable[[#This Row],[Order Date]], "mmm")</f>
        <v>Jan</v>
      </c>
      <c r="G78" s="5" t="s">
        <v>6</v>
      </c>
      <c r="H78" s="5" t="s">
        <v>41</v>
      </c>
      <c r="I78" s="5" t="s">
        <v>19</v>
      </c>
      <c r="J78" s="5" t="s">
        <v>3</v>
      </c>
      <c r="K78" s="5" t="s">
        <v>34</v>
      </c>
      <c r="L78" s="5" t="s">
        <v>45</v>
      </c>
      <c r="M78" s="6">
        <v>1</v>
      </c>
      <c r="N78" s="7">
        <v>50.52</v>
      </c>
      <c r="O78" s="8">
        <v>0.05</v>
      </c>
      <c r="P78" s="7">
        <v>22.37</v>
      </c>
      <c r="Q78" s="7">
        <f t="shared" si="4"/>
        <v>47.994</v>
      </c>
      <c r="R78" s="7">
        <f t="shared" si="5"/>
        <v>22.37</v>
      </c>
      <c r="S78" s="7">
        <f t="shared" si="6"/>
        <v>25.623999999999999</v>
      </c>
      <c r="T78" s="9">
        <f t="shared" si="7"/>
        <v>0.5339000708421886</v>
      </c>
      <c r="U78" s="10">
        <f>YEAR(SalesDataTable[[#This Row],[Order Date]])</f>
        <v>2026</v>
      </c>
      <c r="V78" s="9" t="str">
        <f>"Q"&amp;ROUNDUP(MONTH(SalesDataTable[[#This Row],[Order Date]])/3,0)</f>
        <v>Q1</v>
      </c>
      <c r="W78" s="6">
        <f>MONTH(SalesDataTable[[#This Row],[Order Date]])</f>
        <v>1</v>
      </c>
      <c r="X78" s="9" t="str">
        <f>TEXT(SalesDataTable[[#This Row],[Order Date]],"mmm")</f>
        <v>Jan</v>
      </c>
    </row>
    <row r="79" spans="1:24" ht="15.5">
      <c r="A79" s="3">
        <v>4648</v>
      </c>
      <c r="B79" s="4">
        <v>46039</v>
      </c>
      <c r="C79" s="12">
        <f>YEAR(SalesDataTable[[#This Row],[Order Date]])</f>
        <v>2026</v>
      </c>
      <c r="D79" s="15" t="str">
        <f>"Q"&amp;ROUNDUP(MONTH(SalesDataTable[[#This Row],[Order Date]])/3,0)</f>
        <v>Q1</v>
      </c>
      <c r="E79" s="12">
        <f>MONTH(SalesDataTable[[#This Row],[Order Date]])</f>
        <v>1</v>
      </c>
      <c r="F79" s="12" t="str">
        <f>TEXT(SalesDataTable[[#This Row],[Order Date]], "mmm")</f>
        <v>Jan</v>
      </c>
      <c r="G79" s="5" t="s">
        <v>6</v>
      </c>
      <c r="H79" s="5" t="s">
        <v>49</v>
      </c>
      <c r="I79" s="5" t="s">
        <v>28</v>
      </c>
      <c r="J79" s="5" t="s">
        <v>13</v>
      </c>
      <c r="K79" s="5" t="s">
        <v>23</v>
      </c>
      <c r="L79" s="5" t="s">
        <v>29</v>
      </c>
      <c r="M79" s="6">
        <v>1</v>
      </c>
      <c r="N79" s="7">
        <v>199.02</v>
      </c>
      <c r="O79" s="8">
        <v>0</v>
      </c>
      <c r="P79" s="7">
        <v>106.49</v>
      </c>
      <c r="Q79" s="7">
        <f t="shared" si="4"/>
        <v>199.02</v>
      </c>
      <c r="R79" s="7">
        <f t="shared" si="5"/>
        <v>106.49</v>
      </c>
      <c r="S79" s="7">
        <f t="shared" si="6"/>
        <v>92.530000000000015</v>
      </c>
      <c r="T79" s="9">
        <f t="shared" si="7"/>
        <v>0.46492814792483173</v>
      </c>
      <c r="U79" s="10">
        <f>YEAR(SalesDataTable[[#This Row],[Order Date]])</f>
        <v>2026</v>
      </c>
      <c r="V79" s="9" t="str">
        <f>"Q"&amp;ROUNDUP(MONTH(SalesDataTable[[#This Row],[Order Date]])/3,0)</f>
        <v>Q1</v>
      </c>
      <c r="W79" s="6">
        <f>MONTH(SalesDataTable[[#This Row],[Order Date]])</f>
        <v>1</v>
      </c>
      <c r="X79" s="9" t="str">
        <f>TEXT(SalesDataTable[[#This Row],[Order Date]],"mmm")</f>
        <v>Jan</v>
      </c>
    </row>
    <row r="80" spans="1:24" ht="15.5">
      <c r="A80" s="3">
        <v>157</v>
      </c>
      <c r="B80" s="4">
        <v>46040</v>
      </c>
      <c r="C80" s="12">
        <f>YEAR(SalesDataTable[[#This Row],[Order Date]])</f>
        <v>2026</v>
      </c>
      <c r="D80" s="15" t="str">
        <f>"Q"&amp;ROUNDUP(MONTH(SalesDataTable[[#This Row],[Order Date]])/3,0)</f>
        <v>Q1</v>
      </c>
      <c r="E80" s="12">
        <f>MONTH(SalesDataTable[[#This Row],[Order Date]])</f>
        <v>1</v>
      </c>
      <c r="F80" s="12" t="str">
        <f>TEXT(SalesDataTable[[#This Row],[Order Date]], "mmm")</f>
        <v>Jan</v>
      </c>
      <c r="G80" s="5" t="s">
        <v>20</v>
      </c>
      <c r="H80" s="5" t="s">
        <v>33</v>
      </c>
      <c r="I80" s="5" t="s">
        <v>19</v>
      </c>
      <c r="J80" s="5" t="s">
        <v>3</v>
      </c>
      <c r="K80" s="5" t="s">
        <v>23</v>
      </c>
      <c r="L80" s="5" t="s">
        <v>40</v>
      </c>
      <c r="M80" s="6">
        <v>3</v>
      </c>
      <c r="N80" s="7">
        <v>80.27</v>
      </c>
      <c r="O80" s="8">
        <v>0.1</v>
      </c>
      <c r="P80" s="7">
        <v>39.26</v>
      </c>
      <c r="Q80" s="7">
        <f t="shared" si="4"/>
        <v>216.72900000000001</v>
      </c>
      <c r="R80" s="7">
        <f t="shared" si="5"/>
        <v>117.78</v>
      </c>
      <c r="S80" s="7">
        <f t="shared" si="6"/>
        <v>98.949000000000012</v>
      </c>
      <c r="T80" s="9">
        <f t="shared" si="7"/>
        <v>0.45655634455933447</v>
      </c>
      <c r="U80" s="10">
        <f>YEAR(SalesDataTable[[#This Row],[Order Date]])</f>
        <v>2026</v>
      </c>
      <c r="V80" s="9" t="str">
        <f>"Q"&amp;ROUNDUP(MONTH(SalesDataTable[[#This Row],[Order Date]])/3,0)</f>
        <v>Q1</v>
      </c>
      <c r="W80" s="6">
        <f>MONTH(SalesDataTable[[#This Row],[Order Date]])</f>
        <v>1</v>
      </c>
      <c r="X80" s="9" t="str">
        <f>TEXT(SalesDataTable[[#This Row],[Order Date]],"mmm")</f>
        <v>Jan</v>
      </c>
    </row>
    <row r="81" spans="1:24" ht="15.5">
      <c r="A81" s="3">
        <v>2271</v>
      </c>
      <c r="B81" s="4">
        <v>46040</v>
      </c>
      <c r="C81" s="12">
        <f>YEAR(SalesDataTable[[#This Row],[Order Date]])</f>
        <v>2026</v>
      </c>
      <c r="D81" s="15" t="str">
        <f>"Q"&amp;ROUNDUP(MONTH(SalesDataTable[[#This Row],[Order Date]])/3,0)</f>
        <v>Q1</v>
      </c>
      <c r="E81" s="12">
        <f>MONTH(SalesDataTable[[#This Row],[Order Date]])</f>
        <v>1</v>
      </c>
      <c r="F81" s="12" t="str">
        <f>TEXT(SalesDataTable[[#This Row],[Order Date]], "mmm")</f>
        <v>Jan</v>
      </c>
      <c r="G81" s="5" t="s">
        <v>6</v>
      </c>
      <c r="H81" s="5" t="s">
        <v>7</v>
      </c>
      <c r="I81" s="5" t="s">
        <v>19</v>
      </c>
      <c r="J81" s="5" t="s">
        <v>13</v>
      </c>
      <c r="K81" s="5" t="s">
        <v>23</v>
      </c>
      <c r="L81" s="5" t="s">
        <v>24</v>
      </c>
      <c r="M81" s="6">
        <v>4</v>
      </c>
      <c r="N81" s="7">
        <v>333.28</v>
      </c>
      <c r="O81" s="8">
        <v>0</v>
      </c>
      <c r="P81" s="7">
        <v>195.76</v>
      </c>
      <c r="Q81" s="7">
        <f t="shared" si="4"/>
        <v>1333.12</v>
      </c>
      <c r="R81" s="7">
        <f t="shared" si="5"/>
        <v>783.04</v>
      </c>
      <c r="S81" s="7">
        <f t="shared" si="6"/>
        <v>550.07999999999993</v>
      </c>
      <c r="T81" s="9">
        <f t="shared" si="7"/>
        <v>0.41262602016322608</v>
      </c>
      <c r="U81" s="10">
        <f>YEAR(SalesDataTable[[#This Row],[Order Date]])</f>
        <v>2026</v>
      </c>
      <c r="V81" s="9" t="str">
        <f>"Q"&amp;ROUNDUP(MONTH(SalesDataTable[[#This Row],[Order Date]])/3,0)</f>
        <v>Q1</v>
      </c>
      <c r="W81" s="6">
        <f>MONTH(SalesDataTable[[#This Row],[Order Date]])</f>
        <v>1</v>
      </c>
      <c r="X81" s="9" t="str">
        <f>TEXT(SalesDataTable[[#This Row],[Order Date]],"mmm")</f>
        <v>Jan</v>
      </c>
    </row>
    <row r="82" spans="1:24" ht="15.5">
      <c r="A82" s="3">
        <v>3330</v>
      </c>
      <c r="B82" s="4">
        <v>46040</v>
      </c>
      <c r="C82" s="12">
        <f>YEAR(SalesDataTable[[#This Row],[Order Date]])</f>
        <v>2026</v>
      </c>
      <c r="D82" s="15" t="str">
        <f>"Q"&amp;ROUNDUP(MONTH(SalesDataTable[[#This Row],[Order Date]])/3,0)</f>
        <v>Q1</v>
      </c>
      <c r="E82" s="12">
        <f>MONTH(SalesDataTable[[#This Row],[Order Date]])</f>
        <v>1</v>
      </c>
      <c r="F82" s="12" t="str">
        <f>TEXT(SalesDataTable[[#This Row],[Order Date]], "mmm")</f>
        <v>Jan</v>
      </c>
      <c r="G82" s="5" t="s">
        <v>20</v>
      </c>
      <c r="H82" s="5" t="s">
        <v>47</v>
      </c>
      <c r="I82" s="5" t="s">
        <v>28</v>
      </c>
      <c r="J82" s="5" t="s">
        <v>13</v>
      </c>
      <c r="K82" s="5" t="s">
        <v>4</v>
      </c>
      <c r="L82" s="5" t="s">
        <v>30</v>
      </c>
      <c r="M82" s="6">
        <v>1</v>
      </c>
      <c r="N82" s="7">
        <v>104.36</v>
      </c>
      <c r="O82" s="8">
        <v>0</v>
      </c>
      <c r="P82" s="7">
        <v>51.63</v>
      </c>
      <c r="Q82" s="7">
        <f t="shared" si="4"/>
        <v>104.36</v>
      </c>
      <c r="R82" s="7">
        <f t="shared" si="5"/>
        <v>51.63</v>
      </c>
      <c r="S82" s="7">
        <f t="shared" si="6"/>
        <v>52.73</v>
      </c>
      <c r="T82" s="9">
        <f t="shared" si="7"/>
        <v>0.50527021847451126</v>
      </c>
      <c r="U82" s="10">
        <f>YEAR(SalesDataTable[[#This Row],[Order Date]])</f>
        <v>2026</v>
      </c>
      <c r="V82" s="9" t="str">
        <f>"Q"&amp;ROUNDUP(MONTH(SalesDataTable[[#This Row],[Order Date]])/3,0)</f>
        <v>Q1</v>
      </c>
      <c r="W82" s="6">
        <f>MONTH(SalesDataTable[[#This Row],[Order Date]])</f>
        <v>1</v>
      </c>
      <c r="X82" s="9" t="str">
        <f>TEXT(SalesDataTable[[#This Row],[Order Date]],"mmm")</f>
        <v>Jan</v>
      </c>
    </row>
    <row r="83" spans="1:24" ht="15.5">
      <c r="A83" s="3">
        <v>4547</v>
      </c>
      <c r="B83" s="4">
        <v>46040</v>
      </c>
      <c r="C83" s="12">
        <f>YEAR(SalesDataTable[[#This Row],[Order Date]])</f>
        <v>2026</v>
      </c>
      <c r="D83" s="15" t="str">
        <f>"Q"&amp;ROUNDUP(MONTH(SalesDataTable[[#This Row],[Order Date]])/3,0)</f>
        <v>Q1</v>
      </c>
      <c r="E83" s="12">
        <f>MONTH(SalesDataTable[[#This Row],[Order Date]])</f>
        <v>1</v>
      </c>
      <c r="F83" s="12" t="str">
        <f>TEXT(SalesDataTable[[#This Row],[Order Date]], "mmm")</f>
        <v>Jan</v>
      </c>
      <c r="G83" s="5" t="s">
        <v>11</v>
      </c>
      <c r="H83" s="5" t="s">
        <v>25</v>
      </c>
      <c r="I83" s="5" t="s">
        <v>28</v>
      </c>
      <c r="J83" s="5" t="s">
        <v>13</v>
      </c>
      <c r="K83" s="5" t="s">
        <v>4</v>
      </c>
      <c r="L83" s="5" t="s">
        <v>5</v>
      </c>
      <c r="M83" s="6">
        <v>1</v>
      </c>
      <c r="N83" s="7">
        <v>83.52</v>
      </c>
      <c r="O83" s="8">
        <v>0.05</v>
      </c>
      <c r="P83" s="7">
        <v>42.97</v>
      </c>
      <c r="Q83" s="7">
        <f t="shared" si="4"/>
        <v>79.343999999999994</v>
      </c>
      <c r="R83" s="7">
        <f t="shared" si="5"/>
        <v>42.97</v>
      </c>
      <c r="S83" s="7">
        <f t="shared" si="6"/>
        <v>36.373999999999995</v>
      </c>
      <c r="T83" s="9">
        <f t="shared" si="7"/>
        <v>0.45843416011292598</v>
      </c>
      <c r="U83" s="10">
        <f>YEAR(SalesDataTable[[#This Row],[Order Date]])</f>
        <v>2026</v>
      </c>
      <c r="V83" s="9" t="str">
        <f>"Q"&amp;ROUNDUP(MONTH(SalesDataTable[[#This Row],[Order Date]])/3,0)</f>
        <v>Q1</v>
      </c>
      <c r="W83" s="6">
        <f>MONTH(SalesDataTable[[#This Row],[Order Date]])</f>
        <v>1</v>
      </c>
      <c r="X83" s="9" t="str">
        <f>TEXT(SalesDataTable[[#This Row],[Order Date]],"mmm")</f>
        <v>Jan</v>
      </c>
    </row>
    <row r="84" spans="1:24" ht="15.5">
      <c r="A84" s="3">
        <v>1840</v>
      </c>
      <c r="B84" s="4">
        <v>46041</v>
      </c>
      <c r="C84" s="12">
        <f>YEAR(SalesDataTable[[#This Row],[Order Date]])</f>
        <v>2026</v>
      </c>
      <c r="D84" s="15" t="str">
        <f>"Q"&amp;ROUNDUP(MONTH(SalesDataTable[[#This Row],[Order Date]])/3,0)</f>
        <v>Q1</v>
      </c>
      <c r="E84" s="12">
        <f>MONTH(SalesDataTable[[#This Row],[Order Date]])</f>
        <v>1</v>
      </c>
      <c r="F84" s="12" t="str">
        <f>TEXT(SalesDataTable[[#This Row],[Order Date]], "mmm")</f>
        <v>Jan</v>
      </c>
      <c r="G84" s="5" t="s">
        <v>11</v>
      </c>
      <c r="H84" s="5" t="s">
        <v>39</v>
      </c>
      <c r="I84" s="5" t="s">
        <v>2</v>
      </c>
      <c r="J84" s="5" t="s">
        <v>13</v>
      </c>
      <c r="K84" s="5" t="s">
        <v>34</v>
      </c>
      <c r="L84" s="5" t="s">
        <v>38</v>
      </c>
      <c r="M84" s="6">
        <v>2</v>
      </c>
      <c r="N84" s="7">
        <v>125.93</v>
      </c>
      <c r="O84" s="8">
        <v>0</v>
      </c>
      <c r="P84" s="7">
        <v>69.150000000000006</v>
      </c>
      <c r="Q84" s="7">
        <f t="shared" si="4"/>
        <v>251.86</v>
      </c>
      <c r="R84" s="7">
        <f t="shared" si="5"/>
        <v>138.30000000000001</v>
      </c>
      <c r="S84" s="7">
        <f t="shared" si="6"/>
        <v>113.56</v>
      </c>
      <c r="T84" s="9">
        <f t="shared" si="7"/>
        <v>0.45088541253077102</v>
      </c>
      <c r="U84" s="10">
        <f>YEAR(SalesDataTable[[#This Row],[Order Date]])</f>
        <v>2026</v>
      </c>
      <c r="V84" s="9" t="str">
        <f>"Q"&amp;ROUNDUP(MONTH(SalesDataTable[[#This Row],[Order Date]])/3,0)</f>
        <v>Q1</v>
      </c>
      <c r="W84" s="6">
        <f>MONTH(SalesDataTable[[#This Row],[Order Date]])</f>
        <v>1</v>
      </c>
      <c r="X84" s="9" t="str">
        <f>TEXT(SalesDataTable[[#This Row],[Order Date]],"mmm")</f>
        <v>Jan</v>
      </c>
    </row>
    <row r="85" spans="1:24" ht="15.5">
      <c r="A85" s="3">
        <v>1850</v>
      </c>
      <c r="B85" s="4">
        <v>46041</v>
      </c>
      <c r="C85" s="12">
        <f>YEAR(SalesDataTable[[#This Row],[Order Date]])</f>
        <v>2026</v>
      </c>
      <c r="D85" s="15" t="str">
        <f>"Q"&amp;ROUNDUP(MONTH(SalesDataTable[[#This Row],[Order Date]])/3,0)</f>
        <v>Q1</v>
      </c>
      <c r="E85" s="12">
        <f>MONTH(SalesDataTable[[#This Row],[Order Date]])</f>
        <v>1</v>
      </c>
      <c r="F85" s="12" t="str">
        <f>TEXT(SalesDataTable[[#This Row],[Order Date]], "mmm")</f>
        <v>Jan</v>
      </c>
      <c r="G85" s="5" t="s">
        <v>6</v>
      </c>
      <c r="H85" s="5" t="s">
        <v>27</v>
      </c>
      <c r="I85" s="5" t="s">
        <v>2</v>
      </c>
      <c r="J85" s="5" t="s">
        <v>16</v>
      </c>
      <c r="K85" s="5" t="s">
        <v>4</v>
      </c>
      <c r="L85" s="5" t="s">
        <v>22</v>
      </c>
      <c r="M85" s="6">
        <v>1</v>
      </c>
      <c r="N85" s="7">
        <v>49.85</v>
      </c>
      <c r="O85" s="8">
        <v>0</v>
      </c>
      <c r="P85" s="7">
        <v>23.07</v>
      </c>
      <c r="Q85" s="7">
        <f t="shared" si="4"/>
        <v>49.85</v>
      </c>
      <c r="R85" s="7">
        <f t="shared" si="5"/>
        <v>23.07</v>
      </c>
      <c r="S85" s="7">
        <f t="shared" si="6"/>
        <v>26.78</v>
      </c>
      <c r="T85" s="9">
        <f t="shared" si="7"/>
        <v>0.53721163490471413</v>
      </c>
      <c r="U85" s="10">
        <f>YEAR(SalesDataTable[[#This Row],[Order Date]])</f>
        <v>2026</v>
      </c>
      <c r="V85" s="9" t="str">
        <f>"Q"&amp;ROUNDUP(MONTH(SalesDataTable[[#This Row],[Order Date]])/3,0)</f>
        <v>Q1</v>
      </c>
      <c r="W85" s="6">
        <f>MONTH(SalesDataTable[[#This Row],[Order Date]])</f>
        <v>1</v>
      </c>
      <c r="X85" s="9" t="str">
        <f>TEXT(SalesDataTable[[#This Row],[Order Date]],"mmm")</f>
        <v>Jan</v>
      </c>
    </row>
    <row r="86" spans="1:24" ht="15.5">
      <c r="A86" s="3">
        <v>1858</v>
      </c>
      <c r="B86" s="4">
        <v>46041</v>
      </c>
      <c r="C86" s="12">
        <f>YEAR(SalesDataTable[[#This Row],[Order Date]])</f>
        <v>2026</v>
      </c>
      <c r="D86" s="15" t="str">
        <f>"Q"&amp;ROUNDUP(MONTH(SalesDataTable[[#This Row],[Order Date]])/3,0)</f>
        <v>Q1</v>
      </c>
      <c r="E86" s="12">
        <f>MONTH(SalesDataTable[[#This Row],[Order Date]])</f>
        <v>1</v>
      </c>
      <c r="F86" s="12" t="str">
        <f>TEXT(SalesDataTable[[#This Row],[Order Date]], "mmm")</f>
        <v>Jan</v>
      </c>
      <c r="G86" s="5" t="s">
        <v>6</v>
      </c>
      <c r="H86" s="5" t="s">
        <v>7</v>
      </c>
      <c r="I86" s="5" t="s">
        <v>2</v>
      </c>
      <c r="J86" s="5" t="s">
        <v>3</v>
      </c>
      <c r="K86" s="5" t="s">
        <v>14</v>
      </c>
      <c r="L86" s="5" t="s">
        <v>15</v>
      </c>
      <c r="M86" s="6">
        <v>1</v>
      </c>
      <c r="N86" s="7">
        <v>36.130000000000003</v>
      </c>
      <c r="O86" s="8">
        <v>0</v>
      </c>
      <c r="P86" s="7">
        <v>13.39</v>
      </c>
      <c r="Q86" s="7">
        <f t="shared" si="4"/>
        <v>36.130000000000003</v>
      </c>
      <c r="R86" s="7">
        <f t="shared" si="5"/>
        <v>13.39</v>
      </c>
      <c r="S86" s="7">
        <f t="shared" si="6"/>
        <v>22.740000000000002</v>
      </c>
      <c r="T86" s="9">
        <f t="shared" si="7"/>
        <v>0.62939385552172711</v>
      </c>
      <c r="U86" s="10">
        <f>YEAR(SalesDataTable[[#This Row],[Order Date]])</f>
        <v>2026</v>
      </c>
      <c r="V86" s="9" t="str">
        <f>"Q"&amp;ROUNDUP(MONTH(SalesDataTable[[#This Row],[Order Date]])/3,0)</f>
        <v>Q1</v>
      </c>
      <c r="W86" s="6">
        <f>MONTH(SalesDataTable[[#This Row],[Order Date]])</f>
        <v>1</v>
      </c>
      <c r="X86" s="9" t="str">
        <f>TEXT(SalesDataTable[[#This Row],[Order Date]],"mmm")</f>
        <v>Jan</v>
      </c>
    </row>
    <row r="87" spans="1:24" ht="15.5">
      <c r="A87" s="3">
        <v>2910</v>
      </c>
      <c r="B87" s="4">
        <v>46041</v>
      </c>
      <c r="C87" s="12">
        <f>YEAR(SalesDataTable[[#This Row],[Order Date]])</f>
        <v>2026</v>
      </c>
      <c r="D87" s="15" t="str">
        <f>"Q"&amp;ROUNDUP(MONTH(SalesDataTable[[#This Row],[Order Date]])/3,0)</f>
        <v>Q1</v>
      </c>
      <c r="E87" s="12">
        <f>MONTH(SalesDataTable[[#This Row],[Order Date]])</f>
        <v>1</v>
      </c>
      <c r="F87" s="12" t="str">
        <f>TEXT(SalesDataTable[[#This Row],[Order Date]], "mmm")</f>
        <v>Jan</v>
      </c>
      <c r="G87" s="5" t="s">
        <v>20</v>
      </c>
      <c r="H87" s="5" t="s">
        <v>47</v>
      </c>
      <c r="I87" s="5" t="s">
        <v>19</v>
      </c>
      <c r="J87" s="5" t="s">
        <v>3</v>
      </c>
      <c r="K87" s="5" t="s">
        <v>4</v>
      </c>
      <c r="L87" s="5" t="s">
        <v>30</v>
      </c>
      <c r="M87" s="6">
        <v>1</v>
      </c>
      <c r="N87" s="7">
        <v>104.83</v>
      </c>
      <c r="O87" s="8">
        <v>0.05</v>
      </c>
      <c r="P87" s="7">
        <v>51.06</v>
      </c>
      <c r="Q87" s="7">
        <f t="shared" si="4"/>
        <v>99.588499999999996</v>
      </c>
      <c r="R87" s="7">
        <f t="shared" si="5"/>
        <v>51.06</v>
      </c>
      <c r="S87" s="7">
        <f t="shared" si="6"/>
        <v>48.528499999999994</v>
      </c>
      <c r="T87" s="9">
        <f t="shared" si="7"/>
        <v>0.48729019916958277</v>
      </c>
      <c r="U87" s="10">
        <f>YEAR(SalesDataTable[[#This Row],[Order Date]])</f>
        <v>2026</v>
      </c>
      <c r="V87" s="9" t="str">
        <f>"Q"&amp;ROUNDUP(MONTH(SalesDataTable[[#This Row],[Order Date]])/3,0)</f>
        <v>Q1</v>
      </c>
      <c r="W87" s="6">
        <f>MONTH(SalesDataTable[[#This Row],[Order Date]])</f>
        <v>1</v>
      </c>
      <c r="X87" s="9" t="str">
        <f>TEXT(SalesDataTable[[#This Row],[Order Date]],"mmm")</f>
        <v>Jan</v>
      </c>
    </row>
    <row r="88" spans="1:24" ht="15.5">
      <c r="A88" s="3">
        <v>3694</v>
      </c>
      <c r="B88" s="4">
        <v>46041</v>
      </c>
      <c r="C88" s="12">
        <f>YEAR(SalesDataTable[[#This Row],[Order Date]])</f>
        <v>2026</v>
      </c>
      <c r="D88" s="15" t="str">
        <f>"Q"&amp;ROUNDUP(MONTH(SalesDataTable[[#This Row],[Order Date]])/3,0)</f>
        <v>Q1</v>
      </c>
      <c r="E88" s="12">
        <f>MONTH(SalesDataTable[[#This Row],[Order Date]])</f>
        <v>1</v>
      </c>
      <c r="F88" s="12" t="str">
        <f>TEXT(SalesDataTable[[#This Row],[Order Date]], "mmm")</f>
        <v>Jan</v>
      </c>
      <c r="G88" s="5" t="s">
        <v>0</v>
      </c>
      <c r="H88" s="5" t="s">
        <v>1</v>
      </c>
      <c r="I88" s="5" t="s">
        <v>19</v>
      </c>
      <c r="J88" s="5" t="s">
        <v>3</v>
      </c>
      <c r="K88" s="5" t="s">
        <v>14</v>
      </c>
      <c r="L88" s="5" t="s">
        <v>15</v>
      </c>
      <c r="M88" s="6">
        <v>1</v>
      </c>
      <c r="N88" s="7">
        <v>35.46</v>
      </c>
      <c r="O88" s="8">
        <v>0.05</v>
      </c>
      <c r="P88" s="7">
        <v>13.81</v>
      </c>
      <c r="Q88" s="7">
        <f t="shared" si="4"/>
        <v>33.686999999999998</v>
      </c>
      <c r="R88" s="7">
        <f t="shared" si="5"/>
        <v>13.81</v>
      </c>
      <c r="S88" s="7">
        <f t="shared" si="6"/>
        <v>19.876999999999995</v>
      </c>
      <c r="T88" s="9">
        <f t="shared" si="7"/>
        <v>0.59004957401965141</v>
      </c>
      <c r="U88" s="10">
        <f>YEAR(SalesDataTable[[#This Row],[Order Date]])</f>
        <v>2026</v>
      </c>
      <c r="V88" s="9" t="str">
        <f>"Q"&amp;ROUNDUP(MONTH(SalesDataTable[[#This Row],[Order Date]])/3,0)</f>
        <v>Q1</v>
      </c>
      <c r="W88" s="6">
        <f>MONTH(SalesDataTable[[#This Row],[Order Date]])</f>
        <v>1</v>
      </c>
      <c r="X88" s="9" t="str">
        <f>TEXT(SalesDataTable[[#This Row],[Order Date]],"mmm")</f>
        <v>Jan</v>
      </c>
    </row>
    <row r="89" spans="1:24" ht="15.5">
      <c r="A89" s="3">
        <v>631</v>
      </c>
      <c r="B89" s="4">
        <v>46042</v>
      </c>
      <c r="C89" s="12">
        <f>YEAR(SalesDataTable[[#This Row],[Order Date]])</f>
        <v>2026</v>
      </c>
      <c r="D89" s="15" t="str">
        <f>"Q"&amp;ROUNDUP(MONTH(SalesDataTable[[#This Row],[Order Date]])/3,0)</f>
        <v>Q1</v>
      </c>
      <c r="E89" s="12">
        <f>MONTH(SalesDataTable[[#This Row],[Order Date]])</f>
        <v>1</v>
      </c>
      <c r="F89" s="12" t="str">
        <f>TEXT(SalesDataTable[[#This Row],[Order Date]], "mmm")</f>
        <v>Jan</v>
      </c>
      <c r="G89" s="5" t="s">
        <v>20</v>
      </c>
      <c r="H89" s="5" t="s">
        <v>33</v>
      </c>
      <c r="I89" s="5" t="s">
        <v>28</v>
      </c>
      <c r="J89" s="5" t="s">
        <v>3</v>
      </c>
      <c r="K89" s="5" t="s">
        <v>14</v>
      </c>
      <c r="L89" s="5" t="s">
        <v>48</v>
      </c>
      <c r="M89" s="6">
        <v>1</v>
      </c>
      <c r="N89" s="7">
        <v>165.42</v>
      </c>
      <c r="O89" s="8">
        <v>0</v>
      </c>
      <c r="P89" s="7">
        <v>85.69</v>
      </c>
      <c r="Q89" s="7">
        <f t="shared" si="4"/>
        <v>165.42</v>
      </c>
      <c r="R89" s="7">
        <f t="shared" si="5"/>
        <v>85.69</v>
      </c>
      <c r="S89" s="7">
        <f t="shared" si="6"/>
        <v>79.72999999999999</v>
      </c>
      <c r="T89" s="9">
        <f t="shared" si="7"/>
        <v>0.48198524966751299</v>
      </c>
      <c r="U89" s="10">
        <f>YEAR(SalesDataTable[[#This Row],[Order Date]])</f>
        <v>2026</v>
      </c>
      <c r="V89" s="9" t="str">
        <f>"Q"&amp;ROUNDUP(MONTH(SalesDataTable[[#This Row],[Order Date]])/3,0)</f>
        <v>Q1</v>
      </c>
      <c r="W89" s="6">
        <f>MONTH(SalesDataTable[[#This Row],[Order Date]])</f>
        <v>1</v>
      </c>
      <c r="X89" s="9" t="str">
        <f>TEXT(SalesDataTable[[#This Row],[Order Date]],"mmm")</f>
        <v>Jan</v>
      </c>
    </row>
    <row r="90" spans="1:24" ht="15.5">
      <c r="A90" s="3">
        <v>1113</v>
      </c>
      <c r="B90" s="4">
        <v>46042</v>
      </c>
      <c r="C90" s="12">
        <f>YEAR(SalesDataTable[[#This Row],[Order Date]])</f>
        <v>2026</v>
      </c>
      <c r="D90" s="15" t="str">
        <f>"Q"&amp;ROUNDUP(MONTH(SalesDataTable[[#This Row],[Order Date]])/3,0)</f>
        <v>Q1</v>
      </c>
      <c r="E90" s="12">
        <f>MONTH(SalesDataTable[[#This Row],[Order Date]])</f>
        <v>1</v>
      </c>
      <c r="F90" s="12" t="str">
        <f>TEXT(SalesDataTable[[#This Row],[Order Date]], "mmm")</f>
        <v>Jan</v>
      </c>
      <c r="G90" s="5" t="s">
        <v>11</v>
      </c>
      <c r="H90" s="5" t="s">
        <v>25</v>
      </c>
      <c r="I90" s="5" t="s">
        <v>2</v>
      </c>
      <c r="J90" s="5" t="s">
        <v>3</v>
      </c>
      <c r="K90" s="5" t="s">
        <v>23</v>
      </c>
      <c r="L90" s="5" t="s">
        <v>51</v>
      </c>
      <c r="M90" s="6">
        <v>1</v>
      </c>
      <c r="N90" s="7">
        <v>122.86</v>
      </c>
      <c r="O90" s="8">
        <v>0.05</v>
      </c>
      <c r="P90" s="7">
        <v>60.36</v>
      </c>
      <c r="Q90" s="7">
        <f t="shared" si="4"/>
        <v>116.717</v>
      </c>
      <c r="R90" s="7">
        <f t="shared" si="5"/>
        <v>60.36</v>
      </c>
      <c r="S90" s="7">
        <f t="shared" si="6"/>
        <v>56.356999999999999</v>
      </c>
      <c r="T90" s="9">
        <f t="shared" si="7"/>
        <v>0.48285168398776529</v>
      </c>
      <c r="U90" s="10">
        <f>YEAR(SalesDataTable[[#This Row],[Order Date]])</f>
        <v>2026</v>
      </c>
      <c r="V90" s="9" t="str">
        <f>"Q"&amp;ROUNDUP(MONTH(SalesDataTable[[#This Row],[Order Date]])/3,0)</f>
        <v>Q1</v>
      </c>
      <c r="W90" s="6">
        <f>MONTH(SalesDataTable[[#This Row],[Order Date]])</f>
        <v>1</v>
      </c>
      <c r="X90" s="9" t="str">
        <f>TEXT(SalesDataTable[[#This Row],[Order Date]],"mmm")</f>
        <v>Jan</v>
      </c>
    </row>
    <row r="91" spans="1:24" ht="15.5">
      <c r="A91" s="3">
        <v>1525</v>
      </c>
      <c r="B91" s="4">
        <v>46042</v>
      </c>
      <c r="C91" s="12">
        <f>YEAR(SalesDataTable[[#This Row],[Order Date]])</f>
        <v>2026</v>
      </c>
      <c r="D91" s="15" t="str">
        <f>"Q"&amp;ROUNDUP(MONTH(SalesDataTable[[#This Row],[Order Date]])/3,0)</f>
        <v>Q1</v>
      </c>
      <c r="E91" s="12">
        <f>MONTH(SalesDataTable[[#This Row],[Order Date]])</f>
        <v>1</v>
      </c>
      <c r="F91" s="12" t="str">
        <f>TEXT(SalesDataTable[[#This Row],[Order Date]], "mmm")</f>
        <v>Jan</v>
      </c>
      <c r="G91" s="5" t="s">
        <v>0</v>
      </c>
      <c r="H91" s="5" t="s">
        <v>1</v>
      </c>
      <c r="I91" s="5" t="s">
        <v>19</v>
      </c>
      <c r="J91" s="5" t="s">
        <v>3</v>
      </c>
      <c r="K91" s="5" t="s">
        <v>34</v>
      </c>
      <c r="L91" s="5" t="s">
        <v>42</v>
      </c>
      <c r="M91" s="6">
        <v>2</v>
      </c>
      <c r="N91" s="7">
        <v>35.82</v>
      </c>
      <c r="O91" s="8">
        <v>0</v>
      </c>
      <c r="P91" s="7">
        <v>14.09</v>
      </c>
      <c r="Q91" s="7">
        <f t="shared" si="4"/>
        <v>71.64</v>
      </c>
      <c r="R91" s="7">
        <f t="shared" si="5"/>
        <v>28.18</v>
      </c>
      <c r="S91" s="7">
        <f t="shared" si="6"/>
        <v>43.46</v>
      </c>
      <c r="T91" s="9">
        <f t="shared" si="7"/>
        <v>0.60664433277498608</v>
      </c>
      <c r="U91" s="10">
        <f>YEAR(SalesDataTable[[#This Row],[Order Date]])</f>
        <v>2026</v>
      </c>
      <c r="V91" s="9" t="str">
        <f>"Q"&amp;ROUNDUP(MONTH(SalesDataTable[[#This Row],[Order Date]])/3,0)</f>
        <v>Q1</v>
      </c>
      <c r="W91" s="6">
        <f>MONTH(SalesDataTable[[#This Row],[Order Date]])</f>
        <v>1</v>
      </c>
      <c r="X91" s="9" t="str">
        <f>TEXT(SalesDataTable[[#This Row],[Order Date]],"mmm")</f>
        <v>Jan</v>
      </c>
    </row>
    <row r="92" spans="1:24" ht="15.5">
      <c r="A92" s="3">
        <v>3233</v>
      </c>
      <c r="B92" s="4">
        <v>46042</v>
      </c>
      <c r="C92" s="12">
        <f>YEAR(SalesDataTable[[#This Row],[Order Date]])</f>
        <v>2026</v>
      </c>
      <c r="D92" s="15" t="str">
        <f>"Q"&amp;ROUNDUP(MONTH(SalesDataTable[[#This Row],[Order Date]])/3,0)</f>
        <v>Q1</v>
      </c>
      <c r="E92" s="12">
        <f>MONTH(SalesDataTable[[#This Row],[Order Date]])</f>
        <v>1</v>
      </c>
      <c r="F92" s="12" t="str">
        <f>TEXT(SalesDataTable[[#This Row],[Order Date]], "mmm")</f>
        <v>Jan</v>
      </c>
      <c r="G92" s="5" t="s">
        <v>0</v>
      </c>
      <c r="H92" s="5" t="s">
        <v>1</v>
      </c>
      <c r="I92" s="5" t="s">
        <v>2</v>
      </c>
      <c r="J92" s="5" t="s">
        <v>13</v>
      </c>
      <c r="K92" s="5" t="s">
        <v>23</v>
      </c>
      <c r="L92" s="5" t="s">
        <v>51</v>
      </c>
      <c r="M92" s="6">
        <v>3</v>
      </c>
      <c r="N92" s="7">
        <v>120.29</v>
      </c>
      <c r="O92" s="8">
        <v>0.1</v>
      </c>
      <c r="P92" s="7">
        <v>62.41</v>
      </c>
      <c r="Q92" s="7">
        <f t="shared" si="4"/>
        <v>324.78300000000002</v>
      </c>
      <c r="R92" s="7">
        <f t="shared" si="5"/>
        <v>187.23</v>
      </c>
      <c r="S92" s="7">
        <f t="shared" si="6"/>
        <v>137.55300000000003</v>
      </c>
      <c r="T92" s="9">
        <f t="shared" si="7"/>
        <v>0.42352278290427769</v>
      </c>
      <c r="U92" s="10">
        <f>YEAR(SalesDataTable[[#This Row],[Order Date]])</f>
        <v>2026</v>
      </c>
      <c r="V92" s="9" t="str">
        <f>"Q"&amp;ROUNDUP(MONTH(SalesDataTable[[#This Row],[Order Date]])/3,0)</f>
        <v>Q1</v>
      </c>
      <c r="W92" s="6">
        <f>MONTH(SalesDataTable[[#This Row],[Order Date]])</f>
        <v>1</v>
      </c>
      <c r="X92" s="9" t="str">
        <f>TEXT(SalesDataTable[[#This Row],[Order Date]],"mmm")</f>
        <v>Jan</v>
      </c>
    </row>
    <row r="93" spans="1:24" ht="15.5">
      <c r="A93" s="3">
        <v>4455</v>
      </c>
      <c r="B93" s="4">
        <v>46042</v>
      </c>
      <c r="C93" s="12">
        <f>YEAR(SalesDataTable[[#This Row],[Order Date]])</f>
        <v>2026</v>
      </c>
      <c r="D93" s="15" t="str">
        <f>"Q"&amp;ROUNDUP(MONTH(SalesDataTable[[#This Row],[Order Date]])/3,0)</f>
        <v>Q1</v>
      </c>
      <c r="E93" s="12">
        <f>MONTH(SalesDataTable[[#This Row],[Order Date]])</f>
        <v>1</v>
      </c>
      <c r="F93" s="12" t="str">
        <f>TEXT(SalesDataTable[[#This Row],[Order Date]], "mmm")</f>
        <v>Jan</v>
      </c>
      <c r="G93" s="5" t="s">
        <v>6</v>
      </c>
      <c r="H93" s="5" t="s">
        <v>41</v>
      </c>
      <c r="I93" s="5" t="s">
        <v>28</v>
      </c>
      <c r="J93" s="5" t="s">
        <v>3</v>
      </c>
      <c r="K93" s="5" t="s">
        <v>23</v>
      </c>
      <c r="L93" s="5" t="s">
        <v>40</v>
      </c>
      <c r="M93" s="6">
        <v>1</v>
      </c>
      <c r="N93" s="7">
        <v>80.239999999999995</v>
      </c>
      <c r="O93" s="8">
        <v>0.1</v>
      </c>
      <c r="P93" s="7">
        <v>39.950000000000003</v>
      </c>
      <c r="Q93" s="7">
        <f t="shared" si="4"/>
        <v>72.215999999999994</v>
      </c>
      <c r="R93" s="7">
        <f t="shared" si="5"/>
        <v>39.950000000000003</v>
      </c>
      <c r="S93" s="7">
        <f t="shared" si="6"/>
        <v>32.265999999999991</v>
      </c>
      <c r="T93" s="9">
        <f t="shared" si="7"/>
        <v>0.44679849340866279</v>
      </c>
      <c r="U93" s="10">
        <f>YEAR(SalesDataTable[[#This Row],[Order Date]])</f>
        <v>2026</v>
      </c>
      <c r="V93" s="9" t="str">
        <f>"Q"&amp;ROUNDUP(MONTH(SalesDataTable[[#This Row],[Order Date]])/3,0)</f>
        <v>Q1</v>
      </c>
      <c r="W93" s="6">
        <f>MONTH(SalesDataTable[[#This Row],[Order Date]])</f>
        <v>1</v>
      </c>
      <c r="X93" s="9" t="str">
        <f>TEXT(SalesDataTable[[#This Row],[Order Date]],"mmm")</f>
        <v>Jan</v>
      </c>
    </row>
    <row r="94" spans="1:24" ht="15.5">
      <c r="A94" s="3">
        <v>1769</v>
      </c>
      <c r="B94" s="4">
        <v>46043</v>
      </c>
      <c r="C94" s="12">
        <f>YEAR(SalesDataTable[[#This Row],[Order Date]])</f>
        <v>2026</v>
      </c>
      <c r="D94" s="15" t="str">
        <f>"Q"&amp;ROUNDUP(MONTH(SalesDataTable[[#This Row],[Order Date]])/3,0)</f>
        <v>Q1</v>
      </c>
      <c r="E94" s="12">
        <f>MONTH(SalesDataTable[[#This Row],[Order Date]])</f>
        <v>1</v>
      </c>
      <c r="F94" s="12" t="str">
        <f>TEXT(SalesDataTable[[#This Row],[Order Date]], "mmm")</f>
        <v>Jan</v>
      </c>
      <c r="G94" s="5" t="s">
        <v>0</v>
      </c>
      <c r="H94" s="5" t="s">
        <v>50</v>
      </c>
      <c r="I94" s="5" t="s">
        <v>19</v>
      </c>
      <c r="J94" s="5" t="s">
        <v>13</v>
      </c>
      <c r="K94" s="5" t="s">
        <v>34</v>
      </c>
      <c r="L94" s="5" t="s">
        <v>42</v>
      </c>
      <c r="M94" s="6">
        <v>2</v>
      </c>
      <c r="N94" s="7">
        <v>35.97</v>
      </c>
      <c r="O94" s="8">
        <v>0</v>
      </c>
      <c r="P94" s="7">
        <v>13.55</v>
      </c>
      <c r="Q94" s="7">
        <f t="shared" si="4"/>
        <v>71.94</v>
      </c>
      <c r="R94" s="7">
        <f t="shared" si="5"/>
        <v>27.1</v>
      </c>
      <c r="S94" s="7">
        <f t="shared" si="6"/>
        <v>44.839999999999996</v>
      </c>
      <c r="T94" s="9">
        <f t="shared" si="7"/>
        <v>0.62329719210453149</v>
      </c>
      <c r="U94" s="10">
        <f>YEAR(SalesDataTable[[#This Row],[Order Date]])</f>
        <v>2026</v>
      </c>
      <c r="V94" s="9" t="str">
        <f>"Q"&amp;ROUNDUP(MONTH(SalesDataTable[[#This Row],[Order Date]])/3,0)</f>
        <v>Q1</v>
      </c>
      <c r="W94" s="6">
        <f>MONTH(SalesDataTable[[#This Row],[Order Date]])</f>
        <v>1</v>
      </c>
      <c r="X94" s="9" t="str">
        <f>TEXT(SalesDataTable[[#This Row],[Order Date]],"mmm")</f>
        <v>Jan</v>
      </c>
    </row>
    <row r="95" spans="1:24" ht="15.5">
      <c r="A95" s="3">
        <v>3467</v>
      </c>
      <c r="B95" s="4">
        <v>46043</v>
      </c>
      <c r="C95" s="12">
        <f>YEAR(SalesDataTable[[#This Row],[Order Date]])</f>
        <v>2026</v>
      </c>
      <c r="D95" s="15" t="str">
        <f>"Q"&amp;ROUNDUP(MONTH(SalesDataTable[[#This Row],[Order Date]])/3,0)</f>
        <v>Q1</v>
      </c>
      <c r="E95" s="12">
        <f>MONTH(SalesDataTable[[#This Row],[Order Date]])</f>
        <v>1</v>
      </c>
      <c r="F95" s="12" t="str">
        <f>TEXT(SalesDataTable[[#This Row],[Order Date]], "mmm")</f>
        <v>Jan</v>
      </c>
      <c r="G95" s="5" t="s">
        <v>6</v>
      </c>
      <c r="H95" s="5" t="s">
        <v>41</v>
      </c>
      <c r="I95" s="5" t="s">
        <v>2</v>
      </c>
      <c r="J95" s="5" t="s">
        <v>13</v>
      </c>
      <c r="K95" s="5" t="s">
        <v>9</v>
      </c>
      <c r="L95" s="5" t="s">
        <v>46</v>
      </c>
      <c r="M95" s="6">
        <v>1</v>
      </c>
      <c r="N95" s="7">
        <v>72.239999999999995</v>
      </c>
      <c r="O95" s="8">
        <v>0</v>
      </c>
      <c r="P95" s="7">
        <v>33.26</v>
      </c>
      <c r="Q95" s="7">
        <f t="shared" si="4"/>
        <v>72.239999999999995</v>
      </c>
      <c r="R95" s="7">
        <f t="shared" si="5"/>
        <v>33.26</v>
      </c>
      <c r="S95" s="7">
        <f t="shared" si="6"/>
        <v>38.979999999999997</v>
      </c>
      <c r="T95" s="9">
        <f t="shared" si="7"/>
        <v>0.53959025470653377</v>
      </c>
      <c r="U95" s="10">
        <f>YEAR(SalesDataTable[[#This Row],[Order Date]])</f>
        <v>2026</v>
      </c>
      <c r="V95" s="9" t="str">
        <f>"Q"&amp;ROUNDUP(MONTH(SalesDataTable[[#This Row],[Order Date]])/3,0)</f>
        <v>Q1</v>
      </c>
      <c r="W95" s="6">
        <f>MONTH(SalesDataTable[[#This Row],[Order Date]])</f>
        <v>1</v>
      </c>
      <c r="X95" s="9" t="str">
        <f>TEXT(SalesDataTable[[#This Row],[Order Date]],"mmm")</f>
        <v>Jan</v>
      </c>
    </row>
    <row r="96" spans="1:24" ht="15.5">
      <c r="A96" s="3">
        <v>3911</v>
      </c>
      <c r="B96" s="4">
        <v>46043</v>
      </c>
      <c r="C96" s="12">
        <f>YEAR(SalesDataTable[[#This Row],[Order Date]])</f>
        <v>2026</v>
      </c>
      <c r="D96" s="15" t="str">
        <f>"Q"&amp;ROUNDUP(MONTH(SalesDataTable[[#This Row],[Order Date]])/3,0)</f>
        <v>Q1</v>
      </c>
      <c r="E96" s="12">
        <f>MONTH(SalesDataTable[[#This Row],[Order Date]])</f>
        <v>1</v>
      </c>
      <c r="F96" s="12" t="str">
        <f>TEXT(SalesDataTable[[#This Row],[Order Date]], "mmm")</f>
        <v>Jan</v>
      </c>
      <c r="G96" s="5" t="s">
        <v>0</v>
      </c>
      <c r="H96" s="5" t="s">
        <v>50</v>
      </c>
      <c r="I96" s="5" t="s">
        <v>2</v>
      </c>
      <c r="J96" s="5" t="s">
        <v>3</v>
      </c>
      <c r="K96" s="5" t="s">
        <v>9</v>
      </c>
      <c r="L96" s="5" t="s">
        <v>37</v>
      </c>
      <c r="M96" s="6">
        <v>5</v>
      </c>
      <c r="N96" s="7">
        <v>152.81</v>
      </c>
      <c r="O96" s="8">
        <v>0</v>
      </c>
      <c r="P96" s="7">
        <v>78.989999999999995</v>
      </c>
      <c r="Q96" s="7">
        <f t="shared" si="4"/>
        <v>764.05</v>
      </c>
      <c r="R96" s="7">
        <f t="shared" si="5"/>
        <v>394.95</v>
      </c>
      <c r="S96" s="7">
        <f t="shared" si="6"/>
        <v>369.09999999999997</v>
      </c>
      <c r="T96" s="9">
        <f t="shared" si="7"/>
        <v>0.48308356782933054</v>
      </c>
      <c r="U96" s="10">
        <f>YEAR(SalesDataTable[[#This Row],[Order Date]])</f>
        <v>2026</v>
      </c>
      <c r="V96" s="9" t="str">
        <f>"Q"&amp;ROUNDUP(MONTH(SalesDataTable[[#This Row],[Order Date]])/3,0)</f>
        <v>Q1</v>
      </c>
      <c r="W96" s="6">
        <f>MONTH(SalesDataTable[[#This Row],[Order Date]])</f>
        <v>1</v>
      </c>
      <c r="X96" s="9" t="str">
        <f>TEXT(SalesDataTable[[#This Row],[Order Date]],"mmm")</f>
        <v>Jan</v>
      </c>
    </row>
    <row r="97" spans="1:24" ht="15.5">
      <c r="A97" s="3">
        <v>4401</v>
      </c>
      <c r="B97" s="4">
        <v>46043</v>
      </c>
      <c r="C97" s="12">
        <f>YEAR(SalesDataTable[[#This Row],[Order Date]])</f>
        <v>2026</v>
      </c>
      <c r="D97" s="15" t="str">
        <f>"Q"&amp;ROUNDUP(MONTH(SalesDataTable[[#This Row],[Order Date]])/3,0)</f>
        <v>Q1</v>
      </c>
      <c r="E97" s="12">
        <f>MONTH(SalesDataTable[[#This Row],[Order Date]])</f>
        <v>1</v>
      </c>
      <c r="F97" s="12" t="str">
        <f>TEXT(SalesDataTable[[#This Row],[Order Date]], "mmm")</f>
        <v>Jan</v>
      </c>
      <c r="G97" s="5" t="s">
        <v>0</v>
      </c>
      <c r="H97" s="5" t="s">
        <v>50</v>
      </c>
      <c r="I97" s="5" t="s">
        <v>2</v>
      </c>
      <c r="J97" s="5" t="s">
        <v>13</v>
      </c>
      <c r="K97" s="5" t="s">
        <v>4</v>
      </c>
      <c r="L97" s="5" t="s">
        <v>5</v>
      </c>
      <c r="M97" s="6">
        <v>3</v>
      </c>
      <c r="N97" s="7">
        <v>83.34</v>
      </c>
      <c r="O97" s="8">
        <v>0</v>
      </c>
      <c r="P97" s="7">
        <v>41.44</v>
      </c>
      <c r="Q97" s="7">
        <f t="shared" si="4"/>
        <v>250.02</v>
      </c>
      <c r="R97" s="7">
        <f t="shared" si="5"/>
        <v>124.32</v>
      </c>
      <c r="S97" s="7">
        <f t="shared" si="6"/>
        <v>125.70000000000002</v>
      </c>
      <c r="T97" s="9">
        <f t="shared" si="7"/>
        <v>0.50275977921766268</v>
      </c>
      <c r="U97" s="10">
        <f>YEAR(SalesDataTable[[#This Row],[Order Date]])</f>
        <v>2026</v>
      </c>
      <c r="V97" s="9" t="str">
        <f>"Q"&amp;ROUNDUP(MONTH(SalesDataTable[[#This Row],[Order Date]])/3,0)</f>
        <v>Q1</v>
      </c>
      <c r="W97" s="6">
        <f>MONTH(SalesDataTable[[#This Row],[Order Date]])</f>
        <v>1</v>
      </c>
      <c r="X97" s="9" t="str">
        <f>TEXT(SalesDataTable[[#This Row],[Order Date]],"mmm")</f>
        <v>Jan</v>
      </c>
    </row>
    <row r="98" spans="1:24" ht="15.5">
      <c r="A98" s="3">
        <v>4864</v>
      </c>
      <c r="B98" s="4">
        <v>46043</v>
      </c>
      <c r="C98" s="12">
        <f>YEAR(SalesDataTable[[#This Row],[Order Date]])</f>
        <v>2026</v>
      </c>
      <c r="D98" s="15" t="str">
        <f>"Q"&amp;ROUNDUP(MONTH(SalesDataTable[[#This Row],[Order Date]])/3,0)</f>
        <v>Q1</v>
      </c>
      <c r="E98" s="12">
        <f>MONTH(SalesDataTable[[#This Row],[Order Date]])</f>
        <v>1</v>
      </c>
      <c r="F98" s="12" t="str">
        <f>TEXT(SalesDataTable[[#This Row],[Order Date]], "mmm")</f>
        <v>Jan</v>
      </c>
      <c r="G98" s="5" t="s">
        <v>20</v>
      </c>
      <c r="H98" s="5" t="s">
        <v>47</v>
      </c>
      <c r="I98" s="5" t="s">
        <v>2</v>
      </c>
      <c r="J98" s="5" t="s">
        <v>3</v>
      </c>
      <c r="K98" s="5" t="s">
        <v>34</v>
      </c>
      <c r="L98" s="5" t="s">
        <v>42</v>
      </c>
      <c r="M98" s="6">
        <v>1</v>
      </c>
      <c r="N98" s="7">
        <v>35.869999999999997</v>
      </c>
      <c r="O98" s="8">
        <v>0</v>
      </c>
      <c r="P98" s="7">
        <v>13.64</v>
      </c>
      <c r="Q98" s="7">
        <f t="shared" si="4"/>
        <v>35.869999999999997</v>
      </c>
      <c r="R98" s="7">
        <f t="shared" si="5"/>
        <v>13.64</v>
      </c>
      <c r="S98" s="7">
        <f t="shared" si="6"/>
        <v>22.229999999999997</v>
      </c>
      <c r="T98" s="9">
        <f t="shared" si="7"/>
        <v>0.61973794257039305</v>
      </c>
      <c r="U98" s="10">
        <f>YEAR(SalesDataTable[[#This Row],[Order Date]])</f>
        <v>2026</v>
      </c>
      <c r="V98" s="9" t="str">
        <f>"Q"&amp;ROUNDUP(MONTH(SalesDataTable[[#This Row],[Order Date]])/3,0)</f>
        <v>Q1</v>
      </c>
      <c r="W98" s="6">
        <f>MONTH(SalesDataTable[[#This Row],[Order Date]])</f>
        <v>1</v>
      </c>
      <c r="X98" s="9" t="str">
        <f>TEXT(SalesDataTable[[#This Row],[Order Date]],"mmm")</f>
        <v>Jan</v>
      </c>
    </row>
    <row r="99" spans="1:24" ht="15.5">
      <c r="A99" s="3">
        <v>347</v>
      </c>
      <c r="B99" s="4">
        <v>46044</v>
      </c>
      <c r="C99" s="12">
        <f>YEAR(SalesDataTable[[#This Row],[Order Date]])</f>
        <v>2026</v>
      </c>
      <c r="D99" s="15" t="str">
        <f>"Q"&amp;ROUNDUP(MONTH(SalesDataTable[[#This Row],[Order Date]])/3,0)</f>
        <v>Q1</v>
      </c>
      <c r="E99" s="12">
        <f>MONTH(SalesDataTable[[#This Row],[Order Date]])</f>
        <v>1</v>
      </c>
      <c r="F99" s="12" t="str">
        <f>TEXT(SalesDataTable[[#This Row],[Order Date]], "mmm")</f>
        <v>Jan</v>
      </c>
      <c r="G99" s="5" t="s">
        <v>20</v>
      </c>
      <c r="H99" s="5" t="s">
        <v>21</v>
      </c>
      <c r="I99" s="5" t="s">
        <v>28</v>
      </c>
      <c r="J99" s="5" t="s">
        <v>13</v>
      </c>
      <c r="K99" s="5" t="s">
        <v>23</v>
      </c>
      <c r="L99" s="5" t="s">
        <v>29</v>
      </c>
      <c r="M99" s="6">
        <v>1</v>
      </c>
      <c r="N99" s="7">
        <v>199.42</v>
      </c>
      <c r="O99" s="8">
        <v>0.05</v>
      </c>
      <c r="P99" s="7">
        <v>101.82</v>
      </c>
      <c r="Q99" s="7">
        <f t="shared" si="4"/>
        <v>189.44899999999998</v>
      </c>
      <c r="R99" s="7">
        <f t="shared" si="5"/>
        <v>101.82</v>
      </c>
      <c r="S99" s="7">
        <f t="shared" si="6"/>
        <v>87.628999999999991</v>
      </c>
      <c r="T99" s="9">
        <f t="shared" si="7"/>
        <v>0.46254664843836601</v>
      </c>
      <c r="U99" s="10">
        <f>YEAR(SalesDataTable[[#This Row],[Order Date]])</f>
        <v>2026</v>
      </c>
      <c r="V99" s="9" t="str">
        <f>"Q"&amp;ROUNDUP(MONTH(SalesDataTable[[#This Row],[Order Date]])/3,0)</f>
        <v>Q1</v>
      </c>
      <c r="W99" s="6">
        <f>MONTH(SalesDataTable[[#This Row],[Order Date]])</f>
        <v>1</v>
      </c>
      <c r="X99" s="9" t="str">
        <f>TEXT(SalesDataTable[[#This Row],[Order Date]],"mmm")</f>
        <v>Jan</v>
      </c>
    </row>
    <row r="100" spans="1:24" ht="15.5">
      <c r="A100" s="3">
        <v>2051</v>
      </c>
      <c r="B100" s="4">
        <v>46044</v>
      </c>
      <c r="C100" s="12">
        <f>YEAR(SalesDataTable[[#This Row],[Order Date]])</f>
        <v>2026</v>
      </c>
      <c r="D100" s="15" t="str">
        <f>"Q"&amp;ROUNDUP(MONTH(SalesDataTable[[#This Row],[Order Date]])/3,0)</f>
        <v>Q1</v>
      </c>
      <c r="E100" s="12">
        <f>MONTH(SalesDataTable[[#This Row],[Order Date]])</f>
        <v>1</v>
      </c>
      <c r="F100" s="12" t="str">
        <f>TEXT(SalesDataTable[[#This Row],[Order Date]], "mmm")</f>
        <v>Jan</v>
      </c>
      <c r="G100" s="5" t="s">
        <v>11</v>
      </c>
      <c r="H100" s="5" t="s">
        <v>25</v>
      </c>
      <c r="I100" s="5" t="s">
        <v>2</v>
      </c>
      <c r="J100" s="5" t="s">
        <v>13</v>
      </c>
      <c r="K100" s="5" t="s">
        <v>23</v>
      </c>
      <c r="L100" s="5" t="s">
        <v>24</v>
      </c>
      <c r="M100" s="6">
        <v>3</v>
      </c>
      <c r="N100" s="7">
        <v>347.41</v>
      </c>
      <c r="O100" s="8">
        <v>0.1</v>
      </c>
      <c r="P100" s="7">
        <v>192.13</v>
      </c>
      <c r="Q100" s="7">
        <f t="shared" si="4"/>
        <v>938.00700000000006</v>
      </c>
      <c r="R100" s="7">
        <f t="shared" si="5"/>
        <v>576.39</v>
      </c>
      <c r="S100" s="7">
        <f t="shared" si="6"/>
        <v>361.61700000000008</v>
      </c>
      <c r="T100" s="9">
        <f t="shared" si="7"/>
        <v>0.38551631277804971</v>
      </c>
      <c r="U100" s="10">
        <f>YEAR(SalesDataTable[[#This Row],[Order Date]])</f>
        <v>2026</v>
      </c>
      <c r="V100" s="9" t="str">
        <f>"Q"&amp;ROUNDUP(MONTH(SalesDataTable[[#This Row],[Order Date]])/3,0)</f>
        <v>Q1</v>
      </c>
      <c r="W100" s="6">
        <f>MONTH(SalesDataTable[[#This Row],[Order Date]])</f>
        <v>1</v>
      </c>
      <c r="X100" s="9" t="str">
        <f>TEXT(SalesDataTable[[#This Row],[Order Date]],"mmm")</f>
        <v>Jan</v>
      </c>
    </row>
    <row r="101" spans="1:24" ht="15.5">
      <c r="A101" s="3">
        <v>2314</v>
      </c>
      <c r="B101" s="4">
        <v>46044</v>
      </c>
      <c r="C101" s="12">
        <f>YEAR(SalesDataTable[[#This Row],[Order Date]])</f>
        <v>2026</v>
      </c>
      <c r="D101" s="15" t="str">
        <f>"Q"&amp;ROUNDUP(MONTH(SalesDataTable[[#This Row],[Order Date]])/3,0)</f>
        <v>Q1</v>
      </c>
      <c r="E101" s="12">
        <f>MONTH(SalesDataTable[[#This Row],[Order Date]])</f>
        <v>1</v>
      </c>
      <c r="F101" s="12" t="str">
        <f>TEXT(SalesDataTable[[#This Row],[Order Date]], "mmm")</f>
        <v>Jan</v>
      </c>
      <c r="G101" s="5" t="s">
        <v>0</v>
      </c>
      <c r="H101" s="5" t="s">
        <v>36</v>
      </c>
      <c r="I101" s="5" t="s">
        <v>2</v>
      </c>
      <c r="J101" s="5" t="s">
        <v>13</v>
      </c>
      <c r="K101" s="5" t="s">
        <v>4</v>
      </c>
      <c r="L101" s="5" t="s">
        <v>26</v>
      </c>
      <c r="M101" s="6">
        <v>1</v>
      </c>
      <c r="N101" s="7">
        <v>40.28</v>
      </c>
      <c r="O101" s="8">
        <v>0</v>
      </c>
      <c r="P101" s="7">
        <v>16.79</v>
      </c>
      <c r="Q101" s="7">
        <f t="shared" si="4"/>
        <v>40.28</v>
      </c>
      <c r="R101" s="7">
        <f t="shared" si="5"/>
        <v>16.79</v>
      </c>
      <c r="S101" s="7">
        <f t="shared" si="6"/>
        <v>23.490000000000002</v>
      </c>
      <c r="T101" s="9">
        <f t="shared" si="7"/>
        <v>0.58316782522343602</v>
      </c>
      <c r="U101" s="10">
        <f>YEAR(SalesDataTable[[#This Row],[Order Date]])</f>
        <v>2026</v>
      </c>
      <c r="V101" s="9" t="str">
        <f>"Q"&amp;ROUNDUP(MONTH(SalesDataTable[[#This Row],[Order Date]])/3,0)</f>
        <v>Q1</v>
      </c>
      <c r="W101" s="6">
        <f>MONTH(SalesDataTable[[#This Row],[Order Date]])</f>
        <v>1</v>
      </c>
      <c r="X101" s="9" t="str">
        <f>TEXT(SalesDataTable[[#This Row],[Order Date]],"mmm")</f>
        <v>Jan</v>
      </c>
    </row>
    <row r="102" spans="1:24" ht="15.5">
      <c r="A102" s="3">
        <v>3861</v>
      </c>
      <c r="B102" s="4">
        <v>46044</v>
      </c>
      <c r="C102" s="12">
        <f>YEAR(SalesDataTable[[#This Row],[Order Date]])</f>
        <v>2026</v>
      </c>
      <c r="D102" s="15" t="str">
        <f>"Q"&amp;ROUNDUP(MONTH(SalesDataTable[[#This Row],[Order Date]])/3,0)</f>
        <v>Q1</v>
      </c>
      <c r="E102" s="12">
        <f>MONTH(SalesDataTable[[#This Row],[Order Date]])</f>
        <v>1</v>
      </c>
      <c r="F102" s="12" t="str">
        <f>TEXT(SalesDataTable[[#This Row],[Order Date]], "mmm")</f>
        <v>Jan</v>
      </c>
      <c r="G102" s="5" t="s">
        <v>20</v>
      </c>
      <c r="H102" s="5" t="s">
        <v>47</v>
      </c>
      <c r="I102" s="5" t="s">
        <v>2</v>
      </c>
      <c r="J102" s="5" t="s">
        <v>3</v>
      </c>
      <c r="K102" s="5" t="s">
        <v>23</v>
      </c>
      <c r="L102" s="5" t="s">
        <v>29</v>
      </c>
      <c r="M102" s="6">
        <v>3</v>
      </c>
      <c r="N102" s="7">
        <v>195.49</v>
      </c>
      <c r="O102" s="8">
        <v>0.05</v>
      </c>
      <c r="P102" s="7">
        <v>106.38</v>
      </c>
      <c r="Q102" s="7">
        <f t="shared" si="4"/>
        <v>557.14649999999995</v>
      </c>
      <c r="R102" s="7">
        <f t="shared" si="5"/>
        <v>319.14</v>
      </c>
      <c r="S102" s="7">
        <f t="shared" si="6"/>
        <v>238.00649999999996</v>
      </c>
      <c r="T102" s="9">
        <f t="shared" si="7"/>
        <v>0.42718836069148775</v>
      </c>
      <c r="U102" s="10">
        <f>YEAR(SalesDataTable[[#This Row],[Order Date]])</f>
        <v>2026</v>
      </c>
      <c r="V102" s="9" t="str">
        <f>"Q"&amp;ROUNDUP(MONTH(SalesDataTable[[#This Row],[Order Date]])/3,0)</f>
        <v>Q1</v>
      </c>
      <c r="W102" s="6">
        <f>MONTH(SalesDataTable[[#This Row],[Order Date]])</f>
        <v>1</v>
      </c>
      <c r="X102" s="9" t="str">
        <f>TEXT(SalesDataTable[[#This Row],[Order Date]],"mmm")</f>
        <v>Jan</v>
      </c>
    </row>
    <row r="103" spans="1:24" ht="15.5">
      <c r="A103" s="3">
        <v>843</v>
      </c>
      <c r="B103" s="4">
        <v>46045</v>
      </c>
      <c r="C103" s="12">
        <f>YEAR(SalesDataTable[[#This Row],[Order Date]])</f>
        <v>2026</v>
      </c>
      <c r="D103" s="15" t="str">
        <f>"Q"&amp;ROUNDUP(MONTH(SalesDataTable[[#This Row],[Order Date]])/3,0)</f>
        <v>Q1</v>
      </c>
      <c r="E103" s="12">
        <f>MONTH(SalesDataTable[[#This Row],[Order Date]])</f>
        <v>1</v>
      </c>
      <c r="F103" s="12" t="str">
        <f>TEXT(SalesDataTable[[#This Row],[Order Date]], "mmm")</f>
        <v>Jan</v>
      </c>
      <c r="G103" s="5" t="s">
        <v>6</v>
      </c>
      <c r="H103" s="5" t="s">
        <v>41</v>
      </c>
      <c r="I103" s="5" t="s">
        <v>2</v>
      </c>
      <c r="J103" s="5" t="s">
        <v>3</v>
      </c>
      <c r="K103" s="5" t="s">
        <v>34</v>
      </c>
      <c r="L103" s="5" t="s">
        <v>42</v>
      </c>
      <c r="M103" s="6">
        <v>2</v>
      </c>
      <c r="N103" s="7">
        <v>35.75</v>
      </c>
      <c r="O103" s="8">
        <v>0</v>
      </c>
      <c r="P103" s="7">
        <v>13.94</v>
      </c>
      <c r="Q103" s="7">
        <f t="shared" si="4"/>
        <v>71.5</v>
      </c>
      <c r="R103" s="7">
        <f t="shared" si="5"/>
        <v>27.88</v>
      </c>
      <c r="S103" s="7">
        <f t="shared" si="6"/>
        <v>43.620000000000005</v>
      </c>
      <c r="T103" s="9">
        <f t="shared" si="7"/>
        <v>0.61006993006993016</v>
      </c>
      <c r="U103" s="10">
        <f>YEAR(SalesDataTable[[#This Row],[Order Date]])</f>
        <v>2026</v>
      </c>
      <c r="V103" s="9" t="str">
        <f>"Q"&amp;ROUNDUP(MONTH(SalesDataTable[[#This Row],[Order Date]])/3,0)</f>
        <v>Q1</v>
      </c>
      <c r="W103" s="6">
        <f>MONTH(SalesDataTable[[#This Row],[Order Date]])</f>
        <v>1</v>
      </c>
      <c r="X103" s="9" t="str">
        <f>TEXT(SalesDataTable[[#This Row],[Order Date]],"mmm")</f>
        <v>Jan</v>
      </c>
    </row>
    <row r="104" spans="1:24" ht="15.5">
      <c r="A104" s="3">
        <v>868</v>
      </c>
      <c r="B104" s="4">
        <v>46045</v>
      </c>
      <c r="C104" s="12">
        <f>YEAR(SalesDataTable[[#This Row],[Order Date]])</f>
        <v>2026</v>
      </c>
      <c r="D104" s="15" t="str">
        <f>"Q"&amp;ROUNDUP(MONTH(SalesDataTable[[#This Row],[Order Date]])/3,0)</f>
        <v>Q1</v>
      </c>
      <c r="E104" s="12">
        <f>MONTH(SalesDataTable[[#This Row],[Order Date]])</f>
        <v>1</v>
      </c>
      <c r="F104" s="12" t="str">
        <f>TEXT(SalesDataTable[[#This Row],[Order Date]], "mmm")</f>
        <v>Jan</v>
      </c>
      <c r="G104" s="5" t="s">
        <v>0</v>
      </c>
      <c r="H104" s="5" t="s">
        <v>50</v>
      </c>
      <c r="I104" s="5" t="s">
        <v>2</v>
      </c>
      <c r="J104" s="5" t="s">
        <v>3</v>
      </c>
      <c r="K104" s="5" t="s">
        <v>4</v>
      </c>
      <c r="L104" s="5" t="s">
        <v>30</v>
      </c>
      <c r="M104" s="6">
        <v>1</v>
      </c>
      <c r="N104" s="7">
        <v>103.39</v>
      </c>
      <c r="O104" s="8">
        <v>0</v>
      </c>
      <c r="P104" s="7">
        <v>51.32</v>
      </c>
      <c r="Q104" s="7">
        <f t="shared" si="4"/>
        <v>103.39</v>
      </c>
      <c r="R104" s="7">
        <f t="shared" si="5"/>
        <v>51.32</v>
      </c>
      <c r="S104" s="7">
        <f t="shared" si="6"/>
        <v>52.07</v>
      </c>
      <c r="T104" s="9">
        <f t="shared" si="7"/>
        <v>0.50362704323435536</v>
      </c>
      <c r="U104" s="10">
        <f>YEAR(SalesDataTable[[#This Row],[Order Date]])</f>
        <v>2026</v>
      </c>
      <c r="V104" s="9" t="str">
        <f>"Q"&amp;ROUNDUP(MONTH(SalesDataTable[[#This Row],[Order Date]])/3,0)</f>
        <v>Q1</v>
      </c>
      <c r="W104" s="6">
        <f>MONTH(SalesDataTable[[#This Row],[Order Date]])</f>
        <v>1</v>
      </c>
      <c r="X104" s="9" t="str">
        <f>TEXT(SalesDataTable[[#This Row],[Order Date]],"mmm")</f>
        <v>Jan</v>
      </c>
    </row>
    <row r="105" spans="1:24" ht="15.5">
      <c r="A105" s="3">
        <v>890</v>
      </c>
      <c r="B105" s="4">
        <v>46045</v>
      </c>
      <c r="C105" s="12">
        <f>YEAR(SalesDataTable[[#This Row],[Order Date]])</f>
        <v>2026</v>
      </c>
      <c r="D105" s="15" t="str">
        <f>"Q"&amp;ROUNDUP(MONTH(SalesDataTable[[#This Row],[Order Date]])/3,0)</f>
        <v>Q1</v>
      </c>
      <c r="E105" s="12">
        <f>MONTH(SalesDataTable[[#This Row],[Order Date]])</f>
        <v>1</v>
      </c>
      <c r="F105" s="12" t="str">
        <f>TEXT(SalesDataTable[[#This Row],[Order Date]], "mmm")</f>
        <v>Jan</v>
      </c>
      <c r="G105" s="5" t="s">
        <v>0</v>
      </c>
      <c r="H105" s="5" t="s">
        <v>50</v>
      </c>
      <c r="I105" s="5" t="s">
        <v>2</v>
      </c>
      <c r="J105" s="5" t="s">
        <v>13</v>
      </c>
      <c r="K105" s="5" t="s">
        <v>23</v>
      </c>
      <c r="L105" s="5" t="s">
        <v>40</v>
      </c>
      <c r="M105" s="6">
        <v>3</v>
      </c>
      <c r="N105" s="7">
        <v>81.98</v>
      </c>
      <c r="O105" s="8">
        <v>0.1</v>
      </c>
      <c r="P105" s="7">
        <v>40.229999999999997</v>
      </c>
      <c r="Q105" s="7">
        <f t="shared" si="4"/>
        <v>221.346</v>
      </c>
      <c r="R105" s="7">
        <f t="shared" si="5"/>
        <v>120.69</v>
      </c>
      <c r="S105" s="7">
        <f t="shared" si="6"/>
        <v>100.65600000000001</v>
      </c>
      <c r="T105" s="9">
        <f t="shared" si="7"/>
        <v>0.45474505977067581</v>
      </c>
      <c r="U105" s="10">
        <f>YEAR(SalesDataTable[[#This Row],[Order Date]])</f>
        <v>2026</v>
      </c>
      <c r="V105" s="9" t="str">
        <f>"Q"&amp;ROUNDUP(MONTH(SalesDataTable[[#This Row],[Order Date]])/3,0)</f>
        <v>Q1</v>
      </c>
      <c r="W105" s="6">
        <f>MONTH(SalesDataTable[[#This Row],[Order Date]])</f>
        <v>1</v>
      </c>
      <c r="X105" s="9" t="str">
        <f>TEXT(SalesDataTable[[#This Row],[Order Date]],"mmm")</f>
        <v>Jan</v>
      </c>
    </row>
    <row r="106" spans="1:24" ht="15.5">
      <c r="A106" s="3">
        <v>2185</v>
      </c>
      <c r="B106" s="4">
        <v>46045</v>
      </c>
      <c r="C106" s="12">
        <f>YEAR(SalesDataTable[[#This Row],[Order Date]])</f>
        <v>2026</v>
      </c>
      <c r="D106" s="15" t="str">
        <f>"Q"&amp;ROUNDUP(MONTH(SalesDataTable[[#This Row],[Order Date]])/3,0)</f>
        <v>Q1</v>
      </c>
      <c r="E106" s="12">
        <f>MONTH(SalesDataTable[[#This Row],[Order Date]])</f>
        <v>1</v>
      </c>
      <c r="F106" s="12" t="str">
        <f>TEXT(SalesDataTable[[#This Row],[Order Date]], "mmm")</f>
        <v>Jan</v>
      </c>
      <c r="G106" s="5" t="s">
        <v>11</v>
      </c>
      <c r="H106" s="5" t="s">
        <v>12</v>
      </c>
      <c r="I106" s="5" t="s">
        <v>8</v>
      </c>
      <c r="J106" s="5" t="s">
        <v>16</v>
      </c>
      <c r="K106" s="5" t="s">
        <v>23</v>
      </c>
      <c r="L106" s="5" t="s">
        <v>24</v>
      </c>
      <c r="M106" s="6">
        <v>10</v>
      </c>
      <c r="N106" s="7">
        <v>337.69</v>
      </c>
      <c r="O106" s="8">
        <v>0.1</v>
      </c>
      <c r="P106" s="7">
        <v>200.27</v>
      </c>
      <c r="Q106" s="7">
        <f t="shared" si="4"/>
        <v>3039.21</v>
      </c>
      <c r="R106" s="7">
        <f t="shared" si="5"/>
        <v>2002.7</v>
      </c>
      <c r="S106" s="7">
        <f t="shared" si="6"/>
        <v>1036.51</v>
      </c>
      <c r="T106" s="9">
        <f t="shared" si="7"/>
        <v>0.34104586389226149</v>
      </c>
      <c r="U106" s="10">
        <f>YEAR(SalesDataTable[[#This Row],[Order Date]])</f>
        <v>2026</v>
      </c>
      <c r="V106" s="9" t="str">
        <f>"Q"&amp;ROUNDUP(MONTH(SalesDataTable[[#This Row],[Order Date]])/3,0)</f>
        <v>Q1</v>
      </c>
      <c r="W106" s="6">
        <f>MONTH(SalesDataTable[[#This Row],[Order Date]])</f>
        <v>1</v>
      </c>
      <c r="X106" s="9" t="str">
        <f>TEXT(SalesDataTable[[#This Row],[Order Date]],"mmm")</f>
        <v>Jan</v>
      </c>
    </row>
    <row r="107" spans="1:24" ht="15.5">
      <c r="A107" s="3">
        <v>2335</v>
      </c>
      <c r="B107" s="4">
        <v>46045</v>
      </c>
      <c r="C107" s="12">
        <f>YEAR(SalesDataTable[[#This Row],[Order Date]])</f>
        <v>2026</v>
      </c>
      <c r="D107" s="15" t="str">
        <f>"Q"&amp;ROUNDUP(MONTH(SalesDataTable[[#This Row],[Order Date]])/3,0)</f>
        <v>Q1</v>
      </c>
      <c r="E107" s="12">
        <f>MONTH(SalesDataTable[[#This Row],[Order Date]])</f>
        <v>1</v>
      </c>
      <c r="F107" s="12" t="str">
        <f>TEXT(SalesDataTable[[#This Row],[Order Date]], "mmm")</f>
        <v>Jan</v>
      </c>
      <c r="G107" s="5" t="s">
        <v>20</v>
      </c>
      <c r="H107" s="5" t="s">
        <v>33</v>
      </c>
      <c r="I107" s="5" t="s">
        <v>2</v>
      </c>
      <c r="J107" s="5" t="s">
        <v>13</v>
      </c>
      <c r="K107" s="5" t="s">
        <v>23</v>
      </c>
      <c r="L107" s="5" t="s">
        <v>24</v>
      </c>
      <c r="M107" s="6">
        <v>2</v>
      </c>
      <c r="N107" s="7">
        <v>333.29</v>
      </c>
      <c r="O107" s="8">
        <v>0</v>
      </c>
      <c r="P107" s="7">
        <v>197.18</v>
      </c>
      <c r="Q107" s="7">
        <f t="shared" si="4"/>
        <v>666.58</v>
      </c>
      <c r="R107" s="7">
        <f t="shared" si="5"/>
        <v>394.36</v>
      </c>
      <c r="S107" s="7">
        <f t="shared" si="6"/>
        <v>272.22000000000003</v>
      </c>
      <c r="T107" s="9">
        <f t="shared" si="7"/>
        <v>0.40838308980167426</v>
      </c>
      <c r="U107" s="10">
        <f>YEAR(SalesDataTable[[#This Row],[Order Date]])</f>
        <v>2026</v>
      </c>
      <c r="V107" s="9" t="str">
        <f>"Q"&amp;ROUNDUP(MONTH(SalesDataTable[[#This Row],[Order Date]])/3,0)</f>
        <v>Q1</v>
      </c>
      <c r="W107" s="6">
        <f>MONTH(SalesDataTable[[#This Row],[Order Date]])</f>
        <v>1</v>
      </c>
      <c r="X107" s="9" t="str">
        <f>TEXT(SalesDataTable[[#This Row],[Order Date]],"mmm")</f>
        <v>Jan</v>
      </c>
    </row>
    <row r="108" spans="1:24" ht="15.5">
      <c r="A108" s="3">
        <v>2784</v>
      </c>
      <c r="B108" s="4">
        <v>46045</v>
      </c>
      <c r="C108" s="12">
        <f>YEAR(SalesDataTable[[#This Row],[Order Date]])</f>
        <v>2026</v>
      </c>
      <c r="D108" s="15" t="str">
        <f>"Q"&amp;ROUNDUP(MONTH(SalesDataTable[[#This Row],[Order Date]])/3,0)</f>
        <v>Q1</v>
      </c>
      <c r="E108" s="12">
        <f>MONTH(SalesDataTable[[#This Row],[Order Date]])</f>
        <v>1</v>
      </c>
      <c r="F108" s="12" t="str">
        <f>TEXT(SalesDataTable[[#This Row],[Order Date]], "mmm")</f>
        <v>Jan</v>
      </c>
      <c r="G108" s="5" t="s">
        <v>0</v>
      </c>
      <c r="H108" s="5" t="s">
        <v>50</v>
      </c>
      <c r="I108" s="5" t="s">
        <v>19</v>
      </c>
      <c r="J108" s="5" t="s">
        <v>13</v>
      </c>
      <c r="K108" s="5" t="s">
        <v>4</v>
      </c>
      <c r="L108" s="5" t="s">
        <v>5</v>
      </c>
      <c r="M108" s="6">
        <v>1</v>
      </c>
      <c r="N108" s="7">
        <v>80.11</v>
      </c>
      <c r="O108" s="8">
        <v>0.05</v>
      </c>
      <c r="P108" s="7">
        <v>43.54</v>
      </c>
      <c r="Q108" s="7">
        <f t="shared" si="4"/>
        <v>76.104500000000002</v>
      </c>
      <c r="R108" s="7">
        <f t="shared" si="5"/>
        <v>43.54</v>
      </c>
      <c r="S108" s="7">
        <f t="shared" si="6"/>
        <v>32.564500000000002</v>
      </c>
      <c r="T108" s="9">
        <f t="shared" si="7"/>
        <v>0.42789191177919839</v>
      </c>
      <c r="U108" s="10">
        <f>YEAR(SalesDataTable[[#This Row],[Order Date]])</f>
        <v>2026</v>
      </c>
      <c r="V108" s="9" t="str">
        <f>"Q"&amp;ROUNDUP(MONTH(SalesDataTable[[#This Row],[Order Date]])/3,0)</f>
        <v>Q1</v>
      </c>
      <c r="W108" s="6">
        <f>MONTH(SalesDataTable[[#This Row],[Order Date]])</f>
        <v>1</v>
      </c>
      <c r="X108" s="9" t="str">
        <f>TEXT(SalesDataTable[[#This Row],[Order Date]],"mmm")</f>
        <v>Jan</v>
      </c>
    </row>
    <row r="109" spans="1:24" ht="15.5">
      <c r="A109" s="3">
        <v>3820</v>
      </c>
      <c r="B109" s="4">
        <v>46045</v>
      </c>
      <c r="C109" s="12">
        <f>YEAR(SalesDataTable[[#This Row],[Order Date]])</f>
        <v>2026</v>
      </c>
      <c r="D109" s="15" t="str">
        <f>"Q"&amp;ROUNDUP(MONTH(SalesDataTable[[#This Row],[Order Date]])/3,0)</f>
        <v>Q1</v>
      </c>
      <c r="E109" s="12">
        <f>MONTH(SalesDataTable[[#This Row],[Order Date]])</f>
        <v>1</v>
      </c>
      <c r="F109" s="12" t="str">
        <f>TEXT(SalesDataTable[[#This Row],[Order Date]], "mmm")</f>
        <v>Jan</v>
      </c>
      <c r="G109" s="5" t="s">
        <v>20</v>
      </c>
      <c r="H109" s="5" t="s">
        <v>47</v>
      </c>
      <c r="I109" s="5" t="s">
        <v>19</v>
      </c>
      <c r="J109" s="5" t="s">
        <v>13</v>
      </c>
      <c r="K109" s="5" t="s">
        <v>23</v>
      </c>
      <c r="L109" s="5" t="s">
        <v>40</v>
      </c>
      <c r="M109" s="6">
        <v>1</v>
      </c>
      <c r="N109" s="7">
        <v>82.6</v>
      </c>
      <c r="O109" s="8">
        <v>0.05</v>
      </c>
      <c r="P109" s="7">
        <v>38.299999999999997</v>
      </c>
      <c r="Q109" s="7">
        <f t="shared" si="4"/>
        <v>78.469999999999985</v>
      </c>
      <c r="R109" s="7">
        <f t="shared" si="5"/>
        <v>38.299999999999997</v>
      </c>
      <c r="S109" s="7">
        <f t="shared" si="6"/>
        <v>40.169999999999987</v>
      </c>
      <c r="T109" s="9">
        <f t="shared" si="7"/>
        <v>0.51191538167452522</v>
      </c>
      <c r="U109" s="10">
        <f>YEAR(SalesDataTable[[#This Row],[Order Date]])</f>
        <v>2026</v>
      </c>
      <c r="V109" s="9" t="str">
        <f>"Q"&amp;ROUNDUP(MONTH(SalesDataTable[[#This Row],[Order Date]])/3,0)</f>
        <v>Q1</v>
      </c>
      <c r="W109" s="6">
        <f>MONTH(SalesDataTable[[#This Row],[Order Date]])</f>
        <v>1</v>
      </c>
      <c r="X109" s="9" t="str">
        <f>TEXT(SalesDataTable[[#This Row],[Order Date]],"mmm")</f>
        <v>Jan</v>
      </c>
    </row>
    <row r="110" spans="1:24" ht="15.5">
      <c r="A110" s="3">
        <v>994</v>
      </c>
      <c r="B110" s="4">
        <v>46046</v>
      </c>
      <c r="C110" s="12">
        <f>YEAR(SalesDataTable[[#This Row],[Order Date]])</f>
        <v>2026</v>
      </c>
      <c r="D110" s="15" t="str">
        <f>"Q"&amp;ROUNDUP(MONTH(SalesDataTable[[#This Row],[Order Date]])/3,0)</f>
        <v>Q1</v>
      </c>
      <c r="E110" s="12">
        <f>MONTH(SalesDataTable[[#This Row],[Order Date]])</f>
        <v>1</v>
      </c>
      <c r="F110" s="12" t="str">
        <f>TEXT(SalesDataTable[[#This Row],[Order Date]], "mmm")</f>
        <v>Jan</v>
      </c>
      <c r="G110" s="5" t="s">
        <v>0</v>
      </c>
      <c r="H110" s="5" t="s">
        <v>50</v>
      </c>
      <c r="I110" s="5" t="s">
        <v>2</v>
      </c>
      <c r="J110" s="5" t="s">
        <v>3</v>
      </c>
      <c r="K110" s="5" t="s">
        <v>9</v>
      </c>
      <c r="L110" s="5" t="s">
        <v>10</v>
      </c>
      <c r="M110" s="6">
        <v>1</v>
      </c>
      <c r="N110" s="7">
        <v>94.07</v>
      </c>
      <c r="O110" s="8">
        <v>0</v>
      </c>
      <c r="P110" s="7">
        <v>46.28</v>
      </c>
      <c r="Q110" s="7">
        <f t="shared" si="4"/>
        <v>94.07</v>
      </c>
      <c r="R110" s="7">
        <f t="shared" si="5"/>
        <v>46.28</v>
      </c>
      <c r="S110" s="7">
        <f t="shared" si="6"/>
        <v>47.789999999999992</v>
      </c>
      <c r="T110" s="9">
        <f t="shared" si="7"/>
        <v>0.50802593813117891</v>
      </c>
      <c r="U110" s="10">
        <f>YEAR(SalesDataTable[[#This Row],[Order Date]])</f>
        <v>2026</v>
      </c>
      <c r="V110" s="9" t="str">
        <f>"Q"&amp;ROUNDUP(MONTH(SalesDataTable[[#This Row],[Order Date]])/3,0)</f>
        <v>Q1</v>
      </c>
      <c r="W110" s="6">
        <f>MONTH(SalesDataTable[[#This Row],[Order Date]])</f>
        <v>1</v>
      </c>
      <c r="X110" s="9" t="str">
        <f>TEXT(SalesDataTable[[#This Row],[Order Date]],"mmm")</f>
        <v>Jan</v>
      </c>
    </row>
    <row r="111" spans="1:24" ht="15.5">
      <c r="A111" s="3">
        <v>1643</v>
      </c>
      <c r="B111" s="4">
        <v>46046</v>
      </c>
      <c r="C111" s="12">
        <f>YEAR(SalesDataTable[[#This Row],[Order Date]])</f>
        <v>2026</v>
      </c>
      <c r="D111" s="15" t="str">
        <f>"Q"&amp;ROUNDUP(MONTH(SalesDataTable[[#This Row],[Order Date]])/3,0)</f>
        <v>Q1</v>
      </c>
      <c r="E111" s="12">
        <f>MONTH(SalesDataTable[[#This Row],[Order Date]])</f>
        <v>1</v>
      </c>
      <c r="F111" s="12" t="str">
        <f>TEXT(SalesDataTable[[#This Row],[Order Date]], "mmm")</f>
        <v>Jan</v>
      </c>
      <c r="G111" s="5" t="s">
        <v>0</v>
      </c>
      <c r="H111" s="5" t="s">
        <v>50</v>
      </c>
      <c r="I111" s="5" t="s">
        <v>2</v>
      </c>
      <c r="J111" s="5" t="s">
        <v>3</v>
      </c>
      <c r="K111" s="5" t="s">
        <v>14</v>
      </c>
      <c r="L111" s="5" t="s">
        <v>48</v>
      </c>
      <c r="M111" s="6">
        <v>1</v>
      </c>
      <c r="N111" s="7">
        <v>163.71</v>
      </c>
      <c r="O111" s="8">
        <v>0</v>
      </c>
      <c r="P111" s="7">
        <v>90.06</v>
      </c>
      <c r="Q111" s="7">
        <f t="shared" si="4"/>
        <v>163.71</v>
      </c>
      <c r="R111" s="7">
        <f t="shared" si="5"/>
        <v>90.06</v>
      </c>
      <c r="S111" s="7">
        <f t="shared" si="6"/>
        <v>73.650000000000006</v>
      </c>
      <c r="T111" s="9">
        <f t="shared" si="7"/>
        <v>0.44988088693421296</v>
      </c>
      <c r="U111" s="10">
        <f>YEAR(SalesDataTable[[#This Row],[Order Date]])</f>
        <v>2026</v>
      </c>
      <c r="V111" s="9" t="str">
        <f>"Q"&amp;ROUNDUP(MONTH(SalesDataTable[[#This Row],[Order Date]])/3,0)</f>
        <v>Q1</v>
      </c>
      <c r="W111" s="6">
        <f>MONTH(SalesDataTable[[#This Row],[Order Date]])</f>
        <v>1</v>
      </c>
      <c r="X111" s="9" t="str">
        <f>TEXT(SalesDataTable[[#This Row],[Order Date]],"mmm")</f>
        <v>Jan</v>
      </c>
    </row>
    <row r="112" spans="1:24" ht="15.5">
      <c r="A112" s="3">
        <v>1971</v>
      </c>
      <c r="B112" s="4">
        <v>46046</v>
      </c>
      <c r="C112" s="12">
        <f>YEAR(SalesDataTable[[#This Row],[Order Date]])</f>
        <v>2026</v>
      </c>
      <c r="D112" s="15" t="str">
        <f>"Q"&amp;ROUNDUP(MONTH(SalesDataTable[[#This Row],[Order Date]])/3,0)</f>
        <v>Q1</v>
      </c>
      <c r="E112" s="12">
        <f>MONTH(SalesDataTable[[#This Row],[Order Date]])</f>
        <v>1</v>
      </c>
      <c r="F112" s="12" t="str">
        <f>TEXT(SalesDataTable[[#This Row],[Order Date]], "mmm")</f>
        <v>Jan</v>
      </c>
      <c r="G112" s="5" t="s">
        <v>20</v>
      </c>
      <c r="H112" s="5" t="s">
        <v>33</v>
      </c>
      <c r="I112" s="5" t="s">
        <v>19</v>
      </c>
      <c r="J112" s="5" t="s">
        <v>3</v>
      </c>
      <c r="K112" s="5" t="s">
        <v>23</v>
      </c>
      <c r="L112" s="5" t="s">
        <v>29</v>
      </c>
      <c r="M112" s="6">
        <v>4</v>
      </c>
      <c r="N112" s="7">
        <v>191.43</v>
      </c>
      <c r="O112" s="8">
        <v>0</v>
      </c>
      <c r="P112" s="7">
        <v>106.82</v>
      </c>
      <c r="Q112" s="7">
        <f t="shared" si="4"/>
        <v>765.72</v>
      </c>
      <c r="R112" s="7">
        <f t="shared" si="5"/>
        <v>427.28</v>
      </c>
      <c r="S112" s="7">
        <f t="shared" si="6"/>
        <v>338.44000000000005</v>
      </c>
      <c r="T112" s="9">
        <f t="shared" si="7"/>
        <v>0.441989238886277</v>
      </c>
      <c r="U112" s="10">
        <f>YEAR(SalesDataTable[[#This Row],[Order Date]])</f>
        <v>2026</v>
      </c>
      <c r="V112" s="9" t="str">
        <f>"Q"&amp;ROUNDUP(MONTH(SalesDataTable[[#This Row],[Order Date]])/3,0)</f>
        <v>Q1</v>
      </c>
      <c r="W112" s="6">
        <f>MONTH(SalesDataTable[[#This Row],[Order Date]])</f>
        <v>1</v>
      </c>
      <c r="X112" s="9" t="str">
        <f>TEXT(SalesDataTable[[#This Row],[Order Date]],"mmm")</f>
        <v>Jan</v>
      </c>
    </row>
    <row r="113" spans="1:24" ht="15.5">
      <c r="A113" s="3">
        <v>2828</v>
      </c>
      <c r="B113" s="4">
        <v>46046</v>
      </c>
      <c r="C113" s="12">
        <f>YEAR(SalesDataTable[[#This Row],[Order Date]])</f>
        <v>2026</v>
      </c>
      <c r="D113" s="15" t="str">
        <f>"Q"&amp;ROUNDUP(MONTH(SalesDataTable[[#This Row],[Order Date]])/3,0)</f>
        <v>Q1</v>
      </c>
      <c r="E113" s="12">
        <f>MONTH(SalesDataTable[[#This Row],[Order Date]])</f>
        <v>1</v>
      </c>
      <c r="F113" s="12" t="str">
        <f>TEXT(SalesDataTable[[#This Row],[Order Date]], "mmm")</f>
        <v>Jan</v>
      </c>
      <c r="G113" s="5" t="s">
        <v>6</v>
      </c>
      <c r="H113" s="5" t="s">
        <v>41</v>
      </c>
      <c r="I113" s="5" t="s">
        <v>8</v>
      </c>
      <c r="J113" s="5" t="s">
        <v>16</v>
      </c>
      <c r="K113" s="5" t="s">
        <v>14</v>
      </c>
      <c r="L113" s="5" t="s">
        <v>32</v>
      </c>
      <c r="M113" s="6">
        <v>3</v>
      </c>
      <c r="N113" s="7">
        <v>46.94</v>
      </c>
      <c r="O113" s="8">
        <v>0.05</v>
      </c>
      <c r="P113" s="7">
        <v>18.18</v>
      </c>
      <c r="Q113" s="7">
        <f t="shared" si="4"/>
        <v>133.779</v>
      </c>
      <c r="R113" s="7">
        <f t="shared" si="5"/>
        <v>54.54</v>
      </c>
      <c r="S113" s="7">
        <f t="shared" si="6"/>
        <v>79.239000000000004</v>
      </c>
      <c r="T113" s="9">
        <f t="shared" si="7"/>
        <v>0.59231269481757232</v>
      </c>
      <c r="U113" s="10">
        <f>YEAR(SalesDataTable[[#This Row],[Order Date]])</f>
        <v>2026</v>
      </c>
      <c r="V113" s="9" t="str">
        <f>"Q"&amp;ROUNDUP(MONTH(SalesDataTable[[#This Row],[Order Date]])/3,0)</f>
        <v>Q1</v>
      </c>
      <c r="W113" s="6">
        <f>MONTH(SalesDataTable[[#This Row],[Order Date]])</f>
        <v>1</v>
      </c>
      <c r="X113" s="9" t="str">
        <f>TEXT(SalesDataTable[[#This Row],[Order Date]],"mmm")</f>
        <v>Jan</v>
      </c>
    </row>
    <row r="114" spans="1:24" ht="15.5">
      <c r="A114" s="3">
        <v>5175</v>
      </c>
      <c r="B114" s="4">
        <v>46046</v>
      </c>
      <c r="C114" s="12">
        <f>YEAR(SalesDataTable[[#This Row],[Order Date]])</f>
        <v>2026</v>
      </c>
      <c r="D114" s="15" t="str">
        <f>"Q"&amp;ROUNDUP(MONTH(SalesDataTable[[#This Row],[Order Date]])/3,0)</f>
        <v>Q1</v>
      </c>
      <c r="E114" s="12">
        <f>MONTH(SalesDataTable[[#This Row],[Order Date]])</f>
        <v>1</v>
      </c>
      <c r="F114" s="12" t="str">
        <f>TEXT(SalesDataTable[[#This Row],[Order Date]], "mmm")</f>
        <v>Jan</v>
      </c>
      <c r="G114" s="5" t="s">
        <v>20</v>
      </c>
      <c r="H114" s="5" t="s">
        <v>31</v>
      </c>
      <c r="I114" s="5" t="s">
        <v>2</v>
      </c>
      <c r="J114" s="5" t="s">
        <v>3</v>
      </c>
      <c r="K114" s="5" t="s">
        <v>9</v>
      </c>
      <c r="L114" s="5" t="s">
        <v>17</v>
      </c>
      <c r="M114" s="6">
        <v>1</v>
      </c>
      <c r="N114" s="7">
        <v>147.21</v>
      </c>
      <c r="O114" s="8">
        <v>0</v>
      </c>
      <c r="P114" s="7">
        <v>79.510000000000005</v>
      </c>
      <c r="Q114" s="7">
        <f t="shared" si="4"/>
        <v>147.21</v>
      </c>
      <c r="R114" s="7">
        <f t="shared" si="5"/>
        <v>79.510000000000005</v>
      </c>
      <c r="S114" s="7">
        <f t="shared" si="6"/>
        <v>67.7</v>
      </c>
      <c r="T114" s="9">
        <f t="shared" si="7"/>
        <v>0.45988723592147274</v>
      </c>
      <c r="U114" s="10">
        <f>YEAR(SalesDataTable[[#This Row],[Order Date]])</f>
        <v>2026</v>
      </c>
      <c r="V114" s="9" t="str">
        <f>"Q"&amp;ROUNDUP(MONTH(SalesDataTable[[#This Row],[Order Date]])/3,0)</f>
        <v>Q1</v>
      </c>
      <c r="W114" s="6">
        <f>MONTH(SalesDataTable[[#This Row],[Order Date]])</f>
        <v>1</v>
      </c>
      <c r="X114" s="9" t="str">
        <f>TEXT(SalesDataTable[[#This Row],[Order Date]],"mmm")</f>
        <v>Jan</v>
      </c>
    </row>
    <row r="115" spans="1:24" ht="15.5">
      <c r="A115" s="3">
        <v>1874</v>
      </c>
      <c r="B115" s="4">
        <v>46047</v>
      </c>
      <c r="C115" s="12">
        <f>YEAR(SalesDataTable[[#This Row],[Order Date]])</f>
        <v>2026</v>
      </c>
      <c r="D115" s="15" t="str">
        <f>"Q"&amp;ROUNDUP(MONTH(SalesDataTable[[#This Row],[Order Date]])/3,0)</f>
        <v>Q1</v>
      </c>
      <c r="E115" s="12">
        <f>MONTH(SalesDataTable[[#This Row],[Order Date]])</f>
        <v>1</v>
      </c>
      <c r="F115" s="12" t="str">
        <f>TEXT(SalesDataTable[[#This Row],[Order Date]], "mmm")</f>
        <v>Jan</v>
      </c>
      <c r="G115" s="5" t="s">
        <v>0</v>
      </c>
      <c r="H115" s="5" t="s">
        <v>1</v>
      </c>
      <c r="I115" s="5" t="s">
        <v>2</v>
      </c>
      <c r="J115" s="5" t="s">
        <v>16</v>
      </c>
      <c r="K115" s="5" t="s">
        <v>14</v>
      </c>
      <c r="L115" s="5" t="s">
        <v>15</v>
      </c>
      <c r="M115" s="6">
        <v>1</v>
      </c>
      <c r="N115" s="7">
        <v>35.729999999999997</v>
      </c>
      <c r="O115" s="8">
        <v>0</v>
      </c>
      <c r="P115" s="7">
        <v>13.57</v>
      </c>
      <c r="Q115" s="7">
        <f t="shared" si="4"/>
        <v>35.729999999999997</v>
      </c>
      <c r="R115" s="7">
        <f t="shared" si="5"/>
        <v>13.57</v>
      </c>
      <c r="S115" s="7">
        <f t="shared" si="6"/>
        <v>22.159999999999997</v>
      </c>
      <c r="T115" s="9">
        <f t="shared" si="7"/>
        <v>0.62020710887209629</v>
      </c>
      <c r="U115" s="10">
        <f>YEAR(SalesDataTable[[#This Row],[Order Date]])</f>
        <v>2026</v>
      </c>
      <c r="V115" s="9" t="str">
        <f>"Q"&amp;ROUNDUP(MONTH(SalesDataTable[[#This Row],[Order Date]])/3,0)</f>
        <v>Q1</v>
      </c>
      <c r="W115" s="6">
        <f>MONTH(SalesDataTable[[#This Row],[Order Date]])</f>
        <v>1</v>
      </c>
      <c r="X115" s="9" t="str">
        <f>TEXT(SalesDataTable[[#This Row],[Order Date]],"mmm")</f>
        <v>Jan</v>
      </c>
    </row>
    <row r="116" spans="1:24" ht="15.5">
      <c r="A116" s="3">
        <v>2490</v>
      </c>
      <c r="B116" s="4">
        <v>46047</v>
      </c>
      <c r="C116" s="12">
        <f>YEAR(SalesDataTable[[#This Row],[Order Date]])</f>
        <v>2026</v>
      </c>
      <c r="D116" s="15" t="str">
        <f>"Q"&amp;ROUNDUP(MONTH(SalesDataTable[[#This Row],[Order Date]])/3,0)</f>
        <v>Q1</v>
      </c>
      <c r="E116" s="12">
        <f>MONTH(SalesDataTable[[#This Row],[Order Date]])</f>
        <v>1</v>
      </c>
      <c r="F116" s="12" t="str">
        <f>TEXT(SalesDataTable[[#This Row],[Order Date]], "mmm")</f>
        <v>Jan</v>
      </c>
      <c r="G116" s="5" t="s">
        <v>6</v>
      </c>
      <c r="H116" s="5" t="s">
        <v>49</v>
      </c>
      <c r="I116" s="5" t="s">
        <v>2</v>
      </c>
      <c r="J116" s="5" t="s">
        <v>13</v>
      </c>
      <c r="K116" s="5" t="s">
        <v>4</v>
      </c>
      <c r="L116" s="5" t="s">
        <v>30</v>
      </c>
      <c r="M116" s="6">
        <v>2</v>
      </c>
      <c r="N116" s="7">
        <v>103.99</v>
      </c>
      <c r="O116" s="8">
        <v>0.15</v>
      </c>
      <c r="P116" s="7">
        <v>51.94</v>
      </c>
      <c r="Q116" s="7">
        <f t="shared" si="4"/>
        <v>176.78299999999999</v>
      </c>
      <c r="R116" s="7">
        <f t="shared" si="5"/>
        <v>103.88</v>
      </c>
      <c r="S116" s="7">
        <f t="shared" si="6"/>
        <v>72.902999999999992</v>
      </c>
      <c r="T116" s="9">
        <f t="shared" si="7"/>
        <v>0.41238693765803269</v>
      </c>
      <c r="U116" s="10">
        <f>YEAR(SalesDataTable[[#This Row],[Order Date]])</f>
        <v>2026</v>
      </c>
      <c r="V116" s="9" t="str">
        <f>"Q"&amp;ROUNDUP(MONTH(SalesDataTable[[#This Row],[Order Date]])/3,0)</f>
        <v>Q1</v>
      </c>
      <c r="W116" s="6">
        <f>MONTH(SalesDataTable[[#This Row],[Order Date]])</f>
        <v>1</v>
      </c>
      <c r="X116" s="9" t="str">
        <f>TEXT(SalesDataTable[[#This Row],[Order Date]],"mmm")</f>
        <v>Jan</v>
      </c>
    </row>
    <row r="117" spans="1:24" ht="15.5">
      <c r="A117" s="3">
        <v>5078</v>
      </c>
      <c r="B117" s="4">
        <v>46047</v>
      </c>
      <c r="C117" s="12">
        <f>YEAR(SalesDataTable[[#This Row],[Order Date]])</f>
        <v>2026</v>
      </c>
      <c r="D117" s="15" t="str">
        <f>"Q"&amp;ROUNDUP(MONTH(SalesDataTable[[#This Row],[Order Date]])/3,0)</f>
        <v>Q1</v>
      </c>
      <c r="E117" s="12">
        <f>MONTH(SalesDataTable[[#This Row],[Order Date]])</f>
        <v>1</v>
      </c>
      <c r="F117" s="12" t="str">
        <f>TEXT(SalesDataTable[[#This Row],[Order Date]], "mmm")</f>
        <v>Jan</v>
      </c>
      <c r="G117" s="5" t="s">
        <v>6</v>
      </c>
      <c r="H117" s="5" t="s">
        <v>43</v>
      </c>
      <c r="I117" s="5" t="s">
        <v>2</v>
      </c>
      <c r="J117" s="5" t="s">
        <v>3</v>
      </c>
      <c r="K117" s="5" t="s">
        <v>9</v>
      </c>
      <c r="L117" s="5" t="s">
        <v>46</v>
      </c>
      <c r="M117" s="6">
        <v>2</v>
      </c>
      <c r="N117" s="7">
        <v>72.739999999999995</v>
      </c>
      <c r="O117" s="8">
        <v>0</v>
      </c>
      <c r="P117" s="7">
        <v>31.96</v>
      </c>
      <c r="Q117" s="7">
        <f t="shared" si="4"/>
        <v>145.47999999999999</v>
      </c>
      <c r="R117" s="7">
        <f t="shared" si="5"/>
        <v>63.92</v>
      </c>
      <c r="S117" s="7">
        <f t="shared" si="6"/>
        <v>81.559999999999988</v>
      </c>
      <c r="T117" s="9">
        <f t="shared" si="7"/>
        <v>0.56062689029419843</v>
      </c>
      <c r="U117" s="10">
        <f>YEAR(SalesDataTable[[#This Row],[Order Date]])</f>
        <v>2026</v>
      </c>
      <c r="V117" s="9" t="str">
        <f>"Q"&amp;ROUNDUP(MONTH(SalesDataTable[[#This Row],[Order Date]])/3,0)</f>
        <v>Q1</v>
      </c>
      <c r="W117" s="6">
        <f>MONTH(SalesDataTable[[#This Row],[Order Date]])</f>
        <v>1</v>
      </c>
      <c r="X117" s="9" t="str">
        <f>TEXT(SalesDataTable[[#This Row],[Order Date]],"mmm")</f>
        <v>Jan</v>
      </c>
    </row>
    <row r="118" spans="1:24" ht="15.5">
      <c r="A118" s="3">
        <v>230</v>
      </c>
      <c r="B118" s="4">
        <v>46048</v>
      </c>
      <c r="C118" s="12">
        <f>YEAR(SalesDataTable[[#This Row],[Order Date]])</f>
        <v>2026</v>
      </c>
      <c r="D118" s="15" t="str">
        <f>"Q"&amp;ROUNDUP(MONTH(SalesDataTable[[#This Row],[Order Date]])/3,0)</f>
        <v>Q1</v>
      </c>
      <c r="E118" s="12">
        <f>MONTH(SalesDataTable[[#This Row],[Order Date]])</f>
        <v>1</v>
      </c>
      <c r="F118" s="12" t="str">
        <f>TEXT(SalesDataTable[[#This Row],[Order Date]], "mmm")</f>
        <v>Jan</v>
      </c>
      <c r="G118" s="5" t="s">
        <v>11</v>
      </c>
      <c r="H118" s="5" t="s">
        <v>39</v>
      </c>
      <c r="I118" s="5" t="s">
        <v>19</v>
      </c>
      <c r="J118" s="5" t="s">
        <v>3</v>
      </c>
      <c r="K118" s="5" t="s">
        <v>4</v>
      </c>
      <c r="L118" s="5" t="s">
        <v>30</v>
      </c>
      <c r="M118" s="6">
        <v>1</v>
      </c>
      <c r="N118" s="7">
        <v>100.01</v>
      </c>
      <c r="O118" s="8">
        <v>0.05</v>
      </c>
      <c r="P118" s="7">
        <v>49.41</v>
      </c>
      <c r="Q118" s="7">
        <f t="shared" si="4"/>
        <v>95.009500000000003</v>
      </c>
      <c r="R118" s="7">
        <f t="shared" si="5"/>
        <v>49.41</v>
      </c>
      <c r="S118" s="7">
        <f t="shared" si="6"/>
        <v>45.599500000000006</v>
      </c>
      <c r="T118" s="9">
        <f t="shared" si="7"/>
        <v>0.47994674216788852</v>
      </c>
      <c r="U118" s="10">
        <f>YEAR(SalesDataTable[[#This Row],[Order Date]])</f>
        <v>2026</v>
      </c>
      <c r="V118" s="9" t="str">
        <f>"Q"&amp;ROUNDUP(MONTH(SalesDataTable[[#This Row],[Order Date]])/3,0)</f>
        <v>Q1</v>
      </c>
      <c r="W118" s="6">
        <f>MONTH(SalesDataTable[[#This Row],[Order Date]])</f>
        <v>1</v>
      </c>
      <c r="X118" s="9" t="str">
        <f>TEXT(SalesDataTable[[#This Row],[Order Date]],"mmm")</f>
        <v>Jan</v>
      </c>
    </row>
    <row r="119" spans="1:24" ht="15.5">
      <c r="A119" s="3">
        <v>1757</v>
      </c>
      <c r="B119" s="4">
        <v>46048</v>
      </c>
      <c r="C119" s="12">
        <f>YEAR(SalesDataTable[[#This Row],[Order Date]])</f>
        <v>2026</v>
      </c>
      <c r="D119" s="15" t="str">
        <f>"Q"&amp;ROUNDUP(MONTH(SalesDataTable[[#This Row],[Order Date]])/3,0)</f>
        <v>Q1</v>
      </c>
      <c r="E119" s="12">
        <f>MONTH(SalesDataTable[[#This Row],[Order Date]])</f>
        <v>1</v>
      </c>
      <c r="F119" s="12" t="str">
        <f>TEXT(SalesDataTable[[#This Row],[Order Date]], "mmm")</f>
        <v>Jan</v>
      </c>
      <c r="G119" s="5" t="s">
        <v>20</v>
      </c>
      <c r="H119" s="5" t="s">
        <v>31</v>
      </c>
      <c r="I119" s="5" t="s">
        <v>2</v>
      </c>
      <c r="J119" s="5" t="s">
        <v>16</v>
      </c>
      <c r="K119" s="5" t="s">
        <v>14</v>
      </c>
      <c r="L119" s="5" t="s">
        <v>32</v>
      </c>
      <c r="M119" s="6">
        <v>2</v>
      </c>
      <c r="N119" s="7">
        <v>45.73</v>
      </c>
      <c r="O119" s="8">
        <v>0</v>
      </c>
      <c r="P119" s="7">
        <v>18.11</v>
      </c>
      <c r="Q119" s="7">
        <f t="shared" si="4"/>
        <v>91.46</v>
      </c>
      <c r="R119" s="7">
        <f t="shared" si="5"/>
        <v>36.22</v>
      </c>
      <c r="S119" s="7">
        <f t="shared" si="6"/>
        <v>55.239999999999995</v>
      </c>
      <c r="T119" s="9">
        <f t="shared" si="7"/>
        <v>0.60397988191559149</v>
      </c>
      <c r="U119" s="10">
        <f>YEAR(SalesDataTable[[#This Row],[Order Date]])</f>
        <v>2026</v>
      </c>
      <c r="V119" s="9" t="str">
        <f>"Q"&amp;ROUNDUP(MONTH(SalesDataTable[[#This Row],[Order Date]])/3,0)</f>
        <v>Q1</v>
      </c>
      <c r="W119" s="6">
        <f>MONTH(SalesDataTable[[#This Row],[Order Date]])</f>
        <v>1</v>
      </c>
      <c r="X119" s="9" t="str">
        <f>TEXT(SalesDataTable[[#This Row],[Order Date]],"mmm")</f>
        <v>Jan</v>
      </c>
    </row>
    <row r="120" spans="1:24" ht="15.5">
      <c r="A120" s="3">
        <v>1944</v>
      </c>
      <c r="B120" s="4">
        <v>46048</v>
      </c>
      <c r="C120" s="12">
        <f>YEAR(SalesDataTable[[#This Row],[Order Date]])</f>
        <v>2026</v>
      </c>
      <c r="D120" s="15" t="str">
        <f>"Q"&amp;ROUNDUP(MONTH(SalesDataTable[[#This Row],[Order Date]])/3,0)</f>
        <v>Q1</v>
      </c>
      <c r="E120" s="12">
        <f>MONTH(SalesDataTable[[#This Row],[Order Date]])</f>
        <v>1</v>
      </c>
      <c r="F120" s="12" t="str">
        <f>TEXT(SalesDataTable[[#This Row],[Order Date]], "mmm")</f>
        <v>Jan</v>
      </c>
      <c r="G120" s="5" t="s">
        <v>11</v>
      </c>
      <c r="H120" s="5" t="s">
        <v>52</v>
      </c>
      <c r="I120" s="5" t="s">
        <v>2</v>
      </c>
      <c r="J120" s="5" t="s">
        <v>3</v>
      </c>
      <c r="K120" s="5" t="s">
        <v>9</v>
      </c>
      <c r="L120" s="5" t="s">
        <v>17</v>
      </c>
      <c r="M120" s="6">
        <v>2</v>
      </c>
      <c r="N120" s="7">
        <v>143.66</v>
      </c>
      <c r="O120" s="8">
        <v>0.15</v>
      </c>
      <c r="P120" s="7">
        <v>78.14</v>
      </c>
      <c r="Q120" s="7">
        <f t="shared" si="4"/>
        <v>244.22199999999998</v>
      </c>
      <c r="R120" s="7">
        <f t="shared" si="5"/>
        <v>156.28</v>
      </c>
      <c r="S120" s="7">
        <f t="shared" si="6"/>
        <v>87.941999999999979</v>
      </c>
      <c r="T120" s="9">
        <f t="shared" si="7"/>
        <v>0.36009040954541355</v>
      </c>
      <c r="U120" s="10">
        <f>YEAR(SalesDataTable[[#This Row],[Order Date]])</f>
        <v>2026</v>
      </c>
      <c r="V120" s="9" t="str">
        <f>"Q"&amp;ROUNDUP(MONTH(SalesDataTable[[#This Row],[Order Date]])/3,0)</f>
        <v>Q1</v>
      </c>
      <c r="W120" s="6">
        <f>MONTH(SalesDataTable[[#This Row],[Order Date]])</f>
        <v>1</v>
      </c>
      <c r="X120" s="9" t="str">
        <f>TEXT(SalesDataTable[[#This Row],[Order Date]],"mmm")</f>
        <v>Jan</v>
      </c>
    </row>
    <row r="121" spans="1:24" ht="15.5">
      <c r="A121" s="3">
        <v>3485</v>
      </c>
      <c r="B121" s="4">
        <v>46048</v>
      </c>
      <c r="C121" s="12">
        <f>YEAR(SalesDataTable[[#This Row],[Order Date]])</f>
        <v>2026</v>
      </c>
      <c r="D121" s="15" t="str">
        <f>"Q"&amp;ROUNDUP(MONTH(SalesDataTable[[#This Row],[Order Date]])/3,0)</f>
        <v>Q1</v>
      </c>
      <c r="E121" s="12">
        <f>MONTH(SalesDataTable[[#This Row],[Order Date]])</f>
        <v>1</v>
      </c>
      <c r="F121" s="12" t="str">
        <f>TEXT(SalesDataTable[[#This Row],[Order Date]], "mmm")</f>
        <v>Jan</v>
      </c>
      <c r="G121" s="5" t="s">
        <v>11</v>
      </c>
      <c r="H121" s="5" t="s">
        <v>39</v>
      </c>
      <c r="I121" s="5" t="s">
        <v>2</v>
      </c>
      <c r="J121" s="5" t="s">
        <v>16</v>
      </c>
      <c r="K121" s="5" t="s">
        <v>23</v>
      </c>
      <c r="L121" s="5" t="s">
        <v>51</v>
      </c>
      <c r="M121" s="6">
        <v>2</v>
      </c>
      <c r="N121" s="7">
        <v>121.88</v>
      </c>
      <c r="O121" s="8">
        <v>0.05</v>
      </c>
      <c r="P121" s="7">
        <v>62.17</v>
      </c>
      <c r="Q121" s="7">
        <f t="shared" si="4"/>
        <v>231.57199999999997</v>
      </c>
      <c r="R121" s="7">
        <f t="shared" si="5"/>
        <v>124.34</v>
      </c>
      <c r="S121" s="7">
        <f t="shared" si="6"/>
        <v>107.23199999999997</v>
      </c>
      <c r="T121" s="9">
        <f t="shared" si="7"/>
        <v>0.46306116456220953</v>
      </c>
      <c r="U121" s="10">
        <f>YEAR(SalesDataTable[[#This Row],[Order Date]])</f>
        <v>2026</v>
      </c>
      <c r="V121" s="9" t="str">
        <f>"Q"&amp;ROUNDUP(MONTH(SalesDataTable[[#This Row],[Order Date]])/3,0)</f>
        <v>Q1</v>
      </c>
      <c r="W121" s="6">
        <f>MONTH(SalesDataTable[[#This Row],[Order Date]])</f>
        <v>1</v>
      </c>
      <c r="X121" s="9" t="str">
        <f>TEXT(SalesDataTable[[#This Row],[Order Date]],"mmm")</f>
        <v>Jan</v>
      </c>
    </row>
    <row r="122" spans="1:24" ht="15.5">
      <c r="A122" s="3">
        <v>4002</v>
      </c>
      <c r="B122" s="4">
        <v>46048</v>
      </c>
      <c r="C122" s="12">
        <f>YEAR(SalesDataTable[[#This Row],[Order Date]])</f>
        <v>2026</v>
      </c>
      <c r="D122" s="15" t="str">
        <f>"Q"&amp;ROUNDUP(MONTH(SalesDataTable[[#This Row],[Order Date]])/3,0)</f>
        <v>Q1</v>
      </c>
      <c r="E122" s="12">
        <f>MONTH(SalesDataTable[[#This Row],[Order Date]])</f>
        <v>1</v>
      </c>
      <c r="F122" s="12" t="str">
        <f>TEXT(SalesDataTable[[#This Row],[Order Date]], "mmm")</f>
        <v>Jan</v>
      </c>
      <c r="G122" s="5" t="s">
        <v>0</v>
      </c>
      <c r="H122" s="5" t="s">
        <v>50</v>
      </c>
      <c r="I122" s="5" t="s">
        <v>2</v>
      </c>
      <c r="J122" s="5" t="s">
        <v>3</v>
      </c>
      <c r="K122" s="5" t="s">
        <v>34</v>
      </c>
      <c r="L122" s="5" t="s">
        <v>45</v>
      </c>
      <c r="M122" s="6">
        <v>3</v>
      </c>
      <c r="N122" s="7">
        <v>50.92</v>
      </c>
      <c r="O122" s="8">
        <v>0.05</v>
      </c>
      <c r="P122" s="7">
        <v>21.87</v>
      </c>
      <c r="Q122" s="7">
        <f t="shared" si="4"/>
        <v>145.12199999999999</v>
      </c>
      <c r="R122" s="7">
        <f t="shared" si="5"/>
        <v>65.61</v>
      </c>
      <c r="S122" s="7">
        <f t="shared" si="6"/>
        <v>79.511999999999986</v>
      </c>
      <c r="T122" s="9">
        <f t="shared" si="7"/>
        <v>0.54789763095877941</v>
      </c>
      <c r="U122" s="10">
        <f>YEAR(SalesDataTable[[#This Row],[Order Date]])</f>
        <v>2026</v>
      </c>
      <c r="V122" s="9" t="str">
        <f>"Q"&amp;ROUNDUP(MONTH(SalesDataTable[[#This Row],[Order Date]])/3,0)</f>
        <v>Q1</v>
      </c>
      <c r="W122" s="6">
        <f>MONTH(SalesDataTable[[#This Row],[Order Date]])</f>
        <v>1</v>
      </c>
      <c r="X122" s="9" t="str">
        <f>TEXT(SalesDataTable[[#This Row],[Order Date]],"mmm")</f>
        <v>Jan</v>
      </c>
    </row>
    <row r="123" spans="1:24" ht="15.5">
      <c r="A123" s="3">
        <v>818</v>
      </c>
      <c r="B123" s="4">
        <v>46049</v>
      </c>
      <c r="C123" s="12">
        <f>YEAR(SalesDataTable[[#This Row],[Order Date]])</f>
        <v>2026</v>
      </c>
      <c r="D123" s="15" t="str">
        <f>"Q"&amp;ROUNDUP(MONTH(SalesDataTable[[#This Row],[Order Date]])/3,0)</f>
        <v>Q1</v>
      </c>
      <c r="E123" s="12">
        <f>MONTH(SalesDataTable[[#This Row],[Order Date]])</f>
        <v>1</v>
      </c>
      <c r="F123" s="12" t="str">
        <f>TEXT(SalesDataTable[[#This Row],[Order Date]], "mmm")</f>
        <v>Jan</v>
      </c>
      <c r="G123" s="5" t="s">
        <v>0</v>
      </c>
      <c r="H123" s="5" t="s">
        <v>1</v>
      </c>
      <c r="I123" s="5" t="s">
        <v>2</v>
      </c>
      <c r="J123" s="5" t="s">
        <v>3</v>
      </c>
      <c r="K123" s="5" t="s">
        <v>4</v>
      </c>
      <c r="L123" s="5" t="s">
        <v>30</v>
      </c>
      <c r="M123" s="6">
        <v>1</v>
      </c>
      <c r="N123" s="7">
        <v>103.78</v>
      </c>
      <c r="O123" s="8">
        <v>0</v>
      </c>
      <c r="P123" s="7">
        <v>49.36</v>
      </c>
      <c r="Q123" s="7">
        <f t="shared" si="4"/>
        <v>103.78</v>
      </c>
      <c r="R123" s="7">
        <f t="shared" si="5"/>
        <v>49.36</v>
      </c>
      <c r="S123" s="7">
        <f t="shared" si="6"/>
        <v>54.42</v>
      </c>
      <c r="T123" s="9">
        <f t="shared" si="7"/>
        <v>0.52437849296588934</v>
      </c>
      <c r="U123" s="10">
        <f>YEAR(SalesDataTable[[#This Row],[Order Date]])</f>
        <v>2026</v>
      </c>
      <c r="V123" s="9" t="str">
        <f>"Q"&amp;ROUNDUP(MONTH(SalesDataTable[[#This Row],[Order Date]])/3,0)</f>
        <v>Q1</v>
      </c>
      <c r="W123" s="6">
        <f>MONTH(SalesDataTable[[#This Row],[Order Date]])</f>
        <v>1</v>
      </c>
      <c r="X123" s="9" t="str">
        <f>TEXT(SalesDataTable[[#This Row],[Order Date]],"mmm")</f>
        <v>Jan</v>
      </c>
    </row>
    <row r="124" spans="1:24" ht="15.5">
      <c r="A124" s="3">
        <v>1439</v>
      </c>
      <c r="B124" s="4">
        <v>46049</v>
      </c>
      <c r="C124" s="12">
        <f>YEAR(SalesDataTable[[#This Row],[Order Date]])</f>
        <v>2026</v>
      </c>
      <c r="D124" s="15" t="str">
        <f>"Q"&amp;ROUNDUP(MONTH(SalesDataTable[[#This Row],[Order Date]])/3,0)</f>
        <v>Q1</v>
      </c>
      <c r="E124" s="12">
        <f>MONTH(SalesDataTable[[#This Row],[Order Date]])</f>
        <v>1</v>
      </c>
      <c r="F124" s="12" t="str">
        <f>TEXT(SalesDataTable[[#This Row],[Order Date]], "mmm")</f>
        <v>Jan</v>
      </c>
      <c r="G124" s="5" t="s">
        <v>6</v>
      </c>
      <c r="H124" s="5" t="s">
        <v>27</v>
      </c>
      <c r="I124" s="5" t="s">
        <v>28</v>
      </c>
      <c r="J124" s="5" t="s">
        <v>13</v>
      </c>
      <c r="K124" s="5" t="s">
        <v>9</v>
      </c>
      <c r="L124" s="5" t="s">
        <v>37</v>
      </c>
      <c r="M124" s="6">
        <v>2</v>
      </c>
      <c r="N124" s="7">
        <v>157.16999999999999</v>
      </c>
      <c r="O124" s="8">
        <v>0</v>
      </c>
      <c r="P124" s="7">
        <v>81.260000000000005</v>
      </c>
      <c r="Q124" s="7">
        <f t="shared" si="4"/>
        <v>314.33999999999997</v>
      </c>
      <c r="R124" s="7">
        <f t="shared" si="5"/>
        <v>162.52000000000001</v>
      </c>
      <c r="S124" s="7">
        <f t="shared" si="6"/>
        <v>151.81999999999996</v>
      </c>
      <c r="T124" s="9">
        <f t="shared" si="7"/>
        <v>0.4829802125087484</v>
      </c>
      <c r="U124" s="10">
        <f>YEAR(SalesDataTable[[#This Row],[Order Date]])</f>
        <v>2026</v>
      </c>
      <c r="V124" s="9" t="str">
        <f>"Q"&amp;ROUNDUP(MONTH(SalesDataTable[[#This Row],[Order Date]])/3,0)</f>
        <v>Q1</v>
      </c>
      <c r="W124" s="6">
        <f>MONTH(SalesDataTable[[#This Row],[Order Date]])</f>
        <v>1</v>
      </c>
      <c r="X124" s="9" t="str">
        <f>TEXT(SalesDataTable[[#This Row],[Order Date]],"mmm")</f>
        <v>Jan</v>
      </c>
    </row>
    <row r="125" spans="1:24" ht="15.5">
      <c r="A125" s="3">
        <v>1616</v>
      </c>
      <c r="B125" s="4">
        <v>46049</v>
      </c>
      <c r="C125" s="12">
        <f>YEAR(SalesDataTable[[#This Row],[Order Date]])</f>
        <v>2026</v>
      </c>
      <c r="D125" s="15" t="str">
        <f>"Q"&amp;ROUNDUP(MONTH(SalesDataTable[[#This Row],[Order Date]])/3,0)</f>
        <v>Q1</v>
      </c>
      <c r="E125" s="12">
        <f>MONTH(SalesDataTable[[#This Row],[Order Date]])</f>
        <v>1</v>
      </c>
      <c r="F125" s="12" t="str">
        <f>TEXT(SalesDataTable[[#This Row],[Order Date]], "mmm")</f>
        <v>Jan</v>
      </c>
      <c r="G125" s="5" t="s">
        <v>6</v>
      </c>
      <c r="H125" s="5" t="s">
        <v>43</v>
      </c>
      <c r="I125" s="5" t="s">
        <v>2</v>
      </c>
      <c r="J125" s="5" t="s">
        <v>16</v>
      </c>
      <c r="K125" s="5" t="s">
        <v>14</v>
      </c>
      <c r="L125" s="5" t="s">
        <v>44</v>
      </c>
      <c r="M125" s="6">
        <v>2</v>
      </c>
      <c r="N125" s="7">
        <v>132.91999999999999</v>
      </c>
      <c r="O125" s="8">
        <v>0</v>
      </c>
      <c r="P125" s="7">
        <v>69.02</v>
      </c>
      <c r="Q125" s="7">
        <f t="shared" si="4"/>
        <v>265.83999999999997</v>
      </c>
      <c r="R125" s="7">
        <f t="shared" si="5"/>
        <v>138.04</v>
      </c>
      <c r="S125" s="7">
        <f t="shared" si="6"/>
        <v>127.79999999999998</v>
      </c>
      <c r="T125" s="9">
        <f t="shared" si="7"/>
        <v>0.48074029491423409</v>
      </c>
      <c r="U125" s="10">
        <f>YEAR(SalesDataTable[[#This Row],[Order Date]])</f>
        <v>2026</v>
      </c>
      <c r="V125" s="9" t="str">
        <f>"Q"&amp;ROUNDUP(MONTH(SalesDataTable[[#This Row],[Order Date]])/3,0)</f>
        <v>Q1</v>
      </c>
      <c r="W125" s="6">
        <f>MONTH(SalesDataTable[[#This Row],[Order Date]])</f>
        <v>1</v>
      </c>
      <c r="X125" s="9" t="str">
        <f>TEXT(SalesDataTable[[#This Row],[Order Date]],"mmm")</f>
        <v>Jan</v>
      </c>
    </row>
    <row r="126" spans="1:24" ht="15.5">
      <c r="A126" s="3">
        <v>1798</v>
      </c>
      <c r="B126" s="4">
        <v>46049</v>
      </c>
      <c r="C126" s="12">
        <f>YEAR(SalesDataTable[[#This Row],[Order Date]])</f>
        <v>2026</v>
      </c>
      <c r="D126" s="15" t="str">
        <f>"Q"&amp;ROUNDUP(MONTH(SalesDataTable[[#This Row],[Order Date]])/3,0)</f>
        <v>Q1</v>
      </c>
      <c r="E126" s="12">
        <f>MONTH(SalesDataTable[[#This Row],[Order Date]])</f>
        <v>1</v>
      </c>
      <c r="F126" s="12" t="str">
        <f>TEXT(SalesDataTable[[#This Row],[Order Date]], "mmm")</f>
        <v>Jan</v>
      </c>
      <c r="G126" s="5" t="s">
        <v>20</v>
      </c>
      <c r="H126" s="5" t="s">
        <v>33</v>
      </c>
      <c r="I126" s="5" t="s">
        <v>19</v>
      </c>
      <c r="J126" s="5" t="s">
        <v>3</v>
      </c>
      <c r="K126" s="5" t="s">
        <v>9</v>
      </c>
      <c r="L126" s="5" t="s">
        <v>46</v>
      </c>
      <c r="M126" s="6">
        <v>1</v>
      </c>
      <c r="N126" s="7">
        <v>71.41</v>
      </c>
      <c r="O126" s="8">
        <v>0.05</v>
      </c>
      <c r="P126" s="7">
        <v>32.28</v>
      </c>
      <c r="Q126" s="7">
        <f t="shared" si="4"/>
        <v>67.839499999999987</v>
      </c>
      <c r="R126" s="7">
        <f t="shared" si="5"/>
        <v>32.28</v>
      </c>
      <c r="S126" s="7">
        <f t="shared" si="6"/>
        <v>35.559499999999986</v>
      </c>
      <c r="T126" s="9">
        <f t="shared" si="7"/>
        <v>0.52417102130764515</v>
      </c>
      <c r="U126" s="10">
        <f>YEAR(SalesDataTable[[#This Row],[Order Date]])</f>
        <v>2026</v>
      </c>
      <c r="V126" s="9" t="str">
        <f>"Q"&amp;ROUNDUP(MONTH(SalesDataTable[[#This Row],[Order Date]])/3,0)</f>
        <v>Q1</v>
      </c>
      <c r="W126" s="6">
        <f>MONTH(SalesDataTable[[#This Row],[Order Date]])</f>
        <v>1</v>
      </c>
      <c r="X126" s="9" t="str">
        <f>TEXT(SalesDataTable[[#This Row],[Order Date]],"mmm")</f>
        <v>Jan</v>
      </c>
    </row>
    <row r="127" spans="1:24" ht="15.5">
      <c r="A127" s="3">
        <v>4449</v>
      </c>
      <c r="B127" s="4">
        <v>46049</v>
      </c>
      <c r="C127" s="12">
        <f>YEAR(SalesDataTable[[#This Row],[Order Date]])</f>
        <v>2026</v>
      </c>
      <c r="D127" s="15" t="str">
        <f>"Q"&amp;ROUNDUP(MONTH(SalesDataTable[[#This Row],[Order Date]])/3,0)</f>
        <v>Q1</v>
      </c>
      <c r="E127" s="12">
        <f>MONTH(SalesDataTable[[#This Row],[Order Date]])</f>
        <v>1</v>
      </c>
      <c r="F127" s="12" t="str">
        <f>TEXT(SalesDataTable[[#This Row],[Order Date]], "mmm")</f>
        <v>Jan</v>
      </c>
      <c r="G127" s="5" t="s">
        <v>20</v>
      </c>
      <c r="H127" s="5" t="s">
        <v>33</v>
      </c>
      <c r="I127" s="5" t="s">
        <v>2</v>
      </c>
      <c r="J127" s="5" t="s">
        <v>13</v>
      </c>
      <c r="K127" s="5" t="s">
        <v>23</v>
      </c>
      <c r="L127" s="5" t="s">
        <v>29</v>
      </c>
      <c r="M127" s="6">
        <v>1</v>
      </c>
      <c r="N127" s="7">
        <v>199.67</v>
      </c>
      <c r="O127" s="8">
        <v>0</v>
      </c>
      <c r="P127" s="7">
        <v>103.81</v>
      </c>
      <c r="Q127" s="7">
        <f t="shared" si="4"/>
        <v>199.67</v>
      </c>
      <c r="R127" s="7">
        <f t="shared" si="5"/>
        <v>103.81</v>
      </c>
      <c r="S127" s="7">
        <f t="shared" si="6"/>
        <v>95.859999999999985</v>
      </c>
      <c r="T127" s="9">
        <f t="shared" si="7"/>
        <v>0.4800921520508839</v>
      </c>
      <c r="U127" s="10">
        <f>YEAR(SalesDataTable[[#This Row],[Order Date]])</f>
        <v>2026</v>
      </c>
      <c r="V127" s="9" t="str">
        <f>"Q"&amp;ROUNDUP(MONTH(SalesDataTable[[#This Row],[Order Date]])/3,0)</f>
        <v>Q1</v>
      </c>
      <c r="W127" s="6">
        <f>MONTH(SalesDataTable[[#This Row],[Order Date]])</f>
        <v>1</v>
      </c>
      <c r="X127" s="9" t="str">
        <f>TEXT(SalesDataTable[[#This Row],[Order Date]],"mmm")</f>
        <v>Jan</v>
      </c>
    </row>
    <row r="128" spans="1:24" ht="15.5">
      <c r="A128" s="3">
        <v>4473</v>
      </c>
      <c r="B128" s="4">
        <v>46049</v>
      </c>
      <c r="C128" s="12">
        <f>YEAR(SalesDataTable[[#This Row],[Order Date]])</f>
        <v>2026</v>
      </c>
      <c r="D128" s="15" t="str">
        <f>"Q"&amp;ROUNDUP(MONTH(SalesDataTable[[#This Row],[Order Date]])/3,0)</f>
        <v>Q1</v>
      </c>
      <c r="E128" s="12">
        <f>MONTH(SalesDataTable[[#This Row],[Order Date]])</f>
        <v>1</v>
      </c>
      <c r="F128" s="12" t="str">
        <f>TEXT(SalesDataTable[[#This Row],[Order Date]], "mmm")</f>
        <v>Jan</v>
      </c>
      <c r="G128" s="5" t="s">
        <v>0</v>
      </c>
      <c r="H128" s="5" t="s">
        <v>1</v>
      </c>
      <c r="I128" s="5" t="s">
        <v>19</v>
      </c>
      <c r="J128" s="5" t="s">
        <v>3</v>
      </c>
      <c r="K128" s="5" t="s">
        <v>23</v>
      </c>
      <c r="L128" s="5" t="s">
        <v>29</v>
      </c>
      <c r="M128" s="6">
        <v>1</v>
      </c>
      <c r="N128" s="7">
        <v>196.88</v>
      </c>
      <c r="O128" s="8">
        <v>0</v>
      </c>
      <c r="P128" s="7">
        <v>102.76</v>
      </c>
      <c r="Q128" s="7">
        <f t="shared" si="4"/>
        <v>196.88</v>
      </c>
      <c r="R128" s="7">
        <f t="shared" si="5"/>
        <v>102.76</v>
      </c>
      <c r="S128" s="7">
        <f t="shared" si="6"/>
        <v>94.11999999999999</v>
      </c>
      <c r="T128" s="9">
        <f t="shared" si="7"/>
        <v>0.47805770012190163</v>
      </c>
      <c r="U128" s="10">
        <f>YEAR(SalesDataTable[[#This Row],[Order Date]])</f>
        <v>2026</v>
      </c>
      <c r="V128" s="9" t="str">
        <f>"Q"&amp;ROUNDUP(MONTH(SalesDataTable[[#This Row],[Order Date]])/3,0)</f>
        <v>Q1</v>
      </c>
      <c r="W128" s="6">
        <f>MONTH(SalesDataTable[[#This Row],[Order Date]])</f>
        <v>1</v>
      </c>
      <c r="X128" s="9" t="str">
        <f>TEXT(SalesDataTable[[#This Row],[Order Date]],"mmm")</f>
        <v>Jan</v>
      </c>
    </row>
    <row r="129" spans="1:24" ht="15.5">
      <c r="A129" s="3">
        <v>203</v>
      </c>
      <c r="B129" s="4">
        <v>46050</v>
      </c>
      <c r="C129" s="12">
        <f>YEAR(SalesDataTable[[#This Row],[Order Date]])</f>
        <v>2026</v>
      </c>
      <c r="D129" s="15" t="str">
        <f>"Q"&amp;ROUNDUP(MONTH(SalesDataTable[[#This Row],[Order Date]])/3,0)</f>
        <v>Q1</v>
      </c>
      <c r="E129" s="12">
        <f>MONTH(SalesDataTable[[#This Row],[Order Date]])</f>
        <v>1</v>
      </c>
      <c r="F129" s="12" t="str">
        <f>TEXT(SalesDataTable[[#This Row],[Order Date]], "mmm")</f>
        <v>Jan</v>
      </c>
      <c r="G129" s="5" t="s">
        <v>20</v>
      </c>
      <c r="H129" s="5" t="s">
        <v>31</v>
      </c>
      <c r="I129" s="5" t="s">
        <v>2</v>
      </c>
      <c r="J129" s="5" t="s">
        <v>3</v>
      </c>
      <c r="K129" s="5" t="s">
        <v>4</v>
      </c>
      <c r="L129" s="5" t="s">
        <v>22</v>
      </c>
      <c r="M129" s="6">
        <v>3</v>
      </c>
      <c r="N129" s="7">
        <v>49.95</v>
      </c>
      <c r="O129" s="8">
        <v>0</v>
      </c>
      <c r="P129" s="7">
        <v>22.55</v>
      </c>
      <c r="Q129" s="7">
        <f t="shared" si="4"/>
        <v>149.85000000000002</v>
      </c>
      <c r="R129" s="7">
        <f t="shared" si="5"/>
        <v>67.650000000000006</v>
      </c>
      <c r="S129" s="7">
        <f t="shared" si="6"/>
        <v>82.200000000000017</v>
      </c>
      <c r="T129" s="9">
        <f t="shared" si="7"/>
        <v>0.54854854854854862</v>
      </c>
      <c r="U129" s="10">
        <f>YEAR(SalesDataTable[[#This Row],[Order Date]])</f>
        <v>2026</v>
      </c>
      <c r="V129" s="9" t="str">
        <f>"Q"&amp;ROUNDUP(MONTH(SalesDataTable[[#This Row],[Order Date]])/3,0)</f>
        <v>Q1</v>
      </c>
      <c r="W129" s="6">
        <f>MONTH(SalesDataTable[[#This Row],[Order Date]])</f>
        <v>1</v>
      </c>
      <c r="X129" s="9" t="str">
        <f>TEXT(SalesDataTable[[#This Row],[Order Date]],"mmm")</f>
        <v>Jan</v>
      </c>
    </row>
    <row r="130" spans="1:24" ht="15.5">
      <c r="A130" s="3">
        <v>1654</v>
      </c>
      <c r="B130" s="4">
        <v>46050</v>
      </c>
      <c r="C130" s="12">
        <f>YEAR(SalesDataTable[[#This Row],[Order Date]])</f>
        <v>2026</v>
      </c>
      <c r="D130" s="15" t="str">
        <f>"Q"&amp;ROUNDUP(MONTH(SalesDataTable[[#This Row],[Order Date]])/3,0)</f>
        <v>Q1</v>
      </c>
      <c r="E130" s="12">
        <f>MONTH(SalesDataTable[[#This Row],[Order Date]])</f>
        <v>1</v>
      </c>
      <c r="F130" s="12" t="str">
        <f>TEXT(SalesDataTable[[#This Row],[Order Date]], "mmm")</f>
        <v>Jan</v>
      </c>
      <c r="G130" s="5" t="s">
        <v>6</v>
      </c>
      <c r="H130" s="5" t="s">
        <v>27</v>
      </c>
      <c r="I130" s="5" t="s">
        <v>28</v>
      </c>
      <c r="J130" s="5" t="s">
        <v>16</v>
      </c>
      <c r="K130" s="5" t="s">
        <v>9</v>
      </c>
      <c r="L130" s="5" t="s">
        <v>46</v>
      </c>
      <c r="M130" s="6">
        <v>1</v>
      </c>
      <c r="N130" s="7">
        <v>70.41</v>
      </c>
      <c r="O130" s="8">
        <v>0</v>
      </c>
      <c r="P130" s="7">
        <v>32.74</v>
      </c>
      <c r="Q130" s="7">
        <f t="shared" ref="Q130:Q193" si="8">M130*N130*(1-O130)</f>
        <v>70.41</v>
      </c>
      <c r="R130" s="7">
        <f t="shared" ref="R130:R193" si="9">M130*P130</f>
        <v>32.74</v>
      </c>
      <c r="S130" s="7">
        <f t="shared" ref="S130:S193" si="10">Q130-R130</f>
        <v>37.669999999999995</v>
      </c>
      <c r="T130" s="9">
        <f t="shared" ref="T130:T193" si="11">IFERROR(S130/Q130,0)</f>
        <v>0.53500923164323244</v>
      </c>
      <c r="U130" s="10">
        <f>YEAR(SalesDataTable[[#This Row],[Order Date]])</f>
        <v>2026</v>
      </c>
      <c r="V130" s="9" t="str">
        <f>"Q"&amp;ROUNDUP(MONTH(SalesDataTable[[#This Row],[Order Date]])/3,0)</f>
        <v>Q1</v>
      </c>
      <c r="W130" s="6">
        <f>MONTH(SalesDataTable[[#This Row],[Order Date]])</f>
        <v>1</v>
      </c>
      <c r="X130" s="9" t="str">
        <f>TEXT(SalesDataTable[[#This Row],[Order Date]],"mmm")</f>
        <v>Jan</v>
      </c>
    </row>
    <row r="131" spans="1:24" ht="15.5">
      <c r="A131" s="3">
        <v>2203</v>
      </c>
      <c r="B131" s="4">
        <v>46050</v>
      </c>
      <c r="C131" s="12">
        <f>YEAR(SalesDataTable[[#This Row],[Order Date]])</f>
        <v>2026</v>
      </c>
      <c r="D131" s="15" t="str">
        <f>"Q"&amp;ROUNDUP(MONTH(SalesDataTable[[#This Row],[Order Date]])/3,0)</f>
        <v>Q1</v>
      </c>
      <c r="E131" s="12">
        <f>MONTH(SalesDataTable[[#This Row],[Order Date]])</f>
        <v>1</v>
      </c>
      <c r="F131" s="12" t="str">
        <f>TEXT(SalesDataTable[[#This Row],[Order Date]], "mmm")</f>
        <v>Jan</v>
      </c>
      <c r="G131" s="5" t="s">
        <v>11</v>
      </c>
      <c r="H131" s="5" t="s">
        <v>52</v>
      </c>
      <c r="I131" s="5" t="s">
        <v>28</v>
      </c>
      <c r="J131" s="5" t="s">
        <v>3</v>
      </c>
      <c r="K131" s="5" t="s">
        <v>9</v>
      </c>
      <c r="L131" s="5" t="s">
        <v>46</v>
      </c>
      <c r="M131" s="6">
        <v>2</v>
      </c>
      <c r="N131" s="7">
        <v>70.290000000000006</v>
      </c>
      <c r="O131" s="8">
        <v>0.15</v>
      </c>
      <c r="P131" s="7">
        <v>31.84</v>
      </c>
      <c r="Q131" s="7">
        <f t="shared" si="8"/>
        <v>119.49300000000001</v>
      </c>
      <c r="R131" s="7">
        <f t="shared" si="9"/>
        <v>63.68</v>
      </c>
      <c r="S131" s="7">
        <f t="shared" si="10"/>
        <v>55.813000000000009</v>
      </c>
      <c r="T131" s="9">
        <f t="shared" si="11"/>
        <v>0.46708175374289712</v>
      </c>
      <c r="U131" s="10">
        <f>YEAR(SalesDataTable[[#This Row],[Order Date]])</f>
        <v>2026</v>
      </c>
      <c r="V131" s="9" t="str">
        <f>"Q"&amp;ROUNDUP(MONTH(SalesDataTable[[#This Row],[Order Date]])/3,0)</f>
        <v>Q1</v>
      </c>
      <c r="W131" s="6">
        <f>MONTH(SalesDataTable[[#This Row],[Order Date]])</f>
        <v>1</v>
      </c>
      <c r="X131" s="9" t="str">
        <f>TEXT(SalesDataTable[[#This Row],[Order Date]],"mmm")</f>
        <v>Jan</v>
      </c>
    </row>
    <row r="132" spans="1:24" ht="15.5">
      <c r="A132" s="3">
        <v>3352</v>
      </c>
      <c r="B132" s="4">
        <v>46050</v>
      </c>
      <c r="C132" s="12">
        <f>YEAR(SalesDataTable[[#This Row],[Order Date]])</f>
        <v>2026</v>
      </c>
      <c r="D132" s="15" t="str">
        <f>"Q"&amp;ROUNDUP(MONTH(SalesDataTable[[#This Row],[Order Date]])/3,0)</f>
        <v>Q1</v>
      </c>
      <c r="E132" s="12">
        <f>MONTH(SalesDataTable[[#This Row],[Order Date]])</f>
        <v>1</v>
      </c>
      <c r="F132" s="12" t="str">
        <f>TEXT(SalesDataTable[[#This Row],[Order Date]], "mmm")</f>
        <v>Jan</v>
      </c>
      <c r="G132" s="5" t="s">
        <v>11</v>
      </c>
      <c r="H132" s="5" t="s">
        <v>52</v>
      </c>
      <c r="I132" s="5" t="s">
        <v>2</v>
      </c>
      <c r="J132" s="5" t="s">
        <v>16</v>
      </c>
      <c r="K132" s="5" t="s">
        <v>9</v>
      </c>
      <c r="L132" s="5" t="s">
        <v>10</v>
      </c>
      <c r="M132" s="6">
        <v>4</v>
      </c>
      <c r="N132" s="7">
        <v>91.46</v>
      </c>
      <c r="O132" s="8">
        <v>0</v>
      </c>
      <c r="P132" s="7">
        <v>44.04</v>
      </c>
      <c r="Q132" s="7">
        <f t="shared" si="8"/>
        <v>365.84</v>
      </c>
      <c r="R132" s="7">
        <f t="shared" si="9"/>
        <v>176.16</v>
      </c>
      <c r="S132" s="7">
        <f t="shared" si="10"/>
        <v>189.67999999999998</v>
      </c>
      <c r="T132" s="9">
        <f t="shared" si="11"/>
        <v>0.51847802317953207</v>
      </c>
      <c r="U132" s="10">
        <f>YEAR(SalesDataTable[[#This Row],[Order Date]])</f>
        <v>2026</v>
      </c>
      <c r="V132" s="9" t="str">
        <f>"Q"&amp;ROUNDUP(MONTH(SalesDataTable[[#This Row],[Order Date]])/3,0)</f>
        <v>Q1</v>
      </c>
      <c r="W132" s="6">
        <f>MONTH(SalesDataTable[[#This Row],[Order Date]])</f>
        <v>1</v>
      </c>
      <c r="X132" s="9" t="str">
        <f>TEXT(SalesDataTable[[#This Row],[Order Date]],"mmm")</f>
        <v>Jan</v>
      </c>
    </row>
    <row r="133" spans="1:24" ht="15.5">
      <c r="A133" s="3">
        <v>183</v>
      </c>
      <c r="B133" s="4">
        <v>46051</v>
      </c>
      <c r="C133" s="12">
        <f>YEAR(SalesDataTable[[#This Row],[Order Date]])</f>
        <v>2026</v>
      </c>
      <c r="D133" s="15" t="str">
        <f>"Q"&amp;ROUNDUP(MONTH(SalesDataTable[[#This Row],[Order Date]])/3,0)</f>
        <v>Q1</v>
      </c>
      <c r="E133" s="12">
        <f>MONTH(SalesDataTable[[#This Row],[Order Date]])</f>
        <v>1</v>
      </c>
      <c r="F133" s="12" t="str">
        <f>TEXT(SalesDataTable[[#This Row],[Order Date]], "mmm")</f>
        <v>Jan</v>
      </c>
      <c r="G133" s="5" t="s">
        <v>6</v>
      </c>
      <c r="H133" s="5" t="s">
        <v>43</v>
      </c>
      <c r="I133" s="5" t="s">
        <v>2</v>
      </c>
      <c r="J133" s="5" t="s">
        <v>13</v>
      </c>
      <c r="K133" s="5" t="s">
        <v>23</v>
      </c>
      <c r="L133" s="5" t="s">
        <v>51</v>
      </c>
      <c r="M133" s="6">
        <v>2</v>
      </c>
      <c r="N133" s="7">
        <v>123.27</v>
      </c>
      <c r="O133" s="8">
        <v>0</v>
      </c>
      <c r="P133" s="7">
        <v>60.26</v>
      </c>
      <c r="Q133" s="7">
        <f t="shared" si="8"/>
        <v>246.54</v>
      </c>
      <c r="R133" s="7">
        <f t="shared" si="9"/>
        <v>120.52</v>
      </c>
      <c r="S133" s="7">
        <f t="shared" si="10"/>
        <v>126.02</v>
      </c>
      <c r="T133" s="9">
        <f t="shared" si="11"/>
        <v>0.51115437657175311</v>
      </c>
      <c r="U133" s="10">
        <f>YEAR(SalesDataTable[[#This Row],[Order Date]])</f>
        <v>2026</v>
      </c>
      <c r="V133" s="9" t="str">
        <f>"Q"&amp;ROUNDUP(MONTH(SalesDataTable[[#This Row],[Order Date]])/3,0)</f>
        <v>Q1</v>
      </c>
      <c r="W133" s="6">
        <f>MONTH(SalesDataTable[[#This Row],[Order Date]])</f>
        <v>1</v>
      </c>
      <c r="X133" s="9" t="str">
        <f>TEXT(SalesDataTable[[#This Row],[Order Date]],"mmm")</f>
        <v>Jan</v>
      </c>
    </row>
    <row r="134" spans="1:24" ht="15.5">
      <c r="A134" s="3">
        <v>3525</v>
      </c>
      <c r="B134" s="4">
        <v>46051</v>
      </c>
      <c r="C134" s="12">
        <f>YEAR(SalesDataTable[[#This Row],[Order Date]])</f>
        <v>2026</v>
      </c>
      <c r="D134" s="15" t="str">
        <f>"Q"&amp;ROUNDUP(MONTH(SalesDataTable[[#This Row],[Order Date]])/3,0)</f>
        <v>Q1</v>
      </c>
      <c r="E134" s="12">
        <f>MONTH(SalesDataTable[[#This Row],[Order Date]])</f>
        <v>1</v>
      </c>
      <c r="F134" s="12" t="str">
        <f>TEXT(SalesDataTable[[#This Row],[Order Date]], "mmm")</f>
        <v>Jan</v>
      </c>
      <c r="G134" s="5" t="s">
        <v>11</v>
      </c>
      <c r="H134" s="5" t="s">
        <v>25</v>
      </c>
      <c r="I134" s="5" t="s">
        <v>8</v>
      </c>
      <c r="J134" s="5" t="s">
        <v>16</v>
      </c>
      <c r="K134" s="5" t="s">
        <v>34</v>
      </c>
      <c r="L134" s="5" t="s">
        <v>45</v>
      </c>
      <c r="M134" s="6">
        <v>3</v>
      </c>
      <c r="N134" s="7">
        <v>49.63</v>
      </c>
      <c r="O134" s="8">
        <v>0.1</v>
      </c>
      <c r="P134" s="7">
        <v>22.06</v>
      </c>
      <c r="Q134" s="7">
        <f t="shared" si="8"/>
        <v>134.001</v>
      </c>
      <c r="R134" s="7">
        <f t="shared" si="9"/>
        <v>66.179999999999993</v>
      </c>
      <c r="S134" s="7">
        <f t="shared" si="10"/>
        <v>67.821000000000012</v>
      </c>
      <c r="T134" s="9">
        <f t="shared" si="11"/>
        <v>0.50612308863366695</v>
      </c>
      <c r="U134" s="10">
        <f>YEAR(SalesDataTable[[#This Row],[Order Date]])</f>
        <v>2026</v>
      </c>
      <c r="V134" s="9" t="str">
        <f>"Q"&amp;ROUNDUP(MONTH(SalesDataTable[[#This Row],[Order Date]])/3,0)</f>
        <v>Q1</v>
      </c>
      <c r="W134" s="6">
        <f>MONTH(SalesDataTable[[#This Row],[Order Date]])</f>
        <v>1</v>
      </c>
      <c r="X134" s="9" t="str">
        <f>TEXT(SalesDataTable[[#This Row],[Order Date]],"mmm")</f>
        <v>Jan</v>
      </c>
    </row>
    <row r="135" spans="1:24" ht="15.5">
      <c r="A135" s="3">
        <v>4299</v>
      </c>
      <c r="B135" s="4">
        <v>46051</v>
      </c>
      <c r="C135" s="12">
        <f>YEAR(SalesDataTable[[#This Row],[Order Date]])</f>
        <v>2026</v>
      </c>
      <c r="D135" s="15" t="str">
        <f>"Q"&amp;ROUNDUP(MONTH(SalesDataTable[[#This Row],[Order Date]])/3,0)</f>
        <v>Q1</v>
      </c>
      <c r="E135" s="12">
        <f>MONTH(SalesDataTable[[#This Row],[Order Date]])</f>
        <v>1</v>
      </c>
      <c r="F135" s="12" t="str">
        <f>TEXT(SalesDataTable[[#This Row],[Order Date]], "mmm")</f>
        <v>Jan</v>
      </c>
      <c r="G135" s="5" t="s">
        <v>0</v>
      </c>
      <c r="H135" s="5" t="s">
        <v>36</v>
      </c>
      <c r="I135" s="5" t="s">
        <v>8</v>
      </c>
      <c r="J135" s="5" t="s">
        <v>16</v>
      </c>
      <c r="K135" s="5" t="s">
        <v>14</v>
      </c>
      <c r="L135" s="5" t="s">
        <v>44</v>
      </c>
      <c r="M135" s="6">
        <v>12</v>
      </c>
      <c r="N135" s="7">
        <v>132.21</v>
      </c>
      <c r="O135" s="8">
        <v>0.1</v>
      </c>
      <c r="P135" s="7">
        <v>68.95</v>
      </c>
      <c r="Q135" s="7">
        <f t="shared" si="8"/>
        <v>1427.8679999999999</v>
      </c>
      <c r="R135" s="7">
        <f t="shared" si="9"/>
        <v>827.40000000000009</v>
      </c>
      <c r="S135" s="7">
        <f t="shared" si="10"/>
        <v>600.46799999999985</v>
      </c>
      <c r="T135" s="9">
        <f t="shared" si="11"/>
        <v>0.42053467127213429</v>
      </c>
      <c r="U135" s="10">
        <f>YEAR(SalesDataTable[[#This Row],[Order Date]])</f>
        <v>2026</v>
      </c>
      <c r="V135" s="9" t="str">
        <f>"Q"&amp;ROUNDUP(MONTH(SalesDataTable[[#This Row],[Order Date]])/3,0)</f>
        <v>Q1</v>
      </c>
      <c r="W135" s="6">
        <f>MONTH(SalesDataTable[[#This Row],[Order Date]])</f>
        <v>1</v>
      </c>
      <c r="X135" s="9" t="str">
        <f>TEXT(SalesDataTable[[#This Row],[Order Date]],"mmm")</f>
        <v>Jan</v>
      </c>
    </row>
    <row r="136" spans="1:24" ht="15.5">
      <c r="A136" s="3">
        <v>748</v>
      </c>
      <c r="B136" s="4">
        <v>46052</v>
      </c>
      <c r="C136" s="12">
        <f>YEAR(SalesDataTable[[#This Row],[Order Date]])</f>
        <v>2026</v>
      </c>
      <c r="D136" s="15" t="str">
        <f>"Q"&amp;ROUNDUP(MONTH(SalesDataTable[[#This Row],[Order Date]])/3,0)</f>
        <v>Q1</v>
      </c>
      <c r="E136" s="12">
        <f>MONTH(SalesDataTable[[#This Row],[Order Date]])</f>
        <v>1</v>
      </c>
      <c r="F136" s="12" t="str">
        <f>TEXT(SalesDataTable[[#This Row],[Order Date]], "mmm")</f>
        <v>Jan</v>
      </c>
      <c r="G136" s="5" t="s">
        <v>6</v>
      </c>
      <c r="H136" s="5" t="s">
        <v>7</v>
      </c>
      <c r="I136" s="5" t="s">
        <v>19</v>
      </c>
      <c r="J136" s="5" t="s">
        <v>16</v>
      </c>
      <c r="K136" s="5" t="s">
        <v>4</v>
      </c>
      <c r="L136" s="5" t="s">
        <v>26</v>
      </c>
      <c r="M136" s="6">
        <v>1</v>
      </c>
      <c r="N136" s="7">
        <v>39.549999999999997</v>
      </c>
      <c r="O136" s="8">
        <v>0</v>
      </c>
      <c r="P136" s="7">
        <v>17.059999999999999</v>
      </c>
      <c r="Q136" s="7">
        <f t="shared" si="8"/>
        <v>39.549999999999997</v>
      </c>
      <c r="R136" s="7">
        <f t="shared" si="9"/>
        <v>17.059999999999999</v>
      </c>
      <c r="S136" s="7">
        <f t="shared" si="10"/>
        <v>22.49</v>
      </c>
      <c r="T136" s="9">
        <f t="shared" si="11"/>
        <v>0.56864728192161818</v>
      </c>
      <c r="U136" s="10">
        <f>YEAR(SalesDataTable[[#This Row],[Order Date]])</f>
        <v>2026</v>
      </c>
      <c r="V136" s="9" t="str">
        <f>"Q"&amp;ROUNDUP(MONTH(SalesDataTable[[#This Row],[Order Date]])/3,0)</f>
        <v>Q1</v>
      </c>
      <c r="W136" s="6">
        <f>MONTH(SalesDataTable[[#This Row],[Order Date]])</f>
        <v>1</v>
      </c>
      <c r="X136" s="9" t="str">
        <f>TEXT(SalesDataTable[[#This Row],[Order Date]],"mmm")</f>
        <v>Jan</v>
      </c>
    </row>
    <row r="137" spans="1:24" ht="15.5">
      <c r="A137" s="3">
        <v>3117</v>
      </c>
      <c r="B137" s="4">
        <v>46052</v>
      </c>
      <c r="C137" s="12">
        <f>YEAR(SalesDataTable[[#This Row],[Order Date]])</f>
        <v>2026</v>
      </c>
      <c r="D137" s="15" t="str">
        <f>"Q"&amp;ROUNDUP(MONTH(SalesDataTable[[#This Row],[Order Date]])/3,0)</f>
        <v>Q1</v>
      </c>
      <c r="E137" s="12">
        <f>MONTH(SalesDataTable[[#This Row],[Order Date]])</f>
        <v>1</v>
      </c>
      <c r="F137" s="12" t="str">
        <f>TEXT(SalesDataTable[[#This Row],[Order Date]], "mmm")</f>
        <v>Jan</v>
      </c>
      <c r="G137" s="5" t="s">
        <v>6</v>
      </c>
      <c r="H137" s="5" t="s">
        <v>43</v>
      </c>
      <c r="I137" s="5" t="s">
        <v>2</v>
      </c>
      <c r="J137" s="5" t="s">
        <v>13</v>
      </c>
      <c r="K137" s="5" t="s">
        <v>23</v>
      </c>
      <c r="L137" s="5" t="s">
        <v>40</v>
      </c>
      <c r="M137" s="6">
        <v>3</v>
      </c>
      <c r="N137" s="7">
        <v>80.08</v>
      </c>
      <c r="O137" s="8">
        <v>0</v>
      </c>
      <c r="P137" s="7">
        <v>39.450000000000003</v>
      </c>
      <c r="Q137" s="7">
        <f t="shared" si="8"/>
        <v>240.24</v>
      </c>
      <c r="R137" s="7">
        <f t="shared" si="9"/>
        <v>118.35000000000001</v>
      </c>
      <c r="S137" s="7">
        <f t="shared" si="10"/>
        <v>121.89</v>
      </c>
      <c r="T137" s="9">
        <f t="shared" si="11"/>
        <v>0.50736763236763238</v>
      </c>
      <c r="U137" s="10">
        <f>YEAR(SalesDataTable[[#This Row],[Order Date]])</f>
        <v>2026</v>
      </c>
      <c r="V137" s="9" t="str">
        <f>"Q"&amp;ROUNDUP(MONTH(SalesDataTable[[#This Row],[Order Date]])/3,0)</f>
        <v>Q1</v>
      </c>
      <c r="W137" s="6">
        <f>MONTH(SalesDataTable[[#This Row],[Order Date]])</f>
        <v>1</v>
      </c>
      <c r="X137" s="9" t="str">
        <f>TEXT(SalesDataTable[[#This Row],[Order Date]],"mmm")</f>
        <v>Jan</v>
      </c>
    </row>
    <row r="138" spans="1:24" ht="15.5">
      <c r="A138" s="3">
        <v>3328</v>
      </c>
      <c r="B138" s="4">
        <v>46052</v>
      </c>
      <c r="C138" s="12">
        <f>YEAR(SalesDataTable[[#This Row],[Order Date]])</f>
        <v>2026</v>
      </c>
      <c r="D138" s="15" t="str">
        <f>"Q"&amp;ROUNDUP(MONTH(SalesDataTable[[#This Row],[Order Date]])/3,0)</f>
        <v>Q1</v>
      </c>
      <c r="E138" s="12">
        <f>MONTH(SalesDataTable[[#This Row],[Order Date]])</f>
        <v>1</v>
      </c>
      <c r="F138" s="12" t="str">
        <f>TEXT(SalesDataTable[[#This Row],[Order Date]], "mmm")</f>
        <v>Jan</v>
      </c>
      <c r="G138" s="5" t="s">
        <v>11</v>
      </c>
      <c r="H138" s="5" t="s">
        <v>25</v>
      </c>
      <c r="I138" s="5" t="s">
        <v>19</v>
      </c>
      <c r="J138" s="5" t="s">
        <v>3</v>
      </c>
      <c r="K138" s="5" t="s">
        <v>34</v>
      </c>
      <c r="L138" s="5" t="s">
        <v>38</v>
      </c>
      <c r="M138" s="6">
        <v>1</v>
      </c>
      <c r="N138" s="7">
        <v>120.48</v>
      </c>
      <c r="O138" s="8">
        <v>0</v>
      </c>
      <c r="P138" s="7">
        <v>69.55</v>
      </c>
      <c r="Q138" s="7">
        <f t="shared" si="8"/>
        <v>120.48</v>
      </c>
      <c r="R138" s="7">
        <f t="shared" si="9"/>
        <v>69.55</v>
      </c>
      <c r="S138" s="7">
        <f t="shared" si="10"/>
        <v>50.930000000000007</v>
      </c>
      <c r="T138" s="9">
        <f t="shared" si="11"/>
        <v>0.42272576361221786</v>
      </c>
      <c r="U138" s="10">
        <f>YEAR(SalesDataTable[[#This Row],[Order Date]])</f>
        <v>2026</v>
      </c>
      <c r="V138" s="9" t="str">
        <f>"Q"&amp;ROUNDUP(MONTH(SalesDataTable[[#This Row],[Order Date]])/3,0)</f>
        <v>Q1</v>
      </c>
      <c r="W138" s="6">
        <f>MONTH(SalesDataTable[[#This Row],[Order Date]])</f>
        <v>1</v>
      </c>
      <c r="X138" s="9" t="str">
        <f>TEXT(SalesDataTable[[#This Row],[Order Date]],"mmm")</f>
        <v>Jan</v>
      </c>
    </row>
    <row r="139" spans="1:24" ht="15.5">
      <c r="A139" s="3">
        <v>3822</v>
      </c>
      <c r="B139" s="4">
        <v>46052</v>
      </c>
      <c r="C139" s="12">
        <f>YEAR(SalesDataTable[[#This Row],[Order Date]])</f>
        <v>2026</v>
      </c>
      <c r="D139" s="15" t="str">
        <f>"Q"&amp;ROUNDUP(MONTH(SalesDataTable[[#This Row],[Order Date]])/3,0)</f>
        <v>Q1</v>
      </c>
      <c r="E139" s="12">
        <f>MONTH(SalesDataTable[[#This Row],[Order Date]])</f>
        <v>1</v>
      </c>
      <c r="F139" s="12" t="str">
        <f>TEXT(SalesDataTable[[#This Row],[Order Date]], "mmm")</f>
        <v>Jan</v>
      </c>
      <c r="G139" s="5" t="s">
        <v>20</v>
      </c>
      <c r="H139" s="5" t="s">
        <v>31</v>
      </c>
      <c r="I139" s="5" t="s">
        <v>2</v>
      </c>
      <c r="J139" s="5" t="s">
        <v>3</v>
      </c>
      <c r="K139" s="5" t="s">
        <v>34</v>
      </c>
      <c r="L139" s="5" t="s">
        <v>35</v>
      </c>
      <c r="M139" s="6">
        <v>1</v>
      </c>
      <c r="N139" s="7">
        <v>39.369999999999997</v>
      </c>
      <c r="O139" s="8">
        <v>0.05</v>
      </c>
      <c r="P139" s="7">
        <v>14.66</v>
      </c>
      <c r="Q139" s="7">
        <f t="shared" si="8"/>
        <v>37.401499999999999</v>
      </c>
      <c r="R139" s="7">
        <f t="shared" si="9"/>
        <v>14.66</v>
      </c>
      <c r="S139" s="7">
        <f t="shared" si="10"/>
        <v>22.741499999999998</v>
      </c>
      <c r="T139" s="9">
        <f t="shared" si="11"/>
        <v>0.60803711081106371</v>
      </c>
      <c r="U139" s="10">
        <f>YEAR(SalesDataTable[[#This Row],[Order Date]])</f>
        <v>2026</v>
      </c>
      <c r="V139" s="9" t="str">
        <f>"Q"&amp;ROUNDUP(MONTH(SalesDataTable[[#This Row],[Order Date]])/3,0)</f>
        <v>Q1</v>
      </c>
      <c r="W139" s="6">
        <f>MONTH(SalesDataTable[[#This Row],[Order Date]])</f>
        <v>1</v>
      </c>
      <c r="X139" s="9" t="str">
        <f>TEXT(SalesDataTable[[#This Row],[Order Date]],"mmm")</f>
        <v>Jan</v>
      </c>
    </row>
    <row r="140" spans="1:24" ht="15.5">
      <c r="A140" s="3">
        <v>4125</v>
      </c>
      <c r="B140" s="4">
        <v>46052</v>
      </c>
      <c r="C140" s="12">
        <f>YEAR(SalesDataTable[[#This Row],[Order Date]])</f>
        <v>2026</v>
      </c>
      <c r="D140" s="15" t="str">
        <f>"Q"&amp;ROUNDUP(MONTH(SalesDataTable[[#This Row],[Order Date]])/3,0)</f>
        <v>Q1</v>
      </c>
      <c r="E140" s="12">
        <f>MONTH(SalesDataTable[[#This Row],[Order Date]])</f>
        <v>1</v>
      </c>
      <c r="F140" s="12" t="str">
        <f>TEXT(SalesDataTable[[#This Row],[Order Date]], "mmm")</f>
        <v>Jan</v>
      </c>
      <c r="G140" s="5" t="s">
        <v>6</v>
      </c>
      <c r="H140" s="5" t="s">
        <v>43</v>
      </c>
      <c r="I140" s="5" t="s">
        <v>8</v>
      </c>
      <c r="J140" s="5" t="s">
        <v>16</v>
      </c>
      <c r="K140" s="5" t="s">
        <v>23</v>
      </c>
      <c r="L140" s="5" t="s">
        <v>40</v>
      </c>
      <c r="M140" s="6">
        <v>8</v>
      </c>
      <c r="N140" s="7">
        <v>81.06</v>
      </c>
      <c r="O140" s="8">
        <v>0.15</v>
      </c>
      <c r="P140" s="7">
        <v>39.549999999999997</v>
      </c>
      <c r="Q140" s="7">
        <f t="shared" si="8"/>
        <v>551.20799999999997</v>
      </c>
      <c r="R140" s="7">
        <f t="shared" si="9"/>
        <v>316.39999999999998</v>
      </c>
      <c r="S140" s="7">
        <f t="shared" si="10"/>
        <v>234.80799999999999</v>
      </c>
      <c r="T140" s="9">
        <f t="shared" si="11"/>
        <v>0.42598801178502488</v>
      </c>
      <c r="U140" s="10">
        <f>YEAR(SalesDataTable[[#This Row],[Order Date]])</f>
        <v>2026</v>
      </c>
      <c r="V140" s="9" t="str">
        <f>"Q"&amp;ROUNDUP(MONTH(SalesDataTable[[#This Row],[Order Date]])/3,0)</f>
        <v>Q1</v>
      </c>
      <c r="W140" s="6">
        <f>MONTH(SalesDataTable[[#This Row],[Order Date]])</f>
        <v>1</v>
      </c>
      <c r="X140" s="9" t="str">
        <f>TEXT(SalesDataTable[[#This Row],[Order Date]],"mmm")</f>
        <v>Jan</v>
      </c>
    </row>
    <row r="141" spans="1:24" ht="15.5">
      <c r="A141" s="3">
        <v>4592</v>
      </c>
      <c r="B141" s="4">
        <v>46052</v>
      </c>
      <c r="C141" s="12">
        <f>YEAR(SalesDataTable[[#This Row],[Order Date]])</f>
        <v>2026</v>
      </c>
      <c r="D141" s="15" t="str">
        <f>"Q"&amp;ROUNDUP(MONTH(SalesDataTable[[#This Row],[Order Date]])/3,0)</f>
        <v>Q1</v>
      </c>
      <c r="E141" s="12">
        <f>MONTH(SalesDataTable[[#This Row],[Order Date]])</f>
        <v>1</v>
      </c>
      <c r="F141" s="12" t="str">
        <f>TEXT(SalesDataTable[[#This Row],[Order Date]], "mmm")</f>
        <v>Jan</v>
      </c>
      <c r="G141" s="5" t="s">
        <v>6</v>
      </c>
      <c r="H141" s="5" t="s">
        <v>43</v>
      </c>
      <c r="I141" s="5" t="s">
        <v>28</v>
      </c>
      <c r="J141" s="5" t="s">
        <v>3</v>
      </c>
      <c r="K141" s="5" t="s">
        <v>34</v>
      </c>
      <c r="L141" s="5" t="s">
        <v>38</v>
      </c>
      <c r="M141" s="6">
        <v>5</v>
      </c>
      <c r="N141" s="7">
        <v>120.4</v>
      </c>
      <c r="O141" s="8">
        <v>0</v>
      </c>
      <c r="P141" s="7">
        <v>69.510000000000005</v>
      </c>
      <c r="Q141" s="7">
        <f t="shared" si="8"/>
        <v>602</v>
      </c>
      <c r="R141" s="7">
        <f t="shared" si="9"/>
        <v>347.55</v>
      </c>
      <c r="S141" s="7">
        <f t="shared" si="10"/>
        <v>254.45</v>
      </c>
      <c r="T141" s="9">
        <f t="shared" si="11"/>
        <v>0.42267441860465116</v>
      </c>
      <c r="U141" s="10">
        <f>YEAR(SalesDataTable[[#This Row],[Order Date]])</f>
        <v>2026</v>
      </c>
      <c r="V141" s="9" t="str">
        <f>"Q"&amp;ROUNDUP(MONTH(SalesDataTable[[#This Row],[Order Date]])/3,0)</f>
        <v>Q1</v>
      </c>
      <c r="W141" s="6">
        <f>MONTH(SalesDataTable[[#This Row],[Order Date]])</f>
        <v>1</v>
      </c>
      <c r="X141" s="9" t="str">
        <f>TEXT(SalesDataTable[[#This Row],[Order Date]],"mmm")</f>
        <v>Jan</v>
      </c>
    </row>
    <row r="142" spans="1:24" ht="15.5">
      <c r="A142" s="3">
        <v>373</v>
      </c>
      <c r="B142" s="4">
        <v>46053</v>
      </c>
      <c r="C142" s="12">
        <f>YEAR(SalesDataTable[[#This Row],[Order Date]])</f>
        <v>2026</v>
      </c>
      <c r="D142" s="15" t="str">
        <f>"Q"&amp;ROUNDUP(MONTH(SalesDataTable[[#This Row],[Order Date]])/3,0)</f>
        <v>Q1</v>
      </c>
      <c r="E142" s="12">
        <f>MONTH(SalesDataTable[[#This Row],[Order Date]])</f>
        <v>1</v>
      </c>
      <c r="F142" s="12" t="str">
        <f>TEXT(SalesDataTable[[#This Row],[Order Date]], "mmm")</f>
        <v>Jan</v>
      </c>
      <c r="G142" s="5" t="s">
        <v>11</v>
      </c>
      <c r="H142" s="5" t="s">
        <v>39</v>
      </c>
      <c r="I142" s="5" t="s">
        <v>8</v>
      </c>
      <c r="J142" s="5" t="s">
        <v>16</v>
      </c>
      <c r="K142" s="5" t="s">
        <v>14</v>
      </c>
      <c r="L142" s="5" t="s">
        <v>32</v>
      </c>
      <c r="M142" s="6">
        <v>10</v>
      </c>
      <c r="N142" s="7">
        <v>47.71</v>
      </c>
      <c r="O142" s="8">
        <v>0.1</v>
      </c>
      <c r="P142" s="7">
        <v>18.649999999999999</v>
      </c>
      <c r="Q142" s="7">
        <f t="shared" si="8"/>
        <v>429.39000000000004</v>
      </c>
      <c r="R142" s="7">
        <f t="shared" si="9"/>
        <v>186.5</v>
      </c>
      <c r="S142" s="7">
        <f t="shared" si="10"/>
        <v>242.89000000000004</v>
      </c>
      <c r="T142" s="9">
        <f t="shared" si="11"/>
        <v>0.56566291716155481</v>
      </c>
      <c r="U142" s="10">
        <f>YEAR(SalesDataTable[[#This Row],[Order Date]])</f>
        <v>2026</v>
      </c>
      <c r="V142" s="9" t="str">
        <f>"Q"&amp;ROUNDUP(MONTH(SalesDataTable[[#This Row],[Order Date]])/3,0)</f>
        <v>Q1</v>
      </c>
      <c r="W142" s="6">
        <f>MONTH(SalesDataTable[[#This Row],[Order Date]])</f>
        <v>1</v>
      </c>
      <c r="X142" s="9" t="str">
        <f>TEXT(SalesDataTable[[#This Row],[Order Date]],"mmm")</f>
        <v>Jan</v>
      </c>
    </row>
    <row r="143" spans="1:24" ht="15.5">
      <c r="A143" s="3">
        <v>672</v>
      </c>
      <c r="B143" s="4">
        <v>46053</v>
      </c>
      <c r="C143" s="12">
        <f>YEAR(SalesDataTable[[#This Row],[Order Date]])</f>
        <v>2026</v>
      </c>
      <c r="D143" s="15" t="str">
        <f>"Q"&amp;ROUNDUP(MONTH(SalesDataTable[[#This Row],[Order Date]])/3,0)</f>
        <v>Q1</v>
      </c>
      <c r="E143" s="12">
        <f>MONTH(SalesDataTable[[#This Row],[Order Date]])</f>
        <v>1</v>
      </c>
      <c r="F143" s="12" t="str">
        <f>TEXT(SalesDataTable[[#This Row],[Order Date]], "mmm")</f>
        <v>Jan</v>
      </c>
      <c r="G143" s="5" t="s">
        <v>0</v>
      </c>
      <c r="H143" s="5" t="s">
        <v>36</v>
      </c>
      <c r="I143" s="5" t="s">
        <v>2</v>
      </c>
      <c r="J143" s="5" t="s">
        <v>16</v>
      </c>
      <c r="K143" s="5" t="s">
        <v>4</v>
      </c>
      <c r="L143" s="5" t="s">
        <v>30</v>
      </c>
      <c r="M143" s="6">
        <v>1</v>
      </c>
      <c r="N143" s="7">
        <v>102.92</v>
      </c>
      <c r="O143" s="8">
        <v>0.05</v>
      </c>
      <c r="P143" s="7">
        <v>50.92</v>
      </c>
      <c r="Q143" s="7">
        <f t="shared" si="8"/>
        <v>97.774000000000001</v>
      </c>
      <c r="R143" s="7">
        <f t="shared" si="9"/>
        <v>50.92</v>
      </c>
      <c r="S143" s="7">
        <f t="shared" si="10"/>
        <v>46.853999999999999</v>
      </c>
      <c r="T143" s="9">
        <f t="shared" si="11"/>
        <v>0.4792071511853867</v>
      </c>
      <c r="U143" s="10">
        <f>YEAR(SalesDataTable[[#This Row],[Order Date]])</f>
        <v>2026</v>
      </c>
      <c r="V143" s="9" t="str">
        <f>"Q"&amp;ROUNDUP(MONTH(SalesDataTable[[#This Row],[Order Date]])/3,0)</f>
        <v>Q1</v>
      </c>
      <c r="W143" s="6">
        <f>MONTH(SalesDataTable[[#This Row],[Order Date]])</f>
        <v>1</v>
      </c>
      <c r="X143" s="9" t="str">
        <f>TEXT(SalesDataTable[[#This Row],[Order Date]],"mmm")</f>
        <v>Jan</v>
      </c>
    </row>
    <row r="144" spans="1:24" ht="15.5">
      <c r="A144" s="3">
        <v>1125</v>
      </c>
      <c r="B144" s="4">
        <v>46053</v>
      </c>
      <c r="C144" s="12">
        <f>YEAR(SalesDataTable[[#This Row],[Order Date]])</f>
        <v>2026</v>
      </c>
      <c r="D144" s="15" t="str">
        <f>"Q"&amp;ROUNDUP(MONTH(SalesDataTable[[#This Row],[Order Date]])/3,0)</f>
        <v>Q1</v>
      </c>
      <c r="E144" s="12">
        <f>MONTH(SalesDataTable[[#This Row],[Order Date]])</f>
        <v>1</v>
      </c>
      <c r="F144" s="12" t="str">
        <f>TEXT(SalesDataTable[[#This Row],[Order Date]], "mmm")</f>
        <v>Jan</v>
      </c>
      <c r="G144" s="5" t="s">
        <v>6</v>
      </c>
      <c r="H144" s="5" t="s">
        <v>7</v>
      </c>
      <c r="I144" s="5" t="s">
        <v>2</v>
      </c>
      <c r="J144" s="5" t="s">
        <v>3</v>
      </c>
      <c r="K144" s="5" t="s">
        <v>9</v>
      </c>
      <c r="L144" s="5" t="s">
        <v>46</v>
      </c>
      <c r="M144" s="6">
        <v>1</v>
      </c>
      <c r="N144" s="7">
        <v>72.69</v>
      </c>
      <c r="O144" s="8">
        <v>0.1</v>
      </c>
      <c r="P144" s="7">
        <v>32.67</v>
      </c>
      <c r="Q144" s="7">
        <f t="shared" si="8"/>
        <v>65.421000000000006</v>
      </c>
      <c r="R144" s="7">
        <f t="shared" si="9"/>
        <v>32.67</v>
      </c>
      <c r="S144" s="7">
        <f t="shared" si="10"/>
        <v>32.751000000000005</v>
      </c>
      <c r="T144" s="9">
        <f t="shared" si="11"/>
        <v>0.50061906727197691</v>
      </c>
      <c r="U144" s="10">
        <f>YEAR(SalesDataTable[[#This Row],[Order Date]])</f>
        <v>2026</v>
      </c>
      <c r="V144" s="9" t="str">
        <f>"Q"&amp;ROUNDUP(MONTH(SalesDataTable[[#This Row],[Order Date]])/3,0)</f>
        <v>Q1</v>
      </c>
      <c r="W144" s="6">
        <f>MONTH(SalesDataTable[[#This Row],[Order Date]])</f>
        <v>1</v>
      </c>
      <c r="X144" s="9" t="str">
        <f>TEXT(SalesDataTable[[#This Row],[Order Date]],"mmm")</f>
        <v>Jan</v>
      </c>
    </row>
    <row r="145" spans="1:24" ht="15.5">
      <c r="A145" s="3">
        <v>1164</v>
      </c>
      <c r="B145" s="4">
        <v>46053</v>
      </c>
      <c r="C145" s="12">
        <f>YEAR(SalesDataTable[[#This Row],[Order Date]])</f>
        <v>2026</v>
      </c>
      <c r="D145" s="15" t="str">
        <f>"Q"&amp;ROUNDUP(MONTH(SalesDataTable[[#This Row],[Order Date]])/3,0)</f>
        <v>Q1</v>
      </c>
      <c r="E145" s="12">
        <f>MONTH(SalesDataTable[[#This Row],[Order Date]])</f>
        <v>1</v>
      </c>
      <c r="F145" s="12" t="str">
        <f>TEXT(SalesDataTable[[#This Row],[Order Date]], "mmm")</f>
        <v>Jan</v>
      </c>
      <c r="G145" s="5" t="s">
        <v>0</v>
      </c>
      <c r="H145" s="5" t="s">
        <v>1</v>
      </c>
      <c r="I145" s="5" t="s">
        <v>2</v>
      </c>
      <c r="J145" s="5" t="s">
        <v>13</v>
      </c>
      <c r="K145" s="5" t="s">
        <v>4</v>
      </c>
      <c r="L145" s="5" t="s">
        <v>5</v>
      </c>
      <c r="M145" s="6">
        <v>1</v>
      </c>
      <c r="N145" s="7">
        <v>79.989999999999995</v>
      </c>
      <c r="O145" s="8">
        <v>0.05</v>
      </c>
      <c r="P145" s="7">
        <v>43.02</v>
      </c>
      <c r="Q145" s="7">
        <f t="shared" si="8"/>
        <v>75.990499999999997</v>
      </c>
      <c r="R145" s="7">
        <f t="shared" si="9"/>
        <v>43.02</v>
      </c>
      <c r="S145" s="7">
        <f t="shared" si="10"/>
        <v>32.970499999999994</v>
      </c>
      <c r="T145" s="9">
        <f t="shared" si="11"/>
        <v>0.43387660299642711</v>
      </c>
      <c r="U145" s="10">
        <f>YEAR(SalesDataTable[[#This Row],[Order Date]])</f>
        <v>2026</v>
      </c>
      <c r="V145" s="9" t="str">
        <f>"Q"&amp;ROUNDUP(MONTH(SalesDataTable[[#This Row],[Order Date]])/3,0)</f>
        <v>Q1</v>
      </c>
      <c r="W145" s="6">
        <f>MONTH(SalesDataTable[[#This Row],[Order Date]])</f>
        <v>1</v>
      </c>
      <c r="X145" s="9" t="str">
        <f>TEXT(SalesDataTable[[#This Row],[Order Date]],"mmm")</f>
        <v>Jan</v>
      </c>
    </row>
    <row r="146" spans="1:24" ht="15.5">
      <c r="A146" s="3">
        <v>1613</v>
      </c>
      <c r="B146" s="4">
        <v>46053</v>
      </c>
      <c r="C146" s="12">
        <f>YEAR(SalesDataTable[[#This Row],[Order Date]])</f>
        <v>2026</v>
      </c>
      <c r="D146" s="15" t="str">
        <f>"Q"&amp;ROUNDUP(MONTH(SalesDataTable[[#This Row],[Order Date]])/3,0)</f>
        <v>Q1</v>
      </c>
      <c r="E146" s="12">
        <f>MONTH(SalesDataTable[[#This Row],[Order Date]])</f>
        <v>1</v>
      </c>
      <c r="F146" s="12" t="str">
        <f>TEXT(SalesDataTable[[#This Row],[Order Date]], "mmm")</f>
        <v>Jan</v>
      </c>
      <c r="G146" s="5" t="s">
        <v>6</v>
      </c>
      <c r="H146" s="5" t="s">
        <v>27</v>
      </c>
      <c r="I146" s="5" t="s">
        <v>8</v>
      </c>
      <c r="J146" s="5" t="s">
        <v>16</v>
      </c>
      <c r="K146" s="5" t="s">
        <v>34</v>
      </c>
      <c r="L146" s="5" t="s">
        <v>45</v>
      </c>
      <c r="M146" s="6">
        <v>4</v>
      </c>
      <c r="N146" s="7">
        <v>51.11</v>
      </c>
      <c r="O146" s="8">
        <v>0.15</v>
      </c>
      <c r="P146" s="7">
        <v>22.25</v>
      </c>
      <c r="Q146" s="7">
        <f t="shared" si="8"/>
        <v>173.774</v>
      </c>
      <c r="R146" s="7">
        <f t="shared" si="9"/>
        <v>89</v>
      </c>
      <c r="S146" s="7">
        <f t="shared" si="10"/>
        <v>84.774000000000001</v>
      </c>
      <c r="T146" s="9">
        <f t="shared" si="11"/>
        <v>0.48784052850253778</v>
      </c>
      <c r="U146" s="10">
        <f>YEAR(SalesDataTable[[#This Row],[Order Date]])</f>
        <v>2026</v>
      </c>
      <c r="V146" s="9" t="str">
        <f>"Q"&amp;ROUNDUP(MONTH(SalesDataTable[[#This Row],[Order Date]])/3,0)</f>
        <v>Q1</v>
      </c>
      <c r="W146" s="6">
        <f>MONTH(SalesDataTable[[#This Row],[Order Date]])</f>
        <v>1</v>
      </c>
      <c r="X146" s="9" t="str">
        <f>TEXT(SalesDataTable[[#This Row],[Order Date]],"mmm")</f>
        <v>Jan</v>
      </c>
    </row>
    <row r="147" spans="1:24" ht="15.5">
      <c r="A147" s="3">
        <v>2149</v>
      </c>
      <c r="B147" s="4">
        <v>46053</v>
      </c>
      <c r="C147" s="12">
        <f>YEAR(SalesDataTable[[#This Row],[Order Date]])</f>
        <v>2026</v>
      </c>
      <c r="D147" s="15" t="str">
        <f>"Q"&amp;ROUNDUP(MONTH(SalesDataTable[[#This Row],[Order Date]])/3,0)</f>
        <v>Q1</v>
      </c>
      <c r="E147" s="12">
        <f>MONTH(SalesDataTable[[#This Row],[Order Date]])</f>
        <v>1</v>
      </c>
      <c r="F147" s="12" t="str">
        <f>TEXT(SalesDataTable[[#This Row],[Order Date]], "mmm")</f>
        <v>Jan</v>
      </c>
      <c r="G147" s="5" t="s">
        <v>0</v>
      </c>
      <c r="H147" s="5" t="s">
        <v>50</v>
      </c>
      <c r="I147" s="5" t="s">
        <v>2</v>
      </c>
      <c r="J147" s="5" t="s">
        <v>3</v>
      </c>
      <c r="K147" s="5" t="s">
        <v>34</v>
      </c>
      <c r="L147" s="5" t="s">
        <v>38</v>
      </c>
      <c r="M147" s="6">
        <v>2</v>
      </c>
      <c r="N147" s="7">
        <v>124.83</v>
      </c>
      <c r="O147" s="8">
        <v>0</v>
      </c>
      <c r="P147" s="7">
        <v>70.91</v>
      </c>
      <c r="Q147" s="7">
        <f t="shared" si="8"/>
        <v>249.66</v>
      </c>
      <c r="R147" s="7">
        <f t="shared" si="9"/>
        <v>141.82</v>
      </c>
      <c r="S147" s="7">
        <f t="shared" si="10"/>
        <v>107.84</v>
      </c>
      <c r="T147" s="9">
        <f t="shared" si="11"/>
        <v>0.43194744853000083</v>
      </c>
      <c r="U147" s="10">
        <f>YEAR(SalesDataTable[[#This Row],[Order Date]])</f>
        <v>2026</v>
      </c>
      <c r="V147" s="9" t="str">
        <f>"Q"&amp;ROUNDUP(MONTH(SalesDataTable[[#This Row],[Order Date]])/3,0)</f>
        <v>Q1</v>
      </c>
      <c r="W147" s="6">
        <f>MONTH(SalesDataTable[[#This Row],[Order Date]])</f>
        <v>1</v>
      </c>
      <c r="X147" s="9" t="str">
        <f>TEXT(SalesDataTable[[#This Row],[Order Date]],"mmm")</f>
        <v>Jan</v>
      </c>
    </row>
    <row r="148" spans="1:24" ht="15.5">
      <c r="A148" s="3">
        <v>2593</v>
      </c>
      <c r="B148" s="4">
        <v>46053</v>
      </c>
      <c r="C148" s="12">
        <f>YEAR(SalesDataTable[[#This Row],[Order Date]])</f>
        <v>2026</v>
      </c>
      <c r="D148" s="15" t="str">
        <f>"Q"&amp;ROUNDUP(MONTH(SalesDataTable[[#This Row],[Order Date]])/3,0)</f>
        <v>Q1</v>
      </c>
      <c r="E148" s="12">
        <f>MONTH(SalesDataTable[[#This Row],[Order Date]])</f>
        <v>1</v>
      </c>
      <c r="F148" s="12" t="str">
        <f>TEXT(SalesDataTable[[#This Row],[Order Date]], "mmm")</f>
        <v>Jan</v>
      </c>
      <c r="G148" s="5" t="s">
        <v>6</v>
      </c>
      <c r="H148" s="5" t="s">
        <v>41</v>
      </c>
      <c r="I148" s="5" t="s">
        <v>19</v>
      </c>
      <c r="J148" s="5" t="s">
        <v>13</v>
      </c>
      <c r="K148" s="5" t="s">
        <v>4</v>
      </c>
      <c r="L148" s="5" t="s">
        <v>26</v>
      </c>
      <c r="M148" s="6">
        <v>6</v>
      </c>
      <c r="N148" s="7">
        <v>41.07</v>
      </c>
      <c r="O148" s="8">
        <v>0.1</v>
      </c>
      <c r="P148" s="7">
        <v>16.29</v>
      </c>
      <c r="Q148" s="7">
        <f t="shared" si="8"/>
        <v>221.77800000000002</v>
      </c>
      <c r="R148" s="7">
        <f t="shared" si="9"/>
        <v>97.74</v>
      </c>
      <c r="S148" s="7">
        <f t="shared" si="10"/>
        <v>124.03800000000003</v>
      </c>
      <c r="T148" s="9">
        <f t="shared" si="11"/>
        <v>0.55928901874847825</v>
      </c>
      <c r="U148" s="10">
        <f>YEAR(SalesDataTable[[#This Row],[Order Date]])</f>
        <v>2026</v>
      </c>
      <c r="V148" s="9" t="str">
        <f>"Q"&amp;ROUNDUP(MONTH(SalesDataTable[[#This Row],[Order Date]])/3,0)</f>
        <v>Q1</v>
      </c>
      <c r="W148" s="6">
        <f>MONTH(SalesDataTable[[#This Row],[Order Date]])</f>
        <v>1</v>
      </c>
      <c r="X148" s="9" t="str">
        <f>TEXT(SalesDataTable[[#This Row],[Order Date]],"mmm")</f>
        <v>Jan</v>
      </c>
    </row>
    <row r="149" spans="1:24" ht="15.5">
      <c r="A149" s="3">
        <v>2659</v>
      </c>
      <c r="B149" s="4">
        <v>46053</v>
      </c>
      <c r="C149" s="12">
        <f>YEAR(SalesDataTable[[#This Row],[Order Date]])</f>
        <v>2026</v>
      </c>
      <c r="D149" s="15" t="str">
        <f>"Q"&amp;ROUNDUP(MONTH(SalesDataTable[[#This Row],[Order Date]])/3,0)</f>
        <v>Q1</v>
      </c>
      <c r="E149" s="12">
        <f>MONTH(SalesDataTable[[#This Row],[Order Date]])</f>
        <v>1</v>
      </c>
      <c r="F149" s="12" t="str">
        <f>TEXT(SalesDataTable[[#This Row],[Order Date]], "mmm")</f>
        <v>Jan</v>
      </c>
      <c r="G149" s="5" t="s">
        <v>0</v>
      </c>
      <c r="H149" s="5" t="s">
        <v>50</v>
      </c>
      <c r="I149" s="5" t="s">
        <v>2</v>
      </c>
      <c r="J149" s="5" t="s">
        <v>13</v>
      </c>
      <c r="K149" s="5" t="s">
        <v>14</v>
      </c>
      <c r="L149" s="5" t="s">
        <v>15</v>
      </c>
      <c r="M149" s="6">
        <v>1</v>
      </c>
      <c r="N149" s="7">
        <v>36.020000000000003</v>
      </c>
      <c r="O149" s="8">
        <v>0</v>
      </c>
      <c r="P149" s="7">
        <v>13.34</v>
      </c>
      <c r="Q149" s="7">
        <f t="shared" si="8"/>
        <v>36.020000000000003</v>
      </c>
      <c r="R149" s="7">
        <f t="shared" si="9"/>
        <v>13.34</v>
      </c>
      <c r="S149" s="7">
        <f t="shared" si="10"/>
        <v>22.680000000000003</v>
      </c>
      <c r="T149" s="9">
        <f t="shared" si="11"/>
        <v>0.62965019433647973</v>
      </c>
      <c r="U149" s="10">
        <f>YEAR(SalesDataTable[[#This Row],[Order Date]])</f>
        <v>2026</v>
      </c>
      <c r="V149" s="9" t="str">
        <f>"Q"&amp;ROUNDUP(MONTH(SalesDataTable[[#This Row],[Order Date]])/3,0)</f>
        <v>Q1</v>
      </c>
      <c r="W149" s="6">
        <f>MONTH(SalesDataTable[[#This Row],[Order Date]])</f>
        <v>1</v>
      </c>
      <c r="X149" s="9" t="str">
        <f>TEXT(SalesDataTable[[#This Row],[Order Date]],"mmm")</f>
        <v>Jan</v>
      </c>
    </row>
    <row r="150" spans="1:24" ht="15.5">
      <c r="A150" s="3">
        <v>3496</v>
      </c>
      <c r="B150" s="4">
        <v>46053</v>
      </c>
      <c r="C150" s="12">
        <f>YEAR(SalesDataTable[[#This Row],[Order Date]])</f>
        <v>2026</v>
      </c>
      <c r="D150" s="15" t="str">
        <f>"Q"&amp;ROUNDUP(MONTH(SalesDataTable[[#This Row],[Order Date]])/3,0)</f>
        <v>Q1</v>
      </c>
      <c r="E150" s="12">
        <f>MONTH(SalesDataTable[[#This Row],[Order Date]])</f>
        <v>1</v>
      </c>
      <c r="F150" s="12" t="str">
        <f>TEXT(SalesDataTable[[#This Row],[Order Date]], "mmm")</f>
        <v>Jan</v>
      </c>
      <c r="G150" s="5" t="s">
        <v>0</v>
      </c>
      <c r="H150" s="5" t="s">
        <v>1</v>
      </c>
      <c r="I150" s="5" t="s">
        <v>19</v>
      </c>
      <c r="J150" s="5" t="s">
        <v>3</v>
      </c>
      <c r="K150" s="5" t="s">
        <v>34</v>
      </c>
      <c r="L150" s="5" t="s">
        <v>42</v>
      </c>
      <c r="M150" s="6">
        <v>1</v>
      </c>
      <c r="N150" s="7">
        <v>35.82</v>
      </c>
      <c r="O150" s="8">
        <v>0.05</v>
      </c>
      <c r="P150" s="7">
        <v>14.32</v>
      </c>
      <c r="Q150" s="7">
        <f t="shared" si="8"/>
        <v>34.028999999999996</v>
      </c>
      <c r="R150" s="7">
        <f t="shared" si="9"/>
        <v>14.32</v>
      </c>
      <c r="S150" s="7">
        <f t="shared" si="10"/>
        <v>19.708999999999996</v>
      </c>
      <c r="T150" s="9">
        <f t="shared" si="11"/>
        <v>0.57918246201769075</v>
      </c>
      <c r="U150" s="10">
        <f>YEAR(SalesDataTable[[#This Row],[Order Date]])</f>
        <v>2026</v>
      </c>
      <c r="V150" s="9" t="str">
        <f>"Q"&amp;ROUNDUP(MONTH(SalesDataTable[[#This Row],[Order Date]])/3,0)</f>
        <v>Q1</v>
      </c>
      <c r="W150" s="6">
        <f>MONTH(SalesDataTable[[#This Row],[Order Date]])</f>
        <v>1</v>
      </c>
      <c r="X150" s="9" t="str">
        <f>TEXT(SalesDataTable[[#This Row],[Order Date]],"mmm")</f>
        <v>Jan</v>
      </c>
    </row>
    <row r="151" spans="1:24" ht="15.5">
      <c r="A151" s="3">
        <v>3889</v>
      </c>
      <c r="B151" s="4">
        <v>46053</v>
      </c>
      <c r="C151" s="12">
        <f>YEAR(SalesDataTable[[#This Row],[Order Date]])</f>
        <v>2026</v>
      </c>
      <c r="D151" s="15" t="str">
        <f>"Q"&amp;ROUNDUP(MONTH(SalesDataTable[[#This Row],[Order Date]])/3,0)</f>
        <v>Q1</v>
      </c>
      <c r="E151" s="12">
        <f>MONTH(SalesDataTable[[#This Row],[Order Date]])</f>
        <v>1</v>
      </c>
      <c r="F151" s="12" t="str">
        <f>TEXT(SalesDataTable[[#This Row],[Order Date]], "mmm")</f>
        <v>Jan</v>
      </c>
      <c r="G151" s="5" t="s">
        <v>11</v>
      </c>
      <c r="H151" s="5" t="s">
        <v>18</v>
      </c>
      <c r="I151" s="5" t="s">
        <v>19</v>
      </c>
      <c r="J151" s="5" t="s">
        <v>3</v>
      </c>
      <c r="K151" s="5" t="s">
        <v>4</v>
      </c>
      <c r="L151" s="5" t="s">
        <v>30</v>
      </c>
      <c r="M151" s="6">
        <v>3</v>
      </c>
      <c r="N151" s="7">
        <v>103.94</v>
      </c>
      <c r="O151" s="8">
        <v>0.1</v>
      </c>
      <c r="P151" s="7">
        <v>50.67</v>
      </c>
      <c r="Q151" s="7">
        <f t="shared" si="8"/>
        <v>280.63799999999998</v>
      </c>
      <c r="R151" s="7">
        <f t="shared" si="9"/>
        <v>152.01</v>
      </c>
      <c r="S151" s="7">
        <f t="shared" si="10"/>
        <v>128.62799999999999</v>
      </c>
      <c r="T151" s="9">
        <f t="shared" si="11"/>
        <v>0.45834135077929572</v>
      </c>
      <c r="U151" s="10">
        <f>YEAR(SalesDataTable[[#This Row],[Order Date]])</f>
        <v>2026</v>
      </c>
      <c r="V151" s="9" t="str">
        <f>"Q"&amp;ROUNDUP(MONTH(SalesDataTable[[#This Row],[Order Date]])/3,0)</f>
        <v>Q1</v>
      </c>
      <c r="W151" s="6">
        <f>MONTH(SalesDataTable[[#This Row],[Order Date]])</f>
        <v>1</v>
      </c>
      <c r="X151" s="9" t="str">
        <f>TEXT(SalesDataTable[[#This Row],[Order Date]],"mmm")</f>
        <v>Jan</v>
      </c>
    </row>
    <row r="152" spans="1:24" ht="15.5">
      <c r="A152" s="3">
        <v>1432</v>
      </c>
      <c r="B152" s="4">
        <v>46054</v>
      </c>
      <c r="C152" s="12">
        <f>YEAR(SalesDataTable[[#This Row],[Order Date]])</f>
        <v>2026</v>
      </c>
      <c r="D152" s="15" t="str">
        <f>"Q"&amp;ROUNDUP(MONTH(SalesDataTable[[#This Row],[Order Date]])/3,0)</f>
        <v>Q1</v>
      </c>
      <c r="E152" s="12">
        <f>MONTH(SalesDataTable[[#This Row],[Order Date]])</f>
        <v>2</v>
      </c>
      <c r="F152" s="12" t="str">
        <f>TEXT(SalesDataTable[[#This Row],[Order Date]], "mmm")</f>
        <v>Feb</v>
      </c>
      <c r="G152" s="5" t="s">
        <v>0</v>
      </c>
      <c r="H152" s="5" t="s">
        <v>1</v>
      </c>
      <c r="I152" s="5" t="s">
        <v>2</v>
      </c>
      <c r="J152" s="5" t="s">
        <v>3</v>
      </c>
      <c r="K152" s="5" t="s">
        <v>9</v>
      </c>
      <c r="L152" s="5" t="s">
        <v>17</v>
      </c>
      <c r="M152" s="6">
        <v>1</v>
      </c>
      <c r="N152" s="7">
        <v>140.53</v>
      </c>
      <c r="O152" s="8">
        <v>0</v>
      </c>
      <c r="P152" s="7">
        <v>77.36</v>
      </c>
      <c r="Q152" s="7">
        <f t="shared" si="8"/>
        <v>140.53</v>
      </c>
      <c r="R152" s="7">
        <f t="shared" si="9"/>
        <v>77.36</v>
      </c>
      <c r="S152" s="7">
        <f t="shared" si="10"/>
        <v>63.17</v>
      </c>
      <c r="T152" s="9">
        <f t="shared" si="11"/>
        <v>0.44951255959581587</v>
      </c>
      <c r="U152" s="10">
        <f>YEAR(SalesDataTable[[#This Row],[Order Date]])</f>
        <v>2026</v>
      </c>
      <c r="V152" s="9" t="str">
        <f>"Q"&amp;ROUNDUP(MONTH(SalesDataTable[[#This Row],[Order Date]])/3,0)</f>
        <v>Q1</v>
      </c>
      <c r="W152" s="6">
        <f>MONTH(SalesDataTable[[#This Row],[Order Date]])</f>
        <v>2</v>
      </c>
      <c r="X152" s="9" t="str">
        <f>TEXT(SalesDataTable[[#This Row],[Order Date]],"mmm")</f>
        <v>Feb</v>
      </c>
    </row>
    <row r="153" spans="1:24" ht="15.5">
      <c r="A153" s="3">
        <v>1778</v>
      </c>
      <c r="B153" s="4">
        <v>46054</v>
      </c>
      <c r="C153" s="12">
        <f>YEAR(SalesDataTable[[#This Row],[Order Date]])</f>
        <v>2026</v>
      </c>
      <c r="D153" s="15" t="str">
        <f>"Q"&amp;ROUNDUP(MONTH(SalesDataTable[[#This Row],[Order Date]])/3,0)</f>
        <v>Q1</v>
      </c>
      <c r="E153" s="12">
        <f>MONTH(SalesDataTable[[#This Row],[Order Date]])</f>
        <v>2</v>
      </c>
      <c r="F153" s="12" t="str">
        <f>TEXT(SalesDataTable[[#This Row],[Order Date]], "mmm")</f>
        <v>Feb</v>
      </c>
      <c r="G153" s="5" t="s">
        <v>20</v>
      </c>
      <c r="H153" s="5" t="s">
        <v>31</v>
      </c>
      <c r="I153" s="5" t="s">
        <v>19</v>
      </c>
      <c r="J153" s="5" t="s">
        <v>3</v>
      </c>
      <c r="K153" s="5" t="s">
        <v>9</v>
      </c>
      <c r="L153" s="5" t="s">
        <v>17</v>
      </c>
      <c r="M153" s="6">
        <v>1</v>
      </c>
      <c r="N153" s="7">
        <v>142.03</v>
      </c>
      <c r="O153" s="8">
        <v>0.05</v>
      </c>
      <c r="P153" s="7">
        <v>77.069999999999993</v>
      </c>
      <c r="Q153" s="7">
        <f t="shared" si="8"/>
        <v>134.92849999999999</v>
      </c>
      <c r="R153" s="7">
        <f t="shared" si="9"/>
        <v>77.069999999999993</v>
      </c>
      <c r="S153" s="7">
        <f t="shared" si="10"/>
        <v>57.858499999999992</v>
      </c>
      <c r="T153" s="9">
        <f t="shared" si="11"/>
        <v>0.42880859121682963</v>
      </c>
      <c r="U153" s="10">
        <f>YEAR(SalesDataTable[[#This Row],[Order Date]])</f>
        <v>2026</v>
      </c>
      <c r="V153" s="9" t="str">
        <f>"Q"&amp;ROUNDUP(MONTH(SalesDataTable[[#This Row],[Order Date]])/3,0)</f>
        <v>Q1</v>
      </c>
      <c r="W153" s="6">
        <f>MONTH(SalesDataTable[[#This Row],[Order Date]])</f>
        <v>2</v>
      </c>
      <c r="X153" s="9" t="str">
        <f>TEXT(SalesDataTable[[#This Row],[Order Date]],"mmm")</f>
        <v>Feb</v>
      </c>
    </row>
    <row r="154" spans="1:24" ht="15.5">
      <c r="A154" s="3">
        <v>2047</v>
      </c>
      <c r="B154" s="4">
        <v>46054</v>
      </c>
      <c r="C154" s="12">
        <f>YEAR(SalesDataTable[[#This Row],[Order Date]])</f>
        <v>2026</v>
      </c>
      <c r="D154" s="15" t="str">
        <f>"Q"&amp;ROUNDUP(MONTH(SalesDataTable[[#This Row],[Order Date]])/3,0)</f>
        <v>Q1</v>
      </c>
      <c r="E154" s="12">
        <f>MONTH(SalesDataTable[[#This Row],[Order Date]])</f>
        <v>2</v>
      </c>
      <c r="F154" s="12" t="str">
        <f>TEXT(SalesDataTable[[#This Row],[Order Date]], "mmm")</f>
        <v>Feb</v>
      </c>
      <c r="G154" s="5" t="s">
        <v>11</v>
      </c>
      <c r="H154" s="5" t="s">
        <v>25</v>
      </c>
      <c r="I154" s="5" t="s">
        <v>8</v>
      </c>
      <c r="J154" s="5" t="s">
        <v>16</v>
      </c>
      <c r="K154" s="5" t="s">
        <v>23</v>
      </c>
      <c r="L154" s="5" t="s">
        <v>51</v>
      </c>
      <c r="M154" s="6">
        <v>12</v>
      </c>
      <c r="N154" s="7">
        <v>124.84</v>
      </c>
      <c r="O154" s="8">
        <v>0.1</v>
      </c>
      <c r="P154" s="7">
        <v>59.47</v>
      </c>
      <c r="Q154" s="7">
        <f t="shared" si="8"/>
        <v>1348.2719999999999</v>
      </c>
      <c r="R154" s="7">
        <f t="shared" si="9"/>
        <v>713.64</v>
      </c>
      <c r="S154" s="7">
        <f t="shared" si="10"/>
        <v>634.63199999999995</v>
      </c>
      <c r="T154" s="9">
        <f t="shared" si="11"/>
        <v>0.47070027412866244</v>
      </c>
      <c r="U154" s="10">
        <f>YEAR(SalesDataTable[[#This Row],[Order Date]])</f>
        <v>2026</v>
      </c>
      <c r="V154" s="9" t="str">
        <f>"Q"&amp;ROUNDUP(MONTH(SalesDataTable[[#This Row],[Order Date]])/3,0)</f>
        <v>Q1</v>
      </c>
      <c r="W154" s="6">
        <f>MONTH(SalesDataTable[[#This Row],[Order Date]])</f>
        <v>2</v>
      </c>
      <c r="X154" s="9" t="str">
        <f>TEXT(SalesDataTable[[#This Row],[Order Date]],"mmm")</f>
        <v>Feb</v>
      </c>
    </row>
    <row r="155" spans="1:24" ht="15.5">
      <c r="A155" s="3">
        <v>2668</v>
      </c>
      <c r="B155" s="4">
        <v>46054</v>
      </c>
      <c r="C155" s="12">
        <f>YEAR(SalesDataTable[[#This Row],[Order Date]])</f>
        <v>2026</v>
      </c>
      <c r="D155" s="15" t="str">
        <f>"Q"&amp;ROUNDUP(MONTH(SalesDataTable[[#This Row],[Order Date]])/3,0)</f>
        <v>Q1</v>
      </c>
      <c r="E155" s="12">
        <f>MONTH(SalesDataTable[[#This Row],[Order Date]])</f>
        <v>2</v>
      </c>
      <c r="F155" s="12" t="str">
        <f>TEXT(SalesDataTable[[#This Row],[Order Date]], "mmm")</f>
        <v>Feb</v>
      </c>
      <c r="G155" s="5" t="s">
        <v>6</v>
      </c>
      <c r="H155" s="5" t="s">
        <v>43</v>
      </c>
      <c r="I155" s="5" t="s">
        <v>2</v>
      </c>
      <c r="J155" s="5" t="s">
        <v>3</v>
      </c>
      <c r="K155" s="5" t="s">
        <v>34</v>
      </c>
      <c r="L155" s="5" t="s">
        <v>42</v>
      </c>
      <c r="M155" s="6">
        <v>3</v>
      </c>
      <c r="N155" s="7">
        <v>35.36</v>
      </c>
      <c r="O155" s="8">
        <v>0</v>
      </c>
      <c r="P155" s="7">
        <v>13.7</v>
      </c>
      <c r="Q155" s="7">
        <f t="shared" si="8"/>
        <v>106.08</v>
      </c>
      <c r="R155" s="7">
        <f t="shared" si="9"/>
        <v>41.099999999999994</v>
      </c>
      <c r="S155" s="7">
        <f t="shared" si="10"/>
        <v>64.98</v>
      </c>
      <c r="T155" s="9">
        <f t="shared" si="11"/>
        <v>0.61255656108597289</v>
      </c>
      <c r="U155" s="10">
        <f>YEAR(SalesDataTable[[#This Row],[Order Date]])</f>
        <v>2026</v>
      </c>
      <c r="V155" s="9" t="str">
        <f>"Q"&amp;ROUNDUP(MONTH(SalesDataTable[[#This Row],[Order Date]])/3,0)</f>
        <v>Q1</v>
      </c>
      <c r="W155" s="6">
        <f>MONTH(SalesDataTable[[#This Row],[Order Date]])</f>
        <v>2</v>
      </c>
      <c r="X155" s="9" t="str">
        <f>TEXT(SalesDataTable[[#This Row],[Order Date]],"mmm")</f>
        <v>Feb</v>
      </c>
    </row>
    <row r="156" spans="1:24" ht="15.5">
      <c r="A156" s="3">
        <v>2706</v>
      </c>
      <c r="B156" s="4">
        <v>46054</v>
      </c>
      <c r="C156" s="12">
        <f>YEAR(SalesDataTable[[#This Row],[Order Date]])</f>
        <v>2026</v>
      </c>
      <c r="D156" s="15" t="str">
        <f>"Q"&amp;ROUNDUP(MONTH(SalesDataTable[[#This Row],[Order Date]])/3,0)</f>
        <v>Q1</v>
      </c>
      <c r="E156" s="12">
        <f>MONTH(SalesDataTable[[#This Row],[Order Date]])</f>
        <v>2</v>
      </c>
      <c r="F156" s="12" t="str">
        <f>TEXT(SalesDataTable[[#This Row],[Order Date]], "mmm")</f>
        <v>Feb</v>
      </c>
      <c r="G156" s="5" t="s">
        <v>20</v>
      </c>
      <c r="H156" s="5" t="s">
        <v>47</v>
      </c>
      <c r="I156" s="5" t="s">
        <v>28</v>
      </c>
      <c r="J156" s="5" t="s">
        <v>3</v>
      </c>
      <c r="K156" s="5" t="s">
        <v>34</v>
      </c>
      <c r="L156" s="5" t="s">
        <v>38</v>
      </c>
      <c r="M156" s="6">
        <v>2</v>
      </c>
      <c r="N156" s="7">
        <v>122.43</v>
      </c>
      <c r="O156" s="8">
        <v>0</v>
      </c>
      <c r="P156" s="7">
        <v>69.08</v>
      </c>
      <c r="Q156" s="7">
        <f t="shared" si="8"/>
        <v>244.86</v>
      </c>
      <c r="R156" s="7">
        <f t="shared" si="9"/>
        <v>138.16</v>
      </c>
      <c r="S156" s="7">
        <f t="shared" si="10"/>
        <v>106.70000000000002</v>
      </c>
      <c r="T156" s="9">
        <f t="shared" si="11"/>
        <v>0.43575920934411505</v>
      </c>
      <c r="U156" s="10">
        <f>YEAR(SalesDataTable[[#This Row],[Order Date]])</f>
        <v>2026</v>
      </c>
      <c r="V156" s="9" t="str">
        <f>"Q"&amp;ROUNDUP(MONTH(SalesDataTable[[#This Row],[Order Date]])/3,0)</f>
        <v>Q1</v>
      </c>
      <c r="W156" s="6">
        <f>MONTH(SalesDataTable[[#This Row],[Order Date]])</f>
        <v>2</v>
      </c>
      <c r="X156" s="9" t="str">
        <f>TEXT(SalesDataTable[[#This Row],[Order Date]],"mmm")</f>
        <v>Feb</v>
      </c>
    </row>
    <row r="157" spans="1:24" ht="15.5">
      <c r="A157" s="3">
        <v>2940</v>
      </c>
      <c r="B157" s="4">
        <v>46054</v>
      </c>
      <c r="C157" s="12">
        <f>YEAR(SalesDataTable[[#This Row],[Order Date]])</f>
        <v>2026</v>
      </c>
      <c r="D157" s="15" t="str">
        <f>"Q"&amp;ROUNDUP(MONTH(SalesDataTable[[#This Row],[Order Date]])/3,0)</f>
        <v>Q1</v>
      </c>
      <c r="E157" s="12">
        <f>MONTH(SalesDataTable[[#This Row],[Order Date]])</f>
        <v>2</v>
      </c>
      <c r="F157" s="12" t="str">
        <f>TEXT(SalesDataTable[[#This Row],[Order Date]], "mmm")</f>
        <v>Feb</v>
      </c>
      <c r="G157" s="5" t="s">
        <v>0</v>
      </c>
      <c r="H157" s="5" t="s">
        <v>50</v>
      </c>
      <c r="I157" s="5" t="s">
        <v>28</v>
      </c>
      <c r="J157" s="5" t="s">
        <v>13</v>
      </c>
      <c r="K157" s="5" t="s">
        <v>9</v>
      </c>
      <c r="L157" s="5" t="s">
        <v>17</v>
      </c>
      <c r="M157" s="6">
        <v>2</v>
      </c>
      <c r="N157" s="7">
        <v>140.47</v>
      </c>
      <c r="O157" s="8">
        <v>0.05</v>
      </c>
      <c r="P157" s="7">
        <v>78.39</v>
      </c>
      <c r="Q157" s="7">
        <f t="shared" si="8"/>
        <v>266.89299999999997</v>
      </c>
      <c r="R157" s="7">
        <f t="shared" si="9"/>
        <v>156.78</v>
      </c>
      <c r="S157" s="7">
        <f t="shared" si="10"/>
        <v>110.11299999999997</v>
      </c>
      <c r="T157" s="9">
        <f t="shared" si="11"/>
        <v>0.41257357817552348</v>
      </c>
      <c r="U157" s="10">
        <f>YEAR(SalesDataTable[[#This Row],[Order Date]])</f>
        <v>2026</v>
      </c>
      <c r="V157" s="9" t="str">
        <f>"Q"&amp;ROUNDUP(MONTH(SalesDataTable[[#This Row],[Order Date]])/3,0)</f>
        <v>Q1</v>
      </c>
      <c r="W157" s="6">
        <f>MONTH(SalesDataTable[[#This Row],[Order Date]])</f>
        <v>2</v>
      </c>
      <c r="X157" s="9" t="str">
        <f>TEXT(SalesDataTable[[#This Row],[Order Date]],"mmm")</f>
        <v>Feb</v>
      </c>
    </row>
    <row r="158" spans="1:24" ht="15.5">
      <c r="A158" s="3">
        <v>1263</v>
      </c>
      <c r="B158" s="4">
        <v>46055</v>
      </c>
      <c r="C158" s="12">
        <f>YEAR(SalesDataTable[[#This Row],[Order Date]])</f>
        <v>2026</v>
      </c>
      <c r="D158" s="15" t="str">
        <f>"Q"&amp;ROUNDUP(MONTH(SalesDataTable[[#This Row],[Order Date]])/3,0)</f>
        <v>Q1</v>
      </c>
      <c r="E158" s="12">
        <f>MONTH(SalesDataTable[[#This Row],[Order Date]])</f>
        <v>2</v>
      </c>
      <c r="F158" s="12" t="str">
        <f>TEXT(SalesDataTable[[#This Row],[Order Date]], "mmm")</f>
        <v>Feb</v>
      </c>
      <c r="G158" s="5" t="s">
        <v>6</v>
      </c>
      <c r="H158" s="5" t="s">
        <v>49</v>
      </c>
      <c r="I158" s="5" t="s">
        <v>2</v>
      </c>
      <c r="J158" s="5" t="s">
        <v>3</v>
      </c>
      <c r="K158" s="5" t="s">
        <v>14</v>
      </c>
      <c r="L158" s="5" t="s">
        <v>32</v>
      </c>
      <c r="M158" s="6">
        <v>1</v>
      </c>
      <c r="N158" s="7">
        <v>45.43</v>
      </c>
      <c r="O158" s="8">
        <v>0.05</v>
      </c>
      <c r="P158" s="7">
        <v>18.670000000000002</v>
      </c>
      <c r="Q158" s="7">
        <f t="shared" si="8"/>
        <v>43.158499999999997</v>
      </c>
      <c r="R158" s="7">
        <f t="shared" si="9"/>
        <v>18.670000000000002</v>
      </c>
      <c r="S158" s="7">
        <f t="shared" si="10"/>
        <v>24.488499999999995</v>
      </c>
      <c r="T158" s="9">
        <f t="shared" si="11"/>
        <v>0.56740850585632019</v>
      </c>
      <c r="U158" s="10">
        <f>YEAR(SalesDataTable[[#This Row],[Order Date]])</f>
        <v>2026</v>
      </c>
      <c r="V158" s="9" t="str">
        <f>"Q"&amp;ROUNDUP(MONTH(SalesDataTable[[#This Row],[Order Date]])/3,0)</f>
        <v>Q1</v>
      </c>
      <c r="W158" s="6">
        <f>MONTH(SalesDataTable[[#This Row],[Order Date]])</f>
        <v>2</v>
      </c>
      <c r="X158" s="9" t="str">
        <f>TEXT(SalesDataTable[[#This Row],[Order Date]],"mmm")</f>
        <v>Feb</v>
      </c>
    </row>
    <row r="159" spans="1:24" ht="15.5">
      <c r="A159" s="3">
        <v>1641</v>
      </c>
      <c r="B159" s="4">
        <v>46055</v>
      </c>
      <c r="C159" s="12">
        <f>YEAR(SalesDataTable[[#This Row],[Order Date]])</f>
        <v>2026</v>
      </c>
      <c r="D159" s="15" t="str">
        <f>"Q"&amp;ROUNDUP(MONTH(SalesDataTable[[#This Row],[Order Date]])/3,0)</f>
        <v>Q1</v>
      </c>
      <c r="E159" s="12">
        <f>MONTH(SalesDataTable[[#This Row],[Order Date]])</f>
        <v>2</v>
      </c>
      <c r="F159" s="12" t="str">
        <f>TEXT(SalesDataTable[[#This Row],[Order Date]], "mmm")</f>
        <v>Feb</v>
      </c>
      <c r="G159" s="5" t="s">
        <v>20</v>
      </c>
      <c r="H159" s="5" t="s">
        <v>47</v>
      </c>
      <c r="I159" s="5" t="s">
        <v>8</v>
      </c>
      <c r="J159" s="5" t="s">
        <v>16</v>
      </c>
      <c r="K159" s="5" t="s">
        <v>4</v>
      </c>
      <c r="L159" s="5" t="s">
        <v>30</v>
      </c>
      <c r="M159" s="6">
        <v>8</v>
      </c>
      <c r="N159" s="7">
        <v>102.78</v>
      </c>
      <c r="O159" s="8">
        <v>0.15</v>
      </c>
      <c r="P159" s="7">
        <v>50.39</v>
      </c>
      <c r="Q159" s="7">
        <f t="shared" si="8"/>
        <v>698.904</v>
      </c>
      <c r="R159" s="7">
        <f t="shared" si="9"/>
        <v>403.12</v>
      </c>
      <c r="S159" s="7">
        <f t="shared" si="10"/>
        <v>295.78399999999999</v>
      </c>
      <c r="T159" s="9">
        <f t="shared" si="11"/>
        <v>0.42321119924911005</v>
      </c>
      <c r="U159" s="10">
        <f>YEAR(SalesDataTable[[#This Row],[Order Date]])</f>
        <v>2026</v>
      </c>
      <c r="V159" s="9" t="str">
        <f>"Q"&amp;ROUNDUP(MONTH(SalesDataTable[[#This Row],[Order Date]])/3,0)</f>
        <v>Q1</v>
      </c>
      <c r="W159" s="6">
        <f>MONTH(SalesDataTable[[#This Row],[Order Date]])</f>
        <v>2</v>
      </c>
      <c r="X159" s="9" t="str">
        <f>TEXT(SalesDataTable[[#This Row],[Order Date]],"mmm")</f>
        <v>Feb</v>
      </c>
    </row>
    <row r="160" spans="1:24" ht="15.5">
      <c r="A160" s="3">
        <v>2014</v>
      </c>
      <c r="B160" s="4">
        <v>46055</v>
      </c>
      <c r="C160" s="12">
        <f>YEAR(SalesDataTable[[#This Row],[Order Date]])</f>
        <v>2026</v>
      </c>
      <c r="D160" s="15" t="str">
        <f>"Q"&amp;ROUNDUP(MONTH(SalesDataTable[[#This Row],[Order Date]])/3,0)</f>
        <v>Q1</v>
      </c>
      <c r="E160" s="12">
        <f>MONTH(SalesDataTable[[#This Row],[Order Date]])</f>
        <v>2</v>
      </c>
      <c r="F160" s="12" t="str">
        <f>TEXT(SalesDataTable[[#This Row],[Order Date]], "mmm")</f>
        <v>Feb</v>
      </c>
      <c r="G160" s="5" t="s">
        <v>6</v>
      </c>
      <c r="H160" s="5" t="s">
        <v>41</v>
      </c>
      <c r="I160" s="5" t="s">
        <v>28</v>
      </c>
      <c r="J160" s="5" t="s">
        <v>13</v>
      </c>
      <c r="K160" s="5" t="s">
        <v>23</v>
      </c>
      <c r="L160" s="5" t="s">
        <v>51</v>
      </c>
      <c r="M160" s="6">
        <v>1</v>
      </c>
      <c r="N160" s="7">
        <v>123.95</v>
      </c>
      <c r="O160" s="8">
        <v>0</v>
      </c>
      <c r="P160" s="7">
        <v>61.32</v>
      </c>
      <c r="Q160" s="7">
        <f t="shared" si="8"/>
        <v>123.95</v>
      </c>
      <c r="R160" s="7">
        <f t="shared" si="9"/>
        <v>61.32</v>
      </c>
      <c r="S160" s="7">
        <f t="shared" si="10"/>
        <v>62.63</v>
      </c>
      <c r="T160" s="9">
        <f t="shared" si="11"/>
        <v>0.50528438886647842</v>
      </c>
      <c r="U160" s="10">
        <f>YEAR(SalesDataTable[[#This Row],[Order Date]])</f>
        <v>2026</v>
      </c>
      <c r="V160" s="9" t="str">
        <f>"Q"&amp;ROUNDUP(MONTH(SalesDataTable[[#This Row],[Order Date]])/3,0)</f>
        <v>Q1</v>
      </c>
      <c r="W160" s="6">
        <f>MONTH(SalesDataTable[[#This Row],[Order Date]])</f>
        <v>2</v>
      </c>
      <c r="X160" s="9" t="str">
        <f>TEXT(SalesDataTable[[#This Row],[Order Date]],"mmm")</f>
        <v>Feb</v>
      </c>
    </row>
    <row r="161" spans="1:24" ht="15.5">
      <c r="A161" s="3">
        <v>2642</v>
      </c>
      <c r="B161" s="4">
        <v>46055</v>
      </c>
      <c r="C161" s="12">
        <f>YEAR(SalesDataTable[[#This Row],[Order Date]])</f>
        <v>2026</v>
      </c>
      <c r="D161" s="15" t="str">
        <f>"Q"&amp;ROUNDUP(MONTH(SalesDataTable[[#This Row],[Order Date]])/3,0)</f>
        <v>Q1</v>
      </c>
      <c r="E161" s="12">
        <f>MONTH(SalesDataTable[[#This Row],[Order Date]])</f>
        <v>2</v>
      </c>
      <c r="F161" s="12" t="str">
        <f>TEXT(SalesDataTable[[#This Row],[Order Date]], "mmm")</f>
        <v>Feb</v>
      </c>
      <c r="G161" s="5" t="s">
        <v>6</v>
      </c>
      <c r="H161" s="5" t="s">
        <v>41</v>
      </c>
      <c r="I161" s="5" t="s">
        <v>28</v>
      </c>
      <c r="J161" s="5" t="s">
        <v>3</v>
      </c>
      <c r="K161" s="5" t="s">
        <v>23</v>
      </c>
      <c r="L161" s="5" t="s">
        <v>29</v>
      </c>
      <c r="M161" s="6">
        <v>3</v>
      </c>
      <c r="N161" s="7">
        <v>199.9</v>
      </c>
      <c r="O161" s="8">
        <v>0</v>
      </c>
      <c r="P161" s="7">
        <v>104.18</v>
      </c>
      <c r="Q161" s="7">
        <f t="shared" si="8"/>
        <v>599.70000000000005</v>
      </c>
      <c r="R161" s="7">
        <f t="shared" si="9"/>
        <v>312.54000000000002</v>
      </c>
      <c r="S161" s="7">
        <f t="shared" si="10"/>
        <v>287.16000000000003</v>
      </c>
      <c r="T161" s="9">
        <f t="shared" si="11"/>
        <v>0.47883941970985494</v>
      </c>
      <c r="U161" s="10">
        <f>YEAR(SalesDataTable[[#This Row],[Order Date]])</f>
        <v>2026</v>
      </c>
      <c r="V161" s="9" t="str">
        <f>"Q"&amp;ROUNDUP(MONTH(SalesDataTable[[#This Row],[Order Date]])/3,0)</f>
        <v>Q1</v>
      </c>
      <c r="W161" s="6">
        <f>MONTH(SalesDataTable[[#This Row],[Order Date]])</f>
        <v>2</v>
      </c>
      <c r="X161" s="9" t="str">
        <f>TEXT(SalesDataTable[[#This Row],[Order Date]],"mmm")</f>
        <v>Feb</v>
      </c>
    </row>
    <row r="162" spans="1:24" ht="15.5">
      <c r="A162" s="3">
        <v>2929</v>
      </c>
      <c r="B162" s="4">
        <v>46055</v>
      </c>
      <c r="C162" s="12">
        <f>YEAR(SalesDataTable[[#This Row],[Order Date]])</f>
        <v>2026</v>
      </c>
      <c r="D162" s="15" t="str">
        <f>"Q"&amp;ROUNDUP(MONTH(SalesDataTable[[#This Row],[Order Date]])/3,0)</f>
        <v>Q1</v>
      </c>
      <c r="E162" s="12">
        <f>MONTH(SalesDataTable[[#This Row],[Order Date]])</f>
        <v>2</v>
      </c>
      <c r="F162" s="12" t="str">
        <f>TEXT(SalesDataTable[[#This Row],[Order Date]], "mmm")</f>
        <v>Feb</v>
      </c>
      <c r="G162" s="5" t="s">
        <v>6</v>
      </c>
      <c r="H162" s="5" t="s">
        <v>43</v>
      </c>
      <c r="I162" s="5" t="s">
        <v>28</v>
      </c>
      <c r="J162" s="5" t="s">
        <v>3</v>
      </c>
      <c r="K162" s="5" t="s">
        <v>9</v>
      </c>
      <c r="L162" s="5" t="s">
        <v>10</v>
      </c>
      <c r="M162" s="6">
        <v>1</v>
      </c>
      <c r="N162" s="7">
        <v>93.78</v>
      </c>
      <c r="O162" s="8">
        <v>0</v>
      </c>
      <c r="P162" s="7">
        <v>44.21</v>
      </c>
      <c r="Q162" s="7">
        <f t="shared" si="8"/>
        <v>93.78</v>
      </c>
      <c r="R162" s="7">
        <f t="shared" si="9"/>
        <v>44.21</v>
      </c>
      <c r="S162" s="7">
        <f t="shared" si="10"/>
        <v>49.57</v>
      </c>
      <c r="T162" s="9">
        <f t="shared" si="11"/>
        <v>0.52857752185967155</v>
      </c>
      <c r="U162" s="10">
        <f>YEAR(SalesDataTable[[#This Row],[Order Date]])</f>
        <v>2026</v>
      </c>
      <c r="V162" s="9" t="str">
        <f>"Q"&amp;ROUNDUP(MONTH(SalesDataTable[[#This Row],[Order Date]])/3,0)</f>
        <v>Q1</v>
      </c>
      <c r="W162" s="6">
        <f>MONTH(SalesDataTable[[#This Row],[Order Date]])</f>
        <v>2</v>
      </c>
      <c r="X162" s="9" t="str">
        <f>TEXT(SalesDataTable[[#This Row],[Order Date]],"mmm")</f>
        <v>Feb</v>
      </c>
    </row>
    <row r="163" spans="1:24" ht="15.5">
      <c r="A163" s="3">
        <v>3855</v>
      </c>
      <c r="B163" s="4">
        <v>46055</v>
      </c>
      <c r="C163" s="12">
        <f>YEAR(SalesDataTable[[#This Row],[Order Date]])</f>
        <v>2026</v>
      </c>
      <c r="D163" s="15" t="str">
        <f>"Q"&amp;ROUNDUP(MONTH(SalesDataTable[[#This Row],[Order Date]])/3,0)</f>
        <v>Q1</v>
      </c>
      <c r="E163" s="12">
        <f>MONTH(SalesDataTable[[#This Row],[Order Date]])</f>
        <v>2</v>
      </c>
      <c r="F163" s="12" t="str">
        <f>TEXT(SalesDataTable[[#This Row],[Order Date]], "mmm")</f>
        <v>Feb</v>
      </c>
      <c r="G163" s="5" t="s">
        <v>0</v>
      </c>
      <c r="H163" s="5" t="s">
        <v>1</v>
      </c>
      <c r="I163" s="5" t="s">
        <v>2</v>
      </c>
      <c r="J163" s="5" t="s">
        <v>16</v>
      </c>
      <c r="K163" s="5" t="s">
        <v>34</v>
      </c>
      <c r="L163" s="5" t="s">
        <v>35</v>
      </c>
      <c r="M163" s="6">
        <v>1</v>
      </c>
      <c r="N163" s="7">
        <v>39.39</v>
      </c>
      <c r="O163" s="8">
        <v>0.1</v>
      </c>
      <c r="P163" s="7">
        <v>15.09</v>
      </c>
      <c r="Q163" s="7">
        <f t="shared" si="8"/>
        <v>35.451000000000001</v>
      </c>
      <c r="R163" s="7">
        <f t="shared" si="9"/>
        <v>15.09</v>
      </c>
      <c r="S163" s="7">
        <f t="shared" si="10"/>
        <v>20.361000000000001</v>
      </c>
      <c r="T163" s="9">
        <f t="shared" si="11"/>
        <v>0.57434204958957435</v>
      </c>
      <c r="U163" s="10">
        <f>YEAR(SalesDataTable[[#This Row],[Order Date]])</f>
        <v>2026</v>
      </c>
      <c r="V163" s="9" t="str">
        <f>"Q"&amp;ROUNDUP(MONTH(SalesDataTable[[#This Row],[Order Date]])/3,0)</f>
        <v>Q1</v>
      </c>
      <c r="W163" s="6">
        <f>MONTH(SalesDataTable[[#This Row],[Order Date]])</f>
        <v>2</v>
      </c>
      <c r="X163" s="9" t="str">
        <f>TEXT(SalesDataTable[[#This Row],[Order Date]],"mmm")</f>
        <v>Feb</v>
      </c>
    </row>
    <row r="164" spans="1:24" ht="15.5">
      <c r="A164" s="3">
        <v>4031</v>
      </c>
      <c r="B164" s="4">
        <v>46055</v>
      </c>
      <c r="C164" s="12">
        <f>YEAR(SalesDataTable[[#This Row],[Order Date]])</f>
        <v>2026</v>
      </c>
      <c r="D164" s="15" t="str">
        <f>"Q"&amp;ROUNDUP(MONTH(SalesDataTable[[#This Row],[Order Date]])/3,0)</f>
        <v>Q1</v>
      </c>
      <c r="E164" s="12">
        <f>MONTH(SalesDataTable[[#This Row],[Order Date]])</f>
        <v>2</v>
      </c>
      <c r="F164" s="12" t="str">
        <f>TEXT(SalesDataTable[[#This Row],[Order Date]], "mmm")</f>
        <v>Feb</v>
      </c>
      <c r="G164" s="5" t="s">
        <v>0</v>
      </c>
      <c r="H164" s="5" t="s">
        <v>1</v>
      </c>
      <c r="I164" s="5" t="s">
        <v>2</v>
      </c>
      <c r="J164" s="5" t="s">
        <v>13</v>
      </c>
      <c r="K164" s="5" t="s">
        <v>4</v>
      </c>
      <c r="L164" s="5" t="s">
        <v>30</v>
      </c>
      <c r="M164" s="6">
        <v>6</v>
      </c>
      <c r="N164" s="7">
        <v>101.64</v>
      </c>
      <c r="O164" s="8">
        <v>0</v>
      </c>
      <c r="P164" s="7">
        <v>51.06</v>
      </c>
      <c r="Q164" s="7">
        <f t="shared" si="8"/>
        <v>609.84</v>
      </c>
      <c r="R164" s="7">
        <f t="shared" si="9"/>
        <v>306.36</v>
      </c>
      <c r="S164" s="7">
        <f t="shared" si="10"/>
        <v>303.48</v>
      </c>
      <c r="T164" s="9">
        <f t="shared" si="11"/>
        <v>0.49763872491145217</v>
      </c>
      <c r="U164" s="10">
        <f>YEAR(SalesDataTable[[#This Row],[Order Date]])</f>
        <v>2026</v>
      </c>
      <c r="V164" s="9" t="str">
        <f>"Q"&amp;ROUNDUP(MONTH(SalesDataTable[[#This Row],[Order Date]])/3,0)</f>
        <v>Q1</v>
      </c>
      <c r="W164" s="6">
        <f>MONTH(SalesDataTable[[#This Row],[Order Date]])</f>
        <v>2</v>
      </c>
      <c r="X164" s="9" t="str">
        <f>TEXT(SalesDataTable[[#This Row],[Order Date]],"mmm")</f>
        <v>Feb</v>
      </c>
    </row>
    <row r="165" spans="1:24" ht="15.5">
      <c r="A165" s="3">
        <v>2</v>
      </c>
      <c r="B165" s="4">
        <v>46056</v>
      </c>
      <c r="C165" s="12">
        <f>YEAR(SalesDataTable[[#This Row],[Order Date]])</f>
        <v>2026</v>
      </c>
      <c r="D165" s="15" t="str">
        <f>"Q"&amp;ROUNDUP(MONTH(SalesDataTable[[#This Row],[Order Date]])/3,0)</f>
        <v>Q1</v>
      </c>
      <c r="E165" s="12">
        <f>MONTH(SalesDataTable[[#This Row],[Order Date]])</f>
        <v>2</v>
      </c>
      <c r="F165" s="12" t="str">
        <f>TEXT(SalesDataTable[[#This Row],[Order Date]], "mmm")</f>
        <v>Feb</v>
      </c>
      <c r="G165" s="5" t="s">
        <v>0</v>
      </c>
      <c r="H165" s="5" t="s">
        <v>1</v>
      </c>
      <c r="I165" s="5" t="s">
        <v>8</v>
      </c>
      <c r="J165" s="5" t="s">
        <v>16</v>
      </c>
      <c r="K165" s="5" t="s">
        <v>34</v>
      </c>
      <c r="L165" s="5" t="s">
        <v>42</v>
      </c>
      <c r="M165" s="6">
        <v>12</v>
      </c>
      <c r="N165" s="7">
        <v>36.74</v>
      </c>
      <c r="O165" s="8">
        <v>0.2</v>
      </c>
      <c r="P165" s="7">
        <v>13.53</v>
      </c>
      <c r="Q165" s="7">
        <f t="shared" si="8"/>
        <v>352.70400000000001</v>
      </c>
      <c r="R165" s="7">
        <f t="shared" si="9"/>
        <v>162.35999999999999</v>
      </c>
      <c r="S165" s="7">
        <f t="shared" si="10"/>
        <v>190.34400000000002</v>
      </c>
      <c r="T165" s="9">
        <f t="shared" si="11"/>
        <v>0.53967065868263475</v>
      </c>
      <c r="U165" s="10">
        <f>YEAR(SalesDataTable[[#This Row],[Order Date]])</f>
        <v>2026</v>
      </c>
      <c r="V165" s="9" t="str">
        <f>"Q"&amp;ROUNDUP(MONTH(SalesDataTable[[#This Row],[Order Date]])/3,0)</f>
        <v>Q1</v>
      </c>
      <c r="W165" s="6">
        <f>MONTH(SalesDataTable[[#This Row],[Order Date]])</f>
        <v>2</v>
      </c>
      <c r="X165" s="9" t="str">
        <f>TEXT(SalesDataTable[[#This Row],[Order Date]],"mmm")</f>
        <v>Feb</v>
      </c>
    </row>
    <row r="166" spans="1:24" ht="15.5">
      <c r="A166" s="3">
        <v>4228</v>
      </c>
      <c r="B166" s="4">
        <v>46056</v>
      </c>
      <c r="C166" s="12">
        <f>YEAR(SalesDataTable[[#This Row],[Order Date]])</f>
        <v>2026</v>
      </c>
      <c r="D166" s="15" t="str">
        <f>"Q"&amp;ROUNDUP(MONTH(SalesDataTable[[#This Row],[Order Date]])/3,0)</f>
        <v>Q1</v>
      </c>
      <c r="E166" s="12">
        <f>MONTH(SalesDataTable[[#This Row],[Order Date]])</f>
        <v>2</v>
      </c>
      <c r="F166" s="12" t="str">
        <f>TEXT(SalesDataTable[[#This Row],[Order Date]], "mmm")</f>
        <v>Feb</v>
      </c>
      <c r="G166" s="5" t="s">
        <v>20</v>
      </c>
      <c r="H166" s="5" t="s">
        <v>33</v>
      </c>
      <c r="I166" s="5" t="s">
        <v>19</v>
      </c>
      <c r="J166" s="5" t="s">
        <v>13</v>
      </c>
      <c r="K166" s="5" t="s">
        <v>9</v>
      </c>
      <c r="L166" s="5" t="s">
        <v>37</v>
      </c>
      <c r="M166" s="6">
        <v>2</v>
      </c>
      <c r="N166" s="7">
        <v>154.62</v>
      </c>
      <c r="O166" s="8">
        <v>0</v>
      </c>
      <c r="P166" s="7">
        <v>78.209999999999994</v>
      </c>
      <c r="Q166" s="7">
        <f t="shared" si="8"/>
        <v>309.24</v>
      </c>
      <c r="R166" s="7">
        <f t="shared" si="9"/>
        <v>156.41999999999999</v>
      </c>
      <c r="S166" s="7">
        <f t="shared" si="10"/>
        <v>152.82000000000002</v>
      </c>
      <c r="T166" s="9">
        <f t="shared" si="11"/>
        <v>0.49417927823050062</v>
      </c>
      <c r="U166" s="10">
        <f>YEAR(SalesDataTable[[#This Row],[Order Date]])</f>
        <v>2026</v>
      </c>
      <c r="V166" s="9" t="str">
        <f>"Q"&amp;ROUNDUP(MONTH(SalesDataTable[[#This Row],[Order Date]])/3,0)</f>
        <v>Q1</v>
      </c>
      <c r="W166" s="6">
        <f>MONTH(SalesDataTable[[#This Row],[Order Date]])</f>
        <v>2</v>
      </c>
      <c r="X166" s="9" t="str">
        <f>TEXT(SalesDataTable[[#This Row],[Order Date]],"mmm")</f>
        <v>Feb</v>
      </c>
    </row>
    <row r="167" spans="1:24" ht="15.5">
      <c r="A167" s="3">
        <v>928</v>
      </c>
      <c r="B167" s="4">
        <v>46057</v>
      </c>
      <c r="C167" s="12">
        <f>YEAR(SalesDataTable[[#This Row],[Order Date]])</f>
        <v>2026</v>
      </c>
      <c r="D167" s="15" t="str">
        <f>"Q"&amp;ROUNDUP(MONTH(SalesDataTable[[#This Row],[Order Date]])/3,0)</f>
        <v>Q1</v>
      </c>
      <c r="E167" s="12">
        <f>MONTH(SalesDataTable[[#This Row],[Order Date]])</f>
        <v>2</v>
      </c>
      <c r="F167" s="12" t="str">
        <f>TEXT(SalesDataTable[[#This Row],[Order Date]], "mmm")</f>
        <v>Feb</v>
      </c>
      <c r="G167" s="5" t="s">
        <v>0</v>
      </c>
      <c r="H167" s="5" t="s">
        <v>1</v>
      </c>
      <c r="I167" s="5" t="s">
        <v>28</v>
      </c>
      <c r="J167" s="5" t="s">
        <v>13</v>
      </c>
      <c r="K167" s="5" t="s">
        <v>23</v>
      </c>
      <c r="L167" s="5" t="s">
        <v>51</v>
      </c>
      <c r="M167" s="6">
        <v>1</v>
      </c>
      <c r="N167" s="7">
        <v>125.63</v>
      </c>
      <c r="O167" s="8">
        <v>0.1</v>
      </c>
      <c r="P167" s="7">
        <v>60.38</v>
      </c>
      <c r="Q167" s="7">
        <f t="shared" si="8"/>
        <v>113.06699999999999</v>
      </c>
      <c r="R167" s="7">
        <f t="shared" si="9"/>
        <v>60.38</v>
      </c>
      <c r="S167" s="7">
        <f t="shared" si="10"/>
        <v>52.686999999999991</v>
      </c>
      <c r="T167" s="9">
        <f t="shared" si="11"/>
        <v>0.46598034793529497</v>
      </c>
      <c r="U167" s="10">
        <f>YEAR(SalesDataTable[[#This Row],[Order Date]])</f>
        <v>2026</v>
      </c>
      <c r="V167" s="9" t="str">
        <f>"Q"&amp;ROUNDUP(MONTH(SalesDataTable[[#This Row],[Order Date]])/3,0)</f>
        <v>Q1</v>
      </c>
      <c r="W167" s="6">
        <f>MONTH(SalesDataTable[[#This Row],[Order Date]])</f>
        <v>2</v>
      </c>
      <c r="X167" s="9" t="str">
        <f>TEXT(SalesDataTable[[#This Row],[Order Date]],"mmm")</f>
        <v>Feb</v>
      </c>
    </row>
    <row r="168" spans="1:24" ht="15.5">
      <c r="A168" s="3">
        <v>933</v>
      </c>
      <c r="B168" s="4">
        <v>46057</v>
      </c>
      <c r="C168" s="12">
        <f>YEAR(SalesDataTable[[#This Row],[Order Date]])</f>
        <v>2026</v>
      </c>
      <c r="D168" s="15" t="str">
        <f>"Q"&amp;ROUNDUP(MONTH(SalesDataTable[[#This Row],[Order Date]])/3,0)</f>
        <v>Q1</v>
      </c>
      <c r="E168" s="12">
        <f>MONTH(SalesDataTable[[#This Row],[Order Date]])</f>
        <v>2</v>
      </c>
      <c r="F168" s="12" t="str">
        <f>TEXT(SalesDataTable[[#This Row],[Order Date]], "mmm")</f>
        <v>Feb</v>
      </c>
      <c r="G168" s="5" t="s">
        <v>6</v>
      </c>
      <c r="H168" s="5" t="s">
        <v>41</v>
      </c>
      <c r="I168" s="5" t="s">
        <v>2</v>
      </c>
      <c r="J168" s="5" t="s">
        <v>13</v>
      </c>
      <c r="K168" s="5" t="s">
        <v>23</v>
      </c>
      <c r="L168" s="5" t="s">
        <v>40</v>
      </c>
      <c r="M168" s="6">
        <v>2</v>
      </c>
      <c r="N168" s="7">
        <v>81.59</v>
      </c>
      <c r="O168" s="8">
        <v>0.1</v>
      </c>
      <c r="P168" s="7">
        <v>38.64</v>
      </c>
      <c r="Q168" s="7">
        <f t="shared" si="8"/>
        <v>146.86200000000002</v>
      </c>
      <c r="R168" s="7">
        <f t="shared" si="9"/>
        <v>77.28</v>
      </c>
      <c r="S168" s="7">
        <f t="shared" si="10"/>
        <v>69.582000000000022</v>
      </c>
      <c r="T168" s="9">
        <f t="shared" si="11"/>
        <v>0.47379172284185161</v>
      </c>
      <c r="U168" s="10">
        <f>YEAR(SalesDataTable[[#This Row],[Order Date]])</f>
        <v>2026</v>
      </c>
      <c r="V168" s="9" t="str">
        <f>"Q"&amp;ROUNDUP(MONTH(SalesDataTable[[#This Row],[Order Date]])/3,0)</f>
        <v>Q1</v>
      </c>
      <c r="W168" s="6">
        <f>MONTH(SalesDataTable[[#This Row],[Order Date]])</f>
        <v>2</v>
      </c>
      <c r="X168" s="9" t="str">
        <f>TEXT(SalesDataTable[[#This Row],[Order Date]],"mmm")</f>
        <v>Feb</v>
      </c>
    </row>
    <row r="169" spans="1:24" ht="15.5">
      <c r="A169" s="3">
        <v>1646</v>
      </c>
      <c r="B169" s="4">
        <v>46057</v>
      </c>
      <c r="C169" s="12">
        <f>YEAR(SalesDataTable[[#This Row],[Order Date]])</f>
        <v>2026</v>
      </c>
      <c r="D169" s="15" t="str">
        <f>"Q"&amp;ROUNDUP(MONTH(SalesDataTable[[#This Row],[Order Date]])/3,0)</f>
        <v>Q1</v>
      </c>
      <c r="E169" s="12">
        <f>MONTH(SalesDataTable[[#This Row],[Order Date]])</f>
        <v>2</v>
      </c>
      <c r="F169" s="12" t="str">
        <f>TEXT(SalesDataTable[[#This Row],[Order Date]], "mmm")</f>
        <v>Feb</v>
      </c>
      <c r="G169" s="5" t="s">
        <v>11</v>
      </c>
      <c r="H169" s="5" t="s">
        <v>25</v>
      </c>
      <c r="I169" s="5" t="s">
        <v>2</v>
      </c>
      <c r="J169" s="5" t="s">
        <v>13</v>
      </c>
      <c r="K169" s="5" t="s">
        <v>14</v>
      </c>
      <c r="L169" s="5" t="s">
        <v>32</v>
      </c>
      <c r="M169" s="6">
        <v>2</v>
      </c>
      <c r="N169" s="7">
        <v>45.81</v>
      </c>
      <c r="O169" s="8">
        <v>0.1</v>
      </c>
      <c r="P169" s="7">
        <v>18.420000000000002</v>
      </c>
      <c r="Q169" s="7">
        <f t="shared" si="8"/>
        <v>82.458000000000013</v>
      </c>
      <c r="R169" s="7">
        <f t="shared" si="9"/>
        <v>36.840000000000003</v>
      </c>
      <c r="S169" s="7">
        <f t="shared" si="10"/>
        <v>45.618000000000009</v>
      </c>
      <c r="T169" s="9">
        <f t="shared" si="11"/>
        <v>0.55322709743141962</v>
      </c>
      <c r="U169" s="10">
        <f>YEAR(SalesDataTable[[#This Row],[Order Date]])</f>
        <v>2026</v>
      </c>
      <c r="V169" s="9" t="str">
        <f>"Q"&amp;ROUNDUP(MONTH(SalesDataTable[[#This Row],[Order Date]])/3,0)</f>
        <v>Q1</v>
      </c>
      <c r="W169" s="6">
        <f>MONTH(SalesDataTable[[#This Row],[Order Date]])</f>
        <v>2</v>
      </c>
      <c r="X169" s="9" t="str">
        <f>TEXT(SalesDataTable[[#This Row],[Order Date]],"mmm")</f>
        <v>Feb</v>
      </c>
    </row>
    <row r="170" spans="1:24" ht="15.5">
      <c r="A170" s="3">
        <v>380</v>
      </c>
      <c r="B170" s="4">
        <v>46058</v>
      </c>
      <c r="C170" s="12">
        <f>YEAR(SalesDataTable[[#This Row],[Order Date]])</f>
        <v>2026</v>
      </c>
      <c r="D170" s="15" t="str">
        <f>"Q"&amp;ROUNDUP(MONTH(SalesDataTable[[#This Row],[Order Date]])/3,0)</f>
        <v>Q1</v>
      </c>
      <c r="E170" s="12">
        <f>MONTH(SalesDataTable[[#This Row],[Order Date]])</f>
        <v>2</v>
      </c>
      <c r="F170" s="12" t="str">
        <f>TEXT(SalesDataTable[[#This Row],[Order Date]], "mmm")</f>
        <v>Feb</v>
      </c>
      <c r="G170" s="5" t="s">
        <v>6</v>
      </c>
      <c r="H170" s="5" t="s">
        <v>43</v>
      </c>
      <c r="I170" s="5" t="s">
        <v>2</v>
      </c>
      <c r="J170" s="5" t="s">
        <v>3</v>
      </c>
      <c r="K170" s="5" t="s">
        <v>34</v>
      </c>
      <c r="L170" s="5" t="s">
        <v>38</v>
      </c>
      <c r="M170" s="6">
        <v>3</v>
      </c>
      <c r="N170" s="7">
        <v>125.63</v>
      </c>
      <c r="O170" s="8">
        <v>0</v>
      </c>
      <c r="P170" s="7">
        <v>71.05</v>
      </c>
      <c r="Q170" s="7">
        <f t="shared" si="8"/>
        <v>376.89</v>
      </c>
      <c r="R170" s="7">
        <f t="shared" si="9"/>
        <v>213.14999999999998</v>
      </c>
      <c r="S170" s="7">
        <f t="shared" si="10"/>
        <v>163.74</v>
      </c>
      <c r="T170" s="9">
        <f t="shared" si="11"/>
        <v>0.43445037013452203</v>
      </c>
      <c r="U170" s="10">
        <f>YEAR(SalesDataTable[[#This Row],[Order Date]])</f>
        <v>2026</v>
      </c>
      <c r="V170" s="9" t="str">
        <f>"Q"&amp;ROUNDUP(MONTH(SalesDataTable[[#This Row],[Order Date]])/3,0)</f>
        <v>Q1</v>
      </c>
      <c r="W170" s="6">
        <f>MONTH(SalesDataTable[[#This Row],[Order Date]])</f>
        <v>2</v>
      </c>
      <c r="X170" s="9" t="str">
        <f>TEXT(SalesDataTable[[#This Row],[Order Date]],"mmm")</f>
        <v>Feb</v>
      </c>
    </row>
    <row r="171" spans="1:24" ht="15.5">
      <c r="A171" s="3">
        <v>1723</v>
      </c>
      <c r="B171" s="4">
        <v>46058</v>
      </c>
      <c r="C171" s="12">
        <f>YEAR(SalesDataTable[[#This Row],[Order Date]])</f>
        <v>2026</v>
      </c>
      <c r="D171" s="15" t="str">
        <f>"Q"&amp;ROUNDUP(MONTH(SalesDataTable[[#This Row],[Order Date]])/3,0)</f>
        <v>Q1</v>
      </c>
      <c r="E171" s="12">
        <f>MONTH(SalesDataTable[[#This Row],[Order Date]])</f>
        <v>2</v>
      </c>
      <c r="F171" s="12" t="str">
        <f>TEXT(SalesDataTable[[#This Row],[Order Date]], "mmm")</f>
        <v>Feb</v>
      </c>
      <c r="G171" s="5" t="s">
        <v>20</v>
      </c>
      <c r="H171" s="5" t="s">
        <v>33</v>
      </c>
      <c r="I171" s="5" t="s">
        <v>2</v>
      </c>
      <c r="J171" s="5" t="s">
        <v>3</v>
      </c>
      <c r="K171" s="5" t="s">
        <v>4</v>
      </c>
      <c r="L171" s="5" t="s">
        <v>30</v>
      </c>
      <c r="M171" s="6">
        <v>2</v>
      </c>
      <c r="N171" s="7">
        <v>101.01</v>
      </c>
      <c r="O171" s="8">
        <v>0</v>
      </c>
      <c r="P171" s="7">
        <v>50.26</v>
      </c>
      <c r="Q171" s="7">
        <f t="shared" si="8"/>
        <v>202.02</v>
      </c>
      <c r="R171" s="7">
        <f t="shared" si="9"/>
        <v>100.52</v>
      </c>
      <c r="S171" s="7">
        <f t="shared" si="10"/>
        <v>101.50000000000001</v>
      </c>
      <c r="T171" s="9">
        <f t="shared" si="11"/>
        <v>0.50242550242550243</v>
      </c>
      <c r="U171" s="10">
        <f>YEAR(SalesDataTable[[#This Row],[Order Date]])</f>
        <v>2026</v>
      </c>
      <c r="V171" s="9" t="str">
        <f>"Q"&amp;ROUNDUP(MONTH(SalesDataTable[[#This Row],[Order Date]])/3,0)</f>
        <v>Q1</v>
      </c>
      <c r="W171" s="6">
        <f>MONTH(SalesDataTable[[#This Row],[Order Date]])</f>
        <v>2</v>
      </c>
      <c r="X171" s="9" t="str">
        <f>TEXT(SalesDataTable[[#This Row],[Order Date]],"mmm")</f>
        <v>Feb</v>
      </c>
    </row>
    <row r="172" spans="1:24" ht="15.5">
      <c r="A172" s="3">
        <v>2529</v>
      </c>
      <c r="B172" s="4">
        <v>46058</v>
      </c>
      <c r="C172" s="12">
        <f>YEAR(SalesDataTable[[#This Row],[Order Date]])</f>
        <v>2026</v>
      </c>
      <c r="D172" s="15" t="str">
        <f>"Q"&amp;ROUNDUP(MONTH(SalesDataTable[[#This Row],[Order Date]])/3,0)</f>
        <v>Q1</v>
      </c>
      <c r="E172" s="12">
        <f>MONTH(SalesDataTable[[#This Row],[Order Date]])</f>
        <v>2</v>
      </c>
      <c r="F172" s="12" t="str">
        <f>TEXT(SalesDataTable[[#This Row],[Order Date]], "mmm")</f>
        <v>Feb</v>
      </c>
      <c r="G172" s="5" t="s">
        <v>20</v>
      </c>
      <c r="H172" s="5" t="s">
        <v>47</v>
      </c>
      <c r="I172" s="5" t="s">
        <v>2</v>
      </c>
      <c r="J172" s="5" t="s">
        <v>3</v>
      </c>
      <c r="K172" s="5" t="s">
        <v>9</v>
      </c>
      <c r="L172" s="5" t="s">
        <v>37</v>
      </c>
      <c r="M172" s="6">
        <v>6</v>
      </c>
      <c r="N172" s="7">
        <v>154.22</v>
      </c>
      <c r="O172" s="8">
        <v>0</v>
      </c>
      <c r="P172" s="7">
        <v>79.599999999999994</v>
      </c>
      <c r="Q172" s="7">
        <f t="shared" si="8"/>
        <v>925.31999999999994</v>
      </c>
      <c r="R172" s="7">
        <f t="shared" si="9"/>
        <v>477.59999999999997</v>
      </c>
      <c r="S172" s="7">
        <f t="shared" si="10"/>
        <v>447.71999999999997</v>
      </c>
      <c r="T172" s="9">
        <f t="shared" si="11"/>
        <v>0.4838542342108676</v>
      </c>
      <c r="U172" s="10">
        <f>YEAR(SalesDataTable[[#This Row],[Order Date]])</f>
        <v>2026</v>
      </c>
      <c r="V172" s="9" t="str">
        <f>"Q"&amp;ROUNDUP(MONTH(SalesDataTable[[#This Row],[Order Date]])/3,0)</f>
        <v>Q1</v>
      </c>
      <c r="W172" s="6">
        <f>MONTH(SalesDataTable[[#This Row],[Order Date]])</f>
        <v>2</v>
      </c>
      <c r="X172" s="9" t="str">
        <f>TEXT(SalesDataTable[[#This Row],[Order Date]],"mmm")</f>
        <v>Feb</v>
      </c>
    </row>
    <row r="173" spans="1:24" ht="15.5">
      <c r="A173" s="3">
        <v>2685</v>
      </c>
      <c r="B173" s="4">
        <v>46058</v>
      </c>
      <c r="C173" s="12">
        <f>YEAR(SalesDataTable[[#This Row],[Order Date]])</f>
        <v>2026</v>
      </c>
      <c r="D173" s="15" t="str">
        <f>"Q"&amp;ROUNDUP(MONTH(SalesDataTable[[#This Row],[Order Date]])/3,0)</f>
        <v>Q1</v>
      </c>
      <c r="E173" s="12">
        <f>MONTH(SalesDataTable[[#This Row],[Order Date]])</f>
        <v>2</v>
      </c>
      <c r="F173" s="12" t="str">
        <f>TEXT(SalesDataTable[[#This Row],[Order Date]], "mmm")</f>
        <v>Feb</v>
      </c>
      <c r="G173" s="5" t="s">
        <v>6</v>
      </c>
      <c r="H173" s="5" t="s">
        <v>49</v>
      </c>
      <c r="I173" s="5" t="s">
        <v>2</v>
      </c>
      <c r="J173" s="5" t="s">
        <v>13</v>
      </c>
      <c r="K173" s="5" t="s">
        <v>9</v>
      </c>
      <c r="L173" s="5" t="s">
        <v>46</v>
      </c>
      <c r="M173" s="6">
        <v>1</v>
      </c>
      <c r="N173" s="7">
        <v>72.78</v>
      </c>
      <c r="O173" s="8">
        <v>0.05</v>
      </c>
      <c r="P173" s="7">
        <v>33.26</v>
      </c>
      <c r="Q173" s="7">
        <f t="shared" si="8"/>
        <v>69.140999999999991</v>
      </c>
      <c r="R173" s="7">
        <f t="shared" si="9"/>
        <v>33.26</v>
      </c>
      <c r="S173" s="7">
        <f t="shared" si="10"/>
        <v>35.880999999999993</v>
      </c>
      <c r="T173" s="9">
        <f t="shared" si="11"/>
        <v>0.51895402149231273</v>
      </c>
      <c r="U173" s="10">
        <f>YEAR(SalesDataTable[[#This Row],[Order Date]])</f>
        <v>2026</v>
      </c>
      <c r="V173" s="9" t="str">
        <f>"Q"&amp;ROUNDUP(MONTH(SalesDataTable[[#This Row],[Order Date]])/3,0)</f>
        <v>Q1</v>
      </c>
      <c r="W173" s="6">
        <f>MONTH(SalesDataTable[[#This Row],[Order Date]])</f>
        <v>2</v>
      </c>
      <c r="X173" s="9" t="str">
        <f>TEXT(SalesDataTable[[#This Row],[Order Date]],"mmm")</f>
        <v>Feb</v>
      </c>
    </row>
    <row r="174" spans="1:24" ht="15.5">
      <c r="A174" s="3">
        <v>2793</v>
      </c>
      <c r="B174" s="4">
        <v>46058</v>
      </c>
      <c r="C174" s="12">
        <f>YEAR(SalesDataTable[[#This Row],[Order Date]])</f>
        <v>2026</v>
      </c>
      <c r="D174" s="15" t="str">
        <f>"Q"&amp;ROUNDUP(MONTH(SalesDataTable[[#This Row],[Order Date]])/3,0)</f>
        <v>Q1</v>
      </c>
      <c r="E174" s="12">
        <f>MONTH(SalesDataTable[[#This Row],[Order Date]])</f>
        <v>2</v>
      </c>
      <c r="F174" s="12" t="str">
        <f>TEXT(SalesDataTable[[#This Row],[Order Date]], "mmm")</f>
        <v>Feb</v>
      </c>
      <c r="G174" s="5" t="s">
        <v>6</v>
      </c>
      <c r="H174" s="5" t="s">
        <v>49</v>
      </c>
      <c r="I174" s="5" t="s">
        <v>8</v>
      </c>
      <c r="J174" s="5" t="s">
        <v>16</v>
      </c>
      <c r="K174" s="5" t="s">
        <v>23</v>
      </c>
      <c r="L174" s="5" t="s">
        <v>51</v>
      </c>
      <c r="M174" s="6">
        <v>3</v>
      </c>
      <c r="N174" s="7">
        <v>122.69</v>
      </c>
      <c r="O174" s="8">
        <v>0.05</v>
      </c>
      <c r="P174" s="7">
        <v>62.08</v>
      </c>
      <c r="Q174" s="7">
        <f t="shared" si="8"/>
        <v>349.66649999999998</v>
      </c>
      <c r="R174" s="7">
        <f t="shared" si="9"/>
        <v>186.24</v>
      </c>
      <c r="S174" s="7">
        <f t="shared" si="10"/>
        <v>163.42649999999998</v>
      </c>
      <c r="T174" s="9">
        <f t="shared" si="11"/>
        <v>0.46737820180085876</v>
      </c>
      <c r="U174" s="10">
        <f>YEAR(SalesDataTable[[#This Row],[Order Date]])</f>
        <v>2026</v>
      </c>
      <c r="V174" s="9" t="str">
        <f>"Q"&amp;ROUNDUP(MONTH(SalesDataTable[[#This Row],[Order Date]])/3,0)</f>
        <v>Q1</v>
      </c>
      <c r="W174" s="6">
        <f>MONTH(SalesDataTable[[#This Row],[Order Date]])</f>
        <v>2</v>
      </c>
      <c r="X174" s="9" t="str">
        <f>TEXT(SalesDataTable[[#This Row],[Order Date]],"mmm")</f>
        <v>Feb</v>
      </c>
    </row>
    <row r="175" spans="1:24" ht="15.5">
      <c r="A175" s="3">
        <v>346</v>
      </c>
      <c r="B175" s="4">
        <v>46059</v>
      </c>
      <c r="C175" s="12">
        <f>YEAR(SalesDataTable[[#This Row],[Order Date]])</f>
        <v>2026</v>
      </c>
      <c r="D175" s="15" t="str">
        <f>"Q"&amp;ROUNDUP(MONTH(SalesDataTable[[#This Row],[Order Date]])/3,0)</f>
        <v>Q1</v>
      </c>
      <c r="E175" s="12">
        <f>MONTH(SalesDataTable[[#This Row],[Order Date]])</f>
        <v>2</v>
      </c>
      <c r="F175" s="12" t="str">
        <f>TEXT(SalesDataTable[[#This Row],[Order Date]], "mmm")</f>
        <v>Feb</v>
      </c>
      <c r="G175" s="5" t="s">
        <v>6</v>
      </c>
      <c r="H175" s="5" t="s">
        <v>7</v>
      </c>
      <c r="I175" s="5" t="s">
        <v>2</v>
      </c>
      <c r="J175" s="5" t="s">
        <v>16</v>
      </c>
      <c r="K175" s="5" t="s">
        <v>4</v>
      </c>
      <c r="L175" s="5" t="s">
        <v>30</v>
      </c>
      <c r="M175" s="6">
        <v>3</v>
      </c>
      <c r="N175" s="7">
        <v>103.22</v>
      </c>
      <c r="O175" s="8">
        <v>0</v>
      </c>
      <c r="P175" s="7">
        <v>50.74</v>
      </c>
      <c r="Q175" s="7">
        <f t="shared" si="8"/>
        <v>309.65999999999997</v>
      </c>
      <c r="R175" s="7">
        <f t="shared" si="9"/>
        <v>152.22</v>
      </c>
      <c r="S175" s="7">
        <f t="shared" si="10"/>
        <v>157.43999999999997</v>
      </c>
      <c r="T175" s="9">
        <f t="shared" si="11"/>
        <v>0.50842859910869986</v>
      </c>
      <c r="U175" s="10">
        <f>YEAR(SalesDataTable[[#This Row],[Order Date]])</f>
        <v>2026</v>
      </c>
      <c r="V175" s="9" t="str">
        <f>"Q"&amp;ROUNDUP(MONTH(SalesDataTable[[#This Row],[Order Date]])/3,0)</f>
        <v>Q1</v>
      </c>
      <c r="W175" s="6">
        <f>MONTH(SalesDataTable[[#This Row],[Order Date]])</f>
        <v>2</v>
      </c>
      <c r="X175" s="9" t="str">
        <f>TEXT(SalesDataTable[[#This Row],[Order Date]],"mmm")</f>
        <v>Feb</v>
      </c>
    </row>
    <row r="176" spans="1:24" ht="15.5">
      <c r="A176" s="3">
        <v>539</v>
      </c>
      <c r="B176" s="4">
        <v>46059</v>
      </c>
      <c r="C176" s="12">
        <f>YEAR(SalesDataTable[[#This Row],[Order Date]])</f>
        <v>2026</v>
      </c>
      <c r="D176" s="15" t="str">
        <f>"Q"&amp;ROUNDUP(MONTH(SalesDataTable[[#This Row],[Order Date]])/3,0)</f>
        <v>Q1</v>
      </c>
      <c r="E176" s="12">
        <f>MONTH(SalesDataTable[[#This Row],[Order Date]])</f>
        <v>2</v>
      </c>
      <c r="F176" s="12" t="str">
        <f>TEXT(SalesDataTable[[#This Row],[Order Date]], "mmm")</f>
        <v>Feb</v>
      </c>
      <c r="G176" s="5" t="s">
        <v>0</v>
      </c>
      <c r="H176" s="5" t="s">
        <v>50</v>
      </c>
      <c r="I176" s="5" t="s">
        <v>28</v>
      </c>
      <c r="J176" s="5" t="s">
        <v>13</v>
      </c>
      <c r="K176" s="5" t="s">
        <v>9</v>
      </c>
      <c r="L176" s="5" t="s">
        <v>10</v>
      </c>
      <c r="M176" s="6">
        <v>3</v>
      </c>
      <c r="N176" s="7">
        <v>92.96</v>
      </c>
      <c r="O176" s="8">
        <v>0.15</v>
      </c>
      <c r="P176" s="7">
        <v>44.56</v>
      </c>
      <c r="Q176" s="7">
        <f t="shared" si="8"/>
        <v>237.048</v>
      </c>
      <c r="R176" s="7">
        <f t="shared" si="9"/>
        <v>133.68</v>
      </c>
      <c r="S176" s="7">
        <f t="shared" si="10"/>
        <v>103.36799999999999</v>
      </c>
      <c r="T176" s="9">
        <f t="shared" si="11"/>
        <v>0.43606358205932971</v>
      </c>
      <c r="U176" s="10">
        <f>YEAR(SalesDataTable[[#This Row],[Order Date]])</f>
        <v>2026</v>
      </c>
      <c r="V176" s="9" t="str">
        <f>"Q"&amp;ROUNDUP(MONTH(SalesDataTable[[#This Row],[Order Date]])/3,0)</f>
        <v>Q1</v>
      </c>
      <c r="W176" s="6">
        <f>MONTH(SalesDataTable[[#This Row],[Order Date]])</f>
        <v>2</v>
      </c>
      <c r="X176" s="9" t="str">
        <f>TEXT(SalesDataTable[[#This Row],[Order Date]],"mmm")</f>
        <v>Feb</v>
      </c>
    </row>
    <row r="177" spans="1:24" ht="15.5">
      <c r="A177" s="3">
        <v>1368</v>
      </c>
      <c r="B177" s="4">
        <v>46059</v>
      </c>
      <c r="C177" s="12">
        <f>YEAR(SalesDataTable[[#This Row],[Order Date]])</f>
        <v>2026</v>
      </c>
      <c r="D177" s="15" t="str">
        <f>"Q"&amp;ROUNDUP(MONTH(SalesDataTable[[#This Row],[Order Date]])/3,0)</f>
        <v>Q1</v>
      </c>
      <c r="E177" s="12">
        <f>MONTH(SalesDataTable[[#This Row],[Order Date]])</f>
        <v>2</v>
      </c>
      <c r="F177" s="12" t="str">
        <f>TEXT(SalesDataTable[[#This Row],[Order Date]], "mmm")</f>
        <v>Feb</v>
      </c>
      <c r="G177" s="5" t="s">
        <v>6</v>
      </c>
      <c r="H177" s="5" t="s">
        <v>43</v>
      </c>
      <c r="I177" s="5" t="s">
        <v>19</v>
      </c>
      <c r="J177" s="5" t="s">
        <v>13</v>
      </c>
      <c r="K177" s="5" t="s">
        <v>14</v>
      </c>
      <c r="L177" s="5" t="s">
        <v>15</v>
      </c>
      <c r="M177" s="6">
        <v>1</v>
      </c>
      <c r="N177" s="7">
        <v>36.520000000000003</v>
      </c>
      <c r="O177" s="8">
        <v>0</v>
      </c>
      <c r="P177" s="7">
        <v>13.94</v>
      </c>
      <c r="Q177" s="7">
        <f t="shared" si="8"/>
        <v>36.520000000000003</v>
      </c>
      <c r="R177" s="7">
        <f t="shared" si="9"/>
        <v>13.94</v>
      </c>
      <c r="S177" s="7">
        <f t="shared" si="10"/>
        <v>22.580000000000005</v>
      </c>
      <c r="T177" s="9">
        <f t="shared" si="11"/>
        <v>0.61829134720700996</v>
      </c>
      <c r="U177" s="10">
        <f>YEAR(SalesDataTable[[#This Row],[Order Date]])</f>
        <v>2026</v>
      </c>
      <c r="V177" s="9" t="str">
        <f>"Q"&amp;ROUNDUP(MONTH(SalesDataTable[[#This Row],[Order Date]])/3,0)</f>
        <v>Q1</v>
      </c>
      <c r="W177" s="6">
        <f>MONTH(SalesDataTable[[#This Row],[Order Date]])</f>
        <v>2</v>
      </c>
      <c r="X177" s="9" t="str">
        <f>TEXT(SalesDataTable[[#This Row],[Order Date]],"mmm")</f>
        <v>Feb</v>
      </c>
    </row>
    <row r="178" spans="1:24" ht="15.5">
      <c r="A178" s="3">
        <v>3506</v>
      </c>
      <c r="B178" s="4">
        <v>46059</v>
      </c>
      <c r="C178" s="12">
        <f>YEAR(SalesDataTable[[#This Row],[Order Date]])</f>
        <v>2026</v>
      </c>
      <c r="D178" s="15" t="str">
        <f>"Q"&amp;ROUNDUP(MONTH(SalesDataTable[[#This Row],[Order Date]])/3,0)</f>
        <v>Q1</v>
      </c>
      <c r="E178" s="12">
        <f>MONTH(SalesDataTable[[#This Row],[Order Date]])</f>
        <v>2</v>
      </c>
      <c r="F178" s="12" t="str">
        <f>TEXT(SalesDataTable[[#This Row],[Order Date]], "mmm")</f>
        <v>Feb</v>
      </c>
      <c r="G178" s="5" t="s">
        <v>0</v>
      </c>
      <c r="H178" s="5" t="s">
        <v>1</v>
      </c>
      <c r="I178" s="5" t="s">
        <v>19</v>
      </c>
      <c r="J178" s="5" t="s">
        <v>3</v>
      </c>
      <c r="K178" s="5" t="s">
        <v>34</v>
      </c>
      <c r="L178" s="5" t="s">
        <v>45</v>
      </c>
      <c r="M178" s="6">
        <v>3</v>
      </c>
      <c r="N178" s="7">
        <v>50.65</v>
      </c>
      <c r="O178" s="8">
        <v>0</v>
      </c>
      <c r="P178" s="7">
        <v>21.49</v>
      </c>
      <c r="Q178" s="7">
        <f t="shared" si="8"/>
        <v>151.94999999999999</v>
      </c>
      <c r="R178" s="7">
        <f t="shared" si="9"/>
        <v>64.47</v>
      </c>
      <c r="S178" s="7">
        <f t="shared" si="10"/>
        <v>87.47999999999999</v>
      </c>
      <c r="T178" s="9">
        <f t="shared" si="11"/>
        <v>0.57571569595261596</v>
      </c>
      <c r="U178" s="10">
        <f>YEAR(SalesDataTable[[#This Row],[Order Date]])</f>
        <v>2026</v>
      </c>
      <c r="V178" s="9" t="str">
        <f>"Q"&amp;ROUNDUP(MONTH(SalesDataTable[[#This Row],[Order Date]])/3,0)</f>
        <v>Q1</v>
      </c>
      <c r="W178" s="6">
        <f>MONTH(SalesDataTable[[#This Row],[Order Date]])</f>
        <v>2</v>
      </c>
      <c r="X178" s="9" t="str">
        <f>TEXT(SalesDataTable[[#This Row],[Order Date]],"mmm")</f>
        <v>Feb</v>
      </c>
    </row>
    <row r="179" spans="1:24" ht="15.5">
      <c r="A179" s="3">
        <v>1314</v>
      </c>
      <c r="B179" s="4">
        <v>46060</v>
      </c>
      <c r="C179" s="12">
        <f>YEAR(SalesDataTable[[#This Row],[Order Date]])</f>
        <v>2026</v>
      </c>
      <c r="D179" s="15" t="str">
        <f>"Q"&amp;ROUNDUP(MONTH(SalesDataTable[[#This Row],[Order Date]])/3,0)</f>
        <v>Q1</v>
      </c>
      <c r="E179" s="12">
        <f>MONTH(SalesDataTable[[#This Row],[Order Date]])</f>
        <v>2</v>
      </c>
      <c r="F179" s="12" t="str">
        <f>TEXT(SalesDataTable[[#This Row],[Order Date]], "mmm")</f>
        <v>Feb</v>
      </c>
      <c r="G179" s="5" t="s">
        <v>20</v>
      </c>
      <c r="H179" s="5" t="s">
        <v>21</v>
      </c>
      <c r="I179" s="5" t="s">
        <v>2</v>
      </c>
      <c r="J179" s="5" t="s">
        <v>3</v>
      </c>
      <c r="K179" s="5" t="s">
        <v>14</v>
      </c>
      <c r="L179" s="5" t="s">
        <v>15</v>
      </c>
      <c r="M179" s="6">
        <v>2</v>
      </c>
      <c r="N179" s="7">
        <v>37.03</v>
      </c>
      <c r="O179" s="8">
        <v>0.15</v>
      </c>
      <c r="P179" s="7">
        <v>13.87</v>
      </c>
      <c r="Q179" s="7">
        <f t="shared" si="8"/>
        <v>62.951000000000001</v>
      </c>
      <c r="R179" s="7">
        <f t="shared" si="9"/>
        <v>27.74</v>
      </c>
      <c r="S179" s="7">
        <f t="shared" si="10"/>
        <v>35.210999999999999</v>
      </c>
      <c r="T179" s="9">
        <f t="shared" si="11"/>
        <v>0.55933980397451988</v>
      </c>
      <c r="U179" s="10">
        <f>YEAR(SalesDataTable[[#This Row],[Order Date]])</f>
        <v>2026</v>
      </c>
      <c r="V179" s="9" t="str">
        <f>"Q"&amp;ROUNDUP(MONTH(SalesDataTable[[#This Row],[Order Date]])/3,0)</f>
        <v>Q1</v>
      </c>
      <c r="W179" s="6">
        <f>MONTH(SalesDataTable[[#This Row],[Order Date]])</f>
        <v>2</v>
      </c>
      <c r="X179" s="9" t="str">
        <f>TEXT(SalesDataTable[[#This Row],[Order Date]],"mmm")</f>
        <v>Feb</v>
      </c>
    </row>
    <row r="180" spans="1:24" ht="15.5">
      <c r="A180" s="3">
        <v>2092</v>
      </c>
      <c r="B180" s="4">
        <v>46060</v>
      </c>
      <c r="C180" s="12">
        <f>YEAR(SalesDataTable[[#This Row],[Order Date]])</f>
        <v>2026</v>
      </c>
      <c r="D180" s="15" t="str">
        <f>"Q"&amp;ROUNDUP(MONTH(SalesDataTable[[#This Row],[Order Date]])/3,0)</f>
        <v>Q1</v>
      </c>
      <c r="E180" s="12">
        <f>MONTH(SalesDataTable[[#This Row],[Order Date]])</f>
        <v>2</v>
      </c>
      <c r="F180" s="12" t="str">
        <f>TEXT(SalesDataTable[[#This Row],[Order Date]], "mmm")</f>
        <v>Feb</v>
      </c>
      <c r="G180" s="5" t="s">
        <v>11</v>
      </c>
      <c r="H180" s="5" t="s">
        <v>12</v>
      </c>
      <c r="I180" s="5" t="s">
        <v>2</v>
      </c>
      <c r="J180" s="5" t="s">
        <v>13</v>
      </c>
      <c r="K180" s="5" t="s">
        <v>34</v>
      </c>
      <c r="L180" s="5" t="s">
        <v>42</v>
      </c>
      <c r="M180" s="6">
        <v>1</v>
      </c>
      <c r="N180" s="7">
        <v>36.619999999999997</v>
      </c>
      <c r="O180" s="8">
        <v>0</v>
      </c>
      <c r="P180" s="7">
        <v>13.55</v>
      </c>
      <c r="Q180" s="7">
        <f t="shared" si="8"/>
        <v>36.619999999999997</v>
      </c>
      <c r="R180" s="7">
        <f t="shared" si="9"/>
        <v>13.55</v>
      </c>
      <c r="S180" s="7">
        <f t="shared" si="10"/>
        <v>23.069999999999997</v>
      </c>
      <c r="T180" s="9">
        <f t="shared" si="11"/>
        <v>0.62998361551064985</v>
      </c>
      <c r="U180" s="10">
        <f>YEAR(SalesDataTable[[#This Row],[Order Date]])</f>
        <v>2026</v>
      </c>
      <c r="V180" s="9" t="str">
        <f>"Q"&amp;ROUNDUP(MONTH(SalesDataTable[[#This Row],[Order Date]])/3,0)</f>
        <v>Q1</v>
      </c>
      <c r="W180" s="6">
        <f>MONTH(SalesDataTable[[#This Row],[Order Date]])</f>
        <v>2</v>
      </c>
      <c r="X180" s="9" t="str">
        <f>TEXT(SalesDataTable[[#This Row],[Order Date]],"mmm")</f>
        <v>Feb</v>
      </c>
    </row>
    <row r="181" spans="1:24" ht="15.5">
      <c r="A181" s="3">
        <v>5083</v>
      </c>
      <c r="B181" s="4">
        <v>46060</v>
      </c>
      <c r="C181" s="12">
        <f>YEAR(SalesDataTable[[#This Row],[Order Date]])</f>
        <v>2026</v>
      </c>
      <c r="D181" s="15" t="str">
        <f>"Q"&amp;ROUNDUP(MONTH(SalesDataTable[[#This Row],[Order Date]])/3,0)</f>
        <v>Q1</v>
      </c>
      <c r="E181" s="12">
        <f>MONTH(SalesDataTable[[#This Row],[Order Date]])</f>
        <v>2</v>
      </c>
      <c r="F181" s="12" t="str">
        <f>TEXT(SalesDataTable[[#This Row],[Order Date]], "mmm")</f>
        <v>Feb</v>
      </c>
      <c r="G181" s="5" t="s">
        <v>11</v>
      </c>
      <c r="H181" s="5" t="s">
        <v>52</v>
      </c>
      <c r="I181" s="5" t="s">
        <v>19</v>
      </c>
      <c r="J181" s="5" t="s">
        <v>3</v>
      </c>
      <c r="K181" s="5" t="s">
        <v>23</v>
      </c>
      <c r="L181" s="5" t="s">
        <v>40</v>
      </c>
      <c r="M181" s="6">
        <v>1</v>
      </c>
      <c r="N181" s="7">
        <v>81.47</v>
      </c>
      <c r="O181" s="8">
        <v>0</v>
      </c>
      <c r="P181" s="7">
        <v>39.18</v>
      </c>
      <c r="Q181" s="7">
        <f t="shared" si="8"/>
        <v>81.47</v>
      </c>
      <c r="R181" s="7">
        <f t="shared" si="9"/>
        <v>39.18</v>
      </c>
      <c r="S181" s="7">
        <f t="shared" si="10"/>
        <v>42.29</v>
      </c>
      <c r="T181" s="9">
        <f t="shared" si="11"/>
        <v>0.51908678040996681</v>
      </c>
      <c r="U181" s="10">
        <f>YEAR(SalesDataTable[[#This Row],[Order Date]])</f>
        <v>2026</v>
      </c>
      <c r="V181" s="9" t="str">
        <f>"Q"&amp;ROUNDUP(MONTH(SalesDataTable[[#This Row],[Order Date]])/3,0)</f>
        <v>Q1</v>
      </c>
      <c r="W181" s="6">
        <f>MONTH(SalesDataTable[[#This Row],[Order Date]])</f>
        <v>2</v>
      </c>
      <c r="X181" s="9" t="str">
        <f>TEXT(SalesDataTable[[#This Row],[Order Date]],"mmm")</f>
        <v>Feb</v>
      </c>
    </row>
    <row r="182" spans="1:24" ht="15.5">
      <c r="A182" s="3">
        <v>582</v>
      </c>
      <c r="B182" s="4">
        <v>46061</v>
      </c>
      <c r="C182" s="12">
        <f>YEAR(SalesDataTable[[#This Row],[Order Date]])</f>
        <v>2026</v>
      </c>
      <c r="D182" s="15" t="str">
        <f>"Q"&amp;ROUNDUP(MONTH(SalesDataTable[[#This Row],[Order Date]])/3,0)</f>
        <v>Q1</v>
      </c>
      <c r="E182" s="12">
        <f>MONTH(SalesDataTable[[#This Row],[Order Date]])</f>
        <v>2</v>
      </c>
      <c r="F182" s="12" t="str">
        <f>TEXT(SalesDataTable[[#This Row],[Order Date]], "mmm")</f>
        <v>Feb</v>
      </c>
      <c r="G182" s="5" t="s">
        <v>6</v>
      </c>
      <c r="H182" s="5" t="s">
        <v>7</v>
      </c>
      <c r="I182" s="5" t="s">
        <v>8</v>
      </c>
      <c r="J182" s="5" t="s">
        <v>3</v>
      </c>
      <c r="K182" s="5" t="s">
        <v>23</v>
      </c>
      <c r="L182" s="5" t="s">
        <v>51</v>
      </c>
      <c r="M182" s="6">
        <v>12</v>
      </c>
      <c r="N182" s="7">
        <v>122.75</v>
      </c>
      <c r="O182" s="8">
        <v>0.15</v>
      </c>
      <c r="P182" s="7">
        <v>62.51</v>
      </c>
      <c r="Q182" s="7">
        <f t="shared" si="8"/>
        <v>1252.05</v>
      </c>
      <c r="R182" s="7">
        <f t="shared" si="9"/>
        <v>750.12</v>
      </c>
      <c r="S182" s="7">
        <f t="shared" si="10"/>
        <v>501.92999999999995</v>
      </c>
      <c r="T182" s="9">
        <f t="shared" si="11"/>
        <v>0.40088654606445429</v>
      </c>
      <c r="U182" s="10">
        <f>YEAR(SalesDataTable[[#This Row],[Order Date]])</f>
        <v>2026</v>
      </c>
      <c r="V182" s="9" t="str">
        <f>"Q"&amp;ROUNDUP(MONTH(SalesDataTable[[#This Row],[Order Date]])/3,0)</f>
        <v>Q1</v>
      </c>
      <c r="W182" s="6">
        <f>MONTH(SalesDataTable[[#This Row],[Order Date]])</f>
        <v>2</v>
      </c>
      <c r="X182" s="9" t="str">
        <f>TEXT(SalesDataTable[[#This Row],[Order Date]],"mmm")</f>
        <v>Feb</v>
      </c>
    </row>
    <row r="183" spans="1:24" ht="15.5">
      <c r="A183" s="3">
        <v>902</v>
      </c>
      <c r="B183" s="4">
        <v>46061</v>
      </c>
      <c r="C183" s="12">
        <f>YEAR(SalesDataTable[[#This Row],[Order Date]])</f>
        <v>2026</v>
      </c>
      <c r="D183" s="15" t="str">
        <f>"Q"&amp;ROUNDUP(MONTH(SalesDataTable[[#This Row],[Order Date]])/3,0)</f>
        <v>Q1</v>
      </c>
      <c r="E183" s="12">
        <f>MONTH(SalesDataTable[[#This Row],[Order Date]])</f>
        <v>2</v>
      </c>
      <c r="F183" s="12" t="str">
        <f>TEXT(SalesDataTable[[#This Row],[Order Date]], "mmm")</f>
        <v>Feb</v>
      </c>
      <c r="G183" s="5" t="s">
        <v>0</v>
      </c>
      <c r="H183" s="5" t="s">
        <v>36</v>
      </c>
      <c r="I183" s="5" t="s">
        <v>2</v>
      </c>
      <c r="J183" s="5" t="s">
        <v>16</v>
      </c>
      <c r="K183" s="5" t="s">
        <v>34</v>
      </c>
      <c r="L183" s="5" t="s">
        <v>45</v>
      </c>
      <c r="M183" s="6">
        <v>1</v>
      </c>
      <c r="N183" s="7">
        <v>50.38</v>
      </c>
      <c r="O183" s="8">
        <v>0.05</v>
      </c>
      <c r="P183" s="7">
        <v>21.95</v>
      </c>
      <c r="Q183" s="7">
        <f t="shared" si="8"/>
        <v>47.860999999999997</v>
      </c>
      <c r="R183" s="7">
        <f t="shared" si="9"/>
        <v>21.95</v>
      </c>
      <c r="S183" s="7">
        <f t="shared" si="10"/>
        <v>25.910999999999998</v>
      </c>
      <c r="T183" s="9">
        <f t="shared" si="11"/>
        <v>0.54138024696516995</v>
      </c>
      <c r="U183" s="10">
        <f>YEAR(SalesDataTable[[#This Row],[Order Date]])</f>
        <v>2026</v>
      </c>
      <c r="V183" s="9" t="str">
        <f>"Q"&amp;ROUNDUP(MONTH(SalesDataTable[[#This Row],[Order Date]])/3,0)</f>
        <v>Q1</v>
      </c>
      <c r="W183" s="6">
        <f>MONTH(SalesDataTable[[#This Row],[Order Date]])</f>
        <v>2</v>
      </c>
      <c r="X183" s="9" t="str">
        <f>TEXT(SalesDataTable[[#This Row],[Order Date]],"mmm")</f>
        <v>Feb</v>
      </c>
    </row>
    <row r="184" spans="1:24" ht="15.5">
      <c r="A184" s="3">
        <v>2396</v>
      </c>
      <c r="B184" s="4">
        <v>46061</v>
      </c>
      <c r="C184" s="12">
        <f>YEAR(SalesDataTable[[#This Row],[Order Date]])</f>
        <v>2026</v>
      </c>
      <c r="D184" s="15" t="str">
        <f>"Q"&amp;ROUNDUP(MONTH(SalesDataTable[[#This Row],[Order Date]])/3,0)</f>
        <v>Q1</v>
      </c>
      <c r="E184" s="12">
        <f>MONTH(SalesDataTable[[#This Row],[Order Date]])</f>
        <v>2</v>
      </c>
      <c r="F184" s="12" t="str">
        <f>TEXT(SalesDataTable[[#This Row],[Order Date]], "mmm")</f>
        <v>Feb</v>
      </c>
      <c r="G184" s="5" t="s">
        <v>20</v>
      </c>
      <c r="H184" s="5" t="s">
        <v>31</v>
      </c>
      <c r="I184" s="5" t="s">
        <v>2</v>
      </c>
      <c r="J184" s="5" t="s">
        <v>16</v>
      </c>
      <c r="K184" s="5" t="s">
        <v>34</v>
      </c>
      <c r="L184" s="5" t="s">
        <v>45</v>
      </c>
      <c r="M184" s="6">
        <v>2</v>
      </c>
      <c r="N184" s="7">
        <v>50.4</v>
      </c>
      <c r="O184" s="8">
        <v>0</v>
      </c>
      <c r="P184" s="7">
        <v>21.43</v>
      </c>
      <c r="Q184" s="7">
        <f t="shared" si="8"/>
        <v>100.8</v>
      </c>
      <c r="R184" s="7">
        <f t="shared" si="9"/>
        <v>42.86</v>
      </c>
      <c r="S184" s="7">
        <f t="shared" si="10"/>
        <v>57.94</v>
      </c>
      <c r="T184" s="9">
        <f t="shared" si="11"/>
        <v>0.57480158730158726</v>
      </c>
      <c r="U184" s="10">
        <f>YEAR(SalesDataTable[[#This Row],[Order Date]])</f>
        <v>2026</v>
      </c>
      <c r="V184" s="9" t="str">
        <f>"Q"&amp;ROUNDUP(MONTH(SalesDataTable[[#This Row],[Order Date]])/3,0)</f>
        <v>Q1</v>
      </c>
      <c r="W184" s="6">
        <f>MONTH(SalesDataTable[[#This Row],[Order Date]])</f>
        <v>2</v>
      </c>
      <c r="X184" s="9" t="str">
        <f>TEXT(SalesDataTable[[#This Row],[Order Date]],"mmm")</f>
        <v>Feb</v>
      </c>
    </row>
    <row r="185" spans="1:24" ht="15.5">
      <c r="A185" s="3">
        <v>2494</v>
      </c>
      <c r="B185" s="4">
        <v>46061</v>
      </c>
      <c r="C185" s="12">
        <f>YEAR(SalesDataTable[[#This Row],[Order Date]])</f>
        <v>2026</v>
      </c>
      <c r="D185" s="15" t="str">
        <f>"Q"&amp;ROUNDUP(MONTH(SalesDataTable[[#This Row],[Order Date]])/3,0)</f>
        <v>Q1</v>
      </c>
      <c r="E185" s="12">
        <f>MONTH(SalesDataTable[[#This Row],[Order Date]])</f>
        <v>2</v>
      </c>
      <c r="F185" s="12" t="str">
        <f>TEXT(SalesDataTable[[#This Row],[Order Date]], "mmm")</f>
        <v>Feb</v>
      </c>
      <c r="G185" s="5" t="s">
        <v>11</v>
      </c>
      <c r="H185" s="5" t="s">
        <v>25</v>
      </c>
      <c r="I185" s="5" t="s">
        <v>2</v>
      </c>
      <c r="J185" s="5" t="s">
        <v>13</v>
      </c>
      <c r="K185" s="5" t="s">
        <v>9</v>
      </c>
      <c r="L185" s="5" t="s">
        <v>46</v>
      </c>
      <c r="M185" s="6">
        <v>1</v>
      </c>
      <c r="N185" s="7">
        <v>69.98</v>
      </c>
      <c r="O185" s="8">
        <v>0</v>
      </c>
      <c r="P185" s="7">
        <v>33.21</v>
      </c>
      <c r="Q185" s="7">
        <f t="shared" si="8"/>
        <v>69.98</v>
      </c>
      <c r="R185" s="7">
        <f t="shared" si="9"/>
        <v>33.21</v>
      </c>
      <c r="S185" s="7">
        <f t="shared" si="10"/>
        <v>36.770000000000003</v>
      </c>
      <c r="T185" s="9">
        <f t="shared" si="11"/>
        <v>0.52543583881108891</v>
      </c>
      <c r="U185" s="10">
        <f>YEAR(SalesDataTable[[#This Row],[Order Date]])</f>
        <v>2026</v>
      </c>
      <c r="V185" s="9" t="str">
        <f>"Q"&amp;ROUNDUP(MONTH(SalesDataTable[[#This Row],[Order Date]])/3,0)</f>
        <v>Q1</v>
      </c>
      <c r="W185" s="6">
        <f>MONTH(SalesDataTable[[#This Row],[Order Date]])</f>
        <v>2</v>
      </c>
      <c r="X185" s="9" t="str">
        <f>TEXT(SalesDataTable[[#This Row],[Order Date]],"mmm")</f>
        <v>Feb</v>
      </c>
    </row>
    <row r="186" spans="1:24" ht="15.5">
      <c r="A186" s="3">
        <v>2925</v>
      </c>
      <c r="B186" s="4">
        <v>46061</v>
      </c>
      <c r="C186" s="12">
        <f>YEAR(SalesDataTable[[#This Row],[Order Date]])</f>
        <v>2026</v>
      </c>
      <c r="D186" s="15" t="str">
        <f>"Q"&amp;ROUNDUP(MONTH(SalesDataTable[[#This Row],[Order Date]])/3,0)</f>
        <v>Q1</v>
      </c>
      <c r="E186" s="12">
        <f>MONTH(SalesDataTable[[#This Row],[Order Date]])</f>
        <v>2</v>
      </c>
      <c r="F186" s="12" t="str">
        <f>TEXT(SalesDataTable[[#This Row],[Order Date]], "mmm")</f>
        <v>Feb</v>
      </c>
      <c r="G186" s="5" t="s">
        <v>0</v>
      </c>
      <c r="H186" s="5" t="s">
        <v>1</v>
      </c>
      <c r="I186" s="5" t="s">
        <v>19</v>
      </c>
      <c r="J186" s="5" t="s">
        <v>13</v>
      </c>
      <c r="K186" s="5" t="s">
        <v>9</v>
      </c>
      <c r="L186" s="5" t="s">
        <v>10</v>
      </c>
      <c r="M186" s="6">
        <v>3</v>
      </c>
      <c r="N186" s="7">
        <v>90.04</v>
      </c>
      <c r="O186" s="8">
        <v>0.05</v>
      </c>
      <c r="P186" s="7">
        <v>45.25</v>
      </c>
      <c r="Q186" s="7">
        <f t="shared" si="8"/>
        <v>256.61399999999998</v>
      </c>
      <c r="R186" s="7">
        <f t="shared" si="9"/>
        <v>135.75</v>
      </c>
      <c r="S186" s="7">
        <f t="shared" si="10"/>
        <v>120.86399999999998</v>
      </c>
      <c r="T186" s="9">
        <f t="shared" si="11"/>
        <v>0.47099534709719654</v>
      </c>
      <c r="U186" s="10">
        <f>YEAR(SalesDataTable[[#This Row],[Order Date]])</f>
        <v>2026</v>
      </c>
      <c r="V186" s="9" t="str">
        <f>"Q"&amp;ROUNDUP(MONTH(SalesDataTable[[#This Row],[Order Date]])/3,0)</f>
        <v>Q1</v>
      </c>
      <c r="W186" s="6">
        <f>MONTH(SalesDataTable[[#This Row],[Order Date]])</f>
        <v>2</v>
      </c>
      <c r="X186" s="9" t="str">
        <f>TEXT(SalesDataTable[[#This Row],[Order Date]],"mmm")</f>
        <v>Feb</v>
      </c>
    </row>
    <row r="187" spans="1:24" ht="15.5">
      <c r="A187" s="3">
        <v>3614</v>
      </c>
      <c r="B187" s="4">
        <v>46061</v>
      </c>
      <c r="C187" s="12">
        <f>YEAR(SalesDataTable[[#This Row],[Order Date]])</f>
        <v>2026</v>
      </c>
      <c r="D187" s="15" t="str">
        <f>"Q"&amp;ROUNDUP(MONTH(SalesDataTable[[#This Row],[Order Date]])/3,0)</f>
        <v>Q1</v>
      </c>
      <c r="E187" s="12">
        <f>MONTH(SalesDataTable[[#This Row],[Order Date]])</f>
        <v>2</v>
      </c>
      <c r="F187" s="12" t="str">
        <f>TEXT(SalesDataTable[[#This Row],[Order Date]], "mmm")</f>
        <v>Feb</v>
      </c>
      <c r="G187" s="5" t="s">
        <v>6</v>
      </c>
      <c r="H187" s="5" t="s">
        <v>49</v>
      </c>
      <c r="I187" s="5" t="s">
        <v>2</v>
      </c>
      <c r="J187" s="5" t="s">
        <v>13</v>
      </c>
      <c r="K187" s="5" t="s">
        <v>34</v>
      </c>
      <c r="L187" s="5" t="s">
        <v>45</v>
      </c>
      <c r="M187" s="6">
        <v>3</v>
      </c>
      <c r="N187" s="7">
        <v>51.18</v>
      </c>
      <c r="O187" s="8">
        <v>0</v>
      </c>
      <c r="P187" s="7">
        <v>21.95</v>
      </c>
      <c r="Q187" s="7">
        <f t="shared" si="8"/>
        <v>153.54</v>
      </c>
      <c r="R187" s="7">
        <f t="shared" si="9"/>
        <v>65.849999999999994</v>
      </c>
      <c r="S187" s="7">
        <f t="shared" si="10"/>
        <v>87.69</v>
      </c>
      <c r="T187" s="9">
        <f t="shared" si="11"/>
        <v>0.57112153184837833</v>
      </c>
      <c r="U187" s="10">
        <f>YEAR(SalesDataTable[[#This Row],[Order Date]])</f>
        <v>2026</v>
      </c>
      <c r="V187" s="9" t="str">
        <f>"Q"&amp;ROUNDUP(MONTH(SalesDataTable[[#This Row],[Order Date]])/3,0)</f>
        <v>Q1</v>
      </c>
      <c r="W187" s="6">
        <f>MONTH(SalesDataTable[[#This Row],[Order Date]])</f>
        <v>2</v>
      </c>
      <c r="X187" s="9" t="str">
        <f>TEXT(SalesDataTable[[#This Row],[Order Date]],"mmm")</f>
        <v>Feb</v>
      </c>
    </row>
    <row r="188" spans="1:24" ht="15.5">
      <c r="A188" s="3">
        <v>4360</v>
      </c>
      <c r="B188" s="4">
        <v>46061</v>
      </c>
      <c r="C188" s="12">
        <f>YEAR(SalesDataTable[[#This Row],[Order Date]])</f>
        <v>2026</v>
      </c>
      <c r="D188" s="15" t="str">
        <f>"Q"&amp;ROUNDUP(MONTH(SalesDataTable[[#This Row],[Order Date]])/3,0)</f>
        <v>Q1</v>
      </c>
      <c r="E188" s="12">
        <f>MONTH(SalesDataTable[[#This Row],[Order Date]])</f>
        <v>2</v>
      </c>
      <c r="F188" s="12" t="str">
        <f>TEXT(SalesDataTable[[#This Row],[Order Date]], "mmm")</f>
        <v>Feb</v>
      </c>
      <c r="G188" s="5" t="s">
        <v>0</v>
      </c>
      <c r="H188" s="5" t="s">
        <v>50</v>
      </c>
      <c r="I188" s="5" t="s">
        <v>2</v>
      </c>
      <c r="J188" s="5" t="s">
        <v>13</v>
      </c>
      <c r="K188" s="5" t="s">
        <v>14</v>
      </c>
      <c r="L188" s="5" t="s">
        <v>15</v>
      </c>
      <c r="M188" s="6">
        <v>1</v>
      </c>
      <c r="N188" s="7">
        <v>35.69</v>
      </c>
      <c r="O188" s="8">
        <v>0</v>
      </c>
      <c r="P188" s="7">
        <v>13.38</v>
      </c>
      <c r="Q188" s="7">
        <f t="shared" si="8"/>
        <v>35.69</v>
      </c>
      <c r="R188" s="7">
        <f t="shared" si="9"/>
        <v>13.38</v>
      </c>
      <c r="S188" s="7">
        <f t="shared" si="10"/>
        <v>22.309999999999995</v>
      </c>
      <c r="T188" s="9">
        <f t="shared" si="11"/>
        <v>0.62510507144858496</v>
      </c>
      <c r="U188" s="10">
        <f>YEAR(SalesDataTable[[#This Row],[Order Date]])</f>
        <v>2026</v>
      </c>
      <c r="V188" s="9" t="str">
        <f>"Q"&amp;ROUNDUP(MONTH(SalesDataTable[[#This Row],[Order Date]])/3,0)</f>
        <v>Q1</v>
      </c>
      <c r="W188" s="6">
        <f>MONTH(SalesDataTable[[#This Row],[Order Date]])</f>
        <v>2</v>
      </c>
      <c r="X188" s="9" t="str">
        <f>TEXT(SalesDataTable[[#This Row],[Order Date]],"mmm")</f>
        <v>Feb</v>
      </c>
    </row>
    <row r="189" spans="1:24" ht="15.5">
      <c r="A189" s="3">
        <v>4582</v>
      </c>
      <c r="B189" s="4">
        <v>46061</v>
      </c>
      <c r="C189" s="12">
        <f>YEAR(SalesDataTable[[#This Row],[Order Date]])</f>
        <v>2026</v>
      </c>
      <c r="D189" s="15" t="str">
        <f>"Q"&amp;ROUNDUP(MONTH(SalesDataTable[[#This Row],[Order Date]])/3,0)</f>
        <v>Q1</v>
      </c>
      <c r="E189" s="12">
        <f>MONTH(SalesDataTable[[#This Row],[Order Date]])</f>
        <v>2</v>
      </c>
      <c r="F189" s="12" t="str">
        <f>TEXT(SalesDataTable[[#This Row],[Order Date]], "mmm")</f>
        <v>Feb</v>
      </c>
      <c r="G189" s="5" t="s">
        <v>20</v>
      </c>
      <c r="H189" s="5" t="s">
        <v>31</v>
      </c>
      <c r="I189" s="5" t="s">
        <v>2</v>
      </c>
      <c r="J189" s="5" t="s">
        <v>13</v>
      </c>
      <c r="K189" s="5" t="s">
        <v>4</v>
      </c>
      <c r="L189" s="5" t="s">
        <v>22</v>
      </c>
      <c r="M189" s="6">
        <v>3</v>
      </c>
      <c r="N189" s="7">
        <v>50.29</v>
      </c>
      <c r="O189" s="8">
        <v>0.05</v>
      </c>
      <c r="P189" s="7">
        <v>22.87</v>
      </c>
      <c r="Q189" s="7">
        <f t="shared" si="8"/>
        <v>143.32650000000001</v>
      </c>
      <c r="R189" s="7">
        <f t="shared" si="9"/>
        <v>68.61</v>
      </c>
      <c r="S189" s="7">
        <f t="shared" si="10"/>
        <v>74.716500000000011</v>
      </c>
      <c r="T189" s="9">
        <f t="shared" si="11"/>
        <v>0.52130275978273388</v>
      </c>
      <c r="U189" s="10">
        <f>YEAR(SalesDataTable[[#This Row],[Order Date]])</f>
        <v>2026</v>
      </c>
      <c r="V189" s="9" t="str">
        <f>"Q"&amp;ROUNDUP(MONTH(SalesDataTable[[#This Row],[Order Date]])/3,0)</f>
        <v>Q1</v>
      </c>
      <c r="W189" s="6">
        <f>MONTH(SalesDataTable[[#This Row],[Order Date]])</f>
        <v>2</v>
      </c>
      <c r="X189" s="9" t="str">
        <f>TEXT(SalesDataTable[[#This Row],[Order Date]],"mmm")</f>
        <v>Feb</v>
      </c>
    </row>
    <row r="190" spans="1:24" ht="15.5">
      <c r="A190" s="3">
        <v>4381</v>
      </c>
      <c r="B190" s="4">
        <v>46062</v>
      </c>
      <c r="C190" s="12">
        <f>YEAR(SalesDataTable[[#This Row],[Order Date]])</f>
        <v>2026</v>
      </c>
      <c r="D190" s="15" t="str">
        <f>"Q"&amp;ROUNDUP(MONTH(SalesDataTable[[#This Row],[Order Date]])/3,0)</f>
        <v>Q1</v>
      </c>
      <c r="E190" s="12">
        <f>MONTH(SalesDataTable[[#This Row],[Order Date]])</f>
        <v>2</v>
      </c>
      <c r="F190" s="12" t="str">
        <f>TEXT(SalesDataTable[[#This Row],[Order Date]], "mmm")</f>
        <v>Feb</v>
      </c>
      <c r="G190" s="5" t="s">
        <v>6</v>
      </c>
      <c r="H190" s="5" t="s">
        <v>43</v>
      </c>
      <c r="I190" s="5" t="s">
        <v>28</v>
      </c>
      <c r="J190" s="5" t="s">
        <v>3</v>
      </c>
      <c r="K190" s="5" t="s">
        <v>23</v>
      </c>
      <c r="L190" s="5" t="s">
        <v>29</v>
      </c>
      <c r="M190" s="6">
        <v>1</v>
      </c>
      <c r="N190" s="7">
        <v>194.32</v>
      </c>
      <c r="O190" s="8">
        <v>0.05</v>
      </c>
      <c r="P190" s="7">
        <v>102.52</v>
      </c>
      <c r="Q190" s="7">
        <f t="shared" si="8"/>
        <v>184.60399999999998</v>
      </c>
      <c r="R190" s="7">
        <f t="shared" si="9"/>
        <v>102.52</v>
      </c>
      <c r="S190" s="7">
        <f t="shared" si="10"/>
        <v>82.083999999999989</v>
      </c>
      <c r="T190" s="9">
        <f t="shared" si="11"/>
        <v>0.44464908669367942</v>
      </c>
      <c r="U190" s="10">
        <f>YEAR(SalesDataTable[[#This Row],[Order Date]])</f>
        <v>2026</v>
      </c>
      <c r="V190" s="9" t="str">
        <f>"Q"&amp;ROUNDUP(MONTH(SalesDataTable[[#This Row],[Order Date]])/3,0)</f>
        <v>Q1</v>
      </c>
      <c r="W190" s="6">
        <f>MONTH(SalesDataTable[[#This Row],[Order Date]])</f>
        <v>2</v>
      </c>
      <c r="X190" s="9" t="str">
        <f>TEXT(SalesDataTable[[#This Row],[Order Date]],"mmm")</f>
        <v>Feb</v>
      </c>
    </row>
    <row r="191" spans="1:24" ht="15.5">
      <c r="A191" s="3">
        <v>4964</v>
      </c>
      <c r="B191" s="4">
        <v>46062</v>
      </c>
      <c r="C191" s="12">
        <f>YEAR(SalesDataTable[[#This Row],[Order Date]])</f>
        <v>2026</v>
      </c>
      <c r="D191" s="15" t="str">
        <f>"Q"&amp;ROUNDUP(MONTH(SalesDataTable[[#This Row],[Order Date]])/3,0)</f>
        <v>Q1</v>
      </c>
      <c r="E191" s="12">
        <f>MONTH(SalesDataTable[[#This Row],[Order Date]])</f>
        <v>2</v>
      </c>
      <c r="F191" s="12" t="str">
        <f>TEXT(SalesDataTable[[#This Row],[Order Date]], "mmm")</f>
        <v>Feb</v>
      </c>
      <c r="G191" s="5" t="s">
        <v>20</v>
      </c>
      <c r="H191" s="5" t="s">
        <v>47</v>
      </c>
      <c r="I191" s="5" t="s">
        <v>19</v>
      </c>
      <c r="J191" s="5" t="s">
        <v>13</v>
      </c>
      <c r="K191" s="5" t="s">
        <v>34</v>
      </c>
      <c r="L191" s="5" t="s">
        <v>35</v>
      </c>
      <c r="M191" s="6">
        <v>4</v>
      </c>
      <c r="N191" s="7">
        <v>40.44</v>
      </c>
      <c r="O191" s="8">
        <v>0</v>
      </c>
      <c r="P191" s="7">
        <v>14.75</v>
      </c>
      <c r="Q191" s="7">
        <f t="shared" si="8"/>
        <v>161.76</v>
      </c>
      <c r="R191" s="7">
        <f t="shared" si="9"/>
        <v>59</v>
      </c>
      <c r="S191" s="7">
        <f t="shared" si="10"/>
        <v>102.75999999999999</v>
      </c>
      <c r="T191" s="9">
        <f t="shared" si="11"/>
        <v>0.63526211671612265</v>
      </c>
      <c r="U191" s="10">
        <f>YEAR(SalesDataTable[[#This Row],[Order Date]])</f>
        <v>2026</v>
      </c>
      <c r="V191" s="9" t="str">
        <f>"Q"&amp;ROUNDUP(MONTH(SalesDataTable[[#This Row],[Order Date]])/3,0)</f>
        <v>Q1</v>
      </c>
      <c r="W191" s="6">
        <f>MONTH(SalesDataTable[[#This Row],[Order Date]])</f>
        <v>2</v>
      </c>
      <c r="X191" s="9" t="str">
        <f>TEXT(SalesDataTable[[#This Row],[Order Date]],"mmm")</f>
        <v>Feb</v>
      </c>
    </row>
    <row r="192" spans="1:24" ht="15.5">
      <c r="A192" s="3">
        <v>255</v>
      </c>
      <c r="B192" s="4">
        <v>46063</v>
      </c>
      <c r="C192" s="12">
        <f>YEAR(SalesDataTable[[#This Row],[Order Date]])</f>
        <v>2026</v>
      </c>
      <c r="D192" s="15" t="str">
        <f>"Q"&amp;ROUNDUP(MONTH(SalesDataTable[[#This Row],[Order Date]])/3,0)</f>
        <v>Q1</v>
      </c>
      <c r="E192" s="12">
        <f>MONTH(SalesDataTable[[#This Row],[Order Date]])</f>
        <v>2</v>
      </c>
      <c r="F192" s="12" t="str">
        <f>TEXT(SalesDataTable[[#This Row],[Order Date]], "mmm")</f>
        <v>Feb</v>
      </c>
      <c r="G192" s="5" t="s">
        <v>20</v>
      </c>
      <c r="H192" s="5" t="s">
        <v>31</v>
      </c>
      <c r="I192" s="5" t="s">
        <v>2</v>
      </c>
      <c r="J192" s="5" t="s">
        <v>13</v>
      </c>
      <c r="K192" s="5" t="s">
        <v>14</v>
      </c>
      <c r="L192" s="5" t="s">
        <v>44</v>
      </c>
      <c r="M192" s="6">
        <v>3</v>
      </c>
      <c r="N192" s="7">
        <v>134.53</v>
      </c>
      <c r="O192" s="8">
        <v>0.1</v>
      </c>
      <c r="P192" s="7">
        <v>69.12</v>
      </c>
      <c r="Q192" s="7">
        <f t="shared" si="8"/>
        <v>363.23100000000005</v>
      </c>
      <c r="R192" s="7">
        <f t="shared" si="9"/>
        <v>207.36</v>
      </c>
      <c r="S192" s="7">
        <f t="shared" si="10"/>
        <v>155.87100000000004</v>
      </c>
      <c r="T192" s="9">
        <f t="shared" si="11"/>
        <v>0.42912361555043488</v>
      </c>
      <c r="U192" s="10">
        <f>YEAR(SalesDataTable[[#This Row],[Order Date]])</f>
        <v>2026</v>
      </c>
      <c r="V192" s="9" t="str">
        <f>"Q"&amp;ROUNDUP(MONTH(SalesDataTable[[#This Row],[Order Date]])/3,0)</f>
        <v>Q1</v>
      </c>
      <c r="W192" s="6">
        <f>MONTH(SalesDataTable[[#This Row],[Order Date]])</f>
        <v>2</v>
      </c>
      <c r="X192" s="9" t="str">
        <f>TEXT(SalesDataTable[[#This Row],[Order Date]],"mmm")</f>
        <v>Feb</v>
      </c>
    </row>
    <row r="193" spans="1:24" ht="15.5">
      <c r="A193" s="3">
        <v>2178</v>
      </c>
      <c r="B193" s="4">
        <v>46063</v>
      </c>
      <c r="C193" s="12">
        <f>YEAR(SalesDataTable[[#This Row],[Order Date]])</f>
        <v>2026</v>
      </c>
      <c r="D193" s="15" t="str">
        <f>"Q"&amp;ROUNDUP(MONTH(SalesDataTable[[#This Row],[Order Date]])/3,0)</f>
        <v>Q1</v>
      </c>
      <c r="E193" s="12">
        <f>MONTH(SalesDataTable[[#This Row],[Order Date]])</f>
        <v>2</v>
      </c>
      <c r="F193" s="12" t="str">
        <f>TEXT(SalesDataTable[[#This Row],[Order Date]], "mmm")</f>
        <v>Feb</v>
      </c>
      <c r="G193" s="5" t="s">
        <v>11</v>
      </c>
      <c r="H193" s="5" t="s">
        <v>12</v>
      </c>
      <c r="I193" s="5" t="s">
        <v>28</v>
      </c>
      <c r="J193" s="5" t="s">
        <v>13</v>
      </c>
      <c r="K193" s="5" t="s">
        <v>9</v>
      </c>
      <c r="L193" s="5" t="s">
        <v>37</v>
      </c>
      <c r="M193" s="6">
        <v>6</v>
      </c>
      <c r="N193" s="7">
        <v>154.05000000000001</v>
      </c>
      <c r="O193" s="8">
        <v>0</v>
      </c>
      <c r="P193" s="7">
        <v>79.25</v>
      </c>
      <c r="Q193" s="7">
        <f t="shared" si="8"/>
        <v>924.30000000000007</v>
      </c>
      <c r="R193" s="7">
        <f t="shared" si="9"/>
        <v>475.5</v>
      </c>
      <c r="S193" s="7">
        <f t="shared" si="10"/>
        <v>448.80000000000007</v>
      </c>
      <c r="T193" s="9">
        <f t="shared" si="11"/>
        <v>0.4855566374553717</v>
      </c>
      <c r="U193" s="10">
        <f>YEAR(SalesDataTable[[#This Row],[Order Date]])</f>
        <v>2026</v>
      </c>
      <c r="V193" s="9" t="str">
        <f>"Q"&amp;ROUNDUP(MONTH(SalesDataTable[[#This Row],[Order Date]])/3,0)</f>
        <v>Q1</v>
      </c>
      <c r="W193" s="6">
        <f>MONTH(SalesDataTable[[#This Row],[Order Date]])</f>
        <v>2</v>
      </c>
      <c r="X193" s="9" t="str">
        <f>TEXT(SalesDataTable[[#This Row],[Order Date]],"mmm")</f>
        <v>Feb</v>
      </c>
    </row>
    <row r="194" spans="1:24" ht="15.5">
      <c r="A194" s="3">
        <v>3416</v>
      </c>
      <c r="B194" s="4">
        <v>46063</v>
      </c>
      <c r="C194" s="12">
        <f>YEAR(SalesDataTable[[#This Row],[Order Date]])</f>
        <v>2026</v>
      </c>
      <c r="D194" s="15" t="str">
        <f>"Q"&amp;ROUNDUP(MONTH(SalesDataTable[[#This Row],[Order Date]])/3,0)</f>
        <v>Q1</v>
      </c>
      <c r="E194" s="12">
        <f>MONTH(SalesDataTable[[#This Row],[Order Date]])</f>
        <v>2</v>
      </c>
      <c r="F194" s="12" t="str">
        <f>TEXT(SalesDataTable[[#This Row],[Order Date]], "mmm")</f>
        <v>Feb</v>
      </c>
      <c r="G194" s="5" t="s">
        <v>11</v>
      </c>
      <c r="H194" s="5" t="s">
        <v>12</v>
      </c>
      <c r="I194" s="5" t="s">
        <v>2</v>
      </c>
      <c r="J194" s="5" t="s">
        <v>13</v>
      </c>
      <c r="K194" s="5" t="s">
        <v>14</v>
      </c>
      <c r="L194" s="5" t="s">
        <v>44</v>
      </c>
      <c r="M194" s="6">
        <v>1</v>
      </c>
      <c r="N194" s="7">
        <v>135.4</v>
      </c>
      <c r="O194" s="8">
        <v>0</v>
      </c>
      <c r="P194" s="7">
        <v>67.56</v>
      </c>
      <c r="Q194" s="7">
        <f t="shared" ref="Q194:Q257" si="12">M194*N194*(1-O194)</f>
        <v>135.4</v>
      </c>
      <c r="R194" s="7">
        <f t="shared" ref="R194:R257" si="13">M194*P194</f>
        <v>67.56</v>
      </c>
      <c r="S194" s="7">
        <f t="shared" ref="S194:S257" si="14">Q194-R194</f>
        <v>67.84</v>
      </c>
      <c r="T194" s="9">
        <f t="shared" ref="T194:T257" si="15">IFERROR(S194/Q194,0)</f>
        <v>0.50103397341211231</v>
      </c>
      <c r="U194" s="10">
        <f>YEAR(SalesDataTable[[#This Row],[Order Date]])</f>
        <v>2026</v>
      </c>
      <c r="V194" s="9" t="str">
        <f>"Q"&amp;ROUNDUP(MONTH(SalesDataTable[[#This Row],[Order Date]])/3,0)</f>
        <v>Q1</v>
      </c>
      <c r="W194" s="6">
        <f>MONTH(SalesDataTable[[#This Row],[Order Date]])</f>
        <v>2</v>
      </c>
      <c r="X194" s="9" t="str">
        <f>TEXT(SalesDataTable[[#This Row],[Order Date]],"mmm")</f>
        <v>Feb</v>
      </c>
    </row>
    <row r="195" spans="1:24" ht="15.5">
      <c r="A195" s="3">
        <v>3854</v>
      </c>
      <c r="B195" s="4">
        <v>46063</v>
      </c>
      <c r="C195" s="12">
        <f>YEAR(SalesDataTable[[#This Row],[Order Date]])</f>
        <v>2026</v>
      </c>
      <c r="D195" s="15" t="str">
        <f>"Q"&amp;ROUNDUP(MONTH(SalesDataTable[[#This Row],[Order Date]])/3,0)</f>
        <v>Q1</v>
      </c>
      <c r="E195" s="12">
        <f>MONTH(SalesDataTable[[#This Row],[Order Date]])</f>
        <v>2</v>
      </c>
      <c r="F195" s="12" t="str">
        <f>TEXT(SalesDataTable[[#This Row],[Order Date]], "mmm")</f>
        <v>Feb</v>
      </c>
      <c r="G195" s="5" t="s">
        <v>0</v>
      </c>
      <c r="H195" s="5" t="s">
        <v>1</v>
      </c>
      <c r="I195" s="5" t="s">
        <v>2</v>
      </c>
      <c r="J195" s="5" t="s">
        <v>13</v>
      </c>
      <c r="K195" s="5" t="s">
        <v>4</v>
      </c>
      <c r="L195" s="5" t="s">
        <v>26</v>
      </c>
      <c r="M195" s="6">
        <v>2</v>
      </c>
      <c r="N195" s="7">
        <v>41.03</v>
      </c>
      <c r="O195" s="8">
        <v>0</v>
      </c>
      <c r="P195" s="7">
        <v>16.260000000000002</v>
      </c>
      <c r="Q195" s="7">
        <f t="shared" si="12"/>
        <v>82.06</v>
      </c>
      <c r="R195" s="7">
        <f t="shared" si="13"/>
        <v>32.520000000000003</v>
      </c>
      <c r="S195" s="7">
        <f t="shared" si="14"/>
        <v>49.54</v>
      </c>
      <c r="T195" s="9">
        <f t="shared" si="15"/>
        <v>0.60370460638557155</v>
      </c>
      <c r="U195" s="10">
        <f>YEAR(SalesDataTable[[#This Row],[Order Date]])</f>
        <v>2026</v>
      </c>
      <c r="V195" s="9" t="str">
        <f>"Q"&amp;ROUNDUP(MONTH(SalesDataTable[[#This Row],[Order Date]])/3,0)</f>
        <v>Q1</v>
      </c>
      <c r="W195" s="6">
        <f>MONTH(SalesDataTable[[#This Row],[Order Date]])</f>
        <v>2</v>
      </c>
      <c r="X195" s="9" t="str">
        <f>TEXT(SalesDataTable[[#This Row],[Order Date]],"mmm")</f>
        <v>Feb</v>
      </c>
    </row>
    <row r="196" spans="1:24" ht="15.5">
      <c r="A196" s="3">
        <v>3952</v>
      </c>
      <c r="B196" s="4">
        <v>46063</v>
      </c>
      <c r="C196" s="12">
        <f>YEAR(SalesDataTable[[#This Row],[Order Date]])</f>
        <v>2026</v>
      </c>
      <c r="D196" s="15" t="str">
        <f>"Q"&amp;ROUNDUP(MONTH(SalesDataTable[[#This Row],[Order Date]])/3,0)</f>
        <v>Q1</v>
      </c>
      <c r="E196" s="12">
        <f>MONTH(SalesDataTable[[#This Row],[Order Date]])</f>
        <v>2</v>
      </c>
      <c r="F196" s="12" t="str">
        <f>TEXT(SalesDataTable[[#This Row],[Order Date]], "mmm")</f>
        <v>Feb</v>
      </c>
      <c r="G196" s="5" t="s">
        <v>20</v>
      </c>
      <c r="H196" s="5" t="s">
        <v>33</v>
      </c>
      <c r="I196" s="5" t="s">
        <v>28</v>
      </c>
      <c r="J196" s="5" t="s">
        <v>13</v>
      </c>
      <c r="K196" s="5" t="s">
        <v>4</v>
      </c>
      <c r="L196" s="5" t="s">
        <v>5</v>
      </c>
      <c r="M196" s="6">
        <v>1</v>
      </c>
      <c r="N196" s="7">
        <v>81.44</v>
      </c>
      <c r="O196" s="8">
        <v>0.05</v>
      </c>
      <c r="P196" s="7">
        <v>43.9</v>
      </c>
      <c r="Q196" s="7">
        <f t="shared" si="12"/>
        <v>77.367999999999995</v>
      </c>
      <c r="R196" s="7">
        <f t="shared" si="13"/>
        <v>43.9</v>
      </c>
      <c r="S196" s="7">
        <f t="shared" si="14"/>
        <v>33.467999999999996</v>
      </c>
      <c r="T196" s="9">
        <f t="shared" si="15"/>
        <v>0.43258194602419603</v>
      </c>
      <c r="U196" s="10">
        <f>YEAR(SalesDataTable[[#This Row],[Order Date]])</f>
        <v>2026</v>
      </c>
      <c r="V196" s="9" t="str">
        <f>"Q"&amp;ROUNDUP(MONTH(SalesDataTable[[#This Row],[Order Date]])/3,0)</f>
        <v>Q1</v>
      </c>
      <c r="W196" s="6">
        <f>MONTH(SalesDataTable[[#This Row],[Order Date]])</f>
        <v>2</v>
      </c>
      <c r="X196" s="9" t="str">
        <f>TEXT(SalesDataTable[[#This Row],[Order Date]],"mmm")</f>
        <v>Feb</v>
      </c>
    </row>
    <row r="197" spans="1:24" ht="15.5">
      <c r="A197" s="3">
        <v>4076</v>
      </c>
      <c r="B197" s="4">
        <v>46063</v>
      </c>
      <c r="C197" s="12">
        <f>YEAR(SalesDataTable[[#This Row],[Order Date]])</f>
        <v>2026</v>
      </c>
      <c r="D197" s="15" t="str">
        <f>"Q"&amp;ROUNDUP(MONTH(SalesDataTable[[#This Row],[Order Date]])/3,0)</f>
        <v>Q1</v>
      </c>
      <c r="E197" s="12">
        <f>MONTH(SalesDataTable[[#This Row],[Order Date]])</f>
        <v>2</v>
      </c>
      <c r="F197" s="12" t="str">
        <f>TEXT(SalesDataTable[[#This Row],[Order Date]], "mmm")</f>
        <v>Feb</v>
      </c>
      <c r="G197" s="5" t="s">
        <v>0</v>
      </c>
      <c r="H197" s="5" t="s">
        <v>1</v>
      </c>
      <c r="I197" s="5" t="s">
        <v>8</v>
      </c>
      <c r="J197" s="5" t="s">
        <v>16</v>
      </c>
      <c r="K197" s="5" t="s">
        <v>23</v>
      </c>
      <c r="L197" s="5" t="s">
        <v>51</v>
      </c>
      <c r="M197" s="6">
        <v>8</v>
      </c>
      <c r="N197" s="7">
        <v>122.19</v>
      </c>
      <c r="O197" s="8">
        <v>0.1</v>
      </c>
      <c r="P197" s="7">
        <v>60</v>
      </c>
      <c r="Q197" s="7">
        <f t="shared" si="12"/>
        <v>879.76800000000003</v>
      </c>
      <c r="R197" s="7">
        <f t="shared" si="13"/>
        <v>480</v>
      </c>
      <c r="S197" s="7">
        <f t="shared" si="14"/>
        <v>399.76800000000003</v>
      </c>
      <c r="T197" s="9">
        <f t="shared" si="15"/>
        <v>0.45440161497121973</v>
      </c>
      <c r="U197" s="10">
        <f>YEAR(SalesDataTable[[#This Row],[Order Date]])</f>
        <v>2026</v>
      </c>
      <c r="V197" s="9" t="str">
        <f>"Q"&amp;ROUNDUP(MONTH(SalesDataTable[[#This Row],[Order Date]])/3,0)</f>
        <v>Q1</v>
      </c>
      <c r="W197" s="6">
        <f>MONTH(SalesDataTable[[#This Row],[Order Date]])</f>
        <v>2</v>
      </c>
      <c r="X197" s="9" t="str">
        <f>TEXT(SalesDataTable[[#This Row],[Order Date]],"mmm")</f>
        <v>Feb</v>
      </c>
    </row>
    <row r="198" spans="1:24" ht="15.5">
      <c r="A198" s="3">
        <v>4156</v>
      </c>
      <c r="B198" s="4">
        <v>46063</v>
      </c>
      <c r="C198" s="12">
        <f>YEAR(SalesDataTable[[#This Row],[Order Date]])</f>
        <v>2026</v>
      </c>
      <c r="D198" s="15" t="str">
        <f>"Q"&amp;ROUNDUP(MONTH(SalesDataTable[[#This Row],[Order Date]])/3,0)</f>
        <v>Q1</v>
      </c>
      <c r="E198" s="12">
        <f>MONTH(SalesDataTable[[#This Row],[Order Date]])</f>
        <v>2</v>
      </c>
      <c r="F198" s="12" t="str">
        <f>TEXT(SalesDataTable[[#This Row],[Order Date]], "mmm")</f>
        <v>Feb</v>
      </c>
      <c r="G198" s="5" t="s">
        <v>11</v>
      </c>
      <c r="H198" s="5" t="s">
        <v>52</v>
      </c>
      <c r="I198" s="5" t="s">
        <v>19</v>
      </c>
      <c r="J198" s="5" t="s">
        <v>3</v>
      </c>
      <c r="K198" s="5" t="s">
        <v>9</v>
      </c>
      <c r="L198" s="5" t="s">
        <v>17</v>
      </c>
      <c r="M198" s="6">
        <v>2</v>
      </c>
      <c r="N198" s="7">
        <v>146.33000000000001</v>
      </c>
      <c r="O198" s="8">
        <v>0.1</v>
      </c>
      <c r="P198" s="7">
        <v>81.34</v>
      </c>
      <c r="Q198" s="7">
        <f t="shared" si="12"/>
        <v>263.39400000000001</v>
      </c>
      <c r="R198" s="7">
        <f t="shared" si="13"/>
        <v>162.68</v>
      </c>
      <c r="S198" s="7">
        <f t="shared" si="14"/>
        <v>100.714</v>
      </c>
      <c r="T198" s="9">
        <f t="shared" si="15"/>
        <v>0.38237013751262366</v>
      </c>
      <c r="U198" s="10">
        <f>YEAR(SalesDataTable[[#This Row],[Order Date]])</f>
        <v>2026</v>
      </c>
      <c r="V198" s="9" t="str">
        <f>"Q"&amp;ROUNDUP(MONTH(SalesDataTable[[#This Row],[Order Date]])/3,0)</f>
        <v>Q1</v>
      </c>
      <c r="W198" s="6">
        <f>MONTH(SalesDataTable[[#This Row],[Order Date]])</f>
        <v>2</v>
      </c>
      <c r="X198" s="9" t="str">
        <f>TEXT(SalesDataTable[[#This Row],[Order Date]],"mmm")</f>
        <v>Feb</v>
      </c>
    </row>
    <row r="199" spans="1:24" ht="15.5">
      <c r="A199" s="3">
        <v>4260</v>
      </c>
      <c r="B199" s="4">
        <v>46063</v>
      </c>
      <c r="C199" s="12">
        <f>YEAR(SalesDataTable[[#This Row],[Order Date]])</f>
        <v>2026</v>
      </c>
      <c r="D199" s="15" t="str">
        <f>"Q"&amp;ROUNDUP(MONTH(SalesDataTable[[#This Row],[Order Date]])/3,0)</f>
        <v>Q1</v>
      </c>
      <c r="E199" s="12">
        <f>MONTH(SalesDataTable[[#This Row],[Order Date]])</f>
        <v>2</v>
      </c>
      <c r="F199" s="12" t="str">
        <f>TEXT(SalesDataTable[[#This Row],[Order Date]], "mmm")</f>
        <v>Feb</v>
      </c>
      <c r="G199" s="5" t="s">
        <v>11</v>
      </c>
      <c r="H199" s="5" t="s">
        <v>52</v>
      </c>
      <c r="I199" s="5" t="s">
        <v>28</v>
      </c>
      <c r="J199" s="5" t="s">
        <v>3</v>
      </c>
      <c r="K199" s="5" t="s">
        <v>14</v>
      </c>
      <c r="L199" s="5" t="s">
        <v>44</v>
      </c>
      <c r="M199" s="6">
        <v>1</v>
      </c>
      <c r="N199" s="7">
        <v>131.24</v>
      </c>
      <c r="O199" s="8">
        <v>0.05</v>
      </c>
      <c r="P199" s="7">
        <v>66.14</v>
      </c>
      <c r="Q199" s="7">
        <f t="shared" si="12"/>
        <v>124.678</v>
      </c>
      <c r="R199" s="7">
        <f t="shared" si="13"/>
        <v>66.14</v>
      </c>
      <c r="S199" s="7">
        <f t="shared" si="14"/>
        <v>58.537999999999997</v>
      </c>
      <c r="T199" s="9">
        <f t="shared" si="15"/>
        <v>0.46951346669019395</v>
      </c>
      <c r="U199" s="10">
        <f>YEAR(SalesDataTable[[#This Row],[Order Date]])</f>
        <v>2026</v>
      </c>
      <c r="V199" s="9" t="str">
        <f>"Q"&amp;ROUNDUP(MONTH(SalesDataTable[[#This Row],[Order Date]])/3,0)</f>
        <v>Q1</v>
      </c>
      <c r="W199" s="6">
        <f>MONTH(SalesDataTable[[#This Row],[Order Date]])</f>
        <v>2</v>
      </c>
      <c r="X199" s="9" t="str">
        <f>TEXT(SalesDataTable[[#This Row],[Order Date]],"mmm")</f>
        <v>Feb</v>
      </c>
    </row>
    <row r="200" spans="1:24" ht="15.5">
      <c r="A200" s="3">
        <v>4294</v>
      </c>
      <c r="B200" s="4">
        <v>46063</v>
      </c>
      <c r="C200" s="12">
        <f>YEAR(SalesDataTable[[#This Row],[Order Date]])</f>
        <v>2026</v>
      </c>
      <c r="D200" s="15" t="str">
        <f>"Q"&amp;ROUNDUP(MONTH(SalesDataTable[[#This Row],[Order Date]])/3,0)</f>
        <v>Q1</v>
      </c>
      <c r="E200" s="12">
        <f>MONTH(SalesDataTable[[#This Row],[Order Date]])</f>
        <v>2</v>
      </c>
      <c r="F200" s="12" t="str">
        <f>TEXT(SalesDataTable[[#This Row],[Order Date]], "mmm")</f>
        <v>Feb</v>
      </c>
      <c r="G200" s="5" t="s">
        <v>6</v>
      </c>
      <c r="H200" s="5" t="s">
        <v>7</v>
      </c>
      <c r="I200" s="5" t="s">
        <v>8</v>
      </c>
      <c r="J200" s="5" t="s">
        <v>13</v>
      </c>
      <c r="K200" s="5" t="s">
        <v>34</v>
      </c>
      <c r="L200" s="5" t="s">
        <v>45</v>
      </c>
      <c r="M200" s="6">
        <v>5</v>
      </c>
      <c r="N200" s="7">
        <v>51.37</v>
      </c>
      <c r="O200" s="8">
        <v>0.05</v>
      </c>
      <c r="P200" s="7">
        <v>21.81</v>
      </c>
      <c r="Q200" s="7">
        <f t="shared" si="12"/>
        <v>244.00749999999996</v>
      </c>
      <c r="R200" s="7">
        <f t="shared" si="13"/>
        <v>109.05</v>
      </c>
      <c r="S200" s="7">
        <f t="shared" si="14"/>
        <v>134.95749999999998</v>
      </c>
      <c r="T200" s="9">
        <f t="shared" si="15"/>
        <v>0.55308750755612024</v>
      </c>
      <c r="U200" s="10">
        <f>YEAR(SalesDataTable[[#This Row],[Order Date]])</f>
        <v>2026</v>
      </c>
      <c r="V200" s="9" t="str">
        <f>"Q"&amp;ROUNDUP(MONTH(SalesDataTable[[#This Row],[Order Date]])/3,0)</f>
        <v>Q1</v>
      </c>
      <c r="W200" s="6">
        <f>MONTH(SalesDataTable[[#This Row],[Order Date]])</f>
        <v>2</v>
      </c>
      <c r="X200" s="9" t="str">
        <f>TEXT(SalesDataTable[[#This Row],[Order Date]],"mmm")</f>
        <v>Feb</v>
      </c>
    </row>
    <row r="201" spans="1:24" ht="15.5">
      <c r="A201" s="3">
        <v>1019</v>
      </c>
      <c r="B201" s="4">
        <v>46064</v>
      </c>
      <c r="C201" s="12">
        <f>YEAR(SalesDataTable[[#This Row],[Order Date]])</f>
        <v>2026</v>
      </c>
      <c r="D201" s="15" t="str">
        <f>"Q"&amp;ROUNDUP(MONTH(SalesDataTable[[#This Row],[Order Date]])/3,0)</f>
        <v>Q1</v>
      </c>
      <c r="E201" s="12">
        <f>MONTH(SalesDataTable[[#This Row],[Order Date]])</f>
        <v>2</v>
      </c>
      <c r="F201" s="12" t="str">
        <f>TEXT(SalesDataTable[[#This Row],[Order Date]], "mmm")</f>
        <v>Feb</v>
      </c>
      <c r="G201" s="5" t="s">
        <v>6</v>
      </c>
      <c r="H201" s="5" t="s">
        <v>43</v>
      </c>
      <c r="I201" s="5" t="s">
        <v>19</v>
      </c>
      <c r="J201" s="5" t="s">
        <v>13</v>
      </c>
      <c r="K201" s="5" t="s">
        <v>23</v>
      </c>
      <c r="L201" s="5" t="s">
        <v>51</v>
      </c>
      <c r="M201" s="6">
        <v>5</v>
      </c>
      <c r="N201" s="7">
        <v>121.94</v>
      </c>
      <c r="O201" s="8">
        <v>0</v>
      </c>
      <c r="P201" s="7">
        <v>62.3</v>
      </c>
      <c r="Q201" s="7">
        <f t="shared" si="12"/>
        <v>609.70000000000005</v>
      </c>
      <c r="R201" s="7">
        <f t="shared" si="13"/>
        <v>311.5</v>
      </c>
      <c r="S201" s="7">
        <f t="shared" si="14"/>
        <v>298.20000000000005</v>
      </c>
      <c r="T201" s="9">
        <f t="shared" si="15"/>
        <v>0.48909299655568317</v>
      </c>
      <c r="U201" s="10">
        <f>YEAR(SalesDataTable[[#This Row],[Order Date]])</f>
        <v>2026</v>
      </c>
      <c r="V201" s="9" t="str">
        <f>"Q"&amp;ROUNDUP(MONTH(SalesDataTable[[#This Row],[Order Date]])/3,0)</f>
        <v>Q1</v>
      </c>
      <c r="W201" s="6">
        <f>MONTH(SalesDataTable[[#This Row],[Order Date]])</f>
        <v>2</v>
      </c>
      <c r="X201" s="9" t="str">
        <f>TEXT(SalesDataTable[[#This Row],[Order Date]],"mmm")</f>
        <v>Feb</v>
      </c>
    </row>
    <row r="202" spans="1:24" ht="15.5">
      <c r="A202" s="3">
        <v>1471</v>
      </c>
      <c r="B202" s="4">
        <v>46064</v>
      </c>
      <c r="C202" s="12">
        <f>YEAR(SalesDataTable[[#This Row],[Order Date]])</f>
        <v>2026</v>
      </c>
      <c r="D202" s="15" t="str">
        <f>"Q"&amp;ROUNDUP(MONTH(SalesDataTable[[#This Row],[Order Date]])/3,0)</f>
        <v>Q1</v>
      </c>
      <c r="E202" s="12">
        <f>MONTH(SalesDataTable[[#This Row],[Order Date]])</f>
        <v>2</v>
      </c>
      <c r="F202" s="12" t="str">
        <f>TEXT(SalesDataTable[[#This Row],[Order Date]], "mmm")</f>
        <v>Feb</v>
      </c>
      <c r="G202" s="5" t="s">
        <v>0</v>
      </c>
      <c r="H202" s="5" t="s">
        <v>1</v>
      </c>
      <c r="I202" s="5" t="s">
        <v>2</v>
      </c>
      <c r="J202" s="5" t="s">
        <v>3</v>
      </c>
      <c r="K202" s="5" t="s">
        <v>23</v>
      </c>
      <c r="L202" s="5" t="s">
        <v>51</v>
      </c>
      <c r="M202" s="6">
        <v>4</v>
      </c>
      <c r="N202" s="7">
        <v>124.55</v>
      </c>
      <c r="O202" s="8">
        <v>0</v>
      </c>
      <c r="P202" s="7">
        <v>60.41</v>
      </c>
      <c r="Q202" s="7">
        <f t="shared" si="12"/>
        <v>498.2</v>
      </c>
      <c r="R202" s="7">
        <f t="shared" si="13"/>
        <v>241.64</v>
      </c>
      <c r="S202" s="7">
        <f t="shared" si="14"/>
        <v>256.56</v>
      </c>
      <c r="T202" s="9">
        <f t="shared" si="15"/>
        <v>0.51497390606182258</v>
      </c>
      <c r="U202" s="10">
        <f>YEAR(SalesDataTable[[#This Row],[Order Date]])</f>
        <v>2026</v>
      </c>
      <c r="V202" s="9" t="str">
        <f>"Q"&amp;ROUNDUP(MONTH(SalesDataTable[[#This Row],[Order Date]])/3,0)</f>
        <v>Q1</v>
      </c>
      <c r="W202" s="6">
        <f>MONTH(SalesDataTable[[#This Row],[Order Date]])</f>
        <v>2</v>
      </c>
      <c r="X202" s="9" t="str">
        <f>TEXT(SalesDataTable[[#This Row],[Order Date]],"mmm")</f>
        <v>Feb</v>
      </c>
    </row>
    <row r="203" spans="1:24" ht="15.5">
      <c r="A203" s="3">
        <v>2520</v>
      </c>
      <c r="B203" s="4">
        <v>46064</v>
      </c>
      <c r="C203" s="12">
        <f>YEAR(SalesDataTable[[#This Row],[Order Date]])</f>
        <v>2026</v>
      </c>
      <c r="D203" s="15" t="str">
        <f>"Q"&amp;ROUNDUP(MONTH(SalesDataTable[[#This Row],[Order Date]])/3,0)</f>
        <v>Q1</v>
      </c>
      <c r="E203" s="12">
        <f>MONTH(SalesDataTable[[#This Row],[Order Date]])</f>
        <v>2</v>
      </c>
      <c r="F203" s="12" t="str">
        <f>TEXT(SalesDataTable[[#This Row],[Order Date]], "mmm")</f>
        <v>Feb</v>
      </c>
      <c r="G203" s="5" t="s">
        <v>6</v>
      </c>
      <c r="H203" s="5" t="s">
        <v>49</v>
      </c>
      <c r="I203" s="5" t="s">
        <v>8</v>
      </c>
      <c r="J203" s="5" t="s">
        <v>16</v>
      </c>
      <c r="K203" s="5" t="s">
        <v>23</v>
      </c>
      <c r="L203" s="5" t="s">
        <v>24</v>
      </c>
      <c r="M203" s="6">
        <v>10</v>
      </c>
      <c r="N203" s="7">
        <v>343.77</v>
      </c>
      <c r="O203" s="8">
        <v>0.15</v>
      </c>
      <c r="P203" s="7">
        <v>195.29</v>
      </c>
      <c r="Q203" s="7">
        <f t="shared" si="12"/>
        <v>2922.0449999999996</v>
      </c>
      <c r="R203" s="7">
        <f t="shared" si="13"/>
        <v>1952.8999999999999</v>
      </c>
      <c r="S203" s="7">
        <f t="shared" si="14"/>
        <v>969.14499999999975</v>
      </c>
      <c r="T203" s="9">
        <f t="shared" si="15"/>
        <v>0.33166669233362245</v>
      </c>
      <c r="U203" s="10">
        <f>YEAR(SalesDataTable[[#This Row],[Order Date]])</f>
        <v>2026</v>
      </c>
      <c r="V203" s="9" t="str">
        <f>"Q"&amp;ROUNDUP(MONTH(SalesDataTable[[#This Row],[Order Date]])/3,0)</f>
        <v>Q1</v>
      </c>
      <c r="W203" s="6">
        <f>MONTH(SalesDataTable[[#This Row],[Order Date]])</f>
        <v>2</v>
      </c>
      <c r="X203" s="9" t="str">
        <f>TEXT(SalesDataTable[[#This Row],[Order Date]],"mmm")</f>
        <v>Feb</v>
      </c>
    </row>
    <row r="204" spans="1:24" ht="15.5">
      <c r="A204" s="3">
        <v>4649</v>
      </c>
      <c r="B204" s="4">
        <v>46064</v>
      </c>
      <c r="C204" s="12">
        <f>YEAR(SalesDataTable[[#This Row],[Order Date]])</f>
        <v>2026</v>
      </c>
      <c r="D204" s="15" t="str">
        <f>"Q"&amp;ROUNDUP(MONTH(SalesDataTable[[#This Row],[Order Date]])/3,0)</f>
        <v>Q1</v>
      </c>
      <c r="E204" s="12">
        <f>MONTH(SalesDataTable[[#This Row],[Order Date]])</f>
        <v>2</v>
      </c>
      <c r="F204" s="12" t="str">
        <f>TEXT(SalesDataTable[[#This Row],[Order Date]], "mmm")</f>
        <v>Feb</v>
      </c>
      <c r="G204" s="5" t="s">
        <v>6</v>
      </c>
      <c r="H204" s="5" t="s">
        <v>7</v>
      </c>
      <c r="I204" s="5" t="s">
        <v>28</v>
      </c>
      <c r="J204" s="5" t="s">
        <v>3</v>
      </c>
      <c r="K204" s="5" t="s">
        <v>4</v>
      </c>
      <c r="L204" s="5" t="s">
        <v>5</v>
      </c>
      <c r="M204" s="6">
        <v>1</v>
      </c>
      <c r="N204" s="7">
        <v>81.819999999999993</v>
      </c>
      <c r="O204" s="8">
        <v>0.05</v>
      </c>
      <c r="P204" s="7">
        <v>43.83</v>
      </c>
      <c r="Q204" s="7">
        <f t="shared" si="12"/>
        <v>77.728999999999985</v>
      </c>
      <c r="R204" s="7">
        <f t="shared" si="13"/>
        <v>43.83</v>
      </c>
      <c r="S204" s="7">
        <f t="shared" si="14"/>
        <v>33.898999999999987</v>
      </c>
      <c r="T204" s="9">
        <f t="shared" si="15"/>
        <v>0.43611779387358635</v>
      </c>
      <c r="U204" s="10">
        <f>YEAR(SalesDataTable[[#This Row],[Order Date]])</f>
        <v>2026</v>
      </c>
      <c r="V204" s="9" t="str">
        <f>"Q"&amp;ROUNDUP(MONTH(SalesDataTable[[#This Row],[Order Date]])/3,0)</f>
        <v>Q1</v>
      </c>
      <c r="W204" s="6">
        <f>MONTH(SalesDataTable[[#This Row],[Order Date]])</f>
        <v>2</v>
      </c>
      <c r="X204" s="9" t="str">
        <f>TEXT(SalesDataTable[[#This Row],[Order Date]],"mmm")</f>
        <v>Feb</v>
      </c>
    </row>
    <row r="205" spans="1:24" ht="15.5">
      <c r="A205" s="3">
        <v>4545</v>
      </c>
      <c r="B205" s="4">
        <v>46065</v>
      </c>
      <c r="C205" s="12">
        <f>YEAR(SalesDataTable[[#This Row],[Order Date]])</f>
        <v>2026</v>
      </c>
      <c r="D205" s="15" t="str">
        <f>"Q"&amp;ROUNDUP(MONTH(SalesDataTable[[#This Row],[Order Date]])/3,0)</f>
        <v>Q1</v>
      </c>
      <c r="E205" s="12">
        <f>MONTH(SalesDataTable[[#This Row],[Order Date]])</f>
        <v>2</v>
      </c>
      <c r="F205" s="12" t="str">
        <f>TEXT(SalesDataTable[[#This Row],[Order Date]], "mmm")</f>
        <v>Feb</v>
      </c>
      <c r="G205" s="5" t="s">
        <v>0</v>
      </c>
      <c r="H205" s="5" t="s">
        <v>36</v>
      </c>
      <c r="I205" s="5" t="s">
        <v>19</v>
      </c>
      <c r="J205" s="5" t="s">
        <v>13</v>
      </c>
      <c r="K205" s="5" t="s">
        <v>14</v>
      </c>
      <c r="L205" s="5" t="s">
        <v>15</v>
      </c>
      <c r="M205" s="6">
        <v>1</v>
      </c>
      <c r="N205" s="7">
        <v>36.58</v>
      </c>
      <c r="O205" s="8">
        <v>0.1</v>
      </c>
      <c r="P205" s="7">
        <v>13.76</v>
      </c>
      <c r="Q205" s="7">
        <f t="shared" si="12"/>
        <v>32.921999999999997</v>
      </c>
      <c r="R205" s="7">
        <f t="shared" si="13"/>
        <v>13.76</v>
      </c>
      <c r="S205" s="7">
        <f t="shared" si="14"/>
        <v>19.161999999999999</v>
      </c>
      <c r="T205" s="9">
        <f t="shared" si="15"/>
        <v>0.58204240325618128</v>
      </c>
      <c r="U205" s="10">
        <f>YEAR(SalesDataTable[[#This Row],[Order Date]])</f>
        <v>2026</v>
      </c>
      <c r="V205" s="9" t="str">
        <f>"Q"&amp;ROUNDUP(MONTH(SalesDataTable[[#This Row],[Order Date]])/3,0)</f>
        <v>Q1</v>
      </c>
      <c r="W205" s="6">
        <f>MONTH(SalesDataTable[[#This Row],[Order Date]])</f>
        <v>2</v>
      </c>
      <c r="X205" s="9" t="str">
        <f>TEXT(SalesDataTable[[#This Row],[Order Date]],"mmm")</f>
        <v>Feb</v>
      </c>
    </row>
    <row r="206" spans="1:24" ht="15.5">
      <c r="A206" s="3">
        <v>285</v>
      </c>
      <c r="B206" s="4">
        <v>46066</v>
      </c>
      <c r="C206" s="12">
        <f>YEAR(SalesDataTable[[#This Row],[Order Date]])</f>
        <v>2026</v>
      </c>
      <c r="D206" s="15" t="str">
        <f>"Q"&amp;ROUNDUP(MONTH(SalesDataTable[[#This Row],[Order Date]])/3,0)</f>
        <v>Q1</v>
      </c>
      <c r="E206" s="12">
        <f>MONTH(SalesDataTable[[#This Row],[Order Date]])</f>
        <v>2</v>
      </c>
      <c r="F206" s="12" t="str">
        <f>TEXT(SalesDataTable[[#This Row],[Order Date]], "mmm")</f>
        <v>Feb</v>
      </c>
      <c r="G206" s="5" t="s">
        <v>20</v>
      </c>
      <c r="H206" s="5" t="s">
        <v>33</v>
      </c>
      <c r="I206" s="5" t="s">
        <v>19</v>
      </c>
      <c r="J206" s="5" t="s">
        <v>13</v>
      </c>
      <c r="K206" s="5" t="s">
        <v>9</v>
      </c>
      <c r="L206" s="5" t="s">
        <v>10</v>
      </c>
      <c r="M206" s="6">
        <v>4</v>
      </c>
      <c r="N206" s="7">
        <v>92.87</v>
      </c>
      <c r="O206" s="8">
        <v>0</v>
      </c>
      <c r="P206" s="7">
        <v>44.95</v>
      </c>
      <c r="Q206" s="7">
        <f t="shared" si="12"/>
        <v>371.48</v>
      </c>
      <c r="R206" s="7">
        <f t="shared" si="13"/>
        <v>179.8</v>
      </c>
      <c r="S206" s="7">
        <f t="shared" si="14"/>
        <v>191.68</v>
      </c>
      <c r="T206" s="9">
        <f t="shared" si="15"/>
        <v>0.51599009367933668</v>
      </c>
      <c r="U206" s="10">
        <f>YEAR(SalesDataTable[[#This Row],[Order Date]])</f>
        <v>2026</v>
      </c>
      <c r="V206" s="9" t="str">
        <f>"Q"&amp;ROUNDUP(MONTH(SalesDataTable[[#This Row],[Order Date]])/3,0)</f>
        <v>Q1</v>
      </c>
      <c r="W206" s="6">
        <f>MONTH(SalesDataTable[[#This Row],[Order Date]])</f>
        <v>2</v>
      </c>
      <c r="X206" s="9" t="str">
        <f>TEXT(SalesDataTable[[#This Row],[Order Date]],"mmm")</f>
        <v>Feb</v>
      </c>
    </row>
    <row r="207" spans="1:24" ht="15.5">
      <c r="A207" s="3">
        <v>1499</v>
      </c>
      <c r="B207" s="4">
        <v>46066</v>
      </c>
      <c r="C207" s="12">
        <f>YEAR(SalesDataTable[[#This Row],[Order Date]])</f>
        <v>2026</v>
      </c>
      <c r="D207" s="15" t="str">
        <f>"Q"&amp;ROUNDUP(MONTH(SalesDataTable[[#This Row],[Order Date]])/3,0)</f>
        <v>Q1</v>
      </c>
      <c r="E207" s="12">
        <f>MONTH(SalesDataTable[[#This Row],[Order Date]])</f>
        <v>2</v>
      </c>
      <c r="F207" s="12" t="str">
        <f>TEXT(SalesDataTable[[#This Row],[Order Date]], "mmm")</f>
        <v>Feb</v>
      </c>
      <c r="G207" s="5" t="s">
        <v>20</v>
      </c>
      <c r="H207" s="5" t="s">
        <v>33</v>
      </c>
      <c r="I207" s="5" t="s">
        <v>2</v>
      </c>
      <c r="J207" s="5" t="s">
        <v>13</v>
      </c>
      <c r="K207" s="5" t="s">
        <v>4</v>
      </c>
      <c r="L207" s="5" t="s">
        <v>26</v>
      </c>
      <c r="M207" s="6">
        <v>2</v>
      </c>
      <c r="N207" s="7">
        <v>41.21</v>
      </c>
      <c r="O207" s="8">
        <v>0</v>
      </c>
      <c r="P207" s="7">
        <v>16.64</v>
      </c>
      <c r="Q207" s="7">
        <f t="shared" si="12"/>
        <v>82.42</v>
      </c>
      <c r="R207" s="7">
        <f t="shared" si="13"/>
        <v>33.28</v>
      </c>
      <c r="S207" s="7">
        <f t="shared" si="14"/>
        <v>49.14</v>
      </c>
      <c r="T207" s="9">
        <f t="shared" si="15"/>
        <v>0.59621451104100942</v>
      </c>
      <c r="U207" s="10">
        <f>YEAR(SalesDataTable[[#This Row],[Order Date]])</f>
        <v>2026</v>
      </c>
      <c r="V207" s="9" t="str">
        <f>"Q"&amp;ROUNDUP(MONTH(SalesDataTable[[#This Row],[Order Date]])/3,0)</f>
        <v>Q1</v>
      </c>
      <c r="W207" s="6">
        <f>MONTH(SalesDataTable[[#This Row],[Order Date]])</f>
        <v>2</v>
      </c>
      <c r="X207" s="9" t="str">
        <f>TEXT(SalesDataTable[[#This Row],[Order Date]],"mmm")</f>
        <v>Feb</v>
      </c>
    </row>
    <row r="208" spans="1:24" ht="15.5">
      <c r="A208" s="3">
        <v>2615</v>
      </c>
      <c r="B208" s="4">
        <v>46066</v>
      </c>
      <c r="C208" s="12">
        <f>YEAR(SalesDataTable[[#This Row],[Order Date]])</f>
        <v>2026</v>
      </c>
      <c r="D208" s="15" t="str">
        <f>"Q"&amp;ROUNDUP(MONTH(SalesDataTable[[#This Row],[Order Date]])/3,0)</f>
        <v>Q1</v>
      </c>
      <c r="E208" s="12">
        <f>MONTH(SalesDataTable[[#This Row],[Order Date]])</f>
        <v>2</v>
      </c>
      <c r="F208" s="12" t="str">
        <f>TEXT(SalesDataTable[[#This Row],[Order Date]], "mmm")</f>
        <v>Feb</v>
      </c>
      <c r="G208" s="5" t="s">
        <v>0</v>
      </c>
      <c r="H208" s="5" t="s">
        <v>50</v>
      </c>
      <c r="I208" s="5" t="s">
        <v>2</v>
      </c>
      <c r="J208" s="5" t="s">
        <v>3</v>
      </c>
      <c r="K208" s="5" t="s">
        <v>9</v>
      </c>
      <c r="L208" s="5" t="s">
        <v>37</v>
      </c>
      <c r="M208" s="6">
        <v>6</v>
      </c>
      <c r="N208" s="7">
        <v>155.79</v>
      </c>
      <c r="O208" s="8">
        <v>0</v>
      </c>
      <c r="P208" s="7">
        <v>77.48</v>
      </c>
      <c r="Q208" s="7">
        <f t="shared" si="12"/>
        <v>934.74</v>
      </c>
      <c r="R208" s="7">
        <f t="shared" si="13"/>
        <v>464.88</v>
      </c>
      <c r="S208" s="7">
        <f t="shared" si="14"/>
        <v>469.86</v>
      </c>
      <c r="T208" s="9">
        <f t="shared" si="15"/>
        <v>0.50266384235188399</v>
      </c>
      <c r="U208" s="10">
        <f>YEAR(SalesDataTable[[#This Row],[Order Date]])</f>
        <v>2026</v>
      </c>
      <c r="V208" s="9" t="str">
        <f>"Q"&amp;ROUNDUP(MONTH(SalesDataTable[[#This Row],[Order Date]])/3,0)</f>
        <v>Q1</v>
      </c>
      <c r="W208" s="6">
        <f>MONTH(SalesDataTable[[#This Row],[Order Date]])</f>
        <v>2</v>
      </c>
      <c r="X208" s="9" t="str">
        <f>TEXT(SalesDataTable[[#This Row],[Order Date]],"mmm")</f>
        <v>Feb</v>
      </c>
    </row>
    <row r="209" spans="1:24" ht="15.5">
      <c r="A209" s="3">
        <v>479</v>
      </c>
      <c r="B209" s="4">
        <v>46067</v>
      </c>
      <c r="C209" s="12">
        <f>YEAR(SalesDataTable[[#This Row],[Order Date]])</f>
        <v>2026</v>
      </c>
      <c r="D209" s="15" t="str">
        <f>"Q"&amp;ROUNDUP(MONTH(SalesDataTable[[#This Row],[Order Date]])/3,0)</f>
        <v>Q1</v>
      </c>
      <c r="E209" s="12">
        <f>MONTH(SalesDataTable[[#This Row],[Order Date]])</f>
        <v>2</v>
      </c>
      <c r="F209" s="12" t="str">
        <f>TEXT(SalesDataTable[[#This Row],[Order Date]], "mmm")</f>
        <v>Feb</v>
      </c>
      <c r="G209" s="5" t="s">
        <v>0</v>
      </c>
      <c r="H209" s="5" t="s">
        <v>1</v>
      </c>
      <c r="I209" s="5" t="s">
        <v>2</v>
      </c>
      <c r="J209" s="5" t="s">
        <v>3</v>
      </c>
      <c r="K209" s="5" t="s">
        <v>34</v>
      </c>
      <c r="L209" s="5" t="s">
        <v>45</v>
      </c>
      <c r="M209" s="6">
        <v>2</v>
      </c>
      <c r="N209" s="7">
        <v>50.16</v>
      </c>
      <c r="O209" s="8">
        <v>0.1</v>
      </c>
      <c r="P209" s="7">
        <v>21.48</v>
      </c>
      <c r="Q209" s="7">
        <f t="shared" si="12"/>
        <v>90.287999999999997</v>
      </c>
      <c r="R209" s="7">
        <f t="shared" si="13"/>
        <v>42.96</v>
      </c>
      <c r="S209" s="7">
        <f t="shared" si="14"/>
        <v>47.327999999999996</v>
      </c>
      <c r="T209" s="9">
        <f t="shared" si="15"/>
        <v>0.52418926103136632</v>
      </c>
      <c r="U209" s="10">
        <f>YEAR(SalesDataTable[[#This Row],[Order Date]])</f>
        <v>2026</v>
      </c>
      <c r="V209" s="9" t="str">
        <f>"Q"&amp;ROUNDUP(MONTH(SalesDataTable[[#This Row],[Order Date]])/3,0)</f>
        <v>Q1</v>
      </c>
      <c r="W209" s="6">
        <f>MONTH(SalesDataTable[[#This Row],[Order Date]])</f>
        <v>2</v>
      </c>
      <c r="X209" s="9" t="str">
        <f>TEXT(SalesDataTable[[#This Row],[Order Date]],"mmm")</f>
        <v>Feb</v>
      </c>
    </row>
    <row r="210" spans="1:24" ht="15.5">
      <c r="A210" s="3">
        <v>4069</v>
      </c>
      <c r="B210" s="4">
        <v>46067</v>
      </c>
      <c r="C210" s="12">
        <f>YEAR(SalesDataTable[[#This Row],[Order Date]])</f>
        <v>2026</v>
      </c>
      <c r="D210" s="15" t="str">
        <f>"Q"&amp;ROUNDUP(MONTH(SalesDataTable[[#This Row],[Order Date]])/3,0)</f>
        <v>Q1</v>
      </c>
      <c r="E210" s="12">
        <f>MONTH(SalesDataTable[[#This Row],[Order Date]])</f>
        <v>2</v>
      </c>
      <c r="F210" s="12" t="str">
        <f>TEXT(SalesDataTable[[#This Row],[Order Date]], "mmm")</f>
        <v>Feb</v>
      </c>
      <c r="G210" s="5" t="s">
        <v>20</v>
      </c>
      <c r="H210" s="5" t="s">
        <v>33</v>
      </c>
      <c r="I210" s="5" t="s">
        <v>2</v>
      </c>
      <c r="J210" s="5" t="s">
        <v>13</v>
      </c>
      <c r="K210" s="5" t="s">
        <v>9</v>
      </c>
      <c r="L210" s="5" t="s">
        <v>17</v>
      </c>
      <c r="M210" s="6">
        <v>4</v>
      </c>
      <c r="N210" s="7">
        <v>140.63999999999999</v>
      </c>
      <c r="O210" s="8">
        <v>0</v>
      </c>
      <c r="P210" s="7">
        <v>77.510000000000005</v>
      </c>
      <c r="Q210" s="7">
        <f t="shared" si="12"/>
        <v>562.55999999999995</v>
      </c>
      <c r="R210" s="7">
        <f t="shared" si="13"/>
        <v>310.04000000000002</v>
      </c>
      <c r="S210" s="7">
        <f t="shared" si="14"/>
        <v>252.51999999999992</v>
      </c>
      <c r="T210" s="9">
        <f t="shared" si="15"/>
        <v>0.4488765642775881</v>
      </c>
      <c r="U210" s="10">
        <f>YEAR(SalesDataTable[[#This Row],[Order Date]])</f>
        <v>2026</v>
      </c>
      <c r="V210" s="9" t="str">
        <f>"Q"&amp;ROUNDUP(MONTH(SalesDataTable[[#This Row],[Order Date]])/3,0)</f>
        <v>Q1</v>
      </c>
      <c r="W210" s="6">
        <f>MONTH(SalesDataTable[[#This Row],[Order Date]])</f>
        <v>2</v>
      </c>
      <c r="X210" s="9" t="str">
        <f>TEXT(SalesDataTable[[#This Row],[Order Date]],"mmm")</f>
        <v>Feb</v>
      </c>
    </row>
    <row r="211" spans="1:24" ht="15.5">
      <c r="A211" s="3">
        <v>4588</v>
      </c>
      <c r="B211" s="4">
        <v>46067</v>
      </c>
      <c r="C211" s="12">
        <f>YEAR(SalesDataTable[[#This Row],[Order Date]])</f>
        <v>2026</v>
      </c>
      <c r="D211" s="15" t="str">
        <f>"Q"&amp;ROUNDUP(MONTH(SalesDataTable[[#This Row],[Order Date]])/3,0)</f>
        <v>Q1</v>
      </c>
      <c r="E211" s="12">
        <f>MONTH(SalesDataTable[[#This Row],[Order Date]])</f>
        <v>2</v>
      </c>
      <c r="F211" s="12" t="str">
        <f>TEXT(SalesDataTable[[#This Row],[Order Date]], "mmm")</f>
        <v>Feb</v>
      </c>
      <c r="G211" s="5" t="s">
        <v>0</v>
      </c>
      <c r="H211" s="5" t="s">
        <v>1</v>
      </c>
      <c r="I211" s="5" t="s">
        <v>28</v>
      </c>
      <c r="J211" s="5" t="s">
        <v>13</v>
      </c>
      <c r="K211" s="5" t="s">
        <v>23</v>
      </c>
      <c r="L211" s="5" t="s">
        <v>40</v>
      </c>
      <c r="M211" s="6">
        <v>1</v>
      </c>
      <c r="N211" s="7">
        <v>80.680000000000007</v>
      </c>
      <c r="O211" s="8">
        <v>0</v>
      </c>
      <c r="P211" s="7">
        <v>39.630000000000003</v>
      </c>
      <c r="Q211" s="7">
        <f t="shared" si="12"/>
        <v>80.680000000000007</v>
      </c>
      <c r="R211" s="7">
        <f t="shared" si="13"/>
        <v>39.630000000000003</v>
      </c>
      <c r="S211" s="7">
        <f t="shared" si="14"/>
        <v>41.050000000000004</v>
      </c>
      <c r="T211" s="9">
        <f t="shared" si="15"/>
        <v>0.50880019831432821</v>
      </c>
      <c r="U211" s="10">
        <f>YEAR(SalesDataTable[[#This Row],[Order Date]])</f>
        <v>2026</v>
      </c>
      <c r="V211" s="9" t="str">
        <f>"Q"&amp;ROUNDUP(MONTH(SalesDataTable[[#This Row],[Order Date]])/3,0)</f>
        <v>Q1</v>
      </c>
      <c r="W211" s="6">
        <f>MONTH(SalesDataTable[[#This Row],[Order Date]])</f>
        <v>2</v>
      </c>
      <c r="X211" s="9" t="str">
        <f>TEXT(SalesDataTable[[#This Row],[Order Date]],"mmm")</f>
        <v>Feb</v>
      </c>
    </row>
    <row r="212" spans="1:24" ht="15.5">
      <c r="A212" s="3">
        <v>14</v>
      </c>
      <c r="B212" s="4">
        <v>46068</v>
      </c>
      <c r="C212" s="12">
        <f>YEAR(SalesDataTable[[#This Row],[Order Date]])</f>
        <v>2026</v>
      </c>
      <c r="D212" s="15" t="str">
        <f>"Q"&amp;ROUNDUP(MONTH(SalesDataTable[[#This Row],[Order Date]])/3,0)</f>
        <v>Q1</v>
      </c>
      <c r="E212" s="12">
        <f>MONTH(SalesDataTable[[#This Row],[Order Date]])</f>
        <v>2</v>
      </c>
      <c r="F212" s="12" t="str">
        <f>TEXT(SalesDataTable[[#This Row],[Order Date]], "mmm")</f>
        <v>Feb</v>
      </c>
      <c r="G212" s="5" t="s">
        <v>0</v>
      </c>
      <c r="H212" s="5" t="s">
        <v>1</v>
      </c>
      <c r="I212" s="5" t="s">
        <v>8</v>
      </c>
      <c r="J212" s="5" t="s">
        <v>16</v>
      </c>
      <c r="K212" s="5" t="s">
        <v>14</v>
      </c>
      <c r="L212" s="5" t="s">
        <v>48</v>
      </c>
      <c r="M212" s="6">
        <v>3</v>
      </c>
      <c r="N212" s="7">
        <v>162.44999999999999</v>
      </c>
      <c r="O212" s="8">
        <v>0.05</v>
      </c>
      <c r="P212" s="7">
        <v>86.43</v>
      </c>
      <c r="Q212" s="7">
        <f t="shared" si="12"/>
        <v>462.98249999999996</v>
      </c>
      <c r="R212" s="7">
        <f t="shared" si="13"/>
        <v>259.29000000000002</v>
      </c>
      <c r="S212" s="7">
        <f t="shared" si="14"/>
        <v>203.69249999999994</v>
      </c>
      <c r="T212" s="9">
        <f t="shared" si="15"/>
        <v>0.43995723380473334</v>
      </c>
      <c r="U212" s="10">
        <f>YEAR(SalesDataTable[[#This Row],[Order Date]])</f>
        <v>2026</v>
      </c>
      <c r="V212" s="9" t="str">
        <f>"Q"&amp;ROUNDUP(MONTH(SalesDataTable[[#This Row],[Order Date]])/3,0)</f>
        <v>Q1</v>
      </c>
      <c r="W212" s="6">
        <f>MONTH(SalesDataTable[[#This Row],[Order Date]])</f>
        <v>2</v>
      </c>
      <c r="X212" s="9" t="str">
        <f>TEXT(SalesDataTable[[#This Row],[Order Date]],"mmm")</f>
        <v>Feb</v>
      </c>
    </row>
    <row r="213" spans="1:24" ht="15.5">
      <c r="A213" s="3">
        <v>303</v>
      </c>
      <c r="B213" s="4">
        <v>46068</v>
      </c>
      <c r="C213" s="12">
        <f>YEAR(SalesDataTable[[#This Row],[Order Date]])</f>
        <v>2026</v>
      </c>
      <c r="D213" s="15" t="str">
        <f>"Q"&amp;ROUNDUP(MONTH(SalesDataTable[[#This Row],[Order Date]])/3,0)</f>
        <v>Q1</v>
      </c>
      <c r="E213" s="12">
        <f>MONTH(SalesDataTable[[#This Row],[Order Date]])</f>
        <v>2</v>
      </c>
      <c r="F213" s="12" t="str">
        <f>TEXT(SalesDataTable[[#This Row],[Order Date]], "mmm")</f>
        <v>Feb</v>
      </c>
      <c r="G213" s="5" t="s">
        <v>6</v>
      </c>
      <c r="H213" s="5" t="s">
        <v>27</v>
      </c>
      <c r="I213" s="5" t="s">
        <v>28</v>
      </c>
      <c r="J213" s="5" t="s">
        <v>3</v>
      </c>
      <c r="K213" s="5" t="s">
        <v>4</v>
      </c>
      <c r="L213" s="5" t="s">
        <v>30</v>
      </c>
      <c r="M213" s="6">
        <v>2</v>
      </c>
      <c r="N213" s="7">
        <v>102.12</v>
      </c>
      <c r="O213" s="8">
        <v>0.15</v>
      </c>
      <c r="P213" s="7">
        <v>51.03</v>
      </c>
      <c r="Q213" s="7">
        <f t="shared" si="12"/>
        <v>173.60400000000001</v>
      </c>
      <c r="R213" s="7">
        <f t="shared" si="13"/>
        <v>102.06</v>
      </c>
      <c r="S213" s="7">
        <f t="shared" si="14"/>
        <v>71.544000000000011</v>
      </c>
      <c r="T213" s="9">
        <f t="shared" si="15"/>
        <v>0.41211032003870884</v>
      </c>
      <c r="U213" s="10">
        <f>YEAR(SalesDataTable[[#This Row],[Order Date]])</f>
        <v>2026</v>
      </c>
      <c r="V213" s="9" t="str">
        <f>"Q"&amp;ROUNDUP(MONTH(SalesDataTable[[#This Row],[Order Date]])/3,0)</f>
        <v>Q1</v>
      </c>
      <c r="W213" s="6">
        <f>MONTH(SalesDataTable[[#This Row],[Order Date]])</f>
        <v>2</v>
      </c>
      <c r="X213" s="9" t="str">
        <f>TEXT(SalesDataTable[[#This Row],[Order Date]],"mmm")</f>
        <v>Feb</v>
      </c>
    </row>
    <row r="214" spans="1:24" ht="15.5">
      <c r="A214" s="3">
        <v>1197</v>
      </c>
      <c r="B214" s="4">
        <v>46069</v>
      </c>
      <c r="C214" s="12">
        <f>YEAR(SalesDataTable[[#This Row],[Order Date]])</f>
        <v>2026</v>
      </c>
      <c r="D214" s="15" t="str">
        <f>"Q"&amp;ROUNDUP(MONTH(SalesDataTable[[#This Row],[Order Date]])/3,0)</f>
        <v>Q1</v>
      </c>
      <c r="E214" s="12">
        <f>MONTH(SalesDataTable[[#This Row],[Order Date]])</f>
        <v>2</v>
      </c>
      <c r="F214" s="12" t="str">
        <f>TEXT(SalesDataTable[[#This Row],[Order Date]], "mmm")</f>
        <v>Feb</v>
      </c>
      <c r="G214" s="5" t="s">
        <v>11</v>
      </c>
      <c r="H214" s="5" t="s">
        <v>18</v>
      </c>
      <c r="I214" s="5" t="s">
        <v>2</v>
      </c>
      <c r="J214" s="5" t="s">
        <v>13</v>
      </c>
      <c r="K214" s="5" t="s">
        <v>4</v>
      </c>
      <c r="L214" s="5" t="s">
        <v>30</v>
      </c>
      <c r="M214" s="6">
        <v>2</v>
      </c>
      <c r="N214" s="7">
        <v>101.77</v>
      </c>
      <c r="O214" s="8">
        <v>0</v>
      </c>
      <c r="P214" s="7">
        <v>51.34</v>
      </c>
      <c r="Q214" s="7">
        <f t="shared" si="12"/>
        <v>203.54</v>
      </c>
      <c r="R214" s="7">
        <f t="shared" si="13"/>
        <v>102.68</v>
      </c>
      <c r="S214" s="7">
        <f t="shared" si="14"/>
        <v>100.85999999999999</v>
      </c>
      <c r="T214" s="9">
        <f t="shared" si="15"/>
        <v>0.49552913432249185</v>
      </c>
      <c r="U214" s="10">
        <f>YEAR(SalesDataTable[[#This Row],[Order Date]])</f>
        <v>2026</v>
      </c>
      <c r="V214" s="9" t="str">
        <f>"Q"&amp;ROUNDUP(MONTH(SalesDataTable[[#This Row],[Order Date]])/3,0)</f>
        <v>Q1</v>
      </c>
      <c r="W214" s="6">
        <f>MONTH(SalesDataTable[[#This Row],[Order Date]])</f>
        <v>2</v>
      </c>
      <c r="X214" s="9" t="str">
        <f>TEXT(SalesDataTable[[#This Row],[Order Date]],"mmm")</f>
        <v>Feb</v>
      </c>
    </row>
    <row r="215" spans="1:24" ht="15.5">
      <c r="A215" s="3">
        <v>2714</v>
      </c>
      <c r="B215" s="4">
        <v>46069</v>
      </c>
      <c r="C215" s="12">
        <f>YEAR(SalesDataTable[[#This Row],[Order Date]])</f>
        <v>2026</v>
      </c>
      <c r="D215" s="15" t="str">
        <f>"Q"&amp;ROUNDUP(MONTH(SalesDataTable[[#This Row],[Order Date]])/3,0)</f>
        <v>Q1</v>
      </c>
      <c r="E215" s="12">
        <f>MONTH(SalesDataTable[[#This Row],[Order Date]])</f>
        <v>2</v>
      </c>
      <c r="F215" s="12" t="str">
        <f>TEXT(SalesDataTable[[#This Row],[Order Date]], "mmm")</f>
        <v>Feb</v>
      </c>
      <c r="G215" s="5" t="s">
        <v>0</v>
      </c>
      <c r="H215" s="5" t="s">
        <v>50</v>
      </c>
      <c r="I215" s="5" t="s">
        <v>2</v>
      </c>
      <c r="J215" s="5" t="s">
        <v>16</v>
      </c>
      <c r="K215" s="5" t="s">
        <v>9</v>
      </c>
      <c r="L215" s="5" t="s">
        <v>37</v>
      </c>
      <c r="M215" s="6">
        <v>3</v>
      </c>
      <c r="N215" s="7">
        <v>153.24</v>
      </c>
      <c r="O215" s="8">
        <v>0.15</v>
      </c>
      <c r="P215" s="7">
        <v>77.61</v>
      </c>
      <c r="Q215" s="7">
        <f t="shared" si="12"/>
        <v>390.762</v>
      </c>
      <c r="R215" s="7">
        <f t="shared" si="13"/>
        <v>232.82999999999998</v>
      </c>
      <c r="S215" s="7">
        <f t="shared" si="14"/>
        <v>157.93200000000002</v>
      </c>
      <c r="T215" s="9">
        <f t="shared" si="15"/>
        <v>0.40416417154175693</v>
      </c>
      <c r="U215" s="10">
        <f>YEAR(SalesDataTable[[#This Row],[Order Date]])</f>
        <v>2026</v>
      </c>
      <c r="V215" s="9" t="str">
        <f>"Q"&amp;ROUNDUP(MONTH(SalesDataTable[[#This Row],[Order Date]])/3,0)</f>
        <v>Q1</v>
      </c>
      <c r="W215" s="6">
        <f>MONTH(SalesDataTable[[#This Row],[Order Date]])</f>
        <v>2</v>
      </c>
      <c r="X215" s="9" t="str">
        <f>TEXT(SalesDataTable[[#This Row],[Order Date]],"mmm")</f>
        <v>Feb</v>
      </c>
    </row>
    <row r="216" spans="1:24" ht="15.5">
      <c r="A216" s="3">
        <v>2753</v>
      </c>
      <c r="B216" s="4">
        <v>46069</v>
      </c>
      <c r="C216" s="12">
        <f>YEAR(SalesDataTable[[#This Row],[Order Date]])</f>
        <v>2026</v>
      </c>
      <c r="D216" s="15" t="str">
        <f>"Q"&amp;ROUNDUP(MONTH(SalesDataTable[[#This Row],[Order Date]])/3,0)</f>
        <v>Q1</v>
      </c>
      <c r="E216" s="12">
        <f>MONTH(SalesDataTable[[#This Row],[Order Date]])</f>
        <v>2</v>
      </c>
      <c r="F216" s="12" t="str">
        <f>TEXT(SalesDataTable[[#This Row],[Order Date]], "mmm")</f>
        <v>Feb</v>
      </c>
      <c r="G216" s="5" t="s">
        <v>20</v>
      </c>
      <c r="H216" s="5" t="s">
        <v>21</v>
      </c>
      <c r="I216" s="5" t="s">
        <v>28</v>
      </c>
      <c r="J216" s="5" t="s">
        <v>3</v>
      </c>
      <c r="K216" s="5" t="s">
        <v>9</v>
      </c>
      <c r="L216" s="5" t="s">
        <v>17</v>
      </c>
      <c r="M216" s="6">
        <v>1</v>
      </c>
      <c r="N216" s="7">
        <v>140.47</v>
      </c>
      <c r="O216" s="8">
        <v>0</v>
      </c>
      <c r="P216" s="7">
        <v>79.66</v>
      </c>
      <c r="Q216" s="7">
        <f t="shared" si="12"/>
        <v>140.47</v>
      </c>
      <c r="R216" s="7">
        <f t="shared" si="13"/>
        <v>79.66</v>
      </c>
      <c r="S216" s="7">
        <f t="shared" si="14"/>
        <v>60.81</v>
      </c>
      <c r="T216" s="9">
        <f t="shared" si="15"/>
        <v>0.43290382288033036</v>
      </c>
      <c r="U216" s="10">
        <f>YEAR(SalesDataTable[[#This Row],[Order Date]])</f>
        <v>2026</v>
      </c>
      <c r="V216" s="9" t="str">
        <f>"Q"&amp;ROUNDUP(MONTH(SalesDataTable[[#This Row],[Order Date]])/3,0)</f>
        <v>Q1</v>
      </c>
      <c r="W216" s="6">
        <f>MONTH(SalesDataTable[[#This Row],[Order Date]])</f>
        <v>2</v>
      </c>
      <c r="X216" s="9" t="str">
        <f>TEXT(SalesDataTable[[#This Row],[Order Date]],"mmm")</f>
        <v>Feb</v>
      </c>
    </row>
    <row r="217" spans="1:24" ht="15.5">
      <c r="A217" s="3">
        <v>3901</v>
      </c>
      <c r="B217" s="4">
        <v>46069</v>
      </c>
      <c r="C217" s="12">
        <f>YEAR(SalesDataTable[[#This Row],[Order Date]])</f>
        <v>2026</v>
      </c>
      <c r="D217" s="15" t="str">
        <f>"Q"&amp;ROUNDUP(MONTH(SalesDataTable[[#This Row],[Order Date]])/3,0)</f>
        <v>Q1</v>
      </c>
      <c r="E217" s="12">
        <f>MONTH(SalesDataTable[[#This Row],[Order Date]])</f>
        <v>2</v>
      </c>
      <c r="F217" s="12" t="str">
        <f>TEXT(SalesDataTable[[#This Row],[Order Date]], "mmm")</f>
        <v>Feb</v>
      </c>
      <c r="G217" s="5" t="s">
        <v>20</v>
      </c>
      <c r="H217" s="5" t="s">
        <v>31</v>
      </c>
      <c r="I217" s="5" t="s">
        <v>19</v>
      </c>
      <c r="J217" s="5" t="s">
        <v>13</v>
      </c>
      <c r="K217" s="5" t="s">
        <v>9</v>
      </c>
      <c r="L217" s="5" t="s">
        <v>46</v>
      </c>
      <c r="M217" s="6">
        <v>4</v>
      </c>
      <c r="N217" s="7">
        <v>70.67</v>
      </c>
      <c r="O217" s="8">
        <v>0.05</v>
      </c>
      <c r="P217" s="7">
        <v>32.96</v>
      </c>
      <c r="Q217" s="7">
        <f t="shared" si="12"/>
        <v>268.54599999999999</v>
      </c>
      <c r="R217" s="7">
        <f t="shared" si="13"/>
        <v>131.84</v>
      </c>
      <c r="S217" s="7">
        <f t="shared" si="14"/>
        <v>136.70599999999999</v>
      </c>
      <c r="T217" s="9">
        <f t="shared" si="15"/>
        <v>0.50905990035226734</v>
      </c>
      <c r="U217" s="10">
        <f>YEAR(SalesDataTable[[#This Row],[Order Date]])</f>
        <v>2026</v>
      </c>
      <c r="V217" s="9" t="str">
        <f>"Q"&amp;ROUNDUP(MONTH(SalesDataTable[[#This Row],[Order Date]])/3,0)</f>
        <v>Q1</v>
      </c>
      <c r="W217" s="6">
        <f>MONTH(SalesDataTable[[#This Row],[Order Date]])</f>
        <v>2</v>
      </c>
      <c r="X217" s="9" t="str">
        <f>TEXT(SalesDataTable[[#This Row],[Order Date]],"mmm")</f>
        <v>Feb</v>
      </c>
    </row>
    <row r="218" spans="1:24" ht="15.5">
      <c r="A218" s="3">
        <v>594</v>
      </c>
      <c r="B218" s="4">
        <v>46070</v>
      </c>
      <c r="C218" s="12">
        <f>YEAR(SalesDataTable[[#This Row],[Order Date]])</f>
        <v>2026</v>
      </c>
      <c r="D218" s="15" t="str">
        <f>"Q"&amp;ROUNDUP(MONTH(SalesDataTable[[#This Row],[Order Date]])/3,0)</f>
        <v>Q1</v>
      </c>
      <c r="E218" s="12">
        <f>MONTH(SalesDataTable[[#This Row],[Order Date]])</f>
        <v>2</v>
      </c>
      <c r="F218" s="12" t="str">
        <f>TEXT(SalesDataTable[[#This Row],[Order Date]], "mmm")</f>
        <v>Feb</v>
      </c>
      <c r="G218" s="5" t="s">
        <v>0</v>
      </c>
      <c r="H218" s="5" t="s">
        <v>50</v>
      </c>
      <c r="I218" s="5" t="s">
        <v>19</v>
      </c>
      <c r="J218" s="5" t="s">
        <v>16</v>
      </c>
      <c r="K218" s="5" t="s">
        <v>14</v>
      </c>
      <c r="L218" s="5" t="s">
        <v>44</v>
      </c>
      <c r="M218" s="6">
        <v>3</v>
      </c>
      <c r="N218" s="7">
        <v>134.91</v>
      </c>
      <c r="O218" s="8">
        <v>0</v>
      </c>
      <c r="P218" s="7">
        <v>67.69</v>
      </c>
      <c r="Q218" s="7">
        <f t="shared" si="12"/>
        <v>404.73</v>
      </c>
      <c r="R218" s="7">
        <f t="shared" si="13"/>
        <v>203.07</v>
      </c>
      <c r="S218" s="7">
        <f t="shared" si="14"/>
        <v>201.66000000000003</v>
      </c>
      <c r="T218" s="9">
        <f t="shared" si="15"/>
        <v>0.49825809799125348</v>
      </c>
      <c r="U218" s="10">
        <f>YEAR(SalesDataTable[[#This Row],[Order Date]])</f>
        <v>2026</v>
      </c>
      <c r="V218" s="9" t="str">
        <f>"Q"&amp;ROUNDUP(MONTH(SalesDataTable[[#This Row],[Order Date]])/3,0)</f>
        <v>Q1</v>
      </c>
      <c r="W218" s="6">
        <f>MONTH(SalesDataTable[[#This Row],[Order Date]])</f>
        <v>2</v>
      </c>
      <c r="X218" s="9" t="str">
        <f>TEXT(SalesDataTable[[#This Row],[Order Date]],"mmm")</f>
        <v>Feb</v>
      </c>
    </row>
    <row r="219" spans="1:24" ht="15.5">
      <c r="A219" s="3">
        <v>624</v>
      </c>
      <c r="B219" s="4">
        <v>46070</v>
      </c>
      <c r="C219" s="12">
        <f>YEAR(SalesDataTable[[#This Row],[Order Date]])</f>
        <v>2026</v>
      </c>
      <c r="D219" s="15" t="str">
        <f>"Q"&amp;ROUNDUP(MONTH(SalesDataTable[[#This Row],[Order Date]])/3,0)</f>
        <v>Q1</v>
      </c>
      <c r="E219" s="12">
        <f>MONTH(SalesDataTable[[#This Row],[Order Date]])</f>
        <v>2</v>
      </c>
      <c r="F219" s="12" t="str">
        <f>TEXT(SalesDataTable[[#This Row],[Order Date]], "mmm")</f>
        <v>Feb</v>
      </c>
      <c r="G219" s="5" t="s">
        <v>11</v>
      </c>
      <c r="H219" s="5" t="s">
        <v>12</v>
      </c>
      <c r="I219" s="5" t="s">
        <v>2</v>
      </c>
      <c r="J219" s="5" t="s">
        <v>16</v>
      </c>
      <c r="K219" s="5" t="s">
        <v>9</v>
      </c>
      <c r="L219" s="5" t="s">
        <v>46</v>
      </c>
      <c r="M219" s="6">
        <v>1</v>
      </c>
      <c r="N219" s="7">
        <v>70.86</v>
      </c>
      <c r="O219" s="8">
        <v>0.1</v>
      </c>
      <c r="P219" s="7">
        <v>33.299999999999997</v>
      </c>
      <c r="Q219" s="7">
        <f t="shared" si="12"/>
        <v>63.774000000000001</v>
      </c>
      <c r="R219" s="7">
        <f t="shared" si="13"/>
        <v>33.299999999999997</v>
      </c>
      <c r="S219" s="7">
        <f t="shared" si="14"/>
        <v>30.474000000000004</v>
      </c>
      <c r="T219" s="9">
        <f t="shared" si="15"/>
        <v>0.47784363533728486</v>
      </c>
      <c r="U219" s="10">
        <f>YEAR(SalesDataTable[[#This Row],[Order Date]])</f>
        <v>2026</v>
      </c>
      <c r="V219" s="9" t="str">
        <f>"Q"&amp;ROUNDUP(MONTH(SalesDataTable[[#This Row],[Order Date]])/3,0)</f>
        <v>Q1</v>
      </c>
      <c r="W219" s="6">
        <f>MONTH(SalesDataTable[[#This Row],[Order Date]])</f>
        <v>2</v>
      </c>
      <c r="X219" s="9" t="str">
        <f>TEXT(SalesDataTable[[#This Row],[Order Date]],"mmm")</f>
        <v>Feb</v>
      </c>
    </row>
    <row r="220" spans="1:24" ht="15.5">
      <c r="A220" s="3">
        <v>1013</v>
      </c>
      <c r="B220" s="4">
        <v>46070</v>
      </c>
      <c r="C220" s="12">
        <f>YEAR(SalesDataTable[[#This Row],[Order Date]])</f>
        <v>2026</v>
      </c>
      <c r="D220" s="15" t="str">
        <f>"Q"&amp;ROUNDUP(MONTH(SalesDataTable[[#This Row],[Order Date]])/3,0)</f>
        <v>Q1</v>
      </c>
      <c r="E220" s="12">
        <f>MONTH(SalesDataTable[[#This Row],[Order Date]])</f>
        <v>2</v>
      </c>
      <c r="F220" s="12" t="str">
        <f>TEXT(SalesDataTable[[#This Row],[Order Date]], "mmm")</f>
        <v>Feb</v>
      </c>
      <c r="G220" s="5" t="s">
        <v>6</v>
      </c>
      <c r="H220" s="5" t="s">
        <v>43</v>
      </c>
      <c r="I220" s="5" t="s">
        <v>19</v>
      </c>
      <c r="J220" s="5" t="s">
        <v>13</v>
      </c>
      <c r="K220" s="5" t="s">
        <v>4</v>
      </c>
      <c r="L220" s="5" t="s">
        <v>30</v>
      </c>
      <c r="M220" s="6">
        <v>1</v>
      </c>
      <c r="N220" s="7">
        <v>104.35</v>
      </c>
      <c r="O220" s="8">
        <v>0</v>
      </c>
      <c r="P220" s="7">
        <v>51.49</v>
      </c>
      <c r="Q220" s="7">
        <f t="shared" si="12"/>
        <v>104.35</v>
      </c>
      <c r="R220" s="7">
        <f t="shared" si="13"/>
        <v>51.49</v>
      </c>
      <c r="S220" s="7">
        <f t="shared" si="14"/>
        <v>52.859999999999992</v>
      </c>
      <c r="T220" s="9">
        <f t="shared" si="15"/>
        <v>0.50656444657402966</v>
      </c>
      <c r="U220" s="10">
        <f>YEAR(SalesDataTable[[#This Row],[Order Date]])</f>
        <v>2026</v>
      </c>
      <c r="V220" s="9" t="str">
        <f>"Q"&amp;ROUNDUP(MONTH(SalesDataTable[[#This Row],[Order Date]])/3,0)</f>
        <v>Q1</v>
      </c>
      <c r="W220" s="6">
        <f>MONTH(SalesDataTable[[#This Row],[Order Date]])</f>
        <v>2</v>
      </c>
      <c r="X220" s="9" t="str">
        <f>TEXT(SalesDataTable[[#This Row],[Order Date]],"mmm")</f>
        <v>Feb</v>
      </c>
    </row>
    <row r="221" spans="1:24" ht="15.5">
      <c r="A221" s="3">
        <v>1100</v>
      </c>
      <c r="B221" s="4">
        <v>46070</v>
      </c>
      <c r="C221" s="12">
        <f>YEAR(SalesDataTable[[#This Row],[Order Date]])</f>
        <v>2026</v>
      </c>
      <c r="D221" s="15" t="str">
        <f>"Q"&amp;ROUNDUP(MONTH(SalesDataTable[[#This Row],[Order Date]])/3,0)</f>
        <v>Q1</v>
      </c>
      <c r="E221" s="12">
        <f>MONTH(SalesDataTable[[#This Row],[Order Date]])</f>
        <v>2</v>
      </c>
      <c r="F221" s="12" t="str">
        <f>TEXT(SalesDataTable[[#This Row],[Order Date]], "mmm")</f>
        <v>Feb</v>
      </c>
      <c r="G221" s="5" t="s">
        <v>20</v>
      </c>
      <c r="H221" s="5" t="s">
        <v>33</v>
      </c>
      <c r="I221" s="5" t="s">
        <v>2</v>
      </c>
      <c r="J221" s="5" t="s">
        <v>3</v>
      </c>
      <c r="K221" s="5" t="s">
        <v>34</v>
      </c>
      <c r="L221" s="5" t="s">
        <v>38</v>
      </c>
      <c r="M221" s="6">
        <v>2</v>
      </c>
      <c r="N221" s="7">
        <v>120.48</v>
      </c>
      <c r="O221" s="8">
        <v>0</v>
      </c>
      <c r="P221" s="7">
        <v>70.680000000000007</v>
      </c>
      <c r="Q221" s="7">
        <f t="shared" si="12"/>
        <v>240.96</v>
      </c>
      <c r="R221" s="7">
        <f t="shared" si="13"/>
        <v>141.36000000000001</v>
      </c>
      <c r="S221" s="7">
        <f t="shared" si="14"/>
        <v>99.6</v>
      </c>
      <c r="T221" s="9">
        <f t="shared" si="15"/>
        <v>0.4133466135458167</v>
      </c>
      <c r="U221" s="10">
        <f>YEAR(SalesDataTable[[#This Row],[Order Date]])</f>
        <v>2026</v>
      </c>
      <c r="V221" s="9" t="str">
        <f>"Q"&amp;ROUNDUP(MONTH(SalesDataTable[[#This Row],[Order Date]])/3,0)</f>
        <v>Q1</v>
      </c>
      <c r="W221" s="6">
        <f>MONTH(SalesDataTable[[#This Row],[Order Date]])</f>
        <v>2</v>
      </c>
      <c r="X221" s="9" t="str">
        <f>TEXT(SalesDataTable[[#This Row],[Order Date]],"mmm")</f>
        <v>Feb</v>
      </c>
    </row>
    <row r="222" spans="1:24" ht="15.5">
      <c r="A222" s="3">
        <v>2353</v>
      </c>
      <c r="B222" s="4">
        <v>46070</v>
      </c>
      <c r="C222" s="12">
        <f>YEAR(SalesDataTable[[#This Row],[Order Date]])</f>
        <v>2026</v>
      </c>
      <c r="D222" s="15" t="str">
        <f>"Q"&amp;ROUNDUP(MONTH(SalesDataTable[[#This Row],[Order Date]])/3,0)</f>
        <v>Q1</v>
      </c>
      <c r="E222" s="12">
        <f>MONTH(SalesDataTable[[#This Row],[Order Date]])</f>
        <v>2</v>
      </c>
      <c r="F222" s="12" t="str">
        <f>TEXT(SalesDataTable[[#This Row],[Order Date]], "mmm")</f>
        <v>Feb</v>
      </c>
      <c r="G222" s="5" t="s">
        <v>6</v>
      </c>
      <c r="H222" s="5" t="s">
        <v>43</v>
      </c>
      <c r="I222" s="5" t="s">
        <v>2</v>
      </c>
      <c r="J222" s="5" t="s">
        <v>3</v>
      </c>
      <c r="K222" s="5" t="s">
        <v>23</v>
      </c>
      <c r="L222" s="5" t="s">
        <v>24</v>
      </c>
      <c r="M222" s="6">
        <v>1</v>
      </c>
      <c r="N222" s="7">
        <v>339.52</v>
      </c>
      <c r="O222" s="8">
        <v>0.1</v>
      </c>
      <c r="P222" s="7">
        <v>191.19</v>
      </c>
      <c r="Q222" s="7">
        <f t="shared" si="12"/>
        <v>305.56799999999998</v>
      </c>
      <c r="R222" s="7">
        <f t="shared" si="13"/>
        <v>191.19</v>
      </c>
      <c r="S222" s="7">
        <f t="shared" si="14"/>
        <v>114.37799999999999</v>
      </c>
      <c r="T222" s="9">
        <f t="shared" si="15"/>
        <v>0.3743127552623311</v>
      </c>
      <c r="U222" s="10">
        <f>YEAR(SalesDataTable[[#This Row],[Order Date]])</f>
        <v>2026</v>
      </c>
      <c r="V222" s="9" t="str">
        <f>"Q"&amp;ROUNDUP(MONTH(SalesDataTable[[#This Row],[Order Date]])/3,0)</f>
        <v>Q1</v>
      </c>
      <c r="W222" s="6">
        <f>MONTH(SalesDataTable[[#This Row],[Order Date]])</f>
        <v>2</v>
      </c>
      <c r="X222" s="9" t="str">
        <f>TEXT(SalesDataTable[[#This Row],[Order Date]],"mmm")</f>
        <v>Feb</v>
      </c>
    </row>
    <row r="223" spans="1:24" ht="15.5">
      <c r="A223" s="3">
        <v>3020</v>
      </c>
      <c r="B223" s="4">
        <v>46070</v>
      </c>
      <c r="C223" s="12">
        <f>YEAR(SalesDataTable[[#This Row],[Order Date]])</f>
        <v>2026</v>
      </c>
      <c r="D223" s="15" t="str">
        <f>"Q"&amp;ROUNDUP(MONTH(SalesDataTable[[#This Row],[Order Date]])/3,0)</f>
        <v>Q1</v>
      </c>
      <c r="E223" s="12">
        <f>MONTH(SalesDataTable[[#This Row],[Order Date]])</f>
        <v>2</v>
      </c>
      <c r="F223" s="12" t="str">
        <f>TEXT(SalesDataTable[[#This Row],[Order Date]], "mmm")</f>
        <v>Feb</v>
      </c>
      <c r="G223" s="5" t="s">
        <v>6</v>
      </c>
      <c r="H223" s="5" t="s">
        <v>49</v>
      </c>
      <c r="I223" s="5" t="s">
        <v>8</v>
      </c>
      <c r="J223" s="5" t="s">
        <v>16</v>
      </c>
      <c r="K223" s="5" t="s">
        <v>9</v>
      </c>
      <c r="L223" s="5" t="s">
        <v>37</v>
      </c>
      <c r="M223" s="6">
        <v>5</v>
      </c>
      <c r="N223" s="7">
        <v>154.72999999999999</v>
      </c>
      <c r="O223" s="8">
        <v>0.1</v>
      </c>
      <c r="P223" s="7">
        <v>77.42</v>
      </c>
      <c r="Q223" s="7">
        <f t="shared" si="12"/>
        <v>696.28499999999997</v>
      </c>
      <c r="R223" s="7">
        <f t="shared" si="13"/>
        <v>387.1</v>
      </c>
      <c r="S223" s="7">
        <f t="shared" si="14"/>
        <v>309.18499999999995</v>
      </c>
      <c r="T223" s="9">
        <f t="shared" si="15"/>
        <v>0.44404949122844806</v>
      </c>
      <c r="U223" s="10">
        <f>YEAR(SalesDataTable[[#This Row],[Order Date]])</f>
        <v>2026</v>
      </c>
      <c r="V223" s="9" t="str">
        <f>"Q"&amp;ROUNDUP(MONTH(SalesDataTable[[#This Row],[Order Date]])/3,0)</f>
        <v>Q1</v>
      </c>
      <c r="W223" s="6">
        <f>MONTH(SalesDataTable[[#This Row],[Order Date]])</f>
        <v>2</v>
      </c>
      <c r="X223" s="9" t="str">
        <f>TEXT(SalesDataTable[[#This Row],[Order Date]],"mmm")</f>
        <v>Feb</v>
      </c>
    </row>
    <row r="224" spans="1:24" ht="15.5">
      <c r="A224" s="3">
        <v>3227</v>
      </c>
      <c r="B224" s="4">
        <v>46070</v>
      </c>
      <c r="C224" s="12">
        <f>YEAR(SalesDataTable[[#This Row],[Order Date]])</f>
        <v>2026</v>
      </c>
      <c r="D224" s="15" t="str">
        <f>"Q"&amp;ROUNDUP(MONTH(SalesDataTable[[#This Row],[Order Date]])/3,0)</f>
        <v>Q1</v>
      </c>
      <c r="E224" s="12">
        <f>MONTH(SalesDataTable[[#This Row],[Order Date]])</f>
        <v>2</v>
      </c>
      <c r="F224" s="12" t="str">
        <f>TEXT(SalesDataTable[[#This Row],[Order Date]], "mmm")</f>
        <v>Feb</v>
      </c>
      <c r="G224" s="5" t="s">
        <v>11</v>
      </c>
      <c r="H224" s="5" t="s">
        <v>25</v>
      </c>
      <c r="I224" s="5" t="s">
        <v>19</v>
      </c>
      <c r="J224" s="5" t="s">
        <v>16</v>
      </c>
      <c r="K224" s="5" t="s">
        <v>9</v>
      </c>
      <c r="L224" s="5" t="s">
        <v>10</v>
      </c>
      <c r="M224" s="6">
        <v>4</v>
      </c>
      <c r="N224" s="7">
        <v>93.98</v>
      </c>
      <c r="O224" s="8">
        <v>0.05</v>
      </c>
      <c r="P224" s="7">
        <v>44.6</v>
      </c>
      <c r="Q224" s="7">
        <f t="shared" si="12"/>
        <v>357.12400000000002</v>
      </c>
      <c r="R224" s="7">
        <f t="shared" si="13"/>
        <v>178.4</v>
      </c>
      <c r="S224" s="7">
        <f t="shared" si="14"/>
        <v>178.72400000000002</v>
      </c>
      <c r="T224" s="9">
        <f t="shared" si="15"/>
        <v>0.50045362395134463</v>
      </c>
      <c r="U224" s="10">
        <f>YEAR(SalesDataTable[[#This Row],[Order Date]])</f>
        <v>2026</v>
      </c>
      <c r="V224" s="9" t="str">
        <f>"Q"&amp;ROUNDUP(MONTH(SalesDataTable[[#This Row],[Order Date]])/3,0)</f>
        <v>Q1</v>
      </c>
      <c r="W224" s="6">
        <f>MONTH(SalesDataTable[[#This Row],[Order Date]])</f>
        <v>2</v>
      </c>
      <c r="X224" s="9" t="str">
        <f>TEXT(SalesDataTable[[#This Row],[Order Date]],"mmm")</f>
        <v>Feb</v>
      </c>
    </row>
    <row r="225" spans="1:24" ht="15.5">
      <c r="A225" s="3">
        <v>3530</v>
      </c>
      <c r="B225" s="4">
        <v>46070</v>
      </c>
      <c r="C225" s="12">
        <f>YEAR(SalesDataTable[[#This Row],[Order Date]])</f>
        <v>2026</v>
      </c>
      <c r="D225" s="15" t="str">
        <f>"Q"&amp;ROUNDUP(MONTH(SalesDataTable[[#This Row],[Order Date]])/3,0)</f>
        <v>Q1</v>
      </c>
      <c r="E225" s="12">
        <f>MONTH(SalesDataTable[[#This Row],[Order Date]])</f>
        <v>2</v>
      </c>
      <c r="F225" s="12" t="str">
        <f>TEXT(SalesDataTable[[#This Row],[Order Date]], "mmm")</f>
        <v>Feb</v>
      </c>
      <c r="G225" s="5" t="s">
        <v>0</v>
      </c>
      <c r="H225" s="5" t="s">
        <v>1</v>
      </c>
      <c r="I225" s="5" t="s">
        <v>2</v>
      </c>
      <c r="J225" s="5" t="s">
        <v>13</v>
      </c>
      <c r="K225" s="5" t="s">
        <v>23</v>
      </c>
      <c r="L225" s="5" t="s">
        <v>24</v>
      </c>
      <c r="M225" s="6">
        <v>2</v>
      </c>
      <c r="N225" s="7">
        <v>336.83</v>
      </c>
      <c r="O225" s="8">
        <v>0</v>
      </c>
      <c r="P225" s="7">
        <v>194.42</v>
      </c>
      <c r="Q225" s="7">
        <f t="shared" si="12"/>
        <v>673.66</v>
      </c>
      <c r="R225" s="7">
        <f t="shared" si="13"/>
        <v>388.84</v>
      </c>
      <c r="S225" s="7">
        <f t="shared" si="14"/>
        <v>284.82</v>
      </c>
      <c r="T225" s="9">
        <f t="shared" si="15"/>
        <v>0.42279488169106078</v>
      </c>
      <c r="U225" s="10">
        <f>YEAR(SalesDataTable[[#This Row],[Order Date]])</f>
        <v>2026</v>
      </c>
      <c r="V225" s="9" t="str">
        <f>"Q"&amp;ROUNDUP(MONTH(SalesDataTable[[#This Row],[Order Date]])/3,0)</f>
        <v>Q1</v>
      </c>
      <c r="W225" s="6">
        <f>MONTH(SalesDataTable[[#This Row],[Order Date]])</f>
        <v>2</v>
      </c>
      <c r="X225" s="9" t="str">
        <f>TEXT(SalesDataTable[[#This Row],[Order Date]],"mmm")</f>
        <v>Feb</v>
      </c>
    </row>
    <row r="226" spans="1:24" ht="15.5">
      <c r="A226" s="3">
        <v>6</v>
      </c>
      <c r="B226" s="4">
        <v>46071</v>
      </c>
      <c r="C226" s="12">
        <f>YEAR(SalesDataTable[[#This Row],[Order Date]])</f>
        <v>2026</v>
      </c>
      <c r="D226" s="15" t="str">
        <f>"Q"&amp;ROUNDUP(MONTH(SalesDataTable[[#This Row],[Order Date]])/3,0)</f>
        <v>Q1</v>
      </c>
      <c r="E226" s="12">
        <f>MONTH(SalesDataTable[[#This Row],[Order Date]])</f>
        <v>2</v>
      </c>
      <c r="F226" s="12" t="str">
        <f>TEXT(SalesDataTable[[#This Row],[Order Date]], "mmm")</f>
        <v>Feb</v>
      </c>
      <c r="G226" s="5" t="s">
        <v>20</v>
      </c>
      <c r="H226" s="5" t="s">
        <v>33</v>
      </c>
      <c r="I226" s="5" t="s">
        <v>19</v>
      </c>
      <c r="J226" s="5" t="s">
        <v>3</v>
      </c>
      <c r="K226" s="5" t="s">
        <v>23</v>
      </c>
      <c r="L226" s="5" t="s">
        <v>24</v>
      </c>
      <c r="M226" s="6">
        <v>1</v>
      </c>
      <c r="N226" s="7">
        <v>338.93</v>
      </c>
      <c r="O226" s="8">
        <v>0</v>
      </c>
      <c r="P226" s="7">
        <v>197.92</v>
      </c>
      <c r="Q226" s="7">
        <f t="shared" si="12"/>
        <v>338.93</v>
      </c>
      <c r="R226" s="7">
        <f t="shared" si="13"/>
        <v>197.92</v>
      </c>
      <c r="S226" s="7">
        <f t="shared" si="14"/>
        <v>141.01000000000002</v>
      </c>
      <c r="T226" s="9">
        <f t="shared" si="15"/>
        <v>0.41604461098161866</v>
      </c>
      <c r="U226" s="10">
        <f>YEAR(SalesDataTable[[#This Row],[Order Date]])</f>
        <v>2026</v>
      </c>
      <c r="V226" s="9" t="str">
        <f>"Q"&amp;ROUNDUP(MONTH(SalesDataTable[[#This Row],[Order Date]])/3,0)</f>
        <v>Q1</v>
      </c>
      <c r="W226" s="6">
        <f>MONTH(SalesDataTable[[#This Row],[Order Date]])</f>
        <v>2</v>
      </c>
      <c r="X226" s="9" t="str">
        <f>TEXT(SalesDataTable[[#This Row],[Order Date]],"mmm")</f>
        <v>Feb</v>
      </c>
    </row>
    <row r="227" spans="1:24" ht="15.5">
      <c r="A227" s="3">
        <v>2038</v>
      </c>
      <c r="B227" s="4">
        <v>46071</v>
      </c>
      <c r="C227" s="12">
        <f>YEAR(SalesDataTable[[#This Row],[Order Date]])</f>
        <v>2026</v>
      </c>
      <c r="D227" s="15" t="str">
        <f>"Q"&amp;ROUNDUP(MONTH(SalesDataTable[[#This Row],[Order Date]])/3,0)</f>
        <v>Q1</v>
      </c>
      <c r="E227" s="12">
        <f>MONTH(SalesDataTable[[#This Row],[Order Date]])</f>
        <v>2</v>
      </c>
      <c r="F227" s="12" t="str">
        <f>TEXT(SalesDataTable[[#This Row],[Order Date]], "mmm")</f>
        <v>Feb</v>
      </c>
      <c r="G227" s="5" t="s">
        <v>0</v>
      </c>
      <c r="H227" s="5" t="s">
        <v>36</v>
      </c>
      <c r="I227" s="5" t="s">
        <v>2</v>
      </c>
      <c r="J227" s="5" t="s">
        <v>13</v>
      </c>
      <c r="K227" s="5" t="s">
        <v>23</v>
      </c>
      <c r="L227" s="5" t="s">
        <v>51</v>
      </c>
      <c r="M227" s="6">
        <v>5</v>
      </c>
      <c r="N227" s="7">
        <v>122.72</v>
      </c>
      <c r="O227" s="8">
        <v>0</v>
      </c>
      <c r="P227" s="7">
        <v>62.41</v>
      </c>
      <c r="Q227" s="7">
        <f t="shared" si="12"/>
        <v>613.6</v>
      </c>
      <c r="R227" s="7">
        <f t="shared" si="13"/>
        <v>312.04999999999995</v>
      </c>
      <c r="S227" s="7">
        <f t="shared" si="14"/>
        <v>301.55000000000007</v>
      </c>
      <c r="T227" s="9">
        <f t="shared" si="15"/>
        <v>0.49144393741851378</v>
      </c>
      <c r="U227" s="10">
        <f>YEAR(SalesDataTable[[#This Row],[Order Date]])</f>
        <v>2026</v>
      </c>
      <c r="V227" s="9" t="str">
        <f>"Q"&amp;ROUNDUP(MONTH(SalesDataTable[[#This Row],[Order Date]])/3,0)</f>
        <v>Q1</v>
      </c>
      <c r="W227" s="6">
        <f>MONTH(SalesDataTable[[#This Row],[Order Date]])</f>
        <v>2</v>
      </c>
      <c r="X227" s="9" t="str">
        <f>TEXT(SalesDataTable[[#This Row],[Order Date]],"mmm")</f>
        <v>Feb</v>
      </c>
    </row>
    <row r="228" spans="1:24" ht="15.5">
      <c r="A228" s="3">
        <v>4104</v>
      </c>
      <c r="B228" s="4">
        <v>46071</v>
      </c>
      <c r="C228" s="12">
        <f>YEAR(SalesDataTable[[#This Row],[Order Date]])</f>
        <v>2026</v>
      </c>
      <c r="D228" s="15" t="str">
        <f>"Q"&amp;ROUNDUP(MONTH(SalesDataTable[[#This Row],[Order Date]])/3,0)</f>
        <v>Q1</v>
      </c>
      <c r="E228" s="12">
        <f>MONTH(SalesDataTable[[#This Row],[Order Date]])</f>
        <v>2</v>
      </c>
      <c r="F228" s="12" t="str">
        <f>TEXT(SalesDataTable[[#This Row],[Order Date]], "mmm")</f>
        <v>Feb</v>
      </c>
      <c r="G228" s="5" t="s">
        <v>20</v>
      </c>
      <c r="H228" s="5" t="s">
        <v>21</v>
      </c>
      <c r="I228" s="5" t="s">
        <v>2</v>
      </c>
      <c r="J228" s="5" t="s">
        <v>13</v>
      </c>
      <c r="K228" s="5" t="s">
        <v>14</v>
      </c>
      <c r="L228" s="5" t="s">
        <v>44</v>
      </c>
      <c r="M228" s="6">
        <v>4</v>
      </c>
      <c r="N228" s="7">
        <v>135.63</v>
      </c>
      <c r="O228" s="8">
        <v>0.05</v>
      </c>
      <c r="P228" s="7">
        <v>65.900000000000006</v>
      </c>
      <c r="Q228" s="7">
        <f t="shared" si="12"/>
        <v>515.39400000000001</v>
      </c>
      <c r="R228" s="7">
        <f t="shared" si="13"/>
        <v>263.60000000000002</v>
      </c>
      <c r="S228" s="7">
        <f t="shared" si="14"/>
        <v>251.79399999999998</v>
      </c>
      <c r="T228" s="9">
        <f t="shared" si="15"/>
        <v>0.4885466264644136</v>
      </c>
      <c r="U228" s="10">
        <f>YEAR(SalesDataTable[[#This Row],[Order Date]])</f>
        <v>2026</v>
      </c>
      <c r="V228" s="9" t="str">
        <f>"Q"&amp;ROUNDUP(MONTH(SalesDataTable[[#This Row],[Order Date]])/3,0)</f>
        <v>Q1</v>
      </c>
      <c r="W228" s="6">
        <f>MONTH(SalesDataTable[[#This Row],[Order Date]])</f>
        <v>2</v>
      </c>
      <c r="X228" s="9" t="str">
        <f>TEXT(SalesDataTable[[#This Row],[Order Date]],"mmm")</f>
        <v>Feb</v>
      </c>
    </row>
    <row r="229" spans="1:24" ht="15.5">
      <c r="A229" s="3">
        <v>1072</v>
      </c>
      <c r="B229" s="4">
        <v>46072</v>
      </c>
      <c r="C229" s="12">
        <f>YEAR(SalesDataTable[[#This Row],[Order Date]])</f>
        <v>2026</v>
      </c>
      <c r="D229" s="15" t="str">
        <f>"Q"&amp;ROUNDUP(MONTH(SalesDataTable[[#This Row],[Order Date]])/3,0)</f>
        <v>Q1</v>
      </c>
      <c r="E229" s="12">
        <f>MONTH(SalesDataTable[[#This Row],[Order Date]])</f>
        <v>2</v>
      </c>
      <c r="F229" s="12" t="str">
        <f>TEXT(SalesDataTable[[#This Row],[Order Date]], "mmm")</f>
        <v>Feb</v>
      </c>
      <c r="G229" s="5" t="s">
        <v>11</v>
      </c>
      <c r="H229" s="5" t="s">
        <v>52</v>
      </c>
      <c r="I229" s="5" t="s">
        <v>2</v>
      </c>
      <c r="J229" s="5" t="s">
        <v>3</v>
      </c>
      <c r="K229" s="5" t="s">
        <v>23</v>
      </c>
      <c r="L229" s="5" t="s">
        <v>40</v>
      </c>
      <c r="M229" s="6">
        <v>2</v>
      </c>
      <c r="N229" s="7">
        <v>81.34</v>
      </c>
      <c r="O229" s="8">
        <v>0.05</v>
      </c>
      <c r="P229" s="7">
        <v>40.64</v>
      </c>
      <c r="Q229" s="7">
        <f t="shared" si="12"/>
        <v>154.54599999999999</v>
      </c>
      <c r="R229" s="7">
        <f t="shared" si="13"/>
        <v>81.28</v>
      </c>
      <c r="S229" s="7">
        <f t="shared" si="14"/>
        <v>73.265999999999991</v>
      </c>
      <c r="T229" s="9">
        <f t="shared" si="15"/>
        <v>0.47407244445019603</v>
      </c>
      <c r="U229" s="10">
        <f>YEAR(SalesDataTable[[#This Row],[Order Date]])</f>
        <v>2026</v>
      </c>
      <c r="V229" s="9" t="str">
        <f>"Q"&amp;ROUNDUP(MONTH(SalesDataTable[[#This Row],[Order Date]])/3,0)</f>
        <v>Q1</v>
      </c>
      <c r="W229" s="6">
        <f>MONTH(SalesDataTable[[#This Row],[Order Date]])</f>
        <v>2</v>
      </c>
      <c r="X229" s="9" t="str">
        <f>TEXT(SalesDataTable[[#This Row],[Order Date]],"mmm")</f>
        <v>Feb</v>
      </c>
    </row>
    <row r="230" spans="1:24" ht="15.5">
      <c r="A230" s="3">
        <v>2435</v>
      </c>
      <c r="B230" s="4">
        <v>46072</v>
      </c>
      <c r="C230" s="12">
        <f>YEAR(SalesDataTable[[#This Row],[Order Date]])</f>
        <v>2026</v>
      </c>
      <c r="D230" s="15" t="str">
        <f>"Q"&amp;ROUNDUP(MONTH(SalesDataTable[[#This Row],[Order Date]])/3,0)</f>
        <v>Q1</v>
      </c>
      <c r="E230" s="12">
        <f>MONTH(SalesDataTable[[#This Row],[Order Date]])</f>
        <v>2</v>
      </c>
      <c r="F230" s="12" t="str">
        <f>TEXT(SalesDataTable[[#This Row],[Order Date]], "mmm")</f>
        <v>Feb</v>
      </c>
      <c r="G230" s="5" t="s">
        <v>11</v>
      </c>
      <c r="H230" s="5" t="s">
        <v>18</v>
      </c>
      <c r="I230" s="5" t="s">
        <v>2</v>
      </c>
      <c r="J230" s="5" t="s">
        <v>13</v>
      </c>
      <c r="K230" s="5" t="s">
        <v>4</v>
      </c>
      <c r="L230" s="5" t="s">
        <v>26</v>
      </c>
      <c r="M230" s="6">
        <v>1</v>
      </c>
      <c r="N230" s="7">
        <v>41.01</v>
      </c>
      <c r="O230" s="8">
        <v>0.05</v>
      </c>
      <c r="P230" s="7">
        <v>16.489999999999998</v>
      </c>
      <c r="Q230" s="7">
        <f t="shared" si="12"/>
        <v>38.959499999999998</v>
      </c>
      <c r="R230" s="7">
        <f t="shared" si="13"/>
        <v>16.489999999999998</v>
      </c>
      <c r="S230" s="7">
        <f t="shared" si="14"/>
        <v>22.4695</v>
      </c>
      <c r="T230" s="9">
        <f t="shared" si="15"/>
        <v>0.57673994789460847</v>
      </c>
      <c r="U230" s="10">
        <f>YEAR(SalesDataTable[[#This Row],[Order Date]])</f>
        <v>2026</v>
      </c>
      <c r="V230" s="9" t="str">
        <f>"Q"&amp;ROUNDUP(MONTH(SalesDataTable[[#This Row],[Order Date]])/3,0)</f>
        <v>Q1</v>
      </c>
      <c r="W230" s="6">
        <f>MONTH(SalesDataTable[[#This Row],[Order Date]])</f>
        <v>2</v>
      </c>
      <c r="X230" s="9" t="str">
        <f>TEXT(SalesDataTable[[#This Row],[Order Date]],"mmm")</f>
        <v>Feb</v>
      </c>
    </row>
    <row r="231" spans="1:24" ht="15.5">
      <c r="A231" s="3">
        <v>4476</v>
      </c>
      <c r="B231" s="4">
        <v>46072</v>
      </c>
      <c r="C231" s="12">
        <f>YEAR(SalesDataTable[[#This Row],[Order Date]])</f>
        <v>2026</v>
      </c>
      <c r="D231" s="15" t="str">
        <f>"Q"&amp;ROUNDUP(MONTH(SalesDataTable[[#This Row],[Order Date]])/3,0)</f>
        <v>Q1</v>
      </c>
      <c r="E231" s="12">
        <f>MONTH(SalesDataTable[[#This Row],[Order Date]])</f>
        <v>2</v>
      </c>
      <c r="F231" s="12" t="str">
        <f>TEXT(SalesDataTable[[#This Row],[Order Date]], "mmm")</f>
        <v>Feb</v>
      </c>
      <c r="G231" s="5" t="s">
        <v>6</v>
      </c>
      <c r="H231" s="5" t="s">
        <v>41</v>
      </c>
      <c r="I231" s="5" t="s">
        <v>28</v>
      </c>
      <c r="J231" s="5" t="s">
        <v>16</v>
      </c>
      <c r="K231" s="5" t="s">
        <v>9</v>
      </c>
      <c r="L231" s="5" t="s">
        <v>37</v>
      </c>
      <c r="M231" s="6">
        <v>2</v>
      </c>
      <c r="N231" s="7">
        <v>153.03</v>
      </c>
      <c r="O231" s="8">
        <v>0</v>
      </c>
      <c r="P231" s="7">
        <v>81.02</v>
      </c>
      <c r="Q231" s="7">
        <f t="shared" si="12"/>
        <v>306.06</v>
      </c>
      <c r="R231" s="7">
        <f t="shared" si="13"/>
        <v>162.04</v>
      </c>
      <c r="S231" s="7">
        <f t="shared" si="14"/>
        <v>144.02000000000001</v>
      </c>
      <c r="T231" s="9">
        <f t="shared" si="15"/>
        <v>0.47056132784421356</v>
      </c>
      <c r="U231" s="10">
        <f>YEAR(SalesDataTable[[#This Row],[Order Date]])</f>
        <v>2026</v>
      </c>
      <c r="V231" s="9" t="str">
        <f>"Q"&amp;ROUNDUP(MONTH(SalesDataTable[[#This Row],[Order Date]])/3,0)</f>
        <v>Q1</v>
      </c>
      <c r="W231" s="6">
        <f>MONTH(SalesDataTable[[#This Row],[Order Date]])</f>
        <v>2</v>
      </c>
      <c r="X231" s="9" t="str">
        <f>TEXT(SalesDataTable[[#This Row],[Order Date]],"mmm")</f>
        <v>Feb</v>
      </c>
    </row>
    <row r="232" spans="1:24" ht="15.5">
      <c r="A232" s="3">
        <v>174</v>
      </c>
      <c r="B232" s="4">
        <v>46073</v>
      </c>
      <c r="C232" s="12">
        <f>YEAR(SalesDataTable[[#This Row],[Order Date]])</f>
        <v>2026</v>
      </c>
      <c r="D232" s="15" t="str">
        <f>"Q"&amp;ROUNDUP(MONTH(SalesDataTable[[#This Row],[Order Date]])/3,0)</f>
        <v>Q1</v>
      </c>
      <c r="E232" s="12">
        <f>MONTH(SalesDataTable[[#This Row],[Order Date]])</f>
        <v>2</v>
      </c>
      <c r="F232" s="12" t="str">
        <f>TEXT(SalesDataTable[[#This Row],[Order Date]], "mmm")</f>
        <v>Feb</v>
      </c>
      <c r="G232" s="5" t="s">
        <v>6</v>
      </c>
      <c r="H232" s="5" t="s">
        <v>41</v>
      </c>
      <c r="I232" s="5" t="s">
        <v>2</v>
      </c>
      <c r="J232" s="5" t="s">
        <v>13</v>
      </c>
      <c r="K232" s="5" t="s">
        <v>34</v>
      </c>
      <c r="L232" s="5" t="s">
        <v>38</v>
      </c>
      <c r="M232" s="6">
        <v>2</v>
      </c>
      <c r="N232" s="7">
        <v>124.92</v>
      </c>
      <c r="O232" s="8">
        <v>0</v>
      </c>
      <c r="P232" s="7">
        <v>69.98</v>
      </c>
      <c r="Q232" s="7">
        <f t="shared" si="12"/>
        <v>249.84</v>
      </c>
      <c r="R232" s="7">
        <f t="shared" si="13"/>
        <v>139.96</v>
      </c>
      <c r="S232" s="7">
        <f t="shared" si="14"/>
        <v>109.88</v>
      </c>
      <c r="T232" s="9">
        <f t="shared" si="15"/>
        <v>0.43980147294268329</v>
      </c>
      <c r="U232" s="10">
        <f>YEAR(SalesDataTable[[#This Row],[Order Date]])</f>
        <v>2026</v>
      </c>
      <c r="V232" s="9" t="str">
        <f>"Q"&amp;ROUNDUP(MONTH(SalesDataTable[[#This Row],[Order Date]])/3,0)</f>
        <v>Q1</v>
      </c>
      <c r="W232" s="6">
        <f>MONTH(SalesDataTable[[#This Row],[Order Date]])</f>
        <v>2</v>
      </c>
      <c r="X232" s="9" t="str">
        <f>TEXT(SalesDataTable[[#This Row],[Order Date]],"mmm")</f>
        <v>Feb</v>
      </c>
    </row>
    <row r="233" spans="1:24" ht="15.5">
      <c r="A233" s="3">
        <v>304</v>
      </c>
      <c r="B233" s="4">
        <v>46073</v>
      </c>
      <c r="C233" s="12">
        <f>YEAR(SalesDataTable[[#This Row],[Order Date]])</f>
        <v>2026</v>
      </c>
      <c r="D233" s="15" t="str">
        <f>"Q"&amp;ROUNDUP(MONTH(SalesDataTable[[#This Row],[Order Date]])/3,0)</f>
        <v>Q1</v>
      </c>
      <c r="E233" s="12">
        <f>MONTH(SalesDataTable[[#This Row],[Order Date]])</f>
        <v>2</v>
      </c>
      <c r="F233" s="12" t="str">
        <f>TEXT(SalesDataTable[[#This Row],[Order Date]], "mmm")</f>
        <v>Feb</v>
      </c>
      <c r="G233" s="5" t="s">
        <v>6</v>
      </c>
      <c r="H233" s="5" t="s">
        <v>43</v>
      </c>
      <c r="I233" s="5" t="s">
        <v>2</v>
      </c>
      <c r="J233" s="5" t="s">
        <v>16</v>
      </c>
      <c r="K233" s="5" t="s">
        <v>14</v>
      </c>
      <c r="L233" s="5" t="s">
        <v>44</v>
      </c>
      <c r="M233" s="6">
        <v>2</v>
      </c>
      <c r="N233" s="7">
        <v>136.55000000000001</v>
      </c>
      <c r="O233" s="8">
        <v>0</v>
      </c>
      <c r="P233" s="7">
        <v>68.84</v>
      </c>
      <c r="Q233" s="7">
        <f t="shared" si="12"/>
        <v>273.10000000000002</v>
      </c>
      <c r="R233" s="7">
        <f t="shared" si="13"/>
        <v>137.68</v>
      </c>
      <c r="S233" s="7">
        <f t="shared" si="14"/>
        <v>135.42000000000002</v>
      </c>
      <c r="T233" s="9">
        <f t="shared" si="15"/>
        <v>0.49586232149395826</v>
      </c>
      <c r="U233" s="10">
        <f>YEAR(SalesDataTable[[#This Row],[Order Date]])</f>
        <v>2026</v>
      </c>
      <c r="V233" s="9" t="str">
        <f>"Q"&amp;ROUNDUP(MONTH(SalesDataTable[[#This Row],[Order Date]])/3,0)</f>
        <v>Q1</v>
      </c>
      <c r="W233" s="6">
        <f>MONTH(SalesDataTable[[#This Row],[Order Date]])</f>
        <v>2</v>
      </c>
      <c r="X233" s="9" t="str">
        <f>TEXT(SalesDataTable[[#This Row],[Order Date]],"mmm")</f>
        <v>Feb</v>
      </c>
    </row>
    <row r="234" spans="1:24" ht="15.5">
      <c r="A234" s="3">
        <v>404</v>
      </c>
      <c r="B234" s="4">
        <v>46073</v>
      </c>
      <c r="C234" s="12">
        <f>YEAR(SalesDataTable[[#This Row],[Order Date]])</f>
        <v>2026</v>
      </c>
      <c r="D234" s="15" t="str">
        <f>"Q"&amp;ROUNDUP(MONTH(SalesDataTable[[#This Row],[Order Date]])/3,0)</f>
        <v>Q1</v>
      </c>
      <c r="E234" s="12">
        <f>MONTH(SalesDataTable[[#This Row],[Order Date]])</f>
        <v>2</v>
      </c>
      <c r="F234" s="12" t="str">
        <f>TEXT(SalesDataTable[[#This Row],[Order Date]], "mmm")</f>
        <v>Feb</v>
      </c>
      <c r="G234" s="5" t="s">
        <v>11</v>
      </c>
      <c r="H234" s="5" t="s">
        <v>25</v>
      </c>
      <c r="I234" s="5" t="s">
        <v>8</v>
      </c>
      <c r="J234" s="5" t="s">
        <v>16</v>
      </c>
      <c r="K234" s="5" t="s">
        <v>23</v>
      </c>
      <c r="L234" s="5" t="s">
        <v>51</v>
      </c>
      <c r="M234" s="6">
        <v>15</v>
      </c>
      <c r="N234" s="7">
        <v>121.98</v>
      </c>
      <c r="O234" s="8">
        <v>0.1</v>
      </c>
      <c r="P234" s="7">
        <v>59.86</v>
      </c>
      <c r="Q234" s="7">
        <f t="shared" si="12"/>
        <v>1646.73</v>
      </c>
      <c r="R234" s="7">
        <f t="shared" si="13"/>
        <v>897.9</v>
      </c>
      <c r="S234" s="7">
        <f t="shared" si="14"/>
        <v>748.83</v>
      </c>
      <c r="T234" s="9">
        <f t="shared" si="15"/>
        <v>0.45473757082217486</v>
      </c>
      <c r="U234" s="10">
        <f>YEAR(SalesDataTable[[#This Row],[Order Date]])</f>
        <v>2026</v>
      </c>
      <c r="V234" s="9" t="str">
        <f>"Q"&amp;ROUNDUP(MONTH(SalesDataTable[[#This Row],[Order Date]])/3,0)</f>
        <v>Q1</v>
      </c>
      <c r="W234" s="6">
        <f>MONTH(SalesDataTable[[#This Row],[Order Date]])</f>
        <v>2</v>
      </c>
      <c r="X234" s="9" t="str">
        <f>TEXT(SalesDataTable[[#This Row],[Order Date]],"mmm")</f>
        <v>Feb</v>
      </c>
    </row>
    <row r="235" spans="1:24" ht="15.5">
      <c r="A235" s="3">
        <v>675</v>
      </c>
      <c r="B235" s="4">
        <v>46073</v>
      </c>
      <c r="C235" s="12">
        <f>YEAR(SalesDataTable[[#This Row],[Order Date]])</f>
        <v>2026</v>
      </c>
      <c r="D235" s="15" t="str">
        <f>"Q"&amp;ROUNDUP(MONTH(SalesDataTable[[#This Row],[Order Date]])/3,0)</f>
        <v>Q1</v>
      </c>
      <c r="E235" s="12">
        <f>MONTH(SalesDataTable[[#This Row],[Order Date]])</f>
        <v>2</v>
      </c>
      <c r="F235" s="12" t="str">
        <f>TEXT(SalesDataTable[[#This Row],[Order Date]], "mmm")</f>
        <v>Feb</v>
      </c>
      <c r="G235" s="5" t="s">
        <v>6</v>
      </c>
      <c r="H235" s="5" t="s">
        <v>43</v>
      </c>
      <c r="I235" s="5" t="s">
        <v>2</v>
      </c>
      <c r="J235" s="5" t="s">
        <v>13</v>
      </c>
      <c r="K235" s="5" t="s">
        <v>14</v>
      </c>
      <c r="L235" s="5" t="s">
        <v>32</v>
      </c>
      <c r="M235" s="6">
        <v>1</v>
      </c>
      <c r="N235" s="7">
        <v>45.54</v>
      </c>
      <c r="O235" s="8">
        <v>0</v>
      </c>
      <c r="P235" s="7">
        <v>18.29</v>
      </c>
      <c r="Q235" s="7">
        <f t="shared" si="12"/>
        <v>45.54</v>
      </c>
      <c r="R235" s="7">
        <f t="shared" si="13"/>
        <v>18.29</v>
      </c>
      <c r="S235" s="7">
        <f t="shared" si="14"/>
        <v>27.25</v>
      </c>
      <c r="T235" s="9">
        <f t="shared" si="15"/>
        <v>0.59837505489679399</v>
      </c>
      <c r="U235" s="10">
        <f>YEAR(SalesDataTable[[#This Row],[Order Date]])</f>
        <v>2026</v>
      </c>
      <c r="V235" s="9" t="str">
        <f>"Q"&amp;ROUNDUP(MONTH(SalesDataTable[[#This Row],[Order Date]])/3,0)</f>
        <v>Q1</v>
      </c>
      <c r="W235" s="6">
        <f>MONTH(SalesDataTable[[#This Row],[Order Date]])</f>
        <v>2</v>
      </c>
      <c r="X235" s="9" t="str">
        <f>TEXT(SalesDataTable[[#This Row],[Order Date]],"mmm")</f>
        <v>Feb</v>
      </c>
    </row>
    <row r="236" spans="1:24" ht="15.5">
      <c r="A236" s="3">
        <v>940</v>
      </c>
      <c r="B236" s="4">
        <v>46073</v>
      </c>
      <c r="C236" s="12">
        <f>YEAR(SalesDataTable[[#This Row],[Order Date]])</f>
        <v>2026</v>
      </c>
      <c r="D236" s="15" t="str">
        <f>"Q"&amp;ROUNDUP(MONTH(SalesDataTable[[#This Row],[Order Date]])/3,0)</f>
        <v>Q1</v>
      </c>
      <c r="E236" s="12">
        <f>MONTH(SalesDataTable[[#This Row],[Order Date]])</f>
        <v>2</v>
      </c>
      <c r="F236" s="12" t="str">
        <f>TEXT(SalesDataTable[[#This Row],[Order Date]], "mmm")</f>
        <v>Feb</v>
      </c>
      <c r="G236" s="5" t="s">
        <v>11</v>
      </c>
      <c r="H236" s="5" t="s">
        <v>18</v>
      </c>
      <c r="I236" s="5" t="s">
        <v>28</v>
      </c>
      <c r="J236" s="5" t="s">
        <v>3</v>
      </c>
      <c r="K236" s="5" t="s">
        <v>34</v>
      </c>
      <c r="L236" s="5" t="s">
        <v>45</v>
      </c>
      <c r="M236" s="6">
        <v>1</v>
      </c>
      <c r="N236" s="7">
        <v>51.73</v>
      </c>
      <c r="O236" s="8">
        <v>0</v>
      </c>
      <c r="P236" s="7">
        <v>21.83</v>
      </c>
      <c r="Q236" s="7">
        <f t="shared" si="12"/>
        <v>51.73</v>
      </c>
      <c r="R236" s="7">
        <f t="shared" si="13"/>
        <v>21.83</v>
      </c>
      <c r="S236" s="7">
        <f t="shared" si="14"/>
        <v>29.9</v>
      </c>
      <c r="T236" s="9">
        <f t="shared" si="15"/>
        <v>0.57800115986854828</v>
      </c>
      <c r="U236" s="10">
        <f>YEAR(SalesDataTable[[#This Row],[Order Date]])</f>
        <v>2026</v>
      </c>
      <c r="V236" s="9" t="str">
        <f>"Q"&amp;ROUNDUP(MONTH(SalesDataTable[[#This Row],[Order Date]])/3,0)</f>
        <v>Q1</v>
      </c>
      <c r="W236" s="6">
        <f>MONTH(SalesDataTable[[#This Row],[Order Date]])</f>
        <v>2</v>
      </c>
      <c r="X236" s="9" t="str">
        <f>TEXT(SalesDataTable[[#This Row],[Order Date]],"mmm")</f>
        <v>Feb</v>
      </c>
    </row>
    <row r="237" spans="1:24" ht="15.5">
      <c r="A237" s="3">
        <v>2375</v>
      </c>
      <c r="B237" s="4">
        <v>46073</v>
      </c>
      <c r="C237" s="12">
        <f>YEAR(SalesDataTable[[#This Row],[Order Date]])</f>
        <v>2026</v>
      </c>
      <c r="D237" s="15" t="str">
        <f>"Q"&amp;ROUNDUP(MONTH(SalesDataTable[[#This Row],[Order Date]])/3,0)</f>
        <v>Q1</v>
      </c>
      <c r="E237" s="12">
        <f>MONTH(SalesDataTable[[#This Row],[Order Date]])</f>
        <v>2</v>
      </c>
      <c r="F237" s="12" t="str">
        <f>TEXT(SalesDataTable[[#This Row],[Order Date]], "mmm")</f>
        <v>Feb</v>
      </c>
      <c r="G237" s="5" t="s">
        <v>6</v>
      </c>
      <c r="H237" s="5" t="s">
        <v>43</v>
      </c>
      <c r="I237" s="5" t="s">
        <v>28</v>
      </c>
      <c r="J237" s="5" t="s">
        <v>3</v>
      </c>
      <c r="K237" s="5" t="s">
        <v>23</v>
      </c>
      <c r="L237" s="5" t="s">
        <v>40</v>
      </c>
      <c r="M237" s="6">
        <v>2</v>
      </c>
      <c r="N237" s="7">
        <v>80.510000000000005</v>
      </c>
      <c r="O237" s="8">
        <v>0.05</v>
      </c>
      <c r="P237" s="7">
        <v>38.630000000000003</v>
      </c>
      <c r="Q237" s="7">
        <f t="shared" si="12"/>
        <v>152.96899999999999</v>
      </c>
      <c r="R237" s="7">
        <f t="shared" si="13"/>
        <v>77.260000000000005</v>
      </c>
      <c r="S237" s="7">
        <f t="shared" si="14"/>
        <v>75.708999999999989</v>
      </c>
      <c r="T237" s="9">
        <f t="shared" si="15"/>
        <v>0.4949303453640933</v>
      </c>
      <c r="U237" s="10">
        <f>YEAR(SalesDataTable[[#This Row],[Order Date]])</f>
        <v>2026</v>
      </c>
      <c r="V237" s="9" t="str">
        <f>"Q"&amp;ROUNDUP(MONTH(SalesDataTable[[#This Row],[Order Date]])/3,0)</f>
        <v>Q1</v>
      </c>
      <c r="W237" s="6">
        <f>MONTH(SalesDataTable[[#This Row],[Order Date]])</f>
        <v>2</v>
      </c>
      <c r="X237" s="9" t="str">
        <f>TEXT(SalesDataTable[[#This Row],[Order Date]],"mmm")</f>
        <v>Feb</v>
      </c>
    </row>
    <row r="238" spans="1:24" ht="15.5">
      <c r="A238" s="3">
        <v>4184</v>
      </c>
      <c r="B238" s="4">
        <v>46073</v>
      </c>
      <c r="C238" s="12">
        <f>YEAR(SalesDataTable[[#This Row],[Order Date]])</f>
        <v>2026</v>
      </c>
      <c r="D238" s="15" t="str">
        <f>"Q"&amp;ROUNDUP(MONTH(SalesDataTable[[#This Row],[Order Date]])/3,0)</f>
        <v>Q1</v>
      </c>
      <c r="E238" s="12">
        <f>MONTH(SalesDataTable[[#This Row],[Order Date]])</f>
        <v>2</v>
      </c>
      <c r="F238" s="12" t="str">
        <f>TEXT(SalesDataTable[[#This Row],[Order Date]], "mmm")</f>
        <v>Feb</v>
      </c>
      <c r="G238" s="5" t="s">
        <v>20</v>
      </c>
      <c r="H238" s="5" t="s">
        <v>31</v>
      </c>
      <c r="I238" s="5" t="s">
        <v>2</v>
      </c>
      <c r="J238" s="5" t="s">
        <v>13</v>
      </c>
      <c r="K238" s="5" t="s">
        <v>34</v>
      </c>
      <c r="L238" s="5" t="s">
        <v>42</v>
      </c>
      <c r="M238" s="6">
        <v>1</v>
      </c>
      <c r="N238" s="7">
        <v>36.31</v>
      </c>
      <c r="O238" s="8">
        <v>0</v>
      </c>
      <c r="P238" s="7">
        <v>14</v>
      </c>
      <c r="Q238" s="7">
        <f t="shared" si="12"/>
        <v>36.31</v>
      </c>
      <c r="R238" s="7">
        <f t="shared" si="13"/>
        <v>14</v>
      </c>
      <c r="S238" s="7">
        <f t="shared" si="14"/>
        <v>22.310000000000002</v>
      </c>
      <c r="T238" s="9">
        <f t="shared" si="15"/>
        <v>0.61443128614706699</v>
      </c>
      <c r="U238" s="10">
        <f>YEAR(SalesDataTable[[#This Row],[Order Date]])</f>
        <v>2026</v>
      </c>
      <c r="V238" s="9" t="str">
        <f>"Q"&amp;ROUNDUP(MONTH(SalesDataTable[[#This Row],[Order Date]])/3,0)</f>
        <v>Q1</v>
      </c>
      <c r="W238" s="6">
        <f>MONTH(SalesDataTable[[#This Row],[Order Date]])</f>
        <v>2</v>
      </c>
      <c r="X238" s="9" t="str">
        <f>TEXT(SalesDataTable[[#This Row],[Order Date]],"mmm")</f>
        <v>Feb</v>
      </c>
    </row>
    <row r="239" spans="1:24" ht="15.5">
      <c r="A239" s="3">
        <v>4390</v>
      </c>
      <c r="B239" s="4">
        <v>46073</v>
      </c>
      <c r="C239" s="12">
        <f>YEAR(SalesDataTable[[#This Row],[Order Date]])</f>
        <v>2026</v>
      </c>
      <c r="D239" s="15" t="str">
        <f>"Q"&amp;ROUNDUP(MONTH(SalesDataTable[[#This Row],[Order Date]])/3,0)</f>
        <v>Q1</v>
      </c>
      <c r="E239" s="12">
        <f>MONTH(SalesDataTable[[#This Row],[Order Date]])</f>
        <v>2</v>
      </c>
      <c r="F239" s="12" t="str">
        <f>TEXT(SalesDataTable[[#This Row],[Order Date]], "mmm")</f>
        <v>Feb</v>
      </c>
      <c r="G239" s="5" t="s">
        <v>11</v>
      </c>
      <c r="H239" s="5" t="s">
        <v>52</v>
      </c>
      <c r="I239" s="5" t="s">
        <v>2</v>
      </c>
      <c r="J239" s="5" t="s">
        <v>3</v>
      </c>
      <c r="K239" s="5" t="s">
        <v>4</v>
      </c>
      <c r="L239" s="5" t="s">
        <v>5</v>
      </c>
      <c r="M239" s="6">
        <v>1</v>
      </c>
      <c r="N239" s="7">
        <v>82.86</v>
      </c>
      <c r="O239" s="8">
        <v>0.05</v>
      </c>
      <c r="P239" s="7">
        <v>42.3</v>
      </c>
      <c r="Q239" s="7">
        <f t="shared" si="12"/>
        <v>78.716999999999999</v>
      </c>
      <c r="R239" s="7">
        <f t="shared" si="13"/>
        <v>42.3</v>
      </c>
      <c r="S239" s="7">
        <f t="shared" si="14"/>
        <v>36.417000000000002</v>
      </c>
      <c r="T239" s="9">
        <f t="shared" si="15"/>
        <v>0.46263196005945351</v>
      </c>
      <c r="U239" s="10">
        <f>YEAR(SalesDataTable[[#This Row],[Order Date]])</f>
        <v>2026</v>
      </c>
      <c r="V239" s="9" t="str">
        <f>"Q"&amp;ROUNDUP(MONTH(SalesDataTable[[#This Row],[Order Date]])/3,0)</f>
        <v>Q1</v>
      </c>
      <c r="W239" s="6">
        <f>MONTH(SalesDataTable[[#This Row],[Order Date]])</f>
        <v>2</v>
      </c>
      <c r="X239" s="9" t="str">
        <f>TEXT(SalesDataTable[[#This Row],[Order Date]],"mmm")</f>
        <v>Feb</v>
      </c>
    </row>
    <row r="240" spans="1:24" ht="15.5">
      <c r="A240" s="3">
        <v>1475</v>
      </c>
      <c r="B240" s="4">
        <v>46074</v>
      </c>
      <c r="C240" s="12">
        <f>YEAR(SalesDataTable[[#This Row],[Order Date]])</f>
        <v>2026</v>
      </c>
      <c r="D240" s="15" t="str">
        <f>"Q"&amp;ROUNDUP(MONTH(SalesDataTable[[#This Row],[Order Date]])/3,0)</f>
        <v>Q1</v>
      </c>
      <c r="E240" s="12">
        <f>MONTH(SalesDataTable[[#This Row],[Order Date]])</f>
        <v>2</v>
      </c>
      <c r="F240" s="12" t="str">
        <f>TEXT(SalesDataTable[[#This Row],[Order Date]], "mmm")</f>
        <v>Feb</v>
      </c>
      <c r="G240" s="5" t="s">
        <v>0</v>
      </c>
      <c r="H240" s="5" t="s">
        <v>1</v>
      </c>
      <c r="I240" s="5" t="s">
        <v>19</v>
      </c>
      <c r="J240" s="5" t="s">
        <v>13</v>
      </c>
      <c r="K240" s="5" t="s">
        <v>4</v>
      </c>
      <c r="L240" s="5" t="s">
        <v>30</v>
      </c>
      <c r="M240" s="6">
        <v>2</v>
      </c>
      <c r="N240" s="7">
        <v>103.03</v>
      </c>
      <c r="O240" s="8">
        <v>0.05</v>
      </c>
      <c r="P240" s="7">
        <v>50.73</v>
      </c>
      <c r="Q240" s="7">
        <f t="shared" si="12"/>
        <v>195.75700000000001</v>
      </c>
      <c r="R240" s="7">
        <f t="shared" si="13"/>
        <v>101.46</v>
      </c>
      <c r="S240" s="7">
        <f t="shared" si="14"/>
        <v>94.297000000000011</v>
      </c>
      <c r="T240" s="9">
        <f t="shared" si="15"/>
        <v>0.48170435795399402</v>
      </c>
      <c r="U240" s="10">
        <f>YEAR(SalesDataTable[[#This Row],[Order Date]])</f>
        <v>2026</v>
      </c>
      <c r="V240" s="9" t="str">
        <f>"Q"&amp;ROUNDUP(MONTH(SalesDataTable[[#This Row],[Order Date]])/3,0)</f>
        <v>Q1</v>
      </c>
      <c r="W240" s="6">
        <f>MONTH(SalesDataTable[[#This Row],[Order Date]])</f>
        <v>2</v>
      </c>
      <c r="X240" s="9" t="str">
        <f>TEXT(SalesDataTable[[#This Row],[Order Date]],"mmm")</f>
        <v>Feb</v>
      </c>
    </row>
    <row r="241" spans="1:24" ht="15.5">
      <c r="A241" s="3">
        <v>3504</v>
      </c>
      <c r="B241" s="4">
        <v>46074</v>
      </c>
      <c r="C241" s="12">
        <f>YEAR(SalesDataTable[[#This Row],[Order Date]])</f>
        <v>2026</v>
      </c>
      <c r="D241" s="15" t="str">
        <f>"Q"&amp;ROUNDUP(MONTH(SalesDataTable[[#This Row],[Order Date]])/3,0)</f>
        <v>Q1</v>
      </c>
      <c r="E241" s="12">
        <f>MONTH(SalesDataTable[[#This Row],[Order Date]])</f>
        <v>2</v>
      </c>
      <c r="F241" s="12" t="str">
        <f>TEXT(SalesDataTable[[#This Row],[Order Date]], "mmm")</f>
        <v>Feb</v>
      </c>
      <c r="G241" s="5" t="s">
        <v>6</v>
      </c>
      <c r="H241" s="5" t="s">
        <v>49</v>
      </c>
      <c r="I241" s="5" t="s">
        <v>2</v>
      </c>
      <c r="J241" s="5" t="s">
        <v>16</v>
      </c>
      <c r="K241" s="5" t="s">
        <v>14</v>
      </c>
      <c r="L241" s="5" t="s">
        <v>15</v>
      </c>
      <c r="M241" s="6">
        <v>1</v>
      </c>
      <c r="N241" s="7">
        <v>36.39</v>
      </c>
      <c r="O241" s="8">
        <v>0</v>
      </c>
      <c r="P241" s="7">
        <v>13.49</v>
      </c>
      <c r="Q241" s="7">
        <f t="shared" si="12"/>
        <v>36.39</v>
      </c>
      <c r="R241" s="7">
        <f t="shared" si="13"/>
        <v>13.49</v>
      </c>
      <c r="S241" s="7">
        <f t="shared" si="14"/>
        <v>22.9</v>
      </c>
      <c r="T241" s="9">
        <f t="shared" si="15"/>
        <v>0.62929376202253362</v>
      </c>
      <c r="U241" s="10">
        <f>YEAR(SalesDataTable[[#This Row],[Order Date]])</f>
        <v>2026</v>
      </c>
      <c r="V241" s="9" t="str">
        <f>"Q"&amp;ROUNDUP(MONTH(SalesDataTable[[#This Row],[Order Date]])/3,0)</f>
        <v>Q1</v>
      </c>
      <c r="W241" s="6">
        <f>MONTH(SalesDataTable[[#This Row],[Order Date]])</f>
        <v>2</v>
      </c>
      <c r="X241" s="9" t="str">
        <f>TEXT(SalesDataTable[[#This Row],[Order Date]],"mmm")</f>
        <v>Feb</v>
      </c>
    </row>
    <row r="242" spans="1:24" ht="15.5">
      <c r="A242" s="3">
        <v>1649</v>
      </c>
      <c r="B242" s="4">
        <v>46075</v>
      </c>
      <c r="C242" s="12">
        <f>YEAR(SalesDataTable[[#This Row],[Order Date]])</f>
        <v>2026</v>
      </c>
      <c r="D242" s="15" t="str">
        <f>"Q"&amp;ROUNDUP(MONTH(SalesDataTable[[#This Row],[Order Date]])/3,0)</f>
        <v>Q1</v>
      </c>
      <c r="E242" s="12">
        <f>MONTH(SalesDataTable[[#This Row],[Order Date]])</f>
        <v>2</v>
      </c>
      <c r="F242" s="12" t="str">
        <f>TEXT(SalesDataTable[[#This Row],[Order Date]], "mmm")</f>
        <v>Feb</v>
      </c>
      <c r="G242" s="5" t="s">
        <v>11</v>
      </c>
      <c r="H242" s="5" t="s">
        <v>25</v>
      </c>
      <c r="I242" s="5" t="s">
        <v>2</v>
      </c>
      <c r="J242" s="5" t="s">
        <v>3</v>
      </c>
      <c r="K242" s="5" t="s">
        <v>23</v>
      </c>
      <c r="L242" s="5" t="s">
        <v>51</v>
      </c>
      <c r="M242" s="6">
        <v>1</v>
      </c>
      <c r="N242" s="7">
        <v>124.93</v>
      </c>
      <c r="O242" s="8">
        <v>0.1</v>
      </c>
      <c r="P242" s="7">
        <v>59.74</v>
      </c>
      <c r="Q242" s="7">
        <f t="shared" si="12"/>
        <v>112.43700000000001</v>
      </c>
      <c r="R242" s="7">
        <f t="shared" si="13"/>
        <v>59.74</v>
      </c>
      <c r="S242" s="7">
        <f t="shared" si="14"/>
        <v>52.69700000000001</v>
      </c>
      <c r="T242" s="9">
        <f t="shared" si="15"/>
        <v>0.46868023871145625</v>
      </c>
      <c r="U242" s="10">
        <f>YEAR(SalesDataTable[[#This Row],[Order Date]])</f>
        <v>2026</v>
      </c>
      <c r="V242" s="9" t="str">
        <f>"Q"&amp;ROUNDUP(MONTH(SalesDataTable[[#This Row],[Order Date]])/3,0)</f>
        <v>Q1</v>
      </c>
      <c r="W242" s="6">
        <f>MONTH(SalesDataTable[[#This Row],[Order Date]])</f>
        <v>2</v>
      </c>
      <c r="X242" s="9" t="str">
        <f>TEXT(SalesDataTable[[#This Row],[Order Date]],"mmm")</f>
        <v>Feb</v>
      </c>
    </row>
    <row r="243" spans="1:24" ht="15.5">
      <c r="A243" s="3">
        <v>2170</v>
      </c>
      <c r="B243" s="4">
        <v>46075</v>
      </c>
      <c r="C243" s="12">
        <f>YEAR(SalesDataTable[[#This Row],[Order Date]])</f>
        <v>2026</v>
      </c>
      <c r="D243" s="15" t="str">
        <f>"Q"&amp;ROUNDUP(MONTH(SalesDataTable[[#This Row],[Order Date]])/3,0)</f>
        <v>Q1</v>
      </c>
      <c r="E243" s="12">
        <f>MONTH(SalesDataTable[[#This Row],[Order Date]])</f>
        <v>2</v>
      </c>
      <c r="F243" s="12" t="str">
        <f>TEXT(SalesDataTable[[#This Row],[Order Date]], "mmm")</f>
        <v>Feb</v>
      </c>
      <c r="G243" s="5" t="s">
        <v>6</v>
      </c>
      <c r="H243" s="5" t="s">
        <v>41</v>
      </c>
      <c r="I243" s="5" t="s">
        <v>28</v>
      </c>
      <c r="J243" s="5" t="s">
        <v>3</v>
      </c>
      <c r="K243" s="5" t="s">
        <v>4</v>
      </c>
      <c r="L243" s="5" t="s">
        <v>30</v>
      </c>
      <c r="M243" s="6">
        <v>1</v>
      </c>
      <c r="N243" s="7">
        <v>101.19</v>
      </c>
      <c r="O243" s="8">
        <v>0.05</v>
      </c>
      <c r="P243" s="7">
        <v>49.14</v>
      </c>
      <c r="Q243" s="7">
        <f t="shared" si="12"/>
        <v>96.130499999999998</v>
      </c>
      <c r="R243" s="7">
        <f t="shared" si="13"/>
        <v>49.14</v>
      </c>
      <c r="S243" s="7">
        <f t="shared" si="14"/>
        <v>46.990499999999997</v>
      </c>
      <c r="T243" s="9">
        <f t="shared" si="15"/>
        <v>0.48881988546819166</v>
      </c>
      <c r="U243" s="10">
        <f>YEAR(SalesDataTable[[#This Row],[Order Date]])</f>
        <v>2026</v>
      </c>
      <c r="V243" s="9" t="str">
        <f>"Q"&amp;ROUNDUP(MONTH(SalesDataTable[[#This Row],[Order Date]])/3,0)</f>
        <v>Q1</v>
      </c>
      <c r="W243" s="6">
        <f>MONTH(SalesDataTable[[#This Row],[Order Date]])</f>
        <v>2</v>
      </c>
      <c r="X243" s="9" t="str">
        <f>TEXT(SalesDataTable[[#This Row],[Order Date]],"mmm")</f>
        <v>Feb</v>
      </c>
    </row>
    <row r="244" spans="1:24" ht="15.5">
      <c r="A244" s="3">
        <v>3402</v>
      </c>
      <c r="B244" s="4">
        <v>46075</v>
      </c>
      <c r="C244" s="12">
        <f>YEAR(SalesDataTable[[#This Row],[Order Date]])</f>
        <v>2026</v>
      </c>
      <c r="D244" s="15" t="str">
        <f>"Q"&amp;ROUNDUP(MONTH(SalesDataTable[[#This Row],[Order Date]])/3,0)</f>
        <v>Q1</v>
      </c>
      <c r="E244" s="12">
        <f>MONTH(SalesDataTable[[#This Row],[Order Date]])</f>
        <v>2</v>
      </c>
      <c r="F244" s="12" t="str">
        <f>TEXT(SalesDataTable[[#This Row],[Order Date]], "mmm")</f>
        <v>Feb</v>
      </c>
      <c r="G244" s="5" t="s">
        <v>20</v>
      </c>
      <c r="H244" s="5" t="s">
        <v>33</v>
      </c>
      <c r="I244" s="5" t="s">
        <v>2</v>
      </c>
      <c r="J244" s="5" t="s">
        <v>3</v>
      </c>
      <c r="K244" s="5" t="s">
        <v>34</v>
      </c>
      <c r="L244" s="5" t="s">
        <v>45</v>
      </c>
      <c r="M244" s="6">
        <v>2</v>
      </c>
      <c r="N244" s="7">
        <v>51.2</v>
      </c>
      <c r="O244" s="8">
        <v>0</v>
      </c>
      <c r="P244" s="7">
        <v>21.38</v>
      </c>
      <c r="Q244" s="7">
        <f t="shared" si="12"/>
        <v>102.4</v>
      </c>
      <c r="R244" s="7">
        <f t="shared" si="13"/>
        <v>42.76</v>
      </c>
      <c r="S244" s="7">
        <f t="shared" si="14"/>
        <v>59.640000000000008</v>
      </c>
      <c r="T244" s="9">
        <f t="shared" si="15"/>
        <v>0.58242187500000009</v>
      </c>
      <c r="U244" s="10">
        <f>YEAR(SalesDataTable[[#This Row],[Order Date]])</f>
        <v>2026</v>
      </c>
      <c r="V244" s="9" t="str">
        <f>"Q"&amp;ROUNDUP(MONTH(SalesDataTable[[#This Row],[Order Date]])/3,0)</f>
        <v>Q1</v>
      </c>
      <c r="W244" s="6">
        <f>MONTH(SalesDataTable[[#This Row],[Order Date]])</f>
        <v>2</v>
      </c>
      <c r="X244" s="9" t="str">
        <f>TEXT(SalesDataTable[[#This Row],[Order Date]],"mmm")</f>
        <v>Feb</v>
      </c>
    </row>
    <row r="245" spans="1:24" ht="15.5">
      <c r="A245" s="3">
        <v>3773</v>
      </c>
      <c r="B245" s="4">
        <v>46075</v>
      </c>
      <c r="C245" s="12">
        <f>YEAR(SalesDataTable[[#This Row],[Order Date]])</f>
        <v>2026</v>
      </c>
      <c r="D245" s="15" t="str">
        <f>"Q"&amp;ROUNDUP(MONTH(SalesDataTable[[#This Row],[Order Date]])/3,0)</f>
        <v>Q1</v>
      </c>
      <c r="E245" s="12">
        <f>MONTH(SalesDataTable[[#This Row],[Order Date]])</f>
        <v>2</v>
      </c>
      <c r="F245" s="12" t="str">
        <f>TEXT(SalesDataTable[[#This Row],[Order Date]], "mmm")</f>
        <v>Feb</v>
      </c>
      <c r="G245" s="5" t="s">
        <v>20</v>
      </c>
      <c r="H245" s="5" t="s">
        <v>21</v>
      </c>
      <c r="I245" s="5" t="s">
        <v>2</v>
      </c>
      <c r="J245" s="5" t="s">
        <v>3</v>
      </c>
      <c r="K245" s="5" t="s">
        <v>23</v>
      </c>
      <c r="L245" s="5" t="s">
        <v>40</v>
      </c>
      <c r="M245" s="6">
        <v>1</v>
      </c>
      <c r="N245" s="7">
        <v>81.81</v>
      </c>
      <c r="O245" s="8">
        <v>0</v>
      </c>
      <c r="P245" s="7">
        <v>40.32</v>
      </c>
      <c r="Q245" s="7">
        <f t="shared" si="12"/>
        <v>81.81</v>
      </c>
      <c r="R245" s="7">
        <f t="shared" si="13"/>
        <v>40.32</v>
      </c>
      <c r="S245" s="7">
        <f t="shared" si="14"/>
        <v>41.49</v>
      </c>
      <c r="T245" s="9">
        <f t="shared" si="15"/>
        <v>0.50715071507150711</v>
      </c>
      <c r="U245" s="10">
        <f>YEAR(SalesDataTable[[#This Row],[Order Date]])</f>
        <v>2026</v>
      </c>
      <c r="V245" s="9" t="str">
        <f>"Q"&amp;ROUNDUP(MONTH(SalesDataTable[[#This Row],[Order Date]])/3,0)</f>
        <v>Q1</v>
      </c>
      <c r="W245" s="6">
        <f>MONTH(SalesDataTable[[#This Row],[Order Date]])</f>
        <v>2</v>
      </c>
      <c r="X245" s="9" t="str">
        <f>TEXT(SalesDataTable[[#This Row],[Order Date]],"mmm")</f>
        <v>Feb</v>
      </c>
    </row>
    <row r="246" spans="1:24" ht="15.5">
      <c r="A246" s="3">
        <v>4670</v>
      </c>
      <c r="B246" s="4">
        <v>46075</v>
      </c>
      <c r="C246" s="12">
        <f>YEAR(SalesDataTable[[#This Row],[Order Date]])</f>
        <v>2026</v>
      </c>
      <c r="D246" s="15" t="str">
        <f>"Q"&amp;ROUNDUP(MONTH(SalesDataTable[[#This Row],[Order Date]])/3,0)</f>
        <v>Q1</v>
      </c>
      <c r="E246" s="12">
        <f>MONTH(SalesDataTable[[#This Row],[Order Date]])</f>
        <v>2</v>
      </c>
      <c r="F246" s="12" t="str">
        <f>TEXT(SalesDataTable[[#This Row],[Order Date]], "mmm")</f>
        <v>Feb</v>
      </c>
      <c r="G246" s="5" t="s">
        <v>0</v>
      </c>
      <c r="H246" s="5" t="s">
        <v>50</v>
      </c>
      <c r="I246" s="5" t="s">
        <v>19</v>
      </c>
      <c r="J246" s="5" t="s">
        <v>16</v>
      </c>
      <c r="K246" s="5" t="s">
        <v>9</v>
      </c>
      <c r="L246" s="5" t="s">
        <v>37</v>
      </c>
      <c r="M246" s="6">
        <v>1</v>
      </c>
      <c r="N246" s="7">
        <v>152.96</v>
      </c>
      <c r="O246" s="8">
        <v>0</v>
      </c>
      <c r="P246" s="7">
        <v>79.510000000000005</v>
      </c>
      <c r="Q246" s="7">
        <f t="shared" si="12"/>
        <v>152.96</v>
      </c>
      <c r="R246" s="7">
        <f t="shared" si="13"/>
        <v>79.510000000000005</v>
      </c>
      <c r="S246" s="7">
        <f t="shared" si="14"/>
        <v>73.45</v>
      </c>
      <c r="T246" s="9">
        <f t="shared" si="15"/>
        <v>0.48019089958158995</v>
      </c>
      <c r="U246" s="10">
        <f>YEAR(SalesDataTable[[#This Row],[Order Date]])</f>
        <v>2026</v>
      </c>
      <c r="V246" s="9" t="str">
        <f>"Q"&amp;ROUNDUP(MONTH(SalesDataTable[[#This Row],[Order Date]])/3,0)</f>
        <v>Q1</v>
      </c>
      <c r="W246" s="6">
        <f>MONTH(SalesDataTable[[#This Row],[Order Date]])</f>
        <v>2</v>
      </c>
      <c r="X246" s="9" t="str">
        <f>TEXT(SalesDataTable[[#This Row],[Order Date]],"mmm")</f>
        <v>Feb</v>
      </c>
    </row>
    <row r="247" spans="1:24" ht="15.5">
      <c r="A247" s="3">
        <v>587</v>
      </c>
      <c r="B247" s="4">
        <v>46076</v>
      </c>
      <c r="C247" s="12">
        <f>YEAR(SalesDataTable[[#This Row],[Order Date]])</f>
        <v>2026</v>
      </c>
      <c r="D247" s="15" t="str">
        <f>"Q"&amp;ROUNDUP(MONTH(SalesDataTable[[#This Row],[Order Date]])/3,0)</f>
        <v>Q1</v>
      </c>
      <c r="E247" s="12">
        <f>MONTH(SalesDataTable[[#This Row],[Order Date]])</f>
        <v>2</v>
      </c>
      <c r="F247" s="12" t="str">
        <f>TEXT(SalesDataTable[[#This Row],[Order Date]], "mmm")</f>
        <v>Feb</v>
      </c>
      <c r="G247" s="5" t="s">
        <v>20</v>
      </c>
      <c r="H247" s="5" t="s">
        <v>31</v>
      </c>
      <c r="I247" s="5" t="s">
        <v>28</v>
      </c>
      <c r="J247" s="5" t="s">
        <v>16</v>
      </c>
      <c r="K247" s="5" t="s">
        <v>14</v>
      </c>
      <c r="L247" s="5" t="s">
        <v>48</v>
      </c>
      <c r="M247" s="6">
        <v>1</v>
      </c>
      <c r="N247" s="7">
        <v>166.13</v>
      </c>
      <c r="O247" s="8">
        <v>0.05</v>
      </c>
      <c r="P247" s="7">
        <v>85.7</v>
      </c>
      <c r="Q247" s="7">
        <f t="shared" si="12"/>
        <v>157.8235</v>
      </c>
      <c r="R247" s="7">
        <f t="shared" si="13"/>
        <v>85.7</v>
      </c>
      <c r="S247" s="7">
        <f t="shared" si="14"/>
        <v>72.123499999999993</v>
      </c>
      <c r="T247" s="9">
        <f t="shared" si="15"/>
        <v>0.45698834457479398</v>
      </c>
      <c r="U247" s="10">
        <f>YEAR(SalesDataTable[[#This Row],[Order Date]])</f>
        <v>2026</v>
      </c>
      <c r="V247" s="9" t="str">
        <f>"Q"&amp;ROUNDUP(MONTH(SalesDataTable[[#This Row],[Order Date]])/3,0)</f>
        <v>Q1</v>
      </c>
      <c r="W247" s="6">
        <f>MONTH(SalesDataTable[[#This Row],[Order Date]])</f>
        <v>2</v>
      </c>
      <c r="X247" s="9" t="str">
        <f>TEXT(SalesDataTable[[#This Row],[Order Date]],"mmm")</f>
        <v>Feb</v>
      </c>
    </row>
    <row r="248" spans="1:24" ht="15.5">
      <c r="A248" s="3">
        <v>1085</v>
      </c>
      <c r="B248" s="4">
        <v>46076</v>
      </c>
      <c r="C248" s="12">
        <f>YEAR(SalesDataTable[[#This Row],[Order Date]])</f>
        <v>2026</v>
      </c>
      <c r="D248" s="15" t="str">
        <f>"Q"&amp;ROUNDUP(MONTH(SalesDataTable[[#This Row],[Order Date]])/3,0)</f>
        <v>Q1</v>
      </c>
      <c r="E248" s="12">
        <f>MONTH(SalesDataTable[[#This Row],[Order Date]])</f>
        <v>2</v>
      </c>
      <c r="F248" s="12" t="str">
        <f>TEXT(SalesDataTable[[#This Row],[Order Date]], "mmm")</f>
        <v>Feb</v>
      </c>
      <c r="G248" s="5" t="s">
        <v>0</v>
      </c>
      <c r="H248" s="5" t="s">
        <v>50</v>
      </c>
      <c r="I248" s="5" t="s">
        <v>2</v>
      </c>
      <c r="J248" s="5" t="s">
        <v>13</v>
      </c>
      <c r="K248" s="5" t="s">
        <v>23</v>
      </c>
      <c r="L248" s="5" t="s">
        <v>29</v>
      </c>
      <c r="M248" s="6">
        <v>3</v>
      </c>
      <c r="N248" s="7">
        <v>193.18</v>
      </c>
      <c r="O248" s="8">
        <v>0.05</v>
      </c>
      <c r="P248" s="7">
        <v>106.19</v>
      </c>
      <c r="Q248" s="7">
        <f t="shared" si="12"/>
        <v>550.56299999999999</v>
      </c>
      <c r="R248" s="7">
        <f t="shared" si="13"/>
        <v>318.57</v>
      </c>
      <c r="S248" s="7">
        <f t="shared" si="14"/>
        <v>231.99299999999999</v>
      </c>
      <c r="T248" s="9">
        <f t="shared" si="15"/>
        <v>0.42137412067283853</v>
      </c>
      <c r="U248" s="10">
        <f>YEAR(SalesDataTable[[#This Row],[Order Date]])</f>
        <v>2026</v>
      </c>
      <c r="V248" s="9" t="str">
        <f>"Q"&amp;ROUNDUP(MONTH(SalesDataTable[[#This Row],[Order Date]])/3,0)</f>
        <v>Q1</v>
      </c>
      <c r="W248" s="6">
        <f>MONTH(SalesDataTable[[#This Row],[Order Date]])</f>
        <v>2</v>
      </c>
      <c r="X248" s="9" t="str">
        <f>TEXT(SalesDataTable[[#This Row],[Order Date]],"mmm")</f>
        <v>Feb</v>
      </c>
    </row>
    <row r="249" spans="1:24" ht="15.5">
      <c r="A249" s="3">
        <v>1635</v>
      </c>
      <c r="B249" s="4">
        <v>46076</v>
      </c>
      <c r="C249" s="12">
        <f>YEAR(SalesDataTable[[#This Row],[Order Date]])</f>
        <v>2026</v>
      </c>
      <c r="D249" s="15" t="str">
        <f>"Q"&amp;ROUNDUP(MONTH(SalesDataTable[[#This Row],[Order Date]])/3,0)</f>
        <v>Q1</v>
      </c>
      <c r="E249" s="12">
        <f>MONTH(SalesDataTable[[#This Row],[Order Date]])</f>
        <v>2</v>
      </c>
      <c r="F249" s="12" t="str">
        <f>TEXT(SalesDataTable[[#This Row],[Order Date]], "mmm")</f>
        <v>Feb</v>
      </c>
      <c r="G249" s="5" t="s">
        <v>11</v>
      </c>
      <c r="H249" s="5" t="s">
        <v>39</v>
      </c>
      <c r="I249" s="5" t="s">
        <v>2</v>
      </c>
      <c r="J249" s="5" t="s">
        <v>3</v>
      </c>
      <c r="K249" s="5" t="s">
        <v>4</v>
      </c>
      <c r="L249" s="5" t="s">
        <v>5</v>
      </c>
      <c r="M249" s="6">
        <v>1</v>
      </c>
      <c r="N249" s="7">
        <v>80.42</v>
      </c>
      <c r="O249" s="8">
        <v>0</v>
      </c>
      <c r="P249" s="7">
        <v>41.72</v>
      </c>
      <c r="Q249" s="7">
        <f t="shared" si="12"/>
        <v>80.42</v>
      </c>
      <c r="R249" s="7">
        <f t="shared" si="13"/>
        <v>41.72</v>
      </c>
      <c r="S249" s="7">
        <f t="shared" si="14"/>
        <v>38.700000000000003</v>
      </c>
      <c r="T249" s="9">
        <f t="shared" si="15"/>
        <v>0.4812235762248197</v>
      </c>
      <c r="U249" s="10">
        <f>YEAR(SalesDataTable[[#This Row],[Order Date]])</f>
        <v>2026</v>
      </c>
      <c r="V249" s="9" t="str">
        <f>"Q"&amp;ROUNDUP(MONTH(SalesDataTable[[#This Row],[Order Date]])/3,0)</f>
        <v>Q1</v>
      </c>
      <c r="W249" s="6">
        <f>MONTH(SalesDataTable[[#This Row],[Order Date]])</f>
        <v>2</v>
      </c>
      <c r="X249" s="9" t="str">
        <f>TEXT(SalesDataTable[[#This Row],[Order Date]],"mmm")</f>
        <v>Feb</v>
      </c>
    </row>
    <row r="250" spans="1:24" ht="15.5">
      <c r="A250" s="3">
        <v>4067</v>
      </c>
      <c r="B250" s="4">
        <v>46076</v>
      </c>
      <c r="C250" s="12">
        <f>YEAR(SalesDataTable[[#This Row],[Order Date]])</f>
        <v>2026</v>
      </c>
      <c r="D250" s="15" t="str">
        <f>"Q"&amp;ROUNDUP(MONTH(SalesDataTable[[#This Row],[Order Date]])/3,0)</f>
        <v>Q1</v>
      </c>
      <c r="E250" s="12">
        <f>MONTH(SalesDataTable[[#This Row],[Order Date]])</f>
        <v>2</v>
      </c>
      <c r="F250" s="12" t="str">
        <f>TEXT(SalesDataTable[[#This Row],[Order Date]], "mmm")</f>
        <v>Feb</v>
      </c>
      <c r="G250" s="5" t="s">
        <v>20</v>
      </c>
      <c r="H250" s="5" t="s">
        <v>47</v>
      </c>
      <c r="I250" s="5" t="s">
        <v>2</v>
      </c>
      <c r="J250" s="5" t="s">
        <v>3</v>
      </c>
      <c r="K250" s="5" t="s">
        <v>23</v>
      </c>
      <c r="L250" s="5" t="s">
        <v>51</v>
      </c>
      <c r="M250" s="6">
        <v>2</v>
      </c>
      <c r="N250" s="7">
        <v>122.17</v>
      </c>
      <c r="O250" s="8">
        <v>0</v>
      </c>
      <c r="P250" s="7">
        <v>60.62</v>
      </c>
      <c r="Q250" s="7">
        <f t="shared" si="12"/>
        <v>244.34</v>
      </c>
      <c r="R250" s="7">
        <f t="shared" si="13"/>
        <v>121.24</v>
      </c>
      <c r="S250" s="7">
        <f t="shared" si="14"/>
        <v>123.10000000000001</v>
      </c>
      <c r="T250" s="9">
        <f t="shared" si="15"/>
        <v>0.50380617172792019</v>
      </c>
      <c r="U250" s="10">
        <f>YEAR(SalesDataTable[[#This Row],[Order Date]])</f>
        <v>2026</v>
      </c>
      <c r="V250" s="9" t="str">
        <f>"Q"&amp;ROUNDUP(MONTH(SalesDataTable[[#This Row],[Order Date]])/3,0)</f>
        <v>Q1</v>
      </c>
      <c r="W250" s="6">
        <f>MONTH(SalesDataTable[[#This Row],[Order Date]])</f>
        <v>2</v>
      </c>
      <c r="X250" s="9" t="str">
        <f>TEXT(SalesDataTable[[#This Row],[Order Date]],"mmm")</f>
        <v>Feb</v>
      </c>
    </row>
    <row r="251" spans="1:24" ht="15.5">
      <c r="A251" s="3">
        <v>287</v>
      </c>
      <c r="B251" s="4">
        <v>46077</v>
      </c>
      <c r="C251" s="12">
        <f>YEAR(SalesDataTable[[#This Row],[Order Date]])</f>
        <v>2026</v>
      </c>
      <c r="D251" s="15" t="str">
        <f>"Q"&amp;ROUNDUP(MONTH(SalesDataTable[[#This Row],[Order Date]])/3,0)</f>
        <v>Q1</v>
      </c>
      <c r="E251" s="12">
        <f>MONTH(SalesDataTable[[#This Row],[Order Date]])</f>
        <v>2</v>
      </c>
      <c r="F251" s="12" t="str">
        <f>TEXT(SalesDataTable[[#This Row],[Order Date]], "mmm")</f>
        <v>Feb</v>
      </c>
      <c r="G251" s="5" t="s">
        <v>6</v>
      </c>
      <c r="H251" s="5" t="s">
        <v>27</v>
      </c>
      <c r="I251" s="5" t="s">
        <v>28</v>
      </c>
      <c r="J251" s="5" t="s">
        <v>13</v>
      </c>
      <c r="K251" s="5" t="s">
        <v>14</v>
      </c>
      <c r="L251" s="5" t="s">
        <v>48</v>
      </c>
      <c r="M251" s="6">
        <v>1</v>
      </c>
      <c r="N251" s="7">
        <v>164.6</v>
      </c>
      <c r="O251" s="8">
        <v>0</v>
      </c>
      <c r="P251" s="7">
        <v>85.07</v>
      </c>
      <c r="Q251" s="7">
        <f t="shared" si="12"/>
        <v>164.6</v>
      </c>
      <c r="R251" s="7">
        <f t="shared" si="13"/>
        <v>85.07</v>
      </c>
      <c r="S251" s="7">
        <f t="shared" si="14"/>
        <v>79.53</v>
      </c>
      <c r="T251" s="9">
        <f t="shared" si="15"/>
        <v>0.48317132442284327</v>
      </c>
      <c r="U251" s="10">
        <f>YEAR(SalesDataTable[[#This Row],[Order Date]])</f>
        <v>2026</v>
      </c>
      <c r="V251" s="9" t="str">
        <f>"Q"&amp;ROUNDUP(MONTH(SalesDataTable[[#This Row],[Order Date]])/3,0)</f>
        <v>Q1</v>
      </c>
      <c r="W251" s="6">
        <f>MONTH(SalesDataTable[[#This Row],[Order Date]])</f>
        <v>2</v>
      </c>
      <c r="X251" s="9" t="str">
        <f>TEXT(SalesDataTable[[#This Row],[Order Date]],"mmm")</f>
        <v>Feb</v>
      </c>
    </row>
    <row r="252" spans="1:24" ht="15.5">
      <c r="A252" s="3">
        <v>794</v>
      </c>
      <c r="B252" s="4">
        <v>46077</v>
      </c>
      <c r="C252" s="12">
        <f>YEAR(SalesDataTable[[#This Row],[Order Date]])</f>
        <v>2026</v>
      </c>
      <c r="D252" s="15" t="str">
        <f>"Q"&amp;ROUNDUP(MONTH(SalesDataTable[[#This Row],[Order Date]])/3,0)</f>
        <v>Q1</v>
      </c>
      <c r="E252" s="12">
        <f>MONTH(SalesDataTable[[#This Row],[Order Date]])</f>
        <v>2</v>
      </c>
      <c r="F252" s="12" t="str">
        <f>TEXT(SalesDataTable[[#This Row],[Order Date]], "mmm")</f>
        <v>Feb</v>
      </c>
      <c r="G252" s="5" t="s">
        <v>6</v>
      </c>
      <c r="H252" s="5" t="s">
        <v>49</v>
      </c>
      <c r="I252" s="5" t="s">
        <v>2</v>
      </c>
      <c r="J252" s="5" t="s">
        <v>13</v>
      </c>
      <c r="K252" s="5" t="s">
        <v>14</v>
      </c>
      <c r="L252" s="5" t="s">
        <v>44</v>
      </c>
      <c r="M252" s="6">
        <v>1</v>
      </c>
      <c r="N252" s="7">
        <v>132.19999999999999</v>
      </c>
      <c r="O252" s="8">
        <v>0</v>
      </c>
      <c r="P252" s="7">
        <v>67.180000000000007</v>
      </c>
      <c r="Q252" s="7">
        <f t="shared" si="12"/>
        <v>132.19999999999999</v>
      </c>
      <c r="R252" s="7">
        <f t="shared" si="13"/>
        <v>67.180000000000007</v>
      </c>
      <c r="S252" s="7">
        <f t="shared" si="14"/>
        <v>65.019999999999982</v>
      </c>
      <c r="T252" s="9">
        <f t="shared" si="15"/>
        <v>0.49183055975794243</v>
      </c>
      <c r="U252" s="10">
        <f>YEAR(SalesDataTable[[#This Row],[Order Date]])</f>
        <v>2026</v>
      </c>
      <c r="V252" s="9" t="str">
        <f>"Q"&amp;ROUNDUP(MONTH(SalesDataTable[[#This Row],[Order Date]])/3,0)</f>
        <v>Q1</v>
      </c>
      <c r="W252" s="6">
        <f>MONTH(SalesDataTable[[#This Row],[Order Date]])</f>
        <v>2</v>
      </c>
      <c r="X252" s="9" t="str">
        <f>TEXT(SalesDataTable[[#This Row],[Order Date]],"mmm")</f>
        <v>Feb</v>
      </c>
    </row>
    <row r="253" spans="1:24" ht="15.5">
      <c r="A253" s="3">
        <v>1609</v>
      </c>
      <c r="B253" s="4">
        <v>46077</v>
      </c>
      <c r="C253" s="12">
        <f>YEAR(SalesDataTable[[#This Row],[Order Date]])</f>
        <v>2026</v>
      </c>
      <c r="D253" s="15" t="str">
        <f>"Q"&amp;ROUNDUP(MONTH(SalesDataTable[[#This Row],[Order Date]])/3,0)</f>
        <v>Q1</v>
      </c>
      <c r="E253" s="12">
        <f>MONTH(SalesDataTable[[#This Row],[Order Date]])</f>
        <v>2</v>
      </c>
      <c r="F253" s="12" t="str">
        <f>TEXT(SalesDataTable[[#This Row],[Order Date]], "mmm")</f>
        <v>Feb</v>
      </c>
      <c r="G253" s="5" t="s">
        <v>20</v>
      </c>
      <c r="H253" s="5" t="s">
        <v>21</v>
      </c>
      <c r="I253" s="5" t="s">
        <v>2</v>
      </c>
      <c r="J253" s="5" t="s">
        <v>3</v>
      </c>
      <c r="K253" s="5" t="s">
        <v>4</v>
      </c>
      <c r="L253" s="5" t="s">
        <v>26</v>
      </c>
      <c r="M253" s="6">
        <v>2</v>
      </c>
      <c r="N253" s="7">
        <v>40.700000000000003</v>
      </c>
      <c r="O253" s="8">
        <v>0</v>
      </c>
      <c r="P253" s="7">
        <v>16.63</v>
      </c>
      <c r="Q253" s="7">
        <f t="shared" si="12"/>
        <v>81.400000000000006</v>
      </c>
      <c r="R253" s="7">
        <f t="shared" si="13"/>
        <v>33.26</v>
      </c>
      <c r="S253" s="7">
        <f t="shared" si="14"/>
        <v>48.140000000000008</v>
      </c>
      <c r="T253" s="9">
        <f t="shared" si="15"/>
        <v>0.59140049140049145</v>
      </c>
      <c r="U253" s="10">
        <f>YEAR(SalesDataTable[[#This Row],[Order Date]])</f>
        <v>2026</v>
      </c>
      <c r="V253" s="9" t="str">
        <f>"Q"&amp;ROUNDUP(MONTH(SalesDataTable[[#This Row],[Order Date]])/3,0)</f>
        <v>Q1</v>
      </c>
      <c r="W253" s="6">
        <f>MONTH(SalesDataTable[[#This Row],[Order Date]])</f>
        <v>2</v>
      </c>
      <c r="X253" s="9" t="str">
        <f>TEXT(SalesDataTable[[#This Row],[Order Date]],"mmm")</f>
        <v>Feb</v>
      </c>
    </row>
    <row r="254" spans="1:24" ht="15.5">
      <c r="A254" s="3">
        <v>4921</v>
      </c>
      <c r="B254" s="4">
        <v>46077</v>
      </c>
      <c r="C254" s="12">
        <f>YEAR(SalesDataTable[[#This Row],[Order Date]])</f>
        <v>2026</v>
      </c>
      <c r="D254" s="15" t="str">
        <f>"Q"&amp;ROUNDUP(MONTH(SalesDataTable[[#This Row],[Order Date]])/3,0)</f>
        <v>Q1</v>
      </c>
      <c r="E254" s="12">
        <f>MONTH(SalesDataTable[[#This Row],[Order Date]])</f>
        <v>2</v>
      </c>
      <c r="F254" s="12" t="str">
        <f>TEXT(SalesDataTable[[#This Row],[Order Date]], "mmm")</f>
        <v>Feb</v>
      </c>
      <c r="G254" s="5" t="s">
        <v>6</v>
      </c>
      <c r="H254" s="5" t="s">
        <v>43</v>
      </c>
      <c r="I254" s="5" t="s">
        <v>2</v>
      </c>
      <c r="J254" s="5" t="s">
        <v>3</v>
      </c>
      <c r="K254" s="5" t="s">
        <v>14</v>
      </c>
      <c r="L254" s="5" t="s">
        <v>15</v>
      </c>
      <c r="M254" s="6">
        <v>1</v>
      </c>
      <c r="N254" s="7">
        <v>35.39</v>
      </c>
      <c r="O254" s="8">
        <v>0</v>
      </c>
      <c r="P254" s="7">
        <v>13.93</v>
      </c>
      <c r="Q254" s="7">
        <f t="shared" si="12"/>
        <v>35.39</v>
      </c>
      <c r="R254" s="7">
        <f t="shared" si="13"/>
        <v>13.93</v>
      </c>
      <c r="S254" s="7">
        <f t="shared" si="14"/>
        <v>21.46</v>
      </c>
      <c r="T254" s="9">
        <f t="shared" si="15"/>
        <v>0.60638598474145244</v>
      </c>
      <c r="U254" s="10">
        <f>YEAR(SalesDataTable[[#This Row],[Order Date]])</f>
        <v>2026</v>
      </c>
      <c r="V254" s="9" t="str">
        <f>"Q"&amp;ROUNDUP(MONTH(SalesDataTable[[#This Row],[Order Date]])/3,0)</f>
        <v>Q1</v>
      </c>
      <c r="W254" s="6">
        <f>MONTH(SalesDataTable[[#This Row],[Order Date]])</f>
        <v>2</v>
      </c>
      <c r="X254" s="9" t="str">
        <f>TEXT(SalesDataTable[[#This Row],[Order Date]],"mmm")</f>
        <v>Feb</v>
      </c>
    </row>
    <row r="255" spans="1:24" ht="15.5">
      <c r="A255" s="3">
        <v>2209</v>
      </c>
      <c r="B255" s="4">
        <v>46078</v>
      </c>
      <c r="C255" s="12">
        <f>YEAR(SalesDataTable[[#This Row],[Order Date]])</f>
        <v>2026</v>
      </c>
      <c r="D255" s="15" t="str">
        <f>"Q"&amp;ROUNDUP(MONTH(SalesDataTable[[#This Row],[Order Date]])/3,0)</f>
        <v>Q1</v>
      </c>
      <c r="E255" s="12">
        <f>MONTH(SalesDataTable[[#This Row],[Order Date]])</f>
        <v>2</v>
      </c>
      <c r="F255" s="12" t="str">
        <f>TEXT(SalesDataTable[[#This Row],[Order Date]], "mmm")</f>
        <v>Feb</v>
      </c>
      <c r="G255" s="5" t="s">
        <v>0</v>
      </c>
      <c r="H255" s="5" t="s">
        <v>1</v>
      </c>
      <c r="I255" s="5" t="s">
        <v>2</v>
      </c>
      <c r="J255" s="5" t="s">
        <v>16</v>
      </c>
      <c r="K255" s="5" t="s">
        <v>4</v>
      </c>
      <c r="L255" s="5" t="s">
        <v>22</v>
      </c>
      <c r="M255" s="6">
        <v>5</v>
      </c>
      <c r="N255" s="7">
        <v>50.58</v>
      </c>
      <c r="O255" s="8">
        <v>0.1</v>
      </c>
      <c r="P255" s="7">
        <v>22.42</v>
      </c>
      <c r="Q255" s="7">
        <f t="shared" si="12"/>
        <v>227.60999999999999</v>
      </c>
      <c r="R255" s="7">
        <f t="shared" si="13"/>
        <v>112.10000000000001</v>
      </c>
      <c r="S255" s="7">
        <f t="shared" si="14"/>
        <v>115.50999999999998</v>
      </c>
      <c r="T255" s="9">
        <f t="shared" si="15"/>
        <v>0.50749088352884308</v>
      </c>
      <c r="U255" s="10">
        <f>YEAR(SalesDataTable[[#This Row],[Order Date]])</f>
        <v>2026</v>
      </c>
      <c r="V255" s="9" t="str">
        <f>"Q"&amp;ROUNDUP(MONTH(SalesDataTable[[#This Row],[Order Date]])/3,0)</f>
        <v>Q1</v>
      </c>
      <c r="W255" s="6">
        <f>MONTH(SalesDataTable[[#This Row],[Order Date]])</f>
        <v>2</v>
      </c>
      <c r="X255" s="9" t="str">
        <f>TEXT(SalesDataTable[[#This Row],[Order Date]],"mmm")</f>
        <v>Feb</v>
      </c>
    </row>
    <row r="256" spans="1:24" ht="15.5">
      <c r="A256" s="3">
        <v>4757</v>
      </c>
      <c r="B256" s="4">
        <v>46078</v>
      </c>
      <c r="C256" s="12">
        <f>YEAR(SalesDataTable[[#This Row],[Order Date]])</f>
        <v>2026</v>
      </c>
      <c r="D256" s="15" t="str">
        <f>"Q"&amp;ROUNDUP(MONTH(SalesDataTable[[#This Row],[Order Date]])/3,0)</f>
        <v>Q1</v>
      </c>
      <c r="E256" s="12">
        <f>MONTH(SalesDataTable[[#This Row],[Order Date]])</f>
        <v>2</v>
      </c>
      <c r="F256" s="12" t="str">
        <f>TEXT(SalesDataTable[[#This Row],[Order Date]], "mmm")</f>
        <v>Feb</v>
      </c>
      <c r="G256" s="5" t="s">
        <v>6</v>
      </c>
      <c r="H256" s="5" t="s">
        <v>41</v>
      </c>
      <c r="I256" s="5" t="s">
        <v>28</v>
      </c>
      <c r="J256" s="5" t="s">
        <v>16</v>
      </c>
      <c r="K256" s="5" t="s">
        <v>34</v>
      </c>
      <c r="L256" s="5" t="s">
        <v>45</v>
      </c>
      <c r="M256" s="6">
        <v>2</v>
      </c>
      <c r="N256" s="7">
        <v>49.48</v>
      </c>
      <c r="O256" s="8">
        <v>0</v>
      </c>
      <c r="P256" s="7">
        <v>21.37</v>
      </c>
      <c r="Q256" s="7">
        <f t="shared" si="12"/>
        <v>98.96</v>
      </c>
      <c r="R256" s="7">
        <f t="shared" si="13"/>
        <v>42.74</v>
      </c>
      <c r="S256" s="7">
        <f t="shared" si="14"/>
        <v>56.219999999999992</v>
      </c>
      <c r="T256" s="9">
        <f t="shared" si="15"/>
        <v>0.5681083265966046</v>
      </c>
      <c r="U256" s="10">
        <f>YEAR(SalesDataTable[[#This Row],[Order Date]])</f>
        <v>2026</v>
      </c>
      <c r="V256" s="9" t="str">
        <f>"Q"&amp;ROUNDUP(MONTH(SalesDataTable[[#This Row],[Order Date]])/3,0)</f>
        <v>Q1</v>
      </c>
      <c r="W256" s="6">
        <f>MONTH(SalesDataTable[[#This Row],[Order Date]])</f>
        <v>2</v>
      </c>
      <c r="X256" s="9" t="str">
        <f>TEXT(SalesDataTable[[#This Row],[Order Date]],"mmm")</f>
        <v>Feb</v>
      </c>
    </row>
    <row r="257" spans="1:24" ht="15.5">
      <c r="A257" s="3">
        <v>5155</v>
      </c>
      <c r="B257" s="4">
        <v>46078</v>
      </c>
      <c r="C257" s="12">
        <f>YEAR(SalesDataTable[[#This Row],[Order Date]])</f>
        <v>2026</v>
      </c>
      <c r="D257" s="15" t="str">
        <f>"Q"&amp;ROUNDUP(MONTH(SalesDataTable[[#This Row],[Order Date]])/3,0)</f>
        <v>Q1</v>
      </c>
      <c r="E257" s="12">
        <f>MONTH(SalesDataTable[[#This Row],[Order Date]])</f>
        <v>2</v>
      </c>
      <c r="F257" s="12" t="str">
        <f>TEXT(SalesDataTable[[#This Row],[Order Date]], "mmm")</f>
        <v>Feb</v>
      </c>
      <c r="G257" s="5" t="s">
        <v>20</v>
      </c>
      <c r="H257" s="5" t="s">
        <v>47</v>
      </c>
      <c r="I257" s="5" t="s">
        <v>19</v>
      </c>
      <c r="J257" s="5" t="s">
        <v>13</v>
      </c>
      <c r="K257" s="5" t="s">
        <v>34</v>
      </c>
      <c r="L257" s="5" t="s">
        <v>45</v>
      </c>
      <c r="M257" s="6">
        <v>1</v>
      </c>
      <c r="N257" s="7">
        <v>50.51</v>
      </c>
      <c r="O257" s="8">
        <v>0</v>
      </c>
      <c r="P257" s="7">
        <v>21.4</v>
      </c>
      <c r="Q257" s="7">
        <f t="shared" si="12"/>
        <v>50.51</v>
      </c>
      <c r="R257" s="7">
        <f t="shared" si="13"/>
        <v>21.4</v>
      </c>
      <c r="S257" s="7">
        <f t="shared" si="14"/>
        <v>29.11</v>
      </c>
      <c r="T257" s="9">
        <f t="shared" si="15"/>
        <v>0.57632152049099195</v>
      </c>
      <c r="U257" s="10">
        <f>YEAR(SalesDataTable[[#This Row],[Order Date]])</f>
        <v>2026</v>
      </c>
      <c r="V257" s="9" t="str">
        <f>"Q"&amp;ROUNDUP(MONTH(SalesDataTable[[#This Row],[Order Date]])/3,0)</f>
        <v>Q1</v>
      </c>
      <c r="W257" s="6">
        <f>MONTH(SalesDataTable[[#This Row],[Order Date]])</f>
        <v>2</v>
      </c>
      <c r="X257" s="9" t="str">
        <f>TEXT(SalesDataTable[[#This Row],[Order Date]],"mmm")</f>
        <v>Feb</v>
      </c>
    </row>
    <row r="258" spans="1:24" ht="15.5">
      <c r="A258" s="3">
        <v>1737</v>
      </c>
      <c r="B258" s="4">
        <v>46079</v>
      </c>
      <c r="C258" s="12">
        <f>YEAR(SalesDataTable[[#This Row],[Order Date]])</f>
        <v>2026</v>
      </c>
      <c r="D258" s="15" t="str">
        <f>"Q"&amp;ROUNDUP(MONTH(SalesDataTable[[#This Row],[Order Date]])/3,0)</f>
        <v>Q1</v>
      </c>
      <c r="E258" s="12">
        <f>MONTH(SalesDataTable[[#This Row],[Order Date]])</f>
        <v>2</v>
      </c>
      <c r="F258" s="12" t="str">
        <f>TEXT(SalesDataTable[[#This Row],[Order Date]], "mmm")</f>
        <v>Feb</v>
      </c>
      <c r="G258" s="5" t="s">
        <v>0</v>
      </c>
      <c r="H258" s="5" t="s">
        <v>50</v>
      </c>
      <c r="I258" s="5" t="s">
        <v>2</v>
      </c>
      <c r="J258" s="5" t="s">
        <v>13</v>
      </c>
      <c r="K258" s="5" t="s">
        <v>23</v>
      </c>
      <c r="L258" s="5" t="s">
        <v>51</v>
      </c>
      <c r="M258" s="6">
        <v>2</v>
      </c>
      <c r="N258" s="7">
        <v>122.16</v>
      </c>
      <c r="O258" s="8">
        <v>0</v>
      </c>
      <c r="P258" s="7">
        <v>61.31</v>
      </c>
      <c r="Q258" s="7">
        <f t="shared" ref="Q258:Q321" si="16">M258*N258*(1-O258)</f>
        <v>244.32</v>
      </c>
      <c r="R258" s="7">
        <f t="shared" ref="R258:R321" si="17">M258*P258</f>
        <v>122.62</v>
      </c>
      <c r="S258" s="7">
        <f t="shared" ref="S258:S321" si="18">Q258-R258</f>
        <v>121.69999999999999</v>
      </c>
      <c r="T258" s="9">
        <f t="shared" ref="T258:T321" si="19">IFERROR(S258/Q258,0)</f>
        <v>0.49811722331368691</v>
      </c>
      <c r="U258" s="10">
        <f>YEAR(SalesDataTable[[#This Row],[Order Date]])</f>
        <v>2026</v>
      </c>
      <c r="V258" s="9" t="str">
        <f>"Q"&amp;ROUNDUP(MONTH(SalesDataTable[[#This Row],[Order Date]])/3,0)</f>
        <v>Q1</v>
      </c>
      <c r="W258" s="6">
        <f>MONTH(SalesDataTable[[#This Row],[Order Date]])</f>
        <v>2</v>
      </c>
      <c r="X258" s="9" t="str">
        <f>TEXT(SalesDataTable[[#This Row],[Order Date]],"mmm")</f>
        <v>Feb</v>
      </c>
    </row>
    <row r="259" spans="1:24" ht="15.5">
      <c r="A259" s="3">
        <v>1905</v>
      </c>
      <c r="B259" s="4">
        <v>46079</v>
      </c>
      <c r="C259" s="12">
        <f>YEAR(SalesDataTable[[#This Row],[Order Date]])</f>
        <v>2026</v>
      </c>
      <c r="D259" s="15" t="str">
        <f>"Q"&amp;ROUNDUP(MONTH(SalesDataTable[[#This Row],[Order Date]])/3,0)</f>
        <v>Q1</v>
      </c>
      <c r="E259" s="12">
        <f>MONTH(SalesDataTable[[#This Row],[Order Date]])</f>
        <v>2</v>
      </c>
      <c r="F259" s="12" t="str">
        <f>TEXT(SalesDataTable[[#This Row],[Order Date]], "mmm")</f>
        <v>Feb</v>
      </c>
      <c r="G259" s="5" t="s">
        <v>20</v>
      </c>
      <c r="H259" s="5" t="s">
        <v>31</v>
      </c>
      <c r="I259" s="5" t="s">
        <v>19</v>
      </c>
      <c r="J259" s="5" t="s">
        <v>3</v>
      </c>
      <c r="K259" s="5" t="s">
        <v>4</v>
      </c>
      <c r="L259" s="5" t="s">
        <v>22</v>
      </c>
      <c r="M259" s="6">
        <v>3</v>
      </c>
      <c r="N259" s="7">
        <v>51.32</v>
      </c>
      <c r="O259" s="8">
        <v>0.1</v>
      </c>
      <c r="P259" s="7">
        <v>22.62</v>
      </c>
      <c r="Q259" s="7">
        <f t="shared" si="16"/>
        <v>138.56400000000002</v>
      </c>
      <c r="R259" s="7">
        <f t="shared" si="17"/>
        <v>67.86</v>
      </c>
      <c r="S259" s="7">
        <f t="shared" si="18"/>
        <v>70.704000000000022</v>
      </c>
      <c r="T259" s="9">
        <f t="shared" si="19"/>
        <v>0.51026240581969351</v>
      </c>
      <c r="U259" s="10">
        <f>YEAR(SalesDataTable[[#This Row],[Order Date]])</f>
        <v>2026</v>
      </c>
      <c r="V259" s="9" t="str">
        <f>"Q"&amp;ROUNDUP(MONTH(SalesDataTable[[#This Row],[Order Date]])/3,0)</f>
        <v>Q1</v>
      </c>
      <c r="W259" s="6">
        <f>MONTH(SalesDataTable[[#This Row],[Order Date]])</f>
        <v>2</v>
      </c>
      <c r="X259" s="9" t="str">
        <f>TEXT(SalesDataTable[[#This Row],[Order Date]],"mmm")</f>
        <v>Feb</v>
      </c>
    </row>
    <row r="260" spans="1:24" ht="15.5">
      <c r="A260" s="3">
        <v>2359</v>
      </c>
      <c r="B260" s="4">
        <v>46079</v>
      </c>
      <c r="C260" s="12">
        <f>YEAR(SalesDataTable[[#This Row],[Order Date]])</f>
        <v>2026</v>
      </c>
      <c r="D260" s="15" t="str">
        <f>"Q"&amp;ROUNDUP(MONTH(SalesDataTable[[#This Row],[Order Date]])/3,0)</f>
        <v>Q1</v>
      </c>
      <c r="E260" s="12">
        <f>MONTH(SalesDataTable[[#This Row],[Order Date]])</f>
        <v>2</v>
      </c>
      <c r="F260" s="12" t="str">
        <f>TEXT(SalesDataTable[[#This Row],[Order Date]], "mmm")</f>
        <v>Feb</v>
      </c>
      <c r="G260" s="5" t="s">
        <v>11</v>
      </c>
      <c r="H260" s="5" t="s">
        <v>39</v>
      </c>
      <c r="I260" s="5" t="s">
        <v>2</v>
      </c>
      <c r="J260" s="5" t="s">
        <v>3</v>
      </c>
      <c r="K260" s="5" t="s">
        <v>23</v>
      </c>
      <c r="L260" s="5" t="s">
        <v>29</v>
      </c>
      <c r="M260" s="6">
        <v>2</v>
      </c>
      <c r="N260" s="7">
        <v>195.92</v>
      </c>
      <c r="O260" s="8">
        <v>0.05</v>
      </c>
      <c r="P260" s="7">
        <v>104.13</v>
      </c>
      <c r="Q260" s="7">
        <f t="shared" si="16"/>
        <v>372.24799999999993</v>
      </c>
      <c r="R260" s="7">
        <f t="shared" si="17"/>
        <v>208.26</v>
      </c>
      <c r="S260" s="7">
        <f t="shared" si="18"/>
        <v>163.98799999999994</v>
      </c>
      <c r="T260" s="9">
        <f t="shared" si="19"/>
        <v>0.4405342674775955</v>
      </c>
      <c r="U260" s="10">
        <f>YEAR(SalesDataTable[[#This Row],[Order Date]])</f>
        <v>2026</v>
      </c>
      <c r="V260" s="9" t="str">
        <f>"Q"&amp;ROUNDUP(MONTH(SalesDataTable[[#This Row],[Order Date]])/3,0)</f>
        <v>Q1</v>
      </c>
      <c r="W260" s="6">
        <f>MONTH(SalesDataTable[[#This Row],[Order Date]])</f>
        <v>2</v>
      </c>
      <c r="X260" s="9" t="str">
        <f>TEXT(SalesDataTable[[#This Row],[Order Date]],"mmm")</f>
        <v>Feb</v>
      </c>
    </row>
    <row r="261" spans="1:24" ht="15.5">
      <c r="A261" s="3">
        <v>3666</v>
      </c>
      <c r="B261" s="4">
        <v>46079</v>
      </c>
      <c r="C261" s="12">
        <f>YEAR(SalesDataTable[[#This Row],[Order Date]])</f>
        <v>2026</v>
      </c>
      <c r="D261" s="15" t="str">
        <f>"Q"&amp;ROUNDUP(MONTH(SalesDataTable[[#This Row],[Order Date]])/3,0)</f>
        <v>Q1</v>
      </c>
      <c r="E261" s="12">
        <f>MONTH(SalesDataTable[[#This Row],[Order Date]])</f>
        <v>2</v>
      </c>
      <c r="F261" s="12" t="str">
        <f>TEXT(SalesDataTable[[#This Row],[Order Date]], "mmm")</f>
        <v>Feb</v>
      </c>
      <c r="G261" s="5" t="s">
        <v>0</v>
      </c>
      <c r="H261" s="5" t="s">
        <v>50</v>
      </c>
      <c r="I261" s="5" t="s">
        <v>2</v>
      </c>
      <c r="J261" s="5" t="s">
        <v>3</v>
      </c>
      <c r="K261" s="5" t="s">
        <v>14</v>
      </c>
      <c r="L261" s="5" t="s">
        <v>15</v>
      </c>
      <c r="M261" s="6">
        <v>1</v>
      </c>
      <c r="N261" s="7">
        <v>36.19</v>
      </c>
      <c r="O261" s="8">
        <v>0.1</v>
      </c>
      <c r="P261" s="7">
        <v>13.62</v>
      </c>
      <c r="Q261" s="7">
        <f t="shared" si="16"/>
        <v>32.570999999999998</v>
      </c>
      <c r="R261" s="7">
        <f t="shared" si="17"/>
        <v>13.62</v>
      </c>
      <c r="S261" s="7">
        <f t="shared" si="18"/>
        <v>18.951000000000001</v>
      </c>
      <c r="T261" s="9">
        <f t="shared" si="19"/>
        <v>0.58183660311319896</v>
      </c>
      <c r="U261" s="10">
        <f>YEAR(SalesDataTable[[#This Row],[Order Date]])</f>
        <v>2026</v>
      </c>
      <c r="V261" s="9" t="str">
        <f>"Q"&amp;ROUNDUP(MONTH(SalesDataTable[[#This Row],[Order Date]])/3,0)</f>
        <v>Q1</v>
      </c>
      <c r="W261" s="6">
        <f>MONTH(SalesDataTable[[#This Row],[Order Date]])</f>
        <v>2</v>
      </c>
      <c r="X261" s="9" t="str">
        <f>TEXT(SalesDataTable[[#This Row],[Order Date]],"mmm")</f>
        <v>Feb</v>
      </c>
    </row>
    <row r="262" spans="1:24" ht="15.5">
      <c r="A262" s="3">
        <v>518</v>
      </c>
      <c r="B262" s="4">
        <v>46080</v>
      </c>
      <c r="C262" s="12">
        <f>YEAR(SalesDataTable[[#This Row],[Order Date]])</f>
        <v>2026</v>
      </c>
      <c r="D262" s="15" t="str">
        <f>"Q"&amp;ROUNDUP(MONTH(SalesDataTable[[#This Row],[Order Date]])/3,0)</f>
        <v>Q1</v>
      </c>
      <c r="E262" s="12">
        <f>MONTH(SalesDataTable[[#This Row],[Order Date]])</f>
        <v>2</v>
      </c>
      <c r="F262" s="12" t="str">
        <f>TEXT(SalesDataTable[[#This Row],[Order Date]], "mmm")</f>
        <v>Feb</v>
      </c>
      <c r="G262" s="5" t="s">
        <v>11</v>
      </c>
      <c r="H262" s="5" t="s">
        <v>12</v>
      </c>
      <c r="I262" s="5" t="s">
        <v>2</v>
      </c>
      <c r="J262" s="5" t="s">
        <v>13</v>
      </c>
      <c r="K262" s="5" t="s">
        <v>9</v>
      </c>
      <c r="L262" s="5" t="s">
        <v>46</v>
      </c>
      <c r="M262" s="6">
        <v>1</v>
      </c>
      <c r="N262" s="7">
        <v>72.97</v>
      </c>
      <c r="O262" s="8">
        <v>0</v>
      </c>
      <c r="P262" s="7">
        <v>32.43</v>
      </c>
      <c r="Q262" s="7">
        <f t="shared" si="16"/>
        <v>72.97</v>
      </c>
      <c r="R262" s="7">
        <f t="shared" si="17"/>
        <v>32.43</v>
      </c>
      <c r="S262" s="7">
        <f t="shared" si="18"/>
        <v>40.54</v>
      </c>
      <c r="T262" s="9">
        <f t="shared" si="19"/>
        <v>0.55557078251336167</v>
      </c>
      <c r="U262" s="10">
        <f>YEAR(SalesDataTable[[#This Row],[Order Date]])</f>
        <v>2026</v>
      </c>
      <c r="V262" s="9" t="str">
        <f>"Q"&amp;ROUNDUP(MONTH(SalesDataTable[[#This Row],[Order Date]])/3,0)</f>
        <v>Q1</v>
      </c>
      <c r="W262" s="6">
        <f>MONTH(SalesDataTable[[#This Row],[Order Date]])</f>
        <v>2</v>
      </c>
      <c r="X262" s="9" t="str">
        <f>TEXT(SalesDataTable[[#This Row],[Order Date]],"mmm")</f>
        <v>Feb</v>
      </c>
    </row>
    <row r="263" spans="1:24" ht="15.5">
      <c r="A263" s="3">
        <v>892</v>
      </c>
      <c r="B263" s="4">
        <v>46080</v>
      </c>
      <c r="C263" s="12">
        <f>YEAR(SalesDataTable[[#This Row],[Order Date]])</f>
        <v>2026</v>
      </c>
      <c r="D263" s="15" t="str">
        <f>"Q"&amp;ROUNDUP(MONTH(SalesDataTable[[#This Row],[Order Date]])/3,0)</f>
        <v>Q1</v>
      </c>
      <c r="E263" s="12">
        <f>MONTH(SalesDataTable[[#This Row],[Order Date]])</f>
        <v>2</v>
      </c>
      <c r="F263" s="12" t="str">
        <f>TEXT(SalesDataTable[[#This Row],[Order Date]], "mmm")</f>
        <v>Feb</v>
      </c>
      <c r="G263" s="5" t="s">
        <v>20</v>
      </c>
      <c r="H263" s="5" t="s">
        <v>31</v>
      </c>
      <c r="I263" s="5" t="s">
        <v>8</v>
      </c>
      <c r="J263" s="5" t="s">
        <v>16</v>
      </c>
      <c r="K263" s="5" t="s">
        <v>14</v>
      </c>
      <c r="L263" s="5" t="s">
        <v>32</v>
      </c>
      <c r="M263" s="6">
        <v>12</v>
      </c>
      <c r="N263" s="7">
        <v>47.15</v>
      </c>
      <c r="O263" s="8">
        <v>0.1</v>
      </c>
      <c r="P263" s="7">
        <v>17.829999999999998</v>
      </c>
      <c r="Q263" s="7">
        <f t="shared" si="16"/>
        <v>509.21999999999997</v>
      </c>
      <c r="R263" s="7">
        <f t="shared" si="17"/>
        <v>213.95999999999998</v>
      </c>
      <c r="S263" s="7">
        <f t="shared" si="18"/>
        <v>295.26</v>
      </c>
      <c r="T263" s="9">
        <f t="shared" si="19"/>
        <v>0.57982797219276538</v>
      </c>
      <c r="U263" s="10">
        <f>YEAR(SalesDataTable[[#This Row],[Order Date]])</f>
        <v>2026</v>
      </c>
      <c r="V263" s="9" t="str">
        <f>"Q"&amp;ROUNDUP(MONTH(SalesDataTable[[#This Row],[Order Date]])/3,0)</f>
        <v>Q1</v>
      </c>
      <c r="W263" s="6">
        <f>MONTH(SalesDataTable[[#This Row],[Order Date]])</f>
        <v>2</v>
      </c>
      <c r="X263" s="9" t="str">
        <f>TEXT(SalesDataTable[[#This Row],[Order Date]],"mmm")</f>
        <v>Feb</v>
      </c>
    </row>
    <row r="264" spans="1:24" ht="15.5">
      <c r="A264" s="3">
        <v>1115</v>
      </c>
      <c r="B264" s="4">
        <v>46080</v>
      </c>
      <c r="C264" s="12">
        <f>YEAR(SalesDataTable[[#This Row],[Order Date]])</f>
        <v>2026</v>
      </c>
      <c r="D264" s="15" t="str">
        <f>"Q"&amp;ROUNDUP(MONTH(SalesDataTable[[#This Row],[Order Date]])/3,0)</f>
        <v>Q1</v>
      </c>
      <c r="E264" s="12">
        <f>MONTH(SalesDataTable[[#This Row],[Order Date]])</f>
        <v>2</v>
      </c>
      <c r="F264" s="12" t="str">
        <f>TEXT(SalesDataTable[[#This Row],[Order Date]], "mmm")</f>
        <v>Feb</v>
      </c>
      <c r="G264" s="5" t="s">
        <v>0</v>
      </c>
      <c r="H264" s="5" t="s">
        <v>1</v>
      </c>
      <c r="I264" s="5" t="s">
        <v>19</v>
      </c>
      <c r="J264" s="5" t="s">
        <v>16</v>
      </c>
      <c r="K264" s="5" t="s">
        <v>14</v>
      </c>
      <c r="L264" s="5" t="s">
        <v>48</v>
      </c>
      <c r="M264" s="6">
        <v>3</v>
      </c>
      <c r="N264" s="7">
        <v>161.19999999999999</v>
      </c>
      <c r="O264" s="8">
        <v>0.1</v>
      </c>
      <c r="P264" s="7">
        <v>87.37</v>
      </c>
      <c r="Q264" s="7">
        <f t="shared" si="16"/>
        <v>435.23999999999995</v>
      </c>
      <c r="R264" s="7">
        <f t="shared" si="17"/>
        <v>262.11</v>
      </c>
      <c r="S264" s="7">
        <f t="shared" si="18"/>
        <v>173.12999999999994</v>
      </c>
      <c r="T264" s="9">
        <f t="shared" si="19"/>
        <v>0.39778053487730897</v>
      </c>
      <c r="U264" s="10">
        <f>YEAR(SalesDataTable[[#This Row],[Order Date]])</f>
        <v>2026</v>
      </c>
      <c r="V264" s="9" t="str">
        <f>"Q"&amp;ROUNDUP(MONTH(SalesDataTable[[#This Row],[Order Date]])/3,0)</f>
        <v>Q1</v>
      </c>
      <c r="W264" s="6">
        <f>MONTH(SalesDataTable[[#This Row],[Order Date]])</f>
        <v>2</v>
      </c>
      <c r="X264" s="9" t="str">
        <f>TEXT(SalesDataTable[[#This Row],[Order Date]],"mmm")</f>
        <v>Feb</v>
      </c>
    </row>
    <row r="265" spans="1:24" ht="15.5">
      <c r="A265" s="3">
        <v>1186</v>
      </c>
      <c r="B265" s="4">
        <v>46080</v>
      </c>
      <c r="C265" s="12">
        <f>YEAR(SalesDataTable[[#This Row],[Order Date]])</f>
        <v>2026</v>
      </c>
      <c r="D265" s="15" t="str">
        <f>"Q"&amp;ROUNDUP(MONTH(SalesDataTable[[#This Row],[Order Date]])/3,0)</f>
        <v>Q1</v>
      </c>
      <c r="E265" s="12">
        <f>MONTH(SalesDataTable[[#This Row],[Order Date]])</f>
        <v>2</v>
      </c>
      <c r="F265" s="12" t="str">
        <f>TEXT(SalesDataTable[[#This Row],[Order Date]], "mmm")</f>
        <v>Feb</v>
      </c>
      <c r="G265" s="5" t="s">
        <v>0</v>
      </c>
      <c r="H265" s="5" t="s">
        <v>36</v>
      </c>
      <c r="I265" s="5" t="s">
        <v>19</v>
      </c>
      <c r="J265" s="5" t="s">
        <v>16</v>
      </c>
      <c r="K265" s="5" t="s">
        <v>4</v>
      </c>
      <c r="L265" s="5" t="s">
        <v>22</v>
      </c>
      <c r="M265" s="6">
        <v>1</v>
      </c>
      <c r="N265" s="7">
        <v>49.73</v>
      </c>
      <c r="O265" s="8">
        <v>0</v>
      </c>
      <c r="P265" s="7">
        <v>22</v>
      </c>
      <c r="Q265" s="7">
        <f t="shared" si="16"/>
        <v>49.73</v>
      </c>
      <c r="R265" s="7">
        <f t="shared" si="17"/>
        <v>22</v>
      </c>
      <c r="S265" s="7">
        <f t="shared" si="18"/>
        <v>27.729999999999997</v>
      </c>
      <c r="T265" s="9">
        <f t="shared" si="19"/>
        <v>0.55761109993967417</v>
      </c>
      <c r="U265" s="10">
        <f>YEAR(SalesDataTable[[#This Row],[Order Date]])</f>
        <v>2026</v>
      </c>
      <c r="V265" s="9" t="str">
        <f>"Q"&amp;ROUNDUP(MONTH(SalesDataTable[[#This Row],[Order Date]])/3,0)</f>
        <v>Q1</v>
      </c>
      <c r="W265" s="6">
        <f>MONTH(SalesDataTable[[#This Row],[Order Date]])</f>
        <v>2</v>
      </c>
      <c r="X265" s="9" t="str">
        <f>TEXT(SalesDataTable[[#This Row],[Order Date]],"mmm")</f>
        <v>Feb</v>
      </c>
    </row>
    <row r="266" spans="1:24" ht="15.5">
      <c r="A266" s="3">
        <v>2093</v>
      </c>
      <c r="B266" s="4">
        <v>46080</v>
      </c>
      <c r="C266" s="12">
        <f>YEAR(SalesDataTable[[#This Row],[Order Date]])</f>
        <v>2026</v>
      </c>
      <c r="D266" s="15" t="str">
        <f>"Q"&amp;ROUNDUP(MONTH(SalesDataTable[[#This Row],[Order Date]])/3,0)</f>
        <v>Q1</v>
      </c>
      <c r="E266" s="12">
        <f>MONTH(SalesDataTable[[#This Row],[Order Date]])</f>
        <v>2</v>
      </c>
      <c r="F266" s="12" t="str">
        <f>TEXT(SalesDataTable[[#This Row],[Order Date]], "mmm")</f>
        <v>Feb</v>
      </c>
      <c r="G266" s="5" t="s">
        <v>11</v>
      </c>
      <c r="H266" s="5" t="s">
        <v>52</v>
      </c>
      <c r="I266" s="5" t="s">
        <v>2</v>
      </c>
      <c r="J266" s="5" t="s">
        <v>3</v>
      </c>
      <c r="K266" s="5" t="s">
        <v>23</v>
      </c>
      <c r="L266" s="5" t="s">
        <v>51</v>
      </c>
      <c r="M266" s="6">
        <v>2</v>
      </c>
      <c r="N266" s="7">
        <v>126.19</v>
      </c>
      <c r="O266" s="8">
        <v>0</v>
      </c>
      <c r="P266" s="7">
        <v>58.99</v>
      </c>
      <c r="Q266" s="7">
        <f t="shared" si="16"/>
        <v>252.38</v>
      </c>
      <c r="R266" s="7">
        <f t="shared" si="17"/>
        <v>117.98</v>
      </c>
      <c r="S266" s="7">
        <f t="shared" si="18"/>
        <v>134.39999999999998</v>
      </c>
      <c r="T266" s="9">
        <f t="shared" si="19"/>
        <v>0.5325303114351374</v>
      </c>
      <c r="U266" s="10">
        <f>YEAR(SalesDataTable[[#This Row],[Order Date]])</f>
        <v>2026</v>
      </c>
      <c r="V266" s="9" t="str">
        <f>"Q"&amp;ROUNDUP(MONTH(SalesDataTable[[#This Row],[Order Date]])/3,0)</f>
        <v>Q1</v>
      </c>
      <c r="W266" s="6">
        <f>MONTH(SalesDataTable[[#This Row],[Order Date]])</f>
        <v>2</v>
      </c>
      <c r="X266" s="9" t="str">
        <f>TEXT(SalesDataTable[[#This Row],[Order Date]],"mmm")</f>
        <v>Feb</v>
      </c>
    </row>
    <row r="267" spans="1:24" ht="15.5">
      <c r="A267" s="3">
        <v>2136</v>
      </c>
      <c r="B267" s="4">
        <v>46080</v>
      </c>
      <c r="C267" s="12">
        <f>YEAR(SalesDataTable[[#This Row],[Order Date]])</f>
        <v>2026</v>
      </c>
      <c r="D267" s="15" t="str">
        <f>"Q"&amp;ROUNDUP(MONTH(SalesDataTable[[#This Row],[Order Date]])/3,0)</f>
        <v>Q1</v>
      </c>
      <c r="E267" s="12">
        <f>MONTH(SalesDataTable[[#This Row],[Order Date]])</f>
        <v>2</v>
      </c>
      <c r="F267" s="12" t="str">
        <f>TEXT(SalesDataTable[[#This Row],[Order Date]], "mmm")</f>
        <v>Feb</v>
      </c>
      <c r="G267" s="5" t="s">
        <v>6</v>
      </c>
      <c r="H267" s="5" t="s">
        <v>43</v>
      </c>
      <c r="I267" s="5" t="s">
        <v>2</v>
      </c>
      <c r="J267" s="5" t="s">
        <v>3</v>
      </c>
      <c r="K267" s="5" t="s">
        <v>14</v>
      </c>
      <c r="L267" s="5" t="s">
        <v>44</v>
      </c>
      <c r="M267" s="6">
        <v>2</v>
      </c>
      <c r="N267" s="7">
        <v>135.38999999999999</v>
      </c>
      <c r="O267" s="8">
        <v>0.05</v>
      </c>
      <c r="P267" s="7">
        <v>65.69</v>
      </c>
      <c r="Q267" s="7">
        <f t="shared" si="16"/>
        <v>257.24099999999999</v>
      </c>
      <c r="R267" s="7">
        <f t="shared" si="17"/>
        <v>131.38</v>
      </c>
      <c r="S267" s="7">
        <f t="shared" si="18"/>
        <v>125.86099999999999</v>
      </c>
      <c r="T267" s="9">
        <f t="shared" si="19"/>
        <v>0.48927270536189799</v>
      </c>
      <c r="U267" s="10">
        <f>YEAR(SalesDataTable[[#This Row],[Order Date]])</f>
        <v>2026</v>
      </c>
      <c r="V267" s="9" t="str">
        <f>"Q"&amp;ROUNDUP(MONTH(SalesDataTable[[#This Row],[Order Date]])/3,0)</f>
        <v>Q1</v>
      </c>
      <c r="W267" s="6">
        <f>MONTH(SalesDataTable[[#This Row],[Order Date]])</f>
        <v>2</v>
      </c>
      <c r="X267" s="9" t="str">
        <f>TEXT(SalesDataTable[[#This Row],[Order Date]],"mmm")</f>
        <v>Feb</v>
      </c>
    </row>
    <row r="268" spans="1:24" ht="15.5">
      <c r="A268" s="3">
        <v>3538</v>
      </c>
      <c r="B268" s="4">
        <v>46080</v>
      </c>
      <c r="C268" s="12">
        <f>YEAR(SalesDataTable[[#This Row],[Order Date]])</f>
        <v>2026</v>
      </c>
      <c r="D268" s="15" t="str">
        <f>"Q"&amp;ROUNDUP(MONTH(SalesDataTable[[#This Row],[Order Date]])/3,0)</f>
        <v>Q1</v>
      </c>
      <c r="E268" s="12">
        <f>MONTH(SalesDataTable[[#This Row],[Order Date]])</f>
        <v>2</v>
      </c>
      <c r="F268" s="12" t="str">
        <f>TEXT(SalesDataTable[[#This Row],[Order Date]], "mmm")</f>
        <v>Feb</v>
      </c>
      <c r="G268" s="5" t="s">
        <v>6</v>
      </c>
      <c r="H268" s="5" t="s">
        <v>49</v>
      </c>
      <c r="I268" s="5" t="s">
        <v>8</v>
      </c>
      <c r="J268" s="5" t="s">
        <v>16</v>
      </c>
      <c r="K268" s="5" t="s">
        <v>34</v>
      </c>
      <c r="L268" s="5" t="s">
        <v>35</v>
      </c>
      <c r="M268" s="6">
        <v>12</v>
      </c>
      <c r="N268" s="7">
        <v>41.27</v>
      </c>
      <c r="O268" s="8">
        <v>0.1</v>
      </c>
      <c r="P268" s="7">
        <v>14.71</v>
      </c>
      <c r="Q268" s="7">
        <f t="shared" si="16"/>
        <v>445.71600000000001</v>
      </c>
      <c r="R268" s="7">
        <f t="shared" si="17"/>
        <v>176.52</v>
      </c>
      <c r="S268" s="7">
        <f t="shared" si="18"/>
        <v>269.19600000000003</v>
      </c>
      <c r="T268" s="9">
        <f t="shared" si="19"/>
        <v>0.60396306168053204</v>
      </c>
      <c r="U268" s="10">
        <f>YEAR(SalesDataTable[[#This Row],[Order Date]])</f>
        <v>2026</v>
      </c>
      <c r="V268" s="9" t="str">
        <f>"Q"&amp;ROUNDUP(MONTH(SalesDataTable[[#This Row],[Order Date]])/3,0)</f>
        <v>Q1</v>
      </c>
      <c r="W268" s="6">
        <f>MONTH(SalesDataTable[[#This Row],[Order Date]])</f>
        <v>2</v>
      </c>
      <c r="X268" s="9" t="str">
        <f>TEXT(SalesDataTable[[#This Row],[Order Date]],"mmm")</f>
        <v>Feb</v>
      </c>
    </row>
    <row r="269" spans="1:24" ht="15.5">
      <c r="A269" s="3">
        <v>3891</v>
      </c>
      <c r="B269" s="4">
        <v>46080</v>
      </c>
      <c r="C269" s="12">
        <f>YEAR(SalesDataTable[[#This Row],[Order Date]])</f>
        <v>2026</v>
      </c>
      <c r="D269" s="15" t="str">
        <f>"Q"&amp;ROUNDUP(MONTH(SalesDataTable[[#This Row],[Order Date]])/3,0)</f>
        <v>Q1</v>
      </c>
      <c r="E269" s="12">
        <f>MONTH(SalesDataTable[[#This Row],[Order Date]])</f>
        <v>2</v>
      </c>
      <c r="F269" s="12" t="str">
        <f>TEXT(SalesDataTable[[#This Row],[Order Date]], "mmm")</f>
        <v>Feb</v>
      </c>
      <c r="G269" s="5" t="s">
        <v>0</v>
      </c>
      <c r="H269" s="5" t="s">
        <v>1</v>
      </c>
      <c r="I269" s="5" t="s">
        <v>19</v>
      </c>
      <c r="J269" s="5" t="s">
        <v>3</v>
      </c>
      <c r="K269" s="5" t="s">
        <v>4</v>
      </c>
      <c r="L269" s="5" t="s">
        <v>5</v>
      </c>
      <c r="M269" s="6">
        <v>1</v>
      </c>
      <c r="N269" s="7">
        <v>82.04</v>
      </c>
      <c r="O269" s="8">
        <v>0.1</v>
      </c>
      <c r="P269" s="7">
        <v>41.46</v>
      </c>
      <c r="Q269" s="7">
        <f t="shared" si="16"/>
        <v>73.836000000000013</v>
      </c>
      <c r="R269" s="7">
        <f t="shared" si="17"/>
        <v>41.46</v>
      </c>
      <c r="S269" s="7">
        <f t="shared" si="18"/>
        <v>32.376000000000012</v>
      </c>
      <c r="T269" s="9">
        <f t="shared" si="19"/>
        <v>0.43848529172761264</v>
      </c>
      <c r="U269" s="10">
        <f>YEAR(SalesDataTable[[#This Row],[Order Date]])</f>
        <v>2026</v>
      </c>
      <c r="V269" s="9" t="str">
        <f>"Q"&amp;ROUNDUP(MONTH(SalesDataTable[[#This Row],[Order Date]])/3,0)</f>
        <v>Q1</v>
      </c>
      <c r="W269" s="6">
        <f>MONTH(SalesDataTable[[#This Row],[Order Date]])</f>
        <v>2</v>
      </c>
      <c r="X269" s="9" t="str">
        <f>TEXT(SalesDataTable[[#This Row],[Order Date]],"mmm")</f>
        <v>Feb</v>
      </c>
    </row>
    <row r="270" spans="1:24" ht="15.5">
      <c r="A270" s="3">
        <v>3917</v>
      </c>
      <c r="B270" s="4">
        <v>46080</v>
      </c>
      <c r="C270" s="12">
        <f>YEAR(SalesDataTable[[#This Row],[Order Date]])</f>
        <v>2026</v>
      </c>
      <c r="D270" s="15" t="str">
        <f>"Q"&amp;ROUNDUP(MONTH(SalesDataTable[[#This Row],[Order Date]])/3,0)</f>
        <v>Q1</v>
      </c>
      <c r="E270" s="12">
        <f>MONTH(SalesDataTable[[#This Row],[Order Date]])</f>
        <v>2</v>
      </c>
      <c r="F270" s="12" t="str">
        <f>TEXT(SalesDataTable[[#This Row],[Order Date]], "mmm")</f>
        <v>Feb</v>
      </c>
      <c r="G270" s="5" t="s">
        <v>20</v>
      </c>
      <c r="H270" s="5" t="s">
        <v>21</v>
      </c>
      <c r="I270" s="5" t="s">
        <v>2</v>
      </c>
      <c r="J270" s="5" t="s">
        <v>3</v>
      </c>
      <c r="K270" s="5" t="s">
        <v>14</v>
      </c>
      <c r="L270" s="5" t="s">
        <v>15</v>
      </c>
      <c r="M270" s="6">
        <v>3</v>
      </c>
      <c r="N270" s="7">
        <v>36.630000000000003</v>
      </c>
      <c r="O270" s="8">
        <v>0</v>
      </c>
      <c r="P270" s="7">
        <v>13.26</v>
      </c>
      <c r="Q270" s="7">
        <f t="shared" si="16"/>
        <v>109.89000000000001</v>
      </c>
      <c r="R270" s="7">
        <f t="shared" si="17"/>
        <v>39.78</v>
      </c>
      <c r="S270" s="7">
        <f t="shared" si="18"/>
        <v>70.110000000000014</v>
      </c>
      <c r="T270" s="9">
        <f t="shared" si="19"/>
        <v>0.63800163800163801</v>
      </c>
      <c r="U270" s="10">
        <f>YEAR(SalesDataTable[[#This Row],[Order Date]])</f>
        <v>2026</v>
      </c>
      <c r="V270" s="9" t="str">
        <f>"Q"&amp;ROUNDUP(MONTH(SalesDataTable[[#This Row],[Order Date]])/3,0)</f>
        <v>Q1</v>
      </c>
      <c r="W270" s="6">
        <f>MONTH(SalesDataTable[[#This Row],[Order Date]])</f>
        <v>2</v>
      </c>
      <c r="X270" s="9" t="str">
        <f>TEXT(SalesDataTable[[#This Row],[Order Date]],"mmm")</f>
        <v>Feb</v>
      </c>
    </row>
    <row r="271" spans="1:24" ht="15.5">
      <c r="A271" s="3">
        <v>4594</v>
      </c>
      <c r="B271" s="4">
        <v>46080</v>
      </c>
      <c r="C271" s="12">
        <f>YEAR(SalesDataTable[[#This Row],[Order Date]])</f>
        <v>2026</v>
      </c>
      <c r="D271" s="15" t="str">
        <f>"Q"&amp;ROUNDUP(MONTH(SalesDataTable[[#This Row],[Order Date]])/3,0)</f>
        <v>Q1</v>
      </c>
      <c r="E271" s="12">
        <f>MONTH(SalesDataTable[[#This Row],[Order Date]])</f>
        <v>2</v>
      </c>
      <c r="F271" s="12" t="str">
        <f>TEXT(SalesDataTable[[#This Row],[Order Date]], "mmm")</f>
        <v>Feb</v>
      </c>
      <c r="G271" s="5" t="s">
        <v>20</v>
      </c>
      <c r="H271" s="5" t="s">
        <v>31</v>
      </c>
      <c r="I271" s="5" t="s">
        <v>19</v>
      </c>
      <c r="J271" s="5" t="s">
        <v>3</v>
      </c>
      <c r="K271" s="5" t="s">
        <v>9</v>
      </c>
      <c r="L271" s="5" t="s">
        <v>10</v>
      </c>
      <c r="M271" s="6">
        <v>5</v>
      </c>
      <c r="N271" s="7">
        <v>92.94</v>
      </c>
      <c r="O271" s="8">
        <v>0.05</v>
      </c>
      <c r="P271" s="7">
        <v>46.47</v>
      </c>
      <c r="Q271" s="7">
        <f t="shared" si="16"/>
        <v>441.46499999999997</v>
      </c>
      <c r="R271" s="7">
        <f t="shared" si="17"/>
        <v>232.35</v>
      </c>
      <c r="S271" s="7">
        <f t="shared" si="18"/>
        <v>209.11499999999998</v>
      </c>
      <c r="T271" s="9">
        <f t="shared" si="19"/>
        <v>0.47368421052631576</v>
      </c>
      <c r="U271" s="10">
        <f>YEAR(SalesDataTable[[#This Row],[Order Date]])</f>
        <v>2026</v>
      </c>
      <c r="V271" s="9" t="str">
        <f>"Q"&amp;ROUNDUP(MONTH(SalesDataTable[[#This Row],[Order Date]])/3,0)</f>
        <v>Q1</v>
      </c>
      <c r="W271" s="6">
        <f>MONTH(SalesDataTable[[#This Row],[Order Date]])</f>
        <v>2</v>
      </c>
      <c r="X271" s="9" t="str">
        <f>TEXT(SalesDataTable[[#This Row],[Order Date]],"mmm")</f>
        <v>Feb</v>
      </c>
    </row>
    <row r="272" spans="1:24" ht="15.5">
      <c r="A272" s="3">
        <v>4750</v>
      </c>
      <c r="B272" s="4">
        <v>46080</v>
      </c>
      <c r="C272" s="12">
        <f>YEAR(SalesDataTable[[#This Row],[Order Date]])</f>
        <v>2026</v>
      </c>
      <c r="D272" s="15" t="str">
        <f>"Q"&amp;ROUNDUP(MONTH(SalesDataTable[[#This Row],[Order Date]])/3,0)</f>
        <v>Q1</v>
      </c>
      <c r="E272" s="12">
        <f>MONTH(SalesDataTable[[#This Row],[Order Date]])</f>
        <v>2</v>
      </c>
      <c r="F272" s="12" t="str">
        <f>TEXT(SalesDataTable[[#This Row],[Order Date]], "mmm")</f>
        <v>Feb</v>
      </c>
      <c r="G272" s="5" t="s">
        <v>6</v>
      </c>
      <c r="H272" s="5" t="s">
        <v>43</v>
      </c>
      <c r="I272" s="5" t="s">
        <v>19</v>
      </c>
      <c r="J272" s="5" t="s">
        <v>3</v>
      </c>
      <c r="K272" s="5" t="s">
        <v>34</v>
      </c>
      <c r="L272" s="5" t="s">
        <v>38</v>
      </c>
      <c r="M272" s="6">
        <v>2</v>
      </c>
      <c r="N272" s="7">
        <v>120.44</v>
      </c>
      <c r="O272" s="8">
        <v>0.05</v>
      </c>
      <c r="P272" s="7">
        <v>68.98</v>
      </c>
      <c r="Q272" s="7">
        <f t="shared" si="16"/>
        <v>228.83599999999998</v>
      </c>
      <c r="R272" s="7">
        <f t="shared" si="17"/>
        <v>137.96</v>
      </c>
      <c r="S272" s="7">
        <f t="shared" si="18"/>
        <v>90.875999999999976</v>
      </c>
      <c r="T272" s="9">
        <f t="shared" si="19"/>
        <v>0.3971228303239</v>
      </c>
      <c r="U272" s="10">
        <f>YEAR(SalesDataTable[[#This Row],[Order Date]])</f>
        <v>2026</v>
      </c>
      <c r="V272" s="9" t="str">
        <f>"Q"&amp;ROUNDUP(MONTH(SalesDataTable[[#This Row],[Order Date]])/3,0)</f>
        <v>Q1</v>
      </c>
      <c r="W272" s="6">
        <f>MONTH(SalesDataTable[[#This Row],[Order Date]])</f>
        <v>2</v>
      </c>
      <c r="X272" s="9" t="str">
        <f>TEXT(SalesDataTable[[#This Row],[Order Date]],"mmm")</f>
        <v>Feb</v>
      </c>
    </row>
    <row r="273" spans="1:24" ht="15.5">
      <c r="A273" s="3">
        <v>4960</v>
      </c>
      <c r="B273" s="4">
        <v>46080</v>
      </c>
      <c r="C273" s="12">
        <f>YEAR(SalesDataTable[[#This Row],[Order Date]])</f>
        <v>2026</v>
      </c>
      <c r="D273" s="15" t="str">
        <f>"Q"&amp;ROUNDUP(MONTH(SalesDataTable[[#This Row],[Order Date]])/3,0)</f>
        <v>Q1</v>
      </c>
      <c r="E273" s="12">
        <f>MONTH(SalesDataTable[[#This Row],[Order Date]])</f>
        <v>2</v>
      </c>
      <c r="F273" s="12" t="str">
        <f>TEXT(SalesDataTable[[#This Row],[Order Date]], "mmm")</f>
        <v>Feb</v>
      </c>
      <c r="G273" s="5" t="s">
        <v>6</v>
      </c>
      <c r="H273" s="5" t="s">
        <v>27</v>
      </c>
      <c r="I273" s="5" t="s">
        <v>28</v>
      </c>
      <c r="J273" s="5" t="s">
        <v>13</v>
      </c>
      <c r="K273" s="5" t="s">
        <v>14</v>
      </c>
      <c r="L273" s="5" t="s">
        <v>15</v>
      </c>
      <c r="M273" s="6">
        <v>2</v>
      </c>
      <c r="N273" s="7">
        <v>36.130000000000003</v>
      </c>
      <c r="O273" s="8">
        <v>0</v>
      </c>
      <c r="P273" s="7">
        <v>13.72</v>
      </c>
      <c r="Q273" s="7">
        <f t="shared" si="16"/>
        <v>72.260000000000005</v>
      </c>
      <c r="R273" s="7">
        <f t="shared" si="17"/>
        <v>27.44</v>
      </c>
      <c r="S273" s="7">
        <f t="shared" si="18"/>
        <v>44.820000000000007</v>
      </c>
      <c r="T273" s="9">
        <f t="shared" si="19"/>
        <v>0.62026017160254643</v>
      </c>
      <c r="U273" s="10">
        <f>YEAR(SalesDataTable[[#This Row],[Order Date]])</f>
        <v>2026</v>
      </c>
      <c r="V273" s="9" t="str">
        <f>"Q"&amp;ROUNDUP(MONTH(SalesDataTable[[#This Row],[Order Date]])/3,0)</f>
        <v>Q1</v>
      </c>
      <c r="W273" s="6">
        <f>MONTH(SalesDataTable[[#This Row],[Order Date]])</f>
        <v>2</v>
      </c>
      <c r="X273" s="9" t="str">
        <f>TEXT(SalesDataTable[[#This Row],[Order Date]],"mmm")</f>
        <v>Feb</v>
      </c>
    </row>
    <row r="274" spans="1:24" ht="15.5">
      <c r="A274" s="3">
        <v>4245</v>
      </c>
      <c r="B274" s="4">
        <v>46081</v>
      </c>
      <c r="C274" s="12">
        <f>YEAR(SalesDataTable[[#This Row],[Order Date]])</f>
        <v>2026</v>
      </c>
      <c r="D274" s="15" t="str">
        <f>"Q"&amp;ROUNDUP(MONTH(SalesDataTable[[#This Row],[Order Date]])/3,0)</f>
        <v>Q1</v>
      </c>
      <c r="E274" s="12">
        <f>MONTH(SalesDataTable[[#This Row],[Order Date]])</f>
        <v>2</v>
      </c>
      <c r="F274" s="12" t="str">
        <f>TEXT(SalesDataTable[[#This Row],[Order Date]], "mmm")</f>
        <v>Feb</v>
      </c>
      <c r="G274" s="5" t="s">
        <v>6</v>
      </c>
      <c r="H274" s="5" t="s">
        <v>7</v>
      </c>
      <c r="I274" s="5" t="s">
        <v>19</v>
      </c>
      <c r="J274" s="5" t="s">
        <v>3</v>
      </c>
      <c r="K274" s="5" t="s">
        <v>34</v>
      </c>
      <c r="L274" s="5" t="s">
        <v>38</v>
      </c>
      <c r="M274" s="6">
        <v>1</v>
      </c>
      <c r="N274" s="7">
        <v>124.97</v>
      </c>
      <c r="O274" s="8">
        <v>0.1</v>
      </c>
      <c r="P274" s="7">
        <v>69.790000000000006</v>
      </c>
      <c r="Q274" s="7">
        <f t="shared" si="16"/>
        <v>112.473</v>
      </c>
      <c r="R274" s="7">
        <f t="shared" si="17"/>
        <v>69.790000000000006</v>
      </c>
      <c r="S274" s="7">
        <f t="shared" si="18"/>
        <v>42.682999999999993</v>
      </c>
      <c r="T274" s="9">
        <f t="shared" si="19"/>
        <v>0.37949552337005321</v>
      </c>
      <c r="U274" s="10">
        <f>YEAR(SalesDataTable[[#This Row],[Order Date]])</f>
        <v>2026</v>
      </c>
      <c r="V274" s="9" t="str">
        <f>"Q"&amp;ROUNDUP(MONTH(SalesDataTable[[#This Row],[Order Date]])/3,0)</f>
        <v>Q1</v>
      </c>
      <c r="W274" s="6">
        <f>MONTH(SalesDataTable[[#This Row],[Order Date]])</f>
        <v>2</v>
      </c>
      <c r="X274" s="9" t="str">
        <f>TEXT(SalesDataTable[[#This Row],[Order Date]],"mmm")</f>
        <v>Feb</v>
      </c>
    </row>
    <row r="275" spans="1:24" ht="15.5">
      <c r="A275" s="3">
        <v>4664</v>
      </c>
      <c r="B275" s="4">
        <v>46081</v>
      </c>
      <c r="C275" s="12">
        <f>YEAR(SalesDataTable[[#This Row],[Order Date]])</f>
        <v>2026</v>
      </c>
      <c r="D275" s="15" t="str">
        <f>"Q"&amp;ROUNDUP(MONTH(SalesDataTable[[#This Row],[Order Date]])/3,0)</f>
        <v>Q1</v>
      </c>
      <c r="E275" s="12">
        <f>MONTH(SalesDataTable[[#This Row],[Order Date]])</f>
        <v>2</v>
      </c>
      <c r="F275" s="12" t="str">
        <f>TEXT(SalesDataTable[[#This Row],[Order Date]], "mmm")</f>
        <v>Feb</v>
      </c>
      <c r="G275" s="5" t="s">
        <v>20</v>
      </c>
      <c r="H275" s="5" t="s">
        <v>47</v>
      </c>
      <c r="I275" s="5" t="s">
        <v>2</v>
      </c>
      <c r="J275" s="5" t="s">
        <v>3</v>
      </c>
      <c r="K275" s="5" t="s">
        <v>14</v>
      </c>
      <c r="L275" s="5" t="s">
        <v>48</v>
      </c>
      <c r="M275" s="6">
        <v>1</v>
      </c>
      <c r="N275" s="7">
        <v>163.31</v>
      </c>
      <c r="O275" s="8">
        <v>0.05</v>
      </c>
      <c r="P275" s="7">
        <v>87.22</v>
      </c>
      <c r="Q275" s="7">
        <f t="shared" si="16"/>
        <v>155.14449999999999</v>
      </c>
      <c r="R275" s="7">
        <f t="shared" si="17"/>
        <v>87.22</v>
      </c>
      <c r="S275" s="7">
        <f t="shared" si="18"/>
        <v>67.924499999999995</v>
      </c>
      <c r="T275" s="9">
        <f t="shared" si="19"/>
        <v>0.43781442461705056</v>
      </c>
      <c r="U275" s="10">
        <f>YEAR(SalesDataTable[[#This Row],[Order Date]])</f>
        <v>2026</v>
      </c>
      <c r="V275" s="9" t="str">
        <f>"Q"&amp;ROUNDUP(MONTH(SalesDataTable[[#This Row],[Order Date]])/3,0)</f>
        <v>Q1</v>
      </c>
      <c r="W275" s="6">
        <f>MONTH(SalesDataTable[[#This Row],[Order Date]])</f>
        <v>2</v>
      </c>
      <c r="X275" s="9" t="str">
        <f>TEXT(SalesDataTable[[#This Row],[Order Date]],"mmm")</f>
        <v>Feb</v>
      </c>
    </row>
    <row r="276" spans="1:24" ht="15.5">
      <c r="A276" s="3">
        <v>383</v>
      </c>
      <c r="B276" s="4">
        <v>46082</v>
      </c>
      <c r="C276" s="12">
        <f>YEAR(SalesDataTable[[#This Row],[Order Date]])</f>
        <v>2026</v>
      </c>
      <c r="D276" s="15" t="str">
        <f>"Q"&amp;ROUNDUP(MONTH(SalesDataTable[[#This Row],[Order Date]])/3,0)</f>
        <v>Q1</v>
      </c>
      <c r="E276" s="12">
        <f>MONTH(SalesDataTable[[#This Row],[Order Date]])</f>
        <v>3</v>
      </c>
      <c r="F276" s="12" t="str">
        <f>TEXT(SalesDataTable[[#This Row],[Order Date]], "mmm")</f>
        <v>Mar</v>
      </c>
      <c r="G276" s="5" t="s">
        <v>11</v>
      </c>
      <c r="H276" s="5" t="s">
        <v>12</v>
      </c>
      <c r="I276" s="5" t="s">
        <v>19</v>
      </c>
      <c r="J276" s="5" t="s">
        <v>3</v>
      </c>
      <c r="K276" s="5" t="s">
        <v>9</v>
      </c>
      <c r="L276" s="5" t="s">
        <v>10</v>
      </c>
      <c r="M276" s="6">
        <v>3</v>
      </c>
      <c r="N276" s="7">
        <v>92.76</v>
      </c>
      <c r="O276" s="8">
        <v>0</v>
      </c>
      <c r="P276" s="7">
        <v>45.84</v>
      </c>
      <c r="Q276" s="7">
        <f t="shared" si="16"/>
        <v>278.28000000000003</v>
      </c>
      <c r="R276" s="7">
        <f t="shared" si="17"/>
        <v>137.52000000000001</v>
      </c>
      <c r="S276" s="7">
        <f t="shared" si="18"/>
        <v>140.76000000000002</v>
      </c>
      <c r="T276" s="9">
        <f t="shared" si="19"/>
        <v>0.50582147477360928</v>
      </c>
      <c r="U276" s="10">
        <f>YEAR(SalesDataTable[[#This Row],[Order Date]])</f>
        <v>2026</v>
      </c>
      <c r="V276" s="9" t="str">
        <f>"Q"&amp;ROUNDUP(MONTH(SalesDataTable[[#This Row],[Order Date]])/3,0)</f>
        <v>Q1</v>
      </c>
      <c r="W276" s="6">
        <f>MONTH(SalesDataTable[[#This Row],[Order Date]])</f>
        <v>3</v>
      </c>
      <c r="X276" s="9" t="str">
        <f>TEXT(SalesDataTable[[#This Row],[Order Date]],"mmm")</f>
        <v>Mar</v>
      </c>
    </row>
    <row r="277" spans="1:24" ht="15.5">
      <c r="A277" s="3">
        <v>730</v>
      </c>
      <c r="B277" s="4">
        <v>46082</v>
      </c>
      <c r="C277" s="12">
        <f>YEAR(SalesDataTable[[#This Row],[Order Date]])</f>
        <v>2026</v>
      </c>
      <c r="D277" s="15" t="str">
        <f>"Q"&amp;ROUNDUP(MONTH(SalesDataTable[[#This Row],[Order Date]])/3,0)</f>
        <v>Q1</v>
      </c>
      <c r="E277" s="12">
        <f>MONTH(SalesDataTable[[#This Row],[Order Date]])</f>
        <v>3</v>
      </c>
      <c r="F277" s="12" t="str">
        <f>TEXT(SalesDataTable[[#This Row],[Order Date]], "mmm")</f>
        <v>Mar</v>
      </c>
      <c r="G277" s="5" t="s">
        <v>0</v>
      </c>
      <c r="H277" s="5" t="s">
        <v>50</v>
      </c>
      <c r="I277" s="5" t="s">
        <v>8</v>
      </c>
      <c r="J277" s="5" t="s">
        <v>16</v>
      </c>
      <c r="K277" s="5" t="s">
        <v>34</v>
      </c>
      <c r="L277" s="5" t="s">
        <v>35</v>
      </c>
      <c r="M277" s="6">
        <v>5</v>
      </c>
      <c r="N277" s="7">
        <v>41.31</v>
      </c>
      <c r="O277" s="8">
        <v>0.1</v>
      </c>
      <c r="P277" s="7">
        <v>15.14</v>
      </c>
      <c r="Q277" s="7">
        <f t="shared" si="16"/>
        <v>185.89500000000001</v>
      </c>
      <c r="R277" s="7">
        <f t="shared" si="17"/>
        <v>75.7</v>
      </c>
      <c r="S277" s="7">
        <f t="shared" si="18"/>
        <v>110.19500000000001</v>
      </c>
      <c r="T277" s="9">
        <f t="shared" si="19"/>
        <v>0.59278087092175691</v>
      </c>
      <c r="U277" s="10">
        <f>YEAR(SalesDataTable[[#This Row],[Order Date]])</f>
        <v>2026</v>
      </c>
      <c r="V277" s="9" t="str">
        <f>"Q"&amp;ROUNDUP(MONTH(SalesDataTable[[#This Row],[Order Date]])/3,0)</f>
        <v>Q1</v>
      </c>
      <c r="W277" s="6">
        <f>MONTH(SalesDataTable[[#This Row],[Order Date]])</f>
        <v>3</v>
      </c>
      <c r="X277" s="9" t="str">
        <f>TEXT(SalesDataTable[[#This Row],[Order Date]],"mmm")</f>
        <v>Mar</v>
      </c>
    </row>
    <row r="278" spans="1:24" ht="15.5">
      <c r="A278" s="3">
        <v>985</v>
      </c>
      <c r="B278" s="4">
        <v>46082</v>
      </c>
      <c r="C278" s="12">
        <f>YEAR(SalesDataTable[[#This Row],[Order Date]])</f>
        <v>2026</v>
      </c>
      <c r="D278" s="15" t="str">
        <f>"Q"&amp;ROUNDUP(MONTH(SalesDataTable[[#This Row],[Order Date]])/3,0)</f>
        <v>Q1</v>
      </c>
      <c r="E278" s="12">
        <f>MONTH(SalesDataTable[[#This Row],[Order Date]])</f>
        <v>3</v>
      </c>
      <c r="F278" s="12" t="str">
        <f>TEXT(SalesDataTable[[#This Row],[Order Date]], "mmm")</f>
        <v>Mar</v>
      </c>
      <c r="G278" s="5" t="s">
        <v>6</v>
      </c>
      <c r="H278" s="5" t="s">
        <v>49</v>
      </c>
      <c r="I278" s="5" t="s">
        <v>28</v>
      </c>
      <c r="J278" s="5" t="s">
        <v>13</v>
      </c>
      <c r="K278" s="5" t="s">
        <v>34</v>
      </c>
      <c r="L278" s="5" t="s">
        <v>35</v>
      </c>
      <c r="M278" s="6">
        <v>2</v>
      </c>
      <c r="N278" s="7">
        <v>41.23</v>
      </c>
      <c r="O278" s="8">
        <v>0</v>
      </c>
      <c r="P278" s="7">
        <v>14.28</v>
      </c>
      <c r="Q278" s="7">
        <f t="shared" si="16"/>
        <v>82.46</v>
      </c>
      <c r="R278" s="7">
        <f t="shared" si="17"/>
        <v>28.56</v>
      </c>
      <c r="S278" s="7">
        <f t="shared" si="18"/>
        <v>53.899999999999991</v>
      </c>
      <c r="T278" s="9">
        <f t="shared" si="19"/>
        <v>0.65365025466893034</v>
      </c>
      <c r="U278" s="10">
        <f>YEAR(SalesDataTable[[#This Row],[Order Date]])</f>
        <v>2026</v>
      </c>
      <c r="V278" s="9" t="str">
        <f>"Q"&amp;ROUNDUP(MONTH(SalesDataTable[[#This Row],[Order Date]])/3,0)</f>
        <v>Q1</v>
      </c>
      <c r="W278" s="6">
        <f>MONTH(SalesDataTable[[#This Row],[Order Date]])</f>
        <v>3</v>
      </c>
      <c r="X278" s="9" t="str">
        <f>TEXT(SalesDataTable[[#This Row],[Order Date]],"mmm")</f>
        <v>Mar</v>
      </c>
    </row>
    <row r="279" spans="1:24" ht="15.5">
      <c r="A279" s="3">
        <v>1457</v>
      </c>
      <c r="B279" s="4">
        <v>46082</v>
      </c>
      <c r="C279" s="12">
        <f>YEAR(SalesDataTable[[#This Row],[Order Date]])</f>
        <v>2026</v>
      </c>
      <c r="D279" s="15" t="str">
        <f>"Q"&amp;ROUNDUP(MONTH(SalesDataTable[[#This Row],[Order Date]])/3,0)</f>
        <v>Q1</v>
      </c>
      <c r="E279" s="12">
        <f>MONTH(SalesDataTable[[#This Row],[Order Date]])</f>
        <v>3</v>
      </c>
      <c r="F279" s="12" t="str">
        <f>TEXT(SalesDataTable[[#This Row],[Order Date]], "mmm")</f>
        <v>Mar</v>
      </c>
      <c r="G279" s="5" t="s">
        <v>6</v>
      </c>
      <c r="H279" s="5" t="s">
        <v>7</v>
      </c>
      <c r="I279" s="5" t="s">
        <v>2</v>
      </c>
      <c r="J279" s="5" t="s">
        <v>13</v>
      </c>
      <c r="K279" s="5" t="s">
        <v>14</v>
      </c>
      <c r="L279" s="5" t="s">
        <v>15</v>
      </c>
      <c r="M279" s="6">
        <v>1</v>
      </c>
      <c r="N279" s="7">
        <v>36.47</v>
      </c>
      <c r="O279" s="8">
        <v>0.05</v>
      </c>
      <c r="P279" s="7">
        <v>13.21</v>
      </c>
      <c r="Q279" s="7">
        <f t="shared" si="16"/>
        <v>34.646499999999996</v>
      </c>
      <c r="R279" s="7">
        <f t="shared" si="17"/>
        <v>13.21</v>
      </c>
      <c r="S279" s="7">
        <f t="shared" si="18"/>
        <v>21.436499999999995</v>
      </c>
      <c r="T279" s="9">
        <f t="shared" si="19"/>
        <v>0.61872050567878423</v>
      </c>
      <c r="U279" s="10">
        <f>YEAR(SalesDataTable[[#This Row],[Order Date]])</f>
        <v>2026</v>
      </c>
      <c r="V279" s="9" t="str">
        <f>"Q"&amp;ROUNDUP(MONTH(SalesDataTable[[#This Row],[Order Date]])/3,0)</f>
        <v>Q1</v>
      </c>
      <c r="W279" s="6">
        <f>MONTH(SalesDataTable[[#This Row],[Order Date]])</f>
        <v>3</v>
      </c>
      <c r="X279" s="9" t="str">
        <f>TEXT(SalesDataTable[[#This Row],[Order Date]],"mmm")</f>
        <v>Mar</v>
      </c>
    </row>
    <row r="280" spans="1:24" ht="15.5">
      <c r="A280" s="3">
        <v>2558</v>
      </c>
      <c r="B280" s="4">
        <v>46082</v>
      </c>
      <c r="C280" s="12">
        <f>YEAR(SalesDataTable[[#This Row],[Order Date]])</f>
        <v>2026</v>
      </c>
      <c r="D280" s="15" t="str">
        <f>"Q"&amp;ROUNDUP(MONTH(SalesDataTable[[#This Row],[Order Date]])/3,0)</f>
        <v>Q1</v>
      </c>
      <c r="E280" s="12">
        <f>MONTH(SalesDataTable[[#This Row],[Order Date]])</f>
        <v>3</v>
      </c>
      <c r="F280" s="12" t="str">
        <f>TEXT(SalesDataTable[[#This Row],[Order Date]], "mmm")</f>
        <v>Mar</v>
      </c>
      <c r="G280" s="5" t="s">
        <v>0</v>
      </c>
      <c r="H280" s="5" t="s">
        <v>50</v>
      </c>
      <c r="I280" s="5" t="s">
        <v>28</v>
      </c>
      <c r="J280" s="5" t="s">
        <v>13</v>
      </c>
      <c r="K280" s="5" t="s">
        <v>34</v>
      </c>
      <c r="L280" s="5" t="s">
        <v>42</v>
      </c>
      <c r="M280" s="6">
        <v>1</v>
      </c>
      <c r="N280" s="7">
        <v>36.67</v>
      </c>
      <c r="O280" s="8">
        <v>0</v>
      </c>
      <c r="P280" s="7">
        <v>13.97</v>
      </c>
      <c r="Q280" s="7">
        <f t="shared" si="16"/>
        <v>36.67</v>
      </c>
      <c r="R280" s="7">
        <f t="shared" si="17"/>
        <v>13.97</v>
      </c>
      <c r="S280" s="7">
        <f t="shared" si="18"/>
        <v>22.700000000000003</v>
      </c>
      <c r="T280" s="9">
        <f t="shared" si="19"/>
        <v>0.61903463321516228</v>
      </c>
      <c r="U280" s="10">
        <f>YEAR(SalesDataTable[[#This Row],[Order Date]])</f>
        <v>2026</v>
      </c>
      <c r="V280" s="9" t="str">
        <f>"Q"&amp;ROUNDUP(MONTH(SalesDataTable[[#This Row],[Order Date]])/3,0)</f>
        <v>Q1</v>
      </c>
      <c r="W280" s="6">
        <f>MONTH(SalesDataTable[[#This Row],[Order Date]])</f>
        <v>3</v>
      </c>
      <c r="X280" s="9" t="str">
        <f>TEXT(SalesDataTable[[#This Row],[Order Date]],"mmm")</f>
        <v>Mar</v>
      </c>
    </row>
    <row r="281" spans="1:24" ht="15.5">
      <c r="A281" s="3">
        <v>3024</v>
      </c>
      <c r="B281" s="4">
        <v>46082</v>
      </c>
      <c r="C281" s="12">
        <f>YEAR(SalesDataTable[[#This Row],[Order Date]])</f>
        <v>2026</v>
      </c>
      <c r="D281" s="15" t="str">
        <f>"Q"&amp;ROUNDUP(MONTH(SalesDataTable[[#This Row],[Order Date]])/3,0)</f>
        <v>Q1</v>
      </c>
      <c r="E281" s="12">
        <f>MONTH(SalesDataTable[[#This Row],[Order Date]])</f>
        <v>3</v>
      </c>
      <c r="F281" s="12" t="str">
        <f>TEXT(SalesDataTable[[#This Row],[Order Date]], "mmm")</f>
        <v>Mar</v>
      </c>
      <c r="G281" s="5" t="s">
        <v>6</v>
      </c>
      <c r="H281" s="5" t="s">
        <v>41</v>
      </c>
      <c r="I281" s="5" t="s">
        <v>2</v>
      </c>
      <c r="J281" s="5" t="s">
        <v>16</v>
      </c>
      <c r="K281" s="5" t="s">
        <v>4</v>
      </c>
      <c r="L281" s="5" t="s">
        <v>22</v>
      </c>
      <c r="M281" s="6">
        <v>2</v>
      </c>
      <c r="N281" s="7">
        <v>51.87</v>
      </c>
      <c r="O281" s="8">
        <v>0.1</v>
      </c>
      <c r="P281" s="7">
        <v>22.95</v>
      </c>
      <c r="Q281" s="7">
        <f t="shared" si="16"/>
        <v>93.366</v>
      </c>
      <c r="R281" s="7">
        <f t="shared" si="17"/>
        <v>45.9</v>
      </c>
      <c r="S281" s="7">
        <f t="shared" si="18"/>
        <v>47.466000000000001</v>
      </c>
      <c r="T281" s="9">
        <f t="shared" si="19"/>
        <v>0.50838635049161363</v>
      </c>
      <c r="U281" s="10">
        <f>YEAR(SalesDataTable[[#This Row],[Order Date]])</f>
        <v>2026</v>
      </c>
      <c r="V281" s="9" t="str">
        <f>"Q"&amp;ROUNDUP(MONTH(SalesDataTable[[#This Row],[Order Date]])/3,0)</f>
        <v>Q1</v>
      </c>
      <c r="W281" s="6">
        <f>MONTH(SalesDataTable[[#This Row],[Order Date]])</f>
        <v>3</v>
      </c>
      <c r="X281" s="9" t="str">
        <f>TEXT(SalesDataTable[[#This Row],[Order Date]],"mmm")</f>
        <v>Mar</v>
      </c>
    </row>
    <row r="282" spans="1:24" ht="15.5">
      <c r="A282" s="3">
        <v>3225</v>
      </c>
      <c r="B282" s="4">
        <v>46082</v>
      </c>
      <c r="C282" s="12">
        <f>YEAR(SalesDataTable[[#This Row],[Order Date]])</f>
        <v>2026</v>
      </c>
      <c r="D282" s="15" t="str">
        <f>"Q"&amp;ROUNDUP(MONTH(SalesDataTable[[#This Row],[Order Date]])/3,0)</f>
        <v>Q1</v>
      </c>
      <c r="E282" s="12">
        <f>MONTH(SalesDataTable[[#This Row],[Order Date]])</f>
        <v>3</v>
      </c>
      <c r="F282" s="12" t="str">
        <f>TEXT(SalesDataTable[[#This Row],[Order Date]], "mmm")</f>
        <v>Mar</v>
      </c>
      <c r="G282" s="5" t="s">
        <v>11</v>
      </c>
      <c r="H282" s="5" t="s">
        <v>12</v>
      </c>
      <c r="I282" s="5" t="s">
        <v>19</v>
      </c>
      <c r="J282" s="5" t="s">
        <v>16</v>
      </c>
      <c r="K282" s="5" t="s">
        <v>23</v>
      </c>
      <c r="L282" s="5" t="s">
        <v>29</v>
      </c>
      <c r="M282" s="6">
        <v>1</v>
      </c>
      <c r="N282" s="7">
        <v>195.06</v>
      </c>
      <c r="O282" s="8">
        <v>0.1</v>
      </c>
      <c r="P282" s="7">
        <v>106.68</v>
      </c>
      <c r="Q282" s="7">
        <f t="shared" si="16"/>
        <v>175.554</v>
      </c>
      <c r="R282" s="7">
        <f t="shared" si="17"/>
        <v>106.68</v>
      </c>
      <c r="S282" s="7">
        <f t="shared" si="18"/>
        <v>68.873999999999995</v>
      </c>
      <c r="T282" s="9">
        <f t="shared" si="19"/>
        <v>0.39232372945076727</v>
      </c>
      <c r="U282" s="10">
        <f>YEAR(SalesDataTable[[#This Row],[Order Date]])</f>
        <v>2026</v>
      </c>
      <c r="V282" s="9" t="str">
        <f>"Q"&amp;ROUNDUP(MONTH(SalesDataTable[[#This Row],[Order Date]])/3,0)</f>
        <v>Q1</v>
      </c>
      <c r="W282" s="6">
        <f>MONTH(SalesDataTable[[#This Row],[Order Date]])</f>
        <v>3</v>
      </c>
      <c r="X282" s="9" t="str">
        <f>TEXT(SalesDataTable[[#This Row],[Order Date]],"mmm")</f>
        <v>Mar</v>
      </c>
    </row>
    <row r="283" spans="1:24" ht="15.5">
      <c r="A283" s="3">
        <v>3551</v>
      </c>
      <c r="B283" s="4">
        <v>46082</v>
      </c>
      <c r="C283" s="12">
        <f>YEAR(SalesDataTable[[#This Row],[Order Date]])</f>
        <v>2026</v>
      </c>
      <c r="D283" s="15" t="str">
        <f>"Q"&amp;ROUNDUP(MONTH(SalesDataTable[[#This Row],[Order Date]])/3,0)</f>
        <v>Q1</v>
      </c>
      <c r="E283" s="12">
        <f>MONTH(SalesDataTable[[#This Row],[Order Date]])</f>
        <v>3</v>
      </c>
      <c r="F283" s="12" t="str">
        <f>TEXT(SalesDataTable[[#This Row],[Order Date]], "mmm")</f>
        <v>Mar</v>
      </c>
      <c r="G283" s="5" t="s">
        <v>6</v>
      </c>
      <c r="H283" s="5" t="s">
        <v>41</v>
      </c>
      <c r="I283" s="5" t="s">
        <v>28</v>
      </c>
      <c r="J283" s="5" t="s">
        <v>3</v>
      </c>
      <c r="K283" s="5" t="s">
        <v>4</v>
      </c>
      <c r="L283" s="5" t="s">
        <v>30</v>
      </c>
      <c r="M283" s="6">
        <v>2</v>
      </c>
      <c r="N283" s="7">
        <v>100.79</v>
      </c>
      <c r="O283" s="8">
        <v>0.05</v>
      </c>
      <c r="P283" s="7">
        <v>49</v>
      </c>
      <c r="Q283" s="7">
        <f t="shared" si="16"/>
        <v>191.501</v>
      </c>
      <c r="R283" s="7">
        <f t="shared" si="17"/>
        <v>98</v>
      </c>
      <c r="S283" s="7">
        <f t="shared" si="18"/>
        <v>93.501000000000005</v>
      </c>
      <c r="T283" s="9">
        <f t="shared" si="19"/>
        <v>0.48825332504791097</v>
      </c>
      <c r="U283" s="10">
        <f>YEAR(SalesDataTable[[#This Row],[Order Date]])</f>
        <v>2026</v>
      </c>
      <c r="V283" s="9" t="str">
        <f>"Q"&amp;ROUNDUP(MONTH(SalesDataTable[[#This Row],[Order Date]])/3,0)</f>
        <v>Q1</v>
      </c>
      <c r="W283" s="6">
        <f>MONTH(SalesDataTable[[#This Row],[Order Date]])</f>
        <v>3</v>
      </c>
      <c r="X283" s="9" t="str">
        <f>TEXT(SalesDataTable[[#This Row],[Order Date]],"mmm")</f>
        <v>Mar</v>
      </c>
    </row>
    <row r="284" spans="1:24" ht="15.5">
      <c r="A284" s="3">
        <v>4157</v>
      </c>
      <c r="B284" s="4">
        <v>46082</v>
      </c>
      <c r="C284" s="12">
        <f>YEAR(SalesDataTable[[#This Row],[Order Date]])</f>
        <v>2026</v>
      </c>
      <c r="D284" s="15" t="str">
        <f>"Q"&amp;ROUNDUP(MONTH(SalesDataTable[[#This Row],[Order Date]])/3,0)</f>
        <v>Q1</v>
      </c>
      <c r="E284" s="12">
        <f>MONTH(SalesDataTable[[#This Row],[Order Date]])</f>
        <v>3</v>
      </c>
      <c r="F284" s="12" t="str">
        <f>TEXT(SalesDataTable[[#This Row],[Order Date]], "mmm")</f>
        <v>Mar</v>
      </c>
      <c r="G284" s="5" t="s">
        <v>20</v>
      </c>
      <c r="H284" s="5" t="s">
        <v>33</v>
      </c>
      <c r="I284" s="5" t="s">
        <v>2</v>
      </c>
      <c r="J284" s="5" t="s">
        <v>13</v>
      </c>
      <c r="K284" s="5" t="s">
        <v>4</v>
      </c>
      <c r="L284" s="5" t="s">
        <v>22</v>
      </c>
      <c r="M284" s="6">
        <v>5</v>
      </c>
      <c r="N284" s="7">
        <v>51.92</v>
      </c>
      <c r="O284" s="8">
        <v>0.15</v>
      </c>
      <c r="P284" s="7">
        <v>22.24</v>
      </c>
      <c r="Q284" s="7">
        <f t="shared" si="16"/>
        <v>220.66000000000003</v>
      </c>
      <c r="R284" s="7">
        <f t="shared" si="17"/>
        <v>111.19999999999999</v>
      </c>
      <c r="S284" s="7">
        <f t="shared" si="18"/>
        <v>109.46000000000004</v>
      </c>
      <c r="T284" s="9">
        <f t="shared" si="19"/>
        <v>0.49605728269736254</v>
      </c>
      <c r="U284" s="10">
        <f>YEAR(SalesDataTable[[#This Row],[Order Date]])</f>
        <v>2026</v>
      </c>
      <c r="V284" s="9" t="str">
        <f>"Q"&amp;ROUNDUP(MONTH(SalesDataTable[[#This Row],[Order Date]])/3,0)</f>
        <v>Q1</v>
      </c>
      <c r="W284" s="6">
        <f>MONTH(SalesDataTable[[#This Row],[Order Date]])</f>
        <v>3</v>
      </c>
      <c r="X284" s="9" t="str">
        <f>TEXT(SalesDataTable[[#This Row],[Order Date]],"mmm")</f>
        <v>Mar</v>
      </c>
    </row>
    <row r="285" spans="1:24" ht="15.5">
      <c r="A285" s="3">
        <v>4398</v>
      </c>
      <c r="B285" s="4">
        <v>46082</v>
      </c>
      <c r="C285" s="12">
        <f>YEAR(SalesDataTable[[#This Row],[Order Date]])</f>
        <v>2026</v>
      </c>
      <c r="D285" s="15" t="str">
        <f>"Q"&amp;ROUNDUP(MONTH(SalesDataTable[[#This Row],[Order Date]])/3,0)</f>
        <v>Q1</v>
      </c>
      <c r="E285" s="12">
        <f>MONTH(SalesDataTable[[#This Row],[Order Date]])</f>
        <v>3</v>
      </c>
      <c r="F285" s="12" t="str">
        <f>TEXT(SalesDataTable[[#This Row],[Order Date]], "mmm")</f>
        <v>Mar</v>
      </c>
      <c r="G285" s="5" t="s">
        <v>20</v>
      </c>
      <c r="H285" s="5" t="s">
        <v>31</v>
      </c>
      <c r="I285" s="5" t="s">
        <v>2</v>
      </c>
      <c r="J285" s="5" t="s">
        <v>13</v>
      </c>
      <c r="K285" s="5" t="s">
        <v>23</v>
      </c>
      <c r="L285" s="5" t="s">
        <v>51</v>
      </c>
      <c r="M285" s="6">
        <v>1</v>
      </c>
      <c r="N285" s="7">
        <v>123.99</v>
      </c>
      <c r="O285" s="8">
        <v>0.05</v>
      </c>
      <c r="P285" s="7">
        <v>61.67</v>
      </c>
      <c r="Q285" s="7">
        <f t="shared" si="16"/>
        <v>117.79049999999999</v>
      </c>
      <c r="R285" s="7">
        <f t="shared" si="17"/>
        <v>61.67</v>
      </c>
      <c r="S285" s="7">
        <f t="shared" si="18"/>
        <v>56.120499999999993</v>
      </c>
      <c r="T285" s="9">
        <f t="shared" si="19"/>
        <v>0.47644334644984099</v>
      </c>
      <c r="U285" s="10">
        <f>YEAR(SalesDataTable[[#This Row],[Order Date]])</f>
        <v>2026</v>
      </c>
      <c r="V285" s="9" t="str">
        <f>"Q"&amp;ROUNDUP(MONTH(SalesDataTable[[#This Row],[Order Date]])/3,0)</f>
        <v>Q1</v>
      </c>
      <c r="W285" s="6">
        <f>MONTH(SalesDataTable[[#This Row],[Order Date]])</f>
        <v>3</v>
      </c>
      <c r="X285" s="9" t="str">
        <f>TEXT(SalesDataTable[[#This Row],[Order Date]],"mmm")</f>
        <v>Mar</v>
      </c>
    </row>
    <row r="286" spans="1:24" ht="15.5">
      <c r="A286" s="3">
        <v>4951</v>
      </c>
      <c r="B286" s="4">
        <v>46082</v>
      </c>
      <c r="C286" s="12">
        <f>YEAR(SalesDataTable[[#This Row],[Order Date]])</f>
        <v>2026</v>
      </c>
      <c r="D286" s="15" t="str">
        <f>"Q"&amp;ROUNDUP(MONTH(SalesDataTable[[#This Row],[Order Date]])/3,0)</f>
        <v>Q1</v>
      </c>
      <c r="E286" s="12">
        <f>MONTH(SalesDataTable[[#This Row],[Order Date]])</f>
        <v>3</v>
      </c>
      <c r="F286" s="12" t="str">
        <f>TEXT(SalesDataTable[[#This Row],[Order Date]], "mmm")</f>
        <v>Mar</v>
      </c>
      <c r="G286" s="5" t="s">
        <v>6</v>
      </c>
      <c r="H286" s="5" t="s">
        <v>49</v>
      </c>
      <c r="I286" s="5" t="s">
        <v>2</v>
      </c>
      <c r="J286" s="5" t="s">
        <v>13</v>
      </c>
      <c r="K286" s="5" t="s">
        <v>23</v>
      </c>
      <c r="L286" s="5" t="s">
        <v>24</v>
      </c>
      <c r="M286" s="6">
        <v>1</v>
      </c>
      <c r="N286" s="7">
        <v>344.8</v>
      </c>
      <c r="O286" s="8">
        <v>0.05</v>
      </c>
      <c r="P286" s="7">
        <v>196.14</v>
      </c>
      <c r="Q286" s="7">
        <f t="shared" si="16"/>
        <v>327.56</v>
      </c>
      <c r="R286" s="7">
        <f t="shared" si="17"/>
        <v>196.14</v>
      </c>
      <c r="S286" s="7">
        <f t="shared" si="18"/>
        <v>131.42000000000002</v>
      </c>
      <c r="T286" s="9">
        <f t="shared" si="19"/>
        <v>0.40120893882036884</v>
      </c>
      <c r="U286" s="10">
        <f>YEAR(SalesDataTable[[#This Row],[Order Date]])</f>
        <v>2026</v>
      </c>
      <c r="V286" s="9" t="str">
        <f>"Q"&amp;ROUNDUP(MONTH(SalesDataTable[[#This Row],[Order Date]])/3,0)</f>
        <v>Q1</v>
      </c>
      <c r="W286" s="6">
        <f>MONTH(SalesDataTable[[#This Row],[Order Date]])</f>
        <v>3</v>
      </c>
      <c r="X286" s="9" t="str">
        <f>TEXT(SalesDataTable[[#This Row],[Order Date]],"mmm")</f>
        <v>Mar</v>
      </c>
    </row>
    <row r="287" spans="1:24" ht="15.5">
      <c r="A287" s="3">
        <v>1354</v>
      </c>
      <c r="B287" s="4">
        <v>46083</v>
      </c>
      <c r="C287" s="12">
        <f>YEAR(SalesDataTable[[#This Row],[Order Date]])</f>
        <v>2026</v>
      </c>
      <c r="D287" s="15" t="str">
        <f>"Q"&amp;ROUNDUP(MONTH(SalesDataTable[[#This Row],[Order Date]])/3,0)</f>
        <v>Q1</v>
      </c>
      <c r="E287" s="12">
        <f>MONTH(SalesDataTable[[#This Row],[Order Date]])</f>
        <v>3</v>
      </c>
      <c r="F287" s="12" t="str">
        <f>TEXT(SalesDataTable[[#This Row],[Order Date]], "mmm")</f>
        <v>Mar</v>
      </c>
      <c r="G287" s="5" t="s">
        <v>20</v>
      </c>
      <c r="H287" s="5" t="s">
        <v>33</v>
      </c>
      <c r="I287" s="5" t="s">
        <v>28</v>
      </c>
      <c r="J287" s="5" t="s">
        <v>3</v>
      </c>
      <c r="K287" s="5" t="s">
        <v>14</v>
      </c>
      <c r="L287" s="5" t="s">
        <v>44</v>
      </c>
      <c r="M287" s="6">
        <v>3</v>
      </c>
      <c r="N287" s="7">
        <v>131.91999999999999</v>
      </c>
      <c r="O287" s="8">
        <v>0.05</v>
      </c>
      <c r="P287" s="7">
        <v>67.47</v>
      </c>
      <c r="Q287" s="7">
        <f t="shared" si="16"/>
        <v>375.97199999999998</v>
      </c>
      <c r="R287" s="7">
        <f t="shared" si="17"/>
        <v>202.41</v>
      </c>
      <c r="S287" s="7">
        <f t="shared" si="18"/>
        <v>173.56199999999998</v>
      </c>
      <c r="T287" s="9">
        <f t="shared" si="19"/>
        <v>0.46163544093709102</v>
      </c>
      <c r="U287" s="10">
        <f>YEAR(SalesDataTable[[#This Row],[Order Date]])</f>
        <v>2026</v>
      </c>
      <c r="V287" s="9" t="str">
        <f>"Q"&amp;ROUNDUP(MONTH(SalesDataTable[[#This Row],[Order Date]])/3,0)</f>
        <v>Q1</v>
      </c>
      <c r="W287" s="6">
        <f>MONTH(SalesDataTable[[#This Row],[Order Date]])</f>
        <v>3</v>
      </c>
      <c r="X287" s="9" t="str">
        <f>TEXT(SalesDataTable[[#This Row],[Order Date]],"mmm")</f>
        <v>Mar</v>
      </c>
    </row>
    <row r="288" spans="1:24" ht="15.5">
      <c r="A288" s="3">
        <v>2042</v>
      </c>
      <c r="B288" s="4">
        <v>46083</v>
      </c>
      <c r="C288" s="12">
        <f>YEAR(SalesDataTable[[#This Row],[Order Date]])</f>
        <v>2026</v>
      </c>
      <c r="D288" s="15" t="str">
        <f>"Q"&amp;ROUNDUP(MONTH(SalesDataTable[[#This Row],[Order Date]])/3,0)</f>
        <v>Q1</v>
      </c>
      <c r="E288" s="12">
        <f>MONTH(SalesDataTable[[#This Row],[Order Date]])</f>
        <v>3</v>
      </c>
      <c r="F288" s="12" t="str">
        <f>TEXT(SalesDataTable[[#This Row],[Order Date]], "mmm")</f>
        <v>Mar</v>
      </c>
      <c r="G288" s="5" t="s">
        <v>11</v>
      </c>
      <c r="H288" s="5" t="s">
        <v>52</v>
      </c>
      <c r="I288" s="5" t="s">
        <v>2</v>
      </c>
      <c r="J288" s="5" t="s">
        <v>16</v>
      </c>
      <c r="K288" s="5" t="s">
        <v>9</v>
      </c>
      <c r="L288" s="5" t="s">
        <v>17</v>
      </c>
      <c r="M288" s="6">
        <v>3</v>
      </c>
      <c r="N288" s="7">
        <v>146.99</v>
      </c>
      <c r="O288" s="8">
        <v>0</v>
      </c>
      <c r="P288" s="7">
        <v>80.069999999999993</v>
      </c>
      <c r="Q288" s="7">
        <f t="shared" si="16"/>
        <v>440.97</v>
      </c>
      <c r="R288" s="7">
        <f t="shared" si="17"/>
        <v>240.20999999999998</v>
      </c>
      <c r="S288" s="7">
        <f t="shared" si="18"/>
        <v>200.76000000000005</v>
      </c>
      <c r="T288" s="9">
        <f t="shared" si="19"/>
        <v>0.45526906592285199</v>
      </c>
      <c r="U288" s="10">
        <f>YEAR(SalesDataTable[[#This Row],[Order Date]])</f>
        <v>2026</v>
      </c>
      <c r="V288" s="9" t="str">
        <f>"Q"&amp;ROUNDUP(MONTH(SalesDataTable[[#This Row],[Order Date]])/3,0)</f>
        <v>Q1</v>
      </c>
      <c r="W288" s="6">
        <f>MONTH(SalesDataTable[[#This Row],[Order Date]])</f>
        <v>3</v>
      </c>
      <c r="X288" s="9" t="str">
        <f>TEXT(SalesDataTable[[#This Row],[Order Date]],"mmm")</f>
        <v>Mar</v>
      </c>
    </row>
    <row r="289" spans="1:24" ht="15.5">
      <c r="A289" s="3">
        <v>3895</v>
      </c>
      <c r="B289" s="4">
        <v>46083</v>
      </c>
      <c r="C289" s="12">
        <f>YEAR(SalesDataTable[[#This Row],[Order Date]])</f>
        <v>2026</v>
      </c>
      <c r="D289" s="15" t="str">
        <f>"Q"&amp;ROUNDUP(MONTH(SalesDataTable[[#This Row],[Order Date]])/3,0)</f>
        <v>Q1</v>
      </c>
      <c r="E289" s="12">
        <f>MONTH(SalesDataTable[[#This Row],[Order Date]])</f>
        <v>3</v>
      </c>
      <c r="F289" s="12" t="str">
        <f>TEXT(SalesDataTable[[#This Row],[Order Date]], "mmm")</f>
        <v>Mar</v>
      </c>
      <c r="G289" s="5" t="s">
        <v>20</v>
      </c>
      <c r="H289" s="5" t="s">
        <v>31</v>
      </c>
      <c r="I289" s="5" t="s">
        <v>2</v>
      </c>
      <c r="J289" s="5" t="s">
        <v>16</v>
      </c>
      <c r="K289" s="5" t="s">
        <v>14</v>
      </c>
      <c r="L289" s="5" t="s">
        <v>48</v>
      </c>
      <c r="M289" s="6">
        <v>2</v>
      </c>
      <c r="N289" s="7">
        <v>164.74</v>
      </c>
      <c r="O289" s="8">
        <v>0.05</v>
      </c>
      <c r="P289" s="7">
        <v>89.9</v>
      </c>
      <c r="Q289" s="7">
        <f t="shared" si="16"/>
        <v>313.00600000000003</v>
      </c>
      <c r="R289" s="7">
        <f t="shared" si="17"/>
        <v>179.8</v>
      </c>
      <c r="S289" s="7">
        <f t="shared" si="18"/>
        <v>133.20600000000002</v>
      </c>
      <c r="T289" s="9">
        <f t="shared" si="19"/>
        <v>0.42557011686676932</v>
      </c>
      <c r="U289" s="10">
        <f>YEAR(SalesDataTable[[#This Row],[Order Date]])</f>
        <v>2026</v>
      </c>
      <c r="V289" s="9" t="str">
        <f>"Q"&amp;ROUNDUP(MONTH(SalesDataTable[[#This Row],[Order Date]])/3,0)</f>
        <v>Q1</v>
      </c>
      <c r="W289" s="6">
        <f>MONTH(SalesDataTable[[#This Row],[Order Date]])</f>
        <v>3</v>
      </c>
      <c r="X289" s="9" t="str">
        <f>TEXT(SalesDataTable[[#This Row],[Order Date]],"mmm")</f>
        <v>Mar</v>
      </c>
    </row>
    <row r="290" spans="1:24" ht="15.5">
      <c r="A290" s="3">
        <v>5074</v>
      </c>
      <c r="B290" s="4">
        <v>46083</v>
      </c>
      <c r="C290" s="12">
        <f>YEAR(SalesDataTable[[#This Row],[Order Date]])</f>
        <v>2026</v>
      </c>
      <c r="D290" s="15" t="str">
        <f>"Q"&amp;ROUNDUP(MONTH(SalesDataTable[[#This Row],[Order Date]])/3,0)</f>
        <v>Q1</v>
      </c>
      <c r="E290" s="12">
        <f>MONTH(SalesDataTable[[#This Row],[Order Date]])</f>
        <v>3</v>
      </c>
      <c r="F290" s="12" t="str">
        <f>TEXT(SalesDataTable[[#This Row],[Order Date]], "mmm")</f>
        <v>Mar</v>
      </c>
      <c r="G290" s="5" t="s">
        <v>20</v>
      </c>
      <c r="H290" s="5" t="s">
        <v>31</v>
      </c>
      <c r="I290" s="5" t="s">
        <v>2</v>
      </c>
      <c r="J290" s="5" t="s">
        <v>3</v>
      </c>
      <c r="K290" s="5" t="s">
        <v>9</v>
      </c>
      <c r="L290" s="5" t="s">
        <v>10</v>
      </c>
      <c r="M290" s="6">
        <v>2</v>
      </c>
      <c r="N290" s="7">
        <v>89.81</v>
      </c>
      <c r="O290" s="8">
        <v>0</v>
      </c>
      <c r="P290" s="7">
        <v>46.44</v>
      </c>
      <c r="Q290" s="7">
        <f t="shared" si="16"/>
        <v>179.62</v>
      </c>
      <c r="R290" s="7">
        <f t="shared" si="17"/>
        <v>92.88</v>
      </c>
      <c r="S290" s="7">
        <f t="shared" si="18"/>
        <v>86.740000000000009</v>
      </c>
      <c r="T290" s="9">
        <f t="shared" si="19"/>
        <v>0.482908362097762</v>
      </c>
      <c r="U290" s="10">
        <f>YEAR(SalesDataTable[[#This Row],[Order Date]])</f>
        <v>2026</v>
      </c>
      <c r="V290" s="9" t="str">
        <f>"Q"&amp;ROUNDUP(MONTH(SalesDataTable[[#This Row],[Order Date]])/3,0)</f>
        <v>Q1</v>
      </c>
      <c r="W290" s="6">
        <f>MONTH(SalesDataTable[[#This Row],[Order Date]])</f>
        <v>3</v>
      </c>
      <c r="X290" s="9" t="str">
        <f>TEXT(SalesDataTable[[#This Row],[Order Date]],"mmm")</f>
        <v>Mar</v>
      </c>
    </row>
    <row r="291" spans="1:24" ht="15.5">
      <c r="A291" s="3">
        <v>179</v>
      </c>
      <c r="B291" s="4">
        <v>46084</v>
      </c>
      <c r="C291" s="12">
        <f>YEAR(SalesDataTable[[#This Row],[Order Date]])</f>
        <v>2026</v>
      </c>
      <c r="D291" s="15" t="str">
        <f>"Q"&amp;ROUNDUP(MONTH(SalesDataTable[[#This Row],[Order Date]])/3,0)</f>
        <v>Q1</v>
      </c>
      <c r="E291" s="12">
        <f>MONTH(SalesDataTable[[#This Row],[Order Date]])</f>
        <v>3</v>
      </c>
      <c r="F291" s="12" t="str">
        <f>TEXT(SalesDataTable[[#This Row],[Order Date]], "mmm")</f>
        <v>Mar</v>
      </c>
      <c r="G291" s="5" t="s">
        <v>11</v>
      </c>
      <c r="H291" s="5" t="s">
        <v>52</v>
      </c>
      <c r="I291" s="5" t="s">
        <v>19</v>
      </c>
      <c r="J291" s="5" t="s">
        <v>3</v>
      </c>
      <c r="K291" s="5" t="s">
        <v>34</v>
      </c>
      <c r="L291" s="5" t="s">
        <v>42</v>
      </c>
      <c r="M291" s="6">
        <v>1</v>
      </c>
      <c r="N291" s="7">
        <v>35.369999999999997</v>
      </c>
      <c r="O291" s="8">
        <v>0</v>
      </c>
      <c r="P291" s="7">
        <v>13.88</v>
      </c>
      <c r="Q291" s="7">
        <f t="shared" si="16"/>
        <v>35.369999999999997</v>
      </c>
      <c r="R291" s="7">
        <f t="shared" si="17"/>
        <v>13.88</v>
      </c>
      <c r="S291" s="7">
        <f t="shared" si="18"/>
        <v>21.489999999999995</v>
      </c>
      <c r="T291" s="9">
        <f t="shared" si="19"/>
        <v>0.60757704269154644</v>
      </c>
      <c r="U291" s="10">
        <f>YEAR(SalesDataTable[[#This Row],[Order Date]])</f>
        <v>2026</v>
      </c>
      <c r="V291" s="9" t="str">
        <f>"Q"&amp;ROUNDUP(MONTH(SalesDataTable[[#This Row],[Order Date]])/3,0)</f>
        <v>Q1</v>
      </c>
      <c r="W291" s="6">
        <f>MONTH(SalesDataTable[[#This Row],[Order Date]])</f>
        <v>3</v>
      </c>
      <c r="X291" s="9" t="str">
        <f>TEXT(SalesDataTable[[#This Row],[Order Date]],"mmm")</f>
        <v>Mar</v>
      </c>
    </row>
    <row r="292" spans="1:24" ht="15.5">
      <c r="A292" s="3">
        <v>459</v>
      </c>
      <c r="B292" s="4">
        <v>46084</v>
      </c>
      <c r="C292" s="12">
        <f>YEAR(SalesDataTable[[#This Row],[Order Date]])</f>
        <v>2026</v>
      </c>
      <c r="D292" s="15" t="str">
        <f>"Q"&amp;ROUNDUP(MONTH(SalesDataTable[[#This Row],[Order Date]])/3,0)</f>
        <v>Q1</v>
      </c>
      <c r="E292" s="12">
        <f>MONTH(SalesDataTable[[#This Row],[Order Date]])</f>
        <v>3</v>
      </c>
      <c r="F292" s="12" t="str">
        <f>TEXT(SalesDataTable[[#This Row],[Order Date]], "mmm")</f>
        <v>Mar</v>
      </c>
      <c r="G292" s="5" t="s">
        <v>6</v>
      </c>
      <c r="H292" s="5" t="s">
        <v>43</v>
      </c>
      <c r="I292" s="5" t="s">
        <v>28</v>
      </c>
      <c r="J292" s="5" t="s">
        <v>13</v>
      </c>
      <c r="K292" s="5" t="s">
        <v>4</v>
      </c>
      <c r="L292" s="5" t="s">
        <v>22</v>
      </c>
      <c r="M292" s="6">
        <v>4</v>
      </c>
      <c r="N292" s="7">
        <v>50.64</v>
      </c>
      <c r="O292" s="8">
        <v>0</v>
      </c>
      <c r="P292" s="7">
        <v>23.09</v>
      </c>
      <c r="Q292" s="7">
        <f t="shared" si="16"/>
        <v>202.56</v>
      </c>
      <c r="R292" s="7">
        <f t="shared" si="17"/>
        <v>92.36</v>
      </c>
      <c r="S292" s="7">
        <f t="shared" si="18"/>
        <v>110.2</v>
      </c>
      <c r="T292" s="9">
        <f t="shared" si="19"/>
        <v>0.54403633491311221</v>
      </c>
      <c r="U292" s="10">
        <f>YEAR(SalesDataTable[[#This Row],[Order Date]])</f>
        <v>2026</v>
      </c>
      <c r="V292" s="9" t="str">
        <f>"Q"&amp;ROUNDUP(MONTH(SalesDataTable[[#This Row],[Order Date]])/3,0)</f>
        <v>Q1</v>
      </c>
      <c r="W292" s="6">
        <f>MONTH(SalesDataTable[[#This Row],[Order Date]])</f>
        <v>3</v>
      </c>
      <c r="X292" s="9" t="str">
        <f>TEXT(SalesDataTable[[#This Row],[Order Date]],"mmm")</f>
        <v>Mar</v>
      </c>
    </row>
    <row r="293" spans="1:24" ht="15.5">
      <c r="A293" s="3">
        <v>525</v>
      </c>
      <c r="B293" s="4">
        <v>46084</v>
      </c>
      <c r="C293" s="12">
        <f>YEAR(SalesDataTable[[#This Row],[Order Date]])</f>
        <v>2026</v>
      </c>
      <c r="D293" s="15" t="str">
        <f>"Q"&amp;ROUNDUP(MONTH(SalesDataTable[[#This Row],[Order Date]])/3,0)</f>
        <v>Q1</v>
      </c>
      <c r="E293" s="12">
        <f>MONTH(SalesDataTable[[#This Row],[Order Date]])</f>
        <v>3</v>
      </c>
      <c r="F293" s="12" t="str">
        <f>TEXT(SalesDataTable[[#This Row],[Order Date]], "mmm")</f>
        <v>Mar</v>
      </c>
      <c r="G293" s="5" t="s">
        <v>20</v>
      </c>
      <c r="H293" s="5" t="s">
        <v>31</v>
      </c>
      <c r="I293" s="5" t="s">
        <v>19</v>
      </c>
      <c r="J293" s="5" t="s">
        <v>3</v>
      </c>
      <c r="K293" s="5" t="s">
        <v>9</v>
      </c>
      <c r="L293" s="5" t="s">
        <v>17</v>
      </c>
      <c r="M293" s="6">
        <v>1</v>
      </c>
      <c r="N293" s="7">
        <v>146.37</v>
      </c>
      <c r="O293" s="8">
        <v>0</v>
      </c>
      <c r="P293" s="7">
        <v>78.3</v>
      </c>
      <c r="Q293" s="7">
        <f t="shared" si="16"/>
        <v>146.37</v>
      </c>
      <c r="R293" s="7">
        <f t="shared" si="17"/>
        <v>78.3</v>
      </c>
      <c r="S293" s="7">
        <f t="shared" si="18"/>
        <v>68.070000000000007</v>
      </c>
      <c r="T293" s="9">
        <f t="shared" si="19"/>
        <v>0.46505431440869033</v>
      </c>
      <c r="U293" s="10">
        <f>YEAR(SalesDataTable[[#This Row],[Order Date]])</f>
        <v>2026</v>
      </c>
      <c r="V293" s="9" t="str">
        <f>"Q"&amp;ROUNDUP(MONTH(SalesDataTable[[#This Row],[Order Date]])/3,0)</f>
        <v>Q1</v>
      </c>
      <c r="W293" s="6">
        <f>MONTH(SalesDataTable[[#This Row],[Order Date]])</f>
        <v>3</v>
      </c>
      <c r="X293" s="9" t="str">
        <f>TEXT(SalesDataTable[[#This Row],[Order Date]],"mmm")</f>
        <v>Mar</v>
      </c>
    </row>
    <row r="294" spans="1:24" ht="15.5">
      <c r="A294" s="3">
        <v>3374</v>
      </c>
      <c r="B294" s="4">
        <v>46084</v>
      </c>
      <c r="C294" s="12">
        <f>YEAR(SalesDataTable[[#This Row],[Order Date]])</f>
        <v>2026</v>
      </c>
      <c r="D294" s="15" t="str">
        <f>"Q"&amp;ROUNDUP(MONTH(SalesDataTable[[#This Row],[Order Date]])/3,0)</f>
        <v>Q1</v>
      </c>
      <c r="E294" s="12">
        <f>MONTH(SalesDataTable[[#This Row],[Order Date]])</f>
        <v>3</v>
      </c>
      <c r="F294" s="12" t="str">
        <f>TEXT(SalesDataTable[[#This Row],[Order Date]], "mmm")</f>
        <v>Mar</v>
      </c>
      <c r="G294" s="5" t="s">
        <v>11</v>
      </c>
      <c r="H294" s="5" t="s">
        <v>12</v>
      </c>
      <c r="I294" s="5" t="s">
        <v>2</v>
      </c>
      <c r="J294" s="5" t="s">
        <v>3</v>
      </c>
      <c r="K294" s="5" t="s">
        <v>9</v>
      </c>
      <c r="L294" s="5" t="s">
        <v>17</v>
      </c>
      <c r="M294" s="6">
        <v>3</v>
      </c>
      <c r="N294" s="7">
        <v>143.74</v>
      </c>
      <c r="O294" s="8">
        <v>0</v>
      </c>
      <c r="P294" s="7">
        <v>81.58</v>
      </c>
      <c r="Q294" s="7">
        <f t="shared" si="16"/>
        <v>431.22</v>
      </c>
      <c r="R294" s="7">
        <f t="shared" si="17"/>
        <v>244.74</v>
      </c>
      <c r="S294" s="7">
        <f t="shared" si="18"/>
        <v>186.48000000000002</v>
      </c>
      <c r="T294" s="9">
        <f t="shared" si="19"/>
        <v>0.43244747460692917</v>
      </c>
      <c r="U294" s="10">
        <f>YEAR(SalesDataTable[[#This Row],[Order Date]])</f>
        <v>2026</v>
      </c>
      <c r="V294" s="9" t="str">
        <f>"Q"&amp;ROUNDUP(MONTH(SalesDataTable[[#This Row],[Order Date]])/3,0)</f>
        <v>Q1</v>
      </c>
      <c r="W294" s="6">
        <f>MONTH(SalesDataTable[[#This Row],[Order Date]])</f>
        <v>3</v>
      </c>
      <c r="X294" s="9" t="str">
        <f>TEXT(SalesDataTable[[#This Row],[Order Date]],"mmm")</f>
        <v>Mar</v>
      </c>
    </row>
    <row r="295" spans="1:24" ht="15.5">
      <c r="A295" s="3">
        <v>3850</v>
      </c>
      <c r="B295" s="4">
        <v>46084</v>
      </c>
      <c r="C295" s="12">
        <f>YEAR(SalesDataTable[[#This Row],[Order Date]])</f>
        <v>2026</v>
      </c>
      <c r="D295" s="15" t="str">
        <f>"Q"&amp;ROUNDUP(MONTH(SalesDataTable[[#This Row],[Order Date]])/3,0)</f>
        <v>Q1</v>
      </c>
      <c r="E295" s="12">
        <f>MONTH(SalesDataTable[[#This Row],[Order Date]])</f>
        <v>3</v>
      </c>
      <c r="F295" s="12" t="str">
        <f>TEXT(SalesDataTable[[#This Row],[Order Date]], "mmm")</f>
        <v>Mar</v>
      </c>
      <c r="G295" s="5" t="s">
        <v>20</v>
      </c>
      <c r="H295" s="5" t="s">
        <v>31</v>
      </c>
      <c r="I295" s="5" t="s">
        <v>28</v>
      </c>
      <c r="J295" s="5" t="s">
        <v>13</v>
      </c>
      <c r="K295" s="5" t="s">
        <v>23</v>
      </c>
      <c r="L295" s="5" t="s">
        <v>40</v>
      </c>
      <c r="M295" s="6">
        <v>2</v>
      </c>
      <c r="N295" s="7">
        <v>81.94</v>
      </c>
      <c r="O295" s="8">
        <v>0.1</v>
      </c>
      <c r="P295" s="7">
        <v>39.9</v>
      </c>
      <c r="Q295" s="7">
        <f t="shared" si="16"/>
        <v>147.49199999999999</v>
      </c>
      <c r="R295" s="7">
        <f t="shared" si="17"/>
        <v>79.8</v>
      </c>
      <c r="S295" s="7">
        <f t="shared" si="18"/>
        <v>67.691999999999993</v>
      </c>
      <c r="T295" s="9">
        <f t="shared" si="19"/>
        <v>0.45895370596371327</v>
      </c>
      <c r="U295" s="10">
        <f>YEAR(SalesDataTable[[#This Row],[Order Date]])</f>
        <v>2026</v>
      </c>
      <c r="V295" s="9" t="str">
        <f>"Q"&amp;ROUNDUP(MONTH(SalesDataTable[[#This Row],[Order Date]])/3,0)</f>
        <v>Q1</v>
      </c>
      <c r="W295" s="6">
        <f>MONTH(SalesDataTable[[#This Row],[Order Date]])</f>
        <v>3</v>
      </c>
      <c r="X295" s="9" t="str">
        <f>TEXT(SalesDataTable[[#This Row],[Order Date]],"mmm")</f>
        <v>Mar</v>
      </c>
    </row>
    <row r="296" spans="1:24" ht="15.5">
      <c r="A296" s="3">
        <v>4004</v>
      </c>
      <c r="B296" s="4">
        <v>46084</v>
      </c>
      <c r="C296" s="12">
        <f>YEAR(SalesDataTable[[#This Row],[Order Date]])</f>
        <v>2026</v>
      </c>
      <c r="D296" s="15" t="str">
        <f>"Q"&amp;ROUNDUP(MONTH(SalesDataTable[[#This Row],[Order Date]])/3,0)</f>
        <v>Q1</v>
      </c>
      <c r="E296" s="12">
        <f>MONTH(SalesDataTable[[#This Row],[Order Date]])</f>
        <v>3</v>
      </c>
      <c r="F296" s="12" t="str">
        <f>TEXT(SalesDataTable[[#This Row],[Order Date]], "mmm")</f>
        <v>Mar</v>
      </c>
      <c r="G296" s="5" t="s">
        <v>11</v>
      </c>
      <c r="H296" s="5" t="s">
        <v>25</v>
      </c>
      <c r="I296" s="5" t="s">
        <v>2</v>
      </c>
      <c r="J296" s="5" t="s">
        <v>13</v>
      </c>
      <c r="K296" s="5" t="s">
        <v>14</v>
      </c>
      <c r="L296" s="5" t="s">
        <v>32</v>
      </c>
      <c r="M296" s="6">
        <v>1</v>
      </c>
      <c r="N296" s="7">
        <v>46.46</v>
      </c>
      <c r="O296" s="8">
        <v>0.1</v>
      </c>
      <c r="P296" s="7">
        <v>17.989999999999998</v>
      </c>
      <c r="Q296" s="7">
        <f t="shared" si="16"/>
        <v>41.814</v>
      </c>
      <c r="R296" s="7">
        <f t="shared" si="17"/>
        <v>17.989999999999998</v>
      </c>
      <c r="S296" s="7">
        <f t="shared" si="18"/>
        <v>23.824000000000002</v>
      </c>
      <c r="T296" s="9">
        <f t="shared" si="19"/>
        <v>0.56976132395848289</v>
      </c>
      <c r="U296" s="10">
        <f>YEAR(SalesDataTable[[#This Row],[Order Date]])</f>
        <v>2026</v>
      </c>
      <c r="V296" s="9" t="str">
        <f>"Q"&amp;ROUNDUP(MONTH(SalesDataTable[[#This Row],[Order Date]])/3,0)</f>
        <v>Q1</v>
      </c>
      <c r="W296" s="6">
        <f>MONTH(SalesDataTable[[#This Row],[Order Date]])</f>
        <v>3</v>
      </c>
      <c r="X296" s="9" t="str">
        <f>TEXT(SalesDataTable[[#This Row],[Order Date]],"mmm")</f>
        <v>Mar</v>
      </c>
    </row>
    <row r="297" spans="1:24" ht="15.5">
      <c r="A297" s="3">
        <v>788</v>
      </c>
      <c r="B297" s="4">
        <v>46085</v>
      </c>
      <c r="C297" s="12">
        <f>YEAR(SalesDataTable[[#This Row],[Order Date]])</f>
        <v>2026</v>
      </c>
      <c r="D297" s="15" t="str">
        <f>"Q"&amp;ROUNDUP(MONTH(SalesDataTable[[#This Row],[Order Date]])/3,0)</f>
        <v>Q1</v>
      </c>
      <c r="E297" s="12">
        <f>MONTH(SalesDataTable[[#This Row],[Order Date]])</f>
        <v>3</v>
      </c>
      <c r="F297" s="12" t="str">
        <f>TEXT(SalesDataTable[[#This Row],[Order Date]], "mmm")</f>
        <v>Mar</v>
      </c>
      <c r="G297" s="5" t="s">
        <v>6</v>
      </c>
      <c r="H297" s="5" t="s">
        <v>41</v>
      </c>
      <c r="I297" s="5" t="s">
        <v>2</v>
      </c>
      <c r="J297" s="5" t="s">
        <v>13</v>
      </c>
      <c r="K297" s="5" t="s">
        <v>4</v>
      </c>
      <c r="L297" s="5" t="s">
        <v>26</v>
      </c>
      <c r="M297" s="6">
        <v>3</v>
      </c>
      <c r="N297" s="7">
        <v>39.49</v>
      </c>
      <c r="O297" s="8">
        <v>0</v>
      </c>
      <c r="P297" s="7">
        <v>16.420000000000002</v>
      </c>
      <c r="Q297" s="7">
        <f t="shared" si="16"/>
        <v>118.47</v>
      </c>
      <c r="R297" s="7">
        <f t="shared" si="17"/>
        <v>49.260000000000005</v>
      </c>
      <c r="S297" s="7">
        <f t="shared" si="18"/>
        <v>69.209999999999994</v>
      </c>
      <c r="T297" s="9">
        <f t="shared" si="19"/>
        <v>0.58419853127374011</v>
      </c>
      <c r="U297" s="10">
        <f>YEAR(SalesDataTable[[#This Row],[Order Date]])</f>
        <v>2026</v>
      </c>
      <c r="V297" s="9" t="str">
        <f>"Q"&amp;ROUNDUP(MONTH(SalesDataTable[[#This Row],[Order Date]])/3,0)</f>
        <v>Q1</v>
      </c>
      <c r="W297" s="6">
        <f>MONTH(SalesDataTable[[#This Row],[Order Date]])</f>
        <v>3</v>
      </c>
      <c r="X297" s="9" t="str">
        <f>TEXT(SalesDataTable[[#This Row],[Order Date]],"mmm")</f>
        <v>Mar</v>
      </c>
    </row>
    <row r="298" spans="1:24" ht="15.5">
      <c r="A298" s="3">
        <v>1717</v>
      </c>
      <c r="B298" s="4">
        <v>46085</v>
      </c>
      <c r="C298" s="12">
        <f>YEAR(SalesDataTable[[#This Row],[Order Date]])</f>
        <v>2026</v>
      </c>
      <c r="D298" s="15" t="str">
        <f>"Q"&amp;ROUNDUP(MONTH(SalesDataTable[[#This Row],[Order Date]])/3,0)</f>
        <v>Q1</v>
      </c>
      <c r="E298" s="12">
        <f>MONTH(SalesDataTable[[#This Row],[Order Date]])</f>
        <v>3</v>
      </c>
      <c r="F298" s="12" t="str">
        <f>TEXT(SalesDataTable[[#This Row],[Order Date]], "mmm")</f>
        <v>Mar</v>
      </c>
      <c r="G298" s="5" t="s">
        <v>20</v>
      </c>
      <c r="H298" s="5" t="s">
        <v>47</v>
      </c>
      <c r="I298" s="5" t="s">
        <v>2</v>
      </c>
      <c r="J298" s="5" t="s">
        <v>3</v>
      </c>
      <c r="K298" s="5" t="s">
        <v>34</v>
      </c>
      <c r="L298" s="5" t="s">
        <v>35</v>
      </c>
      <c r="M298" s="6">
        <v>1</v>
      </c>
      <c r="N298" s="7">
        <v>40.909999999999997</v>
      </c>
      <c r="O298" s="8">
        <v>0</v>
      </c>
      <c r="P298" s="7">
        <v>14.89</v>
      </c>
      <c r="Q298" s="7">
        <f t="shared" si="16"/>
        <v>40.909999999999997</v>
      </c>
      <c r="R298" s="7">
        <f t="shared" si="17"/>
        <v>14.89</v>
      </c>
      <c r="S298" s="7">
        <f t="shared" si="18"/>
        <v>26.019999999999996</v>
      </c>
      <c r="T298" s="9">
        <f t="shared" si="19"/>
        <v>0.63603031043754577</v>
      </c>
      <c r="U298" s="10">
        <f>YEAR(SalesDataTable[[#This Row],[Order Date]])</f>
        <v>2026</v>
      </c>
      <c r="V298" s="9" t="str">
        <f>"Q"&amp;ROUNDUP(MONTH(SalesDataTable[[#This Row],[Order Date]])/3,0)</f>
        <v>Q1</v>
      </c>
      <c r="W298" s="6">
        <f>MONTH(SalesDataTable[[#This Row],[Order Date]])</f>
        <v>3</v>
      </c>
      <c r="X298" s="9" t="str">
        <f>TEXT(SalesDataTable[[#This Row],[Order Date]],"mmm")</f>
        <v>Mar</v>
      </c>
    </row>
    <row r="299" spans="1:24" ht="15.5">
      <c r="A299" s="3">
        <v>1819</v>
      </c>
      <c r="B299" s="4">
        <v>46085</v>
      </c>
      <c r="C299" s="12">
        <f>YEAR(SalesDataTable[[#This Row],[Order Date]])</f>
        <v>2026</v>
      </c>
      <c r="D299" s="15" t="str">
        <f>"Q"&amp;ROUNDUP(MONTH(SalesDataTable[[#This Row],[Order Date]])/3,0)</f>
        <v>Q1</v>
      </c>
      <c r="E299" s="12">
        <f>MONTH(SalesDataTable[[#This Row],[Order Date]])</f>
        <v>3</v>
      </c>
      <c r="F299" s="12" t="str">
        <f>TEXT(SalesDataTable[[#This Row],[Order Date]], "mmm")</f>
        <v>Mar</v>
      </c>
      <c r="G299" s="5" t="s">
        <v>20</v>
      </c>
      <c r="H299" s="5" t="s">
        <v>33</v>
      </c>
      <c r="I299" s="5" t="s">
        <v>28</v>
      </c>
      <c r="J299" s="5" t="s">
        <v>13</v>
      </c>
      <c r="K299" s="5" t="s">
        <v>4</v>
      </c>
      <c r="L299" s="5" t="s">
        <v>22</v>
      </c>
      <c r="M299" s="6">
        <v>1</v>
      </c>
      <c r="N299" s="7">
        <v>49.94</v>
      </c>
      <c r="O299" s="8">
        <v>0.1</v>
      </c>
      <c r="P299" s="7">
        <v>21.84</v>
      </c>
      <c r="Q299" s="7">
        <f t="shared" si="16"/>
        <v>44.945999999999998</v>
      </c>
      <c r="R299" s="7">
        <f t="shared" si="17"/>
        <v>21.84</v>
      </c>
      <c r="S299" s="7">
        <f t="shared" si="18"/>
        <v>23.105999999999998</v>
      </c>
      <c r="T299" s="9">
        <f t="shared" si="19"/>
        <v>0.51408356694700308</v>
      </c>
      <c r="U299" s="10">
        <f>YEAR(SalesDataTable[[#This Row],[Order Date]])</f>
        <v>2026</v>
      </c>
      <c r="V299" s="9" t="str">
        <f>"Q"&amp;ROUNDUP(MONTH(SalesDataTable[[#This Row],[Order Date]])/3,0)</f>
        <v>Q1</v>
      </c>
      <c r="W299" s="6">
        <f>MONTH(SalesDataTable[[#This Row],[Order Date]])</f>
        <v>3</v>
      </c>
      <c r="X299" s="9" t="str">
        <f>TEXT(SalesDataTable[[#This Row],[Order Date]],"mmm")</f>
        <v>Mar</v>
      </c>
    </row>
    <row r="300" spans="1:24" ht="15.5">
      <c r="A300" s="3">
        <v>1992</v>
      </c>
      <c r="B300" s="4">
        <v>46085</v>
      </c>
      <c r="C300" s="12">
        <f>YEAR(SalesDataTable[[#This Row],[Order Date]])</f>
        <v>2026</v>
      </c>
      <c r="D300" s="15" t="str">
        <f>"Q"&amp;ROUNDUP(MONTH(SalesDataTable[[#This Row],[Order Date]])/3,0)</f>
        <v>Q1</v>
      </c>
      <c r="E300" s="12">
        <f>MONTH(SalesDataTable[[#This Row],[Order Date]])</f>
        <v>3</v>
      </c>
      <c r="F300" s="12" t="str">
        <f>TEXT(SalesDataTable[[#This Row],[Order Date]], "mmm")</f>
        <v>Mar</v>
      </c>
      <c r="G300" s="5" t="s">
        <v>11</v>
      </c>
      <c r="H300" s="5" t="s">
        <v>25</v>
      </c>
      <c r="I300" s="5" t="s">
        <v>2</v>
      </c>
      <c r="J300" s="5" t="s">
        <v>16</v>
      </c>
      <c r="K300" s="5" t="s">
        <v>14</v>
      </c>
      <c r="L300" s="5" t="s">
        <v>15</v>
      </c>
      <c r="M300" s="6">
        <v>1</v>
      </c>
      <c r="N300" s="7">
        <v>35.520000000000003</v>
      </c>
      <c r="O300" s="8">
        <v>0</v>
      </c>
      <c r="P300" s="7">
        <v>13.21</v>
      </c>
      <c r="Q300" s="7">
        <f t="shared" si="16"/>
        <v>35.520000000000003</v>
      </c>
      <c r="R300" s="7">
        <f t="shared" si="17"/>
        <v>13.21</v>
      </c>
      <c r="S300" s="7">
        <f t="shared" si="18"/>
        <v>22.310000000000002</v>
      </c>
      <c r="T300" s="9">
        <f t="shared" si="19"/>
        <v>0.62809684684684686</v>
      </c>
      <c r="U300" s="10">
        <f>YEAR(SalesDataTable[[#This Row],[Order Date]])</f>
        <v>2026</v>
      </c>
      <c r="V300" s="9" t="str">
        <f>"Q"&amp;ROUNDUP(MONTH(SalesDataTable[[#This Row],[Order Date]])/3,0)</f>
        <v>Q1</v>
      </c>
      <c r="W300" s="6">
        <f>MONTH(SalesDataTable[[#This Row],[Order Date]])</f>
        <v>3</v>
      </c>
      <c r="X300" s="9" t="str">
        <f>TEXT(SalesDataTable[[#This Row],[Order Date]],"mmm")</f>
        <v>Mar</v>
      </c>
    </row>
    <row r="301" spans="1:24" ht="15.5">
      <c r="A301" s="3">
        <v>2499</v>
      </c>
      <c r="B301" s="4">
        <v>46085</v>
      </c>
      <c r="C301" s="12">
        <f>YEAR(SalesDataTable[[#This Row],[Order Date]])</f>
        <v>2026</v>
      </c>
      <c r="D301" s="15" t="str">
        <f>"Q"&amp;ROUNDUP(MONTH(SalesDataTable[[#This Row],[Order Date]])/3,0)</f>
        <v>Q1</v>
      </c>
      <c r="E301" s="12">
        <f>MONTH(SalesDataTable[[#This Row],[Order Date]])</f>
        <v>3</v>
      </c>
      <c r="F301" s="12" t="str">
        <f>TEXT(SalesDataTable[[#This Row],[Order Date]], "mmm")</f>
        <v>Mar</v>
      </c>
      <c r="G301" s="5" t="s">
        <v>20</v>
      </c>
      <c r="H301" s="5" t="s">
        <v>31</v>
      </c>
      <c r="I301" s="5" t="s">
        <v>19</v>
      </c>
      <c r="J301" s="5" t="s">
        <v>13</v>
      </c>
      <c r="K301" s="5" t="s">
        <v>23</v>
      </c>
      <c r="L301" s="5" t="s">
        <v>24</v>
      </c>
      <c r="M301" s="6">
        <v>2</v>
      </c>
      <c r="N301" s="7">
        <v>341.1</v>
      </c>
      <c r="O301" s="8">
        <v>0</v>
      </c>
      <c r="P301" s="7">
        <v>200.19</v>
      </c>
      <c r="Q301" s="7">
        <f t="shared" si="16"/>
        <v>682.2</v>
      </c>
      <c r="R301" s="7">
        <f t="shared" si="17"/>
        <v>400.38</v>
      </c>
      <c r="S301" s="7">
        <f t="shared" si="18"/>
        <v>281.82000000000005</v>
      </c>
      <c r="T301" s="9">
        <f t="shared" si="19"/>
        <v>0.41310466138962187</v>
      </c>
      <c r="U301" s="10">
        <f>YEAR(SalesDataTable[[#This Row],[Order Date]])</f>
        <v>2026</v>
      </c>
      <c r="V301" s="9" t="str">
        <f>"Q"&amp;ROUNDUP(MONTH(SalesDataTable[[#This Row],[Order Date]])/3,0)</f>
        <v>Q1</v>
      </c>
      <c r="W301" s="6">
        <f>MONTH(SalesDataTable[[#This Row],[Order Date]])</f>
        <v>3</v>
      </c>
      <c r="X301" s="9" t="str">
        <f>TEXT(SalesDataTable[[#This Row],[Order Date]],"mmm")</f>
        <v>Mar</v>
      </c>
    </row>
    <row r="302" spans="1:24" ht="15.5">
      <c r="A302" s="3">
        <v>2698</v>
      </c>
      <c r="B302" s="4">
        <v>46085</v>
      </c>
      <c r="C302" s="12">
        <f>YEAR(SalesDataTable[[#This Row],[Order Date]])</f>
        <v>2026</v>
      </c>
      <c r="D302" s="15" t="str">
        <f>"Q"&amp;ROUNDUP(MONTH(SalesDataTable[[#This Row],[Order Date]])/3,0)</f>
        <v>Q1</v>
      </c>
      <c r="E302" s="12">
        <f>MONTH(SalesDataTable[[#This Row],[Order Date]])</f>
        <v>3</v>
      </c>
      <c r="F302" s="12" t="str">
        <f>TEXT(SalesDataTable[[#This Row],[Order Date]], "mmm")</f>
        <v>Mar</v>
      </c>
      <c r="G302" s="5" t="s">
        <v>11</v>
      </c>
      <c r="H302" s="5" t="s">
        <v>52</v>
      </c>
      <c r="I302" s="5" t="s">
        <v>28</v>
      </c>
      <c r="J302" s="5" t="s">
        <v>13</v>
      </c>
      <c r="K302" s="5" t="s">
        <v>34</v>
      </c>
      <c r="L302" s="5" t="s">
        <v>42</v>
      </c>
      <c r="M302" s="6">
        <v>4</v>
      </c>
      <c r="N302" s="7">
        <v>36.08</v>
      </c>
      <c r="O302" s="8">
        <v>0</v>
      </c>
      <c r="P302" s="7">
        <v>13.89</v>
      </c>
      <c r="Q302" s="7">
        <f t="shared" si="16"/>
        <v>144.32</v>
      </c>
      <c r="R302" s="7">
        <f t="shared" si="17"/>
        <v>55.56</v>
      </c>
      <c r="S302" s="7">
        <f t="shared" si="18"/>
        <v>88.759999999999991</v>
      </c>
      <c r="T302" s="9">
        <f t="shared" si="19"/>
        <v>0.61502217294900219</v>
      </c>
      <c r="U302" s="10">
        <f>YEAR(SalesDataTable[[#This Row],[Order Date]])</f>
        <v>2026</v>
      </c>
      <c r="V302" s="9" t="str">
        <f>"Q"&amp;ROUNDUP(MONTH(SalesDataTable[[#This Row],[Order Date]])/3,0)</f>
        <v>Q1</v>
      </c>
      <c r="W302" s="6">
        <f>MONTH(SalesDataTable[[#This Row],[Order Date]])</f>
        <v>3</v>
      </c>
      <c r="X302" s="9" t="str">
        <f>TEXT(SalesDataTable[[#This Row],[Order Date]],"mmm")</f>
        <v>Mar</v>
      </c>
    </row>
    <row r="303" spans="1:24" ht="15.5">
      <c r="A303" s="3">
        <v>4416</v>
      </c>
      <c r="B303" s="4">
        <v>46085</v>
      </c>
      <c r="C303" s="12">
        <f>YEAR(SalesDataTable[[#This Row],[Order Date]])</f>
        <v>2026</v>
      </c>
      <c r="D303" s="15" t="str">
        <f>"Q"&amp;ROUNDUP(MONTH(SalesDataTable[[#This Row],[Order Date]])/3,0)</f>
        <v>Q1</v>
      </c>
      <c r="E303" s="12">
        <f>MONTH(SalesDataTable[[#This Row],[Order Date]])</f>
        <v>3</v>
      </c>
      <c r="F303" s="12" t="str">
        <f>TEXT(SalesDataTable[[#This Row],[Order Date]], "mmm")</f>
        <v>Mar</v>
      </c>
      <c r="G303" s="5" t="s">
        <v>20</v>
      </c>
      <c r="H303" s="5" t="s">
        <v>21</v>
      </c>
      <c r="I303" s="5" t="s">
        <v>2</v>
      </c>
      <c r="J303" s="5" t="s">
        <v>16</v>
      </c>
      <c r="K303" s="5" t="s">
        <v>9</v>
      </c>
      <c r="L303" s="5" t="s">
        <v>37</v>
      </c>
      <c r="M303" s="6">
        <v>2</v>
      </c>
      <c r="N303" s="7">
        <v>151.69999999999999</v>
      </c>
      <c r="O303" s="8">
        <v>0</v>
      </c>
      <c r="P303" s="7">
        <v>80.44</v>
      </c>
      <c r="Q303" s="7">
        <f t="shared" si="16"/>
        <v>303.39999999999998</v>
      </c>
      <c r="R303" s="7">
        <f t="shared" si="17"/>
        <v>160.88</v>
      </c>
      <c r="S303" s="7">
        <f t="shared" si="18"/>
        <v>142.51999999999998</v>
      </c>
      <c r="T303" s="9">
        <f t="shared" si="19"/>
        <v>0.46974291364535264</v>
      </c>
      <c r="U303" s="10">
        <f>YEAR(SalesDataTable[[#This Row],[Order Date]])</f>
        <v>2026</v>
      </c>
      <c r="V303" s="9" t="str">
        <f>"Q"&amp;ROUNDUP(MONTH(SalesDataTable[[#This Row],[Order Date]])/3,0)</f>
        <v>Q1</v>
      </c>
      <c r="W303" s="6">
        <f>MONTH(SalesDataTable[[#This Row],[Order Date]])</f>
        <v>3</v>
      </c>
      <c r="X303" s="9" t="str">
        <f>TEXT(SalesDataTable[[#This Row],[Order Date]],"mmm")</f>
        <v>Mar</v>
      </c>
    </row>
    <row r="304" spans="1:24" ht="15.5">
      <c r="A304" s="3">
        <v>4434</v>
      </c>
      <c r="B304" s="4">
        <v>46085</v>
      </c>
      <c r="C304" s="12">
        <f>YEAR(SalesDataTable[[#This Row],[Order Date]])</f>
        <v>2026</v>
      </c>
      <c r="D304" s="15" t="str">
        <f>"Q"&amp;ROUNDUP(MONTH(SalesDataTable[[#This Row],[Order Date]])/3,0)</f>
        <v>Q1</v>
      </c>
      <c r="E304" s="12">
        <f>MONTH(SalesDataTable[[#This Row],[Order Date]])</f>
        <v>3</v>
      </c>
      <c r="F304" s="12" t="str">
        <f>TEXT(SalesDataTable[[#This Row],[Order Date]], "mmm")</f>
        <v>Mar</v>
      </c>
      <c r="G304" s="5" t="s">
        <v>6</v>
      </c>
      <c r="H304" s="5" t="s">
        <v>27</v>
      </c>
      <c r="I304" s="5" t="s">
        <v>28</v>
      </c>
      <c r="J304" s="5" t="s">
        <v>13</v>
      </c>
      <c r="K304" s="5" t="s">
        <v>9</v>
      </c>
      <c r="L304" s="5" t="s">
        <v>37</v>
      </c>
      <c r="M304" s="6">
        <v>2</v>
      </c>
      <c r="N304" s="7">
        <v>151.55000000000001</v>
      </c>
      <c r="O304" s="8">
        <v>0.1</v>
      </c>
      <c r="P304" s="7">
        <v>80.680000000000007</v>
      </c>
      <c r="Q304" s="7">
        <f t="shared" si="16"/>
        <v>272.79000000000002</v>
      </c>
      <c r="R304" s="7">
        <f t="shared" si="17"/>
        <v>161.36000000000001</v>
      </c>
      <c r="S304" s="7">
        <f t="shared" si="18"/>
        <v>111.43</v>
      </c>
      <c r="T304" s="9">
        <f t="shared" si="19"/>
        <v>0.40848271564206901</v>
      </c>
      <c r="U304" s="10">
        <f>YEAR(SalesDataTable[[#This Row],[Order Date]])</f>
        <v>2026</v>
      </c>
      <c r="V304" s="9" t="str">
        <f>"Q"&amp;ROUNDUP(MONTH(SalesDataTable[[#This Row],[Order Date]])/3,0)</f>
        <v>Q1</v>
      </c>
      <c r="W304" s="6">
        <f>MONTH(SalesDataTable[[#This Row],[Order Date]])</f>
        <v>3</v>
      </c>
      <c r="X304" s="9" t="str">
        <f>TEXT(SalesDataTable[[#This Row],[Order Date]],"mmm")</f>
        <v>Mar</v>
      </c>
    </row>
    <row r="305" spans="1:24" ht="15.5">
      <c r="A305" s="3">
        <v>4992</v>
      </c>
      <c r="B305" s="4">
        <v>46085</v>
      </c>
      <c r="C305" s="12">
        <f>YEAR(SalesDataTable[[#This Row],[Order Date]])</f>
        <v>2026</v>
      </c>
      <c r="D305" s="15" t="str">
        <f>"Q"&amp;ROUNDUP(MONTH(SalesDataTable[[#This Row],[Order Date]])/3,0)</f>
        <v>Q1</v>
      </c>
      <c r="E305" s="12">
        <f>MONTH(SalesDataTable[[#This Row],[Order Date]])</f>
        <v>3</v>
      </c>
      <c r="F305" s="12" t="str">
        <f>TEXT(SalesDataTable[[#This Row],[Order Date]], "mmm")</f>
        <v>Mar</v>
      </c>
      <c r="G305" s="5" t="s">
        <v>11</v>
      </c>
      <c r="H305" s="5" t="s">
        <v>12</v>
      </c>
      <c r="I305" s="5" t="s">
        <v>8</v>
      </c>
      <c r="J305" s="5" t="s">
        <v>16</v>
      </c>
      <c r="K305" s="5" t="s">
        <v>4</v>
      </c>
      <c r="L305" s="5" t="s">
        <v>5</v>
      </c>
      <c r="M305" s="6">
        <v>5</v>
      </c>
      <c r="N305" s="7">
        <v>82.44</v>
      </c>
      <c r="O305" s="8">
        <v>0.1</v>
      </c>
      <c r="P305" s="7">
        <v>41.57</v>
      </c>
      <c r="Q305" s="7">
        <f t="shared" si="16"/>
        <v>370.98</v>
      </c>
      <c r="R305" s="7">
        <f t="shared" si="17"/>
        <v>207.85</v>
      </c>
      <c r="S305" s="7">
        <f t="shared" si="18"/>
        <v>163.13000000000002</v>
      </c>
      <c r="T305" s="9">
        <f t="shared" si="19"/>
        <v>0.43972720901396306</v>
      </c>
      <c r="U305" s="10">
        <f>YEAR(SalesDataTable[[#This Row],[Order Date]])</f>
        <v>2026</v>
      </c>
      <c r="V305" s="9" t="str">
        <f>"Q"&amp;ROUNDUP(MONTH(SalesDataTable[[#This Row],[Order Date]])/3,0)</f>
        <v>Q1</v>
      </c>
      <c r="W305" s="6">
        <f>MONTH(SalesDataTable[[#This Row],[Order Date]])</f>
        <v>3</v>
      </c>
      <c r="X305" s="9" t="str">
        <f>TEXT(SalesDataTable[[#This Row],[Order Date]],"mmm")</f>
        <v>Mar</v>
      </c>
    </row>
    <row r="306" spans="1:24" ht="15.5">
      <c r="A306" s="3">
        <v>388</v>
      </c>
      <c r="B306" s="4">
        <v>46086</v>
      </c>
      <c r="C306" s="12">
        <f>YEAR(SalesDataTable[[#This Row],[Order Date]])</f>
        <v>2026</v>
      </c>
      <c r="D306" s="15" t="str">
        <f>"Q"&amp;ROUNDUP(MONTH(SalesDataTable[[#This Row],[Order Date]])/3,0)</f>
        <v>Q1</v>
      </c>
      <c r="E306" s="12">
        <f>MONTH(SalesDataTable[[#This Row],[Order Date]])</f>
        <v>3</v>
      </c>
      <c r="F306" s="12" t="str">
        <f>TEXT(SalesDataTable[[#This Row],[Order Date]], "mmm")</f>
        <v>Mar</v>
      </c>
      <c r="G306" s="5" t="s">
        <v>20</v>
      </c>
      <c r="H306" s="5" t="s">
        <v>33</v>
      </c>
      <c r="I306" s="5" t="s">
        <v>2</v>
      </c>
      <c r="J306" s="5" t="s">
        <v>3</v>
      </c>
      <c r="K306" s="5" t="s">
        <v>34</v>
      </c>
      <c r="L306" s="5" t="s">
        <v>42</v>
      </c>
      <c r="M306" s="6">
        <v>1</v>
      </c>
      <c r="N306" s="7">
        <v>35.61</v>
      </c>
      <c r="O306" s="8">
        <v>0.05</v>
      </c>
      <c r="P306" s="7">
        <v>13.8</v>
      </c>
      <c r="Q306" s="7">
        <f t="shared" si="16"/>
        <v>33.829499999999996</v>
      </c>
      <c r="R306" s="7">
        <f t="shared" si="17"/>
        <v>13.8</v>
      </c>
      <c r="S306" s="7">
        <f t="shared" si="18"/>
        <v>20.029499999999995</v>
      </c>
      <c r="T306" s="9">
        <f t="shared" si="19"/>
        <v>0.59207200815855976</v>
      </c>
      <c r="U306" s="10">
        <f>YEAR(SalesDataTable[[#This Row],[Order Date]])</f>
        <v>2026</v>
      </c>
      <c r="V306" s="9" t="str">
        <f>"Q"&amp;ROUNDUP(MONTH(SalesDataTable[[#This Row],[Order Date]])/3,0)</f>
        <v>Q1</v>
      </c>
      <c r="W306" s="6">
        <f>MONTH(SalesDataTable[[#This Row],[Order Date]])</f>
        <v>3</v>
      </c>
      <c r="X306" s="9" t="str">
        <f>TEXT(SalesDataTable[[#This Row],[Order Date]],"mmm")</f>
        <v>Mar</v>
      </c>
    </row>
    <row r="307" spans="1:24" ht="15.5">
      <c r="A307" s="3">
        <v>977</v>
      </c>
      <c r="B307" s="4">
        <v>46086</v>
      </c>
      <c r="C307" s="12">
        <f>YEAR(SalesDataTable[[#This Row],[Order Date]])</f>
        <v>2026</v>
      </c>
      <c r="D307" s="15" t="str">
        <f>"Q"&amp;ROUNDUP(MONTH(SalesDataTable[[#This Row],[Order Date]])/3,0)</f>
        <v>Q1</v>
      </c>
      <c r="E307" s="12">
        <f>MONTH(SalesDataTable[[#This Row],[Order Date]])</f>
        <v>3</v>
      </c>
      <c r="F307" s="12" t="str">
        <f>TEXT(SalesDataTable[[#This Row],[Order Date]], "mmm")</f>
        <v>Mar</v>
      </c>
      <c r="G307" s="5" t="s">
        <v>0</v>
      </c>
      <c r="H307" s="5" t="s">
        <v>1</v>
      </c>
      <c r="I307" s="5" t="s">
        <v>28</v>
      </c>
      <c r="J307" s="5" t="s">
        <v>13</v>
      </c>
      <c r="K307" s="5" t="s">
        <v>9</v>
      </c>
      <c r="L307" s="5" t="s">
        <v>37</v>
      </c>
      <c r="M307" s="6">
        <v>5</v>
      </c>
      <c r="N307" s="7">
        <v>156.13</v>
      </c>
      <c r="O307" s="8">
        <v>0</v>
      </c>
      <c r="P307" s="7">
        <v>77.03</v>
      </c>
      <c r="Q307" s="7">
        <f t="shared" si="16"/>
        <v>780.65</v>
      </c>
      <c r="R307" s="7">
        <f t="shared" si="17"/>
        <v>385.15</v>
      </c>
      <c r="S307" s="7">
        <f t="shared" si="18"/>
        <v>395.5</v>
      </c>
      <c r="T307" s="9">
        <f t="shared" si="19"/>
        <v>0.50662909114199706</v>
      </c>
      <c r="U307" s="10">
        <f>YEAR(SalesDataTable[[#This Row],[Order Date]])</f>
        <v>2026</v>
      </c>
      <c r="V307" s="9" t="str">
        <f>"Q"&amp;ROUNDUP(MONTH(SalesDataTable[[#This Row],[Order Date]])/3,0)</f>
        <v>Q1</v>
      </c>
      <c r="W307" s="6">
        <f>MONTH(SalesDataTable[[#This Row],[Order Date]])</f>
        <v>3</v>
      </c>
      <c r="X307" s="9" t="str">
        <f>TEXT(SalesDataTable[[#This Row],[Order Date]],"mmm")</f>
        <v>Mar</v>
      </c>
    </row>
    <row r="308" spans="1:24" ht="15.5">
      <c r="A308" s="3">
        <v>996</v>
      </c>
      <c r="B308" s="4">
        <v>46086</v>
      </c>
      <c r="C308" s="12">
        <f>YEAR(SalesDataTable[[#This Row],[Order Date]])</f>
        <v>2026</v>
      </c>
      <c r="D308" s="15" t="str">
        <f>"Q"&amp;ROUNDUP(MONTH(SalesDataTable[[#This Row],[Order Date]])/3,0)</f>
        <v>Q1</v>
      </c>
      <c r="E308" s="12">
        <f>MONTH(SalesDataTable[[#This Row],[Order Date]])</f>
        <v>3</v>
      </c>
      <c r="F308" s="12" t="str">
        <f>TEXT(SalesDataTable[[#This Row],[Order Date]], "mmm")</f>
        <v>Mar</v>
      </c>
      <c r="G308" s="5" t="s">
        <v>0</v>
      </c>
      <c r="H308" s="5" t="s">
        <v>50</v>
      </c>
      <c r="I308" s="5" t="s">
        <v>2</v>
      </c>
      <c r="J308" s="5" t="s">
        <v>3</v>
      </c>
      <c r="K308" s="5" t="s">
        <v>23</v>
      </c>
      <c r="L308" s="5" t="s">
        <v>51</v>
      </c>
      <c r="M308" s="6">
        <v>1</v>
      </c>
      <c r="N308" s="7">
        <v>124.31</v>
      </c>
      <c r="O308" s="8">
        <v>0</v>
      </c>
      <c r="P308" s="7">
        <v>61.16</v>
      </c>
      <c r="Q308" s="7">
        <f t="shared" si="16"/>
        <v>124.31</v>
      </c>
      <c r="R308" s="7">
        <f t="shared" si="17"/>
        <v>61.16</v>
      </c>
      <c r="S308" s="7">
        <f t="shared" si="18"/>
        <v>63.150000000000006</v>
      </c>
      <c r="T308" s="9">
        <f t="shared" si="19"/>
        <v>0.50800418309066053</v>
      </c>
      <c r="U308" s="10">
        <f>YEAR(SalesDataTable[[#This Row],[Order Date]])</f>
        <v>2026</v>
      </c>
      <c r="V308" s="9" t="str">
        <f>"Q"&amp;ROUNDUP(MONTH(SalesDataTable[[#This Row],[Order Date]])/3,0)</f>
        <v>Q1</v>
      </c>
      <c r="W308" s="6">
        <f>MONTH(SalesDataTable[[#This Row],[Order Date]])</f>
        <v>3</v>
      </c>
      <c r="X308" s="9" t="str">
        <f>TEXT(SalesDataTable[[#This Row],[Order Date]],"mmm")</f>
        <v>Mar</v>
      </c>
    </row>
    <row r="309" spans="1:24" ht="15.5">
      <c r="A309" s="3">
        <v>1923</v>
      </c>
      <c r="B309" s="4">
        <v>46086</v>
      </c>
      <c r="C309" s="12">
        <f>YEAR(SalesDataTable[[#This Row],[Order Date]])</f>
        <v>2026</v>
      </c>
      <c r="D309" s="15" t="str">
        <f>"Q"&amp;ROUNDUP(MONTH(SalesDataTable[[#This Row],[Order Date]])/3,0)</f>
        <v>Q1</v>
      </c>
      <c r="E309" s="12">
        <f>MONTH(SalesDataTable[[#This Row],[Order Date]])</f>
        <v>3</v>
      </c>
      <c r="F309" s="12" t="str">
        <f>TEXT(SalesDataTable[[#This Row],[Order Date]], "mmm")</f>
        <v>Mar</v>
      </c>
      <c r="G309" s="5" t="s">
        <v>6</v>
      </c>
      <c r="H309" s="5" t="s">
        <v>49</v>
      </c>
      <c r="I309" s="5" t="s">
        <v>19</v>
      </c>
      <c r="J309" s="5" t="s">
        <v>16</v>
      </c>
      <c r="K309" s="5" t="s">
        <v>23</v>
      </c>
      <c r="L309" s="5" t="s">
        <v>40</v>
      </c>
      <c r="M309" s="6">
        <v>3</v>
      </c>
      <c r="N309" s="7">
        <v>82.9</v>
      </c>
      <c r="O309" s="8">
        <v>0.1</v>
      </c>
      <c r="P309" s="7">
        <v>38.31</v>
      </c>
      <c r="Q309" s="7">
        <f t="shared" si="16"/>
        <v>223.83</v>
      </c>
      <c r="R309" s="7">
        <f t="shared" si="17"/>
        <v>114.93</v>
      </c>
      <c r="S309" s="7">
        <f t="shared" si="18"/>
        <v>108.9</v>
      </c>
      <c r="T309" s="9">
        <f t="shared" si="19"/>
        <v>0.48652995577000402</v>
      </c>
      <c r="U309" s="10">
        <f>YEAR(SalesDataTable[[#This Row],[Order Date]])</f>
        <v>2026</v>
      </c>
      <c r="V309" s="9" t="str">
        <f>"Q"&amp;ROUNDUP(MONTH(SalesDataTable[[#This Row],[Order Date]])/3,0)</f>
        <v>Q1</v>
      </c>
      <c r="W309" s="6">
        <f>MONTH(SalesDataTable[[#This Row],[Order Date]])</f>
        <v>3</v>
      </c>
      <c r="X309" s="9" t="str">
        <f>TEXT(SalesDataTable[[#This Row],[Order Date]],"mmm")</f>
        <v>Mar</v>
      </c>
    </row>
    <row r="310" spans="1:24" ht="15.5">
      <c r="A310" s="3">
        <v>4904</v>
      </c>
      <c r="B310" s="4">
        <v>46086</v>
      </c>
      <c r="C310" s="12">
        <f>YEAR(SalesDataTable[[#This Row],[Order Date]])</f>
        <v>2026</v>
      </c>
      <c r="D310" s="15" t="str">
        <f>"Q"&amp;ROUNDUP(MONTH(SalesDataTable[[#This Row],[Order Date]])/3,0)</f>
        <v>Q1</v>
      </c>
      <c r="E310" s="12">
        <f>MONTH(SalesDataTable[[#This Row],[Order Date]])</f>
        <v>3</v>
      </c>
      <c r="F310" s="12" t="str">
        <f>TEXT(SalesDataTable[[#This Row],[Order Date]], "mmm")</f>
        <v>Mar</v>
      </c>
      <c r="G310" s="5" t="s">
        <v>6</v>
      </c>
      <c r="H310" s="5" t="s">
        <v>41</v>
      </c>
      <c r="I310" s="5" t="s">
        <v>19</v>
      </c>
      <c r="J310" s="5" t="s">
        <v>16</v>
      </c>
      <c r="K310" s="5" t="s">
        <v>4</v>
      </c>
      <c r="L310" s="5" t="s">
        <v>26</v>
      </c>
      <c r="M310" s="6">
        <v>1</v>
      </c>
      <c r="N310" s="7">
        <v>41.1</v>
      </c>
      <c r="O310" s="8">
        <v>0</v>
      </c>
      <c r="P310" s="7">
        <v>16.34</v>
      </c>
      <c r="Q310" s="7">
        <f t="shared" si="16"/>
        <v>41.1</v>
      </c>
      <c r="R310" s="7">
        <f t="shared" si="17"/>
        <v>16.34</v>
      </c>
      <c r="S310" s="7">
        <f t="shared" si="18"/>
        <v>24.76</v>
      </c>
      <c r="T310" s="9">
        <f t="shared" si="19"/>
        <v>0.60243309002433088</v>
      </c>
      <c r="U310" s="10">
        <f>YEAR(SalesDataTable[[#This Row],[Order Date]])</f>
        <v>2026</v>
      </c>
      <c r="V310" s="9" t="str">
        <f>"Q"&amp;ROUNDUP(MONTH(SalesDataTable[[#This Row],[Order Date]])/3,0)</f>
        <v>Q1</v>
      </c>
      <c r="W310" s="6">
        <f>MONTH(SalesDataTable[[#This Row],[Order Date]])</f>
        <v>3</v>
      </c>
      <c r="X310" s="9" t="str">
        <f>TEXT(SalesDataTable[[#This Row],[Order Date]],"mmm")</f>
        <v>Mar</v>
      </c>
    </row>
    <row r="311" spans="1:24" ht="15.5">
      <c r="A311" s="3">
        <v>1036</v>
      </c>
      <c r="B311" s="4">
        <v>46087</v>
      </c>
      <c r="C311" s="12">
        <f>YEAR(SalesDataTable[[#This Row],[Order Date]])</f>
        <v>2026</v>
      </c>
      <c r="D311" s="15" t="str">
        <f>"Q"&amp;ROUNDUP(MONTH(SalesDataTable[[#This Row],[Order Date]])/3,0)</f>
        <v>Q1</v>
      </c>
      <c r="E311" s="12">
        <f>MONTH(SalesDataTable[[#This Row],[Order Date]])</f>
        <v>3</v>
      </c>
      <c r="F311" s="12" t="str">
        <f>TEXT(SalesDataTable[[#This Row],[Order Date]], "mmm")</f>
        <v>Mar</v>
      </c>
      <c r="G311" s="5" t="s">
        <v>0</v>
      </c>
      <c r="H311" s="5" t="s">
        <v>1</v>
      </c>
      <c r="I311" s="5" t="s">
        <v>2</v>
      </c>
      <c r="J311" s="5" t="s">
        <v>16</v>
      </c>
      <c r="K311" s="5" t="s">
        <v>4</v>
      </c>
      <c r="L311" s="5" t="s">
        <v>26</v>
      </c>
      <c r="M311" s="6">
        <v>1</v>
      </c>
      <c r="N311" s="7">
        <v>40.380000000000003</v>
      </c>
      <c r="O311" s="8">
        <v>0</v>
      </c>
      <c r="P311" s="7">
        <v>16.41</v>
      </c>
      <c r="Q311" s="7">
        <f t="shared" si="16"/>
        <v>40.380000000000003</v>
      </c>
      <c r="R311" s="7">
        <f t="shared" si="17"/>
        <v>16.41</v>
      </c>
      <c r="S311" s="7">
        <f t="shared" si="18"/>
        <v>23.970000000000002</v>
      </c>
      <c r="T311" s="9">
        <f t="shared" si="19"/>
        <v>0.59361069836552749</v>
      </c>
      <c r="U311" s="10">
        <f>YEAR(SalesDataTable[[#This Row],[Order Date]])</f>
        <v>2026</v>
      </c>
      <c r="V311" s="9" t="str">
        <f>"Q"&amp;ROUNDUP(MONTH(SalesDataTable[[#This Row],[Order Date]])/3,0)</f>
        <v>Q1</v>
      </c>
      <c r="W311" s="6">
        <f>MONTH(SalesDataTable[[#This Row],[Order Date]])</f>
        <v>3</v>
      </c>
      <c r="X311" s="9" t="str">
        <f>TEXT(SalesDataTable[[#This Row],[Order Date]],"mmm")</f>
        <v>Mar</v>
      </c>
    </row>
    <row r="312" spans="1:24" ht="15.5">
      <c r="A312" s="3">
        <v>1470</v>
      </c>
      <c r="B312" s="4">
        <v>46087</v>
      </c>
      <c r="C312" s="12">
        <f>YEAR(SalesDataTable[[#This Row],[Order Date]])</f>
        <v>2026</v>
      </c>
      <c r="D312" s="15" t="str">
        <f>"Q"&amp;ROUNDUP(MONTH(SalesDataTable[[#This Row],[Order Date]])/3,0)</f>
        <v>Q1</v>
      </c>
      <c r="E312" s="12">
        <f>MONTH(SalesDataTable[[#This Row],[Order Date]])</f>
        <v>3</v>
      </c>
      <c r="F312" s="12" t="str">
        <f>TEXT(SalesDataTable[[#This Row],[Order Date]], "mmm")</f>
        <v>Mar</v>
      </c>
      <c r="G312" s="5" t="s">
        <v>11</v>
      </c>
      <c r="H312" s="5" t="s">
        <v>12</v>
      </c>
      <c r="I312" s="5" t="s">
        <v>2</v>
      </c>
      <c r="J312" s="5" t="s">
        <v>3</v>
      </c>
      <c r="K312" s="5" t="s">
        <v>4</v>
      </c>
      <c r="L312" s="5" t="s">
        <v>5</v>
      </c>
      <c r="M312" s="6">
        <v>1</v>
      </c>
      <c r="N312" s="7">
        <v>80.349999999999994</v>
      </c>
      <c r="O312" s="8">
        <v>0.1</v>
      </c>
      <c r="P312" s="7">
        <v>42.43</v>
      </c>
      <c r="Q312" s="7">
        <f t="shared" si="16"/>
        <v>72.314999999999998</v>
      </c>
      <c r="R312" s="7">
        <f t="shared" si="17"/>
        <v>42.43</v>
      </c>
      <c r="S312" s="7">
        <f t="shared" si="18"/>
        <v>29.884999999999998</v>
      </c>
      <c r="T312" s="9">
        <f t="shared" si="19"/>
        <v>0.41326142570697638</v>
      </c>
      <c r="U312" s="10">
        <f>YEAR(SalesDataTable[[#This Row],[Order Date]])</f>
        <v>2026</v>
      </c>
      <c r="V312" s="9" t="str">
        <f>"Q"&amp;ROUNDUP(MONTH(SalesDataTable[[#This Row],[Order Date]])/3,0)</f>
        <v>Q1</v>
      </c>
      <c r="W312" s="6">
        <f>MONTH(SalesDataTable[[#This Row],[Order Date]])</f>
        <v>3</v>
      </c>
      <c r="X312" s="9" t="str">
        <f>TEXT(SalesDataTable[[#This Row],[Order Date]],"mmm")</f>
        <v>Mar</v>
      </c>
    </row>
    <row r="313" spans="1:24" ht="15.5">
      <c r="A313" s="3">
        <v>2907</v>
      </c>
      <c r="B313" s="4">
        <v>46087</v>
      </c>
      <c r="C313" s="12">
        <f>YEAR(SalesDataTable[[#This Row],[Order Date]])</f>
        <v>2026</v>
      </c>
      <c r="D313" s="15" t="str">
        <f>"Q"&amp;ROUNDUP(MONTH(SalesDataTable[[#This Row],[Order Date]])/3,0)</f>
        <v>Q1</v>
      </c>
      <c r="E313" s="12">
        <f>MONTH(SalesDataTable[[#This Row],[Order Date]])</f>
        <v>3</v>
      </c>
      <c r="F313" s="12" t="str">
        <f>TEXT(SalesDataTable[[#This Row],[Order Date]], "mmm")</f>
        <v>Mar</v>
      </c>
      <c r="G313" s="5" t="s">
        <v>20</v>
      </c>
      <c r="H313" s="5" t="s">
        <v>47</v>
      </c>
      <c r="I313" s="5" t="s">
        <v>2</v>
      </c>
      <c r="J313" s="5" t="s">
        <v>3</v>
      </c>
      <c r="K313" s="5" t="s">
        <v>4</v>
      </c>
      <c r="L313" s="5" t="s">
        <v>26</v>
      </c>
      <c r="M313" s="6">
        <v>1</v>
      </c>
      <c r="N313" s="7">
        <v>40.44</v>
      </c>
      <c r="O313" s="8">
        <v>0.05</v>
      </c>
      <c r="P313" s="7">
        <v>16.829999999999998</v>
      </c>
      <c r="Q313" s="7">
        <f t="shared" si="16"/>
        <v>38.417999999999999</v>
      </c>
      <c r="R313" s="7">
        <f t="shared" si="17"/>
        <v>16.829999999999998</v>
      </c>
      <c r="S313" s="7">
        <f t="shared" si="18"/>
        <v>21.588000000000001</v>
      </c>
      <c r="T313" s="9">
        <f t="shared" si="19"/>
        <v>0.56192409807902555</v>
      </c>
      <c r="U313" s="10">
        <f>YEAR(SalesDataTable[[#This Row],[Order Date]])</f>
        <v>2026</v>
      </c>
      <c r="V313" s="9" t="str">
        <f>"Q"&amp;ROUNDUP(MONTH(SalesDataTable[[#This Row],[Order Date]])/3,0)</f>
        <v>Q1</v>
      </c>
      <c r="W313" s="6">
        <f>MONTH(SalesDataTable[[#This Row],[Order Date]])</f>
        <v>3</v>
      </c>
      <c r="X313" s="9" t="str">
        <f>TEXT(SalesDataTable[[#This Row],[Order Date]],"mmm")</f>
        <v>Mar</v>
      </c>
    </row>
    <row r="314" spans="1:24" ht="15.5">
      <c r="A314" s="3">
        <v>2997</v>
      </c>
      <c r="B314" s="4">
        <v>46087</v>
      </c>
      <c r="C314" s="12">
        <f>YEAR(SalesDataTable[[#This Row],[Order Date]])</f>
        <v>2026</v>
      </c>
      <c r="D314" s="15" t="str">
        <f>"Q"&amp;ROUNDUP(MONTH(SalesDataTable[[#This Row],[Order Date]])/3,0)</f>
        <v>Q1</v>
      </c>
      <c r="E314" s="12">
        <f>MONTH(SalesDataTable[[#This Row],[Order Date]])</f>
        <v>3</v>
      </c>
      <c r="F314" s="12" t="str">
        <f>TEXT(SalesDataTable[[#This Row],[Order Date]], "mmm")</f>
        <v>Mar</v>
      </c>
      <c r="G314" s="5" t="s">
        <v>11</v>
      </c>
      <c r="H314" s="5" t="s">
        <v>52</v>
      </c>
      <c r="I314" s="5" t="s">
        <v>2</v>
      </c>
      <c r="J314" s="5" t="s">
        <v>3</v>
      </c>
      <c r="K314" s="5" t="s">
        <v>14</v>
      </c>
      <c r="L314" s="5" t="s">
        <v>15</v>
      </c>
      <c r="M314" s="6">
        <v>3</v>
      </c>
      <c r="N314" s="7">
        <v>35.89</v>
      </c>
      <c r="O314" s="8">
        <v>0</v>
      </c>
      <c r="P314" s="7">
        <v>13.25</v>
      </c>
      <c r="Q314" s="7">
        <f t="shared" si="16"/>
        <v>107.67</v>
      </c>
      <c r="R314" s="7">
        <f t="shared" si="17"/>
        <v>39.75</v>
      </c>
      <c r="S314" s="7">
        <f t="shared" si="18"/>
        <v>67.92</v>
      </c>
      <c r="T314" s="9">
        <f t="shared" si="19"/>
        <v>0.63081638339370294</v>
      </c>
      <c r="U314" s="10">
        <f>YEAR(SalesDataTable[[#This Row],[Order Date]])</f>
        <v>2026</v>
      </c>
      <c r="V314" s="9" t="str">
        <f>"Q"&amp;ROUNDUP(MONTH(SalesDataTable[[#This Row],[Order Date]])/3,0)</f>
        <v>Q1</v>
      </c>
      <c r="W314" s="6">
        <f>MONTH(SalesDataTable[[#This Row],[Order Date]])</f>
        <v>3</v>
      </c>
      <c r="X314" s="9" t="str">
        <f>TEXT(SalesDataTable[[#This Row],[Order Date]],"mmm")</f>
        <v>Mar</v>
      </c>
    </row>
    <row r="315" spans="1:24" ht="15.5">
      <c r="A315" s="3">
        <v>3056</v>
      </c>
      <c r="B315" s="4">
        <v>46087</v>
      </c>
      <c r="C315" s="12">
        <f>YEAR(SalesDataTable[[#This Row],[Order Date]])</f>
        <v>2026</v>
      </c>
      <c r="D315" s="15" t="str">
        <f>"Q"&amp;ROUNDUP(MONTH(SalesDataTable[[#This Row],[Order Date]])/3,0)</f>
        <v>Q1</v>
      </c>
      <c r="E315" s="12">
        <f>MONTH(SalesDataTable[[#This Row],[Order Date]])</f>
        <v>3</v>
      </c>
      <c r="F315" s="12" t="str">
        <f>TEXT(SalesDataTable[[#This Row],[Order Date]], "mmm")</f>
        <v>Mar</v>
      </c>
      <c r="G315" s="5" t="s">
        <v>6</v>
      </c>
      <c r="H315" s="5" t="s">
        <v>43</v>
      </c>
      <c r="I315" s="5" t="s">
        <v>28</v>
      </c>
      <c r="J315" s="5" t="s">
        <v>3</v>
      </c>
      <c r="K315" s="5" t="s">
        <v>14</v>
      </c>
      <c r="L315" s="5" t="s">
        <v>48</v>
      </c>
      <c r="M315" s="6">
        <v>3</v>
      </c>
      <c r="N315" s="7">
        <v>163.44999999999999</v>
      </c>
      <c r="O315" s="8">
        <v>0</v>
      </c>
      <c r="P315" s="7">
        <v>86.88</v>
      </c>
      <c r="Q315" s="7">
        <f t="shared" si="16"/>
        <v>490.34999999999997</v>
      </c>
      <c r="R315" s="7">
        <f t="shared" si="17"/>
        <v>260.64</v>
      </c>
      <c r="S315" s="7">
        <f t="shared" si="18"/>
        <v>229.70999999999998</v>
      </c>
      <c r="T315" s="9">
        <f t="shared" si="19"/>
        <v>0.46846130315081064</v>
      </c>
      <c r="U315" s="10">
        <f>YEAR(SalesDataTable[[#This Row],[Order Date]])</f>
        <v>2026</v>
      </c>
      <c r="V315" s="9" t="str">
        <f>"Q"&amp;ROUNDUP(MONTH(SalesDataTable[[#This Row],[Order Date]])/3,0)</f>
        <v>Q1</v>
      </c>
      <c r="W315" s="6">
        <f>MONTH(SalesDataTable[[#This Row],[Order Date]])</f>
        <v>3</v>
      </c>
      <c r="X315" s="9" t="str">
        <f>TEXT(SalesDataTable[[#This Row],[Order Date]],"mmm")</f>
        <v>Mar</v>
      </c>
    </row>
    <row r="316" spans="1:24" ht="15.5">
      <c r="A316" s="3">
        <v>471</v>
      </c>
      <c r="B316" s="4">
        <v>46088</v>
      </c>
      <c r="C316" s="12">
        <f>YEAR(SalesDataTable[[#This Row],[Order Date]])</f>
        <v>2026</v>
      </c>
      <c r="D316" s="15" t="str">
        <f>"Q"&amp;ROUNDUP(MONTH(SalesDataTable[[#This Row],[Order Date]])/3,0)</f>
        <v>Q1</v>
      </c>
      <c r="E316" s="12">
        <f>MONTH(SalesDataTable[[#This Row],[Order Date]])</f>
        <v>3</v>
      </c>
      <c r="F316" s="12" t="str">
        <f>TEXT(SalesDataTable[[#This Row],[Order Date]], "mmm")</f>
        <v>Mar</v>
      </c>
      <c r="G316" s="5" t="s">
        <v>6</v>
      </c>
      <c r="H316" s="5" t="s">
        <v>7</v>
      </c>
      <c r="I316" s="5" t="s">
        <v>19</v>
      </c>
      <c r="J316" s="5" t="s">
        <v>3</v>
      </c>
      <c r="K316" s="5" t="s">
        <v>34</v>
      </c>
      <c r="L316" s="5" t="s">
        <v>35</v>
      </c>
      <c r="M316" s="6">
        <v>2</v>
      </c>
      <c r="N316" s="7">
        <v>40.020000000000003</v>
      </c>
      <c r="O316" s="8">
        <v>0</v>
      </c>
      <c r="P316" s="7">
        <v>14.38</v>
      </c>
      <c r="Q316" s="7">
        <f t="shared" si="16"/>
        <v>80.040000000000006</v>
      </c>
      <c r="R316" s="7">
        <f t="shared" si="17"/>
        <v>28.76</v>
      </c>
      <c r="S316" s="7">
        <f t="shared" si="18"/>
        <v>51.28</v>
      </c>
      <c r="T316" s="9">
        <f t="shared" si="19"/>
        <v>0.64067966016991496</v>
      </c>
      <c r="U316" s="10">
        <f>YEAR(SalesDataTable[[#This Row],[Order Date]])</f>
        <v>2026</v>
      </c>
      <c r="V316" s="9" t="str">
        <f>"Q"&amp;ROUNDUP(MONTH(SalesDataTable[[#This Row],[Order Date]])/3,0)</f>
        <v>Q1</v>
      </c>
      <c r="W316" s="6">
        <f>MONTH(SalesDataTable[[#This Row],[Order Date]])</f>
        <v>3</v>
      </c>
      <c r="X316" s="9" t="str">
        <f>TEXT(SalesDataTable[[#This Row],[Order Date]],"mmm")</f>
        <v>Mar</v>
      </c>
    </row>
    <row r="317" spans="1:24" ht="15.5">
      <c r="A317" s="3">
        <v>842</v>
      </c>
      <c r="B317" s="4">
        <v>46088</v>
      </c>
      <c r="C317" s="12">
        <f>YEAR(SalesDataTable[[#This Row],[Order Date]])</f>
        <v>2026</v>
      </c>
      <c r="D317" s="15" t="str">
        <f>"Q"&amp;ROUNDUP(MONTH(SalesDataTable[[#This Row],[Order Date]])/3,0)</f>
        <v>Q1</v>
      </c>
      <c r="E317" s="12">
        <f>MONTH(SalesDataTable[[#This Row],[Order Date]])</f>
        <v>3</v>
      </c>
      <c r="F317" s="12" t="str">
        <f>TEXT(SalesDataTable[[#This Row],[Order Date]], "mmm")</f>
        <v>Mar</v>
      </c>
      <c r="G317" s="5" t="s">
        <v>0</v>
      </c>
      <c r="H317" s="5" t="s">
        <v>50</v>
      </c>
      <c r="I317" s="5" t="s">
        <v>2</v>
      </c>
      <c r="J317" s="5" t="s">
        <v>13</v>
      </c>
      <c r="K317" s="5" t="s">
        <v>34</v>
      </c>
      <c r="L317" s="5" t="s">
        <v>35</v>
      </c>
      <c r="M317" s="6">
        <v>1</v>
      </c>
      <c r="N317" s="7">
        <v>40.01</v>
      </c>
      <c r="O317" s="8">
        <v>0.05</v>
      </c>
      <c r="P317" s="7">
        <v>14.35</v>
      </c>
      <c r="Q317" s="7">
        <f t="shared" si="16"/>
        <v>38.009499999999996</v>
      </c>
      <c r="R317" s="7">
        <f t="shared" si="17"/>
        <v>14.35</v>
      </c>
      <c r="S317" s="7">
        <f t="shared" si="18"/>
        <v>23.659499999999994</v>
      </c>
      <c r="T317" s="9">
        <f t="shared" si="19"/>
        <v>0.62246280535129372</v>
      </c>
      <c r="U317" s="10">
        <f>YEAR(SalesDataTable[[#This Row],[Order Date]])</f>
        <v>2026</v>
      </c>
      <c r="V317" s="9" t="str">
        <f>"Q"&amp;ROUNDUP(MONTH(SalesDataTable[[#This Row],[Order Date]])/3,0)</f>
        <v>Q1</v>
      </c>
      <c r="W317" s="6">
        <f>MONTH(SalesDataTable[[#This Row],[Order Date]])</f>
        <v>3</v>
      </c>
      <c r="X317" s="9" t="str">
        <f>TEXT(SalesDataTable[[#This Row],[Order Date]],"mmm")</f>
        <v>Mar</v>
      </c>
    </row>
    <row r="318" spans="1:24" ht="15.5">
      <c r="A318" s="3">
        <v>3386</v>
      </c>
      <c r="B318" s="4">
        <v>46088</v>
      </c>
      <c r="C318" s="12">
        <f>YEAR(SalesDataTable[[#This Row],[Order Date]])</f>
        <v>2026</v>
      </c>
      <c r="D318" s="15" t="str">
        <f>"Q"&amp;ROUNDUP(MONTH(SalesDataTable[[#This Row],[Order Date]])/3,0)</f>
        <v>Q1</v>
      </c>
      <c r="E318" s="12">
        <f>MONTH(SalesDataTable[[#This Row],[Order Date]])</f>
        <v>3</v>
      </c>
      <c r="F318" s="12" t="str">
        <f>TEXT(SalesDataTable[[#This Row],[Order Date]], "mmm")</f>
        <v>Mar</v>
      </c>
      <c r="G318" s="5" t="s">
        <v>6</v>
      </c>
      <c r="H318" s="5" t="s">
        <v>43</v>
      </c>
      <c r="I318" s="5" t="s">
        <v>2</v>
      </c>
      <c r="J318" s="5" t="s">
        <v>3</v>
      </c>
      <c r="K318" s="5" t="s">
        <v>9</v>
      </c>
      <c r="L318" s="5" t="s">
        <v>37</v>
      </c>
      <c r="M318" s="6">
        <v>3</v>
      </c>
      <c r="N318" s="7">
        <v>155.16</v>
      </c>
      <c r="O318" s="8">
        <v>0</v>
      </c>
      <c r="P318" s="7">
        <v>76.849999999999994</v>
      </c>
      <c r="Q318" s="7">
        <f t="shared" si="16"/>
        <v>465.48</v>
      </c>
      <c r="R318" s="7">
        <f t="shared" si="17"/>
        <v>230.54999999999998</v>
      </c>
      <c r="S318" s="7">
        <f t="shared" si="18"/>
        <v>234.93000000000004</v>
      </c>
      <c r="T318" s="9">
        <f t="shared" si="19"/>
        <v>0.50470482083011092</v>
      </c>
      <c r="U318" s="10">
        <f>YEAR(SalesDataTable[[#This Row],[Order Date]])</f>
        <v>2026</v>
      </c>
      <c r="V318" s="9" t="str">
        <f>"Q"&amp;ROUNDUP(MONTH(SalesDataTable[[#This Row],[Order Date]])/3,0)</f>
        <v>Q1</v>
      </c>
      <c r="W318" s="6">
        <f>MONTH(SalesDataTable[[#This Row],[Order Date]])</f>
        <v>3</v>
      </c>
      <c r="X318" s="9" t="str">
        <f>TEXT(SalesDataTable[[#This Row],[Order Date]],"mmm")</f>
        <v>Mar</v>
      </c>
    </row>
    <row r="319" spans="1:24" ht="15.5">
      <c r="A319" s="3">
        <v>4505</v>
      </c>
      <c r="B319" s="4">
        <v>46088</v>
      </c>
      <c r="C319" s="12">
        <f>YEAR(SalesDataTable[[#This Row],[Order Date]])</f>
        <v>2026</v>
      </c>
      <c r="D319" s="15" t="str">
        <f>"Q"&amp;ROUNDUP(MONTH(SalesDataTable[[#This Row],[Order Date]])/3,0)</f>
        <v>Q1</v>
      </c>
      <c r="E319" s="12">
        <f>MONTH(SalesDataTable[[#This Row],[Order Date]])</f>
        <v>3</v>
      </c>
      <c r="F319" s="12" t="str">
        <f>TEXT(SalesDataTable[[#This Row],[Order Date]], "mmm")</f>
        <v>Mar</v>
      </c>
      <c r="G319" s="5" t="s">
        <v>6</v>
      </c>
      <c r="H319" s="5" t="s">
        <v>49</v>
      </c>
      <c r="I319" s="5" t="s">
        <v>28</v>
      </c>
      <c r="J319" s="5" t="s">
        <v>13</v>
      </c>
      <c r="K319" s="5" t="s">
        <v>34</v>
      </c>
      <c r="L319" s="5" t="s">
        <v>35</v>
      </c>
      <c r="M319" s="6">
        <v>1</v>
      </c>
      <c r="N319" s="7">
        <v>39.96</v>
      </c>
      <c r="O319" s="8">
        <v>0</v>
      </c>
      <c r="P319" s="7">
        <v>14.5</v>
      </c>
      <c r="Q319" s="7">
        <f t="shared" si="16"/>
        <v>39.96</v>
      </c>
      <c r="R319" s="7">
        <f t="shared" si="17"/>
        <v>14.5</v>
      </c>
      <c r="S319" s="7">
        <f t="shared" si="18"/>
        <v>25.46</v>
      </c>
      <c r="T319" s="9">
        <f t="shared" si="19"/>
        <v>0.63713713713713716</v>
      </c>
      <c r="U319" s="10">
        <f>YEAR(SalesDataTable[[#This Row],[Order Date]])</f>
        <v>2026</v>
      </c>
      <c r="V319" s="9" t="str">
        <f>"Q"&amp;ROUNDUP(MONTH(SalesDataTable[[#This Row],[Order Date]])/3,0)</f>
        <v>Q1</v>
      </c>
      <c r="W319" s="6">
        <f>MONTH(SalesDataTable[[#This Row],[Order Date]])</f>
        <v>3</v>
      </c>
      <c r="X319" s="9" t="str">
        <f>TEXT(SalesDataTable[[#This Row],[Order Date]],"mmm")</f>
        <v>Mar</v>
      </c>
    </row>
    <row r="320" spans="1:24" ht="15.5">
      <c r="A320" s="3">
        <v>1286</v>
      </c>
      <c r="B320" s="4">
        <v>46089</v>
      </c>
      <c r="C320" s="12">
        <f>YEAR(SalesDataTable[[#This Row],[Order Date]])</f>
        <v>2026</v>
      </c>
      <c r="D320" s="15" t="str">
        <f>"Q"&amp;ROUNDUP(MONTH(SalesDataTable[[#This Row],[Order Date]])/3,0)</f>
        <v>Q1</v>
      </c>
      <c r="E320" s="12">
        <f>MONTH(SalesDataTable[[#This Row],[Order Date]])</f>
        <v>3</v>
      </c>
      <c r="F320" s="12" t="str">
        <f>TEXT(SalesDataTable[[#This Row],[Order Date]], "mmm")</f>
        <v>Mar</v>
      </c>
      <c r="G320" s="5" t="s">
        <v>6</v>
      </c>
      <c r="H320" s="5" t="s">
        <v>7</v>
      </c>
      <c r="I320" s="5" t="s">
        <v>2</v>
      </c>
      <c r="J320" s="5" t="s">
        <v>13</v>
      </c>
      <c r="K320" s="5" t="s">
        <v>9</v>
      </c>
      <c r="L320" s="5" t="s">
        <v>17</v>
      </c>
      <c r="M320" s="6">
        <v>1</v>
      </c>
      <c r="N320" s="7">
        <v>146.6</v>
      </c>
      <c r="O320" s="8">
        <v>0</v>
      </c>
      <c r="P320" s="7">
        <v>78.92</v>
      </c>
      <c r="Q320" s="7">
        <f t="shared" si="16"/>
        <v>146.6</v>
      </c>
      <c r="R320" s="7">
        <f t="shared" si="17"/>
        <v>78.92</v>
      </c>
      <c r="S320" s="7">
        <f t="shared" si="18"/>
        <v>67.679999999999993</v>
      </c>
      <c r="T320" s="9">
        <f t="shared" si="19"/>
        <v>0.46166439290586625</v>
      </c>
      <c r="U320" s="10">
        <f>YEAR(SalesDataTable[[#This Row],[Order Date]])</f>
        <v>2026</v>
      </c>
      <c r="V320" s="9" t="str">
        <f>"Q"&amp;ROUNDUP(MONTH(SalesDataTable[[#This Row],[Order Date]])/3,0)</f>
        <v>Q1</v>
      </c>
      <c r="W320" s="6">
        <f>MONTH(SalesDataTable[[#This Row],[Order Date]])</f>
        <v>3</v>
      </c>
      <c r="X320" s="9" t="str">
        <f>TEXT(SalesDataTable[[#This Row],[Order Date]],"mmm")</f>
        <v>Mar</v>
      </c>
    </row>
    <row r="321" spans="1:24" ht="15.5">
      <c r="A321" s="3">
        <v>2653</v>
      </c>
      <c r="B321" s="4">
        <v>46089</v>
      </c>
      <c r="C321" s="12">
        <f>YEAR(SalesDataTable[[#This Row],[Order Date]])</f>
        <v>2026</v>
      </c>
      <c r="D321" s="15" t="str">
        <f>"Q"&amp;ROUNDUP(MONTH(SalesDataTable[[#This Row],[Order Date]])/3,0)</f>
        <v>Q1</v>
      </c>
      <c r="E321" s="12">
        <f>MONTH(SalesDataTable[[#This Row],[Order Date]])</f>
        <v>3</v>
      </c>
      <c r="F321" s="12" t="str">
        <f>TEXT(SalesDataTable[[#This Row],[Order Date]], "mmm")</f>
        <v>Mar</v>
      </c>
      <c r="G321" s="5" t="s">
        <v>6</v>
      </c>
      <c r="H321" s="5" t="s">
        <v>49</v>
      </c>
      <c r="I321" s="5" t="s">
        <v>19</v>
      </c>
      <c r="J321" s="5" t="s">
        <v>3</v>
      </c>
      <c r="K321" s="5" t="s">
        <v>9</v>
      </c>
      <c r="L321" s="5" t="s">
        <v>10</v>
      </c>
      <c r="M321" s="6">
        <v>1</v>
      </c>
      <c r="N321" s="7">
        <v>94.38</v>
      </c>
      <c r="O321" s="8">
        <v>0</v>
      </c>
      <c r="P321" s="7">
        <v>44.78</v>
      </c>
      <c r="Q321" s="7">
        <f t="shared" si="16"/>
        <v>94.38</v>
      </c>
      <c r="R321" s="7">
        <f t="shared" si="17"/>
        <v>44.78</v>
      </c>
      <c r="S321" s="7">
        <f t="shared" si="18"/>
        <v>49.599999999999994</v>
      </c>
      <c r="T321" s="9">
        <f t="shared" si="19"/>
        <v>0.52553507098961638</v>
      </c>
      <c r="U321" s="10">
        <f>YEAR(SalesDataTable[[#This Row],[Order Date]])</f>
        <v>2026</v>
      </c>
      <c r="V321" s="9" t="str">
        <f>"Q"&amp;ROUNDUP(MONTH(SalesDataTable[[#This Row],[Order Date]])/3,0)</f>
        <v>Q1</v>
      </c>
      <c r="W321" s="6">
        <f>MONTH(SalesDataTable[[#This Row],[Order Date]])</f>
        <v>3</v>
      </c>
      <c r="X321" s="9" t="str">
        <f>TEXT(SalesDataTable[[#This Row],[Order Date]],"mmm")</f>
        <v>Mar</v>
      </c>
    </row>
    <row r="322" spans="1:24" ht="15.5">
      <c r="A322" s="3">
        <v>4465</v>
      </c>
      <c r="B322" s="4">
        <v>46089</v>
      </c>
      <c r="C322" s="12">
        <f>YEAR(SalesDataTable[[#This Row],[Order Date]])</f>
        <v>2026</v>
      </c>
      <c r="D322" s="15" t="str">
        <f>"Q"&amp;ROUNDUP(MONTH(SalesDataTable[[#This Row],[Order Date]])/3,0)</f>
        <v>Q1</v>
      </c>
      <c r="E322" s="12">
        <f>MONTH(SalesDataTable[[#This Row],[Order Date]])</f>
        <v>3</v>
      </c>
      <c r="F322" s="12" t="str">
        <f>TEXT(SalesDataTable[[#This Row],[Order Date]], "mmm")</f>
        <v>Mar</v>
      </c>
      <c r="G322" s="5" t="s">
        <v>6</v>
      </c>
      <c r="H322" s="5" t="s">
        <v>43</v>
      </c>
      <c r="I322" s="5" t="s">
        <v>19</v>
      </c>
      <c r="J322" s="5" t="s">
        <v>3</v>
      </c>
      <c r="K322" s="5" t="s">
        <v>34</v>
      </c>
      <c r="L322" s="5" t="s">
        <v>38</v>
      </c>
      <c r="M322" s="6">
        <v>1</v>
      </c>
      <c r="N322" s="7">
        <v>121.77</v>
      </c>
      <c r="O322" s="8">
        <v>0</v>
      </c>
      <c r="P322" s="7">
        <v>67.52</v>
      </c>
      <c r="Q322" s="7">
        <f t="shared" ref="Q322:Q385" si="20">M322*N322*(1-O322)</f>
        <v>121.77</v>
      </c>
      <c r="R322" s="7">
        <f t="shared" ref="R322:R385" si="21">M322*P322</f>
        <v>67.52</v>
      </c>
      <c r="S322" s="7">
        <f t="shared" ref="S322:S385" si="22">Q322-R322</f>
        <v>54.25</v>
      </c>
      <c r="T322" s="9">
        <f t="shared" ref="T322:T385" si="23">IFERROR(S322/Q322,0)</f>
        <v>0.44551203087788455</v>
      </c>
      <c r="U322" s="10">
        <f>YEAR(SalesDataTable[[#This Row],[Order Date]])</f>
        <v>2026</v>
      </c>
      <c r="V322" s="9" t="str">
        <f>"Q"&amp;ROUNDUP(MONTH(SalesDataTable[[#This Row],[Order Date]])/3,0)</f>
        <v>Q1</v>
      </c>
      <c r="W322" s="6">
        <f>MONTH(SalesDataTable[[#This Row],[Order Date]])</f>
        <v>3</v>
      </c>
      <c r="X322" s="9" t="str">
        <f>TEXT(SalesDataTable[[#This Row],[Order Date]],"mmm")</f>
        <v>Mar</v>
      </c>
    </row>
    <row r="323" spans="1:24" ht="15.5">
      <c r="A323" s="3">
        <v>4576</v>
      </c>
      <c r="B323" s="4">
        <v>46089</v>
      </c>
      <c r="C323" s="12">
        <f>YEAR(SalesDataTable[[#This Row],[Order Date]])</f>
        <v>2026</v>
      </c>
      <c r="D323" s="15" t="str">
        <f>"Q"&amp;ROUNDUP(MONTH(SalesDataTable[[#This Row],[Order Date]])/3,0)</f>
        <v>Q1</v>
      </c>
      <c r="E323" s="12">
        <f>MONTH(SalesDataTable[[#This Row],[Order Date]])</f>
        <v>3</v>
      </c>
      <c r="F323" s="12" t="str">
        <f>TEXT(SalesDataTable[[#This Row],[Order Date]], "mmm")</f>
        <v>Mar</v>
      </c>
      <c r="G323" s="5" t="s">
        <v>20</v>
      </c>
      <c r="H323" s="5" t="s">
        <v>33</v>
      </c>
      <c r="I323" s="5" t="s">
        <v>28</v>
      </c>
      <c r="J323" s="5" t="s">
        <v>3</v>
      </c>
      <c r="K323" s="5" t="s">
        <v>23</v>
      </c>
      <c r="L323" s="5" t="s">
        <v>51</v>
      </c>
      <c r="M323" s="6">
        <v>5</v>
      </c>
      <c r="N323" s="7">
        <v>123.29</v>
      </c>
      <c r="O323" s="8">
        <v>0</v>
      </c>
      <c r="P323" s="7">
        <v>61.34</v>
      </c>
      <c r="Q323" s="7">
        <f t="shared" si="20"/>
        <v>616.45000000000005</v>
      </c>
      <c r="R323" s="7">
        <f t="shared" si="21"/>
        <v>306.70000000000005</v>
      </c>
      <c r="S323" s="7">
        <f t="shared" si="22"/>
        <v>309.75</v>
      </c>
      <c r="T323" s="9">
        <f t="shared" si="23"/>
        <v>0.50247384216075919</v>
      </c>
      <c r="U323" s="10">
        <f>YEAR(SalesDataTable[[#This Row],[Order Date]])</f>
        <v>2026</v>
      </c>
      <c r="V323" s="9" t="str">
        <f>"Q"&amp;ROUNDUP(MONTH(SalesDataTable[[#This Row],[Order Date]])/3,0)</f>
        <v>Q1</v>
      </c>
      <c r="W323" s="6">
        <f>MONTH(SalesDataTable[[#This Row],[Order Date]])</f>
        <v>3</v>
      </c>
      <c r="X323" s="9" t="str">
        <f>TEXT(SalesDataTable[[#This Row],[Order Date]],"mmm")</f>
        <v>Mar</v>
      </c>
    </row>
    <row r="324" spans="1:24" ht="15.5">
      <c r="A324" s="3">
        <v>718</v>
      </c>
      <c r="B324" s="4">
        <v>46090</v>
      </c>
      <c r="C324" s="12">
        <f>YEAR(SalesDataTable[[#This Row],[Order Date]])</f>
        <v>2026</v>
      </c>
      <c r="D324" s="15" t="str">
        <f>"Q"&amp;ROUNDUP(MONTH(SalesDataTable[[#This Row],[Order Date]])/3,0)</f>
        <v>Q1</v>
      </c>
      <c r="E324" s="12">
        <f>MONTH(SalesDataTable[[#This Row],[Order Date]])</f>
        <v>3</v>
      </c>
      <c r="F324" s="12" t="str">
        <f>TEXT(SalesDataTable[[#This Row],[Order Date]], "mmm")</f>
        <v>Mar</v>
      </c>
      <c r="G324" s="5" t="s">
        <v>6</v>
      </c>
      <c r="H324" s="5" t="s">
        <v>43</v>
      </c>
      <c r="I324" s="5" t="s">
        <v>2</v>
      </c>
      <c r="J324" s="5" t="s">
        <v>13</v>
      </c>
      <c r="K324" s="5" t="s">
        <v>34</v>
      </c>
      <c r="L324" s="5" t="s">
        <v>35</v>
      </c>
      <c r="M324" s="6">
        <v>1</v>
      </c>
      <c r="N324" s="7">
        <v>41.15</v>
      </c>
      <c r="O324" s="8">
        <v>0.05</v>
      </c>
      <c r="P324" s="7">
        <v>14.4</v>
      </c>
      <c r="Q324" s="7">
        <f t="shared" si="20"/>
        <v>39.092499999999994</v>
      </c>
      <c r="R324" s="7">
        <f t="shared" si="21"/>
        <v>14.4</v>
      </c>
      <c r="S324" s="7">
        <f t="shared" si="22"/>
        <v>24.692499999999995</v>
      </c>
      <c r="T324" s="9">
        <f t="shared" si="23"/>
        <v>0.63164289825414077</v>
      </c>
      <c r="U324" s="10">
        <f>YEAR(SalesDataTable[[#This Row],[Order Date]])</f>
        <v>2026</v>
      </c>
      <c r="V324" s="9" t="str">
        <f>"Q"&amp;ROUNDUP(MONTH(SalesDataTable[[#This Row],[Order Date]])/3,0)</f>
        <v>Q1</v>
      </c>
      <c r="W324" s="6">
        <f>MONTH(SalesDataTable[[#This Row],[Order Date]])</f>
        <v>3</v>
      </c>
      <c r="X324" s="9" t="str">
        <f>TEXT(SalesDataTable[[#This Row],[Order Date]],"mmm")</f>
        <v>Mar</v>
      </c>
    </row>
    <row r="325" spans="1:24" ht="15.5">
      <c r="A325" s="3">
        <v>1527</v>
      </c>
      <c r="B325" s="4">
        <v>46090</v>
      </c>
      <c r="C325" s="12">
        <f>YEAR(SalesDataTable[[#This Row],[Order Date]])</f>
        <v>2026</v>
      </c>
      <c r="D325" s="15" t="str">
        <f>"Q"&amp;ROUNDUP(MONTH(SalesDataTable[[#This Row],[Order Date]])/3,0)</f>
        <v>Q1</v>
      </c>
      <c r="E325" s="12">
        <f>MONTH(SalesDataTable[[#This Row],[Order Date]])</f>
        <v>3</v>
      </c>
      <c r="F325" s="12" t="str">
        <f>TEXT(SalesDataTable[[#This Row],[Order Date]], "mmm")</f>
        <v>Mar</v>
      </c>
      <c r="G325" s="5" t="s">
        <v>20</v>
      </c>
      <c r="H325" s="5" t="s">
        <v>21</v>
      </c>
      <c r="I325" s="5" t="s">
        <v>28</v>
      </c>
      <c r="J325" s="5" t="s">
        <v>13</v>
      </c>
      <c r="K325" s="5" t="s">
        <v>14</v>
      </c>
      <c r="L325" s="5" t="s">
        <v>15</v>
      </c>
      <c r="M325" s="6">
        <v>4</v>
      </c>
      <c r="N325" s="7">
        <v>35.42</v>
      </c>
      <c r="O325" s="8">
        <v>0</v>
      </c>
      <c r="P325" s="7">
        <v>13.31</v>
      </c>
      <c r="Q325" s="7">
        <f t="shared" si="20"/>
        <v>141.68</v>
      </c>
      <c r="R325" s="7">
        <f t="shared" si="21"/>
        <v>53.24</v>
      </c>
      <c r="S325" s="7">
        <f t="shared" si="22"/>
        <v>88.44</v>
      </c>
      <c r="T325" s="9">
        <f t="shared" si="23"/>
        <v>0.62422360248447195</v>
      </c>
      <c r="U325" s="10">
        <f>YEAR(SalesDataTable[[#This Row],[Order Date]])</f>
        <v>2026</v>
      </c>
      <c r="V325" s="9" t="str">
        <f>"Q"&amp;ROUNDUP(MONTH(SalesDataTable[[#This Row],[Order Date]])/3,0)</f>
        <v>Q1</v>
      </c>
      <c r="W325" s="6">
        <f>MONTH(SalesDataTable[[#This Row],[Order Date]])</f>
        <v>3</v>
      </c>
      <c r="X325" s="9" t="str">
        <f>TEXT(SalesDataTable[[#This Row],[Order Date]],"mmm")</f>
        <v>Mar</v>
      </c>
    </row>
    <row r="326" spans="1:24" ht="15.5">
      <c r="A326" s="3">
        <v>1797</v>
      </c>
      <c r="B326" s="4">
        <v>46090</v>
      </c>
      <c r="C326" s="12">
        <f>YEAR(SalesDataTable[[#This Row],[Order Date]])</f>
        <v>2026</v>
      </c>
      <c r="D326" s="15" t="str">
        <f>"Q"&amp;ROUNDUP(MONTH(SalesDataTable[[#This Row],[Order Date]])/3,0)</f>
        <v>Q1</v>
      </c>
      <c r="E326" s="12">
        <f>MONTH(SalesDataTable[[#This Row],[Order Date]])</f>
        <v>3</v>
      </c>
      <c r="F326" s="12" t="str">
        <f>TEXT(SalesDataTable[[#This Row],[Order Date]], "mmm")</f>
        <v>Mar</v>
      </c>
      <c r="G326" s="5" t="s">
        <v>6</v>
      </c>
      <c r="H326" s="5" t="s">
        <v>43</v>
      </c>
      <c r="I326" s="5" t="s">
        <v>2</v>
      </c>
      <c r="J326" s="5" t="s">
        <v>16</v>
      </c>
      <c r="K326" s="5" t="s">
        <v>4</v>
      </c>
      <c r="L326" s="5" t="s">
        <v>30</v>
      </c>
      <c r="M326" s="6">
        <v>1</v>
      </c>
      <c r="N326" s="7">
        <v>103.74</v>
      </c>
      <c r="O326" s="8">
        <v>0.1</v>
      </c>
      <c r="P326" s="7">
        <v>51.32</v>
      </c>
      <c r="Q326" s="7">
        <f t="shared" si="20"/>
        <v>93.366</v>
      </c>
      <c r="R326" s="7">
        <f t="shared" si="21"/>
        <v>51.32</v>
      </c>
      <c r="S326" s="7">
        <f t="shared" si="22"/>
        <v>42.045999999999999</v>
      </c>
      <c r="T326" s="9">
        <f t="shared" si="23"/>
        <v>0.45033523980892404</v>
      </c>
      <c r="U326" s="10">
        <f>YEAR(SalesDataTable[[#This Row],[Order Date]])</f>
        <v>2026</v>
      </c>
      <c r="V326" s="9" t="str">
        <f>"Q"&amp;ROUNDUP(MONTH(SalesDataTable[[#This Row],[Order Date]])/3,0)</f>
        <v>Q1</v>
      </c>
      <c r="W326" s="6">
        <f>MONTH(SalesDataTable[[#This Row],[Order Date]])</f>
        <v>3</v>
      </c>
      <c r="X326" s="9" t="str">
        <f>TEXT(SalesDataTable[[#This Row],[Order Date]],"mmm")</f>
        <v>Mar</v>
      </c>
    </row>
    <row r="327" spans="1:24" ht="15.5">
      <c r="A327" s="3">
        <v>2917</v>
      </c>
      <c r="B327" s="4">
        <v>46090</v>
      </c>
      <c r="C327" s="12">
        <f>YEAR(SalesDataTable[[#This Row],[Order Date]])</f>
        <v>2026</v>
      </c>
      <c r="D327" s="15" t="str">
        <f>"Q"&amp;ROUNDUP(MONTH(SalesDataTable[[#This Row],[Order Date]])/3,0)</f>
        <v>Q1</v>
      </c>
      <c r="E327" s="12">
        <f>MONTH(SalesDataTable[[#This Row],[Order Date]])</f>
        <v>3</v>
      </c>
      <c r="F327" s="12" t="str">
        <f>TEXT(SalesDataTable[[#This Row],[Order Date]], "mmm")</f>
        <v>Mar</v>
      </c>
      <c r="G327" s="5" t="s">
        <v>11</v>
      </c>
      <c r="H327" s="5" t="s">
        <v>52</v>
      </c>
      <c r="I327" s="5" t="s">
        <v>28</v>
      </c>
      <c r="J327" s="5" t="s">
        <v>16</v>
      </c>
      <c r="K327" s="5" t="s">
        <v>14</v>
      </c>
      <c r="L327" s="5" t="s">
        <v>48</v>
      </c>
      <c r="M327" s="6">
        <v>2</v>
      </c>
      <c r="N327" s="7">
        <v>165.49</v>
      </c>
      <c r="O327" s="8">
        <v>0.05</v>
      </c>
      <c r="P327" s="7">
        <v>89.82</v>
      </c>
      <c r="Q327" s="7">
        <f t="shared" si="20"/>
        <v>314.43099999999998</v>
      </c>
      <c r="R327" s="7">
        <f t="shared" si="21"/>
        <v>179.64</v>
      </c>
      <c r="S327" s="7">
        <f t="shared" si="22"/>
        <v>134.791</v>
      </c>
      <c r="T327" s="9">
        <f t="shared" si="23"/>
        <v>0.4286822864157796</v>
      </c>
      <c r="U327" s="10">
        <f>YEAR(SalesDataTable[[#This Row],[Order Date]])</f>
        <v>2026</v>
      </c>
      <c r="V327" s="9" t="str">
        <f>"Q"&amp;ROUNDUP(MONTH(SalesDataTable[[#This Row],[Order Date]])/3,0)</f>
        <v>Q1</v>
      </c>
      <c r="W327" s="6">
        <f>MONTH(SalesDataTable[[#This Row],[Order Date]])</f>
        <v>3</v>
      </c>
      <c r="X327" s="9" t="str">
        <f>TEXT(SalesDataTable[[#This Row],[Order Date]],"mmm")</f>
        <v>Mar</v>
      </c>
    </row>
    <row r="328" spans="1:24" ht="15.5">
      <c r="A328" s="3">
        <v>4095</v>
      </c>
      <c r="B328" s="4">
        <v>46090</v>
      </c>
      <c r="C328" s="12">
        <f>YEAR(SalesDataTable[[#This Row],[Order Date]])</f>
        <v>2026</v>
      </c>
      <c r="D328" s="15" t="str">
        <f>"Q"&amp;ROUNDUP(MONTH(SalesDataTable[[#This Row],[Order Date]])/3,0)</f>
        <v>Q1</v>
      </c>
      <c r="E328" s="12">
        <f>MONTH(SalesDataTable[[#This Row],[Order Date]])</f>
        <v>3</v>
      </c>
      <c r="F328" s="12" t="str">
        <f>TEXT(SalesDataTable[[#This Row],[Order Date]], "mmm")</f>
        <v>Mar</v>
      </c>
      <c r="G328" s="5" t="s">
        <v>6</v>
      </c>
      <c r="H328" s="5" t="s">
        <v>27</v>
      </c>
      <c r="I328" s="5" t="s">
        <v>28</v>
      </c>
      <c r="J328" s="5" t="s">
        <v>13</v>
      </c>
      <c r="K328" s="5" t="s">
        <v>9</v>
      </c>
      <c r="L328" s="5" t="s">
        <v>46</v>
      </c>
      <c r="M328" s="6">
        <v>1</v>
      </c>
      <c r="N328" s="7">
        <v>72.87</v>
      </c>
      <c r="O328" s="8">
        <v>0.05</v>
      </c>
      <c r="P328" s="7">
        <v>32</v>
      </c>
      <c r="Q328" s="7">
        <f t="shared" si="20"/>
        <v>69.226500000000001</v>
      </c>
      <c r="R328" s="7">
        <f t="shared" si="21"/>
        <v>32</v>
      </c>
      <c r="S328" s="7">
        <f t="shared" si="22"/>
        <v>37.226500000000001</v>
      </c>
      <c r="T328" s="9">
        <f t="shared" si="23"/>
        <v>0.53774927231623726</v>
      </c>
      <c r="U328" s="10">
        <f>YEAR(SalesDataTable[[#This Row],[Order Date]])</f>
        <v>2026</v>
      </c>
      <c r="V328" s="9" t="str">
        <f>"Q"&amp;ROUNDUP(MONTH(SalesDataTable[[#This Row],[Order Date]])/3,0)</f>
        <v>Q1</v>
      </c>
      <c r="W328" s="6">
        <f>MONTH(SalesDataTable[[#This Row],[Order Date]])</f>
        <v>3</v>
      </c>
      <c r="X328" s="9" t="str">
        <f>TEXT(SalesDataTable[[#This Row],[Order Date]],"mmm")</f>
        <v>Mar</v>
      </c>
    </row>
    <row r="329" spans="1:24" ht="15.5">
      <c r="A329" s="3">
        <v>5050</v>
      </c>
      <c r="B329" s="4">
        <v>46090</v>
      </c>
      <c r="C329" s="12">
        <f>YEAR(SalesDataTable[[#This Row],[Order Date]])</f>
        <v>2026</v>
      </c>
      <c r="D329" s="15" t="str">
        <f>"Q"&amp;ROUNDUP(MONTH(SalesDataTable[[#This Row],[Order Date]])/3,0)</f>
        <v>Q1</v>
      </c>
      <c r="E329" s="12">
        <f>MONTH(SalesDataTable[[#This Row],[Order Date]])</f>
        <v>3</v>
      </c>
      <c r="F329" s="12" t="str">
        <f>TEXT(SalesDataTable[[#This Row],[Order Date]], "mmm")</f>
        <v>Mar</v>
      </c>
      <c r="G329" s="5" t="s">
        <v>20</v>
      </c>
      <c r="H329" s="5" t="s">
        <v>47</v>
      </c>
      <c r="I329" s="5" t="s">
        <v>19</v>
      </c>
      <c r="J329" s="5" t="s">
        <v>3</v>
      </c>
      <c r="K329" s="5" t="s">
        <v>14</v>
      </c>
      <c r="L329" s="5" t="s">
        <v>48</v>
      </c>
      <c r="M329" s="6">
        <v>1</v>
      </c>
      <c r="N329" s="7">
        <v>161.04</v>
      </c>
      <c r="O329" s="8">
        <v>0</v>
      </c>
      <c r="P329" s="7">
        <v>85.83</v>
      </c>
      <c r="Q329" s="7">
        <f t="shared" si="20"/>
        <v>161.04</v>
      </c>
      <c r="R329" s="7">
        <f t="shared" si="21"/>
        <v>85.83</v>
      </c>
      <c r="S329" s="7">
        <f t="shared" si="22"/>
        <v>75.209999999999994</v>
      </c>
      <c r="T329" s="9">
        <f t="shared" si="23"/>
        <v>0.46702682563338299</v>
      </c>
      <c r="U329" s="10">
        <f>YEAR(SalesDataTable[[#This Row],[Order Date]])</f>
        <v>2026</v>
      </c>
      <c r="V329" s="9" t="str">
        <f>"Q"&amp;ROUNDUP(MONTH(SalesDataTable[[#This Row],[Order Date]])/3,0)</f>
        <v>Q1</v>
      </c>
      <c r="W329" s="6">
        <f>MONTH(SalesDataTable[[#This Row],[Order Date]])</f>
        <v>3</v>
      </c>
      <c r="X329" s="9" t="str">
        <f>TEXT(SalesDataTable[[#This Row],[Order Date]],"mmm")</f>
        <v>Mar</v>
      </c>
    </row>
    <row r="330" spans="1:24" ht="15.5">
      <c r="A330" s="3">
        <v>709</v>
      </c>
      <c r="B330" s="4">
        <v>46091</v>
      </c>
      <c r="C330" s="12">
        <f>YEAR(SalesDataTable[[#This Row],[Order Date]])</f>
        <v>2026</v>
      </c>
      <c r="D330" s="15" t="str">
        <f>"Q"&amp;ROUNDUP(MONTH(SalesDataTable[[#This Row],[Order Date]])/3,0)</f>
        <v>Q1</v>
      </c>
      <c r="E330" s="12">
        <f>MONTH(SalesDataTable[[#This Row],[Order Date]])</f>
        <v>3</v>
      </c>
      <c r="F330" s="12" t="str">
        <f>TEXT(SalesDataTable[[#This Row],[Order Date]], "mmm")</f>
        <v>Mar</v>
      </c>
      <c r="G330" s="5" t="s">
        <v>0</v>
      </c>
      <c r="H330" s="5" t="s">
        <v>1</v>
      </c>
      <c r="I330" s="5" t="s">
        <v>2</v>
      </c>
      <c r="J330" s="5" t="s">
        <v>13</v>
      </c>
      <c r="K330" s="5" t="s">
        <v>14</v>
      </c>
      <c r="L330" s="5" t="s">
        <v>44</v>
      </c>
      <c r="M330" s="6">
        <v>3</v>
      </c>
      <c r="N330" s="7">
        <v>130.6</v>
      </c>
      <c r="O330" s="8">
        <v>0.05</v>
      </c>
      <c r="P330" s="7">
        <v>65.62</v>
      </c>
      <c r="Q330" s="7">
        <f t="shared" si="20"/>
        <v>372.20999999999992</v>
      </c>
      <c r="R330" s="7">
        <f t="shared" si="21"/>
        <v>196.86</v>
      </c>
      <c r="S330" s="7">
        <f t="shared" si="22"/>
        <v>175.34999999999991</v>
      </c>
      <c r="T330" s="9">
        <f t="shared" si="23"/>
        <v>0.47110502135891014</v>
      </c>
      <c r="U330" s="10">
        <f>YEAR(SalesDataTable[[#This Row],[Order Date]])</f>
        <v>2026</v>
      </c>
      <c r="V330" s="9" t="str">
        <f>"Q"&amp;ROUNDUP(MONTH(SalesDataTable[[#This Row],[Order Date]])/3,0)</f>
        <v>Q1</v>
      </c>
      <c r="W330" s="6">
        <f>MONTH(SalesDataTable[[#This Row],[Order Date]])</f>
        <v>3</v>
      </c>
      <c r="X330" s="9" t="str">
        <f>TEXT(SalesDataTable[[#This Row],[Order Date]],"mmm")</f>
        <v>Mar</v>
      </c>
    </row>
    <row r="331" spans="1:24" ht="15.5">
      <c r="A331" s="3">
        <v>1073</v>
      </c>
      <c r="B331" s="4">
        <v>46091</v>
      </c>
      <c r="C331" s="12">
        <f>YEAR(SalesDataTable[[#This Row],[Order Date]])</f>
        <v>2026</v>
      </c>
      <c r="D331" s="15" t="str">
        <f>"Q"&amp;ROUNDUP(MONTH(SalesDataTable[[#This Row],[Order Date]])/3,0)</f>
        <v>Q1</v>
      </c>
      <c r="E331" s="12">
        <f>MONTH(SalesDataTable[[#This Row],[Order Date]])</f>
        <v>3</v>
      </c>
      <c r="F331" s="12" t="str">
        <f>TEXT(SalesDataTable[[#This Row],[Order Date]], "mmm")</f>
        <v>Mar</v>
      </c>
      <c r="G331" s="5" t="s">
        <v>11</v>
      </c>
      <c r="H331" s="5" t="s">
        <v>39</v>
      </c>
      <c r="I331" s="5" t="s">
        <v>28</v>
      </c>
      <c r="J331" s="5" t="s">
        <v>3</v>
      </c>
      <c r="K331" s="5" t="s">
        <v>4</v>
      </c>
      <c r="L331" s="5" t="s">
        <v>5</v>
      </c>
      <c r="M331" s="6">
        <v>2</v>
      </c>
      <c r="N331" s="7">
        <v>81.290000000000006</v>
      </c>
      <c r="O331" s="8">
        <v>0</v>
      </c>
      <c r="P331" s="7">
        <v>43.9</v>
      </c>
      <c r="Q331" s="7">
        <f t="shared" si="20"/>
        <v>162.58000000000001</v>
      </c>
      <c r="R331" s="7">
        <f t="shared" si="21"/>
        <v>87.8</v>
      </c>
      <c r="S331" s="7">
        <f t="shared" si="22"/>
        <v>74.780000000000015</v>
      </c>
      <c r="T331" s="9">
        <f t="shared" si="23"/>
        <v>0.45995817443720022</v>
      </c>
      <c r="U331" s="10">
        <f>YEAR(SalesDataTable[[#This Row],[Order Date]])</f>
        <v>2026</v>
      </c>
      <c r="V331" s="9" t="str">
        <f>"Q"&amp;ROUNDUP(MONTH(SalesDataTable[[#This Row],[Order Date]])/3,0)</f>
        <v>Q1</v>
      </c>
      <c r="W331" s="6">
        <f>MONTH(SalesDataTable[[#This Row],[Order Date]])</f>
        <v>3</v>
      </c>
      <c r="X331" s="9" t="str">
        <f>TEXT(SalesDataTable[[#This Row],[Order Date]],"mmm")</f>
        <v>Mar</v>
      </c>
    </row>
    <row r="332" spans="1:24" ht="15.5">
      <c r="A332" s="3">
        <v>2623</v>
      </c>
      <c r="B332" s="4">
        <v>46091</v>
      </c>
      <c r="C332" s="12">
        <f>YEAR(SalesDataTable[[#This Row],[Order Date]])</f>
        <v>2026</v>
      </c>
      <c r="D332" s="15" t="str">
        <f>"Q"&amp;ROUNDUP(MONTH(SalesDataTable[[#This Row],[Order Date]])/3,0)</f>
        <v>Q1</v>
      </c>
      <c r="E332" s="12">
        <f>MONTH(SalesDataTable[[#This Row],[Order Date]])</f>
        <v>3</v>
      </c>
      <c r="F332" s="12" t="str">
        <f>TEXT(SalesDataTable[[#This Row],[Order Date]], "mmm")</f>
        <v>Mar</v>
      </c>
      <c r="G332" s="5" t="s">
        <v>6</v>
      </c>
      <c r="H332" s="5" t="s">
        <v>43</v>
      </c>
      <c r="I332" s="5" t="s">
        <v>28</v>
      </c>
      <c r="J332" s="5" t="s">
        <v>13</v>
      </c>
      <c r="K332" s="5" t="s">
        <v>4</v>
      </c>
      <c r="L332" s="5" t="s">
        <v>30</v>
      </c>
      <c r="M332" s="6">
        <v>2</v>
      </c>
      <c r="N332" s="7">
        <v>103.33</v>
      </c>
      <c r="O332" s="8">
        <v>0.05</v>
      </c>
      <c r="P332" s="7">
        <v>51.58</v>
      </c>
      <c r="Q332" s="7">
        <f t="shared" si="20"/>
        <v>196.327</v>
      </c>
      <c r="R332" s="7">
        <f t="shared" si="21"/>
        <v>103.16</v>
      </c>
      <c r="S332" s="7">
        <f t="shared" si="22"/>
        <v>93.167000000000002</v>
      </c>
      <c r="T332" s="9">
        <f t="shared" si="23"/>
        <v>0.47455011282197557</v>
      </c>
      <c r="U332" s="10">
        <f>YEAR(SalesDataTable[[#This Row],[Order Date]])</f>
        <v>2026</v>
      </c>
      <c r="V332" s="9" t="str">
        <f>"Q"&amp;ROUNDUP(MONTH(SalesDataTable[[#This Row],[Order Date]])/3,0)</f>
        <v>Q1</v>
      </c>
      <c r="W332" s="6">
        <f>MONTH(SalesDataTable[[#This Row],[Order Date]])</f>
        <v>3</v>
      </c>
      <c r="X332" s="9" t="str">
        <f>TEXT(SalesDataTable[[#This Row],[Order Date]],"mmm")</f>
        <v>Mar</v>
      </c>
    </row>
    <row r="333" spans="1:24" ht="15.5">
      <c r="A333" s="3">
        <v>2625</v>
      </c>
      <c r="B333" s="4">
        <v>46091</v>
      </c>
      <c r="C333" s="12">
        <f>YEAR(SalesDataTable[[#This Row],[Order Date]])</f>
        <v>2026</v>
      </c>
      <c r="D333" s="15" t="str">
        <f>"Q"&amp;ROUNDUP(MONTH(SalesDataTable[[#This Row],[Order Date]])/3,0)</f>
        <v>Q1</v>
      </c>
      <c r="E333" s="12">
        <f>MONTH(SalesDataTable[[#This Row],[Order Date]])</f>
        <v>3</v>
      </c>
      <c r="F333" s="12" t="str">
        <f>TEXT(SalesDataTable[[#This Row],[Order Date]], "mmm")</f>
        <v>Mar</v>
      </c>
      <c r="G333" s="5" t="s">
        <v>20</v>
      </c>
      <c r="H333" s="5" t="s">
        <v>31</v>
      </c>
      <c r="I333" s="5" t="s">
        <v>19</v>
      </c>
      <c r="J333" s="5" t="s">
        <v>16</v>
      </c>
      <c r="K333" s="5" t="s">
        <v>34</v>
      </c>
      <c r="L333" s="5" t="s">
        <v>45</v>
      </c>
      <c r="M333" s="6">
        <v>2</v>
      </c>
      <c r="N333" s="7">
        <v>51.14</v>
      </c>
      <c r="O333" s="8">
        <v>0</v>
      </c>
      <c r="P333" s="7">
        <v>21.58</v>
      </c>
      <c r="Q333" s="7">
        <f t="shared" si="20"/>
        <v>102.28</v>
      </c>
      <c r="R333" s="7">
        <f t="shared" si="21"/>
        <v>43.16</v>
      </c>
      <c r="S333" s="7">
        <f t="shared" si="22"/>
        <v>59.120000000000005</v>
      </c>
      <c r="T333" s="9">
        <f t="shared" si="23"/>
        <v>0.57802111849824012</v>
      </c>
      <c r="U333" s="10">
        <f>YEAR(SalesDataTable[[#This Row],[Order Date]])</f>
        <v>2026</v>
      </c>
      <c r="V333" s="9" t="str">
        <f>"Q"&amp;ROUNDUP(MONTH(SalesDataTable[[#This Row],[Order Date]])/3,0)</f>
        <v>Q1</v>
      </c>
      <c r="W333" s="6">
        <f>MONTH(SalesDataTable[[#This Row],[Order Date]])</f>
        <v>3</v>
      </c>
      <c r="X333" s="9" t="str">
        <f>TEXT(SalesDataTable[[#This Row],[Order Date]],"mmm")</f>
        <v>Mar</v>
      </c>
    </row>
    <row r="334" spans="1:24" ht="15.5">
      <c r="A334" s="3">
        <v>3304</v>
      </c>
      <c r="B334" s="4">
        <v>46091</v>
      </c>
      <c r="C334" s="12">
        <f>YEAR(SalesDataTable[[#This Row],[Order Date]])</f>
        <v>2026</v>
      </c>
      <c r="D334" s="15" t="str">
        <f>"Q"&amp;ROUNDUP(MONTH(SalesDataTable[[#This Row],[Order Date]])/3,0)</f>
        <v>Q1</v>
      </c>
      <c r="E334" s="12">
        <f>MONTH(SalesDataTable[[#This Row],[Order Date]])</f>
        <v>3</v>
      </c>
      <c r="F334" s="12" t="str">
        <f>TEXT(SalesDataTable[[#This Row],[Order Date]], "mmm")</f>
        <v>Mar</v>
      </c>
      <c r="G334" s="5" t="s">
        <v>6</v>
      </c>
      <c r="H334" s="5" t="s">
        <v>43</v>
      </c>
      <c r="I334" s="5" t="s">
        <v>28</v>
      </c>
      <c r="J334" s="5" t="s">
        <v>3</v>
      </c>
      <c r="K334" s="5" t="s">
        <v>4</v>
      </c>
      <c r="L334" s="5" t="s">
        <v>22</v>
      </c>
      <c r="M334" s="6">
        <v>2</v>
      </c>
      <c r="N334" s="7">
        <v>49.7</v>
      </c>
      <c r="O334" s="8">
        <v>0</v>
      </c>
      <c r="P334" s="7">
        <v>23.14</v>
      </c>
      <c r="Q334" s="7">
        <f t="shared" si="20"/>
        <v>99.4</v>
      </c>
      <c r="R334" s="7">
        <f t="shared" si="21"/>
        <v>46.28</v>
      </c>
      <c r="S334" s="7">
        <f t="shared" si="22"/>
        <v>53.120000000000005</v>
      </c>
      <c r="T334" s="9">
        <f t="shared" si="23"/>
        <v>0.53440643863179071</v>
      </c>
      <c r="U334" s="10">
        <f>YEAR(SalesDataTable[[#This Row],[Order Date]])</f>
        <v>2026</v>
      </c>
      <c r="V334" s="9" t="str">
        <f>"Q"&amp;ROUNDUP(MONTH(SalesDataTable[[#This Row],[Order Date]])/3,0)</f>
        <v>Q1</v>
      </c>
      <c r="W334" s="6">
        <f>MONTH(SalesDataTable[[#This Row],[Order Date]])</f>
        <v>3</v>
      </c>
      <c r="X334" s="9" t="str">
        <f>TEXT(SalesDataTable[[#This Row],[Order Date]],"mmm")</f>
        <v>Mar</v>
      </c>
    </row>
    <row r="335" spans="1:24" ht="15.5">
      <c r="A335" s="3">
        <v>4876</v>
      </c>
      <c r="B335" s="4">
        <v>46091</v>
      </c>
      <c r="C335" s="12">
        <f>YEAR(SalesDataTable[[#This Row],[Order Date]])</f>
        <v>2026</v>
      </c>
      <c r="D335" s="15" t="str">
        <f>"Q"&amp;ROUNDUP(MONTH(SalesDataTable[[#This Row],[Order Date]])/3,0)</f>
        <v>Q1</v>
      </c>
      <c r="E335" s="12">
        <f>MONTH(SalesDataTable[[#This Row],[Order Date]])</f>
        <v>3</v>
      </c>
      <c r="F335" s="12" t="str">
        <f>TEXT(SalesDataTable[[#This Row],[Order Date]], "mmm")</f>
        <v>Mar</v>
      </c>
      <c r="G335" s="5" t="s">
        <v>20</v>
      </c>
      <c r="H335" s="5" t="s">
        <v>21</v>
      </c>
      <c r="I335" s="5" t="s">
        <v>2</v>
      </c>
      <c r="J335" s="5" t="s">
        <v>3</v>
      </c>
      <c r="K335" s="5" t="s">
        <v>4</v>
      </c>
      <c r="L335" s="5" t="s">
        <v>26</v>
      </c>
      <c r="M335" s="6">
        <v>1</v>
      </c>
      <c r="N335" s="7">
        <v>39.659999999999997</v>
      </c>
      <c r="O335" s="8">
        <v>0.05</v>
      </c>
      <c r="P335" s="7">
        <v>16.93</v>
      </c>
      <c r="Q335" s="7">
        <f t="shared" si="20"/>
        <v>37.676999999999992</v>
      </c>
      <c r="R335" s="7">
        <f t="shared" si="21"/>
        <v>16.93</v>
      </c>
      <c r="S335" s="7">
        <f t="shared" si="22"/>
        <v>20.746999999999993</v>
      </c>
      <c r="T335" s="9">
        <f t="shared" si="23"/>
        <v>0.5506542452955383</v>
      </c>
      <c r="U335" s="10">
        <f>YEAR(SalesDataTable[[#This Row],[Order Date]])</f>
        <v>2026</v>
      </c>
      <c r="V335" s="9" t="str">
        <f>"Q"&amp;ROUNDUP(MONTH(SalesDataTable[[#This Row],[Order Date]])/3,0)</f>
        <v>Q1</v>
      </c>
      <c r="W335" s="6">
        <f>MONTH(SalesDataTable[[#This Row],[Order Date]])</f>
        <v>3</v>
      </c>
      <c r="X335" s="9" t="str">
        <f>TEXT(SalesDataTable[[#This Row],[Order Date]],"mmm")</f>
        <v>Mar</v>
      </c>
    </row>
    <row r="336" spans="1:24" ht="15.5">
      <c r="A336" s="3">
        <v>83</v>
      </c>
      <c r="B336" s="4">
        <v>46092</v>
      </c>
      <c r="C336" s="12">
        <f>YEAR(SalesDataTable[[#This Row],[Order Date]])</f>
        <v>2026</v>
      </c>
      <c r="D336" s="15" t="str">
        <f>"Q"&amp;ROUNDUP(MONTH(SalesDataTable[[#This Row],[Order Date]])/3,0)</f>
        <v>Q1</v>
      </c>
      <c r="E336" s="12">
        <f>MONTH(SalesDataTable[[#This Row],[Order Date]])</f>
        <v>3</v>
      </c>
      <c r="F336" s="12" t="str">
        <f>TEXT(SalesDataTable[[#This Row],[Order Date]], "mmm")</f>
        <v>Mar</v>
      </c>
      <c r="G336" s="5" t="s">
        <v>6</v>
      </c>
      <c r="H336" s="5" t="s">
        <v>43</v>
      </c>
      <c r="I336" s="5" t="s">
        <v>8</v>
      </c>
      <c r="J336" s="5" t="s">
        <v>16</v>
      </c>
      <c r="K336" s="5" t="s">
        <v>34</v>
      </c>
      <c r="L336" s="5" t="s">
        <v>45</v>
      </c>
      <c r="M336" s="6">
        <v>4</v>
      </c>
      <c r="N336" s="7">
        <v>50.65</v>
      </c>
      <c r="O336" s="8">
        <v>0.15</v>
      </c>
      <c r="P336" s="7">
        <v>22</v>
      </c>
      <c r="Q336" s="7">
        <f t="shared" si="20"/>
        <v>172.20999999999998</v>
      </c>
      <c r="R336" s="7">
        <f t="shared" si="21"/>
        <v>88</v>
      </c>
      <c r="S336" s="7">
        <f t="shared" si="22"/>
        <v>84.20999999999998</v>
      </c>
      <c r="T336" s="9">
        <f t="shared" si="23"/>
        <v>0.48899599326403803</v>
      </c>
      <c r="U336" s="10">
        <f>YEAR(SalesDataTable[[#This Row],[Order Date]])</f>
        <v>2026</v>
      </c>
      <c r="V336" s="9" t="str">
        <f>"Q"&amp;ROUNDUP(MONTH(SalesDataTable[[#This Row],[Order Date]])/3,0)</f>
        <v>Q1</v>
      </c>
      <c r="W336" s="6">
        <f>MONTH(SalesDataTable[[#This Row],[Order Date]])</f>
        <v>3</v>
      </c>
      <c r="X336" s="9" t="str">
        <f>TEXT(SalesDataTable[[#This Row],[Order Date]],"mmm")</f>
        <v>Mar</v>
      </c>
    </row>
    <row r="337" spans="1:24" ht="15.5">
      <c r="A337" s="3">
        <v>863</v>
      </c>
      <c r="B337" s="4">
        <v>46092</v>
      </c>
      <c r="C337" s="12">
        <f>YEAR(SalesDataTable[[#This Row],[Order Date]])</f>
        <v>2026</v>
      </c>
      <c r="D337" s="15" t="str">
        <f>"Q"&amp;ROUNDUP(MONTH(SalesDataTable[[#This Row],[Order Date]])/3,0)</f>
        <v>Q1</v>
      </c>
      <c r="E337" s="12">
        <f>MONTH(SalesDataTable[[#This Row],[Order Date]])</f>
        <v>3</v>
      </c>
      <c r="F337" s="12" t="str">
        <f>TEXT(SalesDataTable[[#This Row],[Order Date]], "mmm")</f>
        <v>Mar</v>
      </c>
      <c r="G337" s="5" t="s">
        <v>11</v>
      </c>
      <c r="H337" s="5" t="s">
        <v>12</v>
      </c>
      <c r="I337" s="5" t="s">
        <v>28</v>
      </c>
      <c r="J337" s="5" t="s">
        <v>3</v>
      </c>
      <c r="K337" s="5" t="s">
        <v>34</v>
      </c>
      <c r="L337" s="5" t="s">
        <v>45</v>
      </c>
      <c r="M337" s="6">
        <v>2</v>
      </c>
      <c r="N337" s="7">
        <v>50.72</v>
      </c>
      <c r="O337" s="8">
        <v>0</v>
      </c>
      <c r="P337" s="7">
        <v>21.88</v>
      </c>
      <c r="Q337" s="7">
        <f t="shared" si="20"/>
        <v>101.44</v>
      </c>
      <c r="R337" s="7">
        <f t="shared" si="21"/>
        <v>43.76</v>
      </c>
      <c r="S337" s="7">
        <f t="shared" si="22"/>
        <v>57.68</v>
      </c>
      <c r="T337" s="9">
        <f t="shared" si="23"/>
        <v>0.56861198738170349</v>
      </c>
      <c r="U337" s="10">
        <f>YEAR(SalesDataTable[[#This Row],[Order Date]])</f>
        <v>2026</v>
      </c>
      <c r="V337" s="9" t="str">
        <f>"Q"&amp;ROUNDUP(MONTH(SalesDataTable[[#This Row],[Order Date]])/3,0)</f>
        <v>Q1</v>
      </c>
      <c r="W337" s="6">
        <f>MONTH(SalesDataTable[[#This Row],[Order Date]])</f>
        <v>3</v>
      </c>
      <c r="X337" s="9" t="str">
        <f>TEXT(SalesDataTable[[#This Row],[Order Date]],"mmm")</f>
        <v>Mar</v>
      </c>
    </row>
    <row r="338" spans="1:24" ht="15.5">
      <c r="A338" s="3">
        <v>2323</v>
      </c>
      <c r="B338" s="4">
        <v>46092</v>
      </c>
      <c r="C338" s="12">
        <f>YEAR(SalesDataTable[[#This Row],[Order Date]])</f>
        <v>2026</v>
      </c>
      <c r="D338" s="15" t="str">
        <f>"Q"&amp;ROUNDUP(MONTH(SalesDataTable[[#This Row],[Order Date]])/3,0)</f>
        <v>Q1</v>
      </c>
      <c r="E338" s="12">
        <f>MONTH(SalesDataTable[[#This Row],[Order Date]])</f>
        <v>3</v>
      </c>
      <c r="F338" s="12" t="str">
        <f>TEXT(SalesDataTable[[#This Row],[Order Date]], "mmm")</f>
        <v>Mar</v>
      </c>
      <c r="G338" s="5" t="s">
        <v>6</v>
      </c>
      <c r="H338" s="5" t="s">
        <v>43</v>
      </c>
      <c r="I338" s="5" t="s">
        <v>19</v>
      </c>
      <c r="J338" s="5" t="s">
        <v>13</v>
      </c>
      <c r="K338" s="5" t="s">
        <v>14</v>
      </c>
      <c r="L338" s="5" t="s">
        <v>15</v>
      </c>
      <c r="M338" s="6">
        <v>2</v>
      </c>
      <c r="N338" s="7">
        <v>36.08</v>
      </c>
      <c r="O338" s="8">
        <v>0.05</v>
      </c>
      <c r="P338" s="7">
        <v>13.19</v>
      </c>
      <c r="Q338" s="7">
        <f t="shared" si="20"/>
        <v>68.551999999999992</v>
      </c>
      <c r="R338" s="7">
        <f t="shared" si="21"/>
        <v>26.38</v>
      </c>
      <c r="S338" s="7">
        <f t="shared" si="22"/>
        <v>42.171999999999997</v>
      </c>
      <c r="T338" s="9">
        <f t="shared" si="23"/>
        <v>0.61518263507993931</v>
      </c>
      <c r="U338" s="10">
        <f>YEAR(SalesDataTable[[#This Row],[Order Date]])</f>
        <v>2026</v>
      </c>
      <c r="V338" s="9" t="str">
        <f>"Q"&amp;ROUNDUP(MONTH(SalesDataTable[[#This Row],[Order Date]])/3,0)</f>
        <v>Q1</v>
      </c>
      <c r="W338" s="6">
        <f>MONTH(SalesDataTable[[#This Row],[Order Date]])</f>
        <v>3</v>
      </c>
      <c r="X338" s="9" t="str">
        <f>TEXT(SalesDataTable[[#This Row],[Order Date]],"mmm")</f>
        <v>Mar</v>
      </c>
    </row>
    <row r="339" spans="1:24" ht="15.5">
      <c r="A339" s="3">
        <v>3064</v>
      </c>
      <c r="B339" s="4">
        <v>46092</v>
      </c>
      <c r="C339" s="12">
        <f>YEAR(SalesDataTable[[#This Row],[Order Date]])</f>
        <v>2026</v>
      </c>
      <c r="D339" s="15" t="str">
        <f>"Q"&amp;ROUNDUP(MONTH(SalesDataTable[[#This Row],[Order Date]])/3,0)</f>
        <v>Q1</v>
      </c>
      <c r="E339" s="12">
        <f>MONTH(SalesDataTable[[#This Row],[Order Date]])</f>
        <v>3</v>
      </c>
      <c r="F339" s="12" t="str">
        <f>TEXT(SalesDataTable[[#This Row],[Order Date]], "mmm")</f>
        <v>Mar</v>
      </c>
      <c r="G339" s="5" t="s">
        <v>20</v>
      </c>
      <c r="H339" s="5" t="s">
        <v>33</v>
      </c>
      <c r="I339" s="5" t="s">
        <v>2</v>
      </c>
      <c r="J339" s="5" t="s">
        <v>3</v>
      </c>
      <c r="K339" s="5" t="s">
        <v>23</v>
      </c>
      <c r="L339" s="5" t="s">
        <v>51</v>
      </c>
      <c r="M339" s="6">
        <v>6</v>
      </c>
      <c r="N339" s="7">
        <v>124.04</v>
      </c>
      <c r="O339" s="8">
        <v>0.05</v>
      </c>
      <c r="P339" s="7">
        <v>61.17</v>
      </c>
      <c r="Q339" s="7">
        <f t="shared" si="20"/>
        <v>707.02800000000002</v>
      </c>
      <c r="R339" s="7">
        <f t="shared" si="21"/>
        <v>367.02</v>
      </c>
      <c r="S339" s="7">
        <f t="shared" si="22"/>
        <v>340.00800000000004</v>
      </c>
      <c r="T339" s="9">
        <f t="shared" si="23"/>
        <v>0.48089750335205966</v>
      </c>
      <c r="U339" s="10">
        <f>YEAR(SalesDataTable[[#This Row],[Order Date]])</f>
        <v>2026</v>
      </c>
      <c r="V339" s="9" t="str">
        <f>"Q"&amp;ROUNDUP(MONTH(SalesDataTable[[#This Row],[Order Date]])/3,0)</f>
        <v>Q1</v>
      </c>
      <c r="W339" s="6">
        <f>MONTH(SalesDataTable[[#This Row],[Order Date]])</f>
        <v>3</v>
      </c>
      <c r="X339" s="9" t="str">
        <f>TEXT(SalesDataTable[[#This Row],[Order Date]],"mmm")</f>
        <v>Mar</v>
      </c>
    </row>
    <row r="340" spans="1:24" ht="15.5">
      <c r="A340" s="3">
        <v>4995</v>
      </c>
      <c r="B340" s="4">
        <v>46092</v>
      </c>
      <c r="C340" s="12">
        <f>YEAR(SalesDataTable[[#This Row],[Order Date]])</f>
        <v>2026</v>
      </c>
      <c r="D340" s="15" t="str">
        <f>"Q"&amp;ROUNDUP(MONTH(SalesDataTable[[#This Row],[Order Date]])/3,0)</f>
        <v>Q1</v>
      </c>
      <c r="E340" s="12">
        <f>MONTH(SalesDataTable[[#This Row],[Order Date]])</f>
        <v>3</v>
      </c>
      <c r="F340" s="12" t="str">
        <f>TEXT(SalesDataTable[[#This Row],[Order Date]], "mmm")</f>
        <v>Mar</v>
      </c>
      <c r="G340" s="5" t="s">
        <v>6</v>
      </c>
      <c r="H340" s="5" t="s">
        <v>43</v>
      </c>
      <c r="I340" s="5" t="s">
        <v>28</v>
      </c>
      <c r="J340" s="5" t="s">
        <v>13</v>
      </c>
      <c r="K340" s="5" t="s">
        <v>9</v>
      </c>
      <c r="L340" s="5" t="s">
        <v>10</v>
      </c>
      <c r="M340" s="6">
        <v>3</v>
      </c>
      <c r="N340" s="7">
        <v>90.31</v>
      </c>
      <c r="O340" s="8">
        <v>0</v>
      </c>
      <c r="P340" s="7">
        <v>44.58</v>
      </c>
      <c r="Q340" s="7">
        <f t="shared" si="20"/>
        <v>270.93</v>
      </c>
      <c r="R340" s="7">
        <f t="shared" si="21"/>
        <v>133.74</v>
      </c>
      <c r="S340" s="7">
        <f t="shared" si="22"/>
        <v>137.19</v>
      </c>
      <c r="T340" s="9">
        <f t="shared" si="23"/>
        <v>0.50636695825489975</v>
      </c>
      <c r="U340" s="10">
        <f>YEAR(SalesDataTable[[#This Row],[Order Date]])</f>
        <v>2026</v>
      </c>
      <c r="V340" s="9" t="str">
        <f>"Q"&amp;ROUNDUP(MONTH(SalesDataTable[[#This Row],[Order Date]])/3,0)</f>
        <v>Q1</v>
      </c>
      <c r="W340" s="6">
        <f>MONTH(SalesDataTable[[#This Row],[Order Date]])</f>
        <v>3</v>
      </c>
      <c r="X340" s="9" t="str">
        <f>TEXT(SalesDataTable[[#This Row],[Order Date]],"mmm")</f>
        <v>Mar</v>
      </c>
    </row>
    <row r="341" spans="1:24" ht="15.5">
      <c r="A341" s="3">
        <v>46</v>
      </c>
      <c r="B341" s="4">
        <v>46093</v>
      </c>
      <c r="C341" s="12">
        <f>YEAR(SalesDataTable[[#This Row],[Order Date]])</f>
        <v>2026</v>
      </c>
      <c r="D341" s="15" t="str">
        <f>"Q"&amp;ROUNDUP(MONTH(SalesDataTable[[#This Row],[Order Date]])/3,0)</f>
        <v>Q1</v>
      </c>
      <c r="E341" s="12">
        <f>MONTH(SalesDataTable[[#This Row],[Order Date]])</f>
        <v>3</v>
      </c>
      <c r="F341" s="12" t="str">
        <f>TEXT(SalesDataTable[[#This Row],[Order Date]], "mmm")</f>
        <v>Mar</v>
      </c>
      <c r="G341" s="5" t="s">
        <v>20</v>
      </c>
      <c r="H341" s="5" t="s">
        <v>31</v>
      </c>
      <c r="I341" s="5" t="s">
        <v>2</v>
      </c>
      <c r="J341" s="5" t="s">
        <v>3</v>
      </c>
      <c r="K341" s="5" t="s">
        <v>9</v>
      </c>
      <c r="L341" s="5" t="s">
        <v>46</v>
      </c>
      <c r="M341" s="6">
        <v>4</v>
      </c>
      <c r="N341" s="7">
        <v>72.63</v>
      </c>
      <c r="O341" s="8">
        <v>0.1</v>
      </c>
      <c r="P341" s="7">
        <v>31.45</v>
      </c>
      <c r="Q341" s="7">
        <f t="shared" si="20"/>
        <v>261.46800000000002</v>
      </c>
      <c r="R341" s="7">
        <f t="shared" si="21"/>
        <v>125.8</v>
      </c>
      <c r="S341" s="7">
        <f t="shared" si="22"/>
        <v>135.66800000000001</v>
      </c>
      <c r="T341" s="9">
        <f t="shared" si="23"/>
        <v>0.51887037801948999</v>
      </c>
      <c r="U341" s="10">
        <f>YEAR(SalesDataTable[[#This Row],[Order Date]])</f>
        <v>2026</v>
      </c>
      <c r="V341" s="9" t="str">
        <f>"Q"&amp;ROUNDUP(MONTH(SalesDataTable[[#This Row],[Order Date]])/3,0)</f>
        <v>Q1</v>
      </c>
      <c r="W341" s="6">
        <f>MONTH(SalesDataTable[[#This Row],[Order Date]])</f>
        <v>3</v>
      </c>
      <c r="X341" s="9" t="str">
        <f>TEXT(SalesDataTable[[#This Row],[Order Date]],"mmm")</f>
        <v>Mar</v>
      </c>
    </row>
    <row r="342" spans="1:24" ht="15.5">
      <c r="A342" s="3">
        <v>443</v>
      </c>
      <c r="B342" s="4">
        <v>46093</v>
      </c>
      <c r="C342" s="12">
        <f>YEAR(SalesDataTable[[#This Row],[Order Date]])</f>
        <v>2026</v>
      </c>
      <c r="D342" s="15" t="str">
        <f>"Q"&amp;ROUNDUP(MONTH(SalesDataTable[[#This Row],[Order Date]])/3,0)</f>
        <v>Q1</v>
      </c>
      <c r="E342" s="12">
        <f>MONTH(SalesDataTable[[#This Row],[Order Date]])</f>
        <v>3</v>
      </c>
      <c r="F342" s="12" t="str">
        <f>TEXT(SalesDataTable[[#This Row],[Order Date]], "mmm")</f>
        <v>Mar</v>
      </c>
      <c r="G342" s="5" t="s">
        <v>6</v>
      </c>
      <c r="H342" s="5" t="s">
        <v>49</v>
      </c>
      <c r="I342" s="5" t="s">
        <v>2</v>
      </c>
      <c r="J342" s="5" t="s">
        <v>3</v>
      </c>
      <c r="K342" s="5" t="s">
        <v>34</v>
      </c>
      <c r="L342" s="5" t="s">
        <v>35</v>
      </c>
      <c r="M342" s="6">
        <v>3</v>
      </c>
      <c r="N342" s="7">
        <v>39.9</v>
      </c>
      <c r="O342" s="8">
        <v>0</v>
      </c>
      <c r="P342" s="7">
        <v>14.49</v>
      </c>
      <c r="Q342" s="7">
        <f t="shared" si="20"/>
        <v>119.69999999999999</v>
      </c>
      <c r="R342" s="7">
        <f t="shared" si="21"/>
        <v>43.47</v>
      </c>
      <c r="S342" s="7">
        <f t="shared" si="22"/>
        <v>76.22999999999999</v>
      </c>
      <c r="T342" s="9">
        <f t="shared" si="23"/>
        <v>0.63684210526315788</v>
      </c>
      <c r="U342" s="10">
        <f>YEAR(SalesDataTable[[#This Row],[Order Date]])</f>
        <v>2026</v>
      </c>
      <c r="V342" s="9" t="str">
        <f>"Q"&amp;ROUNDUP(MONTH(SalesDataTable[[#This Row],[Order Date]])/3,0)</f>
        <v>Q1</v>
      </c>
      <c r="W342" s="6">
        <f>MONTH(SalesDataTable[[#This Row],[Order Date]])</f>
        <v>3</v>
      </c>
      <c r="X342" s="9" t="str">
        <f>TEXT(SalesDataTable[[#This Row],[Order Date]],"mmm")</f>
        <v>Mar</v>
      </c>
    </row>
    <row r="343" spans="1:24" ht="15.5">
      <c r="A343" s="3">
        <v>759</v>
      </c>
      <c r="B343" s="4">
        <v>46093</v>
      </c>
      <c r="C343" s="12">
        <f>YEAR(SalesDataTable[[#This Row],[Order Date]])</f>
        <v>2026</v>
      </c>
      <c r="D343" s="15" t="str">
        <f>"Q"&amp;ROUNDUP(MONTH(SalesDataTable[[#This Row],[Order Date]])/3,0)</f>
        <v>Q1</v>
      </c>
      <c r="E343" s="12">
        <f>MONTH(SalesDataTable[[#This Row],[Order Date]])</f>
        <v>3</v>
      </c>
      <c r="F343" s="12" t="str">
        <f>TEXT(SalesDataTable[[#This Row],[Order Date]], "mmm")</f>
        <v>Mar</v>
      </c>
      <c r="G343" s="5" t="s">
        <v>6</v>
      </c>
      <c r="H343" s="5" t="s">
        <v>43</v>
      </c>
      <c r="I343" s="5" t="s">
        <v>2</v>
      </c>
      <c r="J343" s="5" t="s">
        <v>13</v>
      </c>
      <c r="K343" s="5" t="s">
        <v>34</v>
      </c>
      <c r="L343" s="5" t="s">
        <v>45</v>
      </c>
      <c r="M343" s="6">
        <v>1</v>
      </c>
      <c r="N343" s="7">
        <v>49.79</v>
      </c>
      <c r="O343" s="8">
        <v>0.1</v>
      </c>
      <c r="P343" s="7">
        <v>22.29</v>
      </c>
      <c r="Q343" s="7">
        <f t="shared" si="20"/>
        <v>44.811</v>
      </c>
      <c r="R343" s="7">
        <f t="shared" si="21"/>
        <v>22.29</v>
      </c>
      <c r="S343" s="7">
        <f t="shared" si="22"/>
        <v>22.521000000000001</v>
      </c>
      <c r="T343" s="9">
        <f t="shared" si="23"/>
        <v>0.5025774921336279</v>
      </c>
      <c r="U343" s="10">
        <f>YEAR(SalesDataTable[[#This Row],[Order Date]])</f>
        <v>2026</v>
      </c>
      <c r="V343" s="9" t="str">
        <f>"Q"&amp;ROUNDUP(MONTH(SalesDataTable[[#This Row],[Order Date]])/3,0)</f>
        <v>Q1</v>
      </c>
      <c r="W343" s="6">
        <f>MONTH(SalesDataTable[[#This Row],[Order Date]])</f>
        <v>3</v>
      </c>
      <c r="X343" s="9" t="str">
        <f>TEXT(SalesDataTable[[#This Row],[Order Date]],"mmm")</f>
        <v>Mar</v>
      </c>
    </row>
    <row r="344" spans="1:24" ht="15.5">
      <c r="A344" s="3">
        <v>1097</v>
      </c>
      <c r="B344" s="4">
        <v>46093</v>
      </c>
      <c r="C344" s="12">
        <f>YEAR(SalesDataTable[[#This Row],[Order Date]])</f>
        <v>2026</v>
      </c>
      <c r="D344" s="15" t="str">
        <f>"Q"&amp;ROUNDUP(MONTH(SalesDataTable[[#This Row],[Order Date]])/3,0)</f>
        <v>Q1</v>
      </c>
      <c r="E344" s="12">
        <f>MONTH(SalesDataTable[[#This Row],[Order Date]])</f>
        <v>3</v>
      </c>
      <c r="F344" s="12" t="str">
        <f>TEXT(SalesDataTable[[#This Row],[Order Date]], "mmm")</f>
        <v>Mar</v>
      </c>
      <c r="G344" s="5" t="s">
        <v>11</v>
      </c>
      <c r="H344" s="5" t="s">
        <v>12</v>
      </c>
      <c r="I344" s="5" t="s">
        <v>28</v>
      </c>
      <c r="J344" s="5" t="s">
        <v>13</v>
      </c>
      <c r="K344" s="5" t="s">
        <v>4</v>
      </c>
      <c r="L344" s="5" t="s">
        <v>26</v>
      </c>
      <c r="M344" s="6">
        <v>1</v>
      </c>
      <c r="N344" s="7">
        <v>41.24</v>
      </c>
      <c r="O344" s="8">
        <v>0.05</v>
      </c>
      <c r="P344" s="7">
        <v>16.64</v>
      </c>
      <c r="Q344" s="7">
        <f t="shared" si="20"/>
        <v>39.177999999999997</v>
      </c>
      <c r="R344" s="7">
        <f t="shared" si="21"/>
        <v>16.64</v>
      </c>
      <c r="S344" s="7">
        <f t="shared" si="22"/>
        <v>22.537999999999997</v>
      </c>
      <c r="T344" s="9">
        <f t="shared" si="23"/>
        <v>0.57527183623462141</v>
      </c>
      <c r="U344" s="10">
        <f>YEAR(SalesDataTable[[#This Row],[Order Date]])</f>
        <v>2026</v>
      </c>
      <c r="V344" s="9" t="str">
        <f>"Q"&amp;ROUNDUP(MONTH(SalesDataTable[[#This Row],[Order Date]])/3,0)</f>
        <v>Q1</v>
      </c>
      <c r="W344" s="6">
        <f>MONTH(SalesDataTable[[#This Row],[Order Date]])</f>
        <v>3</v>
      </c>
      <c r="X344" s="9" t="str">
        <f>TEXT(SalesDataTable[[#This Row],[Order Date]],"mmm")</f>
        <v>Mar</v>
      </c>
    </row>
    <row r="345" spans="1:24" ht="15.5">
      <c r="A345" s="3">
        <v>2152</v>
      </c>
      <c r="B345" s="4">
        <v>46093</v>
      </c>
      <c r="C345" s="12">
        <f>YEAR(SalesDataTable[[#This Row],[Order Date]])</f>
        <v>2026</v>
      </c>
      <c r="D345" s="15" t="str">
        <f>"Q"&amp;ROUNDUP(MONTH(SalesDataTable[[#This Row],[Order Date]])/3,0)</f>
        <v>Q1</v>
      </c>
      <c r="E345" s="12">
        <f>MONTH(SalesDataTable[[#This Row],[Order Date]])</f>
        <v>3</v>
      </c>
      <c r="F345" s="12" t="str">
        <f>TEXT(SalesDataTable[[#This Row],[Order Date]], "mmm")</f>
        <v>Mar</v>
      </c>
      <c r="G345" s="5" t="s">
        <v>0</v>
      </c>
      <c r="H345" s="5" t="s">
        <v>36</v>
      </c>
      <c r="I345" s="5" t="s">
        <v>2</v>
      </c>
      <c r="J345" s="5" t="s">
        <v>13</v>
      </c>
      <c r="K345" s="5" t="s">
        <v>9</v>
      </c>
      <c r="L345" s="5" t="s">
        <v>17</v>
      </c>
      <c r="M345" s="6">
        <v>1</v>
      </c>
      <c r="N345" s="7">
        <v>142.88999999999999</v>
      </c>
      <c r="O345" s="8">
        <v>0</v>
      </c>
      <c r="P345" s="7">
        <v>81.099999999999994</v>
      </c>
      <c r="Q345" s="7">
        <f t="shared" si="20"/>
        <v>142.88999999999999</v>
      </c>
      <c r="R345" s="7">
        <f t="shared" si="21"/>
        <v>81.099999999999994</v>
      </c>
      <c r="S345" s="7">
        <f t="shared" si="22"/>
        <v>61.789999999999992</v>
      </c>
      <c r="T345" s="9">
        <f t="shared" si="23"/>
        <v>0.43243054097557559</v>
      </c>
      <c r="U345" s="10">
        <f>YEAR(SalesDataTable[[#This Row],[Order Date]])</f>
        <v>2026</v>
      </c>
      <c r="V345" s="9" t="str">
        <f>"Q"&amp;ROUNDUP(MONTH(SalesDataTable[[#This Row],[Order Date]])/3,0)</f>
        <v>Q1</v>
      </c>
      <c r="W345" s="6">
        <f>MONTH(SalesDataTable[[#This Row],[Order Date]])</f>
        <v>3</v>
      </c>
      <c r="X345" s="9" t="str">
        <f>TEXT(SalesDataTable[[#This Row],[Order Date]],"mmm")</f>
        <v>Mar</v>
      </c>
    </row>
    <row r="346" spans="1:24" ht="15.5">
      <c r="A346" s="3">
        <v>2512</v>
      </c>
      <c r="B346" s="4">
        <v>46093</v>
      </c>
      <c r="C346" s="12">
        <f>YEAR(SalesDataTable[[#This Row],[Order Date]])</f>
        <v>2026</v>
      </c>
      <c r="D346" s="15" t="str">
        <f>"Q"&amp;ROUNDUP(MONTH(SalesDataTable[[#This Row],[Order Date]])/3,0)</f>
        <v>Q1</v>
      </c>
      <c r="E346" s="12">
        <f>MONTH(SalesDataTable[[#This Row],[Order Date]])</f>
        <v>3</v>
      </c>
      <c r="F346" s="12" t="str">
        <f>TEXT(SalesDataTable[[#This Row],[Order Date]], "mmm")</f>
        <v>Mar</v>
      </c>
      <c r="G346" s="5" t="s">
        <v>6</v>
      </c>
      <c r="H346" s="5" t="s">
        <v>7</v>
      </c>
      <c r="I346" s="5" t="s">
        <v>2</v>
      </c>
      <c r="J346" s="5" t="s">
        <v>13</v>
      </c>
      <c r="K346" s="5" t="s">
        <v>23</v>
      </c>
      <c r="L346" s="5" t="s">
        <v>29</v>
      </c>
      <c r="M346" s="6">
        <v>2</v>
      </c>
      <c r="N346" s="7">
        <v>192.76</v>
      </c>
      <c r="O346" s="8">
        <v>0</v>
      </c>
      <c r="P346" s="7">
        <v>103.08</v>
      </c>
      <c r="Q346" s="7">
        <f t="shared" si="20"/>
        <v>385.52</v>
      </c>
      <c r="R346" s="7">
        <f t="shared" si="21"/>
        <v>206.16</v>
      </c>
      <c r="S346" s="7">
        <f t="shared" si="22"/>
        <v>179.35999999999999</v>
      </c>
      <c r="T346" s="9">
        <f t="shared" si="23"/>
        <v>0.46524175140070551</v>
      </c>
      <c r="U346" s="10">
        <f>YEAR(SalesDataTable[[#This Row],[Order Date]])</f>
        <v>2026</v>
      </c>
      <c r="V346" s="9" t="str">
        <f>"Q"&amp;ROUNDUP(MONTH(SalesDataTable[[#This Row],[Order Date]])/3,0)</f>
        <v>Q1</v>
      </c>
      <c r="W346" s="6">
        <f>MONTH(SalesDataTable[[#This Row],[Order Date]])</f>
        <v>3</v>
      </c>
      <c r="X346" s="9" t="str">
        <f>TEXT(SalesDataTable[[#This Row],[Order Date]],"mmm")</f>
        <v>Mar</v>
      </c>
    </row>
    <row r="347" spans="1:24" ht="15.5">
      <c r="A347" s="3">
        <v>2578</v>
      </c>
      <c r="B347" s="4">
        <v>46093</v>
      </c>
      <c r="C347" s="12">
        <f>YEAR(SalesDataTable[[#This Row],[Order Date]])</f>
        <v>2026</v>
      </c>
      <c r="D347" s="15" t="str">
        <f>"Q"&amp;ROUNDUP(MONTH(SalesDataTable[[#This Row],[Order Date]])/3,0)</f>
        <v>Q1</v>
      </c>
      <c r="E347" s="12">
        <f>MONTH(SalesDataTable[[#This Row],[Order Date]])</f>
        <v>3</v>
      </c>
      <c r="F347" s="12" t="str">
        <f>TEXT(SalesDataTable[[#This Row],[Order Date]], "mmm")</f>
        <v>Mar</v>
      </c>
      <c r="G347" s="5" t="s">
        <v>11</v>
      </c>
      <c r="H347" s="5" t="s">
        <v>25</v>
      </c>
      <c r="I347" s="5" t="s">
        <v>2</v>
      </c>
      <c r="J347" s="5" t="s">
        <v>13</v>
      </c>
      <c r="K347" s="5" t="s">
        <v>14</v>
      </c>
      <c r="L347" s="5" t="s">
        <v>48</v>
      </c>
      <c r="M347" s="6">
        <v>1</v>
      </c>
      <c r="N347" s="7">
        <v>165.72</v>
      </c>
      <c r="O347" s="8">
        <v>0</v>
      </c>
      <c r="P347" s="7">
        <v>89.31</v>
      </c>
      <c r="Q347" s="7">
        <f t="shared" si="20"/>
        <v>165.72</v>
      </c>
      <c r="R347" s="7">
        <f t="shared" si="21"/>
        <v>89.31</v>
      </c>
      <c r="S347" s="7">
        <f t="shared" si="22"/>
        <v>76.41</v>
      </c>
      <c r="T347" s="9">
        <f t="shared" si="23"/>
        <v>0.46107892831281677</v>
      </c>
      <c r="U347" s="10">
        <f>YEAR(SalesDataTable[[#This Row],[Order Date]])</f>
        <v>2026</v>
      </c>
      <c r="V347" s="9" t="str">
        <f>"Q"&amp;ROUNDUP(MONTH(SalesDataTable[[#This Row],[Order Date]])/3,0)</f>
        <v>Q1</v>
      </c>
      <c r="W347" s="6">
        <f>MONTH(SalesDataTable[[#This Row],[Order Date]])</f>
        <v>3</v>
      </c>
      <c r="X347" s="9" t="str">
        <f>TEXT(SalesDataTable[[#This Row],[Order Date]],"mmm")</f>
        <v>Mar</v>
      </c>
    </row>
    <row r="348" spans="1:24" ht="15.5">
      <c r="A348" s="3">
        <v>3302</v>
      </c>
      <c r="B348" s="4">
        <v>46093</v>
      </c>
      <c r="C348" s="12">
        <f>YEAR(SalesDataTable[[#This Row],[Order Date]])</f>
        <v>2026</v>
      </c>
      <c r="D348" s="15" t="str">
        <f>"Q"&amp;ROUNDUP(MONTH(SalesDataTable[[#This Row],[Order Date]])/3,0)</f>
        <v>Q1</v>
      </c>
      <c r="E348" s="12">
        <f>MONTH(SalesDataTable[[#This Row],[Order Date]])</f>
        <v>3</v>
      </c>
      <c r="F348" s="12" t="str">
        <f>TEXT(SalesDataTable[[#This Row],[Order Date]], "mmm")</f>
        <v>Mar</v>
      </c>
      <c r="G348" s="5" t="s">
        <v>20</v>
      </c>
      <c r="H348" s="5" t="s">
        <v>31</v>
      </c>
      <c r="I348" s="5" t="s">
        <v>19</v>
      </c>
      <c r="J348" s="5" t="s">
        <v>16</v>
      </c>
      <c r="K348" s="5" t="s">
        <v>14</v>
      </c>
      <c r="L348" s="5" t="s">
        <v>48</v>
      </c>
      <c r="M348" s="6">
        <v>2</v>
      </c>
      <c r="N348" s="7">
        <v>164.33</v>
      </c>
      <c r="O348" s="8">
        <v>0</v>
      </c>
      <c r="P348" s="7">
        <v>86.07</v>
      </c>
      <c r="Q348" s="7">
        <f t="shared" si="20"/>
        <v>328.66</v>
      </c>
      <c r="R348" s="7">
        <f t="shared" si="21"/>
        <v>172.14</v>
      </c>
      <c r="S348" s="7">
        <f t="shared" si="22"/>
        <v>156.52000000000004</v>
      </c>
      <c r="T348" s="9">
        <f t="shared" si="23"/>
        <v>0.47623684050386428</v>
      </c>
      <c r="U348" s="10">
        <f>YEAR(SalesDataTable[[#This Row],[Order Date]])</f>
        <v>2026</v>
      </c>
      <c r="V348" s="9" t="str">
        <f>"Q"&amp;ROUNDUP(MONTH(SalesDataTable[[#This Row],[Order Date]])/3,0)</f>
        <v>Q1</v>
      </c>
      <c r="W348" s="6">
        <f>MONTH(SalesDataTable[[#This Row],[Order Date]])</f>
        <v>3</v>
      </c>
      <c r="X348" s="9" t="str">
        <f>TEXT(SalesDataTable[[#This Row],[Order Date]],"mmm")</f>
        <v>Mar</v>
      </c>
    </row>
    <row r="349" spans="1:24" ht="15.5">
      <c r="A349" s="3">
        <v>3752</v>
      </c>
      <c r="B349" s="4">
        <v>46093</v>
      </c>
      <c r="C349" s="12">
        <f>YEAR(SalesDataTable[[#This Row],[Order Date]])</f>
        <v>2026</v>
      </c>
      <c r="D349" s="15" t="str">
        <f>"Q"&amp;ROUNDUP(MONTH(SalesDataTable[[#This Row],[Order Date]])/3,0)</f>
        <v>Q1</v>
      </c>
      <c r="E349" s="12">
        <f>MONTH(SalesDataTable[[#This Row],[Order Date]])</f>
        <v>3</v>
      </c>
      <c r="F349" s="12" t="str">
        <f>TEXT(SalesDataTable[[#This Row],[Order Date]], "mmm")</f>
        <v>Mar</v>
      </c>
      <c r="G349" s="5" t="s">
        <v>20</v>
      </c>
      <c r="H349" s="5" t="s">
        <v>33</v>
      </c>
      <c r="I349" s="5" t="s">
        <v>8</v>
      </c>
      <c r="J349" s="5" t="s">
        <v>16</v>
      </c>
      <c r="K349" s="5" t="s">
        <v>14</v>
      </c>
      <c r="L349" s="5" t="s">
        <v>32</v>
      </c>
      <c r="M349" s="6">
        <v>3</v>
      </c>
      <c r="N349" s="7">
        <v>45.8</v>
      </c>
      <c r="O349" s="8">
        <v>0.15</v>
      </c>
      <c r="P349" s="7">
        <v>18.47</v>
      </c>
      <c r="Q349" s="7">
        <f t="shared" si="20"/>
        <v>116.78999999999998</v>
      </c>
      <c r="R349" s="7">
        <f t="shared" si="21"/>
        <v>55.41</v>
      </c>
      <c r="S349" s="7">
        <f t="shared" si="22"/>
        <v>61.379999999999981</v>
      </c>
      <c r="T349" s="9">
        <f t="shared" si="23"/>
        <v>0.52555869509375797</v>
      </c>
      <c r="U349" s="10">
        <f>YEAR(SalesDataTable[[#This Row],[Order Date]])</f>
        <v>2026</v>
      </c>
      <c r="V349" s="9" t="str">
        <f>"Q"&amp;ROUNDUP(MONTH(SalesDataTable[[#This Row],[Order Date]])/3,0)</f>
        <v>Q1</v>
      </c>
      <c r="W349" s="6">
        <f>MONTH(SalesDataTable[[#This Row],[Order Date]])</f>
        <v>3</v>
      </c>
      <c r="X349" s="9" t="str">
        <f>TEXT(SalesDataTable[[#This Row],[Order Date]],"mmm")</f>
        <v>Mar</v>
      </c>
    </row>
    <row r="350" spans="1:24" ht="15.5">
      <c r="A350" s="3">
        <v>4839</v>
      </c>
      <c r="B350" s="4">
        <v>46093</v>
      </c>
      <c r="C350" s="12">
        <f>YEAR(SalesDataTable[[#This Row],[Order Date]])</f>
        <v>2026</v>
      </c>
      <c r="D350" s="15" t="str">
        <f>"Q"&amp;ROUNDUP(MONTH(SalesDataTable[[#This Row],[Order Date]])/3,0)</f>
        <v>Q1</v>
      </c>
      <c r="E350" s="12">
        <f>MONTH(SalesDataTable[[#This Row],[Order Date]])</f>
        <v>3</v>
      </c>
      <c r="F350" s="12" t="str">
        <f>TEXT(SalesDataTable[[#This Row],[Order Date]], "mmm")</f>
        <v>Mar</v>
      </c>
      <c r="G350" s="5" t="s">
        <v>6</v>
      </c>
      <c r="H350" s="5" t="s">
        <v>7</v>
      </c>
      <c r="I350" s="5" t="s">
        <v>2</v>
      </c>
      <c r="J350" s="5" t="s">
        <v>13</v>
      </c>
      <c r="K350" s="5" t="s">
        <v>4</v>
      </c>
      <c r="L350" s="5" t="s">
        <v>30</v>
      </c>
      <c r="M350" s="6">
        <v>2</v>
      </c>
      <c r="N350" s="7">
        <v>103.08</v>
      </c>
      <c r="O350" s="8">
        <v>0.05</v>
      </c>
      <c r="P350" s="7">
        <v>49.27</v>
      </c>
      <c r="Q350" s="7">
        <f t="shared" si="20"/>
        <v>195.85199999999998</v>
      </c>
      <c r="R350" s="7">
        <f t="shared" si="21"/>
        <v>98.54</v>
      </c>
      <c r="S350" s="7">
        <f t="shared" si="22"/>
        <v>97.311999999999969</v>
      </c>
      <c r="T350" s="9">
        <f t="shared" si="23"/>
        <v>0.49686497967853266</v>
      </c>
      <c r="U350" s="10">
        <f>YEAR(SalesDataTable[[#This Row],[Order Date]])</f>
        <v>2026</v>
      </c>
      <c r="V350" s="9" t="str">
        <f>"Q"&amp;ROUNDUP(MONTH(SalesDataTable[[#This Row],[Order Date]])/3,0)</f>
        <v>Q1</v>
      </c>
      <c r="W350" s="6">
        <f>MONTH(SalesDataTable[[#This Row],[Order Date]])</f>
        <v>3</v>
      </c>
      <c r="X350" s="9" t="str">
        <f>TEXT(SalesDataTable[[#This Row],[Order Date]],"mmm")</f>
        <v>Mar</v>
      </c>
    </row>
    <row r="351" spans="1:24" ht="15.5">
      <c r="A351" s="3">
        <v>264</v>
      </c>
      <c r="B351" s="4">
        <v>46094</v>
      </c>
      <c r="C351" s="12">
        <f>YEAR(SalesDataTable[[#This Row],[Order Date]])</f>
        <v>2026</v>
      </c>
      <c r="D351" s="15" t="str">
        <f>"Q"&amp;ROUNDUP(MONTH(SalesDataTable[[#This Row],[Order Date]])/3,0)</f>
        <v>Q1</v>
      </c>
      <c r="E351" s="12">
        <f>MONTH(SalesDataTable[[#This Row],[Order Date]])</f>
        <v>3</v>
      </c>
      <c r="F351" s="12" t="str">
        <f>TEXT(SalesDataTable[[#This Row],[Order Date]], "mmm")</f>
        <v>Mar</v>
      </c>
      <c r="G351" s="5" t="s">
        <v>0</v>
      </c>
      <c r="H351" s="5" t="s">
        <v>1</v>
      </c>
      <c r="I351" s="5" t="s">
        <v>2</v>
      </c>
      <c r="J351" s="5" t="s">
        <v>16</v>
      </c>
      <c r="K351" s="5" t="s">
        <v>14</v>
      </c>
      <c r="L351" s="5" t="s">
        <v>32</v>
      </c>
      <c r="M351" s="6">
        <v>4</v>
      </c>
      <c r="N351" s="7">
        <v>47.33</v>
      </c>
      <c r="O351" s="8">
        <v>0</v>
      </c>
      <c r="P351" s="7">
        <v>18.739999999999998</v>
      </c>
      <c r="Q351" s="7">
        <f t="shared" si="20"/>
        <v>189.32</v>
      </c>
      <c r="R351" s="7">
        <f t="shared" si="21"/>
        <v>74.959999999999994</v>
      </c>
      <c r="S351" s="7">
        <f t="shared" si="22"/>
        <v>114.36</v>
      </c>
      <c r="T351" s="9">
        <f t="shared" si="23"/>
        <v>0.60405662370589475</v>
      </c>
      <c r="U351" s="10">
        <f>YEAR(SalesDataTable[[#This Row],[Order Date]])</f>
        <v>2026</v>
      </c>
      <c r="V351" s="9" t="str">
        <f>"Q"&amp;ROUNDUP(MONTH(SalesDataTable[[#This Row],[Order Date]])/3,0)</f>
        <v>Q1</v>
      </c>
      <c r="W351" s="6">
        <f>MONTH(SalesDataTable[[#This Row],[Order Date]])</f>
        <v>3</v>
      </c>
      <c r="X351" s="9" t="str">
        <f>TEXT(SalesDataTable[[#This Row],[Order Date]],"mmm")</f>
        <v>Mar</v>
      </c>
    </row>
    <row r="352" spans="1:24" ht="15.5">
      <c r="A352" s="3">
        <v>2498</v>
      </c>
      <c r="B352" s="4">
        <v>46094</v>
      </c>
      <c r="C352" s="12">
        <f>YEAR(SalesDataTable[[#This Row],[Order Date]])</f>
        <v>2026</v>
      </c>
      <c r="D352" s="15" t="str">
        <f>"Q"&amp;ROUNDUP(MONTH(SalesDataTable[[#This Row],[Order Date]])/3,0)</f>
        <v>Q1</v>
      </c>
      <c r="E352" s="12">
        <f>MONTH(SalesDataTable[[#This Row],[Order Date]])</f>
        <v>3</v>
      </c>
      <c r="F352" s="12" t="str">
        <f>TEXT(SalesDataTable[[#This Row],[Order Date]], "mmm")</f>
        <v>Mar</v>
      </c>
      <c r="G352" s="5" t="s">
        <v>11</v>
      </c>
      <c r="H352" s="5" t="s">
        <v>18</v>
      </c>
      <c r="I352" s="5" t="s">
        <v>19</v>
      </c>
      <c r="J352" s="5" t="s">
        <v>13</v>
      </c>
      <c r="K352" s="5" t="s">
        <v>4</v>
      </c>
      <c r="L352" s="5" t="s">
        <v>22</v>
      </c>
      <c r="M352" s="6">
        <v>1</v>
      </c>
      <c r="N352" s="7">
        <v>50.04</v>
      </c>
      <c r="O352" s="8">
        <v>0</v>
      </c>
      <c r="P352" s="7">
        <v>22.64</v>
      </c>
      <c r="Q352" s="7">
        <f t="shared" si="20"/>
        <v>50.04</v>
      </c>
      <c r="R352" s="7">
        <f t="shared" si="21"/>
        <v>22.64</v>
      </c>
      <c r="S352" s="7">
        <f t="shared" si="22"/>
        <v>27.4</v>
      </c>
      <c r="T352" s="9">
        <f t="shared" si="23"/>
        <v>0.54756195043964828</v>
      </c>
      <c r="U352" s="10">
        <f>YEAR(SalesDataTable[[#This Row],[Order Date]])</f>
        <v>2026</v>
      </c>
      <c r="V352" s="9" t="str">
        <f>"Q"&amp;ROUNDUP(MONTH(SalesDataTable[[#This Row],[Order Date]])/3,0)</f>
        <v>Q1</v>
      </c>
      <c r="W352" s="6">
        <f>MONTH(SalesDataTable[[#This Row],[Order Date]])</f>
        <v>3</v>
      </c>
      <c r="X352" s="9" t="str">
        <f>TEXT(SalesDataTable[[#This Row],[Order Date]],"mmm")</f>
        <v>Mar</v>
      </c>
    </row>
    <row r="353" spans="1:24" ht="15.5">
      <c r="A353" s="3">
        <v>3929</v>
      </c>
      <c r="B353" s="4">
        <v>46094</v>
      </c>
      <c r="C353" s="12">
        <f>YEAR(SalesDataTable[[#This Row],[Order Date]])</f>
        <v>2026</v>
      </c>
      <c r="D353" s="15" t="str">
        <f>"Q"&amp;ROUNDUP(MONTH(SalesDataTable[[#This Row],[Order Date]])/3,0)</f>
        <v>Q1</v>
      </c>
      <c r="E353" s="12">
        <f>MONTH(SalesDataTable[[#This Row],[Order Date]])</f>
        <v>3</v>
      </c>
      <c r="F353" s="12" t="str">
        <f>TEXT(SalesDataTable[[#This Row],[Order Date]], "mmm")</f>
        <v>Mar</v>
      </c>
      <c r="G353" s="5" t="s">
        <v>20</v>
      </c>
      <c r="H353" s="5" t="s">
        <v>47</v>
      </c>
      <c r="I353" s="5" t="s">
        <v>2</v>
      </c>
      <c r="J353" s="5" t="s">
        <v>13</v>
      </c>
      <c r="K353" s="5" t="s">
        <v>34</v>
      </c>
      <c r="L353" s="5" t="s">
        <v>38</v>
      </c>
      <c r="M353" s="6">
        <v>1</v>
      </c>
      <c r="N353" s="7">
        <v>125.69</v>
      </c>
      <c r="O353" s="8">
        <v>0</v>
      </c>
      <c r="P353" s="7">
        <v>67.150000000000006</v>
      </c>
      <c r="Q353" s="7">
        <f t="shared" si="20"/>
        <v>125.69</v>
      </c>
      <c r="R353" s="7">
        <f t="shared" si="21"/>
        <v>67.150000000000006</v>
      </c>
      <c r="S353" s="7">
        <f t="shared" si="22"/>
        <v>58.539999999999992</v>
      </c>
      <c r="T353" s="9">
        <f t="shared" si="23"/>
        <v>0.465749065160315</v>
      </c>
      <c r="U353" s="10">
        <f>YEAR(SalesDataTable[[#This Row],[Order Date]])</f>
        <v>2026</v>
      </c>
      <c r="V353" s="9" t="str">
        <f>"Q"&amp;ROUNDUP(MONTH(SalesDataTable[[#This Row],[Order Date]])/3,0)</f>
        <v>Q1</v>
      </c>
      <c r="W353" s="6">
        <f>MONTH(SalesDataTable[[#This Row],[Order Date]])</f>
        <v>3</v>
      </c>
      <c r="X353" s="9" t="str">
        <f>TEXT(SalesDataTable[[#This Row],[Order Date]],"mmm")</f>
        <v>Mar</v>
      </c>
    </row>
    <row r="354" spans="1:24" ht="15.5">
      <c r="A354" s="3">
        <v>4195</v>
      </c>
      <c r="B354" s="4">
        <v>46094</v>
      </c>
      <c r="C354" s="12">
        <f>YEAR(SalesDataTable[[#This Row],[Order Date]])</f>
        <v>2026</v>
      </c>
      <c r="D354" s="15" t="str">
        <f>"Q"&amp;ROUNDUP(MONTH(SalesDataTable[[#This Row],[Order Date]])/3,0)</f>
        <v>Q1</v>
      </c>
      <c r="E354" s="12">
        <f>MONTH(SalesDataTable[[#This Row],[Order Date]])</f>
        <v>3</v>
      </c>
      <c r="F354" s="12" t="str">
        <f>TEXT(SalesDataTable[[#This Row],[Order Date]], "mmm")</f>
        <v>Mar</v>
      </c>
      <c r="G354" s="5" t="s">
        <v>20</v>
      </c>
      <c r="H354" s="5" t="s">
        <v>47</v>
      </c>
      <c r="I354" s="5" t="s">
        <v>28</v>
      </c>
      <c r="J354" s="5" t="s">
        <v>13</v>
      </c>
      <c r="K354" s="5" t="s">
        <v>9</v>
      </c>
      <c r="L354" s="5" t="s">
        <v>17</v>
      </c>
      <c r="M354" s="6">
        <v>2</v>
      </c>
      <c r="N354" s="7">
        <v>142.72999999999999</v>
      </c>
      <c r="O354" s="8">
        <v>0.1</v>
      </c>
      <c r="P354" s="7">
        <v>77.28</v>
      </c>
      <c r="Q354" s="7">
        <f t="shared" si="20"/>
        <v>256.91399999999999</v>
      </c>
      <c r="R354" s="7">
        <f t="shared" si="21"/>
        <v>154.56</v>
      </c>
      <c r="S354" s="7">
        <f t="shared" si="22"/>
        <v>102.35399999999998</v>
      </c>
      <c r="T354" s="9">
        <f t="shared" si="23"/>
        <v>0.39839790747098247</v>
      </c>
      <c r="U354" s="10">
        <f>YEAR(SalesDataTable[[#This Row],[Order Date]])</f>
        <v>2026</v>
      </c>
      <c r="V354" s="9" t="str">
        <f>"Q"&amp;ROUNDUP(MONTH(SalesDataTable[[#This Row],[Order Date]])/3,0)</f>
        <v>Q1</v>
      </c>
      <c r="W354" s="6">
        <f>MONTH(SalesDataTable[[#This Row],[Order Date]])</f>
        <v>3</v>
      </c>
      <c r="X354" s="9" t="str">
        <f>TEXT(SalesDataTable[[#This Row],[Order Date]],"mmm")</f>
        <v>Mar</v>
      </c>
    </row>
    <row r="355" spans="1:24" ht="15.5">
      <c r="A355" s="3">
        <v>4684</v>
      </c>
      <c r="B355" s="4">
        <v>46094</v>
      </c>
      <c r="C355" s="12">
        <f>YEAR(SalesDataTable[[#This Row],[Order Date]])</f>
        <v>2026</v>
      </c>
      <c r="D355" s="15" t="str">
        <f>"Q"&amp;ROUNDUP(MONTH(SalesDataTable[[#This Row],[Order Date]])/3,0)</f>
        <v>Q1</v>
      </c>
      <c r="E355" s="12">
        <f>MONTH(SalesDataTable[[#This Row],[Order Date]])</f>
        <v>3</v>
      </c>
      <c r="F355" s="12" t="str">
        <f>TEXT(SalesDataTable[[#This Row],[Order Date]], "mmm")</f>
        <v>Mar</v>
      </c>
      <c r="G355" s="5" t="s">
        <v>6</v>
      </c>
      <c r="H355" s="5" t="s">
        <v>43</v>
      </c>
      <c r="I355" s="5" t="s">
        <v>2</v>
      </c>
      <c r="J355" s="5" t="s">
        <v>3</v>
      </c>
      <c r="K355" s="5" t="s">
        <v>34</v>
      </c>
      <c r="L355" s="5" t="s">
        <v>38</v>
      </c>
      <c r="M355" s="6">
        <v>4</v>
      </c>
      <c r="N355" s="7">
        <v>124.36</v>
      </c>
      <c r="O355" s="8">
        <v>0</v>
      </c>
      <c r="P355" s="7">
        <v>68.790000000000006</v>
      </c>
      <c r="Q355" s="7">
        <f t="shared" si="20"/>
        <v>497.44</v>
      </c>
      <c r="R355" s="7">
        <f t="shared" si="21"/>
        <v>275.16000000000003</v>
      </c>
      <c r="S355" s="7">
        <f t="shared" si="22"/>
        <v>222.27999999999997</v>
      </c>
      <c r="T355" s="9">
        <f t="shared" si="23"/>
        <v>0.44684786104856861</v>
      </c>
      <c r="U355" s="10">
        <f>YEAR(SalesDataTable[[#This Row],[Order Date]])</f>
        <v>2026</v>
      </c>
      <c r="V355" s="9" t="str">
        <f>"Q"&amp;ROUNDUP(MONTH(SalesDataTable[[#This Row],[Order Date]])/3,0)</f>
        <v>Q1</v>
      </c>
      <c r="W355" s="6">
        <f>MONTH(SalesDataTable[[#This Row],[Order Date]])</f>
        <v>3</v>
      </c>
      <c r="X355" s="9" t="str">
        <f>TEXT(SalesDataTable[[#This Row],[Order Date]],"mmm")</f>
        <v>Mar</v>
      </c>
    </row>
    <row r="356" spans="1:24" ht="15.5">
      <c r="A356" s="3">
        <v>313</v>
      </c>
      <c r="B356" s="4">
        <v>46095</v>
      </c>
      <c r="C356" s="12">
        <f>YEAR(SalesDataTable[[#This Row],[Order Date]])</f>
        <v>2026</v>
      </c>
      <c r="D356" s="15" t="str">
        <f>"Q"&amp;ROUNDUP(MONTH(SalesDataTable[[#This Row],[Order Date]])/3,0)</f>
        <v>Q1</v>
      </c>
      <c r="E356" s="12">
        <f>MONTH(SalesDataTable[[#This Row],[Order Date]])</f>
        <v>3</v>
      </c>
      <c r="F356" s="12" t="str">
        <f>TEXT(SalesDataTable[[#This Row],[Order Date]], "mmm")</f>
        <v>Mar</v>
      </c>
      <c r="G356" s="5" t="s">
        <v>20</v>
      </c>
      <c r="H356" s="5" t="s">
        <v>33</v>
      </c>
      <c r="I356" s="5" t="s">
        <v>2</v>
      </c>
      <c r="J356" s="5" t="s">
        <v>13</v>
      </c>
      <c r="K356" s="5" t="s">
        <v>4</v>
      </c>
      <c r="L356" s="5" t="s">
        <v>26</v>
      </c>
      <c r="M356" s="6">
        <v>4</v>
      </c>
      <c r="N356" s="7">
        <v>40.42</v>
      </c>
      <c r="O356" s="8">
        <v>0.1</v>
      </c>
      <c r="P356" s="7">
        <v>16.25</v>
      </c>
      <c r="Q356" s="7">
        <f t="shared" si="20"/>
        <v>145.512</v>
      </c>
      <c r="R356" s="7">
        <f t="shared" si="21"/>
        <v>65</v>
      </c>
      <c r="S356" s="7">
        <f t="shared" si="22"/>
        <v>80.512</v>
      </c>
      <c r="T356" s="9">
        <f t="shared" si="23"/>
        <v>0.5533014459288581</v>
      </c>
      <c r="U356" s="10">
        <f>YEAR(SalesDataTable[[#This Row],[Order Date]])</f>
        <v>2026</v>
      </c>
      <c r="V356" s="9" t="str">
        <f>"Q"&amp;ROUNDUP(MONTH(SalesDataTable[[#This Row],[Order Date]])/3,0)</f>
        <v>Q1</v>
      </c>
      <c r="W356" s="6">
        <f>MONTH(SalesDataTable[[#This Row],[Order Date]])</f>
        <v>3</v>
      </c>
      <c r="X356" s="9" t="str">
        <f>TEXT(SalesDataTable[[#This Row],[Order Date]],"mmm")</f>
        <v>Mar</v>
      </c>
    </row>
    <row r="357" spans="1:24" ht="15.5">
      <c r="A357" s="3">
        <v>1056</v>
      </c>
      <c r="B357" s="4">
        <v>46095</v>
      </c>
      <c r="C357" s="12">
        <f>YEAR(SalesDataTable[[#This Row],[Order Date]])</f>
        <v>2026</v>
      </c>
      <c r="D357" s="15" t="str">
        <f>"Q"&amp;ROUNDUP(MONTH(SalesDataTable[[#This Row],[Order Date]])/3,0)</f>
        <v>Q1</v>
      </c>
      <c r="E357" s="12">
        <f>MONTH(SalesDataTable[[#This Row],[Order Date]])</f>
        <v>3</v>
      </c>
      <c r="F357" s="12" t="str">
        <f>TEXT(SalesDataTable[[#This Row],[Order Date]], "mmm")</f>
        <v>Mar</v>
      </c>
      <c r="G357" s="5" t="s">
        <v>0</v>
      </c>
      <c r="H357" s="5" t="s">
        <v>50</v>
      </c>
      <c r="I357" s="5" t="s">
        <v>2</v>
      </c>
      <c r="J357" s="5" t="s">
        <v>3</v>
      </c>
      <c r="K357" s="5" t="s">
        <v>23</v>
      </c>
      <c r="L357" s="5" t="s">
        <v>29</v>
      </c>
      <c r="M357" s="6">
        <v>1</v>
      </c>
      <c r="N357" s="7">
        <v>192.86</v>
      </c>
      <c r="O357" s="8">
        <v>0</v>
      </c>
      <c r="P357" s="7">
        <v>101.13</v>
      </c>
      <c r="Q357" s="7">
        <f t="shared" si="20"/>
        <v>192.86</v>
      </c>
      <c r="R357" s="7">
        <f t="shared" si="21"/>
        <v>101.13</v>
      </c>
      <c r="S357" s="7">
        <f t="shared" si="22"/>
        <v>91.730000000000018</v>
      </c>
      <c r="T357" s="9">
        <f t="shared" si="23"/>
        <v>0.475629990666805</v>
      </c>
      <c r="U357" s="10">
        <f>YEAR(SalesDataTable[[#This Row],[Order Date]])</f>
        <v>2026</v>
      </c>
      <c r="V357" s="9" t="str">
        <f>"Q"&amp;ROUNDUP(MONTH(SalesDataTable[[#This Row],[Order Date]])/3,0)</f>
        <v>Q1</v>
      </c>
      <c r="W357" s="6">
        <f>MONTH(SalesDataTable[[#This Row],[Order Date]])</f>
        <v>3</v>
      </c>
      <c r="X357" s="9" t="str">
        <f>TEXT(SalesDataTable[[#This Row],[Order Date]],"mmm")</f>
        <v>Mar</v>
      </c>
    </row>
    <row r="358" spans="1:24" ht="15.5">
      <c r="A358" s="3">
        <v>2189</v>
      </c>
      <c r="B358" s="4">
        <v>46095</v>
      </c>
      <c r="C358" s="12">
        <f>YEAR(SalesDataTable[[#This Row],[Order Date]])</f>
        <v>2026</v>
      </c>
      <c r="D358" s="15" t="str">
        <f>"Q"&amp;ROUNDUP(MONTH(SalesDataTable[[#This Row],[Order Date]])/3,0)</f>
        <v>Q1</v>
      </c>
      <c r="E358" s="12">
        <f>MONTH(SalesDataTable[[#This Row],[Order Date]])</f>
        <v>3</v>
      </c>
      <c r="F358" s="12" t="str">
        <f>TEXT(SalesDataTable[[#This Row],[Order Date]], "mmm")</f>
        <v>Mar</v>
      </c>
      <c r="G358" s="5" t="s">
        <v>20</v>
      </c>
      <c r="H358" s="5" t="s">
        <v>21</v>
      </c>
      <c r="I358" s="5" t="s">
        <v>28</v>
      </c>
      <c r="J358" s="5" t="s">
        <v>13</v>
      </c>
      <c r="K358" s="5" t="s">
        <v>9</v>
      </c>
      <c r="L358" s="5" t="s">
        <v>46</v>
      </c>
      <c r="M358" s="6">
        <v>2</v>
      </c>
      <c r="N358" s="7">
        <v>72.34</v>
      </c>
      <c r="O358" s="8">
        <v>0</v>
      </c>
      <c r="P358" s="7">
        <v>33.29</v>
      </c>
      <c r="Q358" s="7">
        <f t="shared" si="20"/>
        <v>144.68</v>
      </c>
      <c r="R358" s="7">
        <f t="shared" si="21"/>
        <v>66.58</v>
      </c>
      <c r="S358" s="7">
        <f t="shared" si="22"/>
        <v>78.100000000000009</v>
      </c>
      <c r="T358" s="9">
        <f t="shared" si="23"/>
        <v>0.53981199889411113</v>
      </c>
      <c r="U358" s="10">
        <f>YEAR(SalesDataTable[[#This Row],[Order Date]])</f>
        <v>2026</v>
      </c>
      <c r="V358" s="9" t="str">
        <f>"Q"&amp;ROUNDUP(MONTH(SalesDataTable[[#This Row],[Order Date]])/3,0)</f>
        <v>Q1</v>
      </c>
      <c r="W358" s="6">
        <f>MONTH(SalesDataTable[[#This Row],[Order Date]])</f>
        <v>3</v>
      </c>
      <c r="X358" s="9" t="str">
        <f>TEXT(SalesDataTable[[#This Row],[Order Date]],"mmm")</f>
        <v>Mar</v>
      </c>
    </row>
    <row r="359" spans="1:24" ht="15.5">
      <c r="A359" s="3">
        <v>2617</v>
      </c>
      <c r="B359" s="4">
        <v>46095</v>
      </c>
      <c r="C359" s="12">
        <f>YEAR(SalesDataTable[[#This Row],[Order Date]])</f>
        <v>2026</v>
      </c>
      <c r="D359" s="15" t="str">
        <f>"Q"&amp;ROUNDUP(MONTH(SalesDataTable[[#This Row],[Order Date]])/3,0)</f>
        <v>Q1</v>
      </c>
      <c r="E359" s="12">
        <f>MONTH(SalesDataTable[[#This Row],[Order Date]])</f>
        <v>3</v>
      </c>
      <c r="F359" s="12" t="str">
        <f>TEXT(SalesDataTable[[#This Row],[Order Date]], "mmm")</f>
        <v>Mar</v>
      </c>
      <c r="G359" s="5" t="s">
        <v>20</v>
      </c>
      <c r="H359" s="5" t="s">
        <v>47</v>
      </c>
      <c r="I359" s="5" t="s">
        <v>2</v>
      </c>
      <c r="J359" s="5" t="s">
        <v>13</v>
      </c>
      <c r="K359" s="5" t="s">
        <v>14</v>
      </c>
      <c r="L359" s="5" t="s">
        <v>15</v>
      </c>
      <c r="M359" s="6">
        <v>2</v>
      </c>
      <c r="N359" s="7">
        <v>35.409999999999997</v>
      </c>
      <c r="O359" s="8">
        <v>0</v>
      </c>
      <c r="P359" s="7">
        <v>13.89</v>
      </c>
      <c r="Q359" s="7">
        <f t="shared" si="20"/>
        <v>70.819999999999993</v>
      </c>
      <c r="R359" s="7">
        <f t="shared" si="21"/>
        <v>27.78</v>
      </c>
      <c r="S359" s="7">
        <f t="shared" si="22"/>
        <v>43.039999999999992</v>
      </c>
      <c r="T359" s="9">
        <f t="shared" si="23"/>
        <v>0.60773792713922614</v>
      </c>
      <c r="U359" s="10">
        <f>YEAR(SalesDataTable[[#This Row],[Order Date]])</f>
        <v>2026</v>
      </c>
      <c r="V359" s="9" t="str">
        <f>"Q"&amp;ROUNDUP(MONTH(SalesDataTable[[#This Row],[Order Date]])/3,0)</f>
        <v>Q1</v>
      </c>
      <c r="W359" s="6">
        <f>MONTH(SalesDataTable[[#This Row],[Order Date]])</f>
        <v>3</v>
      </c>
      <c r="X359" s="9" t="str">
        <f>TEXT(SalesDataTable[[#This Row],[Order Date]],"mmm")</f>
        <v>Mar</v>
      </c>
    </row>
    <row r="360" spans="1:24" ht="15.5">
      <c r="A360" s="3">
        <v>2901</v>
      </c>
      <c r="B360" s="4">
        <v>46095</v>
      </c>
      <c r="C360" s="12">
        <f>YEAR(SalesDataTable[[#This Row],[Order Date]])</f>
        <v>2026</v>
      </c>
      <c r="D360" s="15" t="str">
        <f>"Q"&amp;ROUNDUP(MONTH(SalesDataTable[[#This Row],[Order Date]])/3,0)</f>
        <v>Q1</v>
      </c>
      <c r="E360" s="12">
        <f>MONTH(SalesDataTable[[#This Row],[Order Date]])</f>
        <v>3</v>
      </c>
      <c r="F360" s="12" t="str">
        <f>TEXT(SalesDataTable[[#This Row],[Order Date]], "mmm")</f>
        <v>Mar</v>
      </c>
      <c r="G360" s="5" t="s">
        <v>20</v>
      </c>
      <c r="H360" s="5" t="s">
        <v>33</v>
      </c>
      <c r="I360" s="5" t="s">
        <v>8</v>
      </c>
      <c r="J360" s="5" t="s">
        <v>16</v>
      </c>
      <c r="K360" s="5" t="s">
        <v>4</v>
      </c>
      <c r="L360" s="5" t="s">
        <v>30</v>
      </c>
      <c r="M360" s="6">
        <v>12</v>
      </c>
      <c r="N360" s="7">
        <v>102.25</v>
      </c>
      <c r="O360" s="8">
        <v>0.1</v>
      </c>
      <c r="P360" s="7">
        <v>51.07</v>
      </c>
      <c r="Q360" s="7">
        <f t="shared" si="20"/>
        <v>1104.3</v>
      </c>
      <c r="R360" s="7">
        <f t="shared" si="21"/>
        <v>612.84</v>
      </c>
      <c r="S360" s="7">
        <f t="shared" si="22"/>
        <v>491.45999999999992</v>
      </c>
      <c r="T360" s="9">
        <f t="shared" si="23"/>
        <v>0.44504210812279266</v>
      </c>
      <c r="U360" s="10">
        <f>YEAR(SalesDataTable[[#This Row],[Order Date]])</f>
        <v>2026</v>
      </c>
      <c r="V360" s="9" t="str">
        <f>"Q"&amp;ROUNDUP(MONTH(SalesDataTable[[#This Row],[Order Date]])/3,0)</f>
        <v>Q1</v>
      </c>
      <c r="W360" s="6">
        <f>MONTH(SalesDataTable[[#This Row],[Order Date]])</f>
        <v>3</v>
      </c>
      <c r="X360" s="9" t="str">
        <f>TEXT(SalesDataTable[[#This Row],[Order Date]],"mmm")</f>
        <v>Mar</v>
      </c>
    </row>
    <row r="361" spans="1:24" ht="15.5">
      <c r="A361" s="3">
        <v>2952</v>
      </c>
      <c r="B361" s="4">
        <v>46095</v>
      </c>
      <c r="C361" s="12">
        <f>YEAR(SalesDataTable[[#This Row],[Order Date]])</f>
        <v>2026</v>
      </c>
      <c r="D361" s="15" t="str">
        <f>"Q"&amp;ROUNDUP(MONTH(SalesDataTable[[#This Row],[Order Date]])/3,0)</f>
        <v>Q1</v>
      </c>
      <c r="E361" s="12">
        <f>MONTH(SalesDataTable[[#This Row],[Order Date]])</f>
        <v>3</v>
      </c>
      <c r="F361" s="12" t="str">
        <f>TEXT(SalesDataTable[[#This Row],[Order Date]], "mmm")</f>
        <v>Mar</v>
      </c>
      <c r="G361" s="5" t="s">
        <v>6</v>
      </c>
      <c r="H361" s="5" t="s">
        <v>7</v>
      </c>
      <c r="I361" s="5" t="s">
        <v>2</v>
      </c>
      <c r="J361" s="5" t="s">
        <v>13</v>
      </c>
      <c r="K361" s="5" t="s">
        <v>4</v>
      </c>
      <c r="L361" s="5" t="s">
        <v>22</v>
      </c>
      <c r="M361" s="6">
        <v>1</v>
      </c>
      <c r="N361" s="7">
        <v>51.86</v>
      </c>
      <c r="O361" s="8">
        <v>0.1</v>
      </c>
      <c r="P361" s="7">
        <v>22.34</v>
      </c>
      <c r="Q361" s="7">
        <f t="shared" si="20"/>
        <v>46.673999999999999</v>
      </c>
      <c r="R361" s="7">
        <f t="shared" si="21"/>
        <v>22.34</v>
      </c>
      <c r="S361" s="7">
        <f t="shared" si="22"/>
        <v>24.334</v>
      </c>
      <c r="T361" s="9">
        <f t="shared" si="23"/>
        <v>0.52136092899687192</v>
      </c>
      <c r="U361" s="10">
        <f>YEAR(SalesDataTable[[#This Row],[Order Date]])</f>
        <v>2026</v>
      </c>
      <c r="V361" s="9" t="str">
        <f>"Q"&amp;ROUNDUP(MONTH(SalesDataTable[[#This Row],[Order Date]])/3,0)</f>
        <v>Q1</v>
      </c>
      <c r="W361" s="6">
        <f>MONTH(SalesDataTable[[#This Row],[Order Date]])</f>
        <v>3</v>
      </c>
      <c r="X361" s="9" t="str">
        <f>TEXT(SalesDataTable[[#This Row],[Order Date]],"mmm")</f>
        <v>Mar</v>
      </c>
    </row>
    <row r="362" spans="1:24" ht="15.5">
      <c r="A362" s="3">
        <v>3421</v>
      </c>
      <c r="B362" s="4">
        <v>46095</v>
      </c>
      <c r="C362" s="12">
        <f>YEAR(SalesDataTable[[#This Row],[Order Date]])</f>
        <v>2026</v>
      </c>
      <c r="D362" s="15" t="str">
        <f>"Q"&amp;ROUNDUP(MONTH(SalesDataTable[[#This Row],[Order Date]])/3,0)</f>
        <v>Q1</v>
      </c>
      <c r="E362" s="12">
        <f>MONTH(SalesDataTable[[#This Row],[Order Date]])</f>
        <v>3</v>
      </c>
      <c r="F362" s="12" t="str">
        <f>TEXT(SalesDataTable[[#This Row],[Order Date]], "mmm")</f>
        <v>Mar</v>
      </c>
      <c r="G362" s="5" t="s">
        <v>20</v>
      </c>
      <c r="H362" s="5" t="s">
        <v>33</v>
      </c>
      <c r="I362" s="5" t="s">
        <v>2</v>
      </c>
      <c r="J362" s="5" t="s">
        <v>3</v>
      </c>
      <c r="K362" s="5" t="s">
        <v>14</v>
      </c>
      <c r="L362" s="5" t="s">
        <v>15</v>
      </c>
      <c r="M362" s="6">
        <v>1</v>
      </c>
      <c r="N362" s="7">
        <v>36.520000000000003</v>
      </c>
      <c r="O362" s="8">
        <v>0.05</v>
      </c>
      <c r="P362" s="7">
        <v>13.23</v>
      </c>
      <c r="Q362" s="7">
        <f t="shared" si="20"/>
        <v>34.694000000000003</v>
      </c>
      <c r="R362" s="7">
        <f t="shared" si="21"/>
        <v>13.23</v>
      </c>
      <c r="S362" s="7">
        <f t="shared" si="22"/>
        <v>21.464000000000002</v>
      </c>
      <c r="T362" s="9">
        <f t="shared" si="23"/>
        <v>0.61866605176687617</v>
      </c>
      <c r="U362" s="10">
        <f>YEAR(SalesDataTable[[#This Row],[Order Date]])</f>
        <v>2026</v>
      </c>
      <c r="V362" s="9" t="str">
        <f>"Q"&amp;ROUNDUP(MONTH(SalesDataTable[[#This Row],[Order Date]])/3,0)</f>
        <v>Q1</v>
      </c>
      <c r="W362" s="6">
        <f>MONTH(SalesDataTable[[#This Row],[Order Date]])</f>
        <v>3</v>
      </c>
      <c r="X362" s="9" t="str">
        <f>TEXT(SalesDataTable[[#This Row],[Order Date]],"mmm")</f>
        <v>Mar</v>
      </c>
    </row>
    <row r="363" spans="1:24" ht="15.5">
      <c r="A363" s="3">
        <v>3536</v>
      </c>
      <c r="B363" s="4">
        <v>46095</v>
      </c>
      <c r="C363" s="12">
        <f>YEAR(SalesDataTable[[#This Row],[Order Date]])</f>
        <v>2026</v>
      </c>
      <c r="D363" s="15" t="str">
        <f>"Q"&amp;ROUNDUP(MONTH(SalesDataTable[[#This Row],[Order Date]])/3,0)</f>
        <v>Q1</v>
      </c>
      <c r="E363" s="12">
        <f>MONTH(SalesDataTable[[#This Row],[Order Date]])</f>
        <v>3</v>
      </c>
      <c r="F363" s="12" t="str">
        <f>TEXT(SalesDataTable[[#This Row],[Order Date]], "mmm")</f>
        <v>Mar</v>
      </c>
      <c r="G363" s="5" t="s">
        <v>11</v>
      </c>
      <c r="H363" s="5" t="s">
        <v>39</v>
      </c>
      <c r="I363" s="5" t="s">
        <v>2</v>
      </c>
      <c r="J363" s="5" t="s">
        <v>13</v>
      </c>
      <c r="K363" s="5" t="s">
        <v>9</v>
      </c>
      <c r="L363" s="5" t="s">
        <v>37</v>
      </c>
      <c r="M363" s="6">
        <v>2</v>
      </c>
      <c r="N363" s="7">
        <v>153.66</v>
      </c>
      <c r="O363" s="8">
        <v>0.1</v>
      </c>
      <c r="P363" s="7">
        <v>78.430000000000007</v>
      </c>
      <c r="Q363" s="7">
        <f t="shared" si="20"/>
        <v>276.58800000000002</v>
      </c>
      <c r="R363" s="7">
        <f t="shared" si="21"/>
        <v>156.86000000000001</v>
      </c>
      <c r="S363" s="7">
        <f t="shared" si="22"/>
        <v>119.72800000000001</v>
      </c>
      <c r="T363" s="9">
        <f t="shared" si="23"/>
        <v>0.43287488972768162</v>
      </c>
      <c r="U363" s="10">
        <f>YEAR(SalesDataTable[[#This Row],[Order Date]])</f>
        <v>2026</v>
      </c>
      <c r="V363" s="9" t="str">
        <f>"Q"&amp;ROUNDUP(MONTH(SalesDataTable[[#This Row],[Order Date]])/3,0)</f>
        <v>Q1</v>
      </c>
      <c r="W363" s="6">
        <f>MONTH(SalesDataTable[[#This Row],[Order Date]])</f>
        <v>3</v>
      </c>
      <c r="X363" s="9" t="str">
        <f>TEXT(SalesDataTable[[#This Row],[Order Date]],"mmm")</f>
        <v>Mar</v>
      </c>
    </row>
    <row r="364" spans="1:24" ht="15.5">
      <c r="A364" s="3">
        <v>3878</v>
      </c>
      <c r="B364" s="4">
        <v>46095</v>
      </c>
      <c r="C364" s="12">
        <f>YEAR(SalesDataTable[[#This Row],[Order Date]])</f>
        <v>2026</v>
      </c>
      <c r="D364" s="15" t="str">
        <f>"Q"&amp;ROUNDUP(MONTH(SalesDataTable[[#This Row],[Order Date]])/3,0)</f>
        <v>Q1</v>
      </c>
      <c r="E364" s="12">
        <f>MONTH(SalesDataTable[[#This Row],[Order Date]])</f>
        <v>3</v>
      </c>
      <c r="F364" s="12" t="str">
        <f>TEXT(SalesDataTable[[#This Row],[Order Date]], "mmm")</f>
        <v>Mar</v>
      </c>
      <c r="G364" s="5" t="s">
        <v>6</v>
      </c>
      <c r="H364" s="5" t="s">
        <v>49</v>
      </c>
      <c r="I364" s="5" t="s">
        <v>28</v>
      </c>
      <c r="J364" s="5" t="s">
        <v>3</v>
      </c>
      <c r="K364" s="5" t="s">
        <v>34</v>
      </c>
      <c r="L364" s="5" t="s">
        <v>35</v>
      </c>
      <c r="M364" s="6">
        <v>1</v>
      </c>
      <c r="N364" s="7">
        <v>41.05</v>
      </c>
      <c r="O364" s="8">
        <v>0.1</v>
      </c>
      <c r="P364" s="7">
        <v>14.94</v>
      </c>
      <c r="Q364" s="7">
        <f t="shared" si="20"/>
        <v>36.945</v>
      </c>
      <c r="R364" s="7">
        <f t="shared" si="21"/>
        <v>14.94</v>
      </c>
      <c r="S364" s="7">
        <f t="shared" si="22"/>
        <v>22.005000000000003</v>
      </c>
      <c r="T364" s="9">
        <f t="shared" si="23"/>
        <v>0.59561510353227776</v>
      </c>
      <c r="U364" s="10">
        <f>YEAR(SalesDataTable[[#This Row],[Order Date]])</f>
        <v>2026</v>
      </c>
      <c r="V364" s="9" t="str">
        <f>"Q"&amp;ROUNDUP(MONTH(SalesDataTable[[#This Row],[Order Date]])/3,0)</f>
        <v>Q1</v>
      </c>
      <c r="W364" s="6">
        <f>MONTH(SalesDataTable[[#This Row],[Order Date]])</f>
        <v>3</v>
      </c>
      <c r="X364" s="9" t="str">
        <f>TEXT(SalesDataTable[[#This Row],[Order Date]],"mmm")</f>
        <v>Mar</v>
      </c>
    </row>
    <row r="365" spans="1:24" ht="15.5">
      <c r="A365" s="3">
        <v>2027</v>
      </c>
      <c r="B365" s="4">
        <v>46096</v>
      </c>
      <c r="C365" s="12">
        <f>YEAR(SalesDataTable[[#This Row],[Order Date]])</f>
        <v>2026</v>
      </c>
      <c r="D365" s="15" t="str">
        <f>"Q"&amp;ROUNDUP(MONTH(SalesDataTable[[#This Row],[Order Date]])/3,0)</f>
        <v>Q1</v>
      </c>
      <c r="E365" s="12">
        <f>MONTH(SalesDataTable[[#This Row],[Order Date]])</f>
        <v>3</v>
      </c>
      <c r="F365" s="12" t="str">
        <f>TEXT(SalesDataTable[[#This Row],[Order Date]], "mmm")</f>
        <v>Mar</v>
      </c>
      <c r="G365" s="5" t="s">
        <v>11</v>
      </c>
      <c r="H365" s="5" t="s">
        <v>12</v>
      </c>
      <c r="I365" s="5" t="s">
        <v>2</v>
      </c>
      <c r="J365" s="5" t="s">
        <v>3</v>
      </c>
      <c r="K365" s="5" t="s">
        <v>14</v>
      </c>
      <c r="L365" s="5" t="s">
        <v>44</v>
      </c>
      <c r="M365" s="6">
        <v>4</v>
      </c>
      <c r="N365" s="7">
        <v>136.21</v>
      </c>
      <c r="O365" s="8">
        <v>0.05</v>
      </c>
      <c r="P365" s="7">
        <v>68.55</v>
      </c>
      <c r="Q365" s="7">
        <f t="shared" si="20"/>
        <v>517.59799999999996</v>
      </c>
      <c r="R365" s="7">
        <f t="shared" si="21"/>
        <v>274.2</v>
      </c>
      <c r="S365" s="7">
        <f t="shared" si="22"/>
        <v>243.39799999999997</v>
      </c>
      <c r="T365" s="9">
        <f t="shared" si="23"/>
        <v>0.4702452482428448</v>
      </c>
      <c r="U365" s="10">
        <f>YEAR(SalesDataTable[[#This Row],[Order Date]])</f>
        <v>2026</v>
      </c>
      <c r="V365" s="9" t="str">
        <f>"Q"&amp;ROUNDUP(MONTH(SalesDataTable[[#This Row],[Order Date]])/3,0)</f>
        <v>Q1</v>
      </c>
      <c r="W365" s="6">
        <f>MONTH(SalesDataTable[[#This Row],[Order Date]])</f>
        <v>3</v>
      </c>
      <c r="X365" s="9" t="str">
        <f>TEXT(SalesDataTable[[#This Row],[Order Date]],"mmm")</f>
        <v>Mar</v>
      </c>
    </row>
    <row r="366" spans="1:24" ht="15.5">
      <c r="A366" s="3">
        <v>3280</v>
      </c>
      <c r="B366" s="4">
        <v>46096</v>
      </c>
      <c r="C366" s="12">
        <f>YEAR(SalesDataTable[[#This Row],[Order Date]])</f>
        <v>2026</v>
      </c>
      <c r="D366" s="15" t="str">
        <f>"Q"&amp;ROUNDUP(MONTH(SalesDataTable[[#This Row],[Order Date]])/3,0)</f>
        <v>Q1</v>
      </c>
      <c r="E366" s="12">
        <f>MONTH(SalesDataTable[[#This Row],[Order Date]])</f>
        <v>3</v>
      </c>
      <c r="F366" s="12" t="str">
        <f>TEXT(SalesDataTable[[#This Row],[Order Date]], "mmm")</f>
        <v>Mar</v>
      </c>
      <c r="G366" s="5" t="s">
        <v>20</v>
      </c>
      <c r="H366" s="5" t="s">
        <v>21</v>
      </c>
      <c r="I366" s="5" t="s">
        <v>2</v>
      </c>
      <c r="J366" s="5" t="s">
        <v>3</v>
      </c>
      <c r="K366" s="5" t="s">
        <v>14</v>
      </c>
      <c r="L366" s="5" t="s">
        <v>32</v>
      </c>
      <c r="M366" s="6">
        <v>3</v>
      </c>
      <c r="N366" s="7">
        <v>46.68</v>
      </c>
      <c r="O366" s="8">
        <v>0</v>
      </c>
      <c r="P366" s="7">
        <v>18.760000000000002</v>
      </c>
      <c r="Q366" s="7">
        <f t="shared" si="20"/>
        <v>140.04</v>
      </c>
      <c r="R366" s="7">
        <f t="shared" si="21"/>
        <v>56.28</v>
      </c>
      <c r="S366" s="7">
        <f t="shared" si="22"/>
        <v>83.759999999999991</v>
      </c>
      <c r="T366" s="9">
        <f t="shared" si="23"/>
        <v>0.59811482433590402</v>
      </c>
      <c r="U366" s="10">
        <f>YEAR(SalesDataTable[[#This Row],[Order Date]])</f>
        <v>2026</v>
      </c>
      <c r="V366" s="9" t="str">
        <f>"Q"&amp;ROUNDUP(MONTH(SalesDataTable[[#This Row],[Order Date]])/3,0)</f>
        <v>Q1</v>
      </c>
      <c r="W366" s="6">
        <f>MONTH(SalesDataTable[[#This Row],[Order Date]])</f>
        <v>3</v>
      </c>
      <c r="X366" s="9" t="str">
        <f>TEXT(SalesDataTable[[#This Row],[Order Date]],"mmm")</f>
        <v>Mar</v>
      </c>
    </row>
    <row r="367" spans="1:24" ht="15.5">
      <c r="A367" s="3">
        <v>5149</v>
      </c>
      <c r="B367" s="4">
        <v>46096</v>
      </c>
      <c r="C367" s="12">
        <f>YEAR(SalesDataTable[[#This Row],[Order Date]])</f>
        <v>2026</v>
      </c>
      <c r="D367" s="15" t="str">
        <f>"Q"&amp;ROUNDUP(MONTH(SalesDataTable[[#This Row],[Order Date]])/3,0)</f>
        <v>Q1</v>
      </c>
      <c r="E367" s="12">
        <f>MONTH(SalesDataTable[[#This Row],[Order Date]])</f>
        <v>3</v>
      </c>
      <c r="F367" s="12" t="str">
        <f>TEXT(SalesDataTable[[#This Row],[Order Date]], "mmm")</f>
        <v>Mar</v>
      </c>
      <c r="G367" s="5" t="s">
        <v>6</v>
      </c>
      <c r="H367" s="5" t="s">
        <v>43</v>
      </c>
      <c r="I367" s="5" t="s">
        <v>19</v>
      </c>
      <c r="J367" s="5" t="s">
        <v>13</v>
      </c>
      <c r="K367" s="5" t="s">
        <v>14</v>
      </c>
      <c r="L367" s="5" t="s">
        <v>15</v>
      </c>
      <c r="M367" s="6">
        <v>1</v>
      </c>
      <c r="N367" s="7">
        <v>35.340000000000003</v>
      </c>
      <c r="O367" s="8">
        <v>0.05</v>
      </c>
      <c r="P367" s="7">
        <v>13.37</v>
      </c>
      <c r="Q367" s="7">
        <f t="shared" si="20"/>
        <v>33.573</v>
      </c>
      <c r="R367" s="7">
        <f t="shared" si="21"/>
        <v>13.37</v>
      </c>
      <c r="S367" s="7">
        <f t="shared" si="22"/>
        <v>20.203000000000003</v>
      </c>
      <c r="T367" s="9">
        <f t="shared" si="23"/>
        <v>0.60176332171685587</v>
      </c>
      <c r="U367" s="10">
        <f>YEAR(SalesDataTable[[#This Row],[Order Date]])</f>
        <v>2026</v>
      </c>
      <c r="V367" s="9" t="str">
        <f>"Q"&amp;ROUNDUP(MONTH(SalesDataTable[[#This Row],[Order Date]])/3,0)</f>
        <v>Q1</v>
      </c>
      <c r="W367" s="6">
        <f>MONTH(SalesDataTable[[#This Row],[Order Date]])</f>
        <v>3</v>
      </c>
      <c r="X367" s="9" t="str">
        <f>TEXT(SalesDataTable[[#This Row],[Order Date]],"mmm")</f>
        <v>Mar</v>
      </c>
    </row>
    <row r="368" spans="1:24" ht="15.5">
      <c r="A368" s="3">
        <v>412</v>
      </c>
      <c r="B368" s="4">
        <v>46097</v>
      </c>
      <c r="C368" s="12">
        <f>YEAR(SalesDataTable[[#This Row],[Order Date]])</f>
        <v>2026</v>
      </c>
      <c r="D368" s="15" t="str">
        <f>"Q"&amp;ROUNDUP(MONTH(SalesDataTable[[#This Row],[Order Date]])/3,0)</f>
        <v>Q1</v>
      </c>
      <c r="E368" s="12">
        <f>MONTH(SalesDataTable[[#This Row],[Order Date]])</f>
        <v>3</v>
      </c>
      <c r="F368" s="12" t="str">
        <f>TEXT(SalesDataTable[[#This Row],[Order Date]], "mmm")</f>
        <v>Mar</v>
      </c>
      <c r="G368" s="5" t="s">
        <v>20</v>
      </c>
      <c r="H368" s="5" t="s">
        <v>31</v>
      </c>
      <c r="I368" s="5" t="s">
        <v>19</v>
      </c>
      <c r="J368" s="5" t="s">
        <v>3</v>
      </c>
      <c r="K368" s="5" t="s">
        <v>34</v>
      </c>
      <c r="L368" s="5" t="s">
        <v>35</v>
      </c>
      <c r="M368" s="6">
        <v>2</v>
      </c>
      <c r="N368" s="7">
        <v>40.19</v>
      </c>
      <c r="O368" s="8">
        <v>0</v>
      </c>
      <c r="P368" s="7">
        <v>14.92</v>
      </c>
      <c r="Q368" s="7">
        <f t="shared" si="20"/>
        <v>80.38</v>
      </c>
      <c r="R368" s="7">
        <f t="shared" si="21"/>
        <v>29.84</v>
      </c>
      <c r="S368" s="7">
        <f t="shared" si="22"/>
        <v>50.539999999999992</v>
      </c>
      <c r="T368" s="9">
        <f t="shared" si="23"/>
        <v>0.62876337397362525</v>
      </c>
      <c r="U368" s="10">
        <f>YEAR(SalesDataTable[[#This Row],[Order Date]])</f>
        <v>2026</v>
      </c>
      <c r="V368" s="9" t="str">
        <f>"Q"&amp;ROUNDUP(MONTH(SalesDataTable[[#This Row],[Order Date]])/3,0)</f>
        <v>Q1</v>
      </c>
      <c r="W368" s="6">
        <f>MONTH(SalesDataTable[[#This Row],[Order Date]])</f>
        <v>3</v>
      </c>
      <c r="X368" s="9" t="str">
        <f>TEXT(SalesDataTable[[#This Row],[Order Date]],"mmm")</f>
        <v>Mar</v>
      </c>
    </row>
    <row r="369" spans="1:24" ht="15.5">
      <c r="A369" s="3">
        <v>1161</v>
      </c>
      <c r="B369" s="4">
        <v>46097</v>
      </c>
      <c r="C369" s="12">
        <f>YEAR(SalesDataTable[[#This Row],[Order Date]])</f>
        <v>2026</v>
      </c>
      <c r="D369" s="15" t="str">
        <f>"Q"&amp;ROUNDUP(MONTH(SalesDataTable[[#This Row],[Order Date]])/3,0)</f>
        <v>Q1</v>
      </c>
      <c r="E369" s="12">
        <f>MONTH(SalesDataTable[[#This Row],[Order Date]])</f>
        <v>3</v>
      </c>
      <c r="F369" s="12" t="str">
        <f>TEXT(SalesDataTable[[#This Row],[Order Date]], "mmm")</f>
        <v>Mar</v>
      </c>
      <c r="G369" s="5" t="s">
        <v>6</v>
      </c>
      <c r="H369" s="5" t="s">
        <v>43</v>
      </c>
      <c r="I369" s="5" t="s">
        <v>2</v>
      </c>
      <c r="J369" s="5" t="s">
        <v>13</v>
      </c>
      <c r="K369" s="5" t="s">
        <v>4</v>
      </c>
      <c r="L369" s="5" t="s">
        <v>30</v>
      </c>
      <c r="M369" s="6">
        <v>2</v>
      </c>
      <c r="N369" s="7">
        <v>101.73</v>
      </c>
      <c r="O369" s="8">
        <v>0.05</v>
      </c>
      <c r="P369" s="7">
        <v>51.56</v>
      </c>
      <c r="Q369" s="7">
        <f t="shared" si="20"/>
        <v>193.28700000000001</v>
      </c>
      <c r="R369" s="7">
        <f t="shared" si="21"/>
        <v>103.12</v>
      </c>
      <c r="S369" s="7">
        <f t="shared" si="22"/>
        <v>90.167000000000002</v>
      </c>
      <c r="T369" s="9">
        <f t="shared" si="23"/>
        <v>0.46649283190281809</v>
      </c>
      <c r="U369" s="10">
        <f>YEAR(SalesDataTable[[#This Row],[Order Date]])</f>
        <v>2026</v>
      </c>
      <c r="V369" s="9" t="str">
        <f>"Q"&amp;ROUNDUP(MONTH(SalesDataTable[[#This Row],[Order Date]])/3,0)</f>
        <v>Q1</v>
      </c>
      <c r="W369" s="6">
        <f>MONTH(SalesDataTable[[#This Row],[Order Date]])</f>
        <v>3</v>
      </c>
      <c r="X369" s="9" t="str">
        <f>TEXT(SalesDataTable[[#This Row],[Order Date]],"mmm")</f>
        <v>Mar</v>
      </c>
    </row>
    <row r="370" spans="1:24" ht="15.5">
      <c r="A370" s="3">
        <v>1320</v>
      </c>
      <c r="B370" s="4">
        <v>46097</v>
      </c>
      <c r="C370" s="12">
        <f>YEAR(SalesDataTable[[#This Row],[Order Date]])</f>
        <v>2026</v>
      </c>
      <c r="D370" s="15" t="str">
        <f>"Q"&amp;ROUNDUP(MONTH(SalesDataTable[[#This Row],[Order Date]])/3,0)</f>
        <v>Q1</v>
      </c>
      <c r="E370" s="12">
        <f>MONTH(SalesDataTable[[#This Row],[Order Date]])</f>
        <v>3</v>
      </c>
      <c r="F370" s="12" t="str">
        <f>TEXT(SalesDataTable[[#This Row],[Order Date]], "mmm")</f>
        <v>Mar</v>
      </c>
      <c r="G370" s="5" t="s">
        <v>11</v>
      </c>
      <c r="H370" s="5" t="s">
        <v>18</v>
      </c>
      <c r="I370" s="5" t="s">
        <v>19</v>
      </c>
      <c r="J370" s="5" t="s">
        <v>16</v>
      </c>
      <c r="K370" s="5" t="s">
        <v>23</v>
      </c>
      <c r="L370" s="5" t="s">
        <v>29</v>
      </c>
      <c r="M370" s="6">
        <v>1</v>
      </c>
      <c r="N370" s="7">
        <v>200.05</v>
      </c>
      <c r="O370" s="8">
        <v>0</v>
      </c>
      <c r="P370" s="7">
        <v>102.69</v>
      </c>
      <c r="Q370" s="7">
        <f t="shared" si="20"/>
        <v>200.05</v>
      </c>
      <c r="R370" s="7">
        <f t="shared" si="21"/>
        <v>102.69</v>
      </c>
      <c r="S370" s="7">
        <f t="shared" si="22"/>
        <v>97.360000000000014</v>
      </c>
      <c r="T370" s="9">
        <f t="shared" si="23"/>
        <v>0.48667833041739567</v>
      </c>
      <c r="U370" s="10">
        <f>YEAR(SalesDataTable[[#This Row],[Order Date]])</f>
        <v>2026</v>
      </c>
      <c r="V370" s="9" t="str">
        <f>"Q"&amp;ROUNDUP(MONTH(SalesDataTable[[#This Row],[Order Date]])/3,0)</f>
        <v>Q1</v>
      </c>
      <c r="W370" s="6">
        <f>MONTH(SalesDataTable[[#This Row],[Order Date]])</f>
        <v>3</v>
      </c>
      <c r="X370" s="9" t="str">
        <f>TEXT(SalesDataTable[[#This Row],[Order Date]],"mmm")</f>
        <v>Mar</v>
      </c>
    </row>
    <row r="371" spans="1:24" ht="15.5">
      <c r="A371" s="3">
        <v>2528</v>
      </c>
      <c r="B371" s="4">
        <v>46097</v>
      </c>
      <c r="C371" s="12">
        <f>YEAR(SalesDataTable[[#This Row],[Order Date]])</f>
        <v>2026</v>
      </c>
      <c r="D371" s="15" t="str">
        <f>"Q"&amp;ROUNDUP(MONTH(SalesDataTable[[#This Row],[Order Date]])/3,0)</f>
        <v>Q1</v>
      </c>
      <c r="E371" s="12">
        <f>MONTH(SalesDataTable[[#This Row],[Order Date]])</f>
        <v>3</v>
      </c>
      <c r="F371" s="12" t="str">
        <f>TEXT(SalesDataTable[[#This Row],[Order Date]], "mmm")</f>
        <v>Mar</v>
      </c>
      <c r="G371" s="5" t="s">
        <v>20</v>
      </c>
      <c r="H371" s="5" t="s">
        <v>31</v>
      </c>
      <c r="I371" s="5" t="s">
        <v>2</v>
      </c>
      <c r="J371" s="5" t="s">
        <v>13</v>
      </c>
      <c r="K371" s="5" t="s">
        <v>9</v>
      </c>
      <c r="L371" s="5" t="s">
        <v>10</v>
      </c>
      <c r="M371" s="6">
        <v>1</v>
      </c>
      <c r="N371" s="7">
        <v>90.06</v>
      </c>
      <c r="O371" s="8">
        <v>0</v>
      </c>
      <c r="P371" s="7">
        <v>44.49</v>
      </c>
      <c r="Q371" s="7">
        <f t="shared" si="20"/>
        <v>90.06</v>
      </c>
      <c r="R371" s="7">
        <f t="shared" si="21"/>
        <v>44.49</v>
      </c>
      <c r="S371" s="7">
        <f t="shared" si="22"/>
        <v>45.57</v>
      </c>
      <c r="T371" s="9">
        <f t="shared" si="23"/>
        <v>0.50599600266489009</v>
      </c>
      <c r="U371" s="10">
        <f>YEAR(SalesDataTable[[#This Row],[Order Date]])</f>
        <v>2026</v>
      </c>
      <c r="V371" s="9" t="str">
        <f>"Q"&amp;ROUNDUP(MONTH(SalesDataTable[[#This Row],[Order Date]])/3,0)</f>
        <v>Q1</v>
      </c>
      <c r="W371" s="6">
        <f>MONTH(SalesDataTable[[#This Row],[Order Date]])</f>
        <v>3</v>
      </c>
      <c r="X371" s="9" t="str">
        <f>TEXT(SalesDataTable[[#This Row],[Order Date]],"mmm")</f>
        <v>Mar</v>
      </c>
    </row>
    <row r="372" spans="1:24" ht="15.5">
      <c r="A372" s="3">
        <v>2956</v>
      </c>
      <c r="B372" s="4">
        <v>46097</v>
      </c>
      <c r="C372" s="12">
        <f>YEAR(SalesDataTable[[#This Row],[Order Date]])</f>
        <v>2026</v>
      </c>
      <c r="D372" s="15" t="str">
        <f>"Q"&amp;ROUNDUP(MONTH(SalesDataTable[[#This Row],[Order Date]])/3,0)</f>
        <v>Q1</v>
      </c>
      <c r="E372" s="12">
        <f>MONTH(SalesDataTable[[#This Row],[Order Date]])</f>
        <v>3</v>
      </c>
      <c r="F372" s="12" t="str">
        <f>TEXT(SalesDataTable[[#This Row],[Order Date]], "mmm")</f>
        <v>Mar</v>
      </c>
      <c r="G372" s="5" t="s">
        <v>6</v>
      </c>
      <c r="H372" s="5" t="s">
        <v>41</v>
      </c>
      <c r="I372" s="5" t="s">
        <v>2</v>
      </c>
      <c r="J372" s="5" t="s">
        <v>13</v>
      </c>
      <c r="K372" s="5" t="s">
        <v>14</v>
      </c>
      <c r="L372" s="5" t="s">
        <v>15</v>
      </c>
      <c r="M372" s="6">
        <v>1</v>
      </c>
      <c r="N372" s="7">
        <v>37.119999999999997</v>
      </c>
      <c r="O372" s="8">
        <v>0.1</v>
      </c>
      <c r="P372" s="7">
        <v>13.39</v>
      </c>
      <c r="Q372" s="7">
        <f t="shared" si="20"/>
        <v>33.408000000000001</v>
      </c>
      <c r="R372" s="7">
        <f t="shared" si="21"/>
        <v>13.39</v>
      </c>
      <c r="S372" s="7">
        <f t="shared" si="22"/>
        <v>20.018000000000001</v>
      </c>
      <c r="T372" s="9">
        <f t="shared" si="23"/>
        <v>0.59919779693486586</v>
      </c>
      <c r="U372" s="10">
        <f>YEAR(SalesDataTable[[#This Row],[Order Date]])</f>
        <v>2026</v>
      </c>
      <c r="V372" s="9" t="str">
        <f>"Q"&amp;ROUNDUP(MONTH(SalesDataTable[[#This Row],[Order Date]])/3,0)</f>
        <v>Q1</v>
      </c>
      <c r="W372" s="6">
        <f>MONTH(SalesDataTable[[#This Row],[Order Date]])</f>
        <v>3</v>
      </c>
      <c r="X372" s="9" t="str">
        <f>TEXT(SalesDataTable[[#This Row],[Order Date]],"mmm")</f>
        <v>Mar</v>
      </c>
    </row>
    <row r="373" spans="1:24" ht="15.5">
      <c r="A373" s="3">
        <v>2973</v>
      </c>
      <c r="B373" s="4">
        <v>46097</v>
      </c>
      <c r="C373" s="12">
        <f>YEAR(SalesDataTable[[#This Row],[Order Date]])</f>
        <v>2026</v>
      </c>
      <c r="D373" s="15" t="str">
        <f>"Q"&amp;ROUNDUP(MONTH(SalesDataTable[[#This Row],[Order Date]])/3,0)</f>
        <v>Q1</v>
      </c>
      <c r="E373" s="12">
        <f>MONTH(SalesDataTable[[#This Row],[Order Date]])</f>
        <v>3</v>
      </c>
      <c r="F373" s="12" t="str">
        <f>TEXT(SalesDataTable[[#This Row],[Order Date]], "mmm")</f>
        <v>Mar</v>
      </c>
      <c r="G373" s="5" t="s">
        <v>0</v>
      </c>
      <c r="H373" s="5" t="s">
        <v>1</v>
      </c>
      <c r="I373" s="5" t="s">
        <v>19</v>
      </c>
      <c r="J373" s="5" t="s">
        <v>3</v>
      </c>
      <c r="K373" s="5" t="s">
        <v>9</v>
      </c>
      <c r="L373" s="5" t="s">
        <v>37</v>
      </c>
      <c r="M373" s="6">
        <v>2</v>
      </c>
      <c r="N373" s="7">
        <v>156.09</v>
      </c>
      <c r="O373" s="8">
        <v>0.1</v>
      </c>
      <c r="P373" s="7">
        <v>79.72</v>
      </c>
      <c r="Q373" s="7">
        <f t="shared" si="20"/>
        <v>280.96199999999999</v>
      </c>
      <c r="R373" s="7">
        <f t="shared" si="21"/>
        <v>159.44</v>
      </c>
      <c r="S373" s="7">
        <f t="shared" si="22"/>
        <v>121.52199999999999</v>
      </c>
      <c r="T373" s="9">
        <f t="shared" si="23"/>
        <v>0.43252112385304775</v>
      </c>
      <c r="U373" s="10">
        <f>YEAR(SalesDataTable[[#This Row],[Order Date]])</f>
        <v>2026</v>
      </c>
      <c r="V373" s="9" t="str">
        <f>"Q"&amp;ROUNDUP(MONTH(SalesDataTable[[#This Row],[Order Date]])/3,0)</f>
        <v>Q1</v>
      </c>
      <c r="W373" s="6">
        <f>MONTH(SalesDataTable[[#This Row],[Order Date]])</f>
        <v>3</v>
      </c>
      <c r="X373" s="9" t="str">
        <f>TEXT(SalesDataTable[[#This Row],[Order Date]],"mmm")</f>
        <v>Mar</v>
      </c>
    </row>
    <row r="374" spans="1:24" ht="15.5">
      <c r="A374" s="3">
        <v>3358</v>
      </c>
      <c r="B374" s="4">
        <v>46097</v>
      </c>
      <c r="C374" s="12">
        <f>YEAR(SalesDataTable[[#This Row],[Order Date]])</f>
        <v>2026</v>
      </c>
      <c r="D374" s="15" t="str">
        <f>"Q"&amp;ROUNDUP(MONTH(SalesDataTable[[#This Row],[Order Date]])/3,0)</f>
        <v>Q1</v>
      </c>
      <c r="E374" s="12">
        <f>MONTH(SalesDataTable[[#This Row],[Order Date]])</f>
        <v>3</v>
      </c>
      <c r="F374" s="12" t="str">
        <f>TEXT(SalesDataTable[[#This Row],[Order Date]], "mmm")</f>
        <v>Mar</v>
      </c>
      <c r="G374" s="5" t="s">
        <v>0</v>
      </c>
      <c r="H374" s="5" t="s">
        <v>1</v>
      </c>
      <c r="I374" s="5" t="s">
        <v>8</v>
      </c>
      <c r="J374" s="5" t="s">
        <v>16</v>
      </c>
      <c r="K374" s="5" t="s">
        <v>34</v>
      </c>
      <c r="L374" s="5" t="s">
        <v>42</v>
      </c>
      <c r="M374" s="6">
        <v>12</v>
      </c>
      <c r="N374" s="7">
        <v>36.44</v>
      </c>
      <c r="O374" s="8">
        <v>0.05</v>
      </c>
      <c r="P374" s="7">
        <v>13.65</v>
      </c>
      <c r="Q374" s="7">
        <f t="shared" si="20"/>
        <v>415.41599999999994</v>
      </c>
      <c r="R374" s="7">
        <f t="shared" si="21"/>
        <v>163.80000000000001</v>
      </c>
      <c r="S374" s="7">
        <f t="shared" si="22"/>
        <v>251.61599999999993</v>
      </c>
      <c r="T374" s="9">
        <f t="shared" si="23"/>
        <v>0.60569645848980291</v>
      </c>
      <c r="U374" s="10">
        <f>YEAR(SalesDataTable[[#This Row],[Order Date]])</f>
        <v>2026</v>
      </c>
      <c r="V374" s="9" t="str">
        <f>"Q"&amp;ROUNDUP(MONTH(SalesDataTable[[#This Row],[Order Date]])/3,0)</f>
        <v>Q1</v>
      </c>
      <c r="W374" s="6">
        <f>MONTH(SalesDataTable[[#This Row],[Order Date]])</f>
        <v>3</v>
      </c>
      <c r="X374" s="9" t="str">
        <f>TEXT(SalesDataTable[[#This Row],[Order Date]],"mmm")</f>
        <v>Mar</v>
      </c>
    </row>
    <row r="375" spans="1:24" ht="15.5">
      <c r="A375" s="3">
        <v>164</v>
      </c>
      <c r="B375" s="4">
        <v>46098</v>
      </c>
      <c r="C375" s="12">
        <f>YEAR(SalesDataTable[[#This Row],[Order Date]])</f>
        <v>2026</v>
      </c>
      <c r="D375" s="15" t="str">
        <f>"Q"&amp;ROUNDUP(MONTH(SalesDataTable[[#This Row],[Order Date]])/3,0)</f>
        <v>Q1</v>
      </c>
      <c r="E375" s="12">
        <f>MONTH(SalesDataTable[[#This Row],[Order Date]])</f>
        <v>3</v>
      </c>
      <c r="F375" s="12" t="str">
        <f>TEXT(SalesDataTable[[#This Row],[Order Date]], "mmm")</f>
        <v>Mar</v>
      </c>
      <c r="G375" s="5" t="s">
        <v>0</v>
      </c>
      <c r="H375" s="5" t="s">
        <v>50</v>
      </c>
      <c r="I375" s="5" t="s">
        <v>28</v>
      </c>
      <c r="J375" s="5" t="s">
        <v>16</v>
      </c>
      <c r="K375" s="5" t="s">
        <v>23</v>
      </c>
      <c r="L375" s="5" t="s">
        <v>51</v>
      </c>
      <c r="M375" s="6">
        <v>5</v>
      </c>
      <c r="N375" s="7">
        <v>123.95</v>
      </c>
      <c r="O375" s="8">
        <v>0.05</v>
      </c>
      <c r="P375" s="7">
        <v>59.23</v>
      </c>
      <c r="Q375" s="7">
        <f t="shared" si="20"/>
        <v>588.76249999999993</v>
      </c>
      <c r="R375" s="7">
        <f t="shared" si="21"/>
        <v>296.14999999999998</v>
      </c>
      <c r="S375" s="7">
        <f t="shared" si="22"/>
        <v>292.61249999999995</v>
      </c>
      <c r="T375" s="9">
        <f t="shared" si="23"/>
        <v>0.49699581749856692</v>
      </c>
      <c r="U375" s="10">
        <f>YEAR(SalesDataTable[[#This Row],[Order Date]])</f>
        <v>2026</v>
      </c>
      <c r="V375" s="9" t="str">
        <f>"Q"&amp;ROUNDUP(MONTH(SalesDataTable[[#This Row],[Order Date]])/3,0)</f>
        <v>Q1</v>
      </c>
      <c r="W375" s="6">
        <f>MONTH(SalesDataTable[[#This Row],[Order Date]])</f>
        <v>3</v>
      </c>
      <c r="X375" s="9" t="str">
        <f>TEXT(SalesDataTable[[#This Row],[Order Date]],"mmm")</f>
        <v>Mar</v>
      </c>
    </row>
    <row r="376" spans="1:24" ht="15.5">
      <c r="A376" s="3">
        <v>995</v>
      </c>
      <c r="B376" s="4">
        <v>46098</v>
      </c>
      <c r="C376" s="12">
        <f>YEAR(SalesDataTable[[#This Row],[Order Date]])</f>
        <v>2026</v>
      </c>
      <c r="D376" s="15" t="str">
        <f>"Q"&amp;ROUNDUP(MONTH(SalesDataTable[[#This Row],[Order Date]])/3,0)</f>
        <v>Q1</v>
      </c>
      <c r="E376" s="12">
        <f>MONTH(SalesDataTable[[#This Row],[Order Date]])</f>
        <v>3</v>
      </c>
      <c r="F376" s="12" t="str">
        <f>TEXT(SalesDataTable[[#This Row],[Order Date]], "mmm")</f>
        <v>Mar</v>
      </c>
      <c r="G376" s="5" t="s">
        <v>11</v>
      </c>
      <c r="H376" s="5" t="s">
        <v>52</v>
      </c>
      <c r="I376" s="5" t="s">
        <v>28</v>
      </c>
      <c r="J376" s="5" t="s">
        <v>16</v>
      </c>
      <c r="K376" s="5" t="s">
        <v>23</v>
      </c>
      <c r="L376" s="5" t="s">
        <v>29</v>
      </c>
      <c r="M376" s="6">
        <v>1</v>
      </c>
      <c r="N376" s="7">
        <v>192.84</v>
      </c>
      <c r="O376" s="8">
        <v>0.15</v>
      </c>
      <c r="P376" s="7">
        <v>101.42</v>
      </c>
      <c r="Q376" s="7">
        <f t="shared" si="20"/>
        <v>163.91399999999999</v>
      </c>
      <c r="R376" s="7">
        <f t="shared" si="21"/>
        <v>101.42</v>
      </c>
      <c r="S376" s="7">
        <f t="shared" si="22"/>
        <v>62.493999999999986</v>
      </c>
      <c r="T376" s="9">
        <f t="shared" si="23"/>
        <v>0.38126090510877647</v>
      </c>
      <c r="U376" s="10">
        <f>YEAR(SalesDataTable[[#This Row],[Order Date]])</f>
        <v>2026</v>
      </c>
      <c r="V376" s="9" t="str">
        <f>"Q"&amp;ROUNDUP(MONTH(SalesDataTable[[#This Row],[Order Date]])/3,0)</f>
        <v>Q1</v>
      </c>
      <c r="W376" s="6">
        <f>MONTH(SalesDataTable[[#This Row],[Order Date]])</f>
        <v>3</v>
      </c>
      <c r="X376" s="9" t="str">
        <f>TEXT(SalesDataTable[[#This Row],[Order Date]],"mmm")</f>
        <v>Mar</v>
      </c>
    </row>
    <row r="377" spans="1:24" ht="15.5">
      <c r="A377" s="3">
        <v>4912</v>
      </c>
      <c r="B377" s="4">
        <v>46098</v>
      </c>
      <c r="C377" s="12">
        <f>YEAR(SalesDataTable[[#This Row],[Order Date]])</f>
        <v>2026</v>
      </c>
      <c r="D377" s="15" t="str">
        <f>"Q"&amp;ROUNDUP(MONTH(SalesDataTable[[#This Row],[Order Date]])/3,0)</f>
        <v>Q1</v>
      </c>
      <c r="E377" s="12">
        <f>MONTH(SalesDataTable[[#This Row],[Order Date]])</f>
        <v>3</v>
      </c>
      <c r="F377" s="12" t="str">
        <f>TEXT(SalesDataTable[[#This Row],[Order Date]], "mmm")</f>
        <v>Mar</v>
      </c>
      <c r="G377" s="5" t="s">
        <v>6</v>
      </c>
      <c r="H377" s="5" t="s">
        <v>41</v>
      </c>
      <c r="I377" s="5" t="s">
        <v>2</v>
      </c>
      <c r="J377" s="5" t="s">
        <v>13</v>
      </c>
      <c r="K377" s="5" t="s">
        <v>9</v>
      </c>
      <c r="L377" s="5" t="s">
        <v>37</v>
      </c>
      <c r="M377" s="6">
        <v>1</v>
      </c>
      <c r="N377" s="7">
        <v>152.57</v>
      </c>
      <c r="O377" s="8">
        <v>0.1</v>
      </c>
      <c r="P377" s="7">
        <v>80.319999999999993</v>
      </c>
      <c r="Q377" s="7">
        <f t="shared" si="20"/>
        <v>137.31299999999999</v>
      </c>
      <c r="R377" s="7">
        <f t="shared" si="21"/>
        <v>80.319999999999993</v>
      </c>
      <c r="S377" s="7">
        <f t="shared" si="22"/>
        <v>56.992999999999995</v>
      </c>
      <c r="T377" s="9">
        <f t="shared" si="23"/>
        <v>0.41505902572953762</v>
      </c>
      <c r="U377" s="10">
        <f>YEAR(SalesDataTable[[#This Row],[Order Date]])</f>
        <v>2026</v>
      </c>
      <c r="V377" s="9" t="str">
        <f>"Q"&amp;ROUNDUP(MONTH(SalesDataTable[[#This Row],[Order Date]])/3,0)</f>
        <v>Q1</v>
      </c>
      <c r="W377" s="6">
        <f>MONTH(SalesDataTable[[#This Row],[Order Date]])</f>
        <v>3</v>
      </c>
      <c r="X377" s="9" t="str">
        <f>TEXT(SalesDataTable[[#This Row],[Order Date]],"mmm")</f>
        <v>Mar</v>
      </c>
    </row>
    <row r="378" spans="1:24" ht="15.5">
      <c r="A378" s="3">
        <v>29</v>
      </c>
      <c r="B378" s="4">
        <v>46099</v>
      </c>
      <c r="C378" s="12">
        <f>YEAR(SalesDataTable[[#This Row],[Order Date]])</f>
        <v>2026</v>
      </c>
      <c r="D378" s="15" t="str">
        <f>"Q"&amp;ROUNDUP(MONTH(SalesDataTable[[#This Row],[Order Date]])/3,0)</f>
        <v>Q1</v>
      </c>
      <c r="E378" s="12">
        <f>MONTH(SalesDataTable[[#This Row],[Order Date]])</f>
        <v>3</v>
      </c>
      <c r="F378" s="12" t="str">
        <f>TEXT(SalesDataTable[[#This Row],[Order Date]], "mmm")</f>
        <v>Mar</v>
      </c>
      <c r="G378" s="5" t="s">
        <v>20</v>
      </c>
      <c r="H378" s="5" t="s">
        <v>21</v>
      </c>
      <c r="I378" s="5" t="s">
        <v>2</v>
      </c>
      <c r="J378" s="5" t="s">
        <v>16</v>
      </c>
      <c r="K378" s="5" t="s">
        <v>14</v>
      </c>
      <c r="L378" s="5" t="s">
        <v>44</v>
      </c>
      <c r="M378" s="6">
        <v>2</v>
      </c>
      <c r="N378" s="7">
        <v>130.4</v>
      </c>
      <c r="O378" s="8">
        <v>0</v>
      </c>
      <c r="P378" s="7">
        <v>67.599999999999994</v>
      </c>
      <c r="Q378" s="7">
        <f t="shared" si="20"/>
        <v>260.8</v>
      </c>
      <c r="R378" s="7">
        <f t="shared" si="21"/>
        <v>135.19999999999999</v>
      </c>
      <c r="S378" s="7">
        <f t="shared" si="22"/>
        <v>125.60000000000002</v>
      </c>
      <c r="T378" s="9">
        <f t="shared" si="23"/>
        <v>0.48159509202453993</v>
      </c>
      <c r="U378" s="10">
        <f>YEAR(SalesDataTable[[#This Row],[Order Date]])</f>
        <v>2026</v>
      </c>
      <c r="V378" s="9" t="str">
        <f>"Q"&amp;ROUNDUP(MONTH(SalesDataTable[[#This Row],[Order Date]])/3,0)</f>
        <v>Q1</v>
      </c>
      <c r="W378" s="6">
        <f>MONTH(SalesDataTable[[#This Row],[Order Date]])</f>
        <v>3</v>
      </c>
      <c r="X378" s="9" t="str">
        <f>TEXT(SalesDataTable[[#This Row],[Order Date]],"mmm")</f>
        <v>Mar</v>
      </c>
    </row>
    <row r="379" spans="1:24" ht="15.5">
      <c r="A379" s="3">
        <v>891</v>
      </c>
      <c r="B379" s="4">
        <v>46099</v>
      </c>
      <c r="C379" s="12">
        <f>YEAR(SalesDataTable[[#This Row],[Order Date]])</f>
        <v>2026</v>
      </c>
      <c r="D379" s="15" t="str">
        <f>"Q"&amp;ROUNDUP(MONTH(SalesDataTable[[#This Row],[Order Date]])/3,0)</f>
        <v>Q1</v>
      </c>
      <c r="E379" s="12">
        <f>MONTH(SalesDataTable[[#This Row],[Order Date]])</f>
        <v>3</v>
      </c>
      <c r="F379" s="12" t="str">
        <f>TEXT(SalesDataTable[[#This Row],[Order Date]], "mmm")</f>
        <v>Mar</v>
      </c>
      <c r="G379" s="5" t="s">
        <v>11</v>
      </c>
      <c r="H379" s="5" t="s">
        <v>18</v>
      </c>
      <c r="I379" s="5" t="s">
        <v>2</v>
      </c>
      <c r="J379" s="5" t="s">
        <v>13</v>
      </c>
      <c r="K379" s="5" t="s">
        <v>9</v>
      </c>
      <c r="L379" s="5" t="s">
        <v>10</v>
      </c>
      <c r="M379" s="6">
        <v>2</v>
      </c>
      <c r="N379" s="7">
        <v>94.25</v>
      </c>
      <c r="O379" s="8">
        <v>0.1</v>
      </c>
      <c r="P379" s="7">
        <v>44.99</v>
      </c>
      <c r="Q379" s="7">
        <f t="shared" si="20"/>
        <v>169.65</v>
      </c>
      <c r="R379" s="7">
        <f t="shared" si="21"/>
        <v>89.98</v>
      </c>
      <c r="S379" s="7">
        <f t="shared" si="22"/>
        <v>79.67</v>
      </c>
      <c r="T379" s="9">
        <f t="shared" si="23"/>
        <v>0.46961391099322131</v>
      </c>
      <c r="U379" s="10">
        <f>YEAR(SalesDataTable[[#This Row],[Order Date]])</f>
        <v>2026</v>
      </c>
      <c r="V379" s="9" t="str">
        <f>"Q"&amp;ROUNDUP(MONTH(SalesDataTable[[#This Row],[Order Date]])/3,0)</f>
        <v>Q1</v>
      </c>
      <c r="W379" s="6">
        <f>MONTH(SalesDataTable[[#This Row],[Order Date]])</f>
        <v>3</v>
      </c>
      <c r="X379" s="9" t="str">
        <f>TEXT(SalesDataTable[[#This Row],[Order Date]],"mmm")</f>
        <v>Mar</v>
      </c>
    </row>
    <row r="380" spans="1:24" ht="15.5">
      <c r="A380" s="3">
        <v>1143</v>
      </c>
      <c r="B380" s="4">
        <v>46099</v>
      </c>
      <c r="C380" s="12">
        <f>YEAR(SalesDataTable[[#This Row],[Order Date]])</f>
        <v>2026</v>
      </c>
      <c r="D380" s="15" t="str">
        <f>"Q"&amp;ROUNDUP(MONTH(SalesDataTable[[#This Row],[Order Date]])/3,0)</f>
        <v>Q1</v>
      </c>
      <c r="E380" s="12">
        <f>MONTH(SalesDataTable[[#This Row],[Order Date]])</f>
        <v>3</v>
      </c>
      <c r="F380" s="12" t="str">
        <f>TEXT(SalesDataTable[[#This Row],[Order Date]], "mmm")</f>
        <v>Mar</v>
      </c>
      <c r="G380" s="5" t="s">
        <v>6</v>
      </c>
      <c r="H380" s="5" t="s">
        <v>43</v>
      </c>
      <c r="I380" s="5" t="s">
        <v>2</v>
      </c>
      <c r="J380" s="5" t="s">
        <v>16</v>
      </c>
      <c r="K380" s="5" t="s">
        <v>23</v>
      </c>
      <c r="L380" s="5" t="s">
        <v>51</v>
      </c>
      <c r="M380" s="6">
        <v>5</v>
      </c>
      <c r="N380" s="7">
        <v>125.91</v>
      </c>
      <c r="O380" s="8">
        <v>0</v>
      </c>
      <c r="P380" s="7">
        <v>59.36</v>
      </c>
      <c r="Q380" s="7">
        <f t="shared" si="20"/>
        <v>629.54999999999995</v>
      </c>
      <c r="R380" s="7">
        <f t="shared" si="21"/>
        <v>296.8</v>
      </c>
      <c r="S380" s="7">
        <f t="shared" si="22"/>
        <v>332.74999999999994</v>
      </c>
      <c r="T380" s="9">
        <f t="shared" si="23"/>
        <v>0.52855214041775866</v>
      </c>
      <c r="U380" s="10">
        <f>YEAR(SalesDataTable[[#This Row],[Order Date]])</f>
        <v>2026</v>
      </c>
      <c r="V380" s="9" t="str">
        <f>"Q"&amp;ROUNDUP(MONTH(SalesDataTable[[#This Row],[Order Date]])/3,0)</f>
        <v>Q1</v>
      </c>
      <c r="W380" s="6">
        <f>MONTH(SalesDataTable[[#This Row],[Order Date]])</f>
        <v>3</v>
      </c>
      <c r="X380" s="9" t="str">
        <f>TEXT(SalesDataTable[[#This Row],[Order Date]],"mmm")</f>
        <v>Mar</v>
      </c>
    </row>
    <row r="381" spans="1:24" ht="15.5">
      <c r="A381" s="3">
        <v>2478</v>
      </c>
      <c r="B381" s="4">
        <v>46099</v>
      </c>
      <c r="C381" s="12">
        <f>YEAR(SalesDataTable[[#This Row],[Order Date]])</f>
        <v>2026</v>
      </c>
      <c r="D381" s="15" t="str">
        <f>"Q"&amp;ROUNDUP(MONTH(SalesDataTable[[#This Row],[Order Date]])/3,0)</f>
        <v>Q1</v>
      </c>
      <c r="E381" s="12">
        <f>MONTH(SalesDataTable[[#This Row],[Order Date]])</f>
        <v>3</v>
      </c>
      <c r="F381" s="12" t="str">
        <f>TEXT(SalesDataTable[[#This Row],[Order Date]], "mmm")</f>
        <v>Mar</v>
      </c>
      <c r="G381" s="5" t="s">
        <v>20</v>
      </c>
      <c r="H381" s="5" t="s">
        <v>31</v>
      </c>
      <c r="I381" s="5" t="s">
        <v>19</v>
      </c>
      <c r="J381" s="5" t="s">
        <v>3</v>
      </c>
      <c r="K381" s="5" t="s">
        <v>34</v>
      </c>
      <c r="L381" s="5" t="s">
        <v>35</v>
      </c>
      <c r="M381" s="6">
        <v>2</v>
      </c>
      <c r="N381" s="7">
        <v>39.619999999999997</v>
      </c>
      <c r="O381" s="8">
        <v>0</v>
      </c>
      <c r="P381" s="7">
        <v>14.78</v>
      </c>
      <c r="Q381" s="7">
        <f t="shared" si="20"/>
        <v>79.239999999999995</v>
      </c>
      <c r="R381" s="7">
        <f t="shared" si="21"/>
        <v>29.56</v>
      </c>
      <c r="S381" s="7">
        <f t="shared" si="22"/>
        <v>49.679999999999993</v>
      </c>
      <c r="T381" s="9">
        <f t="shared" si="23"/>
        <v>0.62695608278647141</v>
      </c>
      <c r="U381" s="10">
        <f>YEAR(SalesDataTable[[#This Row],[Order Date]])</f>
        <v>2026</v>
      </c>
      <c r="V381" s="9" t="str">
        <f>"Q"&amp;ROUNDUP(MONTH(SalesDataTable[[#This Row],[Order Date]])/3,0)</f>
        <v>Q1</v>
      </c>
      <c r="W381" s="6">
        <f>MONTH(SalesDataTable[[#This Row],[Order Date]])</f>
        <v>3</v>
      </c>
      <c r="X381" s="9" t="str">
        <f>TEXT(SalesDataTable[[#This Row],[Order Date]],"mmm")</f>
        <v>Mar</v>
      </c>
    </row>
    <row r="382" spans="1:24" ht="15.5">
      <c r="A382" s="3">
        <v>3961</v>
      </c>
      <c r="B382" s="4">
        <v>46099</v>
      </c>
      <c r="C382" s="12">
        <f>YEAR(SalesDataTable[[#This Row],[Order Date]])</f>
        <v>2026</v>
      </c>
      <c r="D382" s="15" t="str">
        <f>"Q"&amp;ROUNDUP(MONTH(SalesDataTable[[#This Row],[Order Date]])/3,0)</f>
        <v>Q1</v>
      </c>
      <c r="E382" s="12">
        <f>MONTH(SalesDataTable[[#This Row],[Order Date]])</f>
        <v>3</v>
      </c>
      <c r="F382" s="12" t="str">
        <f>TEXT(SalesDataTable[[#This Row],[Order Date]], "mmm")</f>
        <v>Mar</v>
      </c>
      <c r="G382" s="5" t="s">
        <v>0</v>
      </c>
      <c r="H382" s="5" t="s">
        <v>36</v>
      </c>
      <c r="I382" s="5" t="s">
        <v>2</v>
      </c>
      <c r="J382" s="5" t="s">
        <v>16</v>
      </c>
      <c r="K382" s="5" t="s">
        <v>34</v>
      </c>
      <c r="L382" s="5" t="s">
        <v>42</v>
      </c>
      <c r="M382" s="6">
        <v>3</v>
      </c>
      <c r="N382" s="7">
        <v>36.32</v>
      </c>
      <c r="O382" s="8">
        <v>0</v>
      </c>
      <c r="P382" s="7">
        <v>14.18</v>
      </c>
      <c r="Q382" s="7">
        <f t="shared" si="20"/>
        <v>108.96000000000001</v>
      </c>
      <c r="R382" s="7">
        <f t="shared" si="21"/>
        <v>42.54</v>
      </c>
      <c r="S382" s="7">
        <f t="shared" si="22"/>
        <v>66.420000000000016</v>
      </c>
      <c r="T382" s="9">
        <f t="shared" si="23"/>
        <v>0.60958149779735693</v>
      </c>
      <c r="U382" s="10">
        <f>YEAR(SalesDataTable[[#This Row],[Order Date]])</f>
        <v>2026</v>
      </c>
      <c r="V382" s="9" t="str">
        <f>"Q"&amp;ROUNDUP(MONTH(SalesDataTable[[#This Row],[Order Date]])/3,0)</f>
        <v>Q1</v>
      </c>
      <c r="W382" s="6">
        <f>MONTH(SalesDataTable[[#This Row],[Order Date]])</f>
        <v>3</v>
      </c>
      <c r="X382" s="9" t="str">
        <f>TEXT(SalesDataTable[[#This Row],[Order Date]],"mmm")</f>
        <v>Mar</v>
      </c>
    </row>
    <row r="383" spans="1:24" ht="15.5">
      <c r="A383" s="3">
        <v>4724</v>
      </c>
      <c r="B383" s="4">
        <v>46099</v>
      </c>
      <c r="C383" s="12">
        <f>YEAR(SalesDataTable[[#This Row],[Order Date]])</f>
        <v>2026</v>
      </c>
      <c r="D383" s="15" t="str">
        <f>"Q"&amp;ROUNDUP(MONTH(SalesDataTable[[#This Row],[Order Date]])/3,0)</f>
        <v>Q1</v>
      </c>
      <c r="E383" s="12">
        <f>MONTH(SalesDataTable[[#This Row],[Order Date]])</f>
        <v>3</v>
      </c>
      <c r="F383" s="12" t="str">
        <f>TEXT(SalesDataTable[[#This Row],[Order Date]], "mmm")</f>
        <v>Mar</v>
      </c>
      <c r="G383" s="5" t="s">
        <v>0</v>
      </c>
      <c r="H383" s="5" t="s">
        <v>50</v>
      </c>
      <c r="I383" s="5" t="s">
        <v>19</v>
      </c>
      <c r="J383" s="5" t="s">
        <v>13</v>
      </c>
      <c r="K383" s="5" t="s">
        <v>34</v>
      </c>
      <c r="L383" s="5" t="s">
        <v>45</v>
      </c>
      <c r="M383" s="6">
        <v>1</v>
      </c>
      <c r="N383" s="7">
        <v>51.16</v>
      </c>
      <c r="O383" s="8">
        <v>0</v>
      </c>
      <c r="P383" s="7">
        <v>22.39</v>
      </c>
      <c r="Q383" s="7">
        <f t="shared" si="20"/>
        <v>51.16</v>
      </c>
      <c r="R383" s="7">
        <f t="shared" si="21"/>
        <v>22.39</v>
      </c>
      <c r="S383" s="7">
        <f t="shared" si="22"/>
        <v>28.769999999999996</v>
      </c>
      <c r="T383" s="9">
        <f t="shared" si="23"/>
        <v>0.56235340109460508</v>
      </c>
      <c r="U383" s="10">
        <f>YEAR(SalesDataTable[[#This Row],[Order Date]])</f>
        <v>2026</v>
      </c>
      <c r="V383" s="9" t="str">
        <f>"Q"&amp;ROUNDUP(MONTH(SalesDataTable[[#This Row],[Order Date]])/3,0)</f>
        <v>Q1</v>
      </c>
      <c r="W383" s="6">
        <f>MONTH(SalesDataTable[[#This Row],[Order Date]])</f>
        <v>3</v>
      </c>
      <c r="X383" s="9" t="str">
        <f>TEXT(SalesDataTable[[#This Row],[Order Date]],"mmm")</f>
        <v>Mar</v>
      </c>
    </row>
    <row r="384" spans="1:24" ht="15.5">
      <c r="A384" s="3">
        <v>2171</v>
      </c>
      <c r="B384" s="4">
        <v>46100</v>
      </c>
      <c r="C384" s="12">
        <f>YEAR(SalesDataTable[[#This Row],[Order Date]])</f>
        <v>2026</v>
      </c>
      <c r="D384" s="15" t="str">
        <f>"Q"&amp;ROUNDUP(MONTH(SalesDataTable[[#This Row],[Order Date]])/3,0)</f>
        <v>Q1</v>
      </c>
      <c r="E384" s="12">
        <f>MONTH(SalesDataTable[[#This Row],[Order Date]])</f>
        <v>3</v>
      </c>
      <c r="F384" s="12" t="str">
        <f>TEXT(SalesDataTable[[#This Row],[Order Date]], "mmm")</f>
        <v>Mar</v>
      </c>
      <c r="G384" s="5" t="s">
        <v>20</v>
      </c>
      <c r="H384" s="5" t="s">
        <v>47</v>
      </c>
      <c r="I384" s="5" t="s">
        <v>8</v>
      </c>
      <c r="J384" s="5" t="s">
        <v>16</v>
      </c>
      <c r="K384" s="5" t="s">
        <v>34</v>
      </c>
      <c r="L384" s="5" t="s">
        <v>42</v>
      </c>
      <c r="M384" s="6">
        <v>5</v>
      </c>
      <c r="N384" s="7">
        <v>35.65</v>
      </c>
      <c r="O384" s="8">
        <v>0.1</v>
      </c>
      <c r="P384" s="7">
        <v>13.64</v>
      </c>
      <c r="Q384" s="7">
        <f t="shared" si="20"/>
        <v>160.42500000000001</v>
      </c>
      <c r="R384" s="7">
        <f t="shared" si="21"/>
        <v>68.2</v>
      </c>
      <c r="S384" s="7">
        <f t="shared" si="22"/>
        <v>92.225000000000009</v>
      </c>
      <c r="T384" s="9">
        <f t="shared" si="23"/>
        <v>0.5748792270531401</v>
      </c>
      <c r="U384" s="10">
        <f>YEAR(SalesDataTable[[#This Row],[Order Date]])</f>
        <v>2026</v>
      </c>
      <c r="V384" s="9" t="str">
        <f>"Q"&amp;ROUNDUP(MONTH(SalesDataTable[[#This Row],[Order Date]])/3,0)</f>
        <v>Q1</v>
      </c>
      <c r="W384" s="6">
        <f>MONTH(SalesDataTable[[#This Row],[Order Date]])</f>
        <v>3</v>
      </c>
      <c r="X384" s="9" t="str">
        <f>TEXT(SalesDataTable[[#This Row],[Order Date]],"mmm")</f>
        <v>Mar</v>
      </c>
    </row>
    <row r="385" spans="1:24" ht="15.5">
      <c r="A385" s="3">
        <v>2311</v>
      </c>
      <c r="B385" s="4">
        <v>46100</v>
      </c>
      <c r="C385" s="12">
        <f>YEAR(SalesDataTable[[#This Row],[Order Date]])</f>
        <v>2026</v>
      </c>
      <c r="D385" s="15" t="str">
        <f>"Q"&amp;ROUNDUP(MONTH(SalesDataTable[[#This Row],[Order Date]])/3,0)</f>
        <v>Q1</v>
      </c>
      <c r="E385" s="12">
        <f>MONTH(SalesDataTable[[#This Row],[Order Date]])</f>
        <v>3</v>
      </c>
      <c r="F385" s="12" t="str">
        <f>TEXT(SalesDataTable[[#This Row],[Order Date]], "mmm")</f>
        <v>Mar</v>
      </c>
      <c r="G385" s="5" t="s">
        <v>20</v>
      </c>
      <c r="H385" s="5" t="s">
        <v>33</v>
      </c>
      <c r="I385" s="5" t="s">
        <v>2</v>
      </c>
      <c r="J385" s="5" t="s">
        <v>13</v>
      </c>
      <c r="K385" s="5" t="s">
        <v>9</v>
      </c>
      <c r="L385" s="5" t="s">
        <v>17</v>
      </c>
      <c r="M385" s="6">
        <v>1</v>
      </c>
      <c r="N385" s="7">
        <v>145.19</v>
      </c>
      <c r="O385" s="8">
        <v>0</v>
      </c>
      <c r="P385" s="7">
        <v>80.67</v>
      </c>
      <c r="Q385" s="7">
        <f t="shared" si="20"/>
        <v>145.19</v>
      </c>
      <c r="R385" s="7">
        <f t="shared" si="21"/>
        <v>80.67</v>
      </c>
      <c r="S385" s="7">
        <f t="shared" si="22"/>
        <v>64.52</v>
      </c>
      <c r="T385" s="9">
        <f t="shared" si="23"/>
        <v>0.44438322198498514</v>
      </c>
      <c r="U385" s="10">
        <f>YEAR(SalesDataTable[[#This Row],[Order Date]])</f>
        <v>2026</v>
      </c>
      <c r="V385" s="9" t="str">
        <f>"Q"&amp;ROUNDUP(MONTH(SalesDataTable[[#This Row],[Order Date]])/3,0)</f>
        <v>Q1</v>
      </c>
      <c r="W385" s="6">
        <f>MONTH(SalesDataTable[[#This Row],[Order Date]])</f>
        <v>3</v>
      </c>
      <c r="X385" s="9" t="str">
        <f>TEXT(SalesDataTable[[#This Row],[Order Date]],"mmm")</f>
        <v>Mar</v>
      </c>
    </row>
    <row r="386" spans="1:24" ht="15.5">
      <c r="A386" s="3">
        <v>3563</v>
      </c>
      <c r="B386" s="4">
        <v>46100</v>
      </c>
      <c r="C386" s="12">
        <f>YEAR(SalesDataTable[[#This Row],[Order Date]])</f>
        <v>2026</v>
      </c>
      <c r="D386" s="15" t="str">
        <f>"Q"&amp;ROUNDUP(MONTH(SalesDataTable[[#This Row],[Order Date]])/3,0)</f>
        <v>Q1</v>
      </c>
      <c r="E386" s="12">
        <f>MONTH(SalesDataTable[[#This Row],[Order Date]])</f>
        <v>3</v>
      </c>
      <c r="F386" s="12" t="str">
        <f>TEXT(SalesDataTable[[#This Row],[Order Date]], "mmm")</f>
        <v>Mar</v>
      </c>
      <c r="G386" s="5" t="s">
        <v>20</v>
      </c>
      <c r="H386" s="5" t="s">
        <v>33</v>
      </c>
      <c r="I386" s="5" t="s">
        <v>2</v>
      </c>
      <c r="J386" s="5" t="s">
        <v>3</v>
      </c>
      <c r="K386" s="5" t="s">
        <v>4</v>
      </c>
      <c r="L386" s="5" t="s">
        <v>26</v>
      </c>
      <c r="M386" s="6">
        <v>2</v>
      </c>
      <c r="N386" s="7">
        <v>40.090000000000003</v>
      </c>
      <c r="O386" s="8">
        <v>0</v>
      </c>
      <c r="P386" s="7">
        <v>17.2</v>
      </c>
      <c r="Q386" s="7">
        <f t="shared" ref="Q386:Q449" si="24">M386*N386*(1-O386)</f>
        <v>80.180000000000007</v>
      </c>
      <c r="R386" s="7">
        <f t="shared" ref="R386:R449" si="25">M386*P386</f>
        <v>34.4</v>
      </c>
      <c r="S386" s="7">
        <f t="shared" ref="S386:S449" si="26">Q386-R386</f>
        <v>45.780000000000008</v>
      </c>
      <c r="T386" s="9">
        <f t="shared" ref="T386:T449" si="27">IFERROR(S386/Q386,0)</f>
        <v>0.57096532801197308</v>
      </c>
      <c r="U386" s="10">
        <f>YEAR(SalesDataTable[[#This Row],[Order Date]])</f>
        <v>2026</v>
      </c>
      <c r="V386" s="9" t="str">
        <f>"Q"&amp;ROUNDUP(MONTH(SalesDataTable[[#This Row],[Order Date]])/3,0)</f>
        <v>Q1</v>
      </c>
      <c r="W386" s="6">
        <f>MONTH(SalesDataTable[[#This Row],[Order Date]])</f>
        <v>3</v>
      </c>
      <c r="X386" s="9" t="str">
        <f>TEXT(SalesDataTable[[#This Row],[Order Date]],"mmm")</f>
        <v>Mar</v>
      </c>
    </row>
    <row r="387" spans="1:24" ht="15.5">
      <c r="A387" s="3">
        <v>3587</v>
      </c>
      <c r="B387" s="4">
        <v>46100</v>
      </c>
      <c r="C387" s="12">
        <f>YEAR(SalesDataTable[[#This Row],[Order Date]])</f>
        <v>2026</v>
      </c>
      <c r="D387" s="15" t="str">
        <f>"Q"&amp;ROUNDUP(MONTH(SalesDataTable[[#This Row],[Order Date]])/3,0)</f>
        <v>Q1</v>
      </c>
      <c r="E387" s="12">
        <f>MONTH(SalesDataTable[[#This Row],[Order Date]])</f>
        <v>3</v>
      </c>
      <c r="F387" s="12" t="str">
        <f>TEXT(SalesDataTable[[#This Row],[Order Date]], "mmm")</f>
        <v>Mar</v>
      </c>
      <c r="G387" s="5" t="s">
        <v>20</v>
      </c>
      <c r="H387" s="5" t="s">
        <v>31</v>
      </c>
      <c r="I387" s="5" t="s">
        <v>2</v>
      </c>
      <c r="J387" s="5" t="s">
        <v>3</v>
      </c>
      <c r="K387" s="5" t="s">
        <v>34</v>
      </c>
      <c r="L387" s="5" t="s">
        <v>35</v>
      </c>
      <c r="M387" s="6">
        <v>1</v>
      </c>
      <c r="N387" s="7">
        <v>39.47</v>
      </c>
      <c r="O387" s="8">
        <v>0</v>
      </c>
      <c r="P387" s="7">
        <v>15.02</v>
      </c>
      <c r="Q387" s="7">
        <f t="shared" si="24"/>
        <v>39.47</v>
      </c>
      <c r="R387" s="7">
        <f t="shared" si="25"/>
        <v>15.02</v>
      </c>
      <c r="S387" s="7">
        <f t="shared" si="26"/>
        <v>24.45</v>
      </c>
      <c r="T387" s="9">
        <f t="shared" si="27"/>
        <v>0.61945781606283257</v>
      </c>
      <c r="U387" s="10">
        <f>YEAR(SalesDataTable[[#This Row],[Order Date]])</f>
        <v>2026</v>
      </c>
      <c r="V387" s="9" t="str">
        <f>"Q"&amp;ROUNDUP(MONTH(SalesDataTable[[#This Row],[Order Date]])/3,0)</f>
        <v>Q1</v>
      </c>
      <c r="W387" s="6">
        <f>MONTH(SalesDataTable[[#This Row],[Order Date]])</f>
        <v>3</v>
      </c>
      <c r="X387" s="9" t="str">
        <f>TEXT(SalesDataTable[[#This Row],[Order Date]],"mmm")</f>
        <v>Mar</v>
      </c>
    </row>
    <row r="388" spans="1:24" ht="15.5">
      <c r="A388" s="3">
        <v>3706</v>
      </c>
      <c r="B388" s="4">
        <v>46100</v>
      </c>
      <c r="C388" s="12">
        <f>YEAR(SalesDataTable[[#This Row],[Order Date]])</f>
        <v>2026</v>
      </c>
      <c r="D388" s="15" t="str">
        <f>"Q"&amp;ROUNDUP(MONTH(SalesDataTable[[#This Row],[Order Date]])/3,0)</f>
        <v>Q1</v>
      </c>
      <c r="E388" s="12">
        <f>MONTH(SalesDataTable[[#This Row],[Order Date]])</f>
        <v>3</v>
      </c>
      <c r="F388" s="12" t="str">
        <f>TEXT(SalesDataTable[[#This Row],[Order Date]], "mmm")</f>
        <v>Mar</v>
      </c>
      <c r="G388" s="5" t="s">
        <v>0</v>
      </c>
      <c r="H388" s="5" t="s">
        <v>1</v>
      </c>
      <c r="I388" s="5" t="s">
        <v>2</v>
      </c>
      <c r="J388" s="5" t="s">
        <v>3</v>
      </c>
      <c r="K388" s="5" t="s">
        <v>4</v>
      </c>
      <c r="L388" s="5" t="s">
        <v>30</v>
      </c>
      <c r="M388" s="6">
        <v>2</v>
      </c>
      <c r="N388" s="7">
        <v>103.42</v>
      </c>
      <c r="O388" s="8">
        <v>0</v>
      </c>
      <c r="P388" s="7">
        <v>49.51</v>
      </c>
      <c r="Q388" s="7">
        <f t="shared" si="24"/>
        <v>206.84</v>
      </c>
      <c r="R388" s="7">
        <f t="shared" si="25"/>
        <v>99.02</v>
      </c>
      <c r="S388" s="7">
        <f t="shared" si="26"/>
        <v>107.82000000000001</v>
      </c>
      <c r="T388" s="9">
        <f t="shared" si="27"/>
        <v>0.52127248114484626</v>
      </c>
      <c r="U388" s="10">
        <f>YEAR(SalesDataTable[[#This Row],[Order Date]])</f>
        <v>2026</v>
      </c>
      <c r="V388" s="9" t="str">
        <f>"Q"&amp;ROUNDUP(MONTH(SalesDataTable[[#This Row],[Order Date]])/3,0)</f>
        <v>Q1</v>
      </c>
      <c r="W388" s="6">
        <f>MONTH(SalesDataTable[[#This Row],[Order Date]])</f>
        <v>3</v>
      </c>
      <c r="X388" s="9" t="str">
        <f>TEXT(SalesDataTable[[#This Row],[Order Date]],"mmm")</f>
        <v>Mar</v>
      </c>
    </row>
    <row r="389" spans="1:24" ht="15.5">
      <c r="A389" s="3">
        <v>4121</v>
      </c>
      <c r="B389" s="4">
        <v>46100</v>
      </c>
      <c r="C389" s="12">
        <f>YEAR(SalesDataTable[[#This Row],[Order Date]])</f>
        <v>2026</v>
      </c>
      <c r="D389" s="15" t="str">
        <f>"Q"&amp;ROUNDUP(MONTH(SalesDataTable[[#This Row],[Order Date]])/3,0)</f>
        <v>Q1</v>
      </c>
      <c r="E389" s="12">
        <f>MONTH(SalesDataTable[[#This Row],[Order Date]])</f>
        <v>3</v>
      </c>
      <c r="F389" s="12" t="str">
        <f>TEXT(SalesDataTable[[#This Row],[Order Date]], "mmm")</f>
        <v>Mar</v>
      </c>
      <c r="G389" s="5" t="s">
        <v>0</v>
      </c>
      <c r="H389" s="5" t="s">
        <v>1</v>
      </c>
      <c r="I389" s="5" t="s">
        <v>2</v>
      </c>
      <c r="J389" s="5" t="s">
        <v>3</v>
      </c>
      <c r="K389" s="5" t="s">
        <v>14</v>
      </c>
      <c r="L389" s="5" t="s">
        <v>48</v>
      </c>
      <c r="M389" s="6">
        <v>4</v>
      </c>
      <c r="N389" s="7">
        <v>161.93</v>
      </c>
      <c r="O389" s="8">
        <v>0.15</v>
      </c>
      <c r="P389" s="7">
        <v>88</v>
      </c>
      <c r="Q389" s="7">
        <f t="shared" si="24"/>
        <v>550.56200000000001</v>
      </c>
      <c r="R389" s="7">
        <f t="shared" si="25"/>
        <v>352</v>
      </c>
      <c r="S389" s="7">
        <f t="shared" si="26"/>
        <v>198.56200000000001</v>
      </c>
      <c r="T389" s="9">
        <f t="shared" si="27"/>
        <v>0.36065329608654428</v>
      </c>
      <c r="U389" s="10">
        <f>YEAR(SalesDataTable[[#This Row],[Order Date]])</f>
        <v>2026</v>
      </c>
      <c r="V389" s="9" t="str">
        <f>"Q"&amp;ROUNDUP(MONTH(SalesDataTable[[#This Row],[Order Date]])/3,0)</f>
        <v>Q1</v>
      </c>
      <c r="W389" s="6">
        <f>MONTH(SalesDataTable[[#This Row],[Order Date]])</f>
        <v>3</v>
      </c>
      <c r="X389" s="9" t="str">
        <f>TEXT(SalesDataTable[[#This Row],[Order Date]],"mmm")</f>
        <v>Mar</v>
      </c>
    </row>
    <row r="390" spans="1:24" ht="15.5">
      <c r="A390" s="3">
        <v>1047</v>
      </c>
      <c r="B390" s="4">
        <v>46101</v>
      </c>
      <c r="C390" s="12">
        <f>YEAR(SalesDataTable[[#This Row],[Order Date]])</f>
        <v>2026</v>
      </c>
      <c r="D390" s="15" t="str">
        <f>"Q"&amp;ROUNDUP(MONTH(SalesDataTable[[#This Row],[Order Date]])/3,0)</f>
        <v>Q1</v>
      </c>
      <c r="E390" s="12">
        <f>MONTH(SalesDataTable[[#This Row],[Order Date]])</f>
        <v>3</v>
      </c>
      <c r="F390" s="12" t="str">
        <f>TEXT(SalesDataTable[[#This Row],[Order Date]], "mmm")</f>
        <v>Mar</v>
      </c>
      <c r="G390" s="5" t="s">
        <v>0</v>
      </c>
      <c r="H390" s="5" t="s">
        <v>1</v>
      </c>
      <c r="I390" s="5" t="s">
        <v>2</v>
      </c>
      <c r="J390" s="5" t="s">
        <v>3</v>
      </c>
      <c r="K390" s="5" t="s">
        <v>14</v>
      </c>
      <c r="L390" s="5" t="s">
        <v>32</v>
      </c>
      <c r="M390" s="6">
        <v>2</v>
      </c>
      <c r="N390" s="7">
        <v>46.21</v>
      </c>
      <c r="O390" s="8">
        <v>0.05</v>
      </c>
      <c r="P390" s="7">
        <v>18.37</v>
      </c>
      <c r="Q390" s="7">
        <f t="shared" si="24"/>
        <v>87.798999999999992</v>
      </c>
      <c r="R390" s="7">
        <f t="shared" si="25"/>
        <v>36.74</v>
      </c>
      <c r="S390" s="7">
        <f t="shared" si="26"/>
        <v>51.05899999999999</v>
      </c>
      <c r="T390" s="9">
        <f t="shared" si="27"/>
        <v>0.58154420893176451</v>
      </c>
      <c r="U390" s="10">
        <f>YEAR(SalesDataTable[[#This Row],[Order Date]])</f>
        <v>2026</v>
      </c>
      <c r="V390" s="9" t="str">
        <f>"Q"&amp;ROUNDUP(MONTH(SalesDataTable[[#This Row],[Order Date]])/3,0)</f>
        <v>Q1</v>
      </c>
      <c r="W390" s="6">
        <f>MONTH(SalesDataTable[[#This Row],[Order Date]])</f>
        <v>3</v>
      </c>
      <c r="X390" s="9" t="str">
        <f>TEXT(SalesDataTable[[#This Row],[Order Date]],"mmm")</f>
        <v>Mar</v>
      </c>
    </row>
    <row r="391" spans="1:24" ht="15.5">
      <c r="A391" s="3">
        <v>1142</v>
      </c>
      <c r="B391" s="4">
        <v>46101</v>
      </c>
      <c r="C391" s="12">
        <f>YEAR(SalesDataTable[[#This Row],[Order Date]])</f>
        <v>2026</v>
      </c>
      <c r="D391" s="15" t="str">
        <f>"Q"&amp;ROUNDUP(MONTH(SalesDataTable[[#This Row],[Order Date]])/3,0)</f>
        <v>Q1</v>
      </c>
      <c r="E391" s="12">
        <f>MONTH(SalesDataTable[[#This Row],[Order Date]])</f>
        <v>3</v>
      </c>
      <c r="F391" s="12" t="str">
        <f>TEXT(SalesDataTable[[#This Row],[Order Date]], "mmm")</f>
        <v>Mar</v>
      </c>
      <c r="G391" s="5" t="s">
        <v>6</v>
      </c>
      <c r="H391" s="5" t="s">
        <v>41</v>
      </c>
      <c r="I391" s="5" t="s">
        <v>2</v>
      </c>
      <c r="J391" s="5" t="s">
        <v>13</v>
      </c>
      <c r="K391" s="5" t="s">
        <v>23</v>
      </c>
      <c r="L391" s="5" t="s">
        <v>51</v>
      </c>
      <c r="M391" s="6">
        <v>3</v>
      </c>
      <c r="N391" s="7">
        <v>125.85</v>
      </c>
      <c r="O391" s="8">
        <v>0</v>
      </c>
      <c r="P391" s="7">
        <v>59.19</v>
      </c>
      <c r="Q391" s="7">
        <f t="shared" si="24"/>
        <v>377.54999999999995</v>
      </c>
      <c r="R391" s="7">
        <f t="shared" si="25"/>
        <v>177.57</v>
      </c>
      <c r="S391" s="7">
        <f t="shared" si="26"/>
        <v>199.97999999999996</v>
      </c>
      <c r="T391" s="9">
        <f t="shared" si="27"/>
        <v>0.52967818831942781</v>
      </c>
      <c r="U391" s="10">
        <f>YEAR(SalesDataTable[[#This Row],[Order Date]])</f>
        <v>2026</v>
      </c>
      <c r="V391" s="9" t="str">
        <f>"Q"&amp;ROUNDUP(MONTH(SalesDataTable[[#This Row],[Order Date]])/3,0)</f>
        <v>Q1</v>
      </c>
      <c r="W391" s="6">
        <f>MONTH(SalesDataTable[[#This Row],[Order Date]])</f>
        <v>3</v>
      </c>
      <c r="X391" s="9" t="str">
        <f>TEXT(SalesDataTable[[#This Row],[Order Date]],"mmm")</f>
        <v>Mar</v>
      </c>
    </row>
    <row r="392" spans="1:24" ht="15.5">
      <c r="A392" s="3">
        <v>2232</v>
      </c>
      <c r="B392" s="4">
        <v>46101</v>
      </c>
      <c r="C392" s="12">
        <f>YEAR(SalesDataTable[[#This Row],[Order Date]])</f>
        <v>2026</v>
      </c>
      <c r="D392" s="15" t="str">
        <f>"Q"&amp;ROUNDUP(MONTH(SalesDataTable[[#This Row],[Order Date]])/3,0)</f>
        <v>Q1</v>
      </c>
      <c r="E392" s="12">
        <f>MONTH(SalesDataTable[[#This Row],[Order Date]])</f>
        <v>3</v>
      </c>
      <c r="F392" s="12" t="str">
        <f>TEXT(SalesDataTable[[#This Row],[Order Date]], "mmm")</f>
        <v>Mar</v>
      </c>
      <c r="G392" s="5" t="s">
        <v>20</v>
      </c>
      <c r="H392" s="5" t="s">
        <v>47</v>
      </c>
      <c r="I392" s="5" t="s">
        <v>19</v>
      </c>
      <c r="J392" s="5" t="s">
        <v>13</v>
      </c>
      <c r="K392" s="5" t="s">
        <v>14</v>
      </c>
      <c r="L392" s="5" t="s">
        <v>15</v>
      </c>
      <c r="M392" s="6">
        <v>2</v>
      </c>
      <c r="N392" s="7">
        <v>36.340000000000003</v>
      </c>
      <c r="O392" s="8">
        <v>0</v>
      </c>
      <c r="P392" s="7">
        <v>13.8</v>
      </c>
      <c r="Q392" s="7">
        <f t="shared" si="24"/>
        <v>72.680000000000007</v>
      </c>
      <c r="R392" s="7">
        <f t="shared" si="25"/>
        <v>27.6</v>
      </c>
      <c r="S392" s="7">
        <f t="shared" si="26"/>
        <v>45.080000000000005</v>
      </c>
      <c r="T392" s="9">
        <f t="shared" si="27"/>
        <v>0.620253164556962</v>
      </c>
      <c r="U392" s="10">
        <f>YEAR(SalesDataTable[[#This Row],[Order Date]])</f>
        <v>2026</v>
      </c>
      <c r="V392" s="9" t="str">
        <f>"Q"&amp;ROUNDUP(MONTH(SalesDataTable[[#This Row],[Order Date]])/3,0)</f>
        <v>Q1</v>
      </c>
      <c r="W392" s="6">
        <f>MONTH(SalesDataTable[[#This Row],[Order Date]])</f>
        <v>3</v>
      </c>
      <c r="X392" s="9" t="str">
        <f>TEXT(SalesDataTable[[#This Row],[Order Date]],"mmm")</f>
        <v>Mar</v>
      </c>
    </row>
    <row r="393" spans="1:24" ht="15.5">
      <c r="A393" s="3">
        <v>2339</v>
      </c>
      <c r="B393" s="4">
        <v>46101</v>
      </c>
      <c r="C393" s="12">
        <f>YEAR(SalesDataTable[[#This Row],[Order Date]])</f>
        <v>2026</v>
      </c>
      <c r="D393" s="15" t="str">
        <f>"Q"&amp;ROUNDUP(MONTH(SalesDataTable[[#This Row],[Order Date]])/3,0)</f>
        <v>Q1</v>
      </c>
      <c r="E393" s="12">
        <f>MONTH(SalesDataTable[[#This Row],[Order Date]])</f>
        <v>3</v>
      </c>
      <c r="F393" s="12" t="str">
        <f>TEXT(SalesDataTable[[#This Row],[Order Date]], "mmm")</f>
        <v>Mar</v>
      </c>
      <c r="G393" s="5" t="s">
        <v>6</v>
      </c>
      <c r="H393" s="5" t="s">
        <v>43</v>
      </c>
      <c r="I393" s="5" t="s">
        <v>28</v>
      </c>
      <c r="J393" s="5" t="s">
        <v>13</v>
      </c>
      <c r="K393" s="5" t="s">
        <v>4</v>
      </c>
      <c r="L393" s="5" t="s">
        <v>22</v>
      </c>
      <c r="M393" s="6">
        <v>2</v>
      </c>
      <c r="N393" s="7">
        <v>51.29</v>
      </c>
      <c r="O393" s="8">
        <v>0</v>
      </c>
      <c r="P393" s="7">
        <v>23.15</v>
      </c>
      <c r="Q393" s="7">
        <f t="shared" si="24"/>
        <v>102.58</v>
      </c>
      <c r="R393" s="7">
        <f t="shared" si="25"/>
        <v>46.3</v>
      </c>
      <c r="S393" s="7">
        <f t="shared" si="26"/>
        <v>56.28</v>
      </c>
      <c r="T393" s="9">
        <f t="shared" si="27"/>
        <v>0.54864496003119523</v>
      </c>
      <c r="U393" s="10">
        <f>YEAR(SalesDataTable[[#This Row],[Order Date]])</f>
        <v>2026</v>
      </c>
      <c r="V393" s="9" t="str">
        <f>"Q"&amp;ROUNDUP(MONTH(SalesDataTable[[#This Row],[Order Date]])/3,0)</f>
        <v>Q1</v>
      </c>
      <c r="W393" s="6">
        <f>MONTH(SalesDataTable[[#This Row],[Order Date]])</f>
        <v>3</v>
      </c>
      <c r="X393" s="9" t="str">
        <f>TEXT(SalesDataTable[[#This Row],[Order Date]],"mmm")</f>
        <v>Mar</v>
      </c>
    </row>
    <row r="394" spans="1:24" ht="15.5">
      <c r="A394" s="3">
        <v>3611</v>
      </c>
      <c r="B394" s="4">
        <v>46101</v>
      </c>
      <c r="C394" s="12">
        <f>YEAR(SalesDataTable[[#This Row],[Order Date]])</f>
        <v>2026</v>
      </c>
      <c r="D394" s="15" t="str">
        <f>"Q"&amp;ROUNDUP(MONTH(SalesDataTable[[#This Row],[Order Date]])/3,0)</f>
        <v>Q1</v>
      </c>
      <c r="E394" s="12">
        <f>MONTH(SalesDataTable[[#This Row],[Order Date]])</f>
        <v>3</v>
      </c>
      <c r="F394" s="12" t="str">
        <f>TEXT(SalesDataTable[[#This Row],[Order Date]], "mmm")</f>
        <v>Mar</v>
      </c>
      <c r="G394" s="5" t="s">
        <v>6</v>
      </c>
      <c r="H394" s="5" t="s">
        <v>7</v>
      </c>
      <c r="I394" s="5" t="s">
        <v>8</v>
      </c>
      <c r="J394" s="5" t="s">
        <v>16</v>
      </c>
      <c r="K394" s="5" t="s">
        <v>4</v>
      </c>
      <c r="L394" s="5" t="s">
        <v>26</v>
      </c>
      <c r="M394" s="6">
        <v>6</v>
      </c>
      <c r="N394" s="7">
        <v>40.89</v>
      </c>
      <c r="O394" s="8">
        <v>0.1</v>
      </c>
      <c r="P394" s="7">
        <v>16.84</v>
      </c>
      <c r="Q394" s="7">
        <f t="shared" si="24"/>
        <v>220.80600000000001</v>
      </c>
      <c r="R394" s="7">
        <f t="shared" si="25"/>
        <v>101.03999999999999</v>
      </c>
      <c r="S394" s="7">
        <f t="shared" si="26"/>
        <v>119.76600000000002</v>
      </c>
      <c r="T394" s="9">
        <f t="shared" si="27"/>
        <v>0.54240373902883077</v>
      </c>
      <c r="U394" s="10">
        <f>YEAR(SalesDataTable[[#This Row],[Order Date]])</f>
        <v>2026</v>
      </c>
      <c r="V394" s="9" t="str">
        <f>"Q"&amp;ROUNDUP(MONTH(SalesDataTable[[#This Row],[Order Date]])/3,0)</f>
        <v>Q1</v>
      </c>
      <c r="W394" s="6">
        <f>MONTH(SalesDataTable[[#This Row],[Order Date]])</f>
        <v>3</v>
      </c>
      <c r="X394" s="9" t="str">
        <f>TEXT(SalesDataTable[[#This Row],[Order Date]],"mmm")</f>
        <v>Mar</v>
      </c>
    </row>
    <row r="395" spans="1:24" ht="15.5">
      <c r="A395" s="3">
        <v>3953</v>
      </c>
      <c r="B395" s="4">
        <v>46101</v>
      </c>
      <c r="C395" s="12">
        <f>YEAR(SalesDataTable[[#This Row],[Order Date]])</f>
        <v>2026</v>
      </c>
      <c r="D395" s="15" t="str">
        <f>"Q"&amp;ROUNDUP(MONTH(SalesDataTable[[#This Row],[Order Date]])/3,0)</f>
        <v>Q1</v>
      </c>
      <c r="E395" s="12">
        <f>MONTH(SalesDataTable[[#This Row],[Order Date]])</f>
        <v>3</v>
      </c>
      <c r="F395" s="12" t="str">
        <f>TEXT(SalesDataTable[[#This Row],[Order Date]], "mmm")</f>
        <v>Mar</v>
      </c>
      <c r="G395" s="5" t="s">
        <v>6</v>
      </c>
      <c r="H395" s="5" t="s">
        <v>49</v>
      </c>
      <c r="I395" s="5" t="s">
        <v>2</v>
      </c>
      <c r="J395" s="5" t="s">
        <v>13</v>
      </c>
      <c r="K395" s="5" t="s">
        <v>34</v>
      </c>
      <c r="L395" s="5" t="s">
        <v>38</v>
      </c>
      <c r="M395" s="6">
        <v>1</v>
      </c>
      <c r="N395" s="7">
        <v>120.63</v>
      </c>
      <c r="O395" s="8">
        <v>0</v>
      </c>
      <c r="P395" s="7">
        <v>70.28</v>
      </c>
      <c r="Q395" s="7">
        <f t="shared" si="24"/>
        <v>120.63</v>
      </c>
      <c r="R395" s="7">
        <f t="shared" si="25"/>
        <v>70.28</v>
      </c>
      <c r="S395" s="7">
        <f t="shared" si="26"/>
        <v>50.349999999999994</v>
      </c>
      <c r="T395" s="9">
        <f t="shared" si="27"/>
        <v>0.41739202520102792</v>
      </c>
      <c r="U395" s="10">
        <f>YEAR(SalesDataTable[[#This Row],[Order Date]])</f>
        <v>2026</v>
      </c>
      <c r="V395" s="9" t="str">
        <f>"Q"&amp;ROUNDUP(MONTH(SalesDataTable[[#This Row],[Order Date]])/3,0)</f>
        <v>Q1</v>
      </c>
      <c r="W395" s="6">
        <f>MONTH(SalesDataTable[[#This Row],[Order Date]])</f>
        <v>3</v>
      </c>
      <c r="X395" s="9" t="str">
        <f>TEXT(SalesDataTable[[#This Row],[Order Date]],"mmm")</f>
        <v>Mar</v>
      </c>
    </row>
    <row r="396" spans="1:24" ht="15.5">
      <c r="A396" s="3">
        <v>4253</v>
      </c>
      <c r="B396" s="4">
        <v>46101</v>
      </c>
      <c r="C396" s="12">
        <f>YEAR(SalesDataTable[[#This Row],[Order Date]])</f>
        <v>2026</v>
      </c>
      <c r="D396" s="15" t="str">
        <f>"Q"&amp;ROUNDUP(MONTH(SalesDataTable[[#This Row],[Order Date]])/3,0)</f>
        <v>Q1</v>
      </c>
      <c r="E396" s="12">
        <f>MONTH(SalesDataTable[[#This Row],[Order Date]])</f>
        <v>3</v>
      </c>
      <c r="F396" s="12" t="str">
        <f>TEXT(SalesDataTable[[#This Row],[Order Date]], "mmm")</f>
        <v>Mar</v>
      </c>
      <c r="G396" s="5" t="s">
        <v>20</v>
      </c>
      <c r="H396" s="5" t="s">
        <v>47</v>
      </c>
      <c r="I396" s="5" t="s">
        <v>8</v>
      </c>
      <c r="J396" s="5" t="s">
        <v>13</v>
      </c>
      <c r="K396" s="5" t="s">
        <v>4</v>
      </c>
      <c r="L396" s="5" t="s">
        <v>5</v>
      </c>
      <c r="M396" s="6">
        <v>5</v>
      </c>
      <c r="N396" s="7">
        <v>82.64</v>
      </c>
      <c r="O396" s="8">
        <v>0.1</v>
      </c>
      <c r="P396" s="7">
        <v>43.52</v>
      </c>
      <c r="Q396" s="7">
        <f t="shared" si="24"/>
        <v>371.88</v>
      </c>
      <c r="R396" s="7">
        <f t="shared" si="25"/>
        <v>217.60000000000002</v>
      </c>
      <c r="S396" s="7">
        <f t="shared" si="26"/>
        <v>154.27999999999997</v>
      </c>
      <c r="T396" s="9">
        <f t="shared" si="27"/>
        <v>0.41486501021834993</v>
      </c>
      <c r="U396" s="10">
        <f>YEAR(SalesDataTable[[#This Row],[Order Date]])</f>
        <v>2026</v>
      </c>
      <c r="V396" s="9" t="str">
        <f>"Q"&amp;ROUNDUP(MONTH(SalesDataTable[[#This Row],[Order Date]])/3,0)</f>
        <v>Q1</v>
      </c>
      <c r="W396" s="6">
        <f>MONTH(SalesDataTable[[#This Row],[Order Date]])</f>
        <v>3</v>
      </c>
      <c r="X396" s="9" t="str">
        <f>TEXT(SalesDataTable[[#This Row],[Order Date]],"mmm")</f>
        <v>Mar</v>
      </c>
    </row>
    <row r="397" spans="1:24" ht="15.5">
      <c r="A397" s="3">
        <v>4952</v>
      </c>
      <c r="B397" s="4">
        <v>46101</v>
      </c>
      <c r="C397" s="12">
        <f>YEAR(SalesDataTable[[#This Row],[Order Date]])</f>
        <v>2026</v>
      </c>
      <c r="D397" s="15" t="str">
        <f>"Q"&amp;ROUNDUP(MONTH(SalesDataTable[[#This Row],[Order Date]])/3,0)</f>
        <v>Q1</v>
      </c>
      <c r="E397" s="12">
        <f>MONTH(SalesDataTable[[#This Row],[Order Date]])</f>
        <v>3</v>
      </c>
      <c r="F397" s="12" t="str">
        <f>TEXT(SalesDataTable[[#This Row],[Order Date]], "mmm")</f>
        <v>Mar</v>
      </c>
      <c r="G397" s="5" t="s">
        <v>6</v>
      </c>
      <c r="H397" s="5" t="s">
        <v>27</v>
      </c>
      <c r="I397" s="5" t="s">
        <v>2</v>
      </c>
      <c r="J397" s="5" t="s">
        <v>16</v>
      </c>
      <c r="K397" s="5" t="s">
        <v>9</v>
      </c>
      <c r="L397" s="5" t="s">
        <v>46</v>
      </c>
      <c r="M397" s="6">
        <v>2</v>
      </c>
      <c r="N397" s="7">
        <v>72.459999999999994</v>
      </c>
      <c r="O397" s="8">
        <v>0</v>
      </c>
      <c r="P397" s="7">
        <v>33.31</v>
      </c>
      <c r="Q397" s="7">
        <f t="shared" si="24"/>
        <v>144.91999999999999</v>
      </c>
      <c r="R397" s="7">
        <f t="shared" si="25"/>
        <v>66.62</v>
      </c>
      <c r="S397" s="7">
        <f t="shared" si="26"/>
        <v>78.299999999999983</v>
      </c>
      <c r="T397" s="9">
        <f t="shared" si="27"/>
        <v>0.54029809550096597</v>
      </c>
      <c r="U397" s="10">
        <f>YEAR(SalesDataTable[[#This Row],[Order Date]])</f>
        <v>2026</v>
      </c>
      <c r="V397" s="9" t="str">
        <f>"Q"&amp;ROUNDUP(MONTH(SalesDataTable[[#This Row],[Order Date]])/3,0)</f>
        <v>Q1</v>
      </c>
      <c r="W397" s="6">
        <f>MONTH(SalesDataTable[[#This Row],[Order Date]])</f>
        <v>3</v>
      </c>
      <c r="X397" s="9" t="str">
        <f>TEXT(SalesDataTable[[#This Row],[Order Date]],"mmm")</f>
        <v>Mar</v>
      </c>
    </row>
    <row r="398" spans="1:24" ht="15.5">
      <c r="A398" s="3">
        <v>5016</v>
      </c>
      <c r="B398" s="4">
        <v>46101</v>
      </c>
      <c r="C398" s="12">
        <f>YEAR(SalesDataTable[[#This Row],[Order Date]])</f>
        <v>2026</v>
      </c>
      <c r="D398" s="15" t="str">
        <f>"Q"&amp;ROUNDUP(MONTH(SalesDataTable[[#This Row],[Order Date]])/3,0)</f>
        <v>Q1</v>
      </c>
      <c r="E398" s="12">
        <f>MONTH(SalesDataTable[[#This Row],[Order Date]])</f>
        <v>3</v>
      </c>
      <c r="F398" s="12" t="str">
        <f>TEXT(SalesDataTable[[#This Row],[Order Date]], "mmm")</f>
        <v>Mar</v>
      </c>
      <c r="G398" s="5" t="s">
        <v>6</v>
      </c>
      <c r="H398" s="5" t="s">
        <v>43</v>
      </c>
      <c r="I398" s="5" t="s">
        <v>28</v>
      </c>
      <c r="J398" s="5" t="s">
        <v>13</v>
      </c>
      <c r="K398" s="5" t="s">
        <v>34</v>
      </c>
      <c r="L398" s="5" t="s">
        <v>35</v>
      </c>
      <c r="M398" s="6">
        <v>2</v>
      </c>
      <c r="N398" s="7">
        <v>40.659999999999997</v>
      </c>
      <c r="O398" s="8">
        <v>0.1</v>
      </c>
      <c r="P398" s="7">
        <v>14.63</v>
      </c>
      <c r="Q398" s="7">
        <f t="shared" si="24"/>
        <v>73.188000000000002</v>
      </c>
      <c r="R398" s="7">
        <f t="shared" si="25"/>
        <v>29.26</v>
      </c>
      <c r="S398" s="7">
        <f t="shared" si="26"/>
        <v>43.927999999999997</v>
      </c>
      <c r="T398" s="9">
        <f t="shared" si="27"/>
        <v>0.60020768431983385</v>
      </c>
      <c r="U398" s="10">
        <f>YEAR(SalesDataTable[[#This Row],[Order Date]])</f>
        <v>2026</v>
      </c>
      <c r="V398" s="9" t="str">
        <f>"Q"&amp;ROUNDUP(MONTH(SalesDataTable[[#This Row],[Order Date]])/3,0)</f>
        <v>Q1</v>
      </c>
      <c r="W398" s="6">
        <f>MONTH(SalesDataTable[[#This Row],[Order Date]])</f>
        <v>3</v>
      </c>
      <c r="X398" s="9" t="str">
        <f>TEXT(SalesDataTable[[#This Row],[Order Date]],"mmm")</f>
        <v>Mar</v>
      </c>
    </row>
    <row r="399" spans="1:24" ht="15.5">
      <c r="A399" s="3">
        <v>839</v>
      </c>
      <c r="B399" s="4">
        <v>46102</v>
      </c>
      <c r="C399" s="12">
        <f>YEAR(SalesDataTable[[#This Row],[Order Date]])</f>
        <v>2026</v>
      </c>
      <c r="D399" s="15" t="str">
        <f>"Q"&amp;ROUNDUP(MONTH(SalesDataTable[[#This Row],[Order Date]])/3,0)</f>
        <v>Q1</v>
      </c>
      <c r="E399" s="12">
        <f>MONTH(SalesDataTable[[#This Row],[Order Date]])</f>
        <v>3</v>
      </c>
      <c r="F399" s="12" t="str">
        <f>TEXT(SalesDataTable[[#This Row],[Order Date]], "mmm")</f>
        <v>Mar</v>
      </c>
      <c r="G399" s="5" t="s">
        <v>6</v>
      </c>
      <c r="H399" s="5" t="s">
        <v>43</v>
      </c>
      <c r="I399" s="5" t="s">
        <v>28</v>
      </c>
      <c r="J399" s="5" t="s">
        <v>13</v>
      </c>
      <c r="K399" s="5" t="s">
        <v>4</v>
      </c>
      <c r="L399" s="5" t="s">
        <v>26</v>
      </c>
      <c r="M399" s="6">
        <v>1</v>
      </c>
      <c r="N399" s="7">
        <v>40.5</v>
      </c>
      <c r="O399" s="8">
        <v>0.05</v>
      </c>
      <c r="P399" s="7">
        <v>17.16</v>
      </c>
      <c r="Q399" s="7">
        <f t="shared" si="24"/>
        <v>38.475000000000001</v>
      </c>
      <c r="R399" s="7">
        <f t="shared" si="25"/>
        <v>17.16</v>
      </c>
      <c r="S399" s="7">
        <f t="shared" si="26"/>
        <v>21.315000000000001</v>
      </c>
      <c r="T399" s="9">
        <f t="shared" si="27"/>
        <v>0.55399610136452238</v>
      </c>
      <c r="U399" s="10">
        <f>YEAR(SalesDataTable[[#This Row],[Order Date]])</f>
        <v>2026</v>
      </c>
      <c r="V399" s="9" t="str">
        <f>"Q"&amp;ROUNDUP(MONTH(SalesDataTable[[#This Row],[Order Date]])/3,0)</f>
        <v>Q1</v>
      </c>
      <c r="W399" s="6">
        <f>MONTH(SalesDataTable[[#This Row],[Order Date]])</f>
        <v>3</v>
      </c>
      <c r="X399" s="9" t="str">
        <f>TEXT(SalesDataTable[[#This Row],[Order Date]],"mmm")</f>
        <v>Mar</v>
      </c>
    </row>
    <row r="400" spans="1:24" ht="15.5">
      <c r="A400" s="3">
        <v>1382</v>
      </c>
      <c r="B400" s="4">
        <v>46102</v>
      </c>
      <c r="C400" s="12">
        <f>YEAR(SalesDataTable[[#This Row],[Order Date]])</f>
        <v>2026</v>
      </c>
      <c r="D400" s="15" t="str">
        <f>"Q"&amp;ROUNDUP(MONTH(SalesDataTable[[#This Row],[Order Date]])/3,0)</f>
        <v>Q1</v>
      </c>
      <c r="E400" s="12">
        <f>MONTH(SalesDataTable[[#This Row],[Order Date]])</f>
        <v>3</v>
      </c>
      <c r="F400" s="12" t="str">
        <f>TEXT(SalesDataTable[[#This Row],[Order Date]], "mmm")</f>
        <v>Mar</v>
      </c>
      <c r="G400" s="5" t="s">
        <v>11</v>
      </c>
      <c r="H400" s="5" t="s">
        <v>12</v>
      </c>
      <c r="I400" s="5" t="s">
        <v>2</v>
      </c>
      <c r="J400" s="5" t="s">
        <v>16</v>
      </c>
      <c r="K400" s="5" t="s">
        <v>9</v>
      </c>
      <c r="L400" s="5" t="s">
        <v>46</v>
      </c>
      <c r="M400" s="6">
        <v>1</v>
      </c>
      <c r="N400" s="7">
        <v>72.16</v>
      </c>
      <c r="O400" s="8">
        <v>0</v>
      </c>
      <c r="P400" s="7">
        <v>33.11</v>
      </c>
      <c r="Q400" s="7">
        <f t="shared" si="24"/>
        <v>72.16</v>
      </c>
      <c r="R400" s="7">
        <f t="shared" si="25"/>
        <v>33.11</v>
      </c>
      <c r="S400" s="7">
        <f t="shared" si="26"/>
        <v>39.049999999999997</v>
      </c>
      <c r="T400" s="9">
        <f t="shared" si="27"/>
        <v>0.54115853658536583</v>
      </c>
      <c r="U400" s="10">
        <f>YEAR(SalesDataTable[[#This Row],[Order Date]])</f>
        <v>2026</v>
      </c>
      <c r="V400" s="9" t="str">
        <f>"Q"&amp;ROUNDUP(MONTH(SalesDataTable[[#This Row],[Order Date]])/3,0)</f>
        <v>Q1</v>
      </c>
      <c r="W400" s="6">
        <f>MONTH(SalesDataTable[[#This Row],[Order Date]])</f>
        <v>3</v>
      </c>
      <c r="X400" s="9" t="str">
        <f>TEXT(SalesDataTable[[#This Row],[Order Date]],"mmm")</f>
        <v>Mar</v>
      </c>
    </row>
    <row r="401" spans="1:24" ht="15.5">
      <c r="A401" s="3">
        <v>1452</v>
      </c>
      <c r="B401" s="4">
        <v>46102</v>
      </c>
      <c r="C401" s="12">
        <f>YEAR(SalesDataTable[[#This Row],[Order Date]])</f>
        <v>2026</v>
      </c>
      <c r="D401" s="15" t="str">
        <f>"Q"&amp;ROUNDUP(MONTH(SalesDataTable[[#This Row],[Order Date]])/3,0)</f>
        <v>Q1</v>
      </c>
      <c r="E401" s="12">
        <f>MONTH(SalesDataTable[[#This Row],[Order Date]])</f>
        <v>3</v>
      </c>
      <c r="F401" s="12" t="str">
        <f>TEXT(SalesDataTable[[#This Row],[Order Date]], "mmm")</f>
        <v>Mar</v>
      </c>
      <c r="G401" s="5" t="s">
        <v>11</v>
      </c>
      <c r="H401" s="5" t="s">
        <v>25</v>
      </c>
      <c r="I401" s="5" t="s">
        <v>28</v>
      </c>
      <c r="J401" s="5" t="s">
        <v>16</v>
      </c>
      <c r="K401" s="5" t="s">
        <v>14</v>
      </c>
      <c r="L401" s="5" t="s">
        <v>48</v>
      </c>
      <c r="M401" s="6">
        <v>1</v>
      </c>
      <c r="N401" s="7">
        <v>161.93</v>
      </c>
      <c r="O401" s="8">
        <v>0.15</v>
      </c>
      <c r="P401" s="7">
        <v>87.5</v>
      </c>
      <c r="Q401" s="7">
        <f t="shared" si="24"/>
        <v>137.6405</v>
      </c>
      <c r="R401" s="7">
        <f t="shared" si="25"/>
        <v>87.5</v>
      </c>
      <c r="S401" s="7">
        <f t="shared" si="26"/>
        <v>50.140500000000003</v>
      </c>
      <c r="T401" s="9">
        <f t="shared" si="27"/>
        <v>0.36428594781332529</v>
      </c>
      <c r="U401" s="10">
        <f>YEAR(SalesDataTable[[#This Row],[Order Date]])</f>
        <v>2026</v>
      </c>
      <c r="V401" s="9" t="str">
        <f>"Q"&amp;ROUNDUP(MONTH(SalesDataTable[[#This Row],[Order Date]])/3,0)</f>
        <v>Q1</v>
      </c>
      <c r="W401" s="6">
        <f>MONTH(SalesDataTable[[#This Row],[Order Date]])</f>
        <v>3</v>
      </c>
      <c r="X401" s="9" t="str">
        <f>TEXT(SalesDataTable[[#This Row],[Order Date]],"mmm")</f>
        <v>Mar</v>
      </c>
    </row>
    <row r="402" spans="1:24" ht="15.5">
      <c r="A402" s="3">
        <v>1845</v>
      </c>
      <c r="B402" s="4">
        <v>46102</v>
      </c>
      <c r="C402" s="12">
        <f>YEAR(SalesDataTable[[#This Row],[Order Date]])</f>
        <v>2026</v>
      </c>
      <c r="D402" s="15" t="str">
        <f>"Q"&amp;ROUNDUP(MONTH(SalesDataTable[[#This Row],[Order Date]])/3,0)</f>
        <v>Q1</v>
      </c>
      <c r="E402" s="12">
        <f>MONTH(SalesDataTable[[#This Row],[Order Date]])</f>
        <v>3</v>
      </c>
      <c r="F402" s="12" t="str">
        <f>TEXT(SalesDataTable[[#This Row],[Order Date]], "mmm")</f>
        <v>Mar</v>
      </c>
      <c r="G402" s="5" t="s">
        <v>0</v>
      </c>
      <c r="H402" s="5" t="s">
        <v>36</v>
      </c>
      <c r="I402" s="5" t="s">
        <v>2</v>
      </c>
      <c r="J402" s="5" t="s">
        <v>3</v>
      </c>
      <c r="K402" s="5" t="s">
        <v>23</v>
      </c>
      <c r="L402" s="5" t="s">
        <v>24</v>
      </c>
      <c r="M402" s="6">
        <v>3</v>
      </c>
      <c r="N402" s="7">
        <v>348.54</v>
      </c>
      <c r="O402" s="8">
        <v>0.1</v>
      </c>
      <c r="P402" s="7">
        <v>200.3</v>
      </c>
      <c r="Q402" s="7">
        <f t="shared" si="24"/>
        <v>941.05800000000011</v>
      </c>
      <c r="R402" s="7">
        <f t="shared" si="25"/>
        <v>600.90000000000009</v>
      </c>
      <c r="S402" s="7">
        <f t="shared" si="26"/>
        <v>340.15800000000002</v>
      </c>
      <c r="T402" s="9">
        <f t="shared" si="27"/>
        <v>0.36146337420222768</v>
      </c>
      <c r="U402" s="10">
        <f>YEAR(SalesDataTable[[#This Row],[Order Date]])</f>
        <v>2026</v>
      </c>
      <c r="V402" s="9" t="str">
        <f>"Q"&amp;ROUNDUP(MONTH(SalesDataTable[[#This Row],[Order Date]])/3,0)</f>
        <v>Q1</v>
      </c>
      <c r="W402" s="6">
        <f>MONTH(SalesDataTable[[#This Row],[Order Date]])</f>
        <v>3</v>
      </c>
      <c r="X402" s="9" t="str">
        <f>TEXT(SalesDataTable[[#This Row],[Order Date]],"mmm")</f>
        <v>Mar</v>
      </c>
    </row>
    <row r="403" spans="1:24" ht="15.5">
      <c r="A403" s="3">
        <v>3560</v>
      </c>
      <c r="B403" s="4">
        <v>46102</v>
      </c>
      <c r="C403" s="12">
        <f>YEAR(SalesDataTable[[#This Row],[Order Date]])</f>
        <v>2026</v>
      </c>
      <c r="D403" s="15" t="str">
        <f>"Q"&amp;ROUNDUP(MONTH(SalesDataTable[[#This Row],[Order Date]])/3,0)</f>
        <v>Q1</v>
      </c>
      <c r="E403" s="12">
        <f>MONTH(SalesDataTable[[#This Row],[Order Date]])</f>
        <v>3</v>
      </c>
      <c r="F403" s="12" t="str">
        <f>TEXT(SalesDataTable[[#This Row],[Order Date]], "mmm")</f>
        <v>Mar</v>
      </c>
      <c r="G403" s="5" t="s">
        <v>11</v>
      </c>
      <c r="H403" s="5" t="s">
        <v>52</v>
      </c>
      <c r="I403" s="5" t="s">
        <v>2</v>
      </c>
      <c r="J403" s="5" t="s">
        <v>3</v>
      </c>
      <c r="K403" s="5" t="s">
        <v>34</v>
      </c>
      <c r="L403" s="5" t="s">
        <v>45</v>
      </c>
      <c r="M403" s="6">
        <v>3</v>
      </c>
      <c r="N403" s="7">
        <v>50.46</v>
      </c>
      <c r="O403" s="8">
        <v>0.1</v>
      </c>
      <c r="P403" s="7">
        <v>21.9</v>
      </c>
      <c r="Q403" s="7">
        <f t="shared" si="24"/>
        <v>136.24199999999999</v>
      </c>
      <c r="R403" s="7">
        <f t="shared" si="25"/>
        <v>65.699999999999989</v>
      </c>
      <c r="S403" s="7">
        <f t="shared" si="26"/>
        <v>70.542000000000002</v>
      </c>
      <c r="T403" s="9">
        <f t="shared" si="27"/>
        <v>0.51776985070683057</v>
      </c>
      <c r="U403" s="10">
        <f>YEAR(SalesDataTable[[#This Row],[Order Date]])</f>
        <v>2026</v>
      </c>
      <c r="V403" s="9" t="str">
        <f>"Q"&amp;ROUNDUP(MONTH(SalesDataTable[[#This Row],[Order Date]])/3,0)</f>
        <v>Q1</v>
      </c>
      <c r="W403" s="6">
        <f>MONTH(SalesDataTable[[#This Row],[Order Date]])</f>
        <v>3</v>
      </c>
      <c r="X403" s="9" t="str">
        <f>TEXT(SalesDataTable[[#This Row],[Order Date]],"mmm")</f>
        <v>Mar</v>
      </c>
    </row>
    <row r="404" spans="1:24" ht="15.5">
      <c r="A404" s="3">
        <v>4059</v>
      </c>
      <c r="B404" s="4">
        <v>46102</v>
      </c>
      <c r="C404" s="12">
        <f>YEAR(SalesDataTable[[#This Row],[Order Date]])</f>
        <v>2026</v>
      </c>
      <c r="D404" s="15" t="str">
        <f>"Q"&amp;ROUNDUP(MONTH(SalesDataTable[[#This Row],[Order Date]])/3,0)</f>
        <v>Q1</v>
      </c>
      <c r="E404" s="12">
        <f>MONTH(SalesDataTable[[#This Row],[Order Date]])</f>
        <v>3</v>
      </c>
      <c r="F404" s="12" t="str">
        <f>TEXT(SalesDataTable[[#This Row],[Order Date]], "mmm")</f>
        <v>Mar</v>
      </c>
      <c r="G404" s="5" t="s">
        <v>20</v>
      </c>
      <c r="H404" s="5" t="s">
        <v>47</v>
      </c>
      <c r="I404" s="5" t="s">
        <v>28</v>
      </c>
      <c r="J404" s="5" t="s">
        <v>13</v>
      </c>
      <c r="K404" s="5" t="s">
        <v>23</v>
      </c>
      <c r="L404" s="5" t="s">
        <v>40</v>
      </c>
      <c r="M404" s="6">
        <v>1</v>
      </c>
      <c r="N404" s="7">
        <v>83.62</v>
      </c>
      <c r="O404" s="8">
        <v>0</v>
      </c>
      <c r="P404" s="7">
        <v>39.15</v>
      </c>
      <c r="Q404" s="7">
        <f t="shared" si="24"/>
        <v>83.62</v>
      </c>
      <c r="R404" s="7">
        <f t="shared" si="25"/>
        <v>39.15</v>
      </c>
      <c r="S404" s="7">
        <f t="shared" si="26"/>
        <v>44.470000000000006</v>
      </c>
      <c r="T404" s="9">
        <f t="shared" si="27"/>
        <v>0.53181057163358048</v>
      </c>
      <c r="U404" s="10">
        <f>YEAR(SalesDataTable[[#This Row],[Order Date]])</f>
        <v>2026</v>
      </c>
      <c r="V404" s="9" t="str">
        <f>"Q"&amp;ROUNDUP(MONTH(SalesDataTable[[#This Row],[Order Date]])/3,0)</f>
        <v>Q1</v>
      </c>
      <c r="W404" s="6">
        <f>MONTH(SalesDataTable[[#This Row],[Order Date]])</f>
        <v>3</v>
      </c>
      <c r="X404" s="9" t="str">
        <f>TEXT(SalesDataTable[[#This Row],[Order Date]],"mmm")</f>
        <v>Mar</v>
      </c>
    </row>
    <row r="405" spans="1:24" ht="15.5">
      <c r="A405" s="3">
        <v>4731</v>
      </c>
      <c r="B405" s="4">
        <v>46102</v>
      </c>
      <c r="C405" s="12">
        <f>YEAR(SalesDataTable[[#This Row],[Order Date]])</f>
        <v>2026</v>
      </c>
      <c r="D405" s="15" t="str">
        <f>"Q"&amp;ROUNDUP(MONTH(SalesDataTable[[#This Row],[Order Date]])/3,0)</f>
        <v>Q1</v>
      </c>
      <c r="E405" s="12">
        <f>MONTH(SalesDataTable[[#This Row],[Order Date]])</f>
        <v>3</v>
      </c>
      <c r="F405" s="12" t="str">
        <f>TEXT(SalesDataTable[[#This Row],[Order Date]], "mmm")</f>
        <v>Mar</v>
      </c>
      <c r="G405" s="5" t="s">
        <v>6</v>
      </c>
      <c r="H405" s="5" t="s">
        <v>43</v>
      </c>
      <c r="I405" s="5" t="s">
        <v>8</v>
      </c>
      <c r="J405" s="5" t="s">
        <v>16</v>
      </c>
      <c r="K405" s="5" t="s">
        <v>4</v>
      </c>
      <c r="L405" s="5" t="s">
        <v>22</v>
      </c>
      <c r="M405" s="6">
        <v>6</v>
      </c>
      <c r="N405" s="7">
        <v>51.07</v>
      </c>
      <c r="O405" s="8">
        <v>0.1</v>
      </c>
      <c r="P405" s="7">
        <v>22.68</v>
      </c>
      <c r="Q405" s="7">
        <f t="shared" si="24"/>
        <v>275.77800000000002</v>
      </c>
      <c r="R405" s="7">
        <f t="shared" si="25"/>
        <v>136.07999999999998</v>
      </c>
      <c r="S405" s="7">
        <f t="shared" si="26"/>
        <v>139.69800000000004</v>
      </c>
      <c r="T405" s="9">
        <f t="shared" si="27"/>
        <v>0.50655962404542798</v>
      </c>
      <c r="U405" s="10">
        <f>YEAR(SalesDataTable[[#This Row],[Order Date]])</f>
        <v>2026</v>
      </c>
      <c r="V405" s="9" t="str">
        <f>"Q"&amp;ROUNDUP(MONTH(SalesDataTable[[#This Row],[Order Date]])/3,0)</f>
        <v>Q1</v>
      </c>
      <c r="W405" s="6">
        <f>MONTH(SalesDataTable[[#This Row],[Order Date]])</f>
        <v>3</v>
      </c>
      <c r="X405" s="9" t="str">
        <f>TEXT(SalesDataTable[[#This Row],[Order Date]],"mmm")</f>
        <v>Mar</v>
      </c>
    </row>
    <row r="406" spans="1:24" ht="15.5">
      <c r="A406" s="3">
        <v>693</v>
      </c>
      <c r="B406" s="4">
        <v>46103</v>
      </c>
      <c r="C406" s="12">
        <f>YEAR(SalesDataTable[[#This Row],[Order Date]])</f>
        <v>2026</v>
      </c>
      <c r="D406" s="15" t="str">
        <f>"Q"&amp;ROUNDUP(MONTH(SalesDataTable[[#This Row],[Order Date]])/3,0)</f>
        <v>Q1</v>
      </c>
      <c r="E406" s="12">
        <f>MONTH(SalesDataTable[[#This Row],[Order Date]])</f>
        <v>3</v>
      </c>
      <c r="F406" s="12" t="str">
        <f>TEXT(SalesDataTable[[#This Row],[Order Date]], "mmm")</f>
        <v>Mar</v>
      </c>
      <c r="G406" s="5" t="s">
        <v>6</v>
      </c>
      <c r="H406" s="5" t="s">
        <v>41</v>
      </c>
      <c r="I406" s="5" t="s">
        <v>2</v>
      </c>
      <c r="J406" s="5" t="s">
        <v>13</v>
      </c>
      <c r="K406" s="5" t="s">
        <v>14</v>
      </c>
      <c r="L406" s="5" t="s">
        <v>32</v>
      </c>
      <c r="M406" s="6">
        <v>3</v>
      </c>
      <c r="N406" s="7">
        <v>47.02</v>
      </c>
      <c r="O406" s="8">
        <v>0.1</v>
      </c>
      <c r="P406" s="7">
        <v>17.989999999999998</v>
      </c>
      <c r="Q406" s="7">
        <f t="shared" si="24"/>
        <v>126.95400000000001</v>
      </c>
      <c r="R406" s="7">
        <f t="shared" si="25"/>
        <v>53.97</v>
      </c>
      <c r="S406" s="7">
        <f t="shared" si="26"/>
        <v>72.984000000000009</v>
      </c>
      <c r="T406" s="9">
        <f t="shared" si="27"/>
        <v>0.57488539155914742</v>
      </c>
      <c r="U406" s="10">
        <f>YEAR(SalesDataTable[[#This Row],[Order Date]])</f>
        <v>2026</v>
      </c>
      <c r="V406" s="9" t="str">
        <f>"Q"&amp;ROUNDUP(MONTH(SalesDataTable[[#This Row],[Order Date]])/3,0)</f>
        <v>Q1</v>
      </c>
      <c r="W406" s="6">
        <f>MONTH(SalesDataTable[[#This Row],[Order Date]])</f>
        <v>3</v>
      </c>
      <c r="X406" s="9" t="str">
        <f>TEXT(SalesDataTable[[#This Row],[Order Date]],"mmm")</f>
        <v>Mar</v>
      </c>
    </row>
    <row r="407" spans="1:24" ht="15.5">
      <c r="A407" s="3">
        <v>1672</v>
      </c>
      <c r="B407" s="4">
        <v>46103</v>
      </c>
      <c r="C407" s="12">
        <f>YEAR(SalesDataTable[[#This Row],[Order Date]])</f>
        <v>2026</v>
      </c>
      <c r="D407" s="15" t="str">
        <f>"Q"&amp;ROUNDUP(MONTH(SalesDataTable[[#This Row],[Order Date]])/3,0)</f>
        <v>Q1</v>
      </c>
      <c r="E407" s="12">
        <f>MONTH(SalesDataTable[[#This Row],[Order Date]])</f>
        <v>3</v>
      </c>
      <c r="F407" s="12" t="str">
        <f>TEXT(SalesDataTable[[#This Row],[Order Date]], "mmm")</f>
        <v>Mar</v>
      </c>
      <c r="G407" s="5" t="s">
        <v>11</v>
      </c>
      <c r="H407" s="5" t="s">
        <v>25</v>
      </c>
      <c r="I407" s="5" t="s">
        <v>28</v>
      </c>
      <c r="J407" s="5" t="s">
        <v>3</v>
      </c>
      <c r="K407" s="5" t="s">
        <v>14</v>
      </c>
      <c r="L407" s="5" t="s">
        <v>32</v>
      </c>
      <c r="M407" s="6">
        <v>1</v>
      </c>
      <c r="N407" s="7">
        <v>47.1</v>
      </c>
      <c r="O407" s="8">
        <v>0.05</v>
      </c>
      <c r="P407" s="7">
        <v>18.48</v>
      </c>
      <c r="Q407" s="7">
        <f t="shared" si="24"/>
        <v>44.744999999999997</v>
      </c>
      <c r="R407" s="7">
        <f t="shared" si="25"/>
        <v>18.48</v>
      </c>
      <c r="S407" s="7">
        <f t="shared" si="26"/>
        <v>26.264999999999997</v>
      </c>
      <c r="T407" s="9">
        <f t="shared" si="27"/>
        <v>0.58699296010727453</v>
      </c>
      <c r="U407" s="10">
        <f>YEAR(SalesDataTable[[#This Row],[Order Date]])</f>
        <v>2026</v>
      </c>
      <c r="V407" s="9" t="str">
        <f>"Q"&amp;ROUNDUP(MONTH(SalesDataTable[[#This Row],[Order Date]])/3,0)</f>
        <v>Q1</v>
      </c>
      <c r="W407" s="6">
        <f>MONTH(SalesDataTable[[#This Row],[Order Date]])</f>
        <v>3</v>
      </c>
      <c r="X407" s="9" t="str">
        <f>TEXT(SalesDataTable[[#This Row],[Order Date]],"mmm")</f>
        <v>Mar</v>
      </c>
    </row>
    <row r="408" spans="1:24" ht="15.5">
      <c r="A408" s="3">
        <v>2347</v>
      </c>
      <c r="B408" s="4">
        <v>46103</v>
      </c>
      <c r="C408" s="12">
        <f>YEAR(SalesDataTable[[#This Row],[Order Date]])</f>
        <v>2026</v>
      </c>
      <c r="D408" s="15" t="str">
        <f>"Q"&amp;ROUNDUP(MONTH(SalesDataTable[[#This Row],[Order Date]])/3,0)</f>
        <v>Q1</v>
      </c>
      <c r="E408" s="12">
        <f>MONTH(SalesDataTable[[#This Row],[Order Date]])</f>
        <v>3</v>
      </c>
      <c r="F408" s="12" t="str">
        <f>TEXT(SalesDataTable[[#This Row],[Order Date]], "mmm")</f>
        <v>Mar</v>
      </c>
      <c r="G408" s="5" t="s">
        <v>20</v>
      </c>
      <c r="H408" s="5" t="s">
        <v>47</v>
      </c>
      <c r="I408" s="5" t="s">
        <v>2</v>
      </c>
      <c r="J408" s="5" t="s">
        <v>3</v>
      </c>
      <c r="K408" s="5" t="s">
        <v>14</v>
      </c>
      <c r="L408" s="5" t="s">
        <v>44</v>
      </c>
      <c r="M408" s="6">
        <v>2</v>
      </c>
      <c r="N408" s="7">
        <v>131.38999999999999</v>
      </c>
      <c r="O408" s="8">
        <v>0</v>
      </c>
      <c r="P408" s="7">
        <v>66.91</v>
      </c>
      <c r="Q408" s="7">
        <f t="shared" si="24"/>
        <v>262.77999999999997</v>
      </c>
      <c r="R408" s="7">
        <f t="shared" si="25"/>
        <v>133.82</v>
      </c>
      <c r="S408" s="7">
        <f t="shared" si="26"/>
        <v>128.95999999999998</v>
      </c>
      <c r="T408" s="9">
        <f t="shared" si="27"/>
        <v>0.49075272090722277</v>
      </c>
      <c r="U408" s="10">
        <f>YEAR(SalesDataTable[[#This Row],[Order Date]])</f>
        <v>2026</v>
      </c>
      <c r="V408" s="9" t="str">
        <f>"Q"&amp;ROUNDUP(MONTH(SalesDataTable[[#This Row],[Order Date]])/3,0)</f>
        <v>Q1</v>
      </c>
      <c r="W408" s="6">
        <f>MONTH(SalesDataTable[[#This Row],[Order Date]])</f>
        <v>3</v>
      </c>
      <c r="X408" s="9" t="str">
        <f>TEXT(SalesDataTable[[#This Row],[Order Date]],"mmm")</f>
        <v>Mar</v>
      </c>
    </row>
    <row r="409" spans="1:24" ht="15.5">
      <c r="A409" s="3">
        <v>2582</v>
      </c>
      <c r="B409" s="4">
        <v>46103</v>
      </c>
      <c r="C409" s="12">
        <f>YEAR(SalesDataTable[[#This Row],[Order Date]])</f>
        <v>2026</v>
      </c>
      <c r="D409" s="15" t="str">
        <f>"Q"&amp;ROUNDUP(MONTH(SalesDataTable[[#This Row],[Order Date]])/3,0)</f>
        <v>Q1</v>
      </c>
      <c r="E409" s="12">
        <f>MONTH(SalesDataTable[[#This Row],[Order Date]])</f>
        <v>3</v>
      </c>
      <c r="F409" s="12" t="str">
        <f>TEXT(SalesDataTable[[#This Row],[Order Date]], "mmm")</f>
        <v>Mar</v>
      </c>
      <c r="G409" s="5" t="s">
        <v>6</v>
      </c>
      <c r="H409" s="5" t="s">
        <v>7</v>
      </c>
      <c r="I409" s="5" t="s">
        <v>28</v>
      </c>
      <c r="J409" s="5" t="s">
        <v>13</v>
      </c>
      <c r="K409" s="5" t="s">
        <v>34</v>
      </c>
      <c r="L409" s="5" t="s">
        <v>38</v>
      </c>
      <c r="M409" s="6">
        <v>1</v>
      </c>
      <c r="N409" s="7">
        <v>120.16</v>
      </c>
      <c r="O409" s="8">
        <v>0.15</v>
      </c>
      <c r="P409" s="7">
        <v>68.33</v>
      </c>
      <c r="Q409" s="7">
        <f t="shared" si="24"/>
        <v>102.136</v>
      </c>
      <c r="R409" s="7">
        <f t="shared" si="25"/>
        <v>68.33</v>
      </c>
      <c r="S409" s="7">
        <f t="shared" si="26"/>
        <v>33.805999999999997</v>
      </c>
      <c r="T409" s="9">
        <f t="shared" si="27"/>
        <v>0.33099005247904756</v>
      </c>
      <c r="U409" s="10">
        <f>YEAR(SalesDataTable[[#This Row],[Order Date]])</f>
        <v>2026</v>
      </c>
      <c r="V409" s="9" t="str">
        <f>"Q"&amp;ROUNDUP(MONTH(SalesDataTable[[#This Row],[Order Date]])/3,0)</f>
        <v>Q1</v>
      </c>
      <c r="W409" s="6">
        <f>MONTH(SalesDataTable[[#This Row],[Order Date]])</f>
        <v>3</v>
      </c>
      <c r="X409" s="9" t="str">
        <f>TEXT(SalesDataTable[[#This Row],[Order Date]],"mmm")</f>
        <v>Mar</v>
      </c>
    </row>
    <row r="410" spans="1:24" ht="15.5">
      <c r="A410" s="3">
        <v>2762</v>
      </c>
      <c r="B410" s="4">
        <v>46103</v>
      </c>
      <c r="C410" s="12">
        <f>YEAR(SalesDataTable[[#This Row],[Order Date]])</f>
        <v>2026</v>
      </c>
      <c r="D410" s="15" t="str">
        <f>"Q"&amp;ROUNDUP(MONTH(SalesDataTable[[#This Row],[Order Date]])/3,0)</f>
        <v>Q1</v>
      </c>
      <c r="E410" s="12">
        <f>MONTH(SalesDataTable[[#This Row],[Order Date]])</f>
        <v>3</v>
      </c>
      <c r="F410" s="12" t="str">
        <f>TEXT(SalesDataTable[[#This Row],[Order Date]], "mmm")</f>
        <v>Mar</v>
      </c>
      <c r="G410" s="5" t="s">
        <v>20</v>
      </c>
      <c r="H410" s="5" t="s">
        <v>33</v>
      </c>
      <c r="I410" s="5" t="s">
        <v>19</v>
      </c>
      <c r="J410" s="5" t="s">
        <v>3</v>
      </c>
      <c r="K410" s="5" t="s">
        <v>23</v>
      </c>
      <c r="L410" s="5" t="s">
        <v>29</v>
      </c>
      <c r="M410" s="6">
        <v>1</v>
      </c>
      <c r="N410" s="7">
        <v>196.48</v>
      </c>
      <c r="O410" s="8">
        <v>0</v>
      </c>
      <c r="P410" s="7">
        <v>101.29</v>
      </c>
      <c r="Q410" s="7">
        <f t="shared" si="24"/>
        <v>196.48</v>
      </c>
      <c r="R410" s="7">
        <f t="shared" si="25"/>
        <v>101.29</v>
      </c>
      <c r="S410" s="7">
        <f t="shared" si="26"/>
        <v>95.189999999999984</v>
      </c>
      <c r="T410" s="9">
        <f t="shared" si="27"/>
        <v>0.48447679153094458</v>
      </c>
      <c r="U410" s="10">
        <f>YEAR(SalesDataTable[[#This Row],[Order Date]])</f>
        <v>2026</v>
      </c>
      <c r="V410" s="9" t="str">
        <f>"Q"&amp;ROUNDUP(MONTH(SalesDataTable[[#This Row],[Order Date]])/3,0)</f>
        <v>Q1</v>
      </c>
      <c r="W410" s="6">
        <f>MONTH(SalesDataTable[[#This Row],[Order Date]])</f>
        <v>3</v>
      </c>
      <c r="X410" s="9" t="str">
        <f>TEXT(SalesDataTable[[#This Row],[Order Date]],"mmm")</f>
        <v>Mar</v>
      </c>
    </row>
    <row r="411" spans="1:24" ht="15.5">
      <c r="A411" s="3">
        <v>4090</v>
      </c>
      <c r="B411" s="4">
        <v>46103</v>
      </c>
      <c r="C411" s="12">
        <f>YEAR(SalesDataTable[[#This Row],[Order Date]])</f>
        <v>2026</v>
      </c>
      <c r="D411" s="15" t="str">
        <f>"Q"&amp;ROUNDUP(MONTH(SalesDataTable[[#This Row],[Order Date]])/3,0)</f>
        <v>Q1</v>
      </c>
      <c r="E411" s="12">
        <f>MONTH(SalesDataTable[[#This Row],[Order Date]])</f>
        <v>3</v>
      </c>
      <c r="F411" s="12" t="str">
        <f>TEXT(SalesDataTable[[#This Row],[Order Date]], "mmm")</f>
        <v>Mar</v>
      </c>
      <c r="G411" s="5" t="s">
        <v>6</v>
      </c>
      <c r="H411" s="5" t="s">
        <v>41</v>
      </c>
      <c r="I411" s="5" t="s">
        <v>28</v>
      </c>
      <c r="J411" s="5" t="s">
        <v>16</v>
      </c>
      <c r="K411" s="5" t="s">
        <v>14</v>
      </c>
      <c r="L411" s="5" t="s">
        <v>15</v>
      </c>
      <c r="M411" s="6">
        <v>1</v>
      </c>
      <c r="N411" s="7">
        <v>36.520000000000003</v>
      </c>
      <c r="O411" s="8">
        <v>0</v>
      </c>
      <c r="P411" s="7">
        <v>13.96</v>
      </c>
      <c r="Q411" s="7">
        <f t="shared" si="24"/>
        <v>36.520000000000003</v>
      </c>
      <c r="R411" s="7">
        <f t="shared" si="25"/>
        <v>13.96</v>
      </c>
      <c r="S411" s="7">
        <f t="shared" si="26"/>
        <v>22.560000000000002</v>
      </c>
      <c r="T411" s="9">
        <f t="shared" si="27"/>
        <v>0.61774370208105145</v>
      </c>
      <c r="U411" s="10">
        <f>YEAR(SalesDataTable[[#This Row],[Order Date]])</f>
        <v>2026</v>
      </c>
      <c r="V411" s="9" t="str">
        <f>"Q"&amp;ROUNDUP(MONTH(SalesDataTable[[#This Row],[Order Date]])/3,0)</f>
        <v>Q1</v>
      </c>
      <c r="W411" s="6">
        <f>MONTH(SalesDataTable[[#This Row],[Order Date]])</f>
        <v>3</v>
      </c>
      <c r="X411" s="9" t="str">
        <f>TEXT(SalesDataTable[[#This Row],[Order Date]],"mmm")</f>
        <v>Mar</v>
      </c>
    </row>
    <row r="412" spans="1:24" ht="15.5">
      <c r="A412" s="3">
        <v>4491</v>
      </c>
      <c r="B412" s="4">
        <v>46103</v>
      </c>
      <c r="C412" s="12">
        <f>YEAR(SalesDataTable[[#This Row],[Order Date]])</f>
        <v>2026</v>
      </c>
      <c r="D412" s="15" t="str">
        <f>"Q"&amp;ROUNDUP(MONTH(SalesDataTable[[#This Row],[Order Date]])/3,0)</f>
        <v>Q1</v>
      </c>
      <c r="E412" s="12">
        <f>MONTH(SalesDataTable[[#This Row],[Order Date]])</f>
        <v>3</v>
      </c>
      <c r="F412" s="12" t="str">
        <f>TEXT(SalesDataTable[[#This Row],[Order Date]], "mmm")</f>
        <v>Mar</v>
      </c>
      <c r="G412" s="5" t="s">
        <v>6</v>
      </c>
      <c r="H412" s="5" t="s">
        <v>43</v>
      </c>
      <c r="I412" s="5" t="s">
        <v>19</v>
      </c>
      <c r="J412" s="5" t="s">
        <v>16</v>
      </c>
      <c r="K412" s="5" t="s">
        <v>34</v>
      </c>
      <c r="L412" s="5" t="s">
        <v>45</v>
      </c>
      <c r="M412" s="6">
        <v>4</v>
      </c>
      <c r="N412" s="7">
        <v>49.71</v>
      </c>
      <c r="O412" s="8">
        <v>0.1</v>
      </c>
      <c r="P412" s="7">
        <v>22.46</v>
      </c>
      <c r="Q412" s="7">
        <f t="shared" si="24"/>
        <v>178.95600000000002</v>
      </c>
      <c r="R412" s="7">
        <f t="shared" si="25"/>
        <v>89.84</v>
      </c>
      <c r="S412" s="7">
        <f t="shared" si="26"/>
        <v>89.116000000000014</v>
      </c>
      <c r="T412" s="9">
        <f t="shared" si="27"/>
        <v>0.49797715639598561</v>
      </c>
      <c r="U412" s="10">
        <f>YEAR(SalesDataTable[[#This Row],[Order Date]])</f>
        <v>2026</v>
      </c>
      <c r="V412" s="9" t="str">
        <f>"Q"&amp;ROUNDUP(MONTH(SalesDataTable[[#This Row],[Order Date]])/3,0)</f>
        <v>Q1</v>
      </c>
      <c r="W412" s="6">
        <f>MONTH(SalesDataTable[[#This Row],[Order Date]])</f>
        <v>3</v>
      </c>
      <c r="X412" s="9" t="str">
        <f>TEXT(SalesDataTable[[#This Row],[Order Date]],"mmm")</f>
        <v>Mar</v>
      </c>
    </row>
    <row r="413" spans="1:24" ht="15.5">
      <c r="A413" s="3">
        <v>4678</v>
      </c>
      <c r="B413" s="4">
        <v>46103</v>
      </c>
      <c r="C413" s="12">
        <f>YEAR(SalesDataTable[[#This Row],[Order Date]])</f>
        <v>2026</v>
      </c>
      <c r="D413" s="15" t="str">
        <f>"Q"&amp;ROUNDUP(MONTH(SalesDataTable[[#This Row],[Order Date]])/3,0)</f>
        <v>Q1</v>
      </c>
      <c r="E413" s="12">
        <f>MONTH(SalesDataTable[[#This Row],[Order Date]])</f>
        <v>3</v>
      </c>
      <c r="F413" s="12" t="str">
        <f>TEXT(SalesDataTable[[#This Row],[Order Date]], "mmm")</f>
        <v>Mar</v>
      </c>
      <c r="G413" s="5" t="s">
        <v>0</v>
      </c>
      <c r="H413" s="5" t="s">
        <v>1</v>
      </c>
      <c r="I413" s="5" t="s">
        <v>2</v>
      </c>
      <c r="J413" s="5" t="s">
        <v>3</v>
      </c>
      <c r="K413" s="5" t="s">
        <v>23</v>
      </c>
      <c r="L413" s="5" t="s">
        <v>40</v>
      </c>
      <c r="M413" s="6">
        <v>1</v>
      </c>
      <c r="N413" s="7">
        <v>81.209999999999994</v>
      </c>
      <c r="O413" s="8">
        <v>0.05</v>
      </c>
      <c r="P413" s="7">
        <v>40.44</v>
      </c>
      <c r="Q413" s="7">
        <f t="shared" si="24"/>
        <v>77.149499999999989</v>
      </c>
      <c r="R413" s="7">
        <f t="shared" si="25"/>
        <v>40.44</v>
      </c>
      <c r="S413" s="7">
        <f t="shared" si="26"/>
        <v>36.709499999999991</v>
      </c>
      <c r="T413" s="9">
        <f t="shared" si="27"/>
        <v>0.47582291524896464</v>
      </c>
      <c r="U413" s="10">
        <f>YEAR(SalesDataTable[[#This Row],[Order Date]])</f>
        <v>2026</v>
      </c>
      <c r="V413" s="9" t="str">
        <f>"Q"&amp;ROUNDUP(MONTH(SalesDataTable[[#This Row],[Order Date]])/3,0)</f>
        <v>Q1</v>
      </c>
      <c r="W413" s="6">
        <f>MONTH(SalesDataTable[[#This Row],[Order Date]])</f>
        <v>3</v>
      </c>
      <c r="X413" s="9" t="str">
        <f>TEXT(SalesDataTable[[#This Row],[Order Date]],"mmm")</f>
        <v>Mar</v>
      </c>
    </row>
    <row r="414" spans="1:24" ht="15.5">
      <c r="A414" s="3">
        <v>1189</v>
      </c>
      <c r="B414" s="4">
        <v>46104</v>
      </c>
      <c r="C414" s="12">
        <f>YEAR(SalesDataTable[[#This Row],[Order Date]])</f>
        <v>2026</v>
      </c>
      <c r="D414" s="15" t="str">
        <f>"Q"&amp;ROUNDUP(MONTH(SalesDataTable[[#This Row],[Order Date]])/3,0)</f>
        <v>Q1</v>
      </c>
      <c r="E414" s="12">
        <f>MONTH(SalesDataTable[[#This Row],[Order Date]])</f>
        <v>3</v>
      </c>
      <c r="F414" s="12" t="str">
        <f>TEXT(SalesDataTable[[#This Row],[Order Date]], "mmm")</f>
        <v>Mar</v>
      </c>
      <c r="G414" s="5" t="s">
        <v>20</v>
      </c>
      <c r="H414" s="5" t="s">
        <v>47</v>
      </c>
      <c r="I414" s="5" t="s">
        <v>2</v>
      </c>
      <c r="J414" s="5" t="s">
        <v>13</v>
      </c>
      <c r="K414" s="5" t="s">
        <v>4</v>
      </c>
      <c r="L414" s="5" t="s">
        <v>30</v>
      </c>
      <c r="M414" s="6">
        <v>2</v>
      </c>
      <c r="N414" s="7">
        <v>103.22</v>
      </c>
      <c r="O414" s="8">
        <v>0</v>
      </c>
      <c r="P414" s="7">
        <v>51.33</v>
      </c>
      <c r="Q414" s="7">
        <f t="shared" si="24"/>
        <v>206.44</v>
      </c>
      <c r="R414" s="7">
        <f t="shared" si="25"/>
        <v>102.66</v>
      </c>
      <c r="S414" s="7">
        <f t="shared" si="26"/>
        <v>103.78</v>
      </c>
      <c r="T414" s="9">
        <f t="shared" si="27"/>
        <v>0.50271265258670805</v>
      </c>
      <c r="U414" s="10">
        <f>YEAR(SalesDataTable[[#This Row],[Order Date]])</f>
        <v>2026</v>
      </c>
      <c r="V414" s="9" t="str">
        <f>"Q"&amp;ROUNDUP(MONTH(SalesDataTable[[#This Row],[Order Date]])/3,0)</f>
        <v>Q1</v>
      </c>
      <c r="W414" s="6">
        <f>MONTH(SalesDataTable[[#This Row],[Order Date]])</f>
        <v>3</v>
      </c>
      <c r="X414" s="9" t="str">
        <f>TEXT(SalesDataTable[[#This Row],[Order Date]],"mmm")</f>
        <v>Mar</v>
      </c>
    </row>
    <row r="415" spans="1:24" ht="15.5">
      <c r="A415" s="3">
        <v>1590</v>
      </c>
      <c r="B415" s="4">
        <v>46104</v>
      </c>
      <c r="C415" s="12">
        <f>YEAR(SalesDataTable[[#This Row],[Order Date]])</f>
        <v>2026</v>
      </c>
      <c r="D415" s="15" t="str">
        <f>"Q"&amp;ROUNDUP(MONTH(SalesDataTable[[#This Row],[Order Date]])/3,0)</f>
        <v>Q1</v>
      </c>
      <c r="E415" s="12">
        <f>MONTH(SalesDataTable[[#This Row],[Order Date]])</f>
        <v>3</v>
      </c>
      <c r="F415" s="12" t="str">
        <f>TEXT(SalesDataTable[[#This Row],[Order Date]], "mmm")</f>
        <v>Mar</v>
      </c>
      <c r="G415" s="5" t="s">
        <v>0</v>
      </c>
      <c r="H415" s="5" t="s">
        <v>50</v>
      </c>
      <c r="I415" s="5" t="s">
        <v>28</v>
      </c>
      <c r="J415" s="5" t="s">
        <v>13</v>
      </c>
      <c r="K415" s="5" t="s">
        <v>9</v>
      </c>
      <c r="L415" s="5" t="s">
        <v>37</v>
      </c>
      <c r="M415" s="6">
        <v>1</v>
      </c>
      <c r="N415" s="7">
        <v>153.47</v>
      </c>
      <c r="O415" s="8">
        <v>0</v>
      </c>
      <c r="P415" s="7">
        <v>78.19</v>
      </c>
      <c r="Q415" s="7">
        <f t="shared" si="24"/>
        <v>153.47</v>
      </c>
      <c r="R415" s="7">
        <f t="shared" si="25"/>
        <v>78.19</v>
      </c>
      <c r="S415" s="7">
        <f t="shared" si="26"/>
        <v>75.28</v>
      </c>
      <c r="T415" s="9">
        <f t="shared" si="27"/>
        <v>0.49051931973675639</v>
      </c>
      <c r="U415" s="10">
        <f>YEAR(SalesDataTable[[#This Row],[Order Date]])</f>
        <v>2026</v>
      </c>
      <c r="V415" s="9" t="str">
        <f>"Q"&amp;ROUNDUP(MONTH(SalesDataTable[[#This Row],[Order Date]])/3,0)</f>
        <v>Q1</v>
      </c>
      <c r="W415" s="6">
        <f>MONTH(SalesDataTable[[#This Row],[Order Date]])</f>
        <v>3</v>
      </c>
      <c r="X415" s="9" t="str">
        <f>TEXT(SalesDataTable[[#This Row],[Order Date]],"mmm")</f>
        <v>Mar</v>
      </c>
    </row>
    <row r="416" spans="1:24" ht="15.5">
      <c r="A416" s="3">
        <v>2309</v>
      </c>
      <c r="B416" s="4">
        <v>46104</v>
      </c>
      <c r="C416" s="12">
        <f>YEAR(SalesDataTable[[#This Row],[Order Date]])</f>
        <v>2026</v>
      </c>
      <c r="D416" s="15" t="str">
        <f>"Q"&amp;ROUNDUP(MONTH(SalesDataTable[[#This Row],[Order Date]])/3,0)</f>
        <v>Q1</v>
      </c>
      <c r="E416" s="12">
        <f>MONTH(SalesDataTable[[#This Row],[Order Date]])</f>
        <v>3</v>
      </c>
      <c r="F416" s="12" t="str">
        <f>TEXT(SalesDataTable[[#This Row],[Order Date]], "mmm")</f>
        <v>Mar</v>
      </c>
      <c r="G416" s="5" t="s">
        <v>20</v>
      </c>
      <c r="H416" s="5" t="s">
        <v>31</v>
      </c>
      <c r="I416" s="5" t="s">
        <v>2</v>
      </c>
      <c r="J416" s="5" t="s">
        <v>3</v>
      </c>
      <c r="K416" s="5" t="s">
        <v>23</v>
      </c>
      <c r="L416" s="5" t="s">
        <v>29</v>
      </c>
      <c r="M416" s="6">
        <v>6</v>
      </c>
      <c r="N416" s="7">
        <v>199.75</v>
      </c>
      <c r="O416" s="8">
        <v>0</v>
      </c>
      <c r="P416" s="7">
        <v>105.84</v>
      </c>
      <c r="Q416" s="7">
        <f t="shared" si="24"/>
        <v>1198.5</v>
      </c>
      <c r="R416" s="7">
        <f t="shared" si="25"/>
        <v>635.04</v>
      </c>
      <c r="S416" s="7">
        <f t="shared" si="26"/>
        <v>563.46</v>
      </c>
      <c r="T416" s="9">
        <f t="shared" si="27"/>
        <v>0.47013767209011265</v>
      </c>
      <c r="U416" s="10">
        <f>YEAR(SalesDataTable[[#This Row],[Order Date]])</f>
        <v>2026</v>
      </c>
      <c r="V416" s="9" t="str">
        <f>"Q"&amp;ROUNDUP(MONTH(SalesDataTable[[#This Row],[Order Date]])/3,0)</f>
        <v>Q1</v>
      </c>
      <c r="W416" s="6">
        <f>MONTH(SalesDataTable[[#This Row],[Order Date]])</f>
        <v>3</v>
      </c>
      <c r="X416" s="9" t="str">
        <f>TEXT(SalesDataTable[[#This Row],[Order Date]],"mmm")</f>
        <v>Mar</v>
      </c>
    </row>
    <row r="417" spans="1:24" ht="15.5">
      <c r="A417" s="3">
        <v>3628</v>
      </c>
      <c r="B417" s="4">
        <v>46104</v>
      </c>
      <c r="C417" s="12">
        <f>YEAR(SalesDataTable[[#This Row],[Order Date]])</f>
        <v>2026</v>
      </c>
      <c r="D417" s="15" t="str">
        <f>"Q"&amp;ROUNDUP(MONTH(SalesDataTable[[#This Row],[Order Date]])/3,0)</f>
        <v>Q1</v>
      </c>
      <c r="E417" s="12">
        <f>MONTH(SalesDataTable[[#This Row],[Order Date]])</f>
        <v>3</v>
      </c>
      <c r="F417" s="12" t="str">
        <f>TEXT(SalesDataTable[[#This Row],[Order Date]], "mmm")</f>
        <v>Mar</v>
      </c>
      <c r="G417" s="5" t="s">
        <v>6</v>
      </c>
      <c r="H417" s="5" t="s">
        <v>43</v>
      </c>
      <c r="I417" s="5" t="s">
        <v>28</v>
      </c>
      <c r="J417" s="5" t="s">
        <v>13</v>
      </c>
      <c r="K417" s="5" t="s">
        <v>14</v>
      </c>
      <c r="L417" s="5" t="s">
        <v>32</v>
      </c>
      <c r="M417" s="6">
        <v>1</v>
      </c>
      <c r="N417" s="7">
        <v>45.84</v>
      </c>
      <c r="O417" s="8">
        <v>0</v>
      </c>
      <c r="P417" s="7">
        <v>18.079999999999998</v>
      </c>
      <c r="Q417" s="7">
        <f t="shared" si="24"/>
        <v>45.84</v>
      </c>
      <c r="R417" s="7">
        <f t="shared" si="25"/>
        <v>18.079999999999998</v>
      </c>
      <c r="S417" s="7">
        <f t="shared" si="26"/>
        <v>27.760000000000005</v>
      </c>
      <c r="T417" s="9">
        <f t="shared" si="27"/>
        <v>0.605584642233857</v>
      </c>
      <c r="U417" s="10">
        <f>YEAR(SalesDataTable[[#This Row],[Order Date]])</f>
        <v>2026</v>
      </c>
      <c r="V417" s="9" t="str">
        <f>"Q"&amp;ROUNDUP(MONTH(SalesDataTable[[#This Row],[Order Date]])/3,0)</f>
        <v>Q1</v>
      </c>
      <c r="W417" s="6">
        <f>MONTH(SalesDataTable[[#This Row],[Order Date]])</f>
        <v>3</v>
      </c>
      <c r="X417" s="9" t="str">
        <f>TEXT(SalesDataTable[[#This Row],[Order Date]],"mmm")</f>
        <v>Mar</v>
      </c>
    </row>
    <row r="418" spans="1:24" ht="15.5">
      <c r="A418" s="3">
        <v>3718</v>
      </c>
      <c r="B418" s="4">
        <v>46104</v>
      </c>
      <c r="C418" s="12">
        <f>YEAR(SalesDataTable[[#This Row],[Order Date]])</f>
        <v>2026</v>
      </c>
      <c r="D418" s="15" t="str">
        <f>"Q"&amp;ROUNDUP(MONTH(SalesDataTable[[#This Row],[Order Date]])/3,0)</f>
        <v>Q1</v>
      </c>
      <c r="E418" s="12">
        <f>MONTH(SalesDataTable[[#This Row],[Order Date]])</f>
        <v>3</v>
      </c>
      <c r="F418" s="12" t="str">
        <f>TEXT(SalesDataTable[[#This Row],[Order Date]], "mmm")</f>
        <v>Mar</v>
      </c>
      <c r="G418" s="5" t="s">
        <v>6</v>
      </c>
      <c r="H418" s="5" t="s">
        <v>43</v>
      </c>
      <c r="I418" s="5" t="s">
        <v>28</v>
      </c>
      <c r="J418" s="5" t="s">
        <v>13</v>
      </c>
      <c r="K418" s="5" t="s">
        <v>23</v>
      </c>
      <c r="L418" s="5" t="s">
        <v>51</v>
      </c>
      <c r="M418" s="6">
        <v>2</v>
      </c>
      <c r="N418" s="7">
        <v>122.07</v>
      </c>
      <c r="O418" s="8">
        <v>0.05</v>
      </c>
      <c r="P418" s="7">
        <v>59.16</v>
      </c>
      <c r="Q418" s="7">
        <f t="shared" si="24"/>
        <v>231.93299999999996</v>
      </c>
      <c r="R418" s="7">
        <f t="shared" si="25"/>
        <v>118.32</v>
      </c>
      <c r="S418" s="7">
        <f t="shared" si="26"/>
        <v>113.61299999999997</v>
      </c>
      <c r="T418" s="9">
        <f t="shared" si="27"/>
        <v>0.48985267297021118</v>
      </c>
      <c r="U418" s="10">
        <f>YEAR(SalesDataTable[[#This Row],[Order Date]])</f>
        <v>2026</v>
      </c>
      <c r="V418" s="9" t="str">
        <f>"Q"&amp;ROUNDUP(MONTH(SalesDataTable[[#This Row],[Order Date]])/3,0)</f>
        <v>Q1</v>
      </c>
      <c r="W418" s="6">
        <f>MONTH(SalesDataTable[[#This Row],[Order Date]])</f>
        <v>3</v>
      </c>
      <c r="X418" s="9" t="str">
        <f>TEXT(SalesDataTable[[#This Row],[Order Date]],"mmm")</f>
        <v>Mar</v>
      </c>
    </row>
    <row r="419" spans="1:24" ht="15.5">
      <c r="A419" s="3">
        <v>4198</v>
      </c>
      <c r="B419" s="4">
        <v>46104</v>
      </c>
      <c r="C419" s="12">
        <f>YEAR(SalesDataTable[[#This Row],[Order Date]])</f>
        <v>2026</v>
      </c>
      <c r="D419" s="15" t="str">
        <f>"Q"&amp;ROUNDUP(MONTH(SalesDataTable[[#This Row],[Order Date]])/3,0)</f>
        <v>Q1</v>
      </c>
      <c r="E419" s="12">
        <f>MONTH(SalesDataTable[[#This Row],[Order Date]])</f>
        <v>3</v>
      </c>
      <c r="F419" s="12" t="str">
        <f>TEXT(SalesDataTable[[#This Row],[Order Date]], "mmm")</f>
        <v>Mar</v>
      </c>
      <c r="G419" s="5" t="s">
        <v>6</v>
      </c>
      <c r="H419" s="5" t="s">
        <v>49</v>
      </c>
      <c r="I419" s="5" t="s">
        <v>28</v>
      </c>
      <c r="J419" s="5" t="s">
        <v>13</v>
      </c>
      <c r="K419" s="5" t="s">
        <v>34</v>
      </c>
      <c r="L419" s="5" t="s">
        <v>38</v>
      </c>
      <c r="M419" s="6">
        <v>3</v>
      </c>
      <c r="N419" s="7">
        <v>122.4</v>
      </c>
      <c r="O419" s="8">
        <v>0.15</v>
      </c>
      <c r="P419" s="7">
        <v>71.150000000000006</v>
      </c>
      <c r="Q419" s="7">
        <f t="shared" si="24"/>
        <v>312.12</v>
      </c>
      <c r="R419" s="7">
        <f t="shared" si="25"/>
        <v>213.45000000000002</v>
      </c>
      <c r="S419" s="7">
        <f t="shared" si="26"/>
        <v>98.669999999999987</v>
      </c>
      <c r="T419" s="9">
        <f t="shared" si="27"/>
        <v>0.31612841214917337</v>
      </c>
      <c r="U419" s="10">
        <f>YEAR(SalesDataTable[[#This Row],[Order Date]])</f>
        <v>2026</v>
      </c>
      <c r="V419" s="9" t="str">
        <f>"Q"&amp;ROUNDUP(MONTH(SalesDataTable[[#This Row],[Order Date]])/3,0)</f>
        <v>Q1</v>
      </c>
      <c r="W419" s="6">
        <f>MONTH(SalesDataTable[[#This Row],[Order Date]])</f>
        <v>3</v>
      </c>
      <c r="X419" s="9" t="str">
        <f>TEXT(SalesDataTable[[#This Row],[Order Date]],"mmm")</f>
        <v>Mar</v>
      </c>
    </row>
    <row r="420" spans="1:24" ht="15.5">
      <c r="A420" s="3">
        <v>4784</v>
      </c>
      <c r="B420" s="4">
        <v>46104</v>
      </c>
      <c r="C420" s="12">
        <f>YEAR(SalesDataTable[[#This Row],[Order Date]])</f>
        <v>2026</v>
      </c>
      <c r="D420" s="15" t="str">
        <f>"Q"&amp;ROUNDUP(MONTH(SalesDataTable[[#This Row],[Order Date]])/3,0)</f>
        <v>Q1</v>
      </c>
      <c r="E420" s="12">
        <f>MONTH(SalesDataTable[[#This Row],[Order Date]])</f>
        <v>3</v>
      </c>
      <c r="F420" s="12" t="str">
        <f>TEXT(SalesDataTable[[#This Row],[Order Date]], "mmm")</f>
        <v>Mar</v>
      </c>
      <c r="G420" s="5" t="s">
        <v>0</v>
      </c>
      <c r="H420" s="5" t="s">
        <v>50</v>
      </c>
      <c r="I420" s="5" t="s">
        <v>2</v>
      </c>
      <c r="J420" s="5" t="s">
        <v>13</v>
      </c>
      <c r="K420" s="5" t="s">
        <v>4</v>
      </c>
      <c r="L420" s="5" t="s">
        <v>30</v>
      </c>
      <c r="M420" s="6">
        <v>1</v>
      </c>
      <c r="N420" s="7">
        <v>101.43</v>
      </c>
      <c r="O420" s="8">
        <v>0</v>
      </c>
      <c r="P420" s="7">
        <v>51.78</v>
      </c>
      <c r="Q420" s="7">
        <f t="shared" si="24"/>
        <v>101.43</v>
      </c>
      <c r="R420" s="7">
        <f t="shared" si="25"/>
        <v>51.78</v>
      </c>
      <c r="S420" s="7">
        <f t="shared" si="26"/>
        <v>49.650000000000006</v>
      </c>
      <c r="T420" s="9">
        <f t="shared" si="27"/>
        <v>0.4895001478852411</v>
      </c>
      <c r="U420" s="10">
        <f>YEAR(SalesDataTable[[#This Row],[Order Date]])</f>
        <v>2026</v>
      </c>
      <c r="V420" s="9" t="str">
        <f>"Q"&amp;ROUNDUP(MONTH(SalesDataTable[[#This Row],[Order Date]])/3,0)</f>
        <v>Q1</v>
      </c>
      <c r="W420" s="6">
        <f>MONTH(SalesDataTable[[#This Row],[Order Date]])</f>
        <v>3</v>
      </c>
      <c r="X420" s="9" t="str">
        <f>TEXT(SalesDataTable[[#This Row],[Order Date]],"mmm")</f>
        <v>Mar</v>
      </c>
    </row>
    <row r="421" spans="1:24" ht="15.5">
      <c r="A421" s="3">
        <v>86</v>
      </c>
      <c r="B421" s="4">
        <v>46105</v>
      </c>
      <c r="C421" s="12">
        <f>YEAR(SalesDataTable[[#This Row],[Order Date]])</f>
        <v>2026</v>
      </c>
      <c r="D421" s="15" t="str">
        <f>"Q"&amp;ROUNDUP(MONTH(SalesDataTable[[#This Row],[Order Date]])/3,0)</f>
        <v>Q1</v>
      </c>
      <c r="E421" s="12">
        <f>MONTH(SalesDataTable[[#This Row],[Order Date]])</f>
        <v>3</v>
      </c>
      <c r="F421" s="12" t="str">
        <f>TEXT(SalesDataTable[[#This Row],[Order Date]], "mmm")</f>
        <v>Mar</v>
      </c>
      <c r="G421" s="5" t="s">
        <v>6</v>
      </c>
      <c r="H421" s="5" t="s">
        <v>43</v>
      </c>
      <c r="I421" s="5" t="s">
        <v>8</v>
      </c>
      <c r="J421" s="5" t="s">
        <v>16</v>
      </c>
      <c r="K421" s="5" t="s">
        <v>4</v>
      </c>
      <c r="L421" s="5" t="s">
        <v>30</v>
      </c>
      <c r="M421" s="6">
        <v>8</v>
      </c>
      <c r="N421" s="7">
        <v>104.7</v>
      </c>
      <c r="O421" s="8">
        <v>0.05</v>
      </c>
      <c r="P421" s="7">
        <v>49.91</v>
      </c>
      <c r="Q421" s="7">
        <f t="shared" si="24"/>
        <v>795.72</v>
      </c>
      <c r="R421" s="7">
        <f t="shared" si="25"/>
        <v>399.28</v>
      </c>
      <c r="S421" s="7">
        <f t="shared" si="26"/>
        <v>396.44000000000005</v>
      </c>
      <c r="T421" s="9">
        <f t="shared" si="27"/>
        <v>0.49821545267179412</v>
      </c>
      <c r="U421" s="10">
        <f>YEAR(SalesDataTable[[#This Row],[Order Date]])</f>
        <v>2026</v>
      </c>
      <c r="V421" s="9" t="str">
        <f>"Q"&amp;ROUNDUP(MONTH(SalesDataTable[[#This Row],[Order Date]])/3,0)</f>
        <v>Q1</v>
      </c>
      <c r="W421" s="6">
        <f>MONTH(SalesDataTable[[#This Row],[Order Date]])</f>
        <v>3</v>
      </c>
      <c r="X421" s="9" t="str">
        <f>TEXT(SalesDataTable[[#This Row],[Order Date]],"mmm")</f>
        <v>Mar</v>
      </c>
    </row>
    <row r="422" spans="1:24" ht="15.5">
      <c r="A422" s="3">
        <v>1813</v>
      </c>
      <c r="B422" s="4">
        <v>46105</v>
      </c>
      <c r="C422" s="12">
        <f>YEAR(SalesDataTable[[#This Row],[Order Date]])</f>
        <v>2026</v>
      </c>
      <c r="D422" s="15" t="str">
        <f>"Q"&amp;ROUNDUP(MONTH(SalesDataTable[[#This Row],[Order Date]])/3,0)</f>
        <v>Q1</v>
      </c>
      <c r="E422" s="12">
        <f>MONTH(SalesDataTable[[#This Row],[Order Date]])</f>
        <v>3</v>
      </c>
      <c r="F422" s="12" t="str">
        <f>TEXT(SalesDataTable[[#This Row],[Order Date]], "mmm")</f>
        <v>Mar</v>
      </c>
      <c r="G422" s="5" t="s">
        <v>0</v>
      </c>
      <c r="H422" s="5" t="s">
        <v>1</v>
      </c>
      <c r="I422" s="5" t="s">
        <v>19</v>
      </c>
      <c r="J422" s="5" t="s">
        <v>3</v>
      </c>
      <c r="K422" s="5" t="s">
        <v>9</v>
      </c>
      <c r="L422" s="5" t="s">
        <v>17</v>
      </c>
      <c r="M422" s="6">
        <v>4</v>
      </c>
      <c r="N422" s="7">
        <v>146.34</v>
      </c>
      <c r="O422" s="8">
        <v>0</v>
      </c>
      <c r="P422" s="7">
        <v>79.37</v>
      </c>
      <c r="Q422" s="7">
        <f t="shared" si="24"/>
        <v>585.36</v>
      </c>
      <c r="R422" s="7">
        <f t="shared" si="25"/>
        <v>317.48</v>
      </c>
      <c r="S422" s="7">
        <f t="shared" si="26"/>
        <v>267.88</v>
      </c>
      <c r="T422" s="9">
        <f t="shared" si="27"/>
        <v>0.45763290966242992</v>
      </c>
      <c r="U422" s="10">
        <f>YEAR(SalesDataTable[[#This Row],[Order Date]])</f>
        <v>2026</v>
      </c>
      <c r="V422" s="9" t="str">
        <f>"Q"&amp;ROUNDUP(MONTH(SalesDataTable[[#This Row],[Order Date]])/3,0)</f>
        <v>Q1</v>
      </c>
      <c r="W422" s="6">
        <f>MONTH(SalesDataTable[[#This Row],[Order Date]])</f>
        <v>3</v>
      </c>
      <c r="X422" s="9" t="str">
        <f>TEXT(SalesDataTable[[#This Row],[Order Date]],"mmm")</f>
        <v>Mar</v>
      </c>
    </row>
    <row r="423" spans="1:24" ht="15.5">
      <c r="A423" s="3">
        <v>2212</v>
      </c>
      <c r="B423" s="4">
        <v>46105</v>
      </c>
      <c r="C423" s="12">
        <f>YEAR(SalesDataTable[[#This Row],[Order Date]])</f>
        <v>2026</v>
      </c>
      <c r="D423" s="15" t="str">
        <f>"Q"&amp;ROUNDUP(MONTH(SalesDataTable[[#This Row],[Order Date]])/3,0)</f>
        <v>Q1</v>
      </c>
      <c r="E423" s="12">
        <f>MONTH(SalesDataTable[[#This Row],[Order Date]])</f>
        <v>3</v>
      </c>
      <c r="F423" s="12" t="str">
        <f>TEXT(SalesDataTable[[#This Row],[Order Date]], "mmm")</f>
        <v>Mar</v>
      </c>
      <c r="G423" s="5" t="s">
        <v>6</v>
      </c>
      <c r="H423" s="5" t="s">
        <v>27</v>
      </c>
      <c r="I423" s="5" t="s">
        <v>2</v>
      </c>
      <c r="J423" s="5" t="s">
        <v>3</v>
      </c>
      <c r="K423" s="5" t="s">
        <v>34</v>
      </c>
      <c r="L423" s="5" t="s">
        <v>38</v>
      </c>
      <c r="M423" s="6">
        <v>2</v>
      </c>
      <c r="N423" s="7">
        <v>122.92</v>
      </c>
      <c r="O423" s="8">
        <v>0.05</v>
      </c>
      <c r="P423" s="7">
        <v>70.31</v>
      </c>
      <c r="Q423" s="7">
        <f t="shared" si="24"/>
        <v>233.548</v>
      </c>
      <c r="R423" s="7">
        <f t="shared" si="25"/>
        <v>140.62</v>
      </c>
      <c r="S423" s="7">
        <f t="shared" si="26"/>
        <v>92.927999999999997</v>
      </c>
      <c r="T423" s="9">
        <f t="shared" si="27"/>
        <v>0.39789679209413054</v>
      </c>
      <c r="U423" s="10">
        <f>YEAR(SalesDataTable[[#This Row],[Order Date]])</f>
        <v>2026</v>
      </c>
      <c r="V423" s="9" t="str">
        <f>"Q"&amp;ROUNDUP(MONTH(SalesDataTable[[#This Row],[Order Date]])/3,0)</f>
        <v>Q1</v>
      </c>
      <c r="W423" s="6">
        <f>MONTH(SalesDataTable[[#This Row],[Order Date]])</f>
        <v>3</v>
      </c>
      <c r="X423" s="9" t="str">
        <f>TEXT(SalesDataTable[[#This Row],[Order Date]],"mmm")</f>
        <v>Mar</v>
      </c>
    </row>
    <row r="424" spans="1:24" ht="15.5">
      <c r="A424" s="3">
        <v>4466</v>
      </c>
      <c r="B424" s="4">
        <v>46105</v>
      </c>
      <c r="C424" s="12">
        <f>YEAR(SalesDataTable[[#This Row],[Order Date]])</f>
        <v>2026</v>
      </c>
      <c r="D424" s="15" t="str">
        <f>"Q"&amp;ROUNDUP(MONTH(SalesDataTable[[#This Row],[Order Date]])/3,0)</f>
        <v>Q1</v>
      </c>
      <c r="E424" s="12">
        <f>MONTH(SalesDataTable[[#This Row],[Order Date]])</f>
        <v>3</v>
      </c>
      <c r="F424" s="12" t="str">
        <f>TEXT(SalesDataTable[[#This Row],[Order Date]], "mmm")</f>
        <v>Mar</v>
      </c>
      <c r="G424" s="5" t="s">
        <v>11</v>
      </c>
      <c r="H424" s="5" t="s">
        <v>12</v>
      </c>
      <c r="I424" s="5" t="s">
        <v>2</v>
      </c>
      <c r="J424" s="5" t="s">
        <v>13</v>
      </c>
      <c r="K424" s="5" t="s">
        <v>9</v>
      </c>
      <c r="L424" s="5" t="s">
        <v>10</v>
      </c>
      <c r="M424" s="6">
        <v>1</v>
      </c>
      <c r="N424" s="7">
        <v>91.35</v>
      </c>
      <c r="O424" s="8">
        <v>0.05</v>
      </c>
      <c r="P424" s="7">
        <v>45.24</v>
      </c>
      <c r="Q424" s="7">
        <f t="shared" si="24"/>
        <v>86.782499999999985</v>
      </c>
      <c r="R424" s="7">
        <f t="shared" si="25"/>
        <v>45.24</v>
      </c>
      <c r="S424" s="7">
        <f t="shared" si="26"/>
        <v>41.542499999999983</v>
      </c>
      <c r="T424" s="9">
        <f t="shared" si="27"/>
        <v>0.47869674185463645</v>
      </c>
      <c r="U424" s="10">
        <f>YEAR(SalesDataTable[[#This Row],[Order Date]])</f>
        <v>2026</v>
      </c>
      <c r="V424" s="9" t="str">
        <f>"Q"&amp;ROUNDUP(MONTH(SalesDataTable[[#This Row],[Order Date]])/3,0)</f>
        <v>Q1</v>
      </c>
      <c r="W424" s="6">
        <f>MONTH(SalesDataTable[[#This Row],[Order Date]])</f>
        <v>3</v>
      </c>
      <c r="X424" s="9" t="str">
        <f>TEXT(SalesDataTable[[#This Row],[Order Date]],"mmm")</f>
        <v>Mar</v>
      </c>
    </row>
    <row r="425" spans="1:24" ht="15.5">
      <c r="A425" s="3">
        <v>4483</v>
      </c>
      <c r="B425" s="4">
        <v>46105</v>
      </c>
      <c r="C425" s="12">
        <f>YEAR(SalesDataTable[[#This Row],[Order Date]])</f>
        <v>2026</v>
      </c>
      <c r="D425" s="15" t="str">
        <f>"Q"&amp;ROUNDUP(MONTH(SalesDataTable[[#This Row],[Order Date]])/3,0)</f>
        <v>Q1</v>
      </c>
      <c r="E425" s="12">
        <f>MONTH(SalesDataTable[[#This Row],[Order Date]])</f>
        <v>3</v>
      </c>
      <c r="F425" s="12" t="str">
        <f>TEXT(SalesDataTable[[#This Row],[Order Date]], "mmm")</f>
        <v>Mar</v>
      </c>
      <c r="G425" s="5" t="s">
        <v>6</v>
      </c>
      <c r="H425" s="5" t="s">
        <v>43</v>
      </c>
      <c r="I425" s="5" t="s">
        <v>2</v>
      </c>
      <c r="J425" s="5" t="s">
        <v>13</v>
      </c>
      <c r="K425" s="5" t="s">
        <v>4</v>
      </c>
      <c r="L425" s="5" t="s">
        <v>22</v>
      </c>
      <c r="M425" s="6">
        <v>3</v>
      </c>
      <c r="N425" s="7">
        <v>51.01</v>
      </c>
      <c r="O425" s="8">
        <v>0.15</v>
      </c>
      <c r="P425" s="7">
        <v>22.84</v>
      </c>
      <c r="Q425" s="7">
        <f t="shared" si="24"/>
        <v>130.07550000000001</v>
      </c>
      <c r="R425" s="7">
        <f t="shared" si="25"/>
        <v>68.52</v>
      </c>
      <c r="S425" s="7">
        <f t="shared" si="26"/>
        <v>61.555500000000009</v>
      </c>
      <c r="T425" s="9">
        <f t="shared" si="27"/>
        <v>0.47322900930613382</v>
      </c>
      <c r="U425" s="10">
        <f>YEAR(SalesDataTable[[#This Row],[Order Date]])</f>
        <v>2026</v>
      </c>
      <c r="V425" s="9" t="str">
        <f>"Q"&amp;ROUNDUP(MONTH(SalesDataTable[[#This Row],[Order Date]])/3,0)</f>
        <v>Q1</v>
      </c>
      <c r="W425" s="6">
        <f>MONTH(SalesDataTable[[#This Row],[Order Date]])</f>
        <v>3</v>
      </c>
      <c r="X425" s="9" t="str">
        <f>TEXT(SalesDataTable[[#This Row],[Order Date]],"mmm")</f>
        <v>Mar</v>
      </c>
    </row>
    <row r="426" spans="1:24" ht="15.5">
      <c r="A426" s="3">
        <v>273</v>
      </c>
      <c r="B426" s="4">
        <v>46106</v>
      </c>
      <c r="C426" s="12">
        <f>YEAR(SalesDataTable[[#This Row],[Order Date]])</f>
        <v>2026</v>
      </c>
      <c r="D426" s="15" t="str">
        <f>"Q"&amp;ROUNDUP(MONTH(SalesDataTable[[#This Row],[Order Date]])/3,0)</f>
        <v>Q1</v>
      </c>
      <c r="E426" s="12">
        <f>MONTH(SalesDataTable[[#This Row],[Order Date]])</f>
        <v>3</v>
      </c>
      <c r="F426" s="12" t="str">
        <f>TEXT(SalesDataTable[[#This Row],[Order Date]], "mmm")</f>
        <v>Mar</v>
      </c>
      <c r="G426" s="5" t="s">
        <v>20</v>
      </c>
      <c r="H426" s="5" t="s">
        <v>33</v>
      </c>
      <c r="I426" s="5" t="s">
        <v>2</v>
      </c>
      <c r="J426" s="5" t="s">
        <v>13</v>
      </c>
      <c r="K426" s="5" t="s">
        <v>34</v>
      </c>
      <c r="L426" s="5" t="s">
        <v>38</v>
      </c>
      <c r="M426" s="6">
        <v>2</v>
      </c>
      <c r="N426" s="7">
        <v>125.04</v>
      </c>
      <c r="O426" s="8">
        <v>0.05</v>
      </c>
      <c r="P426" s="7">
        <v>67.680000000000007</v>
      </c>
      <c r="Q426" s="7">
        <f t="shared" si="24"/>
        <v>237.57599999999999</v>
      </c>
      <c r="R426" s="7">
        <f t="shared" si="25"/>
        <v>135.36000000000001</v>
      </c>
      <c r="S426" s="7">
        <f t="shared" si="26"/>
        <v>102.21599999999998</v>
      </c>
      <c r="T426" s="9">
        <f t="shared" si="27"/>
        <v>0.43024547934134755</v>
      </c>
      <c r="U426" s="10">
        <f>YEAR(SalesDataTable[[#This Row],[Order Date]])</f>
        <v>2026</v>
      </c>
      <c r="V426" s="9" t="str">
        <f>"Q"&amp;ROUNDUP(MONTH(SalesDataTable[[#This Row],[Order Date]])/3,0)</f>
        <v>Q1</v>
      </c>
      <c r="W426" s="6">
        <f>MONTH(SalesDataTable[[#This Row],[Order Date]])</f>
        <v>3</v>
      </c>
      <c r="X426" s="9" t="str">
        <f>TEXT(SalesDataTable[[#This Row],[Order Date]],"mmm")</f>
        <v>Mar</v>
      </c>
    </row>
    <row r="427" spans="1:24" ht="15.5">
      <c r="A427" s="3">
        <v>578</v>
      </c>
      <c r="B427" s="4">
        <v>46106</v>
      </c>
      <c r="C427" s="12">
        <f>YEAR(SalesDataTable[[#This Row],[Order Date]])</f>
        <v>2026</v>
      </c>
      <c r="D427" s="15" t="str">
        <f>"Q"&amp;ROUNDUP(MONTH(SalesDataTable[[#This Row],[Order Date]])/3,0)</f>
        <v>Q1</v>
      </c>
      <c r="E427" s="12">
        <f>MONTH(SalesDataTable[[#This Row],[Order Date]])</f>
        <v>3</v>
      </c>
      <c r="F427" s="12" t="str">
        <f>TEXT(SalesDataTable[[#This Row],[Order Date]], "mmm")</f>
        <v>Mar</v>
      </c>
      <c r="G427" s="5" t="s">
        <v>11</v>
      </c>
      <c r="H427" s="5" t="s">
        <v>25</v>
      </c>
      <c r="I427" s="5" t="s">
        <v>28</v>
      </c>
      <c r="J427" s="5" t="s">
        <v>3</v>
      </c>
      <c r="K427" s="5" t="s">
        <v>4</v>
      </c>
      <c r="L427" s="5" t="s">
        <v>22</v>
      </c>
      <c r="M427" s="6">
        <v>2</v>
      </c>
      <c r="N427" s="7">
        <v>50.22</v>
      </c>
      <c r="O427" s="8">
        <v>0.05</v>
      </c>
      <c r="P427" s="7">
        <v>23.16</v>
      </c>
      <c r="Q427" s="7">
        <f t="shared" si="24"/>
        <v>95.417999999999992</v>
      </c>
      <c r="R427" s="7">
        <f t="shared" si="25"/>
        <v>46.32</v>
      </c>
      <c r="S427" s="7">
        <f t="shared" si="26"/>
        <v>49.097999999999992</v>
      </c>
      <c r="T427" s="9">
        <f t="shared" si="27"/>
        <v>0.51455700182355524</v>
      </c>
      <c r="U427" s="10">
        <f>YEAR(SalesDataTable[[#This Row],[Order Date]])</f>
        <v>2026</v>
      </c>
      <c r="V427" s="9" t="str">
        <f>"Q"&amp;ROUNDUP(MONTH(SalesDataTable[[#This Row],[Order Date]])/3,0)</f>
        <v>Q1</v>
      </c>
      <c r="W427" s="6">
        <f>MONTH(SalesDataTable[[#This Row],[Order Date]])</f>
        <v>3</v>
      </c>
      <c r="X427" s="9" t="str">
        <f>TEXT(SalesDataTable[[#This Row],[Order Date]],"mmm")</f>
        <v>Mar</v>
      </c>
    </row>
    <row r="428" spans="1:24" ht="15.5">
      <c r="A428" s="3">
        <v>1290</v>
      </c>
      <c r="B428" s="4">
        <v>46106</v>
      </c>
      <c r="C428" s="12">
        <f>YEAR(SalesDataTable[[#This Row],[Order Date]])</f>
        <v>2026</v>
      </c>
      <c r="D428" s="15" t="str">
        <f>"Q"&amp;ROUNDUP(MONTH(SalesDataTable[[#This Row],[Order Date]])/3,0)</f>
        <v>Q1</v>
      </c>
      <c r="E428" s="12">
        <f>MONTH(SalesDataTable[[#This Row],[Order Date]])</f>
        <v>3</v>
      </c>
      <c r="F428" s="12" t="str">
        <f>TEXT(SalesDataTable[[#This Row],[Order Date]], "mmm")</f>
        <v>Mar</v>
      </c>
      <c r="G428" s="5" t="s">
        <v>6</v>
      </c>
      <c r="H428" s="5" t="s">
        <v>7</v>
      </c>
      <c r="I428" s="5" t="s">
        <v>2</v>
      </c>
      <c r="J428" s="5" t="s">
        <v>16</v>
      </c>
      <c r="K428" s="5" t="s">
        <v>34</v>
      </c>
      <c r="L428" s="5" t="s">
        <v>42</v>
      </c>
      <c r="M428" s="6">
        <v>5</v>
      </c>
      <c r="N428" s="7">
        <v>36.369999999999997</v>
      </c>
      <c r="O428" s="8">
        <v>0.05</v>
      </c>
      <c r="P428" s="7">
        <v>13.81</v>
      </c>
      <c r="Q428" s="7">
        <f t="shared" si="24"/>
        <v>172.75749999999999</v>
      </c>
      <c r="R428" s="7">
        <f t="shared" si="25"/>
        <v>69.05</v>
      </c>
      <c r="S428" s="7">
        <f t="shared" si="26"/>
        <v>103.7075</v>
      </c>
      <c r="T428" s="9">
        <f t="shared" si="27"/>
        <v>0.60030678841729013</v>
      </c>
      <c r="U428" s="10">
        <f>YEAR(SalesDataTable[[#This Row],[Order Date]])</f>
        <v>2026</v>
      </c>
      <c r="V428" s="9" t="str">
        <f>"Q"&amp;ROUNDUP(MONTH(SalesDataTable[[#This Row],[Order Date]])/3,0)</f>
        <v>Q1</v>
      </c>
      <c r="W428" s="6">
        <f>MONTH(SalesDataTable[[#This Row],[Order Date]])</f>
        <v>3</v>
      </c>
      <c r="X428" s="9" t="str">
        <f>TEXT(SalesDataTable[[#This Row],[Order Date]],"mmm")</f>
        <v>Mar</v>
      </c>
    </row>
    <row r="429" spans="1:24" ht="15.5">
      <c r="A429" s="3">
        <v>1501</v>
      </c>
      <c r="B429" s="4">
        <v>46106</v>
      </c>
      <c r="C429" s="12">
        <f>YEAR(SalesDataTable[[#This Row],[Order Date]])</f>
        <v>2026</v>
      </c>
      <c r="D429" s="15" t="str">
        <f>"Q"&amp;ROUNDUP(MONTH(SalesDataTable[[#This Row],[Order Date]])/3,0)</f>
        <v>Q1</v>
      </c>
      <c r="E429" s="12">
        <f>MONTH(SalesDataTable[[#This Row],[Order Date]])</f>
        <v>3</v>
      </c>
      <c r="F429" s="12" t="str">
        <f>TEXT(SalesDataTable[[#This Row],[Order Date]], "mmm")</f>
        <v>Mar</v>
      </c>
      <c r="G429" s="5" t="s">
        <v>20</v>
      </c>
      <c r="H429" s="5" t="s">
        <v>31</v>
      </c>
      <c r="I429" s="5" t="s">
        <v>8</v>
      </c>
      <c r="J429" s="5" t="s">
        <v>13</v>
      </c>
      <c r="K429" s="5" t="s">
        <v>14</v>
      </c>
      <c r="L429" s="5" t="s">
        <v>15</v>
      </c>
      <c r="M429" s="6">
        <v>3</v>
      </c>
      <c r="N429" s="7">
        <v>36.43</v>
      </c>
      <c r="O429" s="8">
        <v>0.1</v>
      </c>
      <c r="P429" s="7">
        <v>13.23</v>
      </c>
      <c r="Q429" s="7">
        <f t="shared" si="24"/>
        <v>98.36099999999999</v>
      </c>
      <c r="R429" s="7">
        <f t="shared" si="25"/>
        <v>39.69</v>
      </c>
      <c r="S429" s="7">
        <f t="shared" si="26"/>
        <v>58.670999999999992</v>
      </c>
      <c r="T429" s="9">
        <f t="shared" si="27"/>
        <v>0.59648641229755694</v>
      </c>
      <c r="U429" s="10">
        <f>YEAR(SalesDataTable[[#This Row],[Order Date]])</f>
        <v>2026</v>
      </c>
      <c r="V429" s="9" t="str">
        <f>"Q"&amp;ROUNDUP(MONTH(SalesDataTable[[#This Row],[Order Date]])/3,0)</f>
        <v>Q1</v>
      </c>
      <c r="W429" s="6">
        <f>MONTH(SalesDataTable[[#This Row],[Order Date]])</f>
        <v>3</v>
      </c>
      <c r="X429" s="9" t="str">
        <f>TEXT(SalesDataTable[[#This Row],[Order Date]],"mmm")</f>
        <v>Mar</v>
      </c>
    </row>
    <row r="430" spans="1:24" ht="15.5">
      <c r="A430" s="3">
        <v>1540</v>
      </c>
      <c r="B430" s="4">
        <v>46106</v>
      </c>
      <c r="C430" s="12">
        <f>YEAR(SalesDataTable[[#This Row],[Order Date]])</f>
        <v>2026</v>
      </c>
      <c r="D430" s="15" t="str">
        <f>"Q"&amp;ROUNDUP(MONTH(SalesDataTable[[#This Row],[Order Date]])/3,0)</f>
        <v>Q1</v>
      </c>
      <c r="E430" s="12">
        <f>MONTH(SalesDataTable[[#This Row],[Order Date]])</f>
        <v>3</v>
      </c>
      <c r="F430" s="12" t="str">
        <f>TEXT(SalesDataTable[[#This Row],[Order Date]], "mmm")</f>
        <v>Mar</v>
      </c>
      <c r="G430" s="5" t="s">
        <v>6</v>
      </c>
      <c r="H430" s="5" t="s">
        <v>43</v>
      </c>
      <c r="I430" s="5" t="s">
        <v>8</v>
      </c>
      <c r="J430" s="5" t="s">
        <v>16</v>
      </c>
      <c r="K430" s="5" t="s">
        <v>4</v>
      </c>
      <c r="L430" s="5" t="s">
        <v>22</v>
      </c>
      <c r="M430" s="6">
        <v>10</v>
      </c>
      <c r="N430" s="7">
        <v>49.7</v>
      </c>
      <c r="O430" s="8">
        <v>0.1</v>
      </c>
      <c r="P430" s="7">
        <v>21.96</v>
      </c>
      <c r="Q430" s="7">
        <f t="shared" si="24"/>
        <v>447.3</v>
      </c>
      <c r="R430" s="7">
        <f t="shared" si="25"/>
        <v>219.60000000000002</v>
      </c>
      <c r="S430" s="7">
        <f t="shared" si="26"/>
        <v>227.7</v>
      </c>
      <c r="T430" s="9">
        <f t="shared" si="27"/>
        <v>0.50905432595573441</v>
      </c>
      <c r="U430" s="10">
        <f>YEAR(SalesDataTable[[#This Row],[Order Date]])</f>
        <v>2026</v>
      </c>
      <c r="V430" s="9" t="str">
        <f>"Q"&amp;ROUNDUP(MONTH(SalesDataTable[[#This Row],[Order Date]])/3,0)</f>
        <v>Q1</v>
      </c>
      <c r="W430" s="6">
        <f>MONTH(SalesDataTable[[#This Row],[Order Date]])</f>
        <v>3</v>
      </c>
      <c r="X430" s="9" t="str">
        <f>TEXT(SalesDataTable[[#This Row],[Order Date]],"mmm")</f>
        <v>Mar</v>
      </c>
    </row>
    <row r="431" spans="1:24" ht="15.5">
      <c r="A431" s="3">
        <v>2541</v>
      </c>
      <c r="B431" s="4">
        <v>46106</v>
      </c>
      <c r="C431" s="12">
        <f>YEAR(SalesDataTable[[#This Row],[Order Date]])</f>
        <v>2026</v>
      </c>
      <c r="D431" s="15" t="str">
        <f>"Q"&amp;ROUNDUP(MONTH(SalesDataTable[[#This Row],[Order Date]])/3,0)</f>
        <v>Q1</v>
      </c>
      <c r="E431" s="12">
        <f>MONTH(SalesDataTable[[#This Row],[Order Date]])</f>
        <v>3</v>
      </c>
      <c r="F431" s="12" t="str">
        <f>TEXT(SalesDataTable[[#This Row],[Order Date]], "mmm")</f>
        <v>Mar</v>
      </c>
      <c r="G431" s="5" t="s">
        <v>6</v>
      </c>
      <c r="H431" s="5" t="s">
        <v>43</v>
      </c>
      <c r="I431" s="5" t="s">
        <v>2</v>
      </c>
      <c r="J431" s="5" t="s">
        <v>3</v>
      </c>
      <c r="K431" s="5" t="s">
        <v>14</v>
      </c>
      <c r="L431" s="5" t="s">
        <v>32</v>
      </c>
      <c r="M431" s="6">
        <v>2</v>
      </c>
      <c r="N431" s="7">
        <v>46.61</v>
      </c>
      <c r="O431" s="8">
        <v>0</v>
      </c>
      <c r="P431" s="7">
        <v>17.97</v>
      </c>
      <c r="Q431" s="7">
        <f t="shared" si="24"/>
        <v>93.22</v>
      </c>
      <c r="R431" s="7">
        <f t="shared" si="25"/>
        <v>35.94</v>
      </c>
      <c r="S431" s="7">
        <f t="shared" si="26"/>
        <v>57.28</v>
      </c>
      <c r="T431" s="9">
        <f t="shared" si="27"/>
        <v>0.61446041621969538</v>
      </c>
      <c r="U431" s="10">
        <f>YEAR(SalesDataTable[[#This Row],[Order Date]])</f>
        <v>2026</v>
      </c>
      <c r="V431" s="9" t="str">
        <f>"Q"&amp;ROUNDUP(MONTH(SalesDataTable[[#This Row],[Order Date]])/3,0)</f>
        <v>Q1</v>
      </c>
      <c r="W431" s="6">
        <f>MONTH(SalesDataTable[[#This Row],[Order Date]])</f>
        <v>3</v>
      </c>
      <c r="X431" s="9" t="str">
        <f>TEXT(SalesDataTable[[#This Row],[Order Date]],"mmm")</f>
        <v>Mar</v>
      </c>
    </row>
    <row r="432" spans="1:24" ht="15.5">
      <c r="A432" s="3">
        <v>4264</v>
      </c>
      <c r="B432" s="4">
        <v>46106</v>
      </c>
      <c r="C432" s="12">
        <f>YEAR(SalesDataTable[[#This Row],[Order Date]])</f>
        <v>2026</v>
      </c>
      <c r="D432" s="15" t="str">
        <f>"Q"&amp;ROUNDUP(MONTH(SalesDataTable[[#This Row],[Order Date]])/3,0)</f>
        <v>Q1</v>
      </c>
      <c r="E432" s="12">
        <f>MONTH(SalesDataTable[[#This Row],[Order Date]])</f>
        <v>3</v>
      </c>
      <c r="F432" s="12" t="str">
        <f>TEXT(SalesDataTable[[#This Row],[Order Date]], "mmm")</f>
        <v>Mar</v>
      </c>
      <c r="G432" s="5" t="s">
        <v>11</v>
      </c>
      <c r="H432" s="5" t="s">
        <v>25</v>
      </c>
      <c r="I432" s="5" t="s">
        <v>2</v>
      </c>
      <c r="J432" s="5" t="s">
        <v>13</v>
      </c>
      <c r="K432" s="5" t="s">
        <v>14</v>
      </c>
      <c r="L432" s="5" t="s">
        <v>32</v>
      </c>
      <c r="M432" s="6">
        <v>1</v>
      </c>
      <c r="N432" s="7">
        <v>47.61</v>
      </c>
      <c r="O432" s="8">
        <v>0</v>
      </c>
      <c r="P432" s="7">
        <v>18.89</v>
      </c>
      <c r="Q432" s="7">
        <f t="shared" si="24"/>
        <v>47.61</v>
      </c>
      <c r="R432" s="7">
        <f t="shared" si="25"/>
        <v>18.89</v>
      </c>
      <c r="S432" s="7">
        <f t="shared" si="26"/>
        <v>28.72</v>
      </c>
      <c r="T432" s="9">
        <f t="shared" si="27"/>
        <v>0.60323461457676952</v>
      </c>
      <c r="U432" s="10">
        <f>YEAR(SalesDataTable[[#This Row],[Order Date]])</f>
        <v>2026</v>
      </c>
      <c r="V432" s="9" t="str">
        <f>"Q"&amp;ROUNDUP(MONTH(SalesDataTable[[#This Row],[Order Date]])/3,0)</f>
        <v>Q1</v>
      </c>
      <c r="W432" s="6">
        <f>MONTH(SalesDataTable[[#This Row],[Order Date]])</f>
        <v>3</v>
      </c>
      <c r="X432" s="9" t="str">
        <f>TEXT(SalesDataTable[[#This Row],[Order Date]],"mmm")</f>
        <v>Mar</v>
      </c>
    </row>
    <row r="433" spans="1:24" ht="15.5">
      <c r="A433" s="3">
        <v>4311</v>
      </c>
      <c r="B433" s="4">
        <v>46106</v>
      </c>
      <c r="C433" s="12">
        <f>YEAR(SalesDataTable[[#This Row],[Order Date]])</f>
        <v>2026</v>
      </c>
      <c r="D433" s="15" t="str">
        <f>"Q"&amp;ROUNDUP(MONTH(SalesDataTable[[#This Row],[Order Date]])/3,0)</f>
        <v>Q1</v>
      </c>
      <c r="E433" s="12">
        <f>MONTH(SalesDataTable[[#This Row],[Order Date]])</f>
        <v>3</v>
      </c>
      <c r="F433" s="12" t="str">
        <f>TEXT(SalesDataTable[[#This Row],[Order Date]], "mmm")</f>
        <v>Mar</v>
      </c>
      <c r="G433" s="5" t="s">
        <v>11</v>
      </c>
      <c r="H433" s="5" t="s">
        <v>12</v>
      </c>
      <c r="I433" s="5" t="s">
        <v>2</v>
      </c>
      <c r="J433" s="5" t="s">
        <v>13</v>
      </c>
      <c r="K433" s="5" t="s">
        <v>4</v>
      </c>
      <c r="L433" s="5" t="s">
        <v>26</v>
      </c>
      <c r="M433" s="6">
        <v>2</v>
      </c>
      <c r="N433" s="7">
        <v>40.880000000000003</v>
      </c>
      <c r="O433" s="8">
        <v>0.05</v>
      </c>
      <c r="P433" s="7">
        <v>16.39</v>
      </c>
      <c r="Q433" s="7">
        <f t="shared" si="24"/>
        <v>77.671999999999997</v>
      </c>
      <c r="R433" s="7">
        <f t="shared" si="25"/>
        <v>32.78</v>
      </c>
      <c r="S433" s="7">
        <f t="shared" si="26"/>
        <v>44.891999999999996</v>
      </c>
      <c r="T433" s="9">
        <f t="shared" si="27"/>
        <v>0.57796889483983926</v>
      </c>
      <c r="U433" s="10">
        <f>YEAR(SalesDataTable[[#This Row],[Order Date]])</f>
        <v>2026</v>
      </c>
      <c r="V433" s="9" t="str">
        <f>"Q"&amp;ROUNDUP(MONTH(SalesDataTable[[#This Row],[Order Date]])/3,0)</f>
        <v>Q1</v>
      </c>
      <c r="W433" s="6">
        <f>MONTH(SalesDataTable[[#This Row],[Order Date]])</f>
        <v>3</v>
      </c>
      <c r="X433" s="9" t="str">
        <f>TEXT(SalesDataTable[[#This Row],[Order Date]],"mmm")</f>
        <v>Mar</v>
      </c>
    </row>
    <row r="434" spans="1:24" ht="15.5">
      <c r="A434" s="3">
        <v>4796</v>
      </c>
      <c r="B434" s="4">
        <v>46106</v>
      </c>
      <c r="C434" s="12">
        <f>YEAR(SalesDataTable[[#This Row],[Order Date]])</f>
        <v>2026</v>
      </c>
      <c r="D434" s="15" t="str">
        <f>"Q"&amp;ROUNDUP(MONTH(SalesDataTable[[#This Row],[Order Date]])/3,0)</f>
        <v>Q1</v>
      </c>
      <c r="E434" s="12">
        <f>MONTH(SalesDataTable[[#This Row],[Order Date]])</f>
        <v>3</v>
      </c>
      <c r="F434" s="12" t="str">
        <f>TEXT(SalesDataTable[[#This Row],[Order Date]], "mmm")</f>
        <v>Mar</v>
      </c>
      <c r="G434" s="5" t="s">
        <v>6</v>
      </c>
      <c r="H434" s="5" t="s">
        <v>43</v>
      </c>
      <c r="I434" s="5" t="s">
        <v>2</v>
      </c>
      <c r="J434" s="5" t="s">
        <v>13</v>
      </c>
      <c r="K434" s="5" t="s">
        <v>34</v>
      </c>
      <c r="L434" s="5" t="s">
        <v>35</v>
      </c>
      <c r="M434" s="6">
        <v>2</v>
      </c>
      <c r="N434" s="7">
        <v>39.409999999999997</v>
      </c>
      <c r="O434" s="8">
        <v>0.15</v>
      </c>
      <c r="P434" s="7">
        <v>14.91</v>
      </c>
      <c r="Q434" s="7">
        <f t="shared" si="24"/>
        <v>66.996999999999986</v>
      </c>
      <c r="R434" s="7">
        <f t="shared" si="25"/>
        <v>29.82</v>
      </c>
      <c r="S434" s="7">
        <f t="shared" si="26"/>
        <v>37.176999999999985</v>
      </c>
      <c r="T434" s="9">
        <f t="shared" si="27"/>
        <v>0.55490544352732207</v>
      </c>
      <c r="U434" s="10">
        <f>YEAR(SalesDataTable[[#This Row],[Order Date]])</f>
        <v>2026</v>
      </c>
      <c r="V434" s="9" t="str">
        <f>"Q"&amp;ROUNDUP(MONTH(SalesDataTable[[#This Row],[Order Date]])/3,0)</f>
        <v>Q1</v>
      </c>
      <c r="W434" s="6">
        <f>MONTH(SalesDataTable[[#This Row],[Order Date]])</f>
        <v>3</v>
      </c>
      <c r="X434" s="9" t="str">
        <f>TEXT(SalesDataTable[[#This Row],[Order Date]],"mmm")</f>
        <v>Mar</v>
      </c>
    </row>
    <row r="435" spans="1:24" ht="15.5">
      <c r="A435" s="3">
        <v>89</v>
      </c>
      <c r="B435" s="4">
        <v>46107</v>
      </c>
      <c r="C435" s="12">
        <f>YEAR(SalesDataTable[[#This Row],[Order Date]])</f>
        <v>2026</v>
      </c>
      <c r="D435" s="15" t="str">
        <f>"Q"&amp;ROUNDUP(MONTH(SalesDataTable[[#This Row],[Order Date]])/3,0)</f>
        <v>Q1</v>
      </c>
      <c r="E435" s="12">
        <f>MONTH(SalesDataTable[[#This Row],[Order Date]])</f>
        <v>3</v>
      </c>
      <c r="F435" s="12" t="str">
        <f>TEXT(SalesDataTable[[#This Row],[Order Date]], "mmm")</f>
        <v>Mar</v>
      </c>
      <c r="G435" s="5" t="s">
        <v>11</v>
      </c>
      <c r="H435" s="5" t="s">
        <v>39</v>
      </c>
      <c r="I435" s="5" t="s">
        <v>2</v>
      </c>
      <c r="J435" s="5" t="s">
        <v>3</v>
      </c>
      <c r="K435" s="5" t="s">
        <v>4</v>
      </c>
      <c r="L435" s="5" t="s">
        <v>26</v>
      </c>
      <c r="M435" s="6">
        <v>1</v>
      </c>
      <c r="N435" s="7">
        <v>40.82</v>
      </c>
      <c r="O435" s="8">
        <v>0.05</v>
      </c>
      <c r="P435" s="7">
        <v>16.940000000000001</v>
      </c>
      <c r="Q435" s="7">
        <f t="shared" si="24"/>
        <v>38.778999999999996</v>
      </c>
      <c r="R435" s="7">
        <f t="shared" si="25"/>
        <v>16.940000000000001</v>
      </c>
      <c r="S435" s="7">
        <f t="shared" si="26"/>
        <v>21.838999999999995</v>
      </c>
      <c r="T435" s="9">
        <f t="shared" si="27"/>
        <v>0.56316563088269411</v>
      </c>
      <c r="U435" s="10">
        <f>YEAR(SalesDataTable[[#This Row],[Order Date]])</f>
        <v>2026</v>
      </c>
      <c r="V435" s="9" t="str">
        <f>"Q"&amp;ROUNDUP(MONTH(SalesDataTable[[#This Row],[Order Date]])/3,0)</f>
        <v>Q1</v>
      </c>
      <c r="W435" s="6">
        <f>MONTH(SalesDataTable[[#This Row],[Order Date]])</f>
        <v>3</v>
      </c>
      <c r="X435" s="9" t="str">
        <f>TEXT(SalesDataTable[[#This Row],[Order Date]],"mmm")</f>
        <v>Mar</v>
      </c>
    </row>
    <row r="436" spans="1:24" ht="15.5">
      <c r="A436" s="3">
        <v>487</v>
      </c>
      <c r="B436" s="4">
        <v>46107</v>
      </c>
      <c r="C436" s="12">
        <f>YEAR(SalesDataTable[[#This Row],[Order Date]])</f>
        <v>2026</v>
      </c>
      <c r="D436" s="15" t="str">
        <f>"Q"&amp;ROUNDUP(MONTH(SalesDataTable[[#This Row],[Order Date]])/3,0)</f>
        <v>Q1</v>
      </c>
      <c r="E436" s="12">
        <f>MONTH(SalesDataTable[[#This Row],[Order Date]])</f>
        <v>3</v>
      </c>
      <c r="F436" s="12" t="str">
        <f>TEXT(SalesDataTable[[#This Row],[Order Date]], "mmm")</f>
        <v>Mar</v>
      </c>
      <c r="G436" s="5" t="s">
        <v>20</v>
      </c>
      <c r="H436" s="5" t="s">
        <v>33</v>
      </c>
      <c r="I436" s="5" t="s">
        <v>19</v>
      </c>
      <c r="J436" s="5" t="s">
        <v>16</v>
      </c>
      <c r="K436" s="5" t="s">
        <v>14</v>
      </c>
      <c r="L436" s="5" t="s">
        <v>15</v>
      </c>
      <c r="M436" s="6">
        <v>3</v>
      </c>
      <c r="N436" s="7">
        <v>36.979999999999997</v>
      </c>
      <c r="O436" s="8">
        <v>0.1</v>
      </c>
      <c r="P436" s="7">
        <v>13.65</v>
      </c>
      <c r="Q436" s="7">
        <f t="shared" si="24"/>
        <v>99.846000000000004</v>
      </c>
      <c r="R436" s="7">
        <f t="shared" si="25"/>
        <v>40.950000000000003</v>
      </c>
      <c r="S436" s="7">
        <f t="shared" si="26"/>
        <v>58.896000000000001</v>
      </c>
      <c r="T436" s="9">
        <f t="shared" si="27"/>
        <v>0.58986839733189111</v>
      </c>
      <c r="U436" s="10">
        <f>YEAR(SalesDataTable[[#This Row],[Order Date]])</f>
        <v>2026</v>
      </c>
      <c r="V436" s="9" t="str">
        <f>"Q"&amp;ROUNDUP(MONTH(SalesDataTable[[#This Row],[Order Date]])/3,0)</f>
        <v>Q1</v>
      </c>
      <c r="W436" s="6">
        <f>MONTH(SalesDataTable[[#This Row],[Order Date]])</f>
        <v>3</v>
      </c>
      <c r="X436" s="9" t="str">
        <f>TEXT(SalesDataTable[[#This Row],[Order Date]],"mmm")</f>
        <v>Mar</v>
      </c>
    </row>
    <row r="437" spans="1:24" ht="15.5">
      <c r="A437" s="3">
        <v>1476</v>
      </c>
      <c r="B437" s="4">
        <v>46107</v>
      </c>
      <c r="C437" s="12">
        <f>YEAR(SalesDataTable[[#This Row],[Order Date]])</f>
        <v>2026</v>
      </c>
      <c r="D437" s="15" t="str">
        <f>"Q"&amp;ROUNDUP(MONTH(SalesDataTable[[#This Row],[Order Date]])/3,0)</f>
        <v>Q1</v>
      </c>
      <c r="E437" s="12">
        <f>MONTH(SalesDataTable[[#This Row],[Order Date]])</f>
        <v>3</v>
      </c>
      <c r="F437" s="12" t="str">
        <f>TEXT(SalesDataTable[[#This Row],[Order Date]], "mmm")</f>
        <v>Mar</v>
      </c>
      <c r="G437" s="5" t="s">
        <v>6</v>
      </c>
      <c r="H437" s="5" t="s">
        <v>43</v>
      </c>
      <c r="I437" s="5" t="s">
        <v>28</v>
      </c>
      <c r="J437" s="5" t="s">
        <v>13</v>
      </c>
      <c r="K437" s="5" t="s">
        <v>14</v>
      </c>
      <c r="L437" s="5" t="s">
        <v>15</v>
      </c>
      <c r="M437" s="6">
        <v>1</v>
      </c>
      <c r="N437" s="7">
        <v>35.700000000000003</v>
      </c>
      <c r="O437" s="8">
        <v>0.05</v>
      </c>
      <c r="P437" s="7">
        <v>13.91</v>
      </c>
      <c r="Q437" s="7">
        <f t="shared" si="24"/>
        <v>33.914999999999999</v>
      </c>
      <c r="R437" s="7">
        <f t="shared" si="25"/>
        <v>13.91</v>
      </c>
      <c r="S437" s="7">
        <f t="shared" si="26"/>
        <v>20.004999999999999</v>
      </c>
      <c r="T437" s="9">
        <f t="shared" si="27"/>
        <v>0.58985699542975079</v>
      </c>
      <c r="U437" s="10">
        <f>YEAR(SalesDataTable[[#This Row],[Order Date]])</f>
        <v>2026</v>
      </c>
      <c r="V437" s="9" t="str">
        <f>"Q"&amp;ROUNDUP(MONTH(SalesDataTable[[#This Row],[Order Date]])/3,0)</f>
        <v>Q1</v>
      </c>
      <c r="W437" s="6">
        <f>MONTH(SalesDataTable[[#This Row],[Order Date]])</f>
        <v>3</v>
      </c>
      <c r="X437" s="9" t="str">
        <f>TEXT(SalesDataTable[[#This Row],[Order Date]],"mmm")</f>
        <v>Mar</v>
      </c>
    </row>
    <row r="438" spans="1:24" ht="15.5">
      <c r="A438" s="3">
        <v>2145</v>
      </c>
      <c r="B438" s="4">
        <v>46107</v>
      </c>
      <c r="C438" s="12">
        <f>YEAR(SalesDataTable[[#This Row],[Order Date]])</f>
        <v>2026</v>
      </c>
      <c r="D438" s="15" t="str">
        <f>"Q"&amp;ROUNDUP(MONTH(SalesDataTable[[#This Row],[Order Date]])/3,0)</f>
        <v>Q1</v>
      </c>
      <c r="E438" s="12">
        <f>MONTH(SalesDataTable[[#This Row],[Order Date]])</f>
        <v>3</v>
      </c>
      <c r="F438" s="12" t="str">
        <f>TEXT(SalesDataTable[[#This Row],[Order Date]], "mmm")</f>
        <v>Mar</v>
      </c>
      <c r="G438" s="5" t="s">
        <v>20</v>
      </c>
      <c r="H438" s="5" t="s">
        <v>33</v>
      </c>
      <c r="I438" s="5" t="s">
        <v>19</v>
      </c>
      <c r="J438" s="5" t="s">
        <v>3</v>
      </c>
      <c r="K438" s="5" t="s">
        <v>4</v>
      </c>
      <c r="L438" s="5" t="s">
        <v>26</v>
      </c>
      <c r="M438" s="6">
        <v>1</v>
      </c>
      <c r="N438" s="7">
        <v>39.53</v>
      </c>
      <c r="O438" s="8">
        <v>0.05</v>
      </c>
      <c r="P438" s="7">
        <v>17.170000000000002</v>
      </c>
      <c r="Q438" s="7">
        <f t="shared" si="24"/>
        <v>37.5535</v>
      </c>
      <c r="R438" s="7">
        <f t="shared" si="25"/>
        <v>17.170000000000002</v>
      </c>
      <c r="S438" s="7">
        <f t="shared" si="26"/>
        <v>20.383499999999998</v>
      </c>
      <c r="T438" s="9">
        <f t="shared" si="27"/>
        <v>0.54278562584046752</v>
      </c>
      <c r="U438" s="10">
        <f>YEAR(SalesDataTable[[#This Row],[Order Date]])</f>
        <v>2026</v>
      </c>
      <c r="V438" s="9" t="str">
        <f>"Q"&amp;ROUNDUP(MONTH(SalesDataTable[[#This Row],[Order Date]])/3,0)</f>
        <v>Q1</v>
      </c>
      <c r="W438" s="6">
        <f>MONTH(SalesDataTable[[#This Row],[Order Date]])</f>
        <v>3</v>
      </c>
      <c r="X438" s="9" t="str">
        <f>TEXT(SalesDataTable[[#This Row],[Order Date]],"mmm")</f>
        <v>Mar</v>
      </c>
    </row>
    <row r="439" spans="1:24" ht="15.5">
      <c r="A439" s="3">
        <v>2999</v>
      </c>
      <c r="B439" s="4">
        <v>46107</v>
      </c>
      <c r="C439" s="12">
        <f>YEAR(SalesDataTable[[#This Row],[Order Date]])</f>
        <v>2026</v>
      </c>
      <c r="D439" s="15" t="str">
        <f>"Q"&amp;ROUNDUP(MONTH(SalesDataTable[[#This Row],[Order Date]])/3,0)</f>
        <v>Q1</v>
      </c>
      <c r="E439" s="12">
        <f>MONTH(SalesDataTable[[#This Row],[Order Date]])</f>
        <v>3</v>
      </c>
      <c r="F439" s="12" t="str">
        <f>TEXT(SalesDataTable[[#This Row],[Order Date]], "mmm")</f>
        <v>Mar</v>
      </c>
      <c r="G439" s="5" t="s">
        <v>11</v>
      </c>
      <c r="H439" s="5" t="s">
        <v>18</v>
      </c>
      <c r="I439" s="5" t="s">
        <v>19</v>
      </c>
      <c r="J439" s="5" t="s">
        <v>3</v>
      </c>
      <c r="K439" s="5" t="s">
        <v>14</v>
      </c>
      <c r="L439" s="5" t="s">
        <v>15</v>
      </c>
      <c r="M439" s="6">
        <v>2</v>
      </c>
      <c r="N439" s="7">
        <v>35.75</v>
      </c>
      <c r="O439" s="8">
        <v>0</v>
      </c>
      <c r="P439" s="7">
        <v>13.28</v>
      </c>
      <c r="Q439" s="7">
        <f t="shared" si="24"/>
        <v>71.5</v>
      </c>
      <c r="R439" s="7">
        <f t="shared" si="25"/>
        <v>26.56</v>
      </c>
      <c r="S439" s="7">
        <f t="shared" si="26"/>
        <v>44.94</v>
      </c>
      <c r="T439" s="9">
        <f t="shared" si="27"/>
        <v>0.62853146853146846</v>
      </c>
      <c r="U439" s="10">
        <f>YEAR(SalesDataTable[[#This Row],[Order Date]])</f>
        <v>2026</v>
      </c>
      <c r="V439" s="9" t="str">
        <f>"Q"&amp;ROUNDUP(MONTH(SalesDataTable[[#This Row],[Order Date]])/3,0)</f>
        <v>Q1</v>
      </c>
      <c r="W439" s="6">
        <f>MONTH(SalesDataTable[[#This Row],[Order Date]])</f>
        <v>3</v>
      </c>
      <c r="X439" s="9" t="str">
        <f>TEXT(SalesDataTable[[#This Row],[Order Date]],"mmm")</f>
        <v>Mar</v>
      </c>
    </row>
    <row r="440" spans="1:24" ht="15.5">
      <c r="A440" s="3">
        <v>4464</v>
      </c>
      <c r="B440" s="4">
        <v>46107</v>
      </c>
      <c r="C440" s="12">
        <f>YEAR(SalesDataTable[[#This Row],[Order Date]])</f>
        <v>2026</v>
      </c>
      <c r="D440" s="15" t="str">
        <f>"Q"&amp;ROUNDUP(MONTH(SalesDataTable[[#This Row],[Order Date]])/3,0)</f>
        <v>Q1</v>
      </c>
      <c r="E440" s="12">
        <f>MONTH(SalesDataTable[[#This Row],[Order Date]])</f>
        <v>3</v>
      </c>
      <c r="F440" s="12" t="str">
        <f>TEXT(SalesDataTable[[#This Row],[Order Date]], "mmm")</f>
        <v>Mar</v>
      </c>
      <c r="G440" s="5" t="s">
        <v>11</v>
      </c>
      <c r="H440" s="5" t="s">
        <v>12</v>
      </c>
      <c r="I440" s="5" t="s">
        <v>2</v>
      </c>
      <c r="J440" s="5" t="s">
        <v>16</v>
      </c>
      <c r="K440" s="5" t="s">
        <v>34</v>
      </c>
      <c r="L440" s="5" t="s">
        <v>45</v>
      </c>
      <c r="M440" s="6">
        <v>2</v>
      </c>
      <c r="N440" s="7">
        <v>50.17</v>
      </c>
      <c r="O440" s="8">
        <v>0</v>
      </c>
      <c r="P440" s="7">
        <v>22.37</v>
      </c>
      <c r="Q440" s="7">
        <f t="shared" si="24"/>
        <v>100.34</v>
      </c>
      <c r="R440" s="7">
        <f t="shared" si="25"/>
        <v>44.74</v>
      </c>
      <c r="S440" s="7">
        <f t="shared" si="26"/>
        <v>55.6</v>
      </c>
      <c r="T440" s="9">
        <f t="shared" si="27"/>
        <v>0.55411600558102447</v>
      </c>
      <c r="U440" s="10">
        <f>YEAR(SalesDataTable[[#This Row],[Order Date]])</f>
        <v>2026</v>
      </c>
      <c r="V440" s="9" t="str">
        <f>"Q"&amp;ROUNDUP(MONTH(SalesDataTable[[#This Row],[Order Date]])/3,0)</f>
        <v>Q1</v>
      </c>
      <c r="W440" s="6">
        <f>MONTH(SalesDataTable[[#This Row],[Order Date]])</f>
        <v>3</v>
      </c>
      <c r="X440" s="9" t="str">
        <f>TEXT(SalesDataTable[[#This Row],[Order Date]],"mmm")</f>
        <v>Mar</v>
      </c>
    </row>
    <row r="441" spans="1:24" ht="15.5">
      <c r="A441" s="3">
        <v>4978</v>
      </c>
      <c r="B441" s="4">
        <v>46107</v>
      </c>
      <c r="C441" s="12">
        <f>YEAR(SalesDataTable[[#This Row],[Order Date]])</f>
        <v>2026</v>
      </c>
      <c r="D441" s="15" t="str">
        <f>"Q"&amp;ROUNDUP(MONTH(SalesDataTable[[#This Row],[Order Date]])/3,0)</f>
        <v>Q1</v>
      </c>
      <c r="E441" s="12">
        <f>MONTH(SalesDataTable[[#This Row],[Order Date]])</f>
        <v>3</v>
      </c>
      <c r="F441" s="12" t="str">
        <f>TEXT(SalesDataTable[[#This Row],[Order Date]], "mmm")</f>
        <v>Mar</v>
      </c>
      <c r="G441" s="5" t="s">
        <v>0</v>
      </c>
      <c r="H441" s="5" t="s">
        <v>36</v>
      </c>
      <c r="I441" s="5" t="s">
        <v>2</v>
      </c>
      <c r="J441" s="5" t="s">
        <v>13</v>
      </c>
      <c r="K441" s="5" t="s">
        <v>34</v>
      </c>
      <c r="L441" s="5" t="s">
        <v>35</v>
      </c>
      <c r="M441" s="6">
        <v>5</v>
      </c>
      <c r="N441" s="7">
        <v>41.32</v>
      </c>
      <c r="O441" s="8">
        <v>0</v>
      </c>
      <c r="P441" s="7">
        <v>15.09</v>
      </c>
      <c r="Q441" s="7">
        <f t="shared" si="24"/>
        <v>206.6</v>
      </c>
      <c r="R441" s="7">
        <f t="shared" si="25"/>
        <v>75.45</v>
      </c>
      <c r="S441" s="7">
        <f t="shared" si="26"/>
        <v>131.14999999999998</v>
      </c>
      <c r="T441" s="9">
        <f t="shared" si="27"/>
        <v>0.63480154888673757</v>
      </c>
      <c r="U441" s="10">
        <f>YEAR(SalesDataTable[[#This Row],[Order Date]])</f>
        <v>2026</v>
      </c>
      <c r="V441" s="9" t="str">
        <f>"Q"&amp;ROUNDUP(MONTH(SalesDataTable[[#This Row],[Order Date]])/3,0)</f>
        <v>Q1</v>
      </c>
      <c r="W441" s="6">
        <f>MONTH(SalesDataTable[[#This Row],[Order Date]])</f>
        <v>3</v>
      </c>
      <c r="X441" s="9" t="str">
        <f>TEXT(SalesDataTable[[#This Row],[Order Date]],"mmm")</f>
        <v>Mar</v>
      </c>
    </row>
    <row r="442" spans="1:24" ht="15.5">
      <c r="A442" s="3">
        <v>130</v>
      </c>
      <c r="B442" s="4">
        <v>46108</v>
      </c>
      <c r="C442" s="12">
        <f>YEAR(SalesDataTable[[#This Row],[Order Date]])</f>
        <v>2026</v>
      </c>
      <c r="D442" s="15" t="str">
        <f>"Q"&amp;ROUNDUP(MONTH(SalesDataTable[[#This Row],[Order Date]])/3,0)</f>
        <v>Q1</v>
      </c>
      <c r="E442" s="12">
        <f>MONTH(SalesDataTable[[#This Row],[Order Date]])</f>
        <v>3</v>
      </c>
      <c r="F442" s="12" t="str">
        <f>TEXT(SalesDataTable[[#This Row],[Order Date]], "mmm")</f>
        <v>Mar</v>
      </c>
      <c r="G442" s="5" t="s">
        <v>20</v>
      </c>
      <c r="H442" s="5" t="s">
        <v>31</v>
      </c>
      <c r="I442" s="5" t="s">
        <v>28</v>
      </c>
      <c r="J442" s="5" t="s">
        <v>13</v>
      </c>
      <c r="K442" s="5" t="s">
        <v>9</v>
      </c>
      <c r="L442" s="5" t="s">
        <v>37</v>
      </c>
      <c r="M442" s="6">
        <v>3</v>
      </c>
      <c r="N442" s="7">
        <v>152.4</v>
      </c>
      <c r="O442" s="8">
        <v>0.05</v>
      </c>
      <c r="P442" s="7">
        <v>79.97</v>
      </c>
      <c r="Q442" s="7">
        <f t="shared" si="24"/>
        <v>434.34000000000003</v>
      </c>
      <c r="R442" s="7">
        <f t="shared" si="25"/>
        <v>239.91</v>
      </c>
      <c r="S442" s="7">
        <f t="shared" si="26"/>
        <v>194.43000000000004</v>
      </c>
      <c r="T442" s="9">
        <f t="shared" si="27"/>
        <v>0.44764470230694853</v>
      </c>
      <c r="U442" s="10">
        <f>YEAR(SalesDataTable[[#This Row],[Order Date]])</f>
        <v>2026</v>
      </c>
      <c r="V442" s="9" t="str">
        <f>"Q"&amp;ROUNDUP(MONTH(SalesDataTable[[#This Row],[Order Date]])/3,0)</f>
        <v>Q1</v>
      </c>
      <c r="W442" s="6">
        <f>MONTH(SalesDataTable[[#This Row],[Order Date]])</f>
        <v>3</v>
      </c>
      <c r="X442" s="9" t="str">
        <f>TEXT(SalesDataTable[[#This Row],[Order Date]],"mmm")</f>
        <v>Mar</v>
      </c>
    </row>
    <row r="443" spans="1:24" ht="15.5">
      <c r="A443" s="3">
        <v>848</v>
      </c>
      <c r="B443" s="4">
        <v>46108</v>
      </c>
      <c r="C443" s="12">
        <f>YEAR(SalesDataTable[[#This Row],[Order Date]])</f>
        <v>2026</v>
      </c>
      <c r="D443" s="15" t="str">
        <f>"Q"&amp;ROUNDUP(MONTH(SalesDataTable[[#This Row],[Order Date]])/3,0)</f>
        <v>Q1</v>
      </c>
      <c r="E443" s="12">
        <f>MONTH(SalesDataTable[[#This Row],[Order Date]])</f>
        <v>3</v>
      </c>
      <c r="F443" s="12" t="str">
        <f>TEXT(SalesDataTable[[#This Row],[Order Date]], "mmm")</f>
        <v>Mar</v>
      </c>
      <c r="G443" s="5" t="s">
        <v>0</v>
      </c>
      <c r="H443" s="5" t="s">
        <v>1</v>
      </c>
      <c r="I443" s="5" t="s">
        <v>2</v>
      </c>
      <c r="J443" s="5" t="s">
        <v>13</v>
      </c>
      <c r="K443" s="5" t="s">
        <v>34</v>
      </c>
      <c r="L443" s="5" t="s">
        <v>42</v>
      </c>
      <c r="M443" s="6">
        <v>1</v>
      </c>
      <c r="N443" s="7">
        <v>36.299999999999997</v>
      </c>
      <c r="O443" s="8">
        <v>0</v>
      </c>
      <c r="P443" s="7">
        <v>14.1</v>
      </c>
      <c r="Q443" s="7">
        <f t="shared" si="24"/>
        <v>36.299999999999997</v>
      </c>
      <c r="R443" s="7">
        <f t="shared" si="25"/>
        <v>14.1</v>
      </c>
      <c r="S443" s="7">
        <f t="shared" si="26"/>
        <v>22.199999999999996</v>
      </c>
      <c r="T443" s="9">
        <f t="shared" si="27"/>
        <v>0.61157024793388426</v>
      </c>
      <c r="U443" s="10">
        <f>YEAR(SalesDataTable[[#This Row],[Order Date]])</f>
        <v>2026</v>
      </c>
      <c r="V443" s="9" t="str">
        <f>"Q"&amp;ROUNDUP(MONTH(SalesDataTable[[#This Row],[Order Date]])/3,0)</f>
        <v>Q1</v>
      </c>
      <c r="W443" s="6">
        <f>MONTH(SalesDataTable[[#This Row],[Order Date]])</f>
        <v>3</v>
      </c>
      <c r="X443" s="9" t="str">
        <f>TEXT(SalesDataTable[[#This Row],[Order Date]],"mmm")</f>
        <v>Mar</v>
      </c>
    </row>
    <row r="444" spans="1:24" ht="15.5">
      <c r="A444" s="3">
        <v>1359</v>
      </c>
      <c r="B444" s="4">
        <v>46108</v>
      </c>
      <c r="C444" s="12">
        <f>YEAR(SalesDataTable[[#This Row],[Order Date]])</f>
        <v>2026</v>
      </c>
      <c r="D444" s="15" t="str">
        <f>"Q"&amp;ROUNDUP(MONTH(SalesDataTable[[#This Row],[Order Date]])/3,0)</f>
        <v>Q1</v>
      </c>
      <c r="E444" s="12">
        <f>MONTH(SalesDataTable[[#This Row],[Order Date]])</f>
        <v>3</v>
      </c>
      <c r="F444" s="12" t="str">
        <f>TEXT(SalesDataTable[[#This Row],[Order Date]], "mmm")</f>
        <v>Mar</v>
      </c>
      <c r="G444" s="5" t="s">
        <v>11</v>
      </c>
      <c r="H444" s="5" t="s">
        <v>25</v>
      </c>
      <c r="I444" s="5" t="s">
        <v>2</v>
      </c>
      <c r="J444" s="5" t="s">
        <v>3</v>
      </c>
      <c r="K444" s="5" t="s">
        <v>14</v>
      </c>
      <c r="L444" s="5" t="s">
        <v>32</v>
      </c>
      <c r="M444" s="6">
        <v>3</v>
      </c>
      <c r="N444" s="7">
        <v>46.24</v>
      </c>
      <c r="O444" s="8">
        <v>0.1</v>
      </c>
      <c r="P444" s="7">
        <v>18.2</v>
      </c>
      <c r="Q444" s="7">
        <f t="shared" si="24"/>
        <v>124.848</v>
      </c>
      <c r="R444" s="7">
        <f t="shared" si="25"/>
        <v>54.599999999999994</v>
      </c>
      <c r="S444" s="7">
        <f t="shared" si="26"/>
        <v>70.248000000000005</v>
      </c>
      <c r="T444" s="9">
        <f t="shared" si="27"/>
        <v>0.56266820453671673</v>
      </c>
      <c r="U444" s="10">
        <f>YEAR(SalesDataTable[[#This Row],[Order Date]])</f>
        <v>2026</v>
      </c>
      <c r="V444" s="9" t="str">
        <f>"Q"&amp;ROUNDUP(MONTH(SalesDataTable[[#This Row],[Order Date]])/3,0)</f>
        <v>Q1</v>
      </c>
      <c r="W444" s="6">
        <f>MONTH(SalesDataTable[[#This Row],[Order Date]])</f>
        <v>3</v>
      </c>
      <c r="X444" s="9" t="str">
        <f>TEXT(SalesDataTable[[#This Row],[Order Date]],"mmm")</f>
        <v>Mar</v>
      </c>
    </row>
    <row r="445" spans="1:24" ht="15.5">
      <c r="A445" s="3">
        <v>2379</v>
      </c>
      <c r="B445" s="4">
        <v>46108</v>
      </c>
      <c r="C445" s="12">
        <f>YEAR(SalesDataTable[[#This Row],[Order Date]])</f>
        <v>2026</v>
      </c>
      <c r="D445" s="15" t="str">
        <f>"Q"&amp;ROUNDUP(MONTH(SalesDataTable[[#This Row],[Order Date]])/3,0)</f>
        <v>Q1</v>
      </c>
      <c r="E445" s="12">
        <f>MONTH(SalesDataTable[[#This Row],[Order Date]])</f>
        <v>3</v>
      </c>
      <c r="F445" s="12" t="str">
        <f>TEXT(SalesDataTable[[#This Row],[Order Date]], "mmm")</f>
        <v>Mar</v>
      </c>
      <c r="G445" s="5" t="s">
        <v>0</v>
      </c>
      <c r="H445" s="5" t="s">
        <v>1</v>
      </c>
      <c r="I445" s="5" t="s">
        <v>19</v>
      </c>
      <c r="J445" s="5" t="s">
        <v>3</v>
      </c>
      <c r="K445" s="5" t="s">
        <v>14</v>
      </c>
      <c r="L445" s="5" t="s">
        <v>48</v>
      </c>
      <c r="M445" s="6">
        <v>2</v>
      </c>
      <c r="N445" s="7">
        <v>165.58</v>
      </c>
      <c r="O445" s="8">
        <v>0</v>
      </c>
      <c r="P445" s="7">
        <v>86.16</v>
      </c>
      <c r="Q445" s="7">
        <f t="shared" si="24"/>
        <v>331.16</v>
      </c>
      <c r="R445" s="7">
        <f t="shared" si="25"/>
        <v>172.32</v>
      </c>
      <c r="S445" s="7">
        <f t="shared" si="26"/>
        <v>158.84000000000003</v>
      </c>
      <c r="T445" s="9">
        <f t="shared" si="27"/>
        <v>0.47964730039859893</v>
      </c>
      <c r="U445" s="10">
        <f>YEAR(SalesDataTable[[#This Row],[Order Date]])</f>
        <v>2026</v>
      </c>
      <c r="V445" s="9" t="str">
        <f>"Q"&amp;ROUNDUP(MONTH(SalesDataTable[[#This Row],[Order Date]])/3,0)</f>
        <v>Q1</v>
      </c>
      <c r="W445" s="6">
        <f>MONTH(SalesDataTable[[#This Row],[Order Date]])</f>
        <v>3</v>
      </c>
      <c r="X445" s="9" t="str">
        <f>TEXT(SalesDataTable[[#This Row],[Order Date]],"mmm")</f>
        <v>Mar</v>
      </c>
    </row>
    <row r="446" spans="1:24" ht="15.5">
      <c r="A446" s="3">
        <v>2987</v>
      </c>
      <c r="B446" s="4">
        <v>46108</v>
      </c>
      <c r="C446" s="12">
        <f>YEAR(SalesDataTable[[#This Row],[Order Date]])</f>
        <v>2026</v>
      </c>
      <c r="D446" s="15" t="str">
        <f>"Q"&amp;ROUNDUP(MONTH(SalesDataTable[[#This Row],[Order Date]])/3,0)</f>
        <v>Q1</v>
      </c>
      <c r="E446" s="12">
        <f>MONTH(SalesDataTable[[#This Row],[Order Date]])</f>
        <v>3</v>
      </c>
      <c r="F446" s="12" t="str">
        <f>TEXT(SalesDataTable[[#This Row],[Order Date]], "mmm")</f>
        <v>Mar</v>
      </c>
      <c r="G446" s="5" t="s">
        <v>0</v>
      </c>
      <c r="H446" s="5" t="s">
        <v>36</v>
      </c>
      <c r="I446" s="5" t="s">
        <v>2</v>
      </c>
      <c r="J446" s="5" t="s">
        <v>3</v>
      </c>
      <c r="K446" s="5" t="s">
        <v>23</v>
      </c>
      <c r="L446" s="5" t="s">
        <v>51</v>
      </c>
      <c r="M446" s="6">
        <v>4</v>
      </c>
      <c r="N446" s="7">
        <v>121.49</v>
      </c>
      <c r="O446" s="8">
        <v>0</v>
      </c>
      <c r="P446" s="7">
        <v>62.01</v>
      </c>
      <c r="Q446" s="7">
        <f t="shared" si="24"/>
        <v>485.96</v>
      </c>
      <c r="R446" s="7">
        <f t="shared" si="25"/>
        <v>248.04</v>
      </c>
      <c r="S446" s="7">
        <f t="shared" si="26"/>
        <v>237.92</v>
      </c>
      <c r="T446" s="9">
        <f t="shared" si="27"/>
        <v>0.4895876203802782</v>
      </c>
      <c r="U446" s="10">
        <f>YEAR(SalesDataTable[[#This Row],[Order Date]])</f>
        <v>2026</v>
      </c>
      <c r="V446" s="9" t="str">
        <f>"Q"&amp;ROUNDUP(MONTH(SalesDataTable[[#This Row],[Order Date]])/3,0)</f>
        <v>Q1</v>
      </c>
      <c r="W446" s="6">
        <f>MONTH(SalesDataTable[[#This Row],[Order Date]])</f>
        <v>3</v>
      </c>
      <c r="X446" s="9" t="str">
        <f>TEXT(SalesDataTable[[#This Row],[Order Date]],"mmm")</f>
        <v>Mar</v>
      </c>
    </row>
    <row r="447" spans="1:24" ht="15.5">
      <c r="A447" s="3">
        <v>3121</v>
      </c>
      <c r="B447" s="4">
        <v>46108</v>
      </c>
      <c r="C447" s="12">
        <f>YEAR(SalesDataTable[[#This Row],[Order Date]])</f>
        <v>2026</v>
      </c>
      <c r="D447" s="15" t="str">
        <f>"Q"&amp;ROUNDUP(MONTH(SalesDataTable[[#This Row],[Order Date]])/3,0)</f>
        <v>Q1</v>
      </c>
      <c r="E447" s="12">
        <f>MONTH(SalesDataTable[[#This Row],[Order Date]])</f>
        <v>3</v>
      </c>
      <c r="F447" s="12" t="str">
        <f>TEXT(SalesDataTable[[#This Row],[Order Date]], "mmm")</f>
        <v>Mar</v>
      </c>
      <c r="G447" s="5" t="s">
        <v>6</v>
      </c>
      <c r="H447" s="5" t="s">
        <v>43</v>
      </c>
      <c r="I447" s="5" t="s">
        <v>19</v>
      </c>
      <c r="J447" s="5" t="s">
        <v>13</v>
      </c>
      <c r="K447" s="5" t="s">
        <v>4</v>
      </c>
      <c r="L447" s="5" t="s">
        <v>5</v>
      </c>
      <c r="M447" s="6">
        <v>5</v>
      </c>
      <c r="N447" s="7">
        <v>81.84</v>
      </c>
      <c r="O447" s="8">
        <v>0.1</v>
      </c>
      <c r="P447" s="7">
        <v>42.7</v>
      </c>
      <c r="Q447" s="7">
        <f t="shared" si="24"/>
        <v>368.28000000000003</v>
      </c>
      <c r="R447" s="7">
        <f t="shared" si="25"/>
        <v>213.5</v>
      </c>
      <c r="S447" s="7">
        <f t="shared" si="26"/>
        <v>154.78000000000003</v>
      </c>
      <c r="T447" s="9">
        <f t="shared" si="27"/>
        <v>0.42027804931030743</v>
      </c>
      <c r="U447" s="10">
        <f>YEAR(SalesDataTable[[#This Row],[Order Date]])</f>
        <v>2026</v>
      </c>
      <c r="V447" s="9" t="str">
        <f>"Q"&amp;ROUNDUP(MONTH(SalesDataTable[[#This Row],[Order Date]])/3,0)</f>
        <v>Q1</v>
      </c>
      <c r="W447" s="6">
        <f>MONTH(SalesDataTable[[#This Row],[Order Date]])</f>
        <v>3</v>
      </c>
      <c r="X447" s="9" t="str">
        <f>TEXT(SalesDataTable[[#This Row],[Order Date]],"mmm")</f>
        <v>Mar</v>
      </c>
    </row>
    <row r="448" spans="1:24" ht="15.5">
      <c r="A448" s="3">
        <v>4445</v>
      </c>
      <c r="B448" s="4">
        <v>46108</v>
      </c>
      <c r="C448" s="12">
        <f>YEAR(SalesDataTable[[#This Row],[Order Date]])</f>
        <v>2026</v>
      </c>
      <c r="D448" s="15" t="str">
        <f>"Q"&amp;ROUNDUP(MONTH(SalesDataTable[[#This Row],[Order Date]])/3,0)</f>
        <v>Q1</v>
      </c>
      <c r="E448" s="12">
        <f>MONTH(SalesDataTable[[#This Row],[Order Date]])</f>
        <v>3</v>
      </c>
      <c r="F448" s="12" t="str">
        <f>TEXT(SalesDataTable[[#This Row],[Order Date]], "mmm")</f>
        <v>Mar</v>
      </c>
      <c r="G448" s="5" t="s">
        <v>6</v>
      </c>
      <c r="H448" s="5" t="s">
        <v>41</v>
      </c>
      <c r="I448" s="5" t="s">
        <v>2</v>
      </c>
      <c r="J448" s="5" t="s">
        <v>13</v>
      </c>
      <c r="K448" s="5" t="s">
        <v>9</v>
      </c>
      <c r="L448" s="5" t="s">
        <v>37</v>
      </c>
      <c r="M448" s="6">
        <v>1</v>
      </c>
      <c r="N448" s="7">
        <v>151.47999999999999</v>
      </c>
      <c r="O448" s="8">
        <v>0</v>
      </c>
      <c r="P448" s="7">
        <v>79.41</v>
      </c>
      <c r="Q448" s="7">
        <f t="shared" si="24"/>
        <v>151.47999999999999</v>
      </c>
      <c r="R448" s="7">
        <f t="shared" si="25"/>
        <v>79.41</v>
      </c>
      <c r="S448" s="7">
        <f t="shared" si="26"/>
        <v>72.069999999999993</v>
      </c>
      <c r="T448" s="9">
        <f t="shared" si="27"/>
        <v>0.47577237919197252</v>
      </c>
      <c r="U448" s="10">
        <f>YEAR(SalesDataTable[[#This Row],[Order Date]])</f>
        <v>2026</v>
      </c>
      <c r="V448" s="9" t="str">
        <f>"Q"&amp;ROUNDUP(MONTH(SalesDataTable[[#This Row],[Order Date]])/3,0)</f>
        <v>Q1</v>
      </c>
      <c r="W448" s="6">
        <f>MONTH(SalesDataTable[[#This Row],[Order Date]])</f>
        <v>3</v>
      </c>
      <c r="X448" s="9" t="str">
        <f>TEXT(SalesDataTable[[#This Row],[Order Date]],"mmm")</f>
        <v>Mar</v>
      </c>
    </row>
    <row r="449" spans="1:24" ht="15.5">
      <c r="A449" s="3">
        <v>441</v>
      </c>
      <c r="B449" s="4">
        <v>46109</v>
      </c>
      <c r="C449" s="12">
        <f>YEAR(SalesDataTable[[#This Row],[Order Date]])</f>
        <v>2026</v>
      </c>
      <c r="D449" s="15" t="str">
        <f>"Q"&amp;ROUNDUP(MONTH(SalesDataTable[[#This Row],[Order Date]])/3,0)</f>
        <v>Q1</v>
      </c>
      <c r="E449" s="12">
        <f>MONTH(SalesDataTable[[#This Row],[Order Date]])</f>
        <v>3</v>
      </c>
      <c r="F449" s="12" t="str">
        <f>TEXT(SalesDataTable[[#This Row],[Order Date]], "mmm")</f>
        <v>Mar</v>
      </c>
      <c r="G449" s="5" t="s">
        <v>0</v>
      </c>
      <c r="H449" s="5" t="s">
        <v>50</v>
      </c>
      <c r="I449" s="5" t="s">
        <v>19</v>
      </c>
      <c r="J449" s="5" t="s">
        <v>13</v>
      </c>
      <c r="K449" s="5" t="s">
        <v>34</v>
      </c>
      <c r="L449" s="5" t="s">
        <v>45</v>
      </c>
      <c r="M449" s="6">
        <v>1</v>
      </c>
      <c r="N449" s="7">
        <v>51.02</v>
      </c>
      <c r="O449" s="8">
        <v>0.05</v>
      </c>
      <c r="P449" s="7">
        <v>21.94</v>
      </c>
      <c r="Q449" s="7">
        <f t="shared" si="24"/>
        <v>48.469000000000001</v>
      </c>
      <c r="R449" s="7">
        <f t="shared" si="25"/>
        <v>21.94</v>
      </c>
      <c r="S449" s="7">
        <f t="shared" si="26"/>
        <v>26.529</v>
      </c>
      <c r="T449" s="9">
        <f t="shared" si="27"/>
        <v>0.54733953661102974</v>
      </c>
      <c r="U449" s="10">
        <f>YEAR(SalesDataTable[[#This Row],[Order Date]])</f>
        <v>2026</v>
      </c>
      <c r="V449" s="9" t="str">
        <f>"Q"&amp;ROUNDUP(MONTH(SalesDataTable[[#This Row],[Order Date]])/3,0)</f>
        <v>Q1</v>
      </c>
      <c r="W449" s="6">
        <f>MONTH(SalesDataTable[[#This Row],[Order Date]])</f>
        <v>3</v>
      </c>
      <c r="X449" s="9" t="str">
        <f>TEXT(SalesDataTable[[#This Row],[Order Date]],"mmm")</f>
        <v>Mar</v>
      </c>
    </row>
    <row r="450" spans="1:24" ht="15.5">
      <c r="A450" s="3">
        <v>4608</v>
      </c>
      <c r="B450" s="4">
        <v>46109</v>
      </c>
      <c r="C450" s="12">
        <f>YEAR(SalesDataTable[[#This Row],[Order Date]])</f>
        <v>2026</v>
      </c>
      <c r="D450" s="15" t="str">
        <f>"Q"&amp;ROUNDUP(MONTH(SalesDataTable[[#This Row],[Order Date]])/3,0)</f>
        <v>Q1</v>
      </c>
      <c r="E450" s="12">
        <f>MONTH(SalesDataTable[[#This Row],[Order Date]])</f>
        <v>3</v>
      </c>
      <c r="F450" s="12" t="str">
        <f>TEXT(SalesDataTable[[#This Row],[Order Date]], "mmm")</f>
        <v>Mar</v>
      </c>
      <c r="G450" s="5" t="s">
        <v>11</v>
      </c>
      <c r="H450" s="5" t="s">
        <v>12</v>
      </c>
      <c r="I450" s="5" t="s">
        <v>8</v>
      </c>
      <c r="J450" s="5" t="s">
        <v>16</v>
      </c>
      <c r="K450" s="5" t="s">
        <v>4</v>
      </c>
      <c r="L450" s="5" t="s">
        <v>26</v>
      </c>
      <c r="M450" s="6">
        <v>8</v>
      </c>
      <c r="N450" s="7">
        <v>40.86</v>
      </c>
      <c r="O450" s="8">
        <v>0.1</v>
      </c>
      <c r="P450" s="7">
        <v>16.34</v>
      </c>
      <c r="Q450" s="7">
        <f t="shared" ref="Q450:Q513" si="28">M450*N450*(1-O450)</f>
        <v>294.19200000000001</v>
      </c>
      <c r="R450" s="7">
        <f t="shared" ref="R450:R513" si="29">M450*P450</f>
        <v>130.72</v>
      </c>
      <c r="S450" s="7">
        <f t="shared" ref="S450:S513" si="30">Q450-R450</f>
        <v>163.47200000000001</v>
      </c>
      <c r="T450" s="9">
        <f t="shared" ref="T450:T513" si="31">IFERROR(S450/Q450,0)</f>
        <v>0.55566432805786703</v>
      </c>
      <c r="U450" s="10">
        <f>YEAR(SalesDataTable[[#This Row],[Order Date]])</f>
        <v>2026</v>
      </c>
      <c r="V450" s="9" t="str">
        <f>"Q"&amp;ROUNDUP(MONTH(SalesDataTable[[#This Row],[Order Date]])/3,0)</f>
        <v>Q1</v>
      </c>
      <c r="W450" s="6">
        <f>MONTH(SalesDataTable[[#This Row],[Order Date]])</f>
        <v>3</v>
      </c>
      <c r="X450" s="9" t="str">
        <f>TEXT(SalesDataTable[[#This Row],[Order Date]],"mmm")</f>
        <v>Mar</v>
      </c>
    </row>
    <row r="451" spans="1:24" ht="15.5">
      <c r="A451" s="3">
        <v>4914</v>
      </c>
      <c r="B451" s="4">
        <v>46109</v>
      </c>
      <c r="C451" s="12">
        <f>YEAR(SalesDataTable[[#This Row],[Order Date]])</f>
        <v>2026</v>
      </c>
      <c r="D451" s="15" t="str">
        <f>"Q"&amp;ROUNDUP(MONTH(SalesDataTable[[#This Row],[Order Date]])/3,0)</f>
        <v>Q1</v>
      </c>
      <c r="E451" s="12">
        <f>MONTH(SalesDataTable[[#This Row],[Order Date]])</f>
        <v>3</v>
      </c>
      <c r="F451" s="12" t="str">
        <f>TEXT(SalesDataTable[[#This Row],[Order Date]], "mmm")</f>
        <v>Mar</v>
      </c>
      <c r="G451" s="5" t="s">
        <v>0</v>
      </c>
      <c r="H451" s="5" t="s">
        <v>36</v>
      </c>
      <c r="I451" s="5" t="s">
        <v>2</v>
      </c>
      <c r="J451" s="5" t="s">
        <v>13</v>
      </c>
      <c r="K451" s="5" t="s">
        <v>14</v>
      </c>
      <c r="L451" s="5" t="s">
        <v>48</v>
      </c>
      <c r="M451" s="6">
        <v>5</v>
      </c>
      <c r="N451" s="7">
        <v>163.33000000000001</v>
      </c>
      <c r="O451" s="8">
        <v>0</v>
      </c>
      <c r="P451" s="7">
        <v>87.05</v>
      </c>
      <c r="Q451" s="7">
        <f t="shared" si="28"/>
        <v>816.65000000000009</v>
      </c>
      <c r="R451" s="7">
        <f t="shared" si="29"/>
        <v>435.25</v>
      </c>
      <c r="S451" s="7">
        <f t="shared" si="30"/>
        <v>381.40000000000009</v>
      </c>
      <c r="T451" s="9">
        <f t="shared" si="31"/>
        <v>0.46702993938651816</v>
      </c>
      <c r="U451" s="10">
        <f>YEAR(SalesDataTable[[#This Row],[Order Date]])</f>
        <v>2026</v>
      </c>
      <c r="V451" s="9" t="str">
        <f>"Q"&amp;ROUNDUP(MONTH(SalesDataTable[[#This Row],[Order Date]])/3,0)</f>
        <v>Q1</v>
      </c>
      <c r="W451" s="6">
        <f>MONTH(SalesDataTable[[#This Row],[Order Date]])</f>
        <v>3</v>
      </c>
      <c r="X451" s="9" t="str">
        <f>TEXT(SalesDataTable[[#This Row],[Order Date]],"mmm")</f>
        <v>Mar</v>
      </c>
    </row>
    <row r="452" spans="1:24" ht="15.5">
      <c r="A452" s="3">
        <v>860</v>
      </c>
      <c r="B452" s="4">
        <v>46110</v>
      </c>
      <c r="C452" s="12">
        <f>YEAR(SalesDataTable[[#This Row],[Order Date]])</f>
        <v>2026</v>
      </c>
      <c r="D452" s="15" t="str">
        <f>"Q"&amp;ROUNDUP(MONTH(SalesDataTable[[#This Row],[Order Date]])/3,0)</f>
        <v>Q1</v>
      </c>
      <c r="E452" s="12">
        <f>MONTH(SalesDataTable[[#This Row],[Order Date]])</f>
        <v>3</v>
      </c>
      <c r="F452" s="12" t="str">
        <f>TEXT(SalesDataTable[[#This Row],[Order Date]], "mmm")</f>
        <v>Mar</v>
      </c>
      <c r="G452" s="5" t="s">
        <v>6</v>
      </c>
      <c r="H452" s="5" t="s">
        <v>49</v>
      </c>
      <c r="I452" s="5" t="s">
        <v>28</v>
      </c>
      <c r="J452" s="5" t="s">
        <v>13</v>
      </c>
      <c r="K452" s="5" t="s">
        <v>9</v>
      </c>
      <c r="L452" s="5" t="s">
        <v>10</v>
      </c>
      <c r="M452" s="6">
        <v>1</v>
      </c>
      <c r="N452" s="7">
        <v>90.27</v>
      </c>
      <c r="O452" s="8">
        <v>0</v>
      </c>
      <c r="P452" s="7">
        <v>46.38</v>
      </c>
      <c r="Q452" s="7">
        <f t="shared" si="28"/>
        <v>90.27</v>
      </c>
      <c r="R452" s="7">
        <f t="shared" si="29"/>
        <v>46.38</v>
      </c>
      <c r="S452" s="7">
        <f t="shared" si="30"/>
        <v>43.889999999999993</v>
      </c>
      <c r="T452" s="9">
        <f t="shared" si="31"/>
        <v>0.48620804253904948</v>
      </c>
      <c r="U452" s="10">
        <f>YEAR(SalesDataTable[[#This Row],[Order Date]])</f>
        <v>2026</v>
      </c>
      <c r="V452" s="9" t="str">
        <f>"Q"&amp;ROUNDUP(MONTH(SalesDataTable[[#This Row],[Order Date]])/3,0)</f>
        <v>Q1</v>
      </c>
      <c r="W452" s="6">
        <f>MONTH(SalesDataTable[[#This Row],[Order Date]])</f>
        <v>3</v>
      </c>
      <c r="X452" s="9" t="str">
        <f>TEXT(SalesDataTable[[#This Row],[Order Date]],"mmm")</f>
        <v>Mar</v>
      </c>
    </row>
    <row r="453" spans="1:24" ht="15.5">
      <c r="A453" s="3">
        <v>920</v>
      </c>
      <c r="B453" s="4">
        <v>46110</v>
      </c>
      <c r="C453" s="12">
        <f>YEAR(SalesDataTable[[#This Row],[Order Date]])</f>
        <v>2026</v>
      </c>
      <c r="D453" s="15" t="str">
        <f>"Q"&amp;ROUNDUP(MONTH(SalesDataTable[[#This Row],[Order Date]])/3,0)</f>
        <v>Q1</v>
      </c>
      <c r="E453" s="12">
        <f>MONTH(SalesDataTable[[#This Row],[Order Date]])</f>
        <v>3</v>
      </c>
      <c r="F453" s="12" t="str">
        <f>TEXT(SalesDataTable[[#This Row],[Order Date]], "mmm")</f>
        <v>Mar</v>
      </c>
      <c r="G453" s="5" t="s">
        <v>0</v>
      </c>
      <c r="H453" s="5" t="s">
        <v>36</v>
      </c>
      <c r="I453" s="5" t="s">
        <v>8</v>
      </c>
      <c r="J453" s="5" t="s">
        <v>16</v>
      </c>
      <c r="K453" s="5" t="s">
        <v>14</v>
      </c>
      <c r="L453" s="5" t="s">
        <v>44</v>
      </c>
      <c r="M453" s="6">
        <v>12</v>
      </c>
      <c r="N453" s="7">
        <v>131.31</v>
      </c>
      <c r="O453" s="8">
        <v>0.05</v>
      </c>
      <c r="P453" s="7">
        <v>68.459999999999994</v>
      </c>
      <c r="Q453" s="7">
        <f t="shared" si="28"/>
        <v>1496.934</v>
      </c>
      <c r="R453" s="7">
        <f t="shared" si="29"/>
        <v>821.52</v>
      </c>
      <c r="S453" s="7">
        <f t="shared" si="30"/>
        <v>675.41399999999999</v>
      </c>
      <c r="T453" s="9">
        <f t="shared" si="31"/>
        <v>0.45119824922140855</v>
      </c>
      <c r="U453" s="10">
        <f>YEAR(SalesDataTable[[#This Row],[Order Date]])</f>
        <v>2026</v>
      </c>
      <c r="V453" s="9" t="str">
        <f>"Q"&amp;ROUNDUP(MONTH(SalesDataTable[[#This Row],[Order Date]])/3,0)</f>
        <v>Q1</v>
      </c>
      <c r="W453" s="6">
        <f>MONTH(SalesDataTable[[#This Row],[Order Date]])</f>
        <v>3</v>
      </c>
      <c r="X453" s="9" t="str">
        <f>TEXT(SalesDataTable[[#This Row],[Order Date]],"mmm")</f>
        <v>Mar</v>
      </c>
    </row>
    <row r="454" spans="1:24" ht="15.5">
      <c r="A454" s="3">
        <v>1700</v>
      </c>
      <c r="B454" s="4">
        <v>46110</v>
      </c>
      <c r="C454" s="12">
        <f>YEAR(SalesDataTable[[#This Row],[Order Date]])</f>
        <v>2026</v>
      </c>
      <c r="D454" s="15" t="str">
        <f>"Q"&amp;ROUNDUP(MONTH(SalesDataTable[[#This Row],[Order Date]])/3,0)</f>
        <v>Q1</v>
      </c>
      <c r="E454" s="12">
        <f>MONTH(SalesDataTable[[#This Row],[Order Date]])</f>
        <v>3</v>
      </c>
      <c r="F454" s="12" t="str">
        <f>TEXT(SalesDataTable[[#This Row],[Order Date]], "mmm")</f>
        <v>Mar</v>
      </c>
      <c r="G454" s="5" t="s">
        <v>6</v>
      </c>
      <c r="H454" s="5" t="s">
        <v>43</v>
      </c>
      <c r="I454" s="5" t="s">
        <v>28</v>
      </c>
      <c r="J454" s="5" t="s">
        <v>13</v>
      </c>
      <c r="K454" s="5" t="s">
        <v>14</v>
      </c>
      <c r="L454" s="5" t="s">
        <v>48</v>
      </c>
      <c r="M454" s="6">
        <v>1</v>
      </c>
      <c r="N454" s="7">
        <v>167.27</v>
      </c>
      <c r="O454" s="8">
        <v>0.05</v>
      </c>
      <c r="P454" s="7">
        <v>88.19</v>
      </c>
      <c r="Q454" s="7">
        <f t="shared" si="28"/>
        <v>158.90649999999999</v>
      </c>
      <c r="R454" s="7">
        <f t="shared" si="29"/>
        <v>88.19</v>
      </c>
      <c r="S454" s="7">
        <f t="shared" si="30"/>
        <v>70.716499999999996</v>
      </c>
      <c r="T454" s="9">
        <f t="shared" si="31"/>
        <v>0.44501955552478972</v>
      </c>
      <c r="U454" s="10">
        <f>YEAR(SalesDataTable[[#This Row],[Order Date]])</f>
        <v>2026</v>
      </c>
      <c r="V454" s="9" t="str">
        <f>"Q"&amp;ROUNDUP(MONTH(SalesDataTable[[#This Row],[Order Date]])/3,0)</f>
        <v>Q1</v>
      </c>
      <c r="W454" s="6">
        <f>MONTH(SalesDataTable[[#This Row],[Order Date]])</f>
        <v>3</v>
      </c>
      <c r="X454" s="9" t="str">
        <f>TEXT(SalesDataTable[[#This Row],[Order Date]],"mmm")</f>
        <v>Mar</v>
      </c>
    </row>
    <row r="455" spans="1:24" ht="15.5">
      <c r="A455" s="3">
        <v>1768</v>
      </c>
      <c r="B455" s="4">
        <v>46110</v>
      </c>
      <c r="C455" s="12">
        <f>YEAR(SalesDataTable[[#This Row],[Order Date]])</f>
        <v>2026</v>
      </c>
      <c r="D455" s="15" t="str">
        <f>"Q"&amp;ROUNDUP(MONTH(SalesDataTable[[#This Row],[Order Date]])/3,0)</f>
        <v>Q1</v>
      </c>
      <c r="E455" s="12">
        <f>MONTH(SalesDataTable[[#This Row],[Order Date]])</f>
        <v>3</v>
      </c>
      <c r="F455" s="12" t="str">
        <f>TEXT(SalesDataTable[[#This Row],[Order Date]], "mmm")</f>
        <v>Mar</v>
      </c>
      <c r="G455" s="5" t="s">
        <v>6</v>
      </c>
      <c r="H455" s="5" t="s">
        <v>43</v>
      </c>
      <c r="I455" s="5" t="s">
        <v>28</v>
      </c>
      <c r="J455" s="5" t="s">
        <v>3</v>
      </c>
      <c r="K455" s="5" t="s">
        <v>9</v>
      </c>
      <c r="L455" s="5" t="s">
        <v>46</v>
      </c>
      <c r="M455" s="6">
        <v>4</v>
      </c>
      <c r="N455" s="7">
        <v>70.510000000000005</v>
      </c>
      <c r="O455" s="8">
        <v>0</v>
      </c>
      <c r="P455" s="7">
        <v>31.93</v>
      </c>
      <c r="Q455" s="7">
        <f t="shared" si="28"/>
        <v>282.04000000000002</v>
      </c>
      <c r="R455" s="7">
        <f t="shared" si="29"/>
        <v>127.72</v>
      </c>
      <c r="S455" s="7">
        <f t="shared" si="30"/>
        <v>154.32000000000002</v>
      </c>
      <c r="T455" s="9">
        <f t="shared" si="31"/>
        <v>0.54715643171181394</v>
      </c>
      <c r="U455" s="10">
        <f>YEAR(SalesDataTable[[#This Row],[Order Date]])</f>
        <v>2026</v>
      </c>
      <c r="V455" s="9" t="str">
        <f>"Q"&amp;ROUNDUP(MONTH(SalesDataTable[[#This Row],[Order Date]])/3,0)</f>
        <v>Q1</v>
      </c>
      <c r="W455" s="6">
        <f>MONTH(SalesDataTable[[#This Row],[Order Date]])</f>
        <v>3</v>
      </c>
      <c r="X455" s="9" t="str">
        <f>TEXT(SalesDataTable[[#This Row],[Order Date]],"mmm")</f>
        <v>Mar</v>
      </c>
    </row>
    <row r="456" spans="1:24" ht="15.5">
      <c r="A456" s="3">
        <v>1876</v>
      </c>
      <c r="B456" s="4">
        <v>46110</v>
      </c>
      <c r="C456" s="12">
        <f>YEAR(SalesDataTable[[#This Row],[Order Date]])</f>
        <v>2026</v>
      </c>
      <c r="D456" s="15" t="str">
        <f>"Q"&amp;ROUNDUP(MONTH(SalesDataTable[[#This Row],[Order Date]])/3,0)</f>
        <v>Q1</v>
      </c>
      <c r="E456" s="12">
        <f>MONTH(SalesDataTable[[#This Row],[Order Date]])</f>
        <v>3</v>
      </c>
      <c r="F456" s="12" t="str">
        <f>TEXT(SalesDataTable[[#This Row],[Order Date]], "mmm")</f>
        <v>Mar</v>
      </c>
      <c r="G456" s="5" t="s">
        <v>6</v>
      </c>
      <c r="H456" s="5" t="s">
        <v>27</v>
      </c>
      <c r="I456" s="5" t="s">
        <v>8</v>
      </c>
      <c r="J456" s="5" t="s">
        <v>13</v>
      </c>
      <c r="K456" s="5" t="s">
        <v>4</v>
      </c>
      <c r="L456" s="5" t="s">
        <v>30</v>
      </c>
      <c r="M456" s="6">
        <v>12</v>
      </c>
      <c r="N456" s="7">
        <v>101.06</v>
      </c>
      <c r="O456" s="8">
        <v>0.1</v>
      </c>
      <c r="P456" s="7">
        <v>50.59</v>
      </c>
      <c r="Q456" s="7">
        <f t="shared" si="28"/>
        <v>1091.4480000000001</v>
      </c>
      <c r="R456" s="7">
        <f t="shared" si="29"/>
        <v>607.08000000000004</v>
      </c>
      <c r="S456" s="7">
        <f t="shared" si="30"/>
        <v>484.36800000000005</v>
      </c>
      <c r="T456" s="9">
        <f t="shared" si="31"/>
        <v>0.4437847703234602</v>
      </c>
      <c r="U456" s="10">
        <f>YEAR(SalesDataTable[[#This Row],[Order Date]])</f>
        <v>2026</v>
      </c>
      <c r="V456" s="9" t="str">
        <f>"Q"&amp;ROUNDUP(MONTH(SalesDataTable[[#This Row],[Order Date]])/3,0)</f>
        <v>Q1</v>
      </c>
      <c r="W456" s="6">
        <f>MONTH(SalesDataTable[[#This Row],[Order Date]])</f>
        <v>3</v>
      </c>
      <c r="X456" s="9" t="str">
        <f>TEXT(SalesDataTable[[#This Row],[Order Date]],"mmm")</f>
        <v>Mar</v>
      </c>
    </row>
    <row r="457" spans="1:24" ht="15.5">
      <c r="A457" s="3">
        <v>2453</v>
      </c>
      <c r="B457" s="4">
        <v>46110</v>
      </c>
      <c r="C457" s="12">
        <f>YEAR(SalesDataTable[[#This Row],[Order Date]])</f>
        <v>2026</v>
      </c>
      <c r="D457" s="15" t="str">
        <f>"Q"&amp;ROUNDUP(MONTH(SalesDataTable[[#This Row],[Order Date]])/3,0)</f>
        <v>Q1</v>
      </c>
      <c r="E457" s="12">
        <f>MONTH(SalesDataTable[[#This Row],[Order Date]])</f>
        <v>3</v>
      </c>
      <c r="F457" s="12" t="str">
        <f>TEXT(SalesDataTable[[#This Row],[Order Date]], "mmm")</f>
        <v>Mar</v>
      </c>
      <c r="G457" s="5" t="s">
        <v>20</v>
      </c>
      <c r="H457" s="5" t="s">
        <v>33</v>
      </c>
      <c r="I457" s="5" t="s">
        <v>2</v>
      </c>
      <c r="J457" s="5" t="s">
        <v>16</v>
      </c>
      <c r="K457" s="5" t="s">
        <v>4</v>
      </c>
      <c r="L457" s="5" t="s">
        <v>5</v>
      </c>
      <c r="M457" s="6">
        <v>2</v>
      </c>
      <c r="N457" s="7">
        <v>79.849999999999994</v>
      </c>
      <c r="O457" s="8">
        <v>0.05</v>
      </c>
      <c r="P457" s="7">
        <v>43.78</v>
      </c>
      <c r="Q457" s="7">
        <f t="shared" si="28"/>
        <v>151.71499999999997</v>
      </c>
      <c r="R457" s="7">
        <f t="shared" si="29"/>
        <v>87.56</v>
      </c>
      <c r="S457" s="7">
        <f t="shared" si="30"/>
        <v>64.154999999999973</v>
      </c>
      <c r="T457" s="9">
        <f t="shared" si="31"/>
        <v>0.42286524074745402</v>
      </c>
      <c r="U457" s="10">
        <f>YEAR(SalesDataTable[[#This Row],[Order Date]])</f>
        <v>2026</v>
      </c>
      <c r="V457" s="9" t="str">
        <f>"Q"&amp;ROUNDUP(MONTH(SalesDataTable[[#This Row],[Order Date]])/3,0)</f>
        <v>Q1</v>
      </c>
      <c r="W457" s="6">
        <f>MONTH(SalesDataTable[[#This Row],[Order Date]])</f>
        <v>3</v>
      </c>
      <c r="X457" s="9" t="str">
        <f>TEXT(SalesDataTable[[#This Row],[Order Date]],"mmm")</f>
        <v>Mar</v>
      </c>
    </row>
    <row r="458" spans="1:24" ht="15.5">
      <c r="A458" s="3">
        <v>2676</v>
      </c>
      <c r="B458" s="4">
        <v>46110</v>
      </c>
      <c r="C458" s="12">
        <f>YEAR(SalesDataTable[[#This Row],[Order Date]])</f>
        <v>2026</v>
      </c>
      <c r="D458" s="15" t="str">
        <f>"Q"&amp;ROUNDUP(MONTH(SalesDataTable[[#This Row],[Order Date]])/3,0)</f>
        <v>Q1</v>
      </c>
      <c r="E458" s="12">
        <f>MONTH(SalesDataTable[[#This Row],[Order Date]])</f>
        <v>3</v>
      </c>
      <c r="F458" s="12" t="str">
        <f>TEXT(SalesDataTable[[#This Row],[Order Date]], "mmm")</f>
        <v>Mar</v>
      </c>
      <c r="G458" s="5" t="s">
        <v>11</v>
      </c>
      <c r="H458" s="5" t="s">
        <v>25</v>
      </c>
      <c r="I458" s="5" t="s">
        <v>19</v>
      </c>
      <c r="J458" s="5" t="s">
        <v>13</v>
      </c>
      <c r="K458" s="5" t="s">
        <v>23</v>
      </c>
      <c r="L458" s="5" t="s">
        <v>29</v>
      </c>
      <c r="M458" s="6">
        <v>4</v>
      </c>
      <c r="N458" s="7">
        <v>191.99</v>
      </c>
      <c r="O458" s="8">
        <v>0</v>
      </c>
      <c r="P458" s="7">
        <v>104.44</v>
      </c>
      <c r="Q458" s="7">
        <f t="shared" si="28"/>
        <v>767.96</v>
      </c>
      <c r="R458" s="7">
        <f t="shared" si="29"/>
        <v>417.76</v>
      </c>
      <c r="S458" s="7">
        <f t="shared" si="30"/>
        <v>350.20000000000005</v>
      </c>
      <c r="T458" s="9">
        <f t="shared" si="31"/>
        <v>0.45601333402781397</v>
      </c>
      <c r="U458" s="10">
        <f>YEAR(SalesDataTable[[#This Row],[Order Date]])</f>
        <v>2026</v>
      </c>
      <c r="V458" s="9" t="str">
        <f>"Q"&amp;ROUNDUP(MONTH(SalesDataTable[[#This Row],[Order Date]])/3,0)</f>
        <v>Q1</v>
      </c>
      <c r="W458" s="6">
        <f>MONTH(SalesDataTable[[#This Row],[Order Date]])</f>
        <v>3</v>
      </c>
      <c r="X458" s="9" t="str">
        <f>TEXT(SalesDataTable[[#This Row],[Order Date]],"mmm")</f>
        <v>Mar</v>
      </c>
    </row>
    <row r="459" spans="1:24" ht="15.5">
      <c r="A459" s="3">
        <v>2800</v>
      </c>
      <c r="B459" s="4">
        <v>46110</v>
      </c>
      <c r="C459" s="12">
        <f>YEAR(SalesDataTable[[#This Row],[Order Date]])</f>
        <v>2026</v>
      </c>
      <c r="D459" s="15" t="str">
        <f>"Q"&amp;ROUNDUP(MONTH(SalesDataTable[[#This Row],[Order Date]])/3,0)</f>
        <v>Q1</v>
      </c>
      <c r="E459" s="12">
        <f>MONTH(SalesDataTable[[#This Row],[Order Date]])</f>
        <v>3</v>
      </c>
      <c r="F459" s="12" t="str">
        <f>TEXT(SalesDataTable[[#This Row],[Order Date]], "mmm")</f>
        <v>Mar</v>
      </c>
      <c r="G459" s="5" t="s">
        <v>6</v>
      </c>
      <c r="H459" s="5" t="s">
        <v>41</v>
      </c>
      <c r="I459" s="5" t="s">
        <v>2</v>
      </c>
      <c r="J459" s="5" t="s">
        <v>13</v>
      </c>
      <c r="K459" s="5" t="s">
        <v>4</v>
      </c>
      <c r="L459" s="5" t="s">
        <v>22</v>
      </c>
      <c r="M459" s="6">
        <v>1</v>
      </c>
      <c r="N459" s="7">
        <v>49.81</v>
      </c>
      <c r="O459" s="8">
        <v>0.05</v>
      </c>
      <c r="P459" s="7">
        <v>23.12</v>
      </c>
      <c r="Q459" s="7">
        <f t="shared" si="28"/>
        <v>47.319499999999998</v>
      </c>
      <c r="R459" s="7">
        <f t="shared" si="29"/>
        <v>23.12</v>
      </c>
      <c r="S459" s="7">
        <f t="shared" si="30"/>
        <v>24.199499999999997</v>
      </c>
      <c r="T459" s="9">
        <f t="shared" si="31"/>
        <v>0.51140650260463438</v>
      </c>
      <c r="U459" s="10">
        <f>YEAR(SalesDataTable[[#This Row],[Order Date]])</f>
        <v>2026</v>
      </c>
      <c r="V459" s="9" t="str">
        <f>"Q"&amp;ROUNDUP(MONTH(SalesDataTable[[#This Row],[Order Date]])/3,0)</f>
        <v>Q1</v>
      </c>
      <c r="W459" s="6">
        <f>MONTH(SalesDataTable[[#This Row],[Order Date]])</f>
        <v>3</v>
      </c>
      <c r="X459" s="9" t="str">
        <f>TEXT(SalesDataTable[[#This Row],[Order Date]],"mmm")</f>
        <v>Mar</v>
      </c>
    </row>
    <row r="460" spans="1:24" ht="15.5">
      <c r="A460" s="3">
        <v>2857</v>
      </c>
      <c r="B460" s="4">
        <v>46110</v>
      </c>
      <c r="C460" s="12">
        <f>YEAR(SalesDataTable[[#This Row],[Order Date]])</f>
        <v>2026</v>
      </c>
      <c r="D460" s="15" t="str">
        <f>"Q"&amp;ROUNDUP(MONTH(SalesDataTable[[#This Row],[Order Date]])/3,0)</f>
        <v>Q1</v>
      </c>
      <c r="E460" s="12">
        <f>MONTH(SalesDataTable[[#This Row],[Order Date]])</f>
        <v>3</v>
      </c>
      <c r="F460" s="12" t="str">
        <f>TEXT(SalesDataTable[[#This Row],[Order Date]], "mmm")</f>
        <v>Mar</v>
      </c>
      <c r="G460" s="5" t="s">
        <v>0</v>
      </c>
      <c r="H460" s="5" t="s">
        <v>50</v>
      </c>
      <c r="I460" s="5" t="s">
        <v>19</v>
      </c>
      <c r="J460" s="5" t="s">
        <v>13</v>
      </c>
      <c r="K460" s="5" t="s">
        <v>34</v>
      </c>
      <c r="L460" s="5" t="s">
        <v>35</v>
      </c>
      <c r="M460" s="6">
        <v>1</v>
      </c>
      <c r="N460" s="7">
        <v>40.39</v>
      </c>
      <c r="O460" s="8">
        <v>0.1</v>
      </c>
      <c r="P460" s="7">
        <v>14.97</v>
      </c>
      <c r="Q460" s="7">
        <f t="shared" si="28"/>
        <v>36.350999999999999</v>
      </c>
      <c r="R460" s="7">
        <f t="shared" si="29"/>
        <v>14.97</v>
      </c>
      <c r="S460" s="7">
        <f t="shared" si="30"/>
        <v>21.381</v>
      </c>
      <c r="T460" s="9">
        <f t="shared" si="31"/>
        <v>0.58818189320788972</v>
      </c>
      <c r="U460" s="10">
        <f>YEAR(SalesDataTable[[#This Row],[Order Date]])</f>
        <v>2026</v>
      </c>
      <c r="V460" s="9" t="str">
        <f>"Q"&amp;ROUNDUP(MONTH(SalesDataTable[[#This Row],[Order Date]])/3,0)</f>
        <v>Q1</v>
      </c>
      <c r="W460" s="6">
        <f>MONTH(SalesDataTable[[#This Row],[Order Date]])</f>
        <v>3</v>
      </c>
      <c r="X460" s="9" t="str">
        <f>TEXT(SalesDataTable[[#This Row],[Order Date]],"mmm")</f>
        <v>Mar</v>
      </c>
    </row>
    <row r="461" spans="1:24" ht="15.5">
      <c r="A461" s="3">
        <v>3584</v>
      </c>
      <c r="B461" s="4">
        <v>46110</v>
      </c>
      <c r="C461" s="12">
        <f>YEAR(SalesDataTable[[#This Row],[Order Date]])</f>
        <v>2026</v>
      </c>
      <c r="D461" s="15" t="str">
        <f>"Q"&amp;ROUNDUP(MONTH(SalesDataTable[[#This Row],[Order Date]])/3,0)</f>
        <v>Q1</v>
      </c>
      <c r="E461" s="12">
        <f>MONTH(SalesDataTable[[#This Row],[Order Date]])</f>
        <v>3</v>
      </c>
      <c r="F461" s="12" t="str">
        <f>TEXT(SalesDataTable[[#This Row],[Order Date]], "mmm")</f>
        <v>Mar</v>
      </c>
      <c r="G461" s="5" t="s">
        <v>0</v>
      </c>
      <c r="H461" s="5" t="s">
        <v>1</v>
      </c>
      <c r="I461" s="5" t="s">
        <v>2</v>
      </c>
      <c r="J461" s="5" t="s">
        <v>3</v>
      </c>
      <c r="K461" s="5" t="s">
        <v>14</v>
      </c>
      <c r="L461" s="5" t="s">
        <v>15</v>
      </c>
      <c r="M461" s="6">
        <v>1</v>
      </c>
      <c r="N461" s="7">
        <v>35.700000000000003</v>
      </c>
      <c r="O461" s="8">
        <v>0.05</v>
      </c>
      <c r="P461" s="7">
        <v>13.85</v>
      </c>
      <c r="Q461" s="7">
        <f t="shared" si="28"/>
        <v>33.914999999999999</v>
      </c>
      <c r="R461" s="7">
        <f t="shared" si="29"/>
        <v>13.85</v>
      </c>
      <c r="S461" s="7">
        <f t="shared" si="30"/>
        <v>20.064999999999998</v>
      </c>
      <c r="T461" s="9">
        <f t="shared" si="31"/>
        <v>0.59162612413386406</v>
      </c>
      <c r="U461" s="10">
        <f>YEAR(SalesDataTable[[#This Row],[Order Date]])</f>
        <v>2026</v>
      </c>
      <c r="V461" s="9" t="str">
        <f>"Q"&amp;ROUNDUP(MONTH(SalesDataTable[[#This Row],[Order Date]])/3,0)</f>
        <v>Q1</v>
      </c>
      <c r="W461" s="6">
        <f>MONTH(SalesDataTable[[#This Row],[Order Date]])</f>
        <v>3</v>
      </c>
      <c r="X461" s="9" t="str">
        <f>TEXT(SalesDataTable[[#This Row],[Order Date]],"mmm")</f>
        <v>Mar</v>
      </c>
    </row>
    <row r="462" spans="1:24" ht="15.5">
      <c r="A462" s="3">
        <v>3669</v>
      </c>
      <c r="B462" s="4">
        <v>46110</v>
      </c>
      <c r="C462" s="12">
        <f>YEAR(SalesDataTable[[#This Row],[Order Date]])</f>
        <v>2026</v>
      </c>
      <c r="D462" s="15" t="str">
        <f>"Q"&amp;ROUNDUP(MONTH(SalesDataTable[[#This Row],[Order Date]])/3,0)</f>
        <v>Q1</v>
      </c>
      <c r="E462" s="12">
        <f>MONTH(SalesDataTable[[#This Row],[Order Date]])</f>
        <v>3</v>
      </c>
      <c r="F462" s="12" t="str">
        <f>TEXT(SalesDataTable[[#This Row],[Order Date]], "mmm")</f>
        <v>Mar</v>
      </c>
      <c r="G462" s="5" t="s">
        <v>11</v>
      </c>
      <c r="H462" s="5" t="s">
        <v>39</v>
      </c>
      <c r="I462" s="5" t="s">
        <v>28</v>
      </c>
      <c r="J462" s="5" t="s">
        <v>3</v>
      </c>
      <c r="K462" s="5" t="s">
        <v>23</v>
      </c>
      <c r="L462" s="5" t="s">
        <v>40</v>
      </c>
      <c r="M462" s="6">
        <v>1</v>
      </c>
      <c r="N462" s="7">
        <v>80.09</v>
      </c>
      <c r="O462" s="8">
        <v>0</v>
      </c>
      <c r="P462" s="7">
        <v>40.61</v>
      </c>
      <c r="Q462" s="7">
        <f t="shared" si="28"/>
        <v>80.09</v>
      </c>
      <c r="R462" s="7">
        <f t="shared" si="29"/>
        <v>40.61</v>
      </c>
      <c r="S462" s="7">
        <f t="shared" si="30"/>
        <v>39.480000000000004</v>
      </c>
      <c r="T462" s="9">
        <f t="shared" si="31"/>
        <v>0.49294543638406796</v>
      </c>
      <c r="U462" s="10">
        <f>YEAR(SalesDataTable[[#This Row],[Order Date]])</f>
        <v>2026</v>
      </c>
      <c r="V462" s="9" t="str">
        <f>"Q"&amp;ROUNDUP(MONTH(SalesDataTable[[#This Row],[Order Date]])/3,0)</f>
        <v>Q1</v>
      </c>
      <c r="W462" s="6">
        <f>MONTH(SalesDataTable[[#This Row],[Order Date]])</f>
        <v>3</v>
      </c>
      <c r="X462" s="9" t="str">
        <f>TEXT(SalesDataTable[[#This Row],[Order Date]],"mmm")</f>
        <v>Mar</v>
      </c>
    </row>
    <row r="463" spans="1:24" ht="15.5">
      <c r="A463" s="3">
        <v>4787</v>
      </c>
      <c r="B463" s="4">
        <v>46110</v>
      </c>
      <c r="C463" s="12">
        <f>YEAR(SalesDataTable[[#This Row],[Order Date]])</f>
        <v>2026</v>
      </c>
      <c r="D463" s="15" t="str">
        <f>"Q"&amp;ROUNDUP(MONTH(SalesDataTable[[#This Row],[Order Date]])/3,0)</f>
        <v>Q1</v>
      </c>
      <c r="E463" s="12">
        <f>MONTH(SalesDataTable[[#This Row],[Order Date]])</f>
        <v>3</v>
      </c>
      <c r="F463" s="12" t="str">
        <f>TEXT(SalesDataTable[[#This Row],[Order Date]], "mmm")</f>
        <v>Mar</v>
      </c>
      <c r="G463" s="5" t="s">
        <v>20</v>
      </c>
      <c r="H463" s="5" t="s">
        <v>47</v>
      </c>
      <c r="I463" s="5" t="s">
        <v>28</v>
      </c>
      <c r="J463" s="5" t="s">
        <v>13</v>
      </c>
      <c r="K463" s="5" t="s">
        <v>9</v>
      </c>
      <c r="L463" s="5" t="s">
        <v>17</v>
      </c>
      <c r="M463" s="6">
        <v>1</v>
      </c>
      <c r="N463" s="7">
        <v>142.87</v>
      </c>
      <c r="O463" s="8">
        <v>0.1</v>
      </c>
      <c r="P463" s="7">
        <v>77.33</v>
      </c>
      <c r="Q463" s="7">
        <f t="shared" si="28"/>
        <v>128.583</v>
      </c>
      <c r="R463" s="7">
        <f t="shared" si="29"/>
        <v>77.33</v>
      </c>
      <c r="S463" s="7">
        <f t="shared" si="30"/>
        <v>51.253</v>
      </c>
      <c r="T463" s="9">
        <f t="shared" si="31"/>
        <v>0.39859857057309289</v>
      </c>
      <c r="U463" s="10">
        <f>YEAR(SalesDataTable[[#This Row],[Order Date]])</f>
        <v>2026</v>
      </c>
      <c r="V463" s="9" t="str">
        <f>"Q"&amp;ROUNDUP(MONTH(SalesDataTable[[#This Row],[Order Date]])/3,0)</f>
        <v>Q1</v>
      </c>
      <c r="W463" s="6">
        <f>MONTH(SalesDataTable[[#This Row],[Order Date]])</f>
        <v>3</v>
      </c>
      <c r="X463" s="9" t="str">
        <f>TEXT(SalesDataTable[[#This Row],[Order Date]],"mmm")</f>
        <v>Mar</v>
      </c>
    </row>
    <row r="464" spans="1:24" ht="15.5">
      <c r="A464" s="3">
        <v>769</v>
      </c>
      <c r="B464" s="4">
        <v>46111</v>
      </c>
      <c r="C464" s="12">
        <f>YEAR(SalesDataTable[[#This Row],[Order Date]])</f>
        <v>2026</v>
      </c>
      <c r="D464" s="15" t="str">
        <f>"Q"&amp;ROUNDUP(MONTH(SalesDataTable[[#This Row],[Order Date]])/3,0)</f>
        <v>Q1</v>
      </c>
      <c r="E464" s="12">
        <f>MONTH(SalesDataTable[[#This Row],[Order Date]])</f>
        <v>3</v>
      </c>
      <c r="F464" s="12" t="str">
        <f>TEXT(SalesDataTable[[#This Row],[Order Date]], "mmm")</f>
        <v>Mar</v>
      </c>
      <c r="G464" s="5" t="s">
        <v>20</v>
      </c>
      <c r="H464" s="5" t="s">
        <v>33</v>
      </c>
      <c r="I464" s="5" t="s">
        <v>2</v>
      </c>
      <c r="J464" s="5" t="s">
        <v>3</v>
      </c>
      <c r="K464" s="5" t="s">
        <v>34</v>
      </c>
      <c r="L464" s="5" t="s">
        <v>35</v>
      </c>
      <c r="M464" s="6">
        <v>1</v>
      </c>
      <c r="N464" s="7">
        <v>40.53</v>
      </c>
      <c r="O464" s="8">
        <v>0</v>
      </c>
      <c r="P464" s="7">
        <v>14.32</v>
      </c>
      <c r="Q464" s="7">
        <f t="shared" si="28"/>
        <v>40.53</v>
      </c>
      <c r="R464" s="7">
        <f t="shared" si="29"/>
        <v>14.32</v>
      </c>
      <c r="S464" s="7">
        <f t="shared" si="30"/>
        <v>26.21</v>
      </c>
      <c r="T464" s="9">
        <f t="shared" si="31"/>
        <v>0.64668147051566738</v>
      </c>
      <c r="U464" s="10">
        <f>YEAR(SalesDataTable[[#This Row],[Order Date]])</f>
        <v>2026</v>
      </c>
      <c r="V464" s="9" t="str">
        <f>"Q"&amp;ROUNDUP(MONTH(SalesDataTable[[#This Row],[Order Date]])/3,0)</f>
        <v>Q1</v>
      </c>
      <c r="W464" s="6">
        <f>MONTH(SalesDataTable[[#This Row],[Order Date]])</f>
        <v>3</v>
      </c>
      <c r="X464" s="9" t="str">
        <f>TEXT(SalesDataTable[[#This Row],[Order Date]],"mmm")</f>
        <v>Mar</v>
      </c>
    </row>
    <row r="465" spans="1:24" ht="15.5">
      <c r="A465" s="3">
        <v>1184</v>
      </c>
      <c r="B465" s="4">
        <v>46111</v>
      </c>
      <c r="C465" s="12">
        <f>YEAR(SalesDataTable[[#This Row],[Order Date]])</f>
        <v>2026</v>
      </c>
      <c r="D465" s="15" t="str">
        <f>"Q"&amp;ROUNDUP(MONTH(SalesDataTable[[#This Row],[Order Date]])/3,0)</f>
        <v>Q1</v>
      </c>
      <c r="E465" s="12">
        <f>MONTH(SalesDataTable[[#This Row],[Order Date]])</f>
        <v>3</v>
      </c>
      <c r="F465" s="12" t="str">
        <f>TEXT(SalesDataTable[[#This Row],[Order Date]], "mmm")</f>
        <v>Mar</v>
      </c>
      <c r="G465" s="5" t="s">
        <v>20</v>
      </c>
      <c r="H465" s="5" t="s">
        <v>33</v>
      </c>
      <c r="I465" s="5" t="s">
        <v>2</v>
      </c>
      <c r="J465" s="5" t="s">
        <v>3</v>
      </c>
      <c r="K465" s="5" t="s">
        <v>4</v>
      </c>
      <c r="L465" s="5" t="s">
        <v>22</v>
      </c>
      <c r="M465" s="6">
        <v>1</v>
      </c>
      <c r="N465" s="7">
        <v>49.46</v>
      </c>
      <c r="O465" s="8">
        <v>0</v>
      </c>
      <c r="P465" s="7">
        <v>23.04</v>
      </c>
      <c r="Q465" s="7">
        <f t="shared" si="28"/>
        <v>49.46</v>
      </c>
      <c r="R465" s="7">
        <f t="shared" si="29"/>
        <v>23.04</v>
      </c>
      <c r="S465" s="7">
        <f t="shared" si="30"/>
        <v>26.42</v>
      </c>
      <c r="T465" s="9">
        <f t="shared" si="31"/>
        <v>0.53416902547513145</v>
      </c>
      <c r="U465" s="10">
        <f>YEAR(SalesDataTable[[#This Row],[Order Date]])</f>
        <v>2026</v>
      </c>
      <c r="V465" s="9" t="str">
        <f>"Q"&amp;ROUNDUP(MONTH(SalesDataTable[[#This Row],[Order Date]])/3,0)</f>
        <v>Q1</v>
      </c>
      <c r="W465" s="6">
        <f>MONTH(SalesDataTable[[#This Row],[Order Date]])</f>
        <v>3</v>
      </c>
      <c r="X465" s="9" t="str">
        <f>TEXT(SalesDataTable[[#This Row],[Order Date]],"mmm")</f>
        <v>Mar</v>
      </c>
    </row>
    <row r="466" spans="1:24" ht="15.5">
      <c r="A466" s="3">
        <v>1498</v>
      </c>
      <c r="B466" s="4">
        <v>46111</v>
      </c>
      <c r="C466" s="12">
        <f>YEAR(SalesDataTable[[#This Row],[Order Date]])</f>
        <v>2026</v>
      </c>
      <c r="D466" s="15" t="str">
        <f>"Q"&amp;ROUNDUP(MONTH(SalesDataTable[[#This Row],[Order Date]])/3,0)</f>
        <v>Q1</v>
      </c>
      <c r="E466" s="12">
        <f>MONTH(SalesDataTable[[#This Row],[Order Date]])</f>
        <v>3</v>
      </c>
      <c r="F466" s="12" t="str">
        <f>TEXT(SalesDataTable[[#This Row],[Order Date]], "mmm")</f>
        <v>Mar</v>
      </c>
      <c r="G466" s="5" t="s">
        <v>6</v>
      </c>
      <c r="H466" s="5" t="s">
        <v>49</v>
      </c>
      <c r="I466" s="5" t="s">
        <v>28</v>
      </c>
      <c r="J466" s="5" t="s">
        <v>16</v>
      </c>
      <c r="K466" s="5" t="s">
        <v>9</v>
      </c>
      <c r="L466" s="5" t="s">
        <v>17</v>
      </c>
      <c r="M466" s="6">
        <v>3</v>
      </c>
      <c r="N466" s="7">
        <v>142.46</v>
      </c>
      <c r="O466" s="8">
        <v>0</v>
      </c>
      <c r="P466" s="7">
        <v>79.650000000000006</v>
      </c>
      <c r="Q466" s="7">
        <f t="shared" si="28"/>
        <v>427.38</v>
      </c>
      <c r="R466" s="7">
        <f t="shared" si="29"/>
        <v>238.95000000000002</v>
      </c>
      <c r="S466" s="7">
        <f t="shared" si="30"/>
        <v>188.42999999999998</v>
      </c>
      <c r="T466" s="9">
        <f t="shared" si="31"/>
        <v>0.44089569001825069</v>
      </c>
      <c r="U466" s="10">
        <f>YEAR(SalesDataTable[[#This Row],[Order Date]])</f>
        <v>2026</v>
      </c>
      <c r="V466" s="9" t="str">
        <f>"Q"&amp;ROUNDUP(MONTH(SalesDataTable[[#This Row],[Order Date]])/3,0)</f>
        <v>Q1</v>
      </c>
      <c r="W466" s="6">
        <f>MONTH(SalesDataTable[[#This Row],[Order Date]])</f>
        <v>3</v>
      </c>
      <c r="X466" s="9" t="str">
        <f>TEXT(SalesDataTable[[#This Row],[Order Date]],"mmm")</f>
        <v>Mar</v>
      </c>
    </row>
    <row r="467" spans="1:24" ht="15.5">
      <c r="A467" s="3">
        <v>2054</v>
      </c>
      <c r="B467" s="4">
        <v>46111</v>
      </c>
      <c r="C467" s="12">
        <f>YEAR(SalesDataTable[[#This Row],[Order Date]])</f>
        <v>2026</v>
      </c>
      <c r="D467" s="15" t="str">
        <f>"Q"&amp;ROUNDUP(MONTH(SalesDataTable[[#This Row],[Order Date]])/3,0)</f>
        <v>Q1</v>
      </c>
      <c r="E467" s="12">
        <f>MONTH(SalesDataTable[[#This Row],[Order Date]])</f>
        <v>3</v>
      </c>
      <c r="F467" s="12" t="str">
        <f>TEXT(SalesDataTable[[#This Row],[Order Date]], "mmm")</f>
        <v>Mar</v>
      </c>
      <c r="G467" s="5" t="s">
        <v>20</v>
      </c>
      <c r="H467" s="5" t="s">
        <v>47</v>
      </c>
      <c r="I467" s="5" t="s">
        <v>8</v>
      </c>
      <c r="J467" s="5" t="s">
        <v>16</v>
      </c>
      <c r="K467" s="5" t="s">
        <v>9</v>
      </c>
      <c r="L467" s="5" t="s">
        <v>17</v>
      </c>
      <c r="M467" s="6">
        <v>6</v>
      </c>
      <c r="N467" s="7">
        <v>142.18</v>
      </c>
      <c r="O467" s="8">
        <v>0.05</v>
      </c>
      <c r="P467" s="7">
        <v>80.94</v>
      </c>
      <c r="Q467" s="7">
        <f t="shared" si="28"/>
        <v>810.42600000000004</v>
      </c>
      <c r="R467" s="7">
        <f t="shared" si="29"/>
        <v>485.64</v>
      </c>
      <c r="S467" s="7">
        <f t="shared" si="30"/>
        <v>324.78600000000006</v>
      </c>
      <c r="T467" s="9">
        <f t="shared" si="31"/>
        <v>0.40075960050640036</v>
      </c>
      <c r="U467" s="10">
        <f>YEAR(SalesDataTable[[#This Row],[Order Date]])</f>
        <v>2026</v>
      </c>
      <c r="V467" s="9" t="str">
        <f>"Q"&amp;ROUNDUP(MONTH(SalesDataTable[[#This Row],[Order Date]])/3,0)</f>
        <v>Q1</v>
      </c>
      <c r="W467" s="6">
        <f>MONTH(SalesDataTable[[#This Row],[Order Date]])</f>
        <v>3</v>
      </c>
      <c r="X467" s="9" t="str">
        <f>TEXT(SalesDataTable[[#This Row],[Order Date]],"mmm")</f>
        <v>Mar</v>
      </c>
    </row>
    <row r="468" spans="1:24" ht="15.5">
      <c r="A468" s="3">
        <v>2294</v>
      </c>
      <c r="B468" s="4">
        <v>46111</v>
      </c>
      <c r="C468" s="12">
        <f>YEAR(SalesDataTable[[#This Row],[Order Date]])</f>
        <v>2026</v>
      </c>
      <c r="D468" s="15" t="str">
        <f>"Q"&amp;ROUNDUP(MONTH(SalesDataTable[[#This Row],[Order Date]])/3,0)</f>
        <v>Q1</v>
      </c>
      <c r="E468" s="12">
        <f>MONTH(SalesDataTable[[#This Row],[Order Date]])</f>
        <v>3</v>
      </c>
      <c r="F468" s="12" t="str">
        <f>TEXT(SalesDataTable[[#This Row],[Order Date]], "mmm")</f>
        <v>Mar</v>
      </c>
      <c r="G468" s="5" t="s">
        <v>6</v>
      </c>
      <c r="H468" s="5" t="s">
        <v>49</v>
      </c>
      <c r="I468" s="5" t="s">
        <v>2</v>
      </c>
      <c r="J468" s="5" t="s">
        <v>13</v>
      </c>
      <c r="K468" s="5" t="s">
        <v>34</v>
      </c>
      <c r="L468" s="5" t="s">
        <v>35</v>
      </c>
      <c r="M468" s="6">
        <v>2</v>
      </c>
      <c r="N468" s="7">
        <v>41.04</v>
      </c>
      <c r="O468" s="8">
        <v>0</v>
      </c>
      <c r="P468" s="7">
        <v>15.03</v>
      </c>
      <c r="Q468" s="7">
        <f t="shared" si="28"/>
        <v>82.08</v>
      </c>
      <c r="R468" s="7">
        <f t="shared" si="29"/>
        <v>30.06</v>
      </c>
      <c r="S468" s="7">
        <f t="shared" si="30"/>
        <v>52.019999999999996</v>
      </c>
      <c r="T468" s="9">
        <f t="shared" si="31"/>
        <v>0.63377192982456132</v>
      </c>
      <c r="U468" s="10">
        <f>YEAR(SalesDataTable[[#This Row],[Order Date]])</f>
        <v>2026</v>
      </c>
      <c r="V468" s="9" t="str">
        <f>"Q"&amp;ROUNDUP(MONTH(SalesDataTable[[#This Row],[Order Date]])/3,0)</f>
        <v>Q1</v>
      </c>
      <c r="W468" s="6">
        <f>MONTH(SalesDataTable[[#This Row],[Order Date]])</f>
        <v>3</v>
      </c>
      <c r="X468" s="9" t="str">
        <f>TEXT(SalesDataTable[[#This Row],[Order Date]],"mmm")</f>
        <v>Mar</v>
      </c>
    </row>
    <row r="469" spans="1:24" ht="15.5">
      <c r="A469" s="3">
        <v>2892</v>
      </c>
      <c r="B469" s="4">
        <v>46111</v>
      </c>
      <c r="C469" s="12">
        <f>YEAR(SalesDataTable[[#This Row],[Order Date]])</f>
        <v>2026</v>
      </c>
      <c r="D469" s="15" t="str">
        <f>"Q"&amp;ROUNDUP(MONTH(SalesDataTable[[#This Row],[Order Date]])/3,0)</f>
        <v>Q1</v>
      </c>
      <c r="E469" s="12">
        <f>MONTH(SalesDataTable[[#This Row],[Order Date]])</f>
        <v>3</v>
      </c>
      <c r="F469" s="12" t="str">
        <f>TEXT(SalesDataTable[[#This Row],[Order Date]], "mmm")</f>
        <v>Mar</v>
      </c>
      <c r="G469" s="5" t="s">
        <v>6</v>
      </c>
      <c r="H469" s="5" t="s">
        <v>43</v>
      </c>
      <c r="I469" s="5" t="s">
        <v>2</v>
      </c>
      <c r="J469" s="5" t="s">
        <v>3</v>
      </c>
      <c r="K469" s="5" t="s">
        <v>9</v>
      </c>
      <c r="L469" s="5" t="s">
        <v>17</v>
      </c>
      <c r="M469" s="6">
        <v>2</v>
      </c>
      <c r="N469" s="7">
        <v>145.06</v>
      </c>
      <c r="O469" s="8">
        <v>0.15</v>
      </c>
      <c r="P469" s="7">
        <v>77.08</v>
      </c>
      <c r="Q469" s="7">
        <f t="shared" si="28"/>
        <v>246.602</v>
      </c>
      <c r="R469" s="7">
        <f t="shared" si="29"/>
        <v>154.16</v>
      </c>
      <c r="S469" s="7">
        <f t="shared" si="30"/>
        <v>92.442000000000007</v>
      </c>
      <c r="T469" s="9">
        <f t="shared" si="31"/>
        <v>0.37486313979610875</v>
      </c>
      <c r="U469" s="10">
        <f>YEAR(SalesDataTable[[#This Row],[Order Date]])</f>
        <v>2026</v>
      </c>
      <c r="V469" s="9" t="str">
        <f>"Q"&amp;ROUNDUP(MONTH(SalesDataTable[[#This Row],[Order Date]])/3,0)</f>
        <v>Q1</v>
      </c>
      <c r="W469" s="6">
        <f>MONTH(SalesDataTable[[#This Row],[Order Date]])</f>
        <v>3</v>
      </c>
      <c r="X469" s="9" t="str">
        <f>TEXT(SalesDataTable[[#This Row],[Order Date]],"mmm")</f>
        <v>Mar</v>
      </c>
    </row>
    <row r="470" spans="1:24" ht="15.5">
      <c r="A470" s="3">
        <v>3145</v>
      </c>
      <c r="B470" s="4">
        <v>46111</v>
      </c>
      <c r="C470" s="12">
        <f>YEAR(SalesDataTable[[#This Row],[Order Date]])</f>
        <v>2026</v>
      </c>
      <c r="D470" s="15" t="str">
        <f>"Q"&amp;ROUNDUP(MONTH(SalesDataTable[[#This Row],[Order Date]])/3,0)</f>
        <v>Q1</v>
      </c>
      <c r="E470" s="12">
        <f>MONTH(SalesDataTable[[#This Row],[Order Date]])</f>
        <v>3</v>
      </c>
      <c r="F470" s="12" t="str">
        <f>TEXT(SalesDataTable[[#This Row],[Order Date]], "mmm")</f>
        <v>Mar</v>
      </c>
      <c r="G470" s="5" t="s">
        <v>6</v>
      </c>
      <c r="H470" s="5" t="s">
        <v>41</v>
      </c>
      <c r="I470" s="5" t="s">
        <v>2</v>
      </c>
      <c r="J470" s="5" t="s">
        <v>3</v>
      </c>
      <c r="K470" s="5" t="s">
        <v>14</v>
      </c>
      <c r="L470" s="5" t="s">
        <v>44</v>
      </c>
      <c r="M470" s="6">
        <v>1</v>
      </c>
      <c r="N470" s="7">
        <v>130.72999999999999</v>
      </c>
      <c r="O470" s="8">
        <v>0</v>
      </c>
      <c r="P470" s="7">
        <v>66.17</v>
      </c>
      <c r="Q470" s="7">
        <f t="shared" si="28"/>
        <v>130.72999999999999</v>
      </c>
      <c r="R470" s="7">
        <f t="shared" si="29"/>
        <v>66.17</v>
      </c>
      <c r="S470" s="7">
        <f t="shared" si="30"/>
        <v>64.559999999999988</v>
      </c>
      <c r="T470" s="9">
        <f t="shared" si="31"/>
        <v>0.4938422703281572</v>
      </c>
      <c r="U470" s="10">
        <f>YEAR(SalesDataTable[[#This Row],[Order Date]])</f>
        <v>2026</v>
      </c>
      <c r="V470" s="9" t="str">
        <f>"Q"&amp;ROUNDUP(MONTH(SalesDataTable[[#This Row],[Order Date]])/3,0)</f>
        <v>Q1</v>
      </c>
      <c r="W470" s="6">
        <f>MONTH(SalesDataTable[[#This Row],[Order Date]])</f>
        <v>3</v>
      </c>
      <c r="X470" s="9" t="str">
        <f>TEXT(SalesDataTable[[#This Row],[Order Date]],"mmm")</f>
        <v>Mar</v>
      </c>
    </row>
    <row r="471" spans="1:24" ht="15.5">
      <c r="A471" s="3">
        <v>3925</v>
      </c>
      <c r="B471" s="4">
        <v>46111</v>
      </c>
      <c r="C471" s="12">
        <f>YEAR(SalesDataTable[[#This Row],[Order Date]])</f>
        <v>2026</v>
      </c>
      <c r="D471" s="15" t="str">
        <f>"Q"&amp;ROUNDUP(MONTH(SalesDataTable[[#This Row],[Order Date]])/3,0)</f>
        <v>Q1</v>
      </c>
      <c r="E471" s="12">
        <f>MONTH(SalesDataTable[[#This Row],[Order Date]])</f>
        <v>3</v>
      </c>
      <c r="F471" s="12" t="str">
        <f>TEXT(SalesDataTable[[#This Row],[Order Date]], "mmm")</f>
        <v>Mar</v>
      </c>
      <c r="G471" s="5" t="s">
        <v>20</v>
      </c>
      <c r="H471" s="5" t="s">
        <v>47</v>
      </c>
      <c r="I471" s="5" t="s">
        <v>2</v>
      </c>
      <c r="J471" s="5" t="s">
        <v>16</v>
      </c>
      <c r="K471" s="5" t="s">
        <v>34</v>
      </c>
      <c r="L471" s="5" t="s">
        <v>42</v>
      </c>
      <c r="M471" s="6">
        <v>2</v>
      </c>
      <c r="N471" s="7">
        <v>36.630000000000003</v>
      </c>
      <c r="O471" s="8">
        <v>0</v>
      </c>
      <c r="P471" s="7">
        <v>14.31</v>
      </c>
      <c r="Q471" s="7">
        <f t="shared" si="28"/>
        <v>73.260000000000005</v>
      </c>
      <c r="R471" s="7">
        <f t="shared" si="29"/>
        <v>28.62</v>
      </c>
      <c r="S471" s="7">
        <f t="shared" si="30"/>
        <v>44.64</v>
      </c>
      <c r="T471" s="9">
        <f t="shared" si="31"/>
        <v>0.60933660933660927</v>
      </c>
      <c r="U471" s="10">
        <f>YEAR(SalesDataTable[[#This Row],[Order Date]])</f>
        <v>2026</v>
      </c>
      <c r="V471" s="9" t="str">
        <f>"Q"&amp;ROUNDUP(MONTH(SalesDataTable[[#This Row],[Order Date]])/3,0)</f>
        <v>Q1</v>
      </c>
      <c r="W471" s="6">
        <f>MONTH(SalesDataTable[[#This Row],[Order Date]])</f>
        <v>3</v>
      </c>
      <c r="X471" s="9" t="str">
        <f>TEXT(SalesDataTable[[#This Row],[Order Date]],"mmm")</f>
        <v>Mar</v>
      </c>
    </row>
    <row r="472" spans="1:24" ht="15.5">
      <c r="A472" s="3">
        <v>2722</v>
      </c>
      <c r="B472" s="4">
        <v>46112</v>
      </c>
      <c r="C472" s="12">
        <f>YEAR(SalesDataTable[[#This Row],[Order Date]])</f>
        <v>2026</v>
      </c>
      <c r="D472" s="15" t="str">
        <f>"Q"&amp;ROUNDUP(MONTH(SalesDataTable[[#This Row],[Order Date]])/3,0)</f>
        <v>Q1</v>
      </c>
      <c r="E472" s="12">
        <f>MONTH(SalesDataTable[[#This Row],[Order Date]])</f>
        <v>3</v>
      </c>
      <c r="F472" s="12" t="str">
        <f>TEXT(SalesDataTable[[#This Row],[Order Date]], "mmm")</f>
        <v>Mar</v>
      </c>
      <c r="G472" s="5" t="s">
        <v>20</v>
      </c>
      <c r="H472" s="5" t="s">
        <v>47</v>
      </c>
      <c r="I472" s="5" t="s">
        <v>28</v>
      </c>
      <c r="J472" s="5" t="s">
        <v>13</v>
      </c>
      <c r="K472" s="5" t="s">
        <v>4</v>
      </c>
      <c r="L472" s="5" t="s">
        <v>22</v>
      </c>
      <c r="M472" s="6">
        <v>1</v>
      </c>
      <c r="N472" s="7">
        <v>50.99</v>
      </c>
      <c r="O472" s="8">
        <v>0.1</v>
      </c>
      <c r="P472" s="7">
        <v>21.86</v>
      </c>
      <c r="Q472" s="7">
        <f t="shared" si="28"/>
        <v>45.891000000000005</v>
      </c>
      <c r="R472" s="7">
        <f t="shared" si="29"/>
        <v>21.86</v>
      </c>
      <c r="S472" s="7">
        <f t="shared" si="30"/>
        <v>24.031000000000006</v>
      </c>
      <c r="T472" s="9">
        <f t="shared" si="31"/>
        <v>0.52365387548756848</v>
      </c>
      <c r="U472" s="10">
        <f>YEAR(SalesDataTable[[#This Row],[Order Date]])</f>
        <v>2026</v>
      </c>
      <c r="V472" s="9" t="str">
        <f>"Q"&amp;ROUNDUP(MONTH(SalesDataTable[[#This Row],[Order Date]])/3,0)</f>
        <v>Q1</v>
      </c>
      <c r="W472" s="6">
        <f>MONTH(SalesDataTable[[#This Row],[Order Date]])</f>
        <v>3</v>
      </c>
      <c r="X472" s="9" t="str">
        <f>TEXT(SalesDataTable[[#This Row],[Order Date]],"mmm")</f>
        <v>Mar</v>
      </c>
    </row>
    <row r="473" spans="1:24" ht="15.5">
      <c r="A473" s="3">
        <v>2767</v>
      </c>
      <c r="B473" s="4">
        <v>46112</v>
      </c>
      <c r="C473" s="12">
        <f>YEAR(SalesDataTable[[#This Row],[Order Date]])</f>
        <v>2026</v>
      </c>
      <c r="D473" s="15" t="str">
        <f>"Q"&amp;ROUNDUP(MONTH(SalesDataTable[[#This Row],[Order Date]])/3,0)</f>
        <v>Q1</v>
      </c>
      <c r="E473" s="12">
        <f>MONTH(SalesDataTable[[#This Row],[Order Date]])</f>
        <v>3</v>
      </c>
      <c r="F473" s="12" t="str">
        <f>TEXT(SalesDataTable[[#This Row],[Order Date]], "mmm")</f>
        <v>Mar</v>
      </c>
      <c r="G473" s="5" t="s">
        <v>6</v>
      </c>
      <c r="H473" s="5" t="s">
        <v>27</v>
      </c>
      <c r="I473" s="5" t="s">
        <v>2</v>
      </c>
      <c r="J473" s="5" t="s">
        <v>3</v>
      </c>
      <c r="K473" s="5" t="s">
        <v>14</v>
      </c>
      <c r="L473" s="5" t="s">
        <v>44</v>
      </c>
      <c r="M473" s="6">
        <v>4</v>
      </c>
      <c r="N473" s="7">
        <v>134.18</v>
      </c>
      <c r="O473" s="8">
        <v>0</v>
      </c>
      <c r="P473" s="7">
        <v>66.430000000000007</v>
      </c>
      <c r="Q473" s="7">
        <f t="shared" si="28"/>
        <v>536.72</v>
      </c>
      <c r="R473" s="7">
        <f t="shared" si="29"/>
        <v>265.72000000000003</v>
      </c>
      <c r="S473" s="7">
        <f t="shared" si="30"/>
        <v>271</v>
      </c>
      <c r="T473" s="9">
        <f t="shared" si="31"/>
        <v>0.5049187658369354</v>
      </c>
      <c r="U473" s="10">
        <f>YEAR(SalesDataTable[[#This Row],[Order Date]])</f>
        <v>2026</v>
      </c>
      <c r="V473" s="9" t="str">
        <f>"Q"&amp;ROUNDUP(MONTH(SalesDataTable[[#This Row],[Order Date]])/3,0)</f>
        <v>Q1</v>
      </c>
      <c r="W473" s="6">
        <f>MONTH(SalesDataTable[[#This Row],[Order Date]])</f>
        <v>3</v>
      </c>
      <c r="X473" s="9" t="str">
        <f>TEXT(SalesDataTable[[#This Row],[Order Date]],"mmm")</f>
        <v>Mar</v>
      </c>
    </row>
    <row r="474" spans="1:24" ht="15.5">
      <c r="A474" s="3">
        <v>3794</v>
      </c>
      <c r="B474" s="4">
        <v>46112</v>
      </c>
      <c r="C474" s="12">
        <f>YEAR(SalesDataTable[[#This Row],[Order Date]])</f>
        <v>2026</v>
      </c>
      <c r="D474" s="15" t="str">
        <f>"Q"&amp;ROUNDUP(MONTH(SalesDataTable[[#This Row],[Order Date]])/3,0)</f>
        <v>Q1</v>
      </c>
      <c r="E474" s="12">
        <f>MONTH(SalesDataTable[[#This Row],[Order Date]])</f>
        <v>3</v>
      </c>
      <c r="F474" s="12" t="str">
        <f>TEXT(SalesDataTable[[#This Row],[Order Date]], "mmm")</f>
        <v>Mar</v>
      </c>
      <c r="G474" s="5" t="s">
        <v>6</v>
      </c>
      <c r="H474" s="5" t="s">
        <v>43</v>
      </c>
      <c r="I474" s="5" t="s">
        <v>19</v>
      </c>
      <c r="J474" s="5" t="s">
        <v>16</v>
      </c>
      <c r="K474" s="5" t="s">
        <v>34</v>
      </c>
      <c r="L474" s="5" t="s">
        <v>45</v>
      </c>
      <c r="M474" s="6">
        <v>2</v>
      </c>
      <c r="N474" s="7">
        <v>50.86</v>
      </c>
      <c r="O474" s="8">
        <v>0.1</v>
      </c>
      <c r="P474" s="7">
        <v>21.76</v>
      </c>
      <c r="Q474" s="7">
        <f t="shared" si="28"/>
        <v>91.548000000000002</v>
      </c>
      <c r="R474" s="7">
        <f t="shared" si="29"/>
        <v>43.52</v>
      </c>
      <c r="S474" s="7">
        <f t="shared" si="30"/>
        <v>48.027999999999999</v>
      </c>
      <c r="T474" s="9">
        <f t="shared" si="31"/>
        <v>0.52462096386595003</v>
      </c>
      <c r="U474" s="10">
        <f>YEAR(SalesDataTable[[#This Row],[Order Date]])</f>
        <v>2026</v>
      </c>
      <c r="V474" s="9" t="str">
        <f>"Q"&amp;ROUNDUP(MONTH(SalesDataTable[[#This Row],[Order Date]])/3,0)</f>
        <v>Q1</v>
      </c>
      <c r="W474" s="6">
        <f>MONTH(SalesDataTable[[#This Row],[Order Date]])</f>
        <v>3</v>
      </c>
      <c r="X474" s="9" t="str">
        <f>TEXT(SalesDataTable[[#This Row],[Order Date]],"mmm")</f>
        <v>Mar</v>
      </c>
    </row>
    <row r="475" spans="1:24" ht="15.5">
      <c r="A475" s="3">
        <v>3880</v>
      </c>
      <c r="B475" s="4">
        <v>46112</v>
      </c>
      <c r="C475" s="12">
        <f>YEAR(SalesDataTable[[#This Row],[Order Date]])</f>
        <v>2026</v>
      </c>
      <c r="D475" s="15" t="str">
        <f>"Q"&amp;ROUNDUP(MONTH(SalesDataTable[[#This Row],[Order Date]])/3,0)</f>
        <v>Q1</v>
      </c>
      <c r="E475" s="12">
        <f>MONTH(SalesDataTable[[#This Row],[Order Date]])</f>
        <v>3</v>
      </c>
      <c r="F475" s="12" t="str">
        <f>TEXT(SalesDataTable[[#This Row],[Order Date]], "mmm")</f>
        <v>Mar</v>
      </c>
      <c r="G475" s="5" t="s">
        <v>6</v>
      </c>
      <c r="H475" s="5" t="s">
        <v>43</v>
      </c>
      <c r="I475" s="5" t="s">
        <v>8</v>
      </c>
      <c r="J475" s="5" t="s">
        <v>16</v>
      </c>
      <c r="K475" s="5" t="s">
        <v>23</v>
      </c>
      <c r="L475" s="5" t="s">
        <v>51</v>
      </c>
      <c r="M475" s="6">
        <v>12</v>
      </c>
      <c r="N475" s="7">
        <v>124.86</v>
      </c>
      <c r="O475" s="8">
        <v>0.1</v>
      </c>
      <c r="P475" s="7">
        <v>60.82</v>
      </c>
      <c r="Q475" s="7">
        <f t="shared" si="28"/>
        <v>1348.4880000000001</v>
      </c>
      <c r="R475" s="7">
        <f t="shared" si="29"/>
        <v>729.84</v>
      </c>
      <c r="S475" s="7">
        <f t="shared" si="30"/>
        <v>618.64800000000002</v>
      </c>
      <c r="T475" s="9">
        <f t="shared" si="31"/>
        <v>0.45877160197198641</v>
      </c>
      <c r="U475" s="10">
        <f>YEAR(SalesDataTable[[#This Row],[Order Date]])</f>
        <v>2026</v>
      </c>
      <c r="V475" s="9" t="str">
        <f>"Q"&amp;ROUNDUP(MONTH(SalesDataTable[[#This Row],[Order Date]])/3,0)</f>
        <v>Q1</v>
      </c>
      <c r="W475" s="6">
        <f>MONTH(SalesDataTable[[#This Row],[Order Date]])</f>
        <v>3</v>
      </c>
      <c r="X475" s="9" t="str">
        <f>TEXT(SalesDataTable[[#This Row],[Order Date]],"mmm")</f>
        <v>Mar</v>
      </c>
    </row>
    <row r="476" spans="1:24" ht="15.5">
      <c r="A476" s="3">
        <v>422</v>
      </c>
      <c r="B476" s="4">
        <v>46113</v>
      </c>
      <c r="C476" s="12">
        <f>YEAR(SalesDataTable[[#This Row],[Order Date]])</f>
        <v>2026</v>
      </c>
      <c r="D476" s="15" t="str">
        <f>"Q"&amp;ROUNDUP(MONTH(SalesDataTable[[#This Row],[Order Date]])/3,0)</f>
        <v>Q2</v>
      </c>
      <c r="E476" s="12">
        <f>MONTH(SalesDataTable[[#This Row],[Order Date]])</f>
        <v>4</v>
      </c>
      <c r="F476" s="12" t="str">
        <f>TEXT(SalesDataTable[[#This Row],[Order Date]], "mmm")</f>
        <v>Apr</v>
      </c>
      <c r="G476" s="5" t="s">
        <v>20</v>
      </c>
      <c r="H476" s="5" t="s">
        <v>21</v>
      </c>
      <c r="I476" s="5" t="s">
        <v>2</v>
      </c>
      <c r="J476" s="5" t="s">
        <v>16</v>
      </c>
      <c r="K476" s="5" t="s">
        <v>4</v>
      </c>
      <c r="L476" s="5" t="s">
        <v>5</v>
      </c>
      <c r="M476" s="6">
        <v>1</v>
      </c>
      <c r="N476" s="7">
        <v>81.760000000000005</v>
      </c>
      <c r="O476" s="8">
        <v>0.1</v>
      </c>
      <c r="P476" s="7">
        <v>42.78</v>
      </c>
      <c r="Q476" s="7">
        <f t="shared" si="28"/>
        <v>73.584000000000003</v>
      </c>
      <c r="R476" s="7">
        <f t="shared" si="29"/>
        <v>42.78</v>
      </c>
      <c r="S476" s="7">
        <f t="shared" si="30"/>
        <v>30.804000000000002</v>
      </c>
      <c r="T476" s="9">
        <f t="shared" si="31"/>
        <v>0.4186236138290933</v>
      </c>
      <c r="U476" s="10">
        <f>YEAR(SalesDataTable[[#This Row],[Order Date]])</f>
        <v>2026</v>
      </c>
      <c r="V476" s="9" t="str">
        <f>"Q"&amp;ROUNDUP(MONTH(SalesDataTable[[#This Row],[Order Date]])/3,0)</f>
        <v>Q2</v>
      </c>
      <c r="W476" s="6">
        <f>MONTH(SalesDataTable[[#This Row],[Order Date]])</f>
        <v>4</v>
      </c>
      <c r="X476" s="9" t="str">
        <f>TEXT(SalesDataTable[[#This Row],[Order Date]],"mmm")</f>
        <v>Apr</v>
      </c>
    </row>
    <row r="477" spans="1:24" ht="15.5">
      <c r="A477" s="3">
        <v>495</v>
      </c>
      <c r="B477" s="4">
        <v>46113</v>
      </c>
      <c r="C477" s="12">
        <f>YEAR(SalesDataTable[[#This Row],[Order Date]])</f>
        <v>2026</v>
      </c>
      <c r="D477" s="15" t="str">
        <f>"Q"&amp;ROUNDUP(MONTH(SalesDataTable[[#This Row],[Order Date]])/3,0)</f>
        <v>Q2</v>
      </c>
      <c r="E477" s="12">
        <f>MONTH(SalesDataTable[[#This Row],[Order Date]])</f>
        <v>4</v>
      </c>
      <c r="F477" s="12" t="str">
        <f>TEXT(SalesDataTable[[#This Row],[Order Date]], "mmm")</f>
        <v>Apr</v>
      </c>
      <c r="G477" s="5" t="s">
        <v>6</v>
      </c>
      <c r="H477" s="5" t="s">
        <v>49</v>
      </c>
      <c r="I477" s="5" t="s">
        <v>19</v>
      </c>
      <c r="J477" s="5" t="s">
        <v>16</v>
      </c>
      <c r="K477" s="5" t="s">
        <v>14</v>
      </c>
      <c r="L477" s="5" t="s">
        <v>44</v>
      </c>
      <c r="M477" s="6">
        <v>1</v>
      </c>
      <c r="N477" s="7">
        <v>134.65</v>
      </c>
      <c r="O477" s="8">
        <v>0</v>
      </c>
      <c r="P477" s="7">
        <v>68.19</v>
      </c>
      <c r="Q477" s="7">
        <f t="shared" si="28"/>
        <v>134.65</v>
      </c>
      <c r="R477" s="7">
        <f t="shared" si="29"/>
        <v>68.19</v>
      </c>
      <c r="S477" s="7">
        <f t="shared" si="30"/>
        <v>66.460000000000008</v>
      </c>
      <c r="T477" s="9">
        <f t="shared" si="31"/>
        <v>0.49357593761604163</v>
      </c>
      <c r="U477" s="10">
        <f>YEAR(SalesDataTable[[#This Row],[Order Date]])</f>
        <v>2026</v>
      </c>
      <c r="V477" s="9" t="str">
        <f>"Q"&amp;ROUNDUP(MONTH(SalesDataTable[[#This Row],[Order Date]])/3,0)</f>
        <v>Q2</v>
      </c>
      <c r="W477" s="6">
        <f>MONTH(SalesDataTable[[#This Row],[Order Date]])</f>
        <v>4</v>
      </c>
      <c r="X477" s="9" t="str">
        <f>TEXT(SalesDataTable[[#This Row],[Order Date]],"mmm")</f>
        <v>Apr</v>
      </c>
    </row>
    <row r="478" spans="1:24" ht="15.5">
      <c r="A478" s="3">
        <v>1517</v>
      </c>
      <c r="B478" s="4">
        <v>46113</v>
      </c>
      <c r="C478" s="12">
        <f>YEAR(SalesDataTable[[#This Row],[Order Date]])</f>
        <v>2026</v>
      </c>
      <c r="D478" s="15" t="str">
        <f>"Q"&amp;ROUNDUP(MONTH(SalesDataTable[[#This Row],[Order Date]])/3,0)</f>
        <v>Q2</v>
      </c>
      <c r="E478" s="12">
        <f>MONTH(SalesDataTable[[#This Row],[Order Date]])</f>
        <v>4</v>
      </c>
      <c r="F478" s="12" t="str">
        <f>TEXT(SalesDataTable[[#This Row],[Order Date]], "mmm")</f>
        <v>Apr</v>
      </c>
      <c r="G478" s="5" t="s">
        <v>11</v>
      </c>
      <c r="H478" s="5" t="s">
        <v>52</v>
      </c>
      <c r="I478" s="5" t="s">
        <v>2</v>
      </c>
      <c r="J478" s="5" t="s">
        <v>16</v>
      </c>
      <c r="K478" s="5" t="s">
        <v>4</v>
      </c>
      <c r="L478" s="5" t="s">
        <v>26</v>
      </c>
      <c r="M478" s="6">
        <v>1</v>
      </c>
      <c r="N478" s="7">
        <v>41.21</v>
      </c>
      <c r="O478" s="8">
        <v>0</v>
      </c>
      <c r="P478" s="7">
        <v>16.34</v>
      </c>
      <c r="Q478" s="7">
        <f t="shared" si="28"/>
        <v>41.21</v>
      </c>
      <c r="R478" s="7">
        <f t="shared" si="29"/>
        <v>16.34</v>
      </c>
      <c r="S478" s="7">
        <f t="shared" si="30"/>
        <v>24.87</v>
      </c>
      <c r="T478" s="9">
        <f t="shared" si="31"/>
        <v>0.60349429750060668</v>
      </c>
      <c r="U478" s="10">
        <f>YEAR(SalesDataTable[[#This Row],[Order Date]])</f>
        <v>2026</v>
      </c>
      <c r="V478" s="9" t="str">
        <f>"Q"&amp;ROUNDUP(MONTH(SalesDataTable[[#This Row],[Order Date]])/3,0)</f>
        <v>Q2</v>
      </c>
      <c r="W478" s="6">
        <f>MONTH(SalesDataTable[[#This Row],[Order Date]])</f>
        <v>4</v>
      </c>
      <c r="X478" s="9" t="str">
        <f>TEXT(SalesDataTable[[#This Row],[Order Date]],"mmm")</f>
        <v>Apr</v>
      </c>
    </row>
    <row r="479" spans="1:24" ht="15.5">
      <c r="A479" s="3">
        <v>2391</v>
      </c>
      <c r="B479" s="4">
        <v>46113</v>
      </c>
      <c r="C479" s="12">
        <f>YEAR(SalesDataTable[[#This Row],[Order Date]])</f>
        <v>2026</v>
      </c>
      <c r="D479" s="15" t="str">
        <f>"Q"&amp;ROUNDUP(MONTH(SalesDataTable[[#This Row],[Order Date]])/3,0)</f>
        <v>Q2</v>
      </c>
      <c r="E479" s="12">
        <f>MONTH(SalesDataTable[[#This Row],[Order Date]])</f>
        <v>4</v>
      </c>
      <c r="F479" s="12" t="str">
        <f>TEXT(SalesDataTable[[#This Row],[Order Date]], "mmm")</f>
        <v>Apr</v>
      </c>
      <c r="G479" s="5" t="s">
        <v>6</v>
      </c>
      <c r="H479" s="5" t="s">
        <v>43</v>
      </c>
      <c r="I479" s="5" t="s">
        <v>2</v>
      </c>
      <c r="J479" s="5" t="s">
        <v>3</v>
      </c>
      <c r="K479" s="5" t="s">
        <v>34</v>
      </c>
      <c r="L479" s="5" t="s">
        <v>35</v>
      </c>
      <c r="M479" s="6">
        <v>2</v>
      </c>
      <c r="N479" s="7">
        <v>40.590000000000003</v>
      </c>
      <c r="O479" s="8">
        <v>0</v>
      </c>
      <c r="P479" s="7">
        <v>15.01</v>
      </c>
      <c r="Q479" s="7">
        <f t="shared" si="28"/>
        <v>81.180000000000007</v>
      </c>
      <c r="R479" s="7">
        <f t="shared" si="29"/>
        <v>30.02</v>
      </c>
      <c r="S479" s="7">
        <f t="shared" si="30"/>
        <v>51.160000000000011</v>
      </c>
      <c r="T479" s="9">
        <f t="shared" si="31"/>
        <v>0.63020448386302053</v>
      </c>
      <c r="U479" s="10">
        <f>YEAR(SalesDataTable[[#This Row],[Order Date]])</f>
        <v>2026</v>
      </c>
      <c r="V479" s="9" t="str">
        <f>"Q"&amp;ROUNDUP(MONTH(SalesDataTable[[#This Row],[Order Date]])/3,0)</f>
        <v>Q2</v>
      </c>
      <c r="W479" s="6">
        <f>MONTH(SalesDataTable[[#This Row],[Order Date]])</f>
        <v>4</v>
      </c>
      <c r="X479" s="9" t="str">
        <f>TEXT(SalesDataTable[[#This Row],[Order Date]],"mmm")</f>
        <v>Apr</v>
      </c>
    </row>
    <row r="480" spans="1:24" ht="15.5">
      <c r="A480" s="3">
        <v>3809</v>
      </c>
      <c r="B480" s="4">
        <v>46113</v>
      </c>
      <c r="C480" s="12">
        <f>YEAR(SalesDataTable[[#This Row],[Order Date]])</f>
        <v>2026</v>
      </c>
      <c r="D480" s="15" t="str">
        <f>"Q"&amp;ROUNDUP(MONTH(SalesDataTable[[#This Row],[Order Date]])/3,0)</f>
        <v>Q2</v>
      </c>
      <c r="E480" s="12">
        <f>MONTH(SalesDataTable[[#This Row],[Order Date]])</f>
        <v>4</v>
      </c>
      <c r="F480" s="12" t="str">
        <f>TEXT(SalesDataTable[[#This Row],[Order Date]], "mmm")</f>
        <v>Apr</v>
      </c>
      <c r="G480" s="5" t="s">
        <v>0</v>
      </c>
      <c r="H480" s="5" t="s">
        <v>50</v>
      </c>
      <c r="I480" s="5" t="s">
        <v>2</v>
      </c>
      <c r="J480" s="5" t="s">
        <v>13</v>
      </c>
      <c r="K480" s="5" t="s">
        <v>23</v>
      </c>
      <c r="L480" s="5" t="s">
        <v>51</v>
      </c>
      <c r="M480" s="6">
        <v>3</v>
      </c>
      <c r="N480" s="7">
        <v>124.08</v>
      </c>
      <c r="O480" s="8">
        <v>0.05</v>
      </c>
      <c r="P480" s="7">
        <v>62.41</v>
      </c>
      <c r="Q480" s="7">
        <f t="shared" si="28"/>
        <v>353.62799999999999</v>
      </c>
      <c r="R480" s="7">
        <f t="shared" si="29"/>
        <v>187.23</v>
      </c>
      <c r="S480" s="7">
        <f t="shared" si="30"/>
        <v>166.398</v>
      </c>
      <c r="T480" s="9">
        <f t="shared" si="31"/>
        <v>0.47054531880959655</v>
      </c>
      <c r="U480" s="10">
        <f>YEAR(SalesDataTable[[#This Row],[Order Date]])</f>
        <v>2026</v>
      </c>
      <c r="V480" s="9" t="str">
        <f>"Q"&amp;ROUNDUP(MONTH(SalesDataTable[[#This Row],[Order Date]])/3,0)</f>
        <v>Q2</v>
      </c>
      <c r="W480" s="6">
        <f>MONTH(SalesDataTable[[#This Row],[Order Date]])</f>
        <v>4</v>
      </c>
      <c r="X480" s="9" t="str">
        <f>TEXT(SalesDataTable[[#This Row],[Order Date]],"mmm")</f>
        <v>Apr</v>
      </c>
    </row>
    <row r="481" spans="1:24" ht="15.5">
      <c r="A481" s="3">
        <v>3958</v>
      </c>
      <c r="B481" s="4">
        <v>46113</v>
      </c>
      <c r="C481" s="12">
        <f>YEAR(SalesDataTable[[#This Row],[Order Date]])</f>
        <v>2026</v>
      </c>
      <c r="D481" s="15" t="str">
        <f>"Q"&amp;ROUNDUP(MONTH(SalesDataTable[[#This Row],[Order Date]])/3,0)</f>
        <v>Q2</v>
      </c>
      <c r="E481" s="12">
        <f>MONTH(SalesDataTable[[#This Row],[Order Date]])</f>
        <v>4</v>
      </c>
      <c r="F481" s="12" t="str">
        <f>TEXT(SalesDataTable[[#This Row],[Order Date]], "mmm")</f>
        <v>Apr</v>
      </c>
      <c r="G481" s="5" t="s">
        <v>6</v>
      </c>
      <c r="H481" s="5" t="s">
        <v>7</v>
      </c>
      <c r="I481" s="5" t="s">
        <v>2</v>
      </c>
      <c r="J481" s="5" t="s">
        <v>3</v>
      </c>
      <c r="K481" s="5" t="s">
        <v>23</v>
      </c>
      <c r="L481" s="5" t="s">
        <v>51</v>
      </c>
      <c r="M481" s="6">
        <v>2</v>
      </c>
      <c r="N481" s="7">
        <v>125.35</v>
      </c>
      <c r="O481" s="8">
        <v>0.15</v>
      </c>
      <c r="P481" s="7">
        <v>60.73</v>
      </c>
      <c r="Q481" s="7">
        <f t="shared" si="28"/>
        <v>213.095</v>
      </c>
      <c r="R481" s="7">
        <f t="shared" si="29"/>
        <v>121.46</v>
      </c>
      <c r="S481" s="7">
        <f t="shared" si="30"/>
        <v>91.635000000000005</v>
      </c>
      <c r="T481" s="9">
        <f t="shared" si="31"/>
        <v>0.43001947488209485</v>
      </c>
      <c r="U481" s="10">
        <f>YEAR(SalesDataTable[[#This Row],[Order Date]])</f>
        <v>2026</v>
      </c>
      <c r="V481" s="9" t="str">
        <f>"Q"&amp;ROUNDUP(MONTH(SalesDataTable[[#This Row],[Order Date]])/3,0)</f>
        <v>Q2</v>
      </c>
      <c r="W481" s="6">
        <f>MONTH(SalesDataTable[[#This Row],[Order Date]])</f>
        <v>4</v>
      </c>
      <c r="X481" s="9" t="str">
        <f>TEXT(SalesDataTable[[#This Row],[Order Date]],"mmm")</f>
        <v>Apr</v>
      </c>
    </row>
    <row r="482" spans="1:24" ht="15.5">
      <c r="A482" s="3">
        <v>4418</v>
      </c>
      <c r="B482" s="4">
        <v>46113</v>
      </c>
      <c r="C482" s="12">
        <f>YEAR(SalesDataTable[[#This Row],[Order Date]])</f>
        <v>2026</v>
      </c>
      <c r="D482" s="15" t="str">
        <f>"Q"&amp;ROUNDUP(MONTH(SalesDataTable[[#This Row],[Order Date]])/3,0)</f>
        <v>Q2</v>
      </c>
      <c r="E482" s="12">
        <f>MONTH(SalesDataTable[[#This Row],[Order Date]])</f>
        <v>4</v>
      </c>
      <c r="F482" s="12" t="str">
        <f>TEXT(SalesDataTable[[#This Row],[Order Date]], "mmm")</f>
        <v>Apr</v>
      </c>
      <c r="G482" s="5" t="s">
        <v>6</v>
      </c>
      <c r="H482" s="5" t="s">
        <v>49</v>
      </c>
      <c r="I482" s="5" t="s">
        <v>28</v>
      </c>
      <c r="J482" s="5" t="s">
        <v>13</v>
      </c>
      <c r="K482" s="5" t="s">
        <v>34</v>
      </c>
      <c r="L482" s="5" t="s">
        <v>42</v>
      </c>
      <c r="M482" s="6">
        <v>3</v>
      </c>
      <c r="N482" s="7">
        <v>36.090000000000003</v>
      </c>
      <c r="O482" s="8">
        <v>0</v>
      </c>
      <c r="P482" s="7">
        <v>14.03</v>
      </c>
      <c r="Q482" s="7">
        <f t="shared" si="28"/>
        <v>108.27000000000001</v>
      </c>
      <c r="R482" s="7">
        <f t="shared" si="29"/>
        <v>42.089999999999996</v>
      </c>
      <c r="S482" s="7">
        <f t="shared" si="30"/>
        <v>66.180000000000007</v>
      </c>
      <c r="T482" s="9">
        <f t="shared" si="31"/>
        <v>0.61124965364366857</v>
      </c>
      <c r="U482" s="10">
        <f>YEAR(SalesDataTable[[#This Row],[Order Date]])</f>
        <v>2026</v>
      </c>
      <c r="V482" s="9" t="str">
        <f>"Q"&amp;ROUNDUP(MONTH(SalesDataTable[[#This Row],[Order Date]])/3,0)</f>
        <v>Q2</v>
      </c>
      <c r="W482" s="6">
        <f>MONTH(SalesDataTable[[#This Row],[Order Date]])</f>
        <v>4</v>
      </c>
      <c r="X482" s="9" t="str">
        <f>TEXT(SalesDataTable[[#This Row],[Order Date]],"mmm")</f>
        <v>Apr</v>
      </c>
    </row>
    <row r="483" spans="1:24" ht="15.5">
      <c r="A483" s="3">
        <v>4693</v>
      </c>
      <c r="B483" s="4">
        <v>46113</v>
      </c>
      <c r="C483" s="12">
        <f>YEAR(SalesDataTable[[#This Row],[Order Date]])</f>
        <v>2026</v>
      </c>
      <c r="D483" s="15" t="str">
        <f>"Q"&amp;ROUNDUP(MONTH(SalesDataTable[[#This Row],[Order Date]])/3,0)</f>
        <v>Q2</v>
      </c>
      <c r="E483" s="12">
        <f>MONTH(SalesDataTable[[#This Row],[Order Date]])</f>
        <v>4</v>
      </c>
      <c r="F483" s="12" t="str">
        <f>TEXT(SalesDataTable[[#This Row],[Order Date]], "mmm")</f>
        <v>Apr</v>
      </c>
      <c r="G483" s="5" t="s">
        <v>6</v>
      </c>
      <c r="H483" s="5" t="s">
        <v>43</v>
      </c>
      <c r="I483" s="5" t="s">
        <v>8</v>
      </c>
      <c r="J483" s="5" t="s">
        <v>16</v>
      </c>
      <c r="K483" s="5" t="s">
        <v>9</v>
      </c>
      <c r="L483" s="5" t="s">
        <v>10</v>
      </c>
      <c r="M483" s="6">
        <v>15</v>
      </c>
      <c r="N483" s="7">
        <v>94.33</v>
      </c>
      <c r="O483" s="8">
        <v>0.1</v>
      </c>
      <c r="P483" s="7">
        <v>44.38</v>
      </c>
      <c r="Q483" s="7">
        <f t="shared" si="28"/>
        <v>1273.4550000000002</v>
      </c>
      <c r="R483" s="7">
        <f t="shared" si="29"/>
        <v>665.7</v>
      </c>
      <c r="S483" s="7">
        <f t="shared" si="30"/>
        <v>607.75500000000011</v>
      </c>
      <c r="T483" s="9">
        <f t="shared" si="31"/>
        <v>0.47724890161018652</v>
      </c>
      <c r="U483" s="10">
        <f>YEAR(SalesDataTable[[#This Row],[Order Date]])</f>
        <v>2026</v>
      </c>
      <c r="V483" s="9" t="str">
        <f>"Q"&amp;ROUNDUP(MONTH(SalesDataTable[[#This Row],[Order Date]])/3,0)</f>
        <v>Q2</v>
      </c>
      <c r="W483" s="6">
        <f>MONTH(SalesDataTable[[#This Row],[Order Date]])</f>
        <v>4</v>
      </c>
      <c r="X483" s="9" t="str">
        <f>TEXT(SalesDataTable[[#This Row],[Order Date]],"mmm")</f>
        <v>Apr</v>
      </c>
    </row>
    <row r="484" spans="1:24" ht="15.5">
      <c r="A484" s="3">
        <v>193</v>
      </c>
      <c r="B484" s="4">
        <v>46114</v>
      </c>
      <c r="C484" s="12">
        <f>YEAR(SalesDataTable[[#This Row],[Order Date]])</f>
        <v>2026</v>
      </c>
      <c r="D484" s="15" t="str">
        <f>"Q"&amp;ROUNDUP(MONTH(SalesDataTable[[#This Row],[Order Date]])/3,0)</f>
        <v>Q2</v>
      </c>
      <c r="E484" s="12">
        <f>MONTH(SalesDataTable[[#This Row],[Order Date]])</f>
        <v>4</v>
      </c>
      <c r="F484" s="12" t="str">
        <f>TEXT(SalesDataTable[[#This Row],[Order Date]], "mmm")</f>
        <v>Apr</v>
      </c>
      <c r="G484" s="5" t="s">
        <v>20</v>
      </c>
      <c r="H484" s="5" t="s">
        <v>21</v>
      </c>
      <c r="I484" s="5" t="s">
        <v>19</v>
      </c>
      <c r="J484" s="5" t="s">
        <v>3</v>
      </c>
      <c r="K484" s="5" t="s">
        <v>14</v>
      </c>
      <c r="L484" s="5" t="s">
        <v>15</v>
      </c>
      <c r="M484" s="6">
        <v>1</v>
      </c>
      <c r="N484" s="7">
        <v>35.6</v>
      </c>
      <c r="O484" s="8">
        <v>0.1</v>
      </c>
      <c r="P484" s="7">
        <v>13.39</v>
      </c>
      <c r="Q484" s="7">
        <f t="shared" si="28"/>
        <v>32.04</v>
      </c>
      <c r="R484" s="7">
        <f t="shared" si="29"/>
        <v>13.39</v>
      </c>
      <c r="S484" s="7">
        <f t="shared" si="30"/>
        <v>18.649999999999999</v>
      </c>
      <c r="T484" s="9">
        <f t="shared" si="31"/>
        <v>0.58208489388264661</v>
      </c>
      <c r="U484" s="10">
        <f>YEAR(SalesDataTable[[#This Row],[Order Date]])</f>
        <v>2026</v>
      </c>
      <c r="V484" s="9" t="str">
        <f>"Q"&amp;ROUNDUP(MONTH(SalesDataTable[[#This Row],[Order Date]])/3,0)</f>
        <v>Q2</v>
      </c>
      <c r="W484" s="6">
        <f>MONTH(SalesDataTable[[#This Row],[Order Date]])</f>
        <v>4</v>
      </c>
      <c r="X484" s="9" t="str">
        <f>TEXT(SalesDataTable[[#This Row],[Order Date]],"mmm")</f>
        <v>Apr</v>
      </c>
    </row>
    <row r="485" spans="1:24" ht="15.5">
      <c r="A485" s="3">
        <v>2246</v>
      </c>
      <c r="B485" s="4">
        <v>46114</v>
      </c>
      <c r="C485" s="12">
        <f>YEAR(SalesDataTable[[#This Row],[Order Date]])</f>
        <v>2026</v>
      </c>
      <c r="D485" s="15" t="str">
        <f>"Q"&amp;ROUNDUP(MONTH(SalesDataTable[[#This Row],[Order Date]])/3,0)</f>
        <v>Q2</v>
      </c>
      <c r="E485" s="12">
        <f>MONTH(SalesDataTable[[#This Row],[Order Date]])</f>
        <v>4</v>
      </c>
      <c r="F485" s="12" t="str">
        <f>TEXT(SalesDataTable[[#This Row],[Order Date]], "mmm")</f>
        <v>Apr</v>
      </c>
      <c r="G485" s="5" t="s">
        <v>6</v>
      </c>
      <c r="H485" s="5" t="s">
        <v>43</v>
      </c>
      <c r="I485" s="5" t="s">
        <v>28</v>
      </c>
      <c r="J485" s="5" t="s">
        <v>3</v>
      </c>
      <c r="K485" s="5" t="s">
        <v>4</v>
      </c>
      <c r="L485" s="5" t="s">
        <v>22</v>
      </c>
      <c r="M485" s="6">
        <v>1</v>
      </c>
      <c r="N485" s="7">
        <v>50.17</v>
      </c>
      <c r="O485" s="8">
        <v>0</v>
      </c>
      <c r="P485" s="7">
        <v>21.95</v>
      </c>
      <c r="Q485" s="7">
        <f t="shared" si="28"/>
        <v>50.17</v>
      </c>
      <c r="R485" s="7">
        <f t="shared" si="29"/>
        <v>21.95</v>
      </c>
      <c r="S485" s="7">
        <f t="shared" si="30"/>
        <v>28.220000000000002</v>
      </c>
      <c r="T485" s="9">
        <f t="shared" si="31"/>
        <v>0.56248754235598963</v>
      </c>
      <c r="U485" s="10">
        <f>YEAR(SalesDataTable[[#This Row],[Order Date]])</f>
        <v>2026</v>
      </c>
      <c r="V485" s="9" t="str">
        <f>"Q"&amp;ROUNDUP(MONTH(SalesDataTable[[#This Row],[Order Date]])/3,0)</f>
        <v>Q2</v>
      </c>
      <c r="W485" s="6">
        <f>MONTH(SalesDataTable[[#This Row],[Order Date]])</f>
        <v>4</v>
      </c>
      <c r="X485" s="9" t="str">
        <f>TEXT(SalesDataTable[[#This Row],[Order Date]],"mmm")</f>
        <v>Apr</v>
      </c>
    </row>
    <row r="486" spans="1:24" ht="15.5">
      <c r="A486" s="3">
        <v>2556</v>
      </c>
      <c r="B486" s="4">
        <v>46114</v>
      </c>
      <c r="C486" s="12">
        <f>YEAR(SalesDataTable[[#This Row],[Order Date]])</f>
        <v>2026</v>
      </c>
      <c r="D486" s="15" t="str">
        <f>"Q"&amp;ROUNDUP(MONTH(SalesDataTable[[#This Row],[Order Date]])/3,0)</f>
        <v>Q2</v>
      </c>
      <c r="E486" s="12">
        <f>MONTH(SalesDataTable[[#This Row],[Order Date]])</f>
        <v>4</v>
      </c>
      <c r="F486" s="12" t="str">
        <f>TEXT(SalesDataTable[[#This Row],[Order Date]], "mmm")</f>
        <v>Apr</v>
      </c>
      <c r="G486" s="5" t="s">
        <v>20</v>
      </c>
      <c r="H486" s="5" t="s">
        <v>33</v>
      </c>
      <c r="I486" s="5" t="s">
        <v>2</v>
      </c>
      <c r="J486" s="5" t="s">
        <v>3</v>
      </c>
      <c r="K486" s="5" t="s">
        <v>9</v>
      </c>
      <c r="L486" s="5" t="s">
        <v>46</v>
      </c>
      <c r="M486" s="6">
        <v>2</v>
      </c>
      <c r="N486" s="7">
        <v>72.900000000000006</v>
      </c>
      <c r="O486" s="8">
        <v>0</v>
      </c>
      <c r="P486" s="7">
        <v>31.52</v>
      </c>
      <c r="Q486" s="7">
        <f t="shared" si="28"/>
        <v>145.80000000000001</v>
      </c>
      <c r="R486" s="7">
        <f t="shared" si="29"/>
        <v>63.04</v>
      </c>
      <c r="S486" s="7">
        <f t="shared" si="30"/>
        <v>82.760000000000019</v>
      </c>
      <c r="T486" s="9">
        <f t="shared" si="31"/>
        <v>0.5676268861454048</v>
      </c>
      <c r="U486" s="10">
        <f>YEAR(SalesDataTable[[#This Row],[Order Date]])</f>
        <v>2026</v>
      </c>
      <c r="V486" s="9" t="str">
        <f>"Q"&amp;ROUNDUP(MONTH(SalesDataTable[[#This Row],[Order Date]])/3,0)</f>
        <v>Q2</v>
      </c>
      <c r="W486" s="6">
        <f>MONTH(SalesDataTable[[#This Row],[Order Date]])</f>
        <v>4</v>
      </c>
      <c r="X486" s="9" t="str">
        <f>TEXT(SalesDataTable[[#This Row],[Order Date]],"mmm")</f>
        <v>Apr</v>
      </c>
    </row>
    <row r="487" spans="1:24" ht="15.5">
      <c r="A487" s="3">
        <v>169</v>
      </c>
      <c r="B487" s="4">
        <v>46115</v>
      </c>
      <c r="C487" s="12">
        <f>YEAR(SalesDataTable[[#This Row],[Order Date]])</f>
        <v>2026</v>
      </c>
      <c r="D487" s="15" t="str">
        <f>"Q"&amp;ROUNDUP(MONTH(SalesDataTable[[#This Row],[Order Date]])/3,0)</f>
        <v>Q2</v>
      </c>
      <c r="E487" s="12">
        <f>MONTH(SalesDataTable[[#This Row],[Order Date]])</f>
        <v>4</v>
      </c>
      <c r="F487" s="12" t="str">
        <f>TEXT(SalesDataTable[[#This Row],[Order Date]], "mmm")</f>
        <v>Apr</v>
      </c>
      <c r="G487" s="5" t="s">
        <v>11</v>
      </c>
      <c r="H487" s="5" t="s">
        <v>52</v>
      </c>
      <c r="I487" s="5" t="s">
        <v>2</v>
      </c>
      <c r="J487" s="5" t="s">
        <v>13</v>
      </c>
      <c r="K487" s="5" t="s">
        <v>9</v>
      </c>
      <c r="L487" s="5" t="s">
        <v>10</v>
      </c>
      <c r="M487" s="6">
        <v>2</v>
      </c>
      <c r="N487" s="7">
        <v>93.48</v>
      </c>
      <c r="O487" s="8">
        <v>0</v>
      </c>
      <c r="P487" s="7">
        <v>45.15</v>
      </c>
      <c r="Q487" s="7">
        <f t="shared" si="28"/>
        <v>186.96</v>
      </c>
      <c r="R487" s="7">
        <f t="shared" si="29"/>
        <v>90.3</v>
      </c>
      <c r="S487" s="7">
        <f t="shared" si="30"/>
        <v>96.660000000000011</v>
      </c>
      <c r="T487" s="9">
        <f t="shared" si="31"/>
        <v>0.51700898587933253</v>
      </c>
      <c r="U487" s="10">
        <f>YEAR(SalesDataTable[[#This Row],[Order Date]])</f>
        <v>2026</v>
      </c>
      <c r="V487" s="9" t="str">
        <f>"Q"&amp;ROUNDUP(MONTH(SalesDataTable[[#This Row],[Order Date]])/3,0)</f>
        <v>Q2</v>
      </c>
      <c r="W487" s="6">
        <f>MONTH(SalesDataTable[[#This Row],[Order Date]])</f>
        <v>4</v>
      </c>
      <c r="X487" s="9" t="str">
        <f>TEXT(SalesDataTable[[#This Row],[Order Date]],"mmm")</f>
        <v>Apr</v>
      </c>
    </row>
    <row r="488" spans="1:24" ht="15.5">
      <c r="A488" s="3">
        <v>877</v>
      </c>
      <c r="B488" s="4">
        <v>46115</v>
      </c>
      <c r="C488" s="12">
        <f>YEAR(SalesDataTable[[#This Row],[Order Date]])</f>
        <v>2026</v>
      </c>
      <c r="D488" s="15" t="str">
        <f>"Q"&amp;ROUNDUP(MONTH(SalesDataTable[[#This Row],[Order Date]])/3,0)</f>
        <v>Q2</v>
      </c>
      <c r="E488" s="12">
        <f>MONTH(SalesDataTable[[#This Row],[Order Date]])</f>
        <v>4</v>
      </c>
      <c r="F488" s="12" t="str">
        <f>TEXT(SalesDataTable[[#This Row],[Order Date]], "mmm")</f>
        <v>Apr</v>
      </c>
      <c r="G488" s="5" t="s">
        <v>6</v>
      </c>
      <c r="H488" s="5" t="s">
        <v>43</v>
      </c>
      <c r="I488" s="5" t="s">
        <v>2</v>
      </c>
      <c r="J488" s="5" t="s">
        <v>13</v>
      </c>
      <c r="K488" s="5" t="s">
        <v>23</v>
      </c>
      <c r="L488" s="5" t="s">
        <v>51</v>
      </c>
      <c r="M488" s="6">
        <v>1</v>
      </c>
      <c r="N488" s="7">
        <v>123.63</v>
      </c>
      <c r="O488" s="8">
        <v>0</v>
      </c>
      <c r="P488" s="7">
        <v>58.88</v>
      </c>
      <c r="Q488" s="7">
        <f t="shared" si="28"/>
        <v>123.63</v>
      </c>
      <c r="R488" s="7">
        <f t="shared" si="29"/>
        <v>58.88</v>
      </c>
      <c r="S488" s="7">
        <f t="shared" si="30"/>
        <v>64.75</v>
      </c>
      <c r="T488" s="9">
        <f t="shared" si="31"/>
        <v>0.52374019250990866</v>
      </c>
      <c r="U488" s="10">
        <f>YEAR(SalesDataTable[[#This Row],[Order Date]])</f>
        <v>2026</v>
      </c>
      <c r="V488" s="9" t="str">
        <f>"Q"&amp;ROUNDUP(MONTH(SalesDataTable[[#This Row],[Order Date]])/3,0)</f>
        <v>Q2</v>
      </c>
      <c r="W488" s="6">
        <f>MONTH(SalesDataTable[[#This Row],[Order Date]])</f>
        <v>4</v>
      </c>
      <c r="X488" s="9" t="str">
        <f>TEXT(SalesDataTable[[#This Row],[Order Date]],"mmm")</f>
        <v>Apr</v>
      </c>
    </row>
    <row r="489" spans="1:24" ht="15.5">
      <c r="A489" s="3">
        <v>2023</v>
      </c>
      <c r="B489" s="4">
        <v>46115</v>
      </c>
      <c r="C489" s="12">
        <f>YEAR(SalesDataTable[[#This Row],[Order Date]])</f>
        <v>2026</v>
      </c>
      <c r="D489" s="15" t="str">
        <f>"Q"&amp;ROUNDUP(MONTH(SalesDataTable[[#This Row],[Order Date]])/3,0)</f>
        <v>Q2</v>
      </c>
      <c r="E489" s="12">
        <f>MONTH(SalesDataTable[[#This Row],[Order Date]])</f>
        <v>4</v>
      </c>
      <c r="F489" s="12" t="str">
        <f>TEXT(SalesDataTable[[#This Row],[Order Date]], "mmm")</f>
        <v>Apr</v>
      </c>
      <c r="G489" s="5" t="s">
        <v>6</v>
      </c>
      <c r="H489" s="5" t="s">
        <v>43</v>
      </c>
      <c r="I489" s="5" t="s">
        <v>2</v>
      </c>
      <c r="J489" s="5" t="s">
        <v>13</v>
      </c>
      <c r="K489" s="5" t="s">
        <v>14</v>
      </c>
      <c r="L489" s="5" t="s">
        <v>48</v>
      </c>
      <c r="M489" s="6">
        <v>3</v>
      </c>
      <c r="N489" s="7">
        <v>168.37</v>
      </c>
      <c r="O489" s="8">
        <v>0</v>
      </c>
      <c r="P489" s="7">
        <v>87.15</v>
      </c>
      <c r="Q489" s="7">
        <f t="shared" si="28"/>
        <v>505.11</v>
      </c>
      <c r="R489" s="7">
        <f t="shared" si="29"/>
        <v>261.45000000000005</v>
      </c>
      <c r="S489" s="7">
        <f t="shared" si="30"/>
        <v>243.65999999999997</v>
      </c>
      <c r="T489" s="9">
        <f t="shared" si="31"/>
        <v>0.4823899744610084</v>
      </c>
      <c r="U489" s="10">
        <f>YEAR(SalesDataTable[[#This Row],[Order Date]])</f>
        <v>2026</v>
      </c>
      <c r="V489" s="9" t="str">
        <f>"Q"&amp;ROUNDUP(MONTH(SalesDataTable[[#This Row],[Order Date]])/3,0)</f>
        <v>Q2</v>
      </c>
      <c r="W489" s="6">
        <f>MONTH(SalesDataTable[[#This Row],[Order Date]])</f>
        <v>4</v>
      </c>
      <c r="X489" s="9" t="str">
        <f>TEXT(SalesDataTable[[#This Row],[Order Date]],"mmm")</f>
        <v>Apr</v>
      </c>
    </row>
    <row r="490" spans="1:24" ht="15.5">
      <c r="A490" s="3">
        <v>2548</v>
      </c>
      <c r="B490" s="4">
        <v>46115</v>
      </c>
      <c r="C490" s="12">
        <f>YEAR(SalesDataTable[[#This Row],[Order Date]])</f>
        <v>2026</v>
      </c>
      <c r="D490" s="15" t="str">
        <f>"Q"&amp;ROUNDUP(MONTH(SalesDataTable[[#This Row],[Order Date]])/3,0)</f>
        <v>Q2</v>
      </c>
      <c r="E490" s="12">
        <f>MONTH(SalesDataTable[[#This Row],[Order Date]])</f>
        <v>4</v>
      </c>
      <c r="F490" s="12" t="str">
        <f>TEXT(SalesDataTable[[#This Row],[Order Date]], "mmm")</f>
        <v>Apr</v>
      </c>
      <c r="G490" s="5" t="s">
        <v>0</v>
      </c>
      <c r="H490" s="5" t="s">
        <v>36</v>
      </c>
      <c r="I490" s="5" t="s">
        <v>28</v>
      </c>
      <c r="J490" s="5" t="s">
        <v>13</v>
      </c>
      <c r="K490" s="5" t="s">
        <v>4</v>
      </c>
      <c r="L490" s="5" t="s">
        <v>22</v>
      </c>
      <c r="M490" s="6">
        <v>4</v>
      </c>
      <c r="N490" s="7">
        <v>51.68</v>
      </c>
      <c r="O490" s="8">
        <v>0.05</v>
      </c>
      <c r="P490" s="7">
        <v>23.09</v>
      </c>
      <c r="Q490" s="7">
        <f t="shared" si="28"/>
        <v>196.38399999999999</v>
      </c>
      <c r="R490" s="7">
        <f t="shared" si="29"/>
        <v>92.36</v>
      </c>
      <c r="S490" s="7">
        <f t="shared" si="30"/>
        <v>104.02399999999999</v>
      </c>
      <c r="T490" s="9">
        <f t="shared" si="31"/>
        <v>0.52969692031937421</v>
      </c>
      <c r="U490" s="10">
        <f>YEAR(SalesDataTable[[#This Row],[Order Date]])</f>
        <v>2026</v>
      </c>
      <c r="V490" s="9" t="str">
        <f>"Q"&amp;ROUNDUP(MONTH(SalesDataTable[[#This Row],[Order Date]])/3,0)</f>
        <v>Q2</v>
      </c>
      <c r="W490" s="6">
        <f>MONTH(SalesDataTable[[#This Row],[Order Date]])</f>
        <v>4</v>
      </c>
      <c r="X490" s="9" t="str">
        <f>TEXT(SalesDataTable[[#This Row],[Order Date]],"mmm")</f>
        <v>Apr</v>
      </c>
    </row>
    <row r="491" spans="1:24" ht="15.5">
      <c r="A491" s="3">
        <v>2602</v>
      </c>
      <c r="B491" s="4">
        <v>46115</v>
      </c>
      <c r="C491" s="12">
        <f>YEAR(SalesDataTable[[#This Row],[Order Date]])</f>
        <v>2026</v>
      </c>
      <c r="D491" s="15" t="str">
        <f>"Q"&amp;ROUNDUP(MONTH(SalesDataTable[[#This Row],[Order Date]])/3,0)</f>
        <v>Q2</v>
      </c>
      <c r="E491" s="12">
        <f>MONTH(SalesDataTable[[#This Row],[Order Date]])</f>
        <v>4</v>
      </c>
      <c r="F491" s="12" t="str">
        <f>TEXT(SalesDataTable[[#This Row],[Order Date]], "mmm")</f>
        <v>Apr</v>
      </c>
      <c r="G491" s="5" t="s">
        <v>6</v>
      </c>
      <c r="H491" s="5" t="s">
        <v>43</v>
      </c>
      <c r="I491" s="5" t="s">
        <v>28</v>
      </c>
      <c r="J491" s="5" t="s">
        <v>13</v>
      </c>
      <c r="K491" s="5" t="s">
        <v>4</v>
      </c>
      <c r="L491" s="5" t="s">
        <v>26</v>
      </c>
      <c r="M491" s="6">
        <v>1</v>
      </c>
      <c r="N491" s="7">
        <v>40.159999999999997</v>
      </c>
      <c r="O491" s="8">
        <v>0</v>
      </c>
      <c r="P491" s="7">
        <v>16.77</v>
      </c>
      <c r="Q491" s="7">
        <f t="shared" si="28"/>
        <v>40.159999999999997</v>
      </c>
      <c r="R491" s="7">
        <f t="shared" si="29"/>
        <v>16.77</v>
      </c>
      <c r="S491" s="7">
        <f t="shared" si="30"/>
        <v>23.389999999999997</v>
      </c>
      <c r="T491" s="9">
        <f t="shared" si="31"/>
        <v>0.58242031872509958</v>
      </c>
      <c r="U491" s="10">
        <f>YEAR(SalesDataTable[[#This Row],[Order Date]])</f>
        <v>2026</v>
      </c>
      <c r="V491" s="9" t="str">
        <f>"Q"&amp;ROUNDUP(MONTH(SalesDataTable[[#This Row],[Order Date]])/3,0)</f>
        <v>Q2</v>
      </c>
      <c r="W491" s="6">
        <f>MONTH(SalesDataTable[[#This Row],[Order Date]])</f>
        <v>4</v>
      </c>
      <c r="X491" s="9" t="str">
        <f>TEXT(SalesDataTable[[#This Row],[Order Date]],"mmm")</f>
        <v>Apr</v>
      </c>
    </row>
    <row r="492" spans="1:24" ht="15.5">
      <c r="A492" s="3">
        <v>3229</v>
      </c>
      <c r="B492" s="4">
        <v>46115</v>
      </c>
      <c r="C492" s="12">
        <f>YEAR(SalesDataTable[[#This Row],[Order Date]])</f>
        <v>2026</v>
      </c>
      <c r="D492" s="15" t="str">
        <f>"Q"&amp;ROUNDUP(MONTH(SalesDataTable[[#This Row],[Order Date]])/3,0)</f>
        <v>Q2</v>
      </c>
      <c r="E492" s="12">
        <f>MONTH(SalesDataTable[[#This Row],[Order Date]])</f>
        <v>4</v>
      </c>
      <c r="F492" s="12" t="str">
        <f>TEXT(SalesDataTable[[#This Row],[Order Date]], "mmm")</f>
        <v>Apr</v>
      </c>
      <c r="G492" s="5" t="s">
        <v>20</v>
      </c>
      <c r="H492" s="5" t="s">
        <v>47</v>
      </c>
      <c r="I492" s="5" t="s">
        <v>19</v>
      </c>
      <c r="J492" s="5" t="s">
        <v>3</v>
      </c>
      <c r="K492" s="5" t="s">
        <v>14</v>
      </c>
      <c r="L492" s="5" t="s">
        <v>15</v>
      </c>
      <c r="M492" s="6">
        <v>3</v>
      </c>
      <c r="N492" s="7">
        <v>36.17</v>
      </c>
      <c r="O492" s="8">
        <v>0.1</v>
      </c>
      <c r="P492" s="7">
        <v>13.65</v>
      </c>
      <c r="Q492" s="7">
        <f t="shared" si="28"/>
        <v>97.659000000000006</v>
      </c>
      <c r="R492" s="7">
        <f t="shared" si="29"/>
        <v>40.950000000000003</v>
      </c>
      <c r="S492" s="7">
        <f t="shared" si="30"/>
        <v>56.709000000000003</v>
      </c>
      <c r="T492" s="9">
        <f t="shared" si="31"/>
        <v>0.58068380794396834</v>
      </c>
      <c r="U492" s="10">
        <f>YEAR(SalesDataTable[[#This Row],[Order Date]])</f>
        <v>2026</v>
      </c>
      <c r="V492" s="9" t="str">
        <f>"Q"&amp;ROUNDUP(MONTH(SalesDataTable[[#This Row],[Order Date]])/3,0)</f>
        <v>Q2</v>
      </c>
      <c r="W492" s="6">
        <f>MONTH(SalesDataTable[[#This Row],[Order Date]])</f>
        <v>4</v>
      </c>
      <c r="X492" s="9" t="str">
        <f>TEXT(SalesDataTable[[#This Row],[Order Date]],"mmm")</f>
        <v>Apr</v>
      </c>
    </row>
    <row r="493" spans="1:24" ht="15.5">
      <c r="A493" s="3">
        <v>3261</v>
      </c>
      <c r="B493" s="4">
        <v>46115</v>
      </c>
      <c r="C493" s="12">
        <f>YEAR(SalesDataTable[[#This Row],[Order Date]])</f>
        <v>2026</v>
      </c>
      <c r="D493" s="15" t="str">
        <f>"Q"&amp;ROUNDUP(MONTH(SalesDataTable[[#This Row],[Order Date]])/3,0)</f>
        <v>Q2</v>
      </c>
      <c r="E493" s="12">
        <f>MONTH(SalesDataTable[[#This Row],[Order Date]])</f>
        <v>4</v>
      </c>
      <c r="F493" s="12" t="str">
        <f>TEXT(SalesDataTable[[#This Row],[Order Date]], "mmm")</f>
        <v>Apr</v>
      </c>
      <c r="G493" s="5" t="s">
        <v>11</v>
      </c>
      <c r="H493" s="5" t="s">
        <v>39</v>
      </c>
      <c r="I493" s="5" t="s">
        <v>2</v>
      </c>
      <c r="J493" s="5" t="s">
        <v>13</v>
      </c>
      <c r="K493" s="5" t="s">
        <v>14</v>
      </c>
      <c r="L493" s="5" t="s">
        <v>44</v>
      </c>
      <c r="M493" s="6">
        <v>4</v>
      </c>
      <c r="N493" s="7">
        <v>130.55000000000001</v>
      </c>
      <c r="O493" s="8">
        <v>0</v>
      </c>
      <c r="P493" s="7">
        <v>67.66</v>
      </c>
      <c r="Q493" s="7">
        <f t="shared" si="28"/>
        <v>522.20000000000005</v>
      </c>
      <c r="R493" s="7">
        <f t="shared" si="29"/>
        <v>270.64</v>
      </c>
      <c r="S493" s="7">
        <f t="shared" si="30"/>
        <v>251.56000000000006</v>
      </c>
      <c r="T493" s="9">
        <f t="shared" si="31"/>
        <v>0.48173113749521262</v>
      </c>
      <c r="U493" s="10">
        <f>YEAR(SalesDataTable[[#This Row],[Order Date]])</f>
        <v>2026</v>
      </c>
      <c r="V493" s="9" t="str">
        <f>"Q"&amp;ROUNDUP(MONTH(SalesDataTable[[#This Row],[Order Date]])/3,0)</f>
        <v>Q2</v>
      </c>
      <c r="W493" s="6">
        <f>MONTH(SalesDataTable[[#This Row],[Order Date]])</f>
        <v>4</v>
      </c>
      <c r="X493" s="9" t="str">
        <f>TEXT(SalesDataTable[[#This Row],[Order Date]],"mmm")</f>
        <v>Apr</v>
      </c>
    </row>
    <row r="494" spans="1:24" ht="15.5">
      <c r="A494" s="3">
        <v>3621</v>
      </c>
      <c r="B494" s="4">
        <v>46115</v>
      </c>
      <c r="C494" s="12">
        <f>YEAR(SalesDataTable[[#This Row],[Order Date]])</f>
        <v>2026</v>
      </c>
      <c r="D494" s="15" t="str">
        <f>"Q"&amp;ROUNDUP(MONTH(SalesDataTable[[#This Row],[Order Date]])/3,0)</f>
        <v>Q2</v>
      </c>
      <c r="E494" s="12">
        <f>MONTH(SalesDataTable[[#This Row],[Order Date]])</f>
        <v>4</v>
      </c>
      <c r="F494" s="12" t="str">
        <f>TEXT(SalesDataTable[[#This Row],[Order Date]], "mmm")</f>
        <v>Apr</v>
      </c>
      <c r="G494" s="5" t="s">
        <v>20</v>
      </c>
      <c r="H494" s="5" t="s">
        <v>33</v>
      </c>
      <c r="I494" s="5" t="s">
        <v>2</v>
      </c>
      <c r="J494" s="5" t="s">
        <v>13</v>
      </c>
      <c r="K494" s="5" t="s">
        <v>4</v>
      </c>
      <c r="L494" s="5" t="s">
        <v>30</v>
      </c>
      <c r="M494" s="6">
        <v>2</v>
      </c>
      <c r="N494" s="7">
        <v>102.63</v>
      </c>
      <c r="O494" s="8">
        <v>0</v>
      </c>
      <c r="P494" s="7">
        <v>50.19</v>
      </c>
      <c r="Q494" s="7">
        <f t="shared" si="28"/>
        <v>205.26</v>
      </c>
      <c r="R494" s="7">
        <f t="shared" si="29"/>
        <v>100.38</v>
      </c>
      <c r="S494" s="7">
        <f t="shared" si="30"/>
        <v>104.88</v>
      </c>
      <c r="T494" s="9">
        <f t="shared" si="31"/>
        <v>0.51096170710318622</v>
      </c>
      <c r="U494" s="10">
        <f>YEAR(SalesDataTable[[#This Row],[Order Date]])</f>
        <v>2026</v>
      </c>
      <c r="V494" s="9" t="str">
        <f>"Q"&amp;ROUNDUP(MONTH(SalesDataTable[[#This Row],[Order Date]])/3,0)</f>
        <v>Q2</v>
      </c>
      <c r="W494" s="6">
        <f>MONTH(SalesDataTable[[#This Row],[Order Date]])</f>
        <v>4</v>
      </c>
      <c r="X494" s="9" t="str">
        <f>TEXT(SalesDataTable[[#This Row],[Order Date]],"mmm")</f>
        <v>Apr</v>
      </c>
    </row>
    <row r="495" spans="1:24" ht="15.5">
      <c r="A495" s="3">
        <v>4681</v>
      </c>
      <c r="B495" s="4">
        <v>46115</v>
      </c>
      <c r="C495" s="12">
        <f>YEAR(SalesDataTable[[#This Row],[Order Date]])</f>
        <v>2026</v>
      </c>
      <c r="D495" s="15" t="str">
        <f>"Q"&amp;ROUNDUP(MONTH(SalesDataTable[[#This Row],[Order Date]])/3,0)</f>
        <v>Q2</v>
      </c>
      <c r="E495" s="12">
        <f>MONTH(SalesDataTable[[#This Row],[Order Date]])</f>
        <v>4</v>
      </c>
      <c r="F495" s="12" t="str">
        <f>TEXT(SalesDataTable[[#This Row],[Order Date]], "mmm")</f>
        <v>Apr</v>
      </c>
      <c r="G495" s="5" t="s">
        <v>20</v>
      </c>
      <c r="H495" s="5" t="s">
        <v>47</v>
      </c>
      <c r="I495" s="5" t="s">
        <v>28</v>
      </c>
      <c r="J495" s="5" t="s">
        <v>3</v>
      </c>
      <c r="K495" s="5" t="s">
        <v>4</v>
      </c>
      <c r="L495" s="5" t="s">
        <v>5</v>
      </c>
      <c r="M495" s="6">
        <v>6</v>
      </c>
      <c r="N495" s="7">
        <v>81.239999999999995</v>
      </c>
      <c r="O495" s="8">
        <v>0</v>
      </c>
      <c r="P495" s="7">
        <v>43.28</v>
      </c>
      <c r="Q495" s="7">
        <f t="shared" si="28"/>
        <v>487.43999999999994</v>
      </c>
      <c r="R495" s="7">
        <f t="shared" si="29"/>
        <v>259.68</v>
      </c>
      <c r="S495" s="7">
        <f t="shared" si="30"/>
        <v>227.75999999999993</v>
      </c>
      <c r="T495" s="9">
        <f t="shared" si="31"/>
        <v>0.46725750861644505</v>
      </c>
      <c r="U495" s="10">
        <f>YEAR(SalesDataTable[[#This Row],[Order Date]])</f>
        <v>2026</v>
      </c>
      <c r="V495" s="9" t="str">
        <f>"Q"&amp;ROUNDUP(MONTH(SalesDataTable[[#This Row],[Order Date]])/3,0)</f>
        <v>Q2</v>
      </c>
      <c r="W495" s="6">
        <f>MONTH(SalesDataTable[[#This Row],[Order Date]])</f>
        <v>4</v>
      </c>
      <c r="X495" s="9" t="str">
        <f>TEXT(SalesDataTable[[#This Row],[Order Date]],"mmm")</f>
        <v>Apr</v>
      </c>
    </row>
    <row r="496" spans="1:24" ht="15.5">
      <c r="A496" s="3">
        <v>4954</v>
      </c>
      <c r="B496" s="4">
        <v>46115</v>
      </c>
      <c r="C496" s="12">
        <f>YEAR(SalesDataTable[[#This Row],[Order Date]])</f>
        <v>2026</v>
      </c>
      <c r="D496" s="15" t="str">
        <f>"Q"&amp;ROUNDUP(MONTH(SalesDataTable[[#This Row],[Order Date]])/3,0)</f>
        <v>Q2</v>
      </c>
      <c r="E496" s="12">
        <f>MONTH(SalesDataTable[[#This Row],[Order Date]])</f>
        <v>4</v>
      </c>
      <c r="F496" s="12" t="str">
        <f>TEXT(SalesDataTable[[#This Row],[Order Date]], "mmm")</f>
        <v>Apr</v>
      </c>
      <c r="G496" s="5" t="s">
        <v>20</v>
      </c>
      <c r="H496" s="5" t="s">
        <v>33</v>
      </c>
      <c r="I496" s="5" t="s">
        <v>2</v>
      </c>
      <c r="J496" s="5" t="s">
        <v>13</v>
      </c>
      <c r="K496" s="5" t="s">
        <v>9</v>
      </c>
      <c r="L496" s="5" t="s">
        <v>46</v>
      </c>
      <c r="M496" s="6">
        <v>3</v>
      </c>
      <c r="N496" s="7">
        <v>72.11</v>
      </c>
      <c r="O496" s="8">
        <v>0.05</v>
      </c>
      <c r="P496" s="7">
        <v>31.63</v>
      </c>
      <c r="Q496" s="7">
        <f t="shared" si="28"/>
        <v>205.51349999999996</v>
      </c>
      <c r="R496" s="7">
        <f t="shared" si="29"/>
        <v>94.89</v>
      </c>
      <c r="S496" s="7">
        <f t="shared" si="30"/>
        <v>110.62349999999996</v>
      </c>
      <c r="T496" s="9">
        <f t="shared" si="31"/>
        <v>0.5382785072513484</v>
      </c>
      <c r="U496" s="10">
        <f>YEAR(SalesDataTable[[#This Row],[Order Date]])</f>
        <v>2026</v>
      </c>
      <c r="V496" s="9" t="str">
        <f>"Q"&amp;ROUNDUP(MONTH(SalesDataTable[[#This Row],[Order Date]])/3,0)</f>
        <v>Q2</v>
      </c>
      <c r="W496" s="6">
        <f>MONTH(SalesDataTable[[#This Row],[Order Date]])</f>
        <v>4</v>
      </c>
      <c r="X496" s="9" t="str">
        <f>TEXT(SalesDataTable[[#This Row],[Order Date]],"mmm")</f>
        <v>Apr</v>
      </c>
    </row>
    <row r="497" spans="1:24" ht="15.5">
      <c r="A497" s="3">
        <v>1153</v>
      </c>
      <c r="B497" s="4">
        <v>46116</v>
      </c>
      <c r="C497" s="12">
        <f>YEAR(SalesDataTable[[#This Row],[Order Date]])</f>
        <v>2026</v>
      </c>
      <c r="D497" s="15" t="str">
        <f>"Q"&amp;ROUNDUP(MONTH(SalesDataTable[[#This Row],[Order Date]])/3,0)</f>
        <v>Q2</v>
      </c>
      <c r="E497" s="12">
        <f>MONTH(SalesDataTable[[#This Row],[Order Date]])</f>
        <v>4</v>
      </c>
      <c r="F497" s="12" t="str">
        <f>TEXT(SalesDataTable[[#This Row],[Order Date]], "mmm")</f>
        <v>Apr</v>
      </c>
      <c r="G497" s="5" t="s">
        <v>11</v>
      </c>
      <c r="H497" s="5" t="s">
        <v>52</v>
      </c>
      <c r="I497" s="5" t="s">
        <v>19</v>
      </c>
      <c r="J497" s="5" t="s">
        <v>13</v>
      </c>
      <c r="K497" s="5" t="s">
        <v>9</v>
      </c>
      <c r="L497" s="5" t="s">
        <v>10</v>
      </c>
      <c r="M497" s="6">
        <v>4</v>
      </c>
      <c r="N497" s="7">
        <v>90.15</v>
      </c>
      <c r="O497" s="8">
        <v>0</v>
      </c>
      <c r="P497" s="7">
        <v>44.9</v>
      </c>
      <c r="Q497" s="7">
        <f t="shared" si="28"/>
        <v>360.6</v>
      </c>
      <c r="R497" s="7">
        <f t="shared" si="29"/>
        <v>179.6</v>
      </c>
      <c r="S497" s="7">
        <f t="shared" si="30"/>
        <v>181.00000000000003</v>
      </c>
      <c r="T497" s="9">
        <f t="shared" si="31"/>
        <v>0.50194120909595119</v>
      </c>
      <c r="U497" s="10">
        <f>YEAR(SalesDataTable[[#This Row],[Order Date]])</f>
        <v>2026</v>
      </c>
      <c r="V497" s="9" t="str">
        <f>"Q"&amp;ROUNDUP(MONTH(SalesDataTable[[#This Row],[Order Date]])/3,0)</f>
        <v>Q2</v>
      </c>
      <c r="W497" s="6">
        <f>MONTH(SalesDataTable[[#This Row],[Order Date]])</f>
        <v>4</v>
      </c>
      <c r="X497" s="9" t="str">
        <f>TEXT(SalesDataTable[[#This Row],[Order Date]],"mmm")</f>
        <v>Apr</v>
      </c>
    </row>
    <row r="498" spans="1:24" ht="15.5">
      <c r="A498" s="3">
        <v>1383</v>
      </c>
      <c r="B498" s="4">
        <v>46116</v>
      </c>
      <c r="C498" s="12">
        <f>YEAR(SalesDataTable[[#This Row],[Order Date]])</f>
        <v>2026</v>
      </c>
      <c r="D498" s="15" t="str">
        <f>"Q"&amp;ROUNDUP(MONTH(SalesDataTable[[#This Row],[Order Date]])/3,0)</f>
        <v>Q2</v>
      </c>
      <c r="E498" s="12">
        <f>MONTH(SalesDataTable[[#This Row],[Order Date]])</f>
        <v>4</v>
      </c>
      <c r="F498" s="12" t="str">
        <f>TEXT(SalesDataTable[[#This Row],[Order Date]], "mmm")</f>
        <v>Apr</v>
      </c>
      <c r="G498" s="5" t="s">
        <v>20</v>
      </c>
      <c r="H498" s="5" t="s">
        <v>21</v>
      </c>
      <c r="I498" s="5" t="s">
        <v>19</v>
      </c>
      <c r="J498" s="5" t="s">
        <v>3</v>
      </c>
      <c r="K498" s="5" t="s">
        <v>4</v>
      </c>
      <c r="L498" s="5" t="s">
        <v>22</v>
      </c>
      <c r="M498" s="6">
        <v>1</v>
      </c>
      <c r="N498" s="7">
        <v>50.7</v>
      </c>
      <c r="O498" s="8">
        <v>0.05</v>
      </c>
      <c r="P498" s="7">
        <v>21.85</v>
      </c>
      <c r="Q498" s="7">
        <f t="shared" si="28"/>
        <v>48.164999999999999</v>
      </c>
      <c r="R498" s="7">
        <f t="shared" si="29"/>
        <v>21.85</v>
      </c>
      <c r="S498" s="7">
        <f t="shared" si="30"/>
        <v>26.314999999999998</v>
      </c>
      <c r="T498" s="9">
        <f t="shared" si="31"/>
        <v>0.54635108481262329</v>
      </c>
      <c r="U498" s="10">
        <f>YEAR(SalesDataTable[[#This Row],[Order Date]])</f>
        <v>2026</v>
      </c>
      <c r="V498" s="9" t="str">
        <f>"Q"&amp;ROUNDUP(MONTH(SalesDataTable[[#This Row],[Order Date]])/3,0)</f>
        <v>Q2</v>
      </c>
      <c r="W498" s="6">
        <f>MONTH(SalesDataTable[[#This Row],[Order Date]])</f>
        <v>4</v>
      </c>
      <c r="X498" s="9" t="str">
        <f>TEXT(SalesDataTable[[#This Row],[Order Date]],"mmm")</f>
        <v>Apr</v>
      </c>
    </row>
    <row r="499" spans="1:24" ht="15.5">
      <c r="A499" s="3">
        <v>2583</v>
      </c>
      <c r="B499" s="4">
        <v>46116</v>
      </c>
      <c r="C499" s="12">
        <f>YEAR(SalesDataTable[[#This Row],[Order Date]])</f>
        <v>2026</v>
      </c>
      <c r="D499" s="15" t="str">
        <f>"Q"&amp;ROUNDUP(MONTH(SalesDataTable[[#This Row],[Order Date]])/3,0)</f>
        <v>Q2</v>
      </c>
      <c r="E499" s="12">
        <f>MONTH(SalesDataTable[[#This Row],[Order Date]])</f>
        <v>4</v>
      </c>
      <c r="F499" s="12" t="str">
        <f>TEXT(SalesDataTable[[#This Row],[Order Date]], "mmm")</f>
        <v>Apr</v>
      </c>
      <c r="G499" s="5" t="s">
        <v>0</v>
      </c>
      <c r="H499" s="5" t="s">
        <v>1</v>
      </c>
      <c r="I499" s="5" t="s">
        <v>2</v>
      </c>
      <c r="J499" s="5" t="s">
        <v>3</v>
      </c>
      <c r="K499" s="5" t="s">
        <v>34</v>
      </c>
      <c r="L499" s="5" t="s">
        <v>35</v>
      </c>
      <c r="M499" s="6">
        <v>1</v>
      </c>
      <c r="N499" s="7">
        <v>41.13</v>
      </c>
      <c r="O499" s="8">
        <v>0</v>
      </c>
      <c r="P499" s="7">
        <v>15.04</v>
      </c>
      <c r="Q499" s="7">
        <f t="shared" si="28"/>
        <v>41.13</v>
      </c>
      <c r="R499" s="7">
        <f t="shared" si="29"/>
        <v>15.04</v>
      </c>
      <c r="S499" s="7">
        <f t="shared" si="30"/>
        <v>26.090000000000003</v>
      </c>
      <c r="T499" s="9">
        <f t="shared" si="31"/>
        <v>0.63433017262338931</v>
      </c>
      <c r="U499" s="10">
        <f>YEAR(SalesDataTable[[#This Row],[Order Date]])</f>
        <v>2026</v>
      </c>
      <c r="V499" s="9" t="str">
        <f>"Q"&amp;ROUNDUP(MONTH(SalesDataTable[[#This Row],[Order Date]])/3,0)</f>
        <v>Q2</v>
      </c>
      <c r="W499" s="6">
        <f>MONTH(SalesDataTable[[#This Row],[Order Date]])</f>
        <v>4</v>
      </c>
      <c r="X499" s="9" t="str">
        <f>TEXT(SalesDataTable[[#This Row],[Order Date]],"mmm")</f>
        <v>Apr</v>
      </c>
    </row>
    <row r="500" spans="1:24" ht="15.5">
      <c r="A500" s="3">
        <v>4074</v>
      </c>
      <c r="B500" s="4">
        <v>46116</v>
      </c>
      <c r="C500" s="12">
        <f>YEAR(SalesDataTable[[#This Row],[Order Date]])</f>
        <v>2026</v>
      </c>
      <c r="D500" s="15" t="str">
        <f>"Q"&amp;ROUNDUP(MONTH(SalesDataTable[[#This Row],[Order Date]])/3,0)</f>
        <v>Q2</v>
      </c>
      <c r="E500" s="12">
        <f>MONTH(SalesDataTable[[#This Row],[Order Date]])</f>
        <v>4</v>
      </c>
      <c r="F500" s="12" t="str">
        <f>TEXT(SalesDataTable[[#This Row],[Order Date]], "mmm")</f>
        <v>Apr</v>
      </c>
      <c r="G500" s="5" t="s">
        <v>6</v>
      </c>
      <c r="H500" s="5" t="s">
        <v>7</v>
      </c>
      <c r="I500" s="5" t="s">
        <v>19</v>
      </c>
      <c r="J500" s="5" t="s">
        <v>3</v>
      </c>
      <c r="K500" s="5" t="s">
        <v>23</v>
      </c>
      <c r="L500" s="5" t="s">
        <v>51</v>
      </c>
      <c r="M500" s="6">
        <v>1</v>
      </c>
      <c r="N500" s="7">
        <v>121.66</v>
      </c>
      <c r="O500" s="8">
        <v>0</v>
      </c>
      <c r="P500" s="7">
        <v>61.37</v>
      </c>
      <c r="Q500" s="7">
        <f t="shared" si="28"/>
        <v>121.66</v>
      </c>
      <c r="R500" s="7">
        <f t="shared" si="29"/>
        <v>61.37</v>
      </c>
      <c r="S500" s="7">
        <f t="shared" si="30"/>
        <v>60.29</v>
      </c>
      <c r="T500" s="9">
        <f t="shared" si="31"/>
        <v>0.49556140062469178</v>
      </c>
      <c r="U500" s="10">
        <f>YEAR(SalesDataTable[[#This Row],[Order Date]])</f>
        <v>2026</v>
      </c>
      <c r="V500" s="9" t="str">
        <f>"Q"&amp;ROUNDUP(MONTH(SalesDataTable[[#This Row],[Order Date]])/3,0)</f>
        <v>Q2</v>
      </c>
      <c r="W500" s="6">
        <f>MONTH(SalesDataTable[[#This Row],[Order Date]])</f>
        <v>4</v>
      </c>
      <c r="X500" s="9" t="str">
        <f>TEXT(SalesDataTable[[#This Row],[Order Date]],"mmm")</f>
        <v>Apr</v>
      </c>
    </row>
    <row r="501" spans="1:24" ht="15.5">
      <c r="A501" s="3">
        <v>4301</v>
      </c>
      <c r="B501" s="4">
        <v>46116</v>
      </c>
      <c r="C501" s="12">
        <f>YEAR(SalesDataTable[[#This Row],[Order Date]])</f>
        <v>2026</v>
      </c>
      <c r="D501" s="15" t="str">
        <f>"Q"&amp;ROUNDUP(MONTH(SalesDataTable[[#This Row],[Order Date]])/3,0)</f>
        <v>Q2</v>
      </c>
      <c r="E501" s="12">
        <f>MONTH(SalesDataTable[[#This Row],[Order Date]])</f>
        <v>4</v>
      </c>
      <c r="F501" s="12" t="str">
        <f>TEXT(SalesDataTable[[#This Row],[Order Date]], "mmm")</f>
        <v>Apr</v>
      </c>
      <c r="G501" s="5" t="s">
        <v>11</v>
      </c>
      <c r="H501" s="5" t="s">
        <v>52</v>
      </c>
      <c r="I501" s="5" t="s">
        <v>19</v>
      </c>
      <c r="J501" s="5" t="s">
        <v>13</v>
      </c>
      <c r="K501" s="5" t="s">
        <v>34</v>
      </c>
      <c r="L501" s="5" t="s">
        <v>38</v>
      </c>
      <c r="M501" s="6">
        <v>1</v>
      </c>
      <c r="N501" s="7">
        <v>122.77</v>
      </c>
      <c r="O501" s="8">
        <v>0.1</v>
      </c>
      <c r="P501" s="7">
        <v>70.59</v>
      </c>
      <c r="Q501" s="7">
        <f t="shared" si="28"/>
        <v>110.49299999999999</v>
      </c>
      <c r="R501" s="7">
        <f t="shared" si="29"/>
        <v>70.59</v>
      </c>
      <c r="S501" s="7">
        <f t="shared" si="30"/>
        <v>39.902999999999992</v>
      </c>
      <c r="T501" s="9">
        <f t="shared" si="31"/>
        <v>0.36113599956558329</v>
      </c>
      <c r="U501" s="10">
        <f>YEAR(SalesDataTable[[#This Row],[Order Date]])</f>
        <v>2026</v>
      </c>
      <c r="V501" s="9" t="str">
        <f>"Q"&amp;ROUNDUP(MONTH(SalesDataTable[[#This Row],[Order Date]])/3,0)</f>
        <v>Q2</v>
      </c>
      <c r="W501" s="6">
        <f>MONTH(SalesDataTable[[#This Row],[Order Date]])</f>
        <v>4</v>
      </c>
      <c r="X501" s="9" t="str">
        <f>TEXT(SalesDataTable[[#This Row],[Order Date]],"mmm")</f>
        <v>Apr</v>
      </c>
    </row>
    <row r="502" spans="1:24" ht="15.5">
      <c r="A502" s="3">
        <v>4692</v>
      </c>
      <c r="B502" s="4">
        <v>46116</v>
      </c>
      <c r="C502" s="12">
        <f>YEAR(SalesDataTable[[#This Row],[Order Date]])</f>
        <v>2026</v>
      </c>
      <c r="D502" s="15" t="str">
        <f>"Q"&amp;ROUNDUP(MONTH(SalesDataTable[[#This Row],[Order Date]])/3,0)</f>
        <v>Q2</v>
      </c>
      <c r="E502" s="12">
        <f>MONTH(SalesDataTable[[#This Row],[Order Date]])</f>
        <v>4</v>
      </c>
      <c r="F502" s="12" t="str">
        <f>TEXT(SalesDataTable[[#This Row],[Order Date]], "mmm")</f>
        <v>Apr</v>
      </c>
      <c r="G502" s="5" t="s">
        <v>20</v>
      </c>
      <c r="H502" s="5" t="s">
        <v>47</v>
      </c>
      <c r="I502" s="5" t="s">
        <v>2</v>
      </c>
      <c r="J502" s="5" t="s">
        <v>3</v>
      </c>
      <c r="K502" s="5" t="s">
        <v>4</v>
      </c>
      <c r="L502" s="5" t="s">
        <v>22</v>
      </c>
      <c r="M502" s="6">
        <v>1</v>
      </c>
      <c r="N502" s="7">
        <v>49.96</v>
      </c>
      <c r="O502" s="8">
        <v>0</v>
      </c>
      <c r="P502" s="7">
        <v>22.13</v>
      </c>
      <c r="Q502" s="7">
        <f t="shared" si="28"/>
        <v>49.96</v>
      </c>
      <c r="R502" s="7">
        <f t="shared" si="29"/>
        <v>22.13</v>
      </c>
      <c r="S502" s="7">
        <f t="shared" si="30"/>
        <v>27.830000000000002</v>
      </c>
      <c r="T502" s="9">
        <f t="shared" si="31"/>
        <v>0.55704563650920735</v>
      </c>
      <c r="U502" s="10">
        <f>YEAR(SalesDataTable[[#This Row],[Order Date]])</f>
        <v>2026</v>
      </c>
      <c r="V502" s="9" t="str">
        <f>"Q"&amp;ROUNDUP(MONTH(SalesDataTable[[#This Row],[Order Date]])/3,0)</f>
        <v>Q2</v>
      </c>
      <c r="W502" s="6">
        <f>MONTH(SalesDataTable[[#This Row],[Order Date]])</f>
        <v>4</v>
      </c>
      <c r="X502" s="9" t="str">
        <f>TEXT(SalesDataTable[[#This Row],[Order Date]],"mmm")</f>
        <v>Apr</v>
      </c>
    </row>
    <row r="503" spans="1:24" ht="15.5">
      <c r="A503" s="3">
        <v>1951</v>
      </c>
      <c r="B503" s="4">
        <v>46117</v>
      </c>
      <c r="C503" s="12">
        <f>YEAR(SalesDataTable[[#This Row],[Order Date]])</f>
        <v>2026</v>
      </c>
      <c r="D503" s="15" t="str">
        <f>"Q"&amp;ROUNDUP(MONTH(SalesDataTable[[#This Row],[Order Date]])/3,0)</f>
        <v>Q2</v>
      </c>
      <c r="E503" s="12">
        <f>MONTH(SalesDataTable[[#This Row],[Order Date]])</f>
        <v>4</v>
      </c>
      <c r="F503" s="12" t="str">
        <f>TEXT(SalesDataTable[[#This Row],[Order Date]], "mmm")</f>
        <v>Apr</v>
      </c>
      <c r="G503" s="5" t="s">
        <v>20</v>
      </c>
      <c r="H503" s="5" t="s">
        <v>33</v>
      </c>
      <c r="I503" s="5" t="s">
        <v>28</v>
      </c>
      <c r="J503" s="5" t="s">
        <v>3</v>
      </c>
      <c r="K503" s="5" t="s">
        <v>9</v>
      </c>
      <c r="L503" s="5" t="s">
        <v>37</v>
      </c>
      <c r="M503" s="6">
        <v>2</v>
      </c>
      <c r="N503" s="7">
        <v>155.13</v>
      </c>
      <c r="O503" s="8">
        <v>0.15</v>
      </c>
      <c r="P503" s="7">
        <v>80.959999999999994</v>
      </c>
      <c r="Q503" s="7">
        <f t="shared" si="28"/>
        <v>263.721</v>
      </c>
      <c r="R503" s="7">
        <f t="shared" si="29"/>
        <v>161.91999999999999</v>
      </c>
      <c r="S503" s="7">
        <f t="shared" si="30"/>
        <v>101.80100000000002</v>
      </c>
      <c r="T503" s="9">
        <f t="shared" si="31"/>
        <v>0.38601779911345707</v>
      </c>
      <c r="U503" s="10">
        <f>YEAR(SalesDataTable[[#This Row],[Order Date]])</f>
        <v>2026</v>
      </c>
      <c r="V503" s="9" t="str">
        <f>"Q"&amp;ROUNDUP(MONTH(SalesDataTable[[#This Row],[Order Date]])/3,0)</f>
        <v>Q2</v>
      </c>
      <c r="W503" s="6">
        <f>MONTH(SalesDataTable[[#This Row],[Order Date]])</f>
        <v>4</v>
      </c>
      <c r="X503" s="9" t="str">
        <f>TEXT(SalesDataTable[[#This Row],[Order Date]],"mmm")</f>
        <v>Apr</v>
      </c>
    </row>
    <row r="504" spans="1:24" ht="15.5">
      <c r="A504" s="3">
        <v>2111</v>
      </c>
      <c r="B504" s="4">
        <v>46117</v>
      </c>
      <c r="C504" s="12">
        <f>YEAR(SalesDataTable[[#This Row],[Order Date]])</f>
        <v>2026</v>
      </c>
      <c r="D504" s="15" t="str">
        <f>"Q"&amp;ROUNDUP(MONTH(SalesDataTable[[#This Row],[Order Date]])/3,0)</f>
        <v>Q2</v>
      </c>
      <c r="E504" s="12">
        <f>MONTH(SalesDataTable[[#This Row],[Order Date]])</f>
        <v>4</v>
      </c>
      <c r="F504" s="12" t="str">
        <f>TEXT(SalesDataTable[[#This Row],[Order Date]], "mmm")</f>
        <v>Apr</v>
      </c>
      <c r="G504" s="5" t="s">
        <v>20</v>
      </c>
      <c r="H504" s="5" t="s">
        <v>47</v>
      </c>
      <c r="I504" s="5" t="s">
        <v>2</v>
      </c>
      <c r="J504" s="5" t="s">
        <v>13</v>
      </c>
      <c r="K504" s="5" t="s">
        <v>9</v>
      </c>
      <c r="L504" s="5" t="s">
        <v>46</v>
      </c>
      <c r="M504" s="6">
        <v>3</v>
      </c>
      <c r="N504" s="7">
        <v>69.83</v>
      </c>
      <c r="O504" s="8">
        <v>0.05</v>
      </c>
      <c r="P504" s="7">
        <v>31.53</v>
      </c>
      <c r="Q504" s="7">
        <f t="shared" si="28"/>
        <v>199.0155</v>
      </c>
      <c r="R504" s="7">
        <f t="shared" si="29"/>
        <v>94.59</v>
      </c>
      <c r="S504" s="7">
        <f t="shared" si="30"/>
        <v>104.4255</v>
      </c>
      <c r="T504" s="9">
        <f t="shared" si="31"/>
        <v>0.52471038687941396</v>
      </c>
      <c r="U504" s="10">
        <f>YEAR(SalesDataTable[[#This Row],[Order Date]])</f>
        <v>2026</v>
      </c>
      <c r="V504" s="9" t="str">
        <f>"Q"&amp;ROUNDUP(MONTH(SalesDataTable[[#This Row],[Order Date]])/3,0)</f>
        <v>Q2</v>
      </c>
      <c r="W504" s="6">
        <f>MONTH(SalesDataTable[[#This Row],[Order Date]])</f>
        <v>4</v>
      </c>
      <c r="X504" s="9" t="str">
        <f>TEXT(SalesDataTable[[#This Row],[Order Date]],"mmm")</f>
        <v>Apr</v>
      </c>
    </row>
    <row r="505" spans="1:24" ht="15.5">
      <c r="A505" s="3">
        <v>2933</v>
      </c>
      <c r="B505" s="4">
        <v>46117</v>
      </c>
      <c r="C505" s="12">
        <f>YEAR(SalesDataTable[[#This Row],[Order Date]])</f>
        <v>2026</v>
      </c>
      <c r="D505" s="15" t="str">
        <f>"Q"&amp;ROUNDUP(MONTH(SalesDataTable[[#This Row],[Order Date]])/3,0)</f>
        <v>Q2</v>
      </c>
      <c r="E505" s="12">
        <f>MONTH(SalesDataTable[[#This Row],[Order Date]])</f>
        <v>4</v>
      </c>
      <c r="F505" s="12" t="str">
        <f>TEXT(SalesDataTable[[#This Row],[Order Date]], "mmm")</f>
        <v>Apr</v>
      </c>
      <c r="G505" s="5" t="s">
        <v>6</v>
      </c>
      <c r="H505" s="5" t="s">
        <v>27</v>
      </c>
      <c r="I505" s="5" t="s">
        <v>19</v>
      </c>
      <c r="J505" s="5" t="s">
        <v>3</v>
      </c>
      <c r="K505" s="5" t="s">
        <v>14</v>
      </c>
      <c r="L505" s="5" t="s">
        <v>15</v>
      </c>
      <c r="M505" s="6">
        <v>1</v>
      </c>
      <c r="N505" s="7">
        <v>35.4</v>
      </c>
      <c r="O505" s="8">
        <v>0</v>
      </c>
      <c r="P505" s="7">
        <v>13.37</v>
      </c>
      <c r="Q505" s="7">
        <f t="shared" si="28"/>
        <v>35.4</v>
      </c>
      <c r="R505" s="7">
        <f t="shared" si="29"/>
        <v>13.37</v>
      </c>
      <c r="S505" s="7">
        <f t="shared" si="30"/>
        <v>22.03</v>
      </c>
      <c r="T505" s="9">
        <f t="shared" si="31"/>
        <v>0.62231638418079105</v>
      </c>
      <c r="U505" s="10">
        <f>YEAR(SalesDataTable[[#This Row],[Order Date]])</f>
        <v>2026</v>
      </c>
      <c r="V505" s="9" t="str">
        <f>"Q"&amp;ROUNDUP(MONTH(SalesDataTable[[#This Row],[Order Date]])/3,0)</f>
        <v>Q2</v>
      </c>
      <c r="W505" s="6">
        <f>MONTH(SalesDataTable[[#This Row],[Order Date]])</f>
        <v>4</v>
      </c>
      <c r="X505" s="9" t="str">
        <f>TEXT(SalesDataTable[[#This Row],[Order Date]],"mmm")</f>
        <v>Apr</v>
      </c>
    </row>
    <row r="506" spans="1:24" ht="15.5">
      <c r="A506" s="3">
        <v>3263</v>
      </c>
      <c r="B506" s="4">
        <v>46117</v>
      </c>
      <c r="C506" s="12">
        <f>YEAR(SalesDataTable[[#This Row],[Order Date]])</f>
        <v>2026</v>
      </c>
      <c r="D506" s="15" t="str">
        <f>"Q"&amp;ROUNDUP(MONTH(SalesDataTable[[#This Row],[Order Date]])/3,0)</f>
        <v>Q2</v>
      </c>
      <c r="E506" s="12">
        <f>MONTH(SalesDataTable[[#This Row],[Order Date]])</f>
        <v>4</v>
      </c>
      <c r="F506" s="12" t="str">
        <f>TEXT(SalesDataTable[[#This Row],[Order Date]], "mmm")</f>
        <v>Apr</v>
      </c>
      <c r="G506" s="5" t="s">
        <v>20</v>
      </c>
      <c r="H506" s="5" t="s">
        <v>31</v>
      </c>
      <c r="I506" s="5" t="s">
        <v>2</v>
      </c>
      <c r="J506" s="5" t="s">
        <v>13</v>
      </c>
      <c r="K506" s="5" t="s">
        <v>34</v>
      </c>
      <c r="L506" s="5" t="s">
        <v>45</v>
      </c>
      <c r="M506" s="6">
        <v>1</v>
      </c>
      <c r="N506" s="7">
        <v>51.75</v>
      </c>
      <c r="O506" s="8">
        <v>0.1</v>
      </c>
      <c r="P506" s="7">
        <v>22.1</v>
      </c>
      <c r="Q506" s="7">
        <f t="shared" si="28"/>
        <v>46.575000000000003</v>
      </c>
      <c r="R506" s="7">
        <f t="shared" si="29"/>
        <v>22.1</v>
      </c>
      <c r="S506" s="7">
        <f t="shared" si="30"/>
        <v>24.475000000000001</v>
      </c>
      <c r="T506" s="9">
        <f t="shared" si="31"/>
        <v>0.52549651100375738</v>
      </c>
      <c r="U506" s="10">
        <f>YEAR(SalesDataTable[[#This Row],[Order Date]])</f>
        <v>2026</v>
      </c>
      <c r="V506" s="9" t="str">
        <f>"Q"&amp;ROUNDUP(MONTH(SalesDataTable[[#This Row],[Order Date]])/3,0)</f>
        <v>Q2</v>
      </c>
      <c r="W506" s="6">
        <f>MONTH(SalesDataTable[[#This Row],[Order Date]])</f>
        <v>4</v>
      </c>
      <c r="X506" s="9" t="str">
        <f>TEXT(SalesDataTable[[#This Row],[Order Date]],"mmm")</f>
        <v>Apr</v>
      </c>
    </row>
    <row r="507" spans="1:24" ht="15.5">
      <c r="A507" s="3">
        <v>4764</v>
      </c>
      <c r="B507" s="4">
        <v>46117</v>
      </c>
      <c r="C507" s="12">
        <f>YEAR(SalesDataTable[[#This Row],[Order Date]])</f>
        <v>2026</v>
      </c>
      <c r="D507" s="15" t="str">
        <f>"Q"&amp;ROUNDUP(MONTH(SalesDataTable[[#This Row],[Order Date]])/3,0)</f>
        <v>Q2</v>
      </c>
      <c r="E507" s="12">
        <f>MONTH(SalesDataTable[[#This Row],[Order Date]])</f>
        <v>4</v>
      </c>
      <c r="F507" s="12" t="str">
        <f>TEXT(SalesDataTable[[#This Row],[Order Date]], "mmm")</f>
        <v>Apr</v>
      </c>
      <c r="G507" s="5" t="s">
        <v>20</v>
      </c>
      <c r="H507" s="5" t="s">
        <v>47</v>
      </c>
      <c r="I507" s="5" t="s">
        <v>28</v>
      </c>
      <c r="J507" s="5" t="s">
        <v>13</v>
      </c>
      <c r="K507" s="5" t="s">
        <v>4</v>
      </c>
      <c r="L507" s="5" t="s">
        <v>26</v>
      </c>
      <c r="M507" s="6">
        <v>6</v>
      </c>
      <c r="N507" s="7">
        <v>39.6</v>
      </c>
      <c r="O507" s="8">
        <v>0.15</v>
      </c>
      <c r="P507" s="7">
        <v>17.010000000000002</v>
      </c>
      <c r="Q507" s="7">
        <f t="shared" si="28"/>
        <v>201.96</v>
      </c>
      <c r="R507" s="7">
        <f t="shared" si="29"/>
        <v>102.06</v>
      </c>
      <c r="S507" s="7">
        <f t="shared" si="30"/>
        <v>99.9</v>
      </c>
      <c r="T507" s="9">
        <f t="shared" si="31"/>
        <v>0.49465240641711233</v>
      </c>
      <c r="U507" s="10">
        <f>YEAR(SalesDataTable[[#This Row],[Order Date]])</f>
        <v>2026</v>
      </c>
      <c r="V507" s="9" t="str">
        <f>"Q"&amp;ROUNDUP(MONTH(SalesDataTable[[#This Row],[Order Date]])/3,0)</f>
        <v>Q2</v>
      </c>
      <c r="W507" s="6">
        <f>MONTH(SalesDataTable[[#This Row],[Order Date]])</f>
        <v>4</v>
      </c>
      <c r="X507" s="9" t="str">
        <f>TEXT(SalesDataTable[[#This Row],[Order Date]],"mmm")</f>
        <v>Apr</v>
      </c>
    </row>
    <row r="508" spans="1:24" ht="15.5">
      <c r="A508" s="3">
        <v>28</v>
      </c>
      <c r="B508" s="4">
        <v>46118</v>
      </c>
      <c r="C508" s="12">
        <f>YEAR(SalesDataTable[[#This Row],[Order Date]])</f>
        <v>2026</v>
      </c>
      <c r="D508" s="15" t="str">
        <f>"Q"&amp;ROUNDUP(MONTH(SalesDataTable[[#This Row],[Order Date]])/3,0)</f>
        <v>Q2</v>
      </c>
      <c r="E508" s="12">
        <f>MONTH(SalesDataTable[[#This Row],[Order Date]])</f>
        <v>4</v>
      </c>
      <c r="F508" s="12" t="str">
        <f>TEXT(SalesDataTable[[#This Row],[Order Date]], "mmm")</f>
        <v>Apr</v>
      </c>
      <c r="G508" s="5" t="s">
        <v>6</v>
      </c>
      <c r="H508" s="5" t="s">
        <v>27</v>
      </c>
      <c r="I508" s="5" t="s">
        <v>19</v>
      </c>
      <c r="J508" s="5" t="s">
        <v>13</v>
      </c>
      <c r="K508" s="5" t="s">
        <v>34</v>
      </c>
      <c r="L508" s="5" t="s">
        <v>38</v>
      </c>
      <c r="M508" s="6">
        <v>2</v>
      </c>
      <c r="N508" s="7">
        <v>125.94</v>
      </c>
      <c r="O508" s="8">
        <v>0.05</v>
      </c>
      <c r="P508" s="7">
        <v>70.94</v>
      </c>
      <c r="Q508" s="7">
        <f t="shared" si="28"/>
        <v>239.28599999999997</v>
      </c>
      <c r="R508" s="7">
        <f t="shared" si="29"/>
        <v>141.88</v>
      </c>
      <c r="S508" s="7">
        <f t="shared" si="30"/>
        <v>97.405999999999977</v>
      </c>
      <c r="T508" s="9">
        <f t="shared" si="31"/>
        <v>0.40706936469329585</v>
      </c>
      <c r="U508" s="10">
        <f>YEAR(SalesDataTable[[#This Row],[Order Date]])</f>
        <v>2026</v>
      </c>
      <c r="V508" s="9" t="str">
        <f>"Q"&amp;ROUNDUP(MONTH(SalesDataTable[[#This Row],[Order Date]])/3,0)</f>
        <v>Q2</v>
      </c>
      <c r="W508" s="6">
        <f>MONTH(SalesDataTable[[#This Row],[Order Date]])</f>
        <v>4</v>
      </c>
      <c r="X508" s="9" t="str">
        <f>TEXT(SalesDataTable[[#This Row],[Order Date]],"mmm")</f>
        <v>Apr</v>
      </c>
    </row>
    <row r="509" spans="1:24" ht="15.5">
      <c r="A509" s="3">
        <v>581</v>
      </c>
      <c r="B509" s="4">
        <v>46118</v>
      </c>
      <c r="C509" s="12">
        <f>YEAR(SalesDataTable[[#This Row],[Order Date]])</f>
        <v>2026</v>
      </c>
      <c r="D509" s="15" t="str">
        <f>"Q"&amp;ROUNDUP(MONTH(SalesDataTable[[#This Row],[Order Date]])/3,0)</f>
        <v>Q2</v>
      </c>
      <c r="E509" s="12">
        <f>MONTH(SalesDataTable[[#This Row],[Order Date]])</f>
        <v>4</v>
      </c>
      <c r="F509" s="12" t="str">
        <f>TEXT(SalesDataTable[[#This Row],[Order Date]], "mmm")</f>
        <v>Apr</v>
      </c>
      <c r="G509" s="5" t="s">
        <v>6</v>
      </c>
      <c r="H509" s="5" t="s">
        <v>7</v>
      </c>
      <c r="I509" s="5" t="s">
        <v>2</v>
      </c>
      <c r="J509" s="5" t="s">
        <v>3</v>
      </c>
      <c r="K509" s="5" t="s">
        <v>23</v>
      </c>
      <c r="L509" s="5" t="s">
        <v>51</v>
      </c>
      <c r="M509" s="6">
        <v>3</v>
      </c>
      <c r="N509" s="7">
        <v>124.67</v>
      </c>
      <c r="O509" s="8">
        <v>0</v>
      </c>
      <c r="P509" s="7">
        <v>61.46</v>
      </c>
      <c r="Q509" s="7">
        <f t="shared" si="28"/>
        <v>374.01</v>
      </c>
      <c r="R509" s="7">
        <f t="shared" si="29"/>
        <v>184.38</v>
      </c>
      <c r="S509" s="7">
        <f t="shared" si="30"/>
        <v>189.63</v>
      </c>
      <c r="T509" s="9">
        <f t="shared" si="31"/>
        <v>0.50701852891633914</v>
      </c>
      <c r="U509" s="10">
        <f>YEAR(SalesDataTable[[#This Row],[Order Date]])</f>
        <v>2026</v>
      </c>
      <c r="V509" s="9" t="str">
        <f>"Q"&amp;ROUNDUP(MONTH(SalesDataTable[[#This Row],[Order Date]])/3,0)</f>
        <v>Q2</v>
      </c>
      <c r="W509" s="6">
        <f>MONTH(SalesDataTable[[#This Row],[Order Date]])</f>
        <v>4</v>
      </c>
      <c r="X509" s="9" t="str">
        <f>TEXT(SalesDataTable[[#This Row],[Order Date]],"mmm")</f>
        <v>Apr</v>
      </c>
    </row>
    <row r="510" spans="1:24" ht="15.5">
      <c r="A510" s="3">
        <v>643</v>
      </c>
      <c r="B510" s="4">
        <v>46118</v>
      </c>
      <c r="C510" s="12">
        <f>YEAR(SalesDataTable[[#This Row],[Order Date]])</f>
        <v>2026</v>
      </c>
      <c r="D510" s="15" t="str">
        <f>"Q"&amp;ROUNDUP(MONTH(SalesDataTable[[#This Row],[Order Date]])/3,0)</f>
        <v>Q2</v>
      </c>
      <c r="E510" s="12">
        <f>MONTH(SalesDataTable[[#This Row],[Order Date]])</f>
        <v>4</v>
      </c>
      <c r="F510" s="12" t="str">
        <f>TEXT(SalesDataTable[[#This Row],[Order Date]], "mmm")</f>
        <v>Apr</v>
      </c>
      <c r="G510" s="5" t="s">
        <v>20</v>
      </c>
      <c r="H510" s="5" t="s">
        <v>33</v>
      </c>
      <c r="I510" s="5" t="s">
        <v>2</v>
      </c>
      <c r="J510" s="5" t="s">
        <v>3</v>
      </c>
      <c r="K510" s="5" t="s">
        <v>9</v>
      </c>
      <c r="L510" s="5" t="s">
        <v>46</v>
      </c>
      <c r="M510" s="6">
        <v>2</v>
      </c>
      <c r="N510" s="7">
        <v>72.260000000000005</v>
      </c>
      <c r="O510" s="8">
        <v>0</v>
      </c>
      <c r="P510" s="7">
        <v>33.21</v>
      </c>
      <c r="Q510" s="7">
        <f t="shared" si="28"/>
        <v>144.52000000000001</v>
      </c>
      <c r="R510" s="7">
        <f t="shared" si="29"/>
        <v>66.42</v>
      </c>
      <c r="S510" s="7">
        <f t="shared" si="30"/>
        <v>78.100000000000009</v>
      </c>
      <c r="T510" s="9">
        <f t="shared" si="31"/>
        <v>0.54040963188486024</v>
      </c>
      <c r="U510" s="10">
        <f>YEAR(SalesDataTable[[#This Row],[Order Date]])</f>
        <v>2026</v>
      </c>
      <c r="V510" s="9" t="str">
        <f>"Q"&amp;ROUNDUP(MONTH(SalesDataTable[[#This Row],[Order Date]])/3,0)</f>
        <v>Q2</v>
      </c>
      <c r="W510" s="6">
        <f>MONTH(SalesDataTable[[#This Row],[Order Date]])</f>
        <v>4</v>
      </c>
      <c r="X510" s="9" t="str">
        <f>TEXT(SalesDataTable[[#This Row],[Order Date]],"mmm")</f>
        <v>Apr</v>
      </c>
    </row>
    <row r="511" spans="1:24" ht="15.5">
      <c r="A511" s="3">
        <v>1907</v>
      </c>
      <c r="B511" s="4">
        <v>46118</v>
      </c>
      <c r="C511" s="12">
        <f>YEAR(SalesDataTable[[#This Row],[Order Date]])</f>
        <v>2026</v>
      </c>
      <c r="D511" s="15" t="str">
        <f>"Q"&amp;ROUNDUP(MONTH(SalesDataTable[[#This Row],[Order Date]])/3,0)</f>
        <v>Q2</v>
      </c>
      <c r="E511" s="12">
        <f>MONTH(SalesDataTable[[#This Row],[Order Date]])</f>
        <v>4</v>
      </c>
      <c r="F511" s="12" t="str">
        <f>TEXT(SalesDataTable[[#This Row],[Order Date]], "mmm")</f>
        <v>Apr</v>
      </c>
      <c r="G511" s="5" t="s">
        <v>6</v>
      </c>
      <c r="H511" s="5" t="s">
        <v>43</v>
      </c>
      <c r="I511" s="5" t="s">
        <v>8</v>
      </c>
      <c r="J511" s="5" t="s">
        <v>16</v>
      </c>
      <c r="K511" s="5" t="s">
        <v>4</v>
      </c>
      <c r="L511" s="5" t="s">
        <v>22</v>
      </c>
      <c r="M511" s="6">
        <v>10</v>
      </c>
      <c r="N511" s="7">
        <v>50.64</v>
      </c>
      <c r="O511" s="8">
        <v>0.2</v>
      </c>
      <c r="P511" s="7">
        <v>22.99</v>
      </c>
      <c r="Q511" s="7">
        <f t="shared" si="28"/>
        <v>405.12</v>
      </c>
      <c r="R511" s="7">
        <f t="shared" si="29"/>
        <v>229.89999999999998</v>
      </c>
      <c r="S511" s="7">
        <f t="shared" si="30"/>
        <v>175.22000000000003</v>
      </c>
      <c r="T511" s="9">
        <f t="shared" si="31"/>
        <v>0.43251382306477099</v>
      </c>
      <c r="U511" s="10">
        <f>YEAR(SalesDataTable[[#This Row],[Order Date]])</f>
        <v>2026</v>
      </c>
      <c r="V511" s="9" t="str">
        <f>"Q"&amp;ROUNDUP(MONTH(SalesDataTable[[#This Row],[Order Date]])/3,0)</f>
        <v>Q2</v>
      </c>
      <c r="W511" s="6">
        <f>MONTH(SalesDataTable[[#This Row],[Order Date]])</f>
        <v>4</v>
      </c>
      <c r="X511" s="9" t="str">
        <f>TEXT(SalesDataTable[[#This Row],[Order Date]],"mmm")</f>
        <v>Apr</v>
      </c>
    </row>
    <row r="512" spans="1:24" ht="15.5">
      <c r="A512" s="3">
        <v>1950</v>
      </c>
      <c r="B512" s="4">
        <v>46118</v>
      </c>
      <c r="C512" s="12">
        <f>YEAR(SalesDataTable[[#This Row],[Order Date]])</f>
        <v>2026</v>
      </c>
      <c r="D512" s="15" t="str">
        <f>"Q"&amp;ROUNDUP(MONTH(SalesDataTable[[#This Row],[Order Date]])/3,0)</f>
        <v>Q2</v>
      </c>
      <c r="E512" s="12">
        <f>MONTH(SalesDataTable[[#This Row],[Order Date]])</f>
        <v>4</v>
      </c>
      <c r="F512" s="12" t="str">
        <f>TEXT(SalesDataTable[[#This Row],[Order Date]], "mmm")</f>
        <v>Apr</v>
      </c>
      <c r="G512" s="5" t="s">
        <v>0</v>
      </c>
      <c r="H512" s="5" t="s">
        <v>36</v>
      </c>
      <c r="I512" s="5" t="s">
        <v>2</v>
      </c>
      <c r="J512" s="5" t="s">
        <v>13</v>
      </c>
      <c r="K512" s="5" t="s">
        <v>9</v>
      </c>
      <c r="L512" s="5" t="s">
        <v>46</v>
      </c>
      <c r="M512" s="6">
        <v>1</v>
      </c>
      <c r="N512" s="7">
        <v>73</v>
      </c>
      <c r="O512" s="8">
        <v>0</v>
      </c>
      <c r="P512" s="7">
        <v>32.4</v>
      </c>
      <c r="Q512" s="7">
        <f t="shared" si="28"/>
        <v>73</v>
      </c>
      <c r="R512" s="7">
        <f t="shared" si="29"/>
        <v>32.4</v>
      </c>
      <c r="S512" s="7">
        <f t="shared" si="30"/>
        <v>40.6</v>
      </c>
      <c r="T512" s="9">
        <f t="shared" si="31"/>
        <v>0.55616438356164388</v>
      </c>
      <c r="U512" s="10">
        <f>YEAR(SalesDataTable[[#This Row],[Order Date]])</f>
        <v>2026</v>
      </c>
      <c r="V512" s="9" t="str">
        <f>"Q"&amp;ROUNDUP(MONTH(SalesDataTable[[#This Row],[Order Date]])/3,0)</f>
        <v>Q2</v>
      </c>
      <c r="W512" s="6">
        <f>MONTH(SalesDataTable[[#This Row],[Order Date]])</f>
        <v>4</v>
      </c>
      <c r="X512" s="9" t="str">
        <f>TEXT(SalesDataTable[[#This Row],[Order Date]],"mmm")</f>
        <v>Apr</v>
      </c>
    </row>
    <row r="513" spans="1:24" ht="15.5">
      <c r="A513" s="3">
        <v>2443</v>
      </c>
      <c r="B513" s="4">
        <v>46118</v>
      </c>
      <c r="C513" s="12">
        <f>YEAR(SalesDataTable[[#This Row],[Order Date]])</f>
        <v>2026</v>
      </c>
      <c r="D513" s="15" t="str">
        <f>"Q"&amp;ROUNDUP(MONTH(SalesDataTable[[#This Row],[Order Date]])/3,0)</f>
        <v>Q2</v>
      </c>
      <c r="E513" s="12">
        <f>MONTH(SalesDataTable[[#This Row],[Order Date]])</f>
        <v>4</v>
      </c>
      <c r="F513" s="12" t="str">
        <f>TEXT(SalesDataTable[[#This Row],[Order Date]], "mmm")</f>
        <v>Apr</v>
      </c>
      <c r="G513" s="5" t="s">
        <v>0</v>
      </c>
      <c r="H513" s="5" t="s">
        <v>50</v>
      </c>
      <c r="I513" s="5" t="s">
        <v>2</v>
      </c>
      <c r="J513" s="5" t="s">
        <v>3</v>
      </c>
      <c r="K513" s="5" t="s">
        <v>14</v>
      </c>
      <c r="L513" s="5" t="s">
        <v>15</v>
      </c>
      <c r="M513" s="6">
        <v>1</v>
      </c>
      <c r="N513" s="7">
        <v>35.700000000000003</v>
      </c>
      <c r="O513" s="8">
        <v>0</v>
      </c>
      <c r="P513" s="7">
        <v>13.8</v>
      </c>
      <c r="Q513" s="7">
        <f t="shared" si="28"/>
        <v>35.700000000000003</v>
      </c>
      <c r="R513" s="7">
        <f t="shared" si="29"/>
        <v>13.8</v>
      </c>
      <c r="S513" s="7">
        <f t="shared" si="30"/>
        <v>21.900000000000002</v>
      </c>
      <c r="T513" s="9">
        <f t="shared" si="31"/>
        <v>0.61344537815126055</v>
      </c>
      <c r="U513" s="10">
        <f>YEAR(SalesDataTable[[#This Row],[Order Date]])</f>
        <v>2026</v>
      </c>
      <c r="V513" s="9" t="str">
        <f>"Q"&amp;ROUNDUP(MONTH(SalesDataTable[[#This Row],[Order Date]])/3,0)</f>
        <v>Q2</v>
      </c>
      <c r="W513" s="6">
        <f>MONTH(SalesDataTable[[#This Row],[Order Date]])</f>
        <v>4</v>
      </c>
      <c r="X513" s="9" t="str">
        <f>TEXT(SalesDataTable[[#This Row],[Order Date]],"mmm")</f>
        <v>Apr</v>
      </c>
    </row>
    <row r="514" spans="1:24" ht="15.5">
      <c r="A514" s="3">
        <v>2480</v>
      </c>
      <c r="B514" s="4">
        <v>46118</v>
      </c>
      <c r="C514" s="12">
        <f>YEAR(SalesDataTable[[#This Row],[Order Date]])</f>
        <v>2026</v>
      </c>
      <c r="D514" s="15" t="str">
        <f>"Q"&amp;ROUNDUP(MONTH(SalesDataTable[[#This Row],[Order Date]])/3,0)</f>
        <v>Q2</v>
      </c>
      <c r="E514" s="12">
        <f>MONTH(SalesDataTable[[#This Row],[Order Date]])</f>
        <v>4</v>
      </c>
      <c r="F514" s="12" t="str">
        <f>TEXT(SalesDataTable[[#This Row],[Order Date]], "mmm")</f>
        <v>Apr</v>
      </c>
      <c r="G514" s="5" t="s">
        <v>11</v>
      </c>
      <c r="H514" s="5" t="s">
        <v>52</v>
      </c>
      <c r="I514" s="5" t="s">
        <v>8</v>
      </c>
      <c r="J514" s="5" t="s">
        <v>13</v>
      </c>
      <c r="K514" s="5" t="s">
        <v>9</v>
      </c>
      <c r="L514" s="5" t="s">
        <v>37</v>
      </c>
      <c r="M514" s="6">
        <v>8</v>
      </c>
      <c r="N514" s="7">
        <v>152.41999999999999</v>
      </c>
      <c r="O514" s="8">
        <v>0.05</v>
      </c>
      <c r="P514" s="7">
        <v>80.11</v>
      </c>
      <c r="Q514" s="7">
        <f t="shared" ref="Q514:Q577" si="32">M514*N514*(1-O514)</f>
        <v>1158.3919999999998</v>
      </c>
      <c r="R514" s="7">
        <f t="shared" ref="R514:R577" si="33">M514*P514</f>
        <v>640.88</v>
      </c>
      <c r="S514" s="7">
        <f t="shared" ref="S514:S577" si="34">Q514-R514</f>
        <v>517.51199999999983</v>
      </c>
      <c r="T514" s="9">
        <f t="shared" ref="T514:T577" si="35">IFERROR(S514/Q514,0)</f>
        <v>0.44675032286134564</v>
      </c>
      <c r="U514" s="10">
        <f>YEAR(SalesDataTable[[#This Row],[Order Date]])</f>
        <v>2026</v>
      </c>
      <c r="V514" s="9" t="str">
        <f>"Q"&amp;ROUNDUP(MONTH(SalesDataTable[[#This Row],[Order Date]])/3,0)</f>
        <v>Q2</v>
      </c>
      <c r="W514" s="6">
        <f>MONTH(SalesDataTable[[#This Row],[Order Date]])</f>
        <v>4</v>
      </c>
      <c r="X514" s="9" t="str">
        <f>TEXT(SalesDataTable[[#This Row],[Order Date]],"mmm")</f>
        <v>Apr</v>
      </c>
    </row>
    <row r="515" spans="1:24" ht="15.5">
      <c r="A515" s="3">
        <v>2515</v>
      </c>
      <c r="B515" s="4">
        <v>46118</v>
      </c>
      <c r="C515" s="12">
        <f>YEAR(SalesDataTable[[#This Row],[Order Date]])</f>
        <v>2026</v>
      </c>
      <c r="D515" s="15" t="str">
        <f>"Q"&amp;ROUNDUP(MONTH(SalesDataTable[[#This Row],[Order Date]])/3,0)</f>
        <v>Q2</v>
      </c>
      <c r="E515" s="12">
        <f>MONTH(SalesDataTable[[#This Row],[Order Date]])</f>
        <v>4</v>
      </c>
      <c r="F515" s="12" t="str">
        <f>TEXT(SalesDataTable[[#This Row],[Order Date]], "mmm")</f>
        <v>Apr</v>
      </c>
      <c r="G515" s="5" t="s">
        <v>20</v>
      </c>
      <c r="H515" s="5" t="s">
        <v>33</v>
      </c>
      <c r="I515" s="5" t="s">
        <v>2</v>
      </c>
      <c r="J515" s="5" t="s">
        <v>3</v>
      </c>
      <c r="K515" s="5" t="s">
        <v>4</v>
      </c>
      <c r="L515" s="5" t="s">
        <v>5</v>
      </c>
      <c r="M515" s="6">
        <v>1</v>
      </c>
      <c r="N515" s="7">
        <v>81.78</v>
      </c>
      <c r="O515" s="8">
        <v>0</v>
      </c>
      <c r="P515" s="7">
        <v>42.82</v>
      </c>
      <c r="Q515" s="7">
        <f t="shared" si="32"/>
        <v>81.78</v>
      </c>
      <c r="R515" s="7">
        <f t="shared" si="33"/>
        <v>42.82</v>
      </c>
      <c r="S515" s="7">
        <f t="shared" si="34"/>
        <v>38.96</v>
      </c>
      <c r="T515" s="9">
        <f t="shared" si="35"/>
        <v>0.47640009782342874</v>
      </c>
      <c r="U515" s="10">
        <f>YEAR(SalesDataTable[[#This Row],[Order Date]])</f>
        <v>2026</v>
      </c>
      <c r="V515" s="9" t="str">
        <f>"Q"&amp;ROUNDUP(MONTH(SalesDataTable[[#This Row],[Order Date]])/3,0)</f>
        <v>Q2</v>
      </c>
      <c r="W515" s="6">
        <f>MONTH(SalesDataTable[[#This Row],[Order Date]])</f>
        <v>4</v>
      </c>
      <c r="X515" s="9" t="str">
        <f>TEXT(SalesDataTable[[#This Row],[Order Date]],"mmm")</f>
        <v>Apr</v>
      </c>
    </row>
    <row r="516" spans="1:24" ht="15.5">
      <c r="A516" s="3">
        <v>2829</v>
      </c>
      <c r="B516" s="4">
        <v>46118</v>
      </c>
      <c r="C516" s="12">
        <f>YEAR(SalesDataTable[[#This Row],[Order Date]])</f>
        <v>2026</v>
      </c>
      <c r="D516" s="15" t="str">
        <f>"Q"&amp;ROUNDUP(MONTH(SalesDataTable[[#This Row],[Order Date]])/3,0)</f>
        <v>Q2</v>
      </c>
      <c r="E516" s="12">
        <f>MONTH(SalesDataTable[[#This Row],[Order Date]])</f>
        <v>4</v>
      </c>
      <c r="F516" s="12" t="str">
        <f>TEXT(SalesDataTable[[#This Row],[Order Date]], "mmm")</f>
        <v>Apr</v>
      </c>
      <c r="G516" s="5" t="s">
        <v>6</v>
      </c>
      <c r="H516" s="5" t="s">
        <v>27</v>
      </c>
      <c r="I516" s="5" t="s">
        <v>2</v>
      </c>
      <c r="J516" s="5" t="s">
        <v>16</v>
      </c>
      <c r="K516" s="5" t="s">
        <v>4</v>
      </c>
      <c r="L516" s="5" t="s">
        <v>30</v>
      </c>
      <c r="M516" s="6">
        <v>6</v>
      </c>
      <c r="N516" s="7">
        <v>102.59</v>
      </c>
      <c r="O516" s="8">
        <v>0.1</v>
      </c>
      <c r="P516" s="7">
        <v>49.6</v>
      </c>
      <c r="Q516" s="7">
        <f t="shared" si="32"/>
        <v>553.98599999999999</v>
      </c>
      <c r="R516" s="7">
        <f t="shared" si="33"/>
        <v>297.60000000000002</v>
      </c>
      <c r="S516" s="7">
        <f t="shared" si="34"/>
        <v>256.38599999999997</v>
      </c>
      <c r="T516" s="9">
        <f t="shared" si="35"/>
        <v>0.46280230908362302</v>
      </c>
      <c r="U516" s="10">
        <f>YEAR(SalesDataTable[[#This Row],[Order Date]])</f>
        <v>2026</v>
      </c>
      <c r="V516" s="9" t="str">
        <f>"Q"&amp;ROUNDUP(MONTH(SalesDataTable[[#This Row],[Order Date]])/3,0)</f>
        <v>Q2</v>
      </c>
      <c r="W516" s="6">
        <f>MONTH(SalesDataTable[[#This Row],[Order Date]])</f>
        <v>4</v>
      </c>
      <c r="X516" s="9" t="str">
        <f>TEXT(SalesDataTable[[#This Row],[Order Date]],"mmm")</f>
        <v>Apr</v>
      </c>
    </row>
    <row r="517" spans="1:24" ht="15.5">
      <c r="A517" s="3">
        <v>4086</v>
      </c>
      <c r="B517" s="4">
        <v>46118</v>
      </c>
      <c r="C517" s="12">
        <f>YEAR(SalesDataTable[[#This Row],[Order Date]])</f>
        <v>2026</v>
      </c>
      <c r="D517" s="15" t="str">
        <f>"Q"&amp;ROUNDUP(MONTH(SalesDataTable[[#This Row],[Order Date]])/3,0)</f>
        <v>Q2</v>
      </c>
      <c r="E517" s="12">
        <f>MONTH(SalesDataTable[[#This Row],[Order Date]])</f>
        <v>4</v>
      </c>
      <c r="F517" s="12" t="str">
        <f>TEXT(SalesDataTable[[#This Row],[Order Date]], "mmm")</f>
        <v>Apr</v>
      </c>
      <c r="G517" s="5" t="s">
        <v>20</v>
      </c>
      <c r="H517" s="5" t="s">
        <v>33</v>
      </c>
      <c r="I517" s="5" t="s">
        <v>19</v>
      </c>
      <c r="J517" s="5" t="s">
        <v>3</v>
      </c>
      <c r="K517" s="5" t="s">
        <v>9</v>
      </c>
      <c r="L517" s="5" t="s">
        <v>37</v>
      </c>
      <c r="M517" s="6">
        <v>2</v>
      </c>
      <c r="N517" s="7">
        <v>152.44</v>
      </c>
      <c r="O517" s="8">
        <v>0.15</v>
      </c>
      <c r="P517" s="7">
        <v>76.680000000000007</v>
      </c>
      <c r="Q517" s="7">
        <f t="shared" si="32"/>
        <v>259.14799999999997</v>
      </c>
      <c r="R517" s="7">
        <f t="shared" si="33"/>
        <v>153.36000000000001</v>
      </c>
      <c r="S517" s="7">
        <f t="shared" si="34"/>
        <v>105.78799999999995</v>
      </c>
      <c r="T517" s="9">
        <f t="shared" si="35"/>
        <v>0.4082146109559015</v>
      </c>
      <c r="U517" s="10">
        <f>YEAR(SalesDataTable[[#This Row],[Order Date]])</f>
        <v>2026</v>
      </c>
      <c r="V517" s="9" t="str">
        <f>"Q"&amp;ROUNDUP(MONTH(SalesDataTable[[#This Row],[Order Date]])/3,0)</f>
        <v>Q2</v>
      </c>
      <c r="W517" s="6">
        <f>MONTH(SalesDataTable[[#This Row],[Order Date]])</f>
        <v>4</v>
      </c>
      <c r="X517" s="9" t="str">
        <f>TEXT(SalesDataTable[[#This Row],[Order Date]],"mmm")</f>
        <v>Apr</v>
      </c>
    </row>
    <row r="518" spans="1:24" ht="15.5">
      <c r="A518" s="3">
        <v>4512</v>
      </c>
      <c r="B518" s="4">
        <v>46118</v>
      </c>
      <c r="C518" s="12">
        <f>YEAR(SalesDataTable[[#This Row],[Order Date]])</f>
        <v>2026</v>
      </c>
      <c r="D518" s="15" t="str">
        <f>"Q"&amp;ROUNDUP(MONTH(SalesDataTable[[#This Row],[Order Date]])/3,0)</f>
        <v>Q2</v>
      </c>
      <c r="E518" s="12">
        <f>MONTH(SalesDataTable[[#This Row],[Order Date]])</f>
        <v>4</v>
      </c>
      <c r="F518" s="12" t="str">
        <f>TEXT(SalesDataTable[[#This Row],[Order Date]], "mmm")</f>
        <v>Apr</v>
      </c>
      <c r="G518" s="5" t="s">
        <v>6</v>
      </c>
      <c r="H518" s="5" t="s">
        <v>7</v>
      </c>
      <c r="I518" s="5" t="s">
        <v>2</v>
      </c>
      <c r="J518" s="5" t="s">
        <v>13</v>
      </c>
      <c r="K518" s="5" t="s">
        <v>14</v>
      </c>
      <c r="L518" s="5" t="s">
        <v>44</v>
      </c>
      <c r="M518" s="6">
        <v>6</v>
      </c>
      <c r="N518" s="7">
        <v>136.29</v>
      </c>
      <c r="O518" s="8">
        <v>0</v>
      </c>
      <c r="P518" s="7">
        <v>68.209999999999994</v>
      </c>
      <c r="Q518" s="7">
        <f t="shared" si="32"/>
        <v>817.74</v>
      </c>
      <c r="R518" s="7">
        <f t="shared" si="33"/>
        <v>409.26</v>
      </c>
      <c r="S518" s="7">
        <f t="shared" si="34"/>
        <v>408.48</v>
      </c>
      <c r="T518" s="9">
        <f t="shared" si="35"/>
        <v>0.49952307579426225</v>
      </c>
      <c r="U518" s="10">
        <f>YEAR(SalesDataTable[[#This Row],[Order Date]])</f>
        <v>2026</v>
      </c>
      <c r="V518" s="9" t="str">
        <f>"Q"&amp;ROUNDUP(MONTH(SalesDataTable[[#This Row],[Order Date]])/3,0)</f>
        <v>Q2</v>
      </c>
      <c r="W518" s="6">
        <f>MONTH(SalesDataTable[[#This Row],[Order Date]])</f>
        <v>4</v>
      </c>
      <c r="X518" s="9" t="str">
        <f>TEXT(SalesDataTable[[#This Row],[Order Date]],"mmm")</f>
        <v>Apr</v>
      </c>
    </row>
    <row r="519" spans="1:24" ht="15.5">
      <c r="A519" s="3">
        <v>4837</v>
      </c>
      <c r="B519" s="4">
        <v>46118</v>
      </c>
      <c r="C519" s="12">
        <f>YEAR(SalesDataTable[[#This Row],[Order Date]])</f>
        <v>2026</v>
      </c>
      <c r="D519" s="15" t="str">
        <f>"Q"&amp;ROUNDUP(MONTH(SalesDataTable[[#This Row],[Order Date]])/3,0)</f>
        <v>Q2</v>
      </c>
      <c r="E519" s="12">
        <f>MONTH(SalesDataTable[[#This Row],[Order Date]])</f>
        <v>4</v>
      </c>
      <c r="F519" s="12" t="str">
        <f>TEXT(SalesDataTable[[#This Row],[Order Date]], "mmm")</f>
        <v>Apr</v>
      </c>
      <c r="G519" s="5" t="s">
        <v>0</v>
      </c>
      <c r="H519" s="5" t="s">
        <v>36</v>
      </c>
      <c r="I519" s="5" t="s">
        <v>8</v>
      </c>
      <c r="J519" s="5" t="s">
        <v>16</v>
      </c>
      <c r="K519" s="5" t="s">
        <v>9</v>
      </c>
      <c r="L519" s="5" t="s">
        <v>37</v>
      </c>
      <c r="M519" s="6">
        <v>4</v>
      </c>
      <c r="N519" s="7">
        <v>157.51</v>
      </c>
      <c r="O519" s="8">
        <v>0.2</v>
      </c>
      <c r="P519" s="7">
        <v>79.209999999999994</v>
      </c>
      <c r="Q519" s="7">
        <f t="shared" si="32"/>
        <v>504.03199999999998</v>
      </c>
      <c r="R519" s="7">
        <f t="shared" si="33"/>
        <v>316.83999999999997</v>
      </c>
      <c r="S519" s="7">
        <f t="shared" si="34"/>
        <v>187.19200000000001</v>
      </c>
      <c r="T519" s="9">
        <f t="shared" si="35"/>
        <v>0.37138911815122855</v>
      </c>
      <c r="U519" s="10">
        <f>YEAR(SalesDataTable[[#This Row],[Order Date]])</f>
        <v>2026</v>
      </c>
      <c r="V519" s="9" t="str">
        <f>"Q"&amp;ROUNDUP(MONTH(SalesDataTable[[#This Row],[Order Date]])/3,0)</f>
        <v>Q2</v>
      </c>
      <c r="W519" s="6">
        <f>MONTH(SalesDataTable[[#This Row],[Order Date]])</f>
        <v>4</v>
      </c>
      <c r="X519" s="9" t="str">
        <f>TEXT(SalesDataTable[[#This Row],[Order Date]],"mmm")</f>
        <v>Apr</v>
      </c>
    </row>
    <row r="520" spans="1:24" ht="15.5">
      <c r="A520" s="3">
        <v>1580</v>
      </c>
      <c r="B520" s="4">
        <v>46119</v>
      </c>
      <c r="C520" s="12">
        <f>YEAR(SalesDataTable[[#This Row],[Order Date]])</f>
        <v>2026</v>
      </c>
      <c r="D520" s="15" t="str">
        <f>"Q"&amp;ROUNDUP(MONTH(SalesDataTable[[#This Row],[Order Date]])/3,0)</f>
        <v>Q2</v>
      </c>
      <c r="E520" s="12">
        <f>MONTH(SalesDataTable[[#This Row],[Order Date]])</f>
        <v>4</v>
      </c>
      <c r="F520" s="12" t="str">
        <f>TEXT(SalesDataTable[[#This Row],[Order Date]], "mmm")</f>
        <v>Apr</v>
      </c>
      <c r="G520" s="5" t="s">
        <v>11</v>
      </c>
      <c r="H520" s="5" t="s">
        <v>18</v>
      </c>
      <c r="I520" s="5" t="s">
        <v>2</v>
      </c>
      <c r="J520" s="5" t="s">
        <v>13</v>
      </c>
      <c r="K520" s="5" t="s">
        <v>23</v>
      </c>
      <c r="L520" s="5" t="s">
        <v>51</v>
      </c>
      <c r="M520" s="6">
        <v>2</v>
      </c>
      <c r="N520" s="7">
        <v>120.5</v>
      </c>
      <c r="O520" s="8">
        <v>0</v>
      </c>
      <c r="P520" s="7">
        <v>61.42</v>
      </c>
      <c r="Q520" s="7">
        <f t="shared" si="32"/>
        <v>241</v>
      </c>
      <c r="R520" s="7">
        <f t="shared" si="33"/>
        <v>122.84</v>
      </c>
      <c r="S520" s="7">
        <f t="shared" si="34"/>
        <v>118.16</v>
      </c>
      <c r="T520" s="9">
        <f t="shared" si="35"/>
        <v>0.49029045643153524</v>
      </c>
      <c r="U520" s="10">
        <f>YEAR(SalesDataTable[[#This Row],[Order Date]])</f>
        <v>2026</v>
      </c>
      <c r="V520" s="9" t="str">
        <f>"Q"&amp;ROUNDUP(MONTH(SalesDataTable[[#This Row],[Order Date]])/3,0)</f>
        <v>Q2</v>
      </c>
      <c r="W520" s="6">
        <f>MONTH(SalesDataTable[[#This Row],[Order Date]])</f>
        <v>4</v>
      </c>
      <c r="X520" s="9" t="str">
        <f>TEXT(SalesDataTable[[#This Row],[Order Date]],"mmm")</f>
        <v>Apr</v>
      </c>
    </row>
    <row r="521" spans="1:24" ht="15.5">
      <c r="A521" s="3">
        <v>1962</v>
      </c>
      <c r="B521" s="4">
        <v>46119</v>
      </c>
      <c r="C521" s="12">
        <f>YEAR(SalesDataTable[[#This Row],[Order Date]])</f>
        <v>2026</v>
      </c>
      <c r="D521" s="15" t="str">
        <f>"Q"&amp;ROUNDUP(MONTH(SalesDataTable[[#This Row],[Order Date]])/3,0)</f>
        <v>Q2</v>
      </c>
      <c r="E521" s="12">
        <f>MONTH(SalesDataTable[[#This Row],[Order Date]])</f>
        <v>4</v>
      </c>
      <c r="F521" s="12" t="str">
        <f>TEXT(SalesDataTable[[#This Row],[Order Date]], "mmm")</f>
        <v>Apr</v>
      </c>
      <c r="G521" s="5" t="s">
        <v>0</v>
      </c>
      <c r="H521" s="5" t="s">
        <v>1</v>
      </c>
      <c r="I521" s="5" t="s">
        <v>2</v>
      </c>
      <c r="J521" s="5" t="s">
        <v>3</v>
      </c>
      <c r="K521" s="5" t="s">
        <v>9</v>
      </c>
      <c r="L521" s="5" t="s">
        <v>37</v>
      </c>
      <c r="M521" s="6">
        <v>3</v>
      </c>
      <c r="N521" s="7">
        <v>152.62</v>
      </c>
      <c r="O521" s="8">
        <v>0.05</v>
      </c>
      <c r="P521" s="7">
        <v>77.75</v>
      </c>
      <c r="Q521" s="7">
        <f t="shared" si="32"/>
        <v>434.96699999999998</v>
      </c>
      <c r="R521" s="7">
        <f t="shared" si="33"/>
        <v>233.25</v>
      </c>
      <c r="S521" s="7">
        <f t="shared" si="34"/>
        <v>201.71699999999998</v>
      </c>
      <c r="T521" s="9">
        <f t="shared" si="35"/>
        <v>0.46375242259757637</v>
      </c>
      <c r="U521" s="10">
        <f>YEAR(SalesDataTable[[#This Row],[Order Date]])</f>
        <v>2026</v>
      </c>
      <c r="V521" s="9" t="str">
        <f>"Q"&amp;ROUNDUP(MONTH(SalesDataTable[[#This Row],[Order Date]])/3,0)</f>
        <v>Q2</v>
      </c>
      <c r="W521" s="6">
        <f>MONTH(SalesDataTable[[#This Row],[Order Date]])</f>
        <v>4</v>
      </c>
      <c r="X521" s="9" t="str">
        <f>TEXT(SalesDataTable[[#This Row],[Order Date]],"mmm")</f>
        <v>Apr</v>
      </c>
    </row>
    <row r="522" spans="1:24" ht="15.5">
      <c r="A522" s="3">
        <v>2381</v>
      </c>
      <c r="B522" s="4">
        <v>46119</v>
      </c>
      <c r="C522" s="12">
        <f>YEAR(SalesDataTable[[#This Row],[Order Date]])</f>
        <v>2026</v>
      </c>
      <c r="D522" s="15" t="str">
        <f>"Q"&amp;ROUNDUP(MONTH(SalesDataTable[[#This Row],[Order Date]])/3,0)</f>
        <v>Q2</v>
      </c>
      <c r="E522" s="12">
        <f>MONTH(SalesDataTable[[#This Row],[Order Date]])</f>
        <v>4</v>
      </c>
      <c r="F522" s="12" t="str">
        <f>TEXT(SalesDataTable[[#This Row],[Order Date]], "mmm")</f>
        <v>Apr</v>
      </c>
      <c r="G522" s="5" t="s">
        <v>6</v>
      </c>
      <c r="H522" s="5" t="s">
        <v>41</v>
      </c>
      <c r="I522" s="5" t="s">
        <v>2</v>
      </c>
      <c r="J522" s="5" t="s">
        <v>3</v>
      </c>
      <c r="K522" s="5" t="s">
        <v>14</v>
      </c>
      <c r="L522" s="5" t="s">
        <v>44</v>
      </c>
      <c r="M522" s="6">
        <v>2</v>
      </c>
      <c r="N522" s="7">
        <v>134.16</v>
      </c>
      <c r="O522" s="8">
        <v>0.05</v>
      </c>
      <c r="P522" s="7">
        <v>67.08</v>
      </c>
      <c r="Q522" s="7">
        <f t="shared" si="32"/>
        <v>254.90399999999997</v>
      </c>
      <c r="R522" s="7">
        <f t="shared" si="33"/>
        <v>134.16</v>
      </c>
      <c r="S522" s="7">
        <f t="shared" si="34"/>
        <v>120.74399999999997</v>
      </c>
      <c r="T522" s="9">
        <f t="shared" si="35"/>
        <v>0.47368421052631576</v>
      </c>
      <c r="U522" s="10">
        <f>YEAR(SalesDataTable[[#This Row],[Order Date]])</f>
        <v>2026</v>
      </c>
      <c r="V522" s="9" t="str">
        <f>"Q"&amp;ROUNDUP(MONTH(SalesDataTable[[#This Row],[Order Date]])/3,0)</f>
        <v>Q2</v>
      </c>
      <c r="W522" s="6">
        <f>MONTH(SalesDataTable[[#This Row],[Order Date]])</f>
        <v>4</v>
      </c>
      <c r="X522" s="9" t="str">
        <f>TEXT(SalesDataTable[[#This Row],[Order Date]],"mmm")</f>
        <v>Apr</v>
      </c>
    </row>
    <row r="523" spans="1:24" ht="15.5">
      <c r="A523" s="3">
        <v>2655</v>
      </c>
      <c r="B523" s="4">
        <v>46119</v>
      </c>
      <c r="C523" s="12">
        <f>YEAR(SalesDataTable[[#This Row],[Order Date]])</f>
        <v>2026</v>
      </c>
      <c r="D523" s="15" t="str">
        <f>"Q"&amp;ROUNDUP(MONTH(SalesDataTable[[#This Row],[Order Date]])/3,0)</f>
        <v>Q2</v>
      </c>
      <c r="E523" s="12">
        <f>MONTH(SalesDataTable[[#This Row],[Order Date]])</f>
        <v>4</v>
      </c>
      <c r="F523" s="12" t="str">
        <f>TEXT(SalesDataTable[[#This Row],[Order Date]], "mmm")</f>
        <v>Apr</v>
      </c>
      <c r="G523" s="5" t="s">
        <v>20</v>
      </c>
      <c r="H523" s="5" t="s">
        <v>47</v>
      </c>
      <c r="I523" s="5" t="s">
        <v>19</v>
      </c>
      <c r="J523" s="5" t="s">
        <v>16</v>
      </c>
      <c r="K523" s="5" t="s">
        <v>4</v>
      </c>
      <c r="L523" s="5" t="s">
        <v>30</v>
      </c>
      <c r="M523" s="6">
        <v>1</v>
      </c>
      <c r="N523" s="7">
        <v>101.13</v>
      </c>
      <c r="O523" s="8">
        <v>0</v>
      </c>
      <c r="P523" s="7">
        <v>50.8</v>
      </c>
      <c r="Q523" s="7">
        <f t="shared" si="32"/>
        <v>101.13</v>
      </c>
      <c r="R523" s="7">
        <f t="shared" si="33"/>
        <v>50.8</v>
      </c>
      <c r="S523" s="7">
        <f t="shared" si="34"/>
        <v>50.33</v>
      </c>
      <c r="T523" s="9">
        <f t="shared" si="35"/>
        <v>0.49767625828141998</v>
      </c>
      <c r="U523" s="10">
        <f>YEAR(SalesDataTable[[#This Row],[Order Date]])</f>
        <v>2026</v>
      </c>
      <c r="V523" s="9" t="str">
        <f>"Q"&amp;ROUNDUP(MONTH(SalesDataTable[[#This Row],[Order Date]])/3,0)</f>
        <v>Q2</v>
      </c>
      <c r="W523" s="6">
        <f>MONTH(SalesDataTable[[#This Row],[Order Date]])</f>
        <v>4</v>
      </c>
      <c r="X523" s="9" t="str">
        <f>TEXT(SalesDataTable[[#This Row],[Order Date]],"mmm")</f>
        <v>Apr</v>
      </c>
    </row>
    <row r="524" spans="1:24" ht="15.5">
      <c r="A524" s="3">
        <v>2944</v>
      </c>
      <c r="B524" s="4">
        <v>46119</v>
      </c>
      <c r="C524" s="12">
        <f>YEAR(SalesDataTable[[#This Row],[Order Date]])</f>
        <v>2026</v>
      </c>
      <c r="D524" s="15" t="str">
        <f>"Q"&amp;ROUNDUP(MONTH(SalesDataTable[[#This Row],[Order Date]])/3,0)</f>
        <v>Q2</v>
      </c>
      <c r="E524" s="12">
        <f>MONTH(SalesDataTable[[#This Row],[Order Date]])</f>
        <v>4</v>
      </c>
      <c r="F524" s="12" t="str">
        <f>TEXT(SalesDataTable[[#This Row],[Order Date]], "mmm")</f>
        <v>Apr</v>
      </c>
      <c r="G524" s="5" t="s">
        <v>6</v>
      </c>
      <c r="H524" s="5" t="s">
        <v>49</v>
      </c>
      <c r="I524" s="5" t="s">
        <v>19</v>
      </c>
      <c r="J524" s="5" t="s">
        <v>13</v>
      </c>
      <c r="K524" s="5" t="s">
        <v>34</v>
      </c>
      <c r="L524" s="5" t="s">
        <v>45</v>
      </c>
      <c r="M524" s="6">
        <v>1</v>
      </c>
      <c r="N524" s="7">
        <v>51.36</v>
      </c>
      <c r="O524" s="8">
        <v>0</v>
      </c>
      <c r="P524" s="7">
        <v>22.21</v>
      </c>
      <c r="Q524" s="7">
        <f t="shared" si="32"/>
        <v>51.36</v>
      </c>
      <c r="R524" s="7">
        <f t="shared" si="33"/>
        <v>22.21</v>
      </c>
      <c r="S524" s="7">
        <f t="shared" si="34"/>
        <v>29.15</v>
      </c>
      <c r="T524" s="9">
        <f t="shared" si="35"/>
        <v>0.56756230529595009</v>
      </c>
      <c r="U524" s="10">
        <f>YEAR(SalesDataTable[[#This Row],[Order Date]])</f>
        <v>2026</v>
      </c>
      <c r="V524" s="9" t="str">
        <f>"Q"&amp;ROUNDUP(MONTH(SalesDataTable[[#This Row],[Order Date]])/3,0)</f>
        <v>Q2</v>
      </c>
      <c r="W524" s="6">
        <f>MONTH(SalesDataTable[[#This Row],[Order Date]])</f>
        <v>4</v>
      </c>
      <c r="X524" s="9" t="str">
        <f>TEXT(SalesDataTable[[#This Row],[Order Date]],"mmm")</f>
        <v>Apr</v>
      </c>
    </row>
    <row r="525" spans="1:24" ht="15.5">
      <c r="A525" s="3">
        <v>4756</v>
      </c>
      <c r="B525" s="4">
        <v>46119</v>
      </c>
      <c r="C525" s="12">
        <f>YEAR(SalesDataTable[[#This Row],[Order Date]])</f>
        <v>2026</v>
      </c>
      <c r="D525" s="15" t="str">
        <f>"Q"&amp;ROUNDUP(MONTH(SalesDataTable[[#This Row],[Order Date]])/3,0)</f>
        <v>Q2</v>
      </c>
      <c r="E525" s="12">
        <f>MONTH(SalesDataTable[[#This Row],[Order Date]])</f>
        <v>4</v>
      </c>
      <c r="F525" s="12" t="str">
        <f>TEXT(SalesDataTable[[#This Row],[Order Date]], "mmm")</f>
        <v>Apr</v>
      </c>
      <c r="G525" s="5" t="s">
        <v>11</v>
      </c>
      <c r="H525" s="5" t="s">
        <v>52</v>
      </c>
      <c r="I525" s="5" t="s">
        <v>2</v>
      </c>
      <c r="J525" s="5" t="s">
        <v>16</v>
      </c>
      <c r="K525" s="5" t="s">
        <v>9</v>
      </c>
      <c r="L525" s="5" t="s">
        <v>37</v>
      </c>
      <c r="M525" s="6">
        <v>5</v>
      </c>
      <c r="N525" s="7">
        <v>151.88</v>
      </c>
      <c r="O525" s="8">
        <v>0</v>
      </c>
      <c r="P525" s="7">
        <v>80.56</v>
      </c>
      <c r="Q525" s="7">
        <f t="shared" si="32"/>
        <v>759.4</v>
      </c>
      <c r="R525" s="7">
        <f t="shared" si="33"/>
        <v>402.8</v>
      </c>
      <c r="S525" s="7">
        <f t="shared" si="34"/>
        <v>356.59999999999997</v>
      </c>
      <c r="T525" s="9">
        <f t="shared" si="35"/>
        <v>0.46958124835396364</v>
      </c>
      <c r="U525" s="10">
        <f>YEAR(SalesDataTable[[#This Row],[Order Date]])</f>
        <v>2026</v>
      </c>
      <c r="V525" s="9" t="str">
        <f>"Q"&amp;ROUNDUP(MONTH(SalesDataTable[[#This Row],[Order Date]])/3,0)</f>
        <v>Q2</v>
      </c>
      <c r="W525" s="6">
        <f>MONTH(SalesDataTable[[#This Row],[Order Date]])</f>
        <v>4</v>
      </c>
      <c r="X525" s="9" t="str">
        <f>TEXT(SalesDataTable[[#This Row],[Order Date]],"mmm")</f>
        <v>Apr</v>
      </c>
    </row>
    <row r="526" spans="1:24" ht="15.5">
      <c r="A526" s="3">
        <v>52</v>
      </c>
      <c r="B526" s="4">
        <v>46120</v>
      </c>
      <c r="C526" s="12">
        <f>YEAR(SalesDataTable[[#This Row],[Order Date]])</f>
        <v>2026</v>
      </c>
      <c r="D526" s="15" t="str">
        <f>"Q"&amp;ROUNDUP(MONTH(SalesDataTable[[#This Row],[Order Date]])/3,0)</f>
        <v>Q2</v>
      </c>
      <c r="E526" s="12">
        <f>MONTH(SalesDataTable[[#This Row],[Order Date]])</f>
        <v>4</v>
      </c>
      <c r="F526" s="12" t="str">
        <f>TEXT(SalesDataTable[[#This Row],[Order Date]], "mmm")</f>
        <v>Apr</v>
      </c>
      <c r="G526" s="5" t="s">
        <v>6</v>
      </c>
      <c r="H526" s="5" t="s">
        <v>43</v>
      </c>
      <c r="I526" s="5" t="s">
        <v>2</v>
      </c>
      <c r="J526" s="5" t="s">
        <v>13</v>
      </c>
      <c r="K526" s="5" t="s">
        <v>14</v>
      </c>
      <c r="L526" s="5" t="s">
        <v>44</v>
      </c>
      <c r="M526" s="6">
        <v>2</v>
      </c>
      <c r="N526" s="7">
        <v>133.59</v>
      </c>
      <c r="O526" s="8">
        <v>0</v>
      </c>
      <c r="P526" s="7">
        <v>66.83</v>
      </c>
      <c r="Q526" s="7">
        <f t="shared" si="32"/>
        <v>267.18</v>
      </c>
      <c r="R526" s="7">
        <f t="shared" si="33"/>
        <v>133.66</v>
      </c>
      <c r="S526" s="7">
        <f t="shared" si="34"/>
        <v>133.52000000000001</v>
      </c>
      <c r="T526" s="9">
        <f t="shared" si="35"/>
        <v>0.49973800434164234</v>
      </c>
      <c r="U526" s="10">
        <f>YEAR(SalesDataTable[[#This Row],[Order Date]])</f>
        <v>2026</v>
      </c>
      <c r="V526" s="9" t="str">
        <f>"Q"&amp;ROUNDUP(MONTH(SalesDataTable[[#This Row],[Order Date]])/3,0)</f>
        <v>Q2</v>
      </c>
      <c r="W526" s="6">
        <f>MONTH(SalesDataTable[[#This Row],[Order Date]])</f>
        <v>4</v>
      </c>
      <c r="X526" s="9" t="str">
        <f>TEXT(SalesDataTable[[#This Row],[Order Date]],"mmm")</f>
        <v>Apr</v>
      </c>
    </row>
    <row r="527" spans="1:24" ht="15.5">
      <c r="A527" s="3">
        <v>556</v>
      </c>
      <c r="B527" s="4">
        <v>46120</v>
      </c>
      <c r="C527" s="12">
        <f>YEAR(SalesDataTable[[#This Row],[Order Date]])</f>
        <v>2026</v>
      </c>
      <c r="D527" s="15" t="str">
        <f>"Q"&amp;ROUNDUP(MONTH(SalesDataTable[[#This Row],[Order Date]])/3,0)</f>
        <v>Q2</v>
      </c>
      <c r="E527" s="12">
        <f>MONTH(SalesDataTable[[#This Row],[Order Date]])</f>
        <v>4</v>
      </c>
      <c r="F527" s="12" t="str">
        <f>TEXT(SalesDataTable[[#This Row],[Order Date]], "mmm")</f>
        <v>Apr</v>
      </c>
      <c r="G527" s="5" t="s">
        <v>20</v>
      </c>
      <c r="H527" s="5" t="s">
        <v>33</v>
      </c>
      <c r="I527" s="5" t="s">
        <v>2</v>
      </c>
      <c r="J527" s="5" t="s">
        <v>13</v>
      </c>
      <c r="K527" s="5" t="s">
        <v>23</v>
      </c>
      <c r="L527" s="5" t="s">
        <v>51</v>
      </c>
      <c r="M527" s="6">
        <v>2</v>
      </c>
      <c r="N527" s="7">
        <v>124.39</v>
      </c>
      <c r="O527" s="8">
        <v>0</v>
      </c>
      <c r="P527" s="7">
        <v>61.27</v>
      </c>
      <c r="Q527" s="7">
        <f t="shared" si="32"/>
        <v>248.78</v>
      </c>
      <c r="R527" s="7">
        <f t="shared" si="33"/>
        <v>122.54</v>
      </c>
      <c r="S527" s="7">
        <f t="shared" si="34"/>
        <v>126.24</v>
      </c>
      <c r="T527" s="9">
        <f t="shared" si="35"/>
        <v>0.50743628909076288</v>
      </c>
      <c r="U527" s="10">
        <f>YEAR(SalesDataTable[[#This Row],[Order Date]])</f>
        <v>2026</v>
      </c>
      <c r="V527" s="9" t="str">
        <f>"Q"&amp;ROUNDUP(MONTH(SalesDataTable[[#This Row],[Order Date]])/3,0)</f>
        <v>Q2</v>
      </c>
      <c r="W527" s="6">
        <f>MONTH(SalesDataTable[[#This Row],[Order Date]])</f>
        <v>4</v>
      </c>
      <c r="X527" s="9" t="str">
        <f>TEXT(SalesDataTable[[#This Row],[Order Date]],"mmm")</f>
        <v>Apr</v>
      </c>
    </row>
    <row r="528" spans="1:24" ht="15.5">
      <c r="A528" s="3">
        <v>1233</v>
      </c>
      <c r="B528" s="4">
        <v>46120</v>
      </c>
      <c r="C528" s="12">
        <f>YEAR(SalesDataTable[[#This Row],[Order Date]])</f>
        <v>2026</v>
      </c>
      <c r="D528" s="15" t="str">
        <f>"Q"&amp;ROUNDUP(MONTH(SalesDataTable[[#This Row],[Order Date]])/3,0)</f>
        <v>Q2</v>
      </c>
      <c r="E528" s="12">
        <f>MONTH(SalesDataTable[[#This Row],[Order Date]])</f>
        <v>4</v>
      </c>
      <c r="F528" s="12" t="str">
        <f>TEXT(SalesDataTable[[#This Row],[Order Date]], "mmm")</f>
        <v>Apr</v>
      </c>
      <c r="G528" s="5" t="s">
        <v>0</v>
      </c>
      <c r="H528" s="5" t="s">
        <v>50</v>
      </c>
      <c r="I528" s="5" t="s">
        <v>2</v>
      </c>
      <c r="J528" s="5" t="s">
        <v>13</v>
      </c>
      <c r="K528" s="5" t="s">
        <v>4</v>
      </c>
      <c r="L528" s="5" t="s">
        <v>22</v>
      </c>
      <c r="M528" s="6">
        <v>5</v>
      </c>
      <c r="N528" s="7">
        <v>50.22</v>
      </c>
      <c r="O528" s="8">
        <v>0.1</v>
      </c>
      <c r="P528" s="7">
        <v>22.31</v>
      </c>
      <c r="Q528" s="7">
        <f t="shared" si="32"/>
        <v>225.99</v>
      </c>
      <c r="R528" s="7">
        <f t="shared" si="33"/>
        <v>111.55</v>
      </c>
      <c r="S528" s="7">
        <f t="shared" si="34"/>
        <v>114.44000000000001</v>
      </c>
      <c r="T528" s="9">
        <f t="shared" si="35"/>
        <v>0.50639408823399268</v>
      </c>
      <c r="U528" s="10">
        <f>YEAR(SalesDataTable[[#This Row],[Order Date]])</f>
        <v>2026</v>
      </c>
      <c r="V528" s="9" t="str">
        <f>"Q"&amp;ROUNDUP(MONTH(SalesDataTable[[#This Row],[Order Date]])/3,0)</f>
        <v>Q2</v>
      </c>
      <c r="W528" s="6">
        <f>MONTH(SalesDataTable[[#This Row],[Order Date]])</f>
        <v>4</v>
      </c>
      <c r="X528" s="9" t="str">
        <f>TEXT(SalesDataTable[[#This Row],[Order Date]],"mmm")</f>
        <v>Apr</v>
      </c>
    </row>
    <row r="529" spans="1:24" ht="15.5">
      <c r="A529" s="3">
        <v>1492</v>
      </c>
      <c r="B529" s="4">
        <v>46120</v>
      </c>
      <c r="C529" s="12">
        <f>YEAR(SalesDataTable[[#This Row],[Order Date]])</f>
        <v>2026</v>
      </c>
      <c r="D529" s="15" t="str">
        <f>"Q"&amp;ROUNDUP(MONTH(SalesDataTable[[#This Row],[Order Date]])/3,0)</f>
        <v>Q2</v>
      </c>
      <c r="E529" s="12">
        <f>MONTH(SalesDataTable[[#This Row],[Order Date]])</f>
        <v>4</v>
      </c>
      <c r="F529" s="12" t="str">
        <f>TEXT(SalesDataTable[[#This Row],[Order Date]], "mmm")</f>
        <v>Apr</v>
      </c>
      <c r="G529" s="5" t="s">
        <v>6</v>
      </c>
      <c r="H529" s="5" t="s">
        <v>49</v>
      </c>
      <c r="I529" s="5" t="s">
        <v>2</v>
      </c>
      <c r="J529" s="5" t="s">
        <v>3</v>
      </c>
      <c r="K529" s="5" t="s">
        <v>4</v>
      </c>
      <c r="L529" s="5" t="s">
        <v>26</v>
      </c>
      <c r="M529" s="6">
        <v>2</v>
      </c>
      <c r="N529" s="7">
        <v>41.08</v>
      </c>
      <c r="O529" s="8">
        <v>0</v>
      </c>
      <c r="P529" s="7">
        <v>16.79</v>
      </c>
      <c r="Q529" s="7">
        <f t="shared" si="32"/>
        <v>82.16</v>
      </c>
      <c r="R529" s="7">
        <f t="shared" si="33"/>
        <v>33.58</v>
      </c>
      <c r="S529" s="7">
        <f t="shared" si="34"/>
        <v>48.58</v>
      </c>
      <c r="T529" s="9">
        <f t="shared" si="35"/>
        <v>0.59128529698149956</v>
      </c>
      <c r="U529" s="10">
        <f>YEAR(SalesDataTable[[#This Row],[Order Date]])</f>
        <v>2026</v>
      </c>
      <c r="V529" s="9" t="str">
        <f>"Q"&amp;ROUNDUP(MONTH(SalesDataTable[[#This Row],[Order Date]])/3,0)</f>
        <v>Q2</v>
      </c>
      <c r="W529" s="6">
        <f>MONTH(SalesDataTable[[#This Row],[Order Date]])</f>
        <v>4</v>
      </c>
      <c r="X529" s="9" t="str">
        <f>TEXT(SalesDataTable[[#This Row],[Order Date]],"mmm")</f>
        <v>Apr</v>
      </c>
    </row>
    <row r="530" spans="1:24" ht="15.5">
      <c r="A530" s="3">
        <v>1619</v>
      </c>
      <c r="B530" s="4">
        <v>46120</v>
      </c>
      <c r="C530" s="12">
        <f>YEAR(SalesDataTable[[#This Row],[Order Date]])</f>
        <v>2026</v>
      </c>
      <c r="D530" s="15" t="str">
        <f>"Q"&amp;ROUNDUP(MONTH(SalesDataTable[[#This Row],[Order Date]])/3,0)</f>
        <v>Q2</v>
      </c>
      <c r="E530" s="12">
        <f>MONTH(SalesDataTable[[#This Row],[Order Date]])</f>
        <v>4</v>
      </c>
      <c r="F530" s="12" t="str">
        <f>TEXT(SalesDataTable[[#This Row],[Order Date]], "mmm")</f>
        <v>Apr</v>
      </c>
      <c r="G530" s="5" t="s">
        <v>20</v>
      </c>
      <c r="H530" s="5" t="s">
        <v>33</v>
      </c>
      <c r="I530" s="5" t="s">
        <v>19</v>
      </c>
      <c r="J530" s="5" t="s">
        <v>13</v>
      </c>
      <c r="K530" s="5" t="s">
        <v>14</v>
      </c>
      <c r="L530" s="5" t="s">
        <v>32</v>
      </c>
      <c r="M530" s="6">
        <v>5</v>
      </c>
      <c r="N530" s="7">
        <v>46.11</v>
      </c>
      <c r="O530" s="8">
        <v>0</v>
      </c>
      <c r="P530" s="7">
        <v>18.88</v>
      </c>
      <c r="Q530" s="7">
        <f t="shared" si="32"/>
        <v>230.55</v>
      </c>
      <c r="R530" s="7">
        <f t="shared" si="33"/>
        <v>94.399999999999991</v>
      </c>
      <c r="S530" s="7">
        <f t="shared" si="34"/>
        <v>136.15000000000003</v>
      </c>
      <c r="T530" s="9">
        <f t="shared" si="35"/>
        <v>0.5905443504662764</v>
      </c>
      <c r="U530" s="10">
        <f>YEAR(SalesDataTable[[#This Row],[Order Date]])</f>
        <v>2026</v>
      </c>
      <c r="V530" s="9" t="str">
        <f>"Q"&amp;ROUNDUP(MONTH(SalesDataTable[[#This Row],[Order Date]])/3,0)</f>
        <v>Q2</v>
      </c>
      <c r="W530" s="6">
        <f>MONTH(SalesDataTable[[#This Row],[Order Date]])</f>
        <v>4</v>
      </c>
      <c r="X530" s="9" t="str">
        <f>TEXT(SalesDataTable[[#This Row],[Order Date]],"mmm")</f>
        <v>Apr</v>
      </c>
    </row>
    <row r="531" spans="1:24" ht="15.5">
      <c r="A531" s="3">
        <v>1631</v>
      </c>
      <c r="B531" s="4">
        <v>46120</v>
      </c>
      <c r="C531" s="12">
        <f>YEAR(SalesDataTable[[#This Row],[Order Date]])</f>
        <v>2026</v>
      </c>
      <c r="D531" s="15" t="str">
        <f>"Q"&amp;ROUNDUP(MONTH(SalesDataTable[[#This Row],[Order Date]])/3,0)</f>
        <v>Q2</v>
      </c>
      <c r="E531" s="12">
        <f>MONTH(SalesDataTable[[#This Row],[Order Date]])</f>
        <v>4</v>
      </c>
      <c r="F531" s="12" t="str">
        <f>TEXT(SalesDataTable[[#This Row],[Order Date]], "mmm")</f>
        <v>Apr</v>
      </c>
      <c r="G531" s="5" t="s">
        <v>20</v>
      </c>
      <c r="H531" s="5" t="s">
        <v>33</v>
      </c>
      <c r="I531" s="5" t="s">
        <v>2</v>
      </c>
      <c r="J531" s="5" t="s">
        <v>3</v>
      </c>
      <c r="K531" s="5" t="s">
        <v>14</v>
      </c>
      <c r="L531" s="5" t="s">
        <v>32</v>
      </c>
      <c r="M531" s="6">
        <v>1</v>
      </c>
      <c r="N531" s="7">
        <v>45.54</v>
      </c>
      <c r="O531" s="8">
        <v>0</v>
      </c>
      <c r="P531" s="7">
        <v>18.36</v>
      </c>
      <c r="Q531" s="7">
        <f t="shared" si="32"/>
        <v>45.54</v>
      </c>
      <c r="R531" s="7">
        <f t="shared" si="33"/>
        <v>18.36</v>
      </c>
      <c r="S531" s="7">
        <f t="shared" si="34"/>
        <v>27.18</v>
      </c>
      <c r="T531" s="9">
        <f t="shared" si="35"/>
        <v>0.59683794466403162</v>
      </c>
      <c r="U531" s="10">
        <f>YEAR(SalesDataTable[[#This Row],[Order Date]])</f>
        <v>2026</v>
      </c>
      <c r="V531" s="9" t="str">
        <f>"Q"&amp;ROUNDUP(MONTH(SalesDataTable[[#This Row],[Order Date]])/3,0)</f>
        <v>Q2</v>
      </c>
      <c r="W531" s="6">
        <f>MONTH(SalesDataTable[[#This Row],[Order Date]])</f>
        <v>4</v>
      </c>
      <c r="X531" s="9" t="str">
        <f>TEXT(SalesDataTable[[#This Row],[Order Date]],"mmm")</f>
        <v>Apr</v>
      </c>
    </row>
    <row r="532" spans="1:24" ht="15.5">
      <c r="A532" s="3">
        <v>1844</v>
      </c>
      <c r="B532" s="4">
        <v>46120</v>
      </c>
      <c r="C532" s="12">
        <f>YEAR(SalesDataTable[[#This Row],[Order Date]])</f>
        <v>2026</v>
      </c>
      <c r="D532" s="15" t="str">
        <f>"Q"&amp;ROUNDUP(MONTH(SalesDataTable[[#This Row],[Order Date]])/3,0)</f>
        <v>Q2</v>
      </c>
      <c r="E532" s="12">
        <f>MONTH(SalesDataTable[[#This Row],[Order Date]])</f>
        <v>4</v>
      </c>
      <c r="F532" s="12" t="str">
        <f>TEXT(SalesDataTable[[#This Row],[Order Date]], "mmm")</f>
        <v>Apr</v>
      </c>
      <c r="G532" s="5" t="s">
        <v>6</v>
      </c>
      <c r="H532" s="5" t="s">
        <v>49</v>
      </c>
      <c r="I532" s="5" t="s">
        <v>19</v>
      </c>
      <c r="J532" s="5" t="s">
        <v>13</v>
      </c>
      <c r="K532" s="5" t="s">
        <v>34</v>
      </c>
      <c r="L532" s="5" t="s">
        <v>42</v>
      </c>
      <c r="M532" s="6">
        <v>2</v>
      </c>
      <c r="N532" s="7">
        <v>37.1</v>
      </c>
      <c r="O532" s="8">
        <v>0.1</v>
      </c>
      <c r="P532" s="7">
        <v>14.17</v>
      </c>
      <c r="Q532" s="7">
        <f t="shared" si="32"/>
        <v>66.78</v>
      </c>
      <c r="R532" s="7">
        <f t="shared" si="33"/>
        <v>28.34</v>
      </c>
      <c r="S532" s="7">
        <f t="shared" si="34"/>
        <v>38.44</v>
      </c>
      <c r="T532" s="9">
        <f t="shared" si="35"/>
        <v>0.57562144354597178</v>
      </c>
      <c r="U532" s="10">
        <f>YEAR(SalesDataTable[[#This Row],[Order Date]])</f>
        <v>2026</v>
      </c>
      <c r="V532" s="9" t="str">
        <f>"Q"&amp;ROUNDUP(MONTH(SalesDataTable[[#This Row],[Order Date]])/3,0)</f>
        <v>Q2</v>
      </c>
      <c r="W532" s="6">
        <f>MONTH(SalesDataTable[[#This Row],[Order Date]])</f>
        <v>4</v>
      </c>
      <c r="X532" s="9" t="str">
        <f>TEXT(SalesDataTable[[#This Row],[Order Date]],"mmm")</f>
        <v>Apr</v>
      </c>
    </row>
    <row r="533" spans="1:24" ht="15.5">
      <c r="A533" s="3">
        <v>4246</v>
      </c>
      <c r="B533" s="4">
        <v>46120</v>
      </c>
      <c r="C533" s="12">
        <f>YEAR(SalesDataTable[[#This Row],[Order Date]])</f>
        <v>2026</v>
      </c>
      <c r="D533" s="15" t="str">
        <f>"Q"&amp;ROUNDUP(MONTH(SalesDataTable[[#This Row],[Order Date]])/3,0)</f>
        <v>Q2</v>
      </c>
      <c r="E533" s="12">
        <f>MONTH(SalesDataTable[[#This Row],[Order Date]])</f>
        <v>4</v>
      </c>
      <c r="F533" s="12" t="str">
        <f>TEXT(SalesDataTable[[#This Row],[Order Date]], "mmm")</f>
        <v>Apr</v>
      </c>
      <c r="G533" s="5" t="s">
        <v>20</v>
      </c>
      <c r="H533" s="5" t="s">
        <v>33</v>
      </c>
      <c r="I533" s="5" t="s">
        <v>8</v>
      </c>
      <c r="J533" s="5" t="s">
        <v>16</v>
      </c>
      <c r="K533" s="5" t="s">
        <v>9</v>
      </c>
      <c r="L533" s="5" t="s">
        <v>37</v>
      </c>
      <c r="M533" s="6">
        <v>5</v>
      </c>
      <c r="N533" s="7">
        <v>156.57</v>
      </c>
      <c r="O533" s="8">
        <v>0.15</v>
      </c>
      <c r="P533" s="7">
        <v>80.849999999999994</v>
      </c>
      <c r="Q533" s="7">
        <f t="shared" si="32"/>
        <v>665.4224999999999</v>
      </c>
      <c r="R533" s="7">
        <f t="shared" si="33"/>
        <v>404.25</v>
      </c>
      <c r="S533" s="7">
        <f t="shared" si="34"/>
        <v>261.1724999999999</v>
      </c>
      <c r="T533" s="9">
        <f t="shared" si="35"/>
        <v>0.39249123677062309</v>
      </c>
      <c r="U533" s="10">
        <f>YEAR(SalesDataTable[[#This Row],[Order Date]])</f>
        <v>2026</v>
      </c>
      <c r="V533" s="9" t="str">
        <f>"Q"&amp;ROUNDUP(MONTH(SalesDataTable[[#This Row],[Order Date]])/3,0)</f>
        <v>Q2</v>
      </c>
      <c r="W533" s="6">
        <f>MONTH(SalesDataTable[[#This Row],[Order Date]])</f>
        <v>4</v>
      </c>
      <c r="X533" s="9" t="str">
        <f>TEXT(SalesDataTable[[#This Row],[Order Date]],"mmm")</f>
        <v>Apr</v>
      </c>
    </row>
    <row r="534" spans="1:24" ht="15.5">
      <c r="A534" s="3">
        <v>5139</v>
      </c>
      <c r="B534" s="4">
        <v>46120</v>
      </c>
      <c r="C534" s="12">
        <f>YEAR(SalesDataTable[[#This Row],[Order Date]])</f>
        <v>2026</v>
      </c>
      <c r="D534" s="15" t="str">
        <f>"Q"&amp;ROUNDUP(MONTH(SalesDataTable[[#This Row],[Order Date]])/3,0)</f>
        <v>Q2</v>
      </c>
      <c r="E534" s="12">
        <f>MONTH(SalesDataTable[[#This Row],[Order Date]])</f>
        <v>4</v>
      </c>
      <c r="F534" s="12" t="str">
        <f>TEXT(SalesDataTable[[#This Row],[Order Date]], "mmm")</f>
        <v>Apr</v>
      </c>
      <c r="G534" s="5" t="s">
        <v>0</v>
      </c>
      <c r="H534" s="5" t="s">
        <v>50</v>
      </c>
      <c r="I534" s="5" t="s">
        <v>2</v>
      </c>
      <c r="J534" s="5" t="s">
        <v>3</v>
      </c>
      <c r="K534" s="5" t="s">
        <v>34</v>
      </c>
      <c r="L534" s="5" t="s">
        <v>45</v>
      </c>
      <c r="M534" s="6">
        <v>2</v>
      </c>
      <c r="N534" s="7">
        <v>51.4</v>
      </c>
      <c r="O534" s="8">
        <v>0</v>
      </c>
      <c r="P534" s="7">
        <v>21.99</v>
      </c>
      <c r="Q534" s="7">
        <f t="shared" si="32"/>
        <v>102.8</v>
      </c>
      <c r="R534" s="7">
        <f t="shared" si="33"/>
        <v>43.98</v>
      </c>
      <c r="S534" s="7">
        <f t="shared" si="34"/>
        <v>58.82</v>
      </c>
      <c r="T534" s="9">
        <f t="shared" si="35"/>
        <v>0.57217898832684821</v>
      </c>
      <c r="U534" s="10">
        <f>YEAR(SalesDataTable[[#This Row],[Order Date]])</f>
        <v>2026</v>
      </c>
      <c r="V534" s="9" t="str">
        <f>"Q"&amp;ROUNDUP(MONTH(SalesDataTable[[#This Row],[Order Date]])/3,0)</f>
        <v>Q2</v>
      </c>
      <c r="W534" s="6">
        <f>MONTH(SalesDataTable[[#This Row],[Order Date]])</f>
        <v>4</v>
      </c>
      <c r="X534" s="9" t="str">
        <f>TEXT(SalesDataTable[[#This Row],[Order Date]],"mmm")</f>
        <v>Apr</v>
      </c>
    </row>
    <row r="535" spans="1:24" ht="15.5">
      <c r="A535" s="3">
        <v>186</v>
      </c>
      <c r="B535" s="4">
        <v>46121</v>
      </c>
      <c r="C535" s="12">
        <f>YEAR(SalesDataTable[[#This Row],[Order Date]])</f>
        <v>2026</v>
      </c>
      <c r="D535" s="15" t="str">
        <f>"Q"&amp;ROUNDUP(MONTH(SalesDataTable[[#This Row],[Order Date]])/3,0)</f>
        <v>Q2</v>
      </c>
      <c r="E535" s="12">
        <f>MONTH(SalesDataTable[[#This Row],[Order Date]])</f>
        <v>4</v>
      </c>
      <c r="F535" s="12" t="str">
        <f>TEXT(SalesDataTable[[#This Row],[Order Date]], "mmm")</f>
        <v>Apr</v>
      </c>
      <c r="G535" s="5" t="s">
        <v>0</v>
      </c>
      <c r="H535" s="5" t="s">
        <v>1</v>
      </c>
      <c r="I535" s="5" t="s">
        <v>2</v>
      </c>
      <c r="J535" s="5" t="s">
        <v>13</v>
      </c>
      <c r="K535" s="5" t="s">
        <v>14</v>
      </c>
      <c r="L535" s="5" t="s">
        <v>32</v>
      </c>
      <c r="M535" s="6">
        <v>2</v>
      </c>
      <c r="N535" s="7">
        <v>46.42</v>
      </c>
      <c r="O535" s="8">
        <v>0.1</v>
      </c>
      <c r="P535" s="7">
        <v>18.73</v>
      </c>
      <c r="Q535" s="7">
        <f t="shared" si="32"/>
        <v>83.556000000000012</v>
      </c>
      <c r="R535" s="7">
        <f t="shared" si="33"/>
        <v>37.46</v>
      </c>
      <c r="S535" s="7">
        <f t="shared" si="34"/>
        <v>46.096000000000011</v>
      </c>
      <c r="T535" s="9">
        <f t="shared" si="35"/>
        <v>0.55167791660682663</v>
      </c>
      <c r="U535" s="10">
        <f>YEAR(SalesDataTable[[#This Row],[Order Date]])</f>
        <v>2026</v>
      </c>
      <c r="V535" s="9" t="str">
        <f>"Q"&amp;ROUNDUP(MONTH(SalesDataTable[[#This Row],[Order Date]])/3,0)</f>
        <v>Q2</v>
      </c>
      <c r="W535" s="6">
        <f>MONTH(SalesDataTable[[#This Row],[Order Date]])</f>
        <v>4</v>
      </c>
      <c r="X535" s="9" t="str">
        <f>TEXT(SalesDataTable[[#This Row],[Order Date]],"mmm")</f>
        <v>Apr</v>
      </c>
    </row>
    <row r="536" spans="1:24" ht="15.5">
      <c r="A536" s="3">
        <v>1742</v>
      </c>
      <c r="B536" s="4">
        <v>46121</v>
      </c>
      <c r="C536" s="12">
        <f>YEAR(SalesDataTable[[#This Row],[Order Date]])</f>
        <v>2026</v>
      </c>
      <c r="D536" s="15" t="str">
        <f>"Q"&amp;ROUNDUP(MONTH(SalesDataTable[[#This Row],[Order Date]])/3,0)</f>
        <v>Q2</v>
      </c>
      <c r="E536" s="12">
        <f>MONTH(SalesDataTable[[#This Row],[Order Date]])</f>
        <v>4</v>
      </c>
      <c r="F536" s="12" t="str">
        <f>TEXT(SalesDataTable[[#This Row],[Order Date]], "mmm")</f>
        <v>Apr</v>
      </c>
      <c r="G536" s="5" t="s">
        <v>20</v>
      </c>
      <c r="H536" s="5" t="s">
        <v>21</v>
      </c>
      <c r="I536" s="5" t="s">
        <v>28</v>
      </c>
      <c r="J536" s="5" t="s">
        <v>3</v>
      </c>
      <c r="K536" s="5" t="s">
        <v>23</v>
      </c>
      <c r="L536" s="5" t="s">
        <v>51</v>
      </c>
      <c r="M536" s="6">
        <v>2</v>
      </c>
      <c r="N536" s="7">
        <v>120.75</v>
      </c>
      <c r="O536" s="8">
        <v>0.05</v>
      </c>
      <c r="P536" s="7">
        <v>60.31</v>
      </c>
      <c r="Q536" s="7">
        <f t="shared" si="32"/>
        <v>229.42499999999998</v>
      </c>
      <c r="R536" s="7">
        <f t="shared" si="33"/>
        <v>120.62</v>
      </c>
      <c r="S536" s="7">
        <f t="shared" si="34"/>
        <v>108.80499999999998</v>
      </c>
      <c r="T536" s="9">
        <f t="shared" si="35"/>
        <v>0.47425084450256066</v>
      </c>
      <c r="U536" s="10">
        <f>YEAR(SalesDataTable[[#This Row],[Order Date]])</f>
        <v>2026</v>
      </c>
      <c r="V536" s="9" t="str">
        <f>"Q"&amp;ROUNDUP(MONTH(SalesDataTable[[#This Row],[Order Date]])/3,0)</f>
        <v>Q2</v>
      </c>
      <c r="W536" s="6">
        <f>MONTH(SalesDataTable[[#This Row],[Order Date]])</f>
        <v>4</v>
      </c>
      <c r="X536" s="9" t="str">
        <f>TEXT(SalesDataTable[[#This Row],[Order Date]],"mmm")</f>
        <v>Apr</v>
      </c>
    </row>
    <row r="537" spans="1:24" ht="15.5">
      <c r="A537" s="3">
        <v>3189</v>
      </c>
      <c r="B537" s="4">
        <v>46121</v>
      </c>
      <c r="C537" s="12">
        <f>YEAR(SalesDataTable[[#This Row],[Order Date]])</f>
        <v>2026</v>
      </c>
      <c r="D537" s="15" t="str">
        <f>"Q"&amp;ROUNDUP(MONTH(SalesDataTable[[#This Row],[Order Date]])/3,0)</f>
        <v>Q2</v>
      </c>
      <c r="E537" s="12">
        <f>MONTH(SalesDataTable[[#This Row],[Order Date]])</f>
        <v>4</v>
      </c>
      <c r="F537" s="12" t="str">
        <f>TEXT(SalesDataTable[[#This Row],[Order Date]], "mmm")</f>
        <v>Apr</v>
      </c>
      <c r="G537" s="5" t="s">
        <v>6</v>
      </c>
      <c r="H537" s="5" t="s">
        <v>41</v>
      </c>
      <c r="I537" s="5" t="s">
        <v>8</v>
      </c>
      <c r="J537" s="5" t="s">
        <v>16</v>
      </c>
      <c r="K537" s="5" t="s">
        <v>9</v>
      </c>
      <c r="L537" s="5" t="s">
        <v>37</v>
      </c>
      <c r="M537" s="6">
        <v>6</v>
      </c>
      <c r="N537" s="7">
        <v>157.38999999999999</v>
      </c>
      <c r="O537" s="8">
        <v>0.05</v>
      </c>
      <c r="P537" s="7">
        <v>79.239999999999995</v>
      </c>
      <c r="Q537" s="7">
        <f t="shared" si="32"/>
        <v>897.12299999999993</v>
      </c>
      <c r="R537" s="7">
        <f t="shared" si="33"/>
        <v>475.43999999999994</v>
      </c>
      <c r="S537" s="7">
        <f t="shared" si="34"/>
        <v>421.68299999999999</v>
      </c>
      <c r="T537" s="9">
        <f t="shared" si="35"/>
        <v>0.47003922539049831</v>
      </c>
      <c r="U537" s="10">
        <f>YEAR(SalesDataTable[[#This Row],[Order Date]])</f>
        <v>2026</v>
      </c>
      <c r="V537" s="9" t="str">
        <f>"Q"&amp;ROUNDUP(MONTH(SalesDataTable[[#This Row],[Order Date]])/3,0)</f>
        <v>Q2</v>
      </c>
      <c r="W537" s="6">
        <f>MONTH(SalesDataTable[[#This Row],[Order Date]])</f>
        <v>4</v>
      </c>
      <c r="X537" s="9" t="str">
        <f>TEXT(SalesDataTable[[#This Row],[Order Date]],"mmm")</f>
        <v>Apr</v>
      </c>
    </row>
    <row r="538" spans="1:24" ht="15.5">
      <c r="A538" s="3">
        <v>3747</v>
      </c>
      <c r="B538" s="4">
        <v>46121</v>
      </c>
      <c r="C538" s="12">
        <f>YEAR(SalesDataTable[[#This Row],[Order Date]])</f>
        <v>2026</v>
      </c>
      <c r="D538" s="15" t="str">
        <f>"Q"&amp;ROUNDUP(MONTH(SalesDataTable[[#This Row],[Order Date]])/3,0)</f>
        <v>Q2</v>
      </c>
      <c r="E538" s="12">
        <f>MONTH(SalesDataTable[[#This Row],[Order Date]])</f>
        <v>4</v>
      </c>
      <c r="F538" s="12" t="str">
        <f>TEXT(SalesDataTable[[#This Row],[Order Date]], "mmm")</f>
        <v>Apr</v>
      </c>
      <c r="G538" s="5" t="s">
        <v>20</v>
      </c>
      <c r="H538" s="5" t="s">
        <v>31</v>
      </c>
      <c r="I538" s="5" t="s">
        <v>19</v>
      </c>
      <c r="J538" s="5" t="s">
        <v>3</v>
      </c>
      <c r="K538" s="5" t="s">
        <v>23</v>
      </c>
      <c r="L538" s="5" t="s">
        <v>51</v>
      </c>
      <c r="M538" s="6">
        <v>2</v>
      </c>
      <c r="N538" s="7">
        <v>122.36</v>
      </c>
      <c r="O538" s="8">
        <v>0.05</v>
      </c>
      <c r="P538" s="7">
        <v>59.06</v>
      </c>
      <c r="Q538" s="7">
        <f t="shared" si="32"/>
        <v>232.48399999999998</v>
      </c>
      <c r="R538" s="7">
        <f t="shared" si="33"/>
        <v>118.12</v>
      </c>
      <c r="S538" s="7">
        <f t="shared" si="34"/>
        <v>114.36399999999998</v>
      </c>
      <c r="T538" s="9">
        <f t="shared" si="35"/>
        <v>0.49192202474148755</v>
      </c>
      <c r="U538" s="10">
        <f>YEAR(SalesDataTable[[#This Row],[Order Date]])</f>
        <v>2026</v>
      </c>
      <c r="V538" s="9" t="str">
        <f>"Q"&amp;ROUNDUP(MONTH(SalesDataTable[[#This Row],[Order Date]])/3,0)</f>
        <v>Q2</v>
      </c>
      <c r="W538" s="6">
        <f>MONTH(SalesDataTable[[#This Row],[Order Date]])</f>
        <v>4</v>
      </c>
      <c r="X538" s="9" t="str">
        <f>TEXT(SalesDataTable[[#This Row],[Order Date]],"mmm")</f>
        <v>Apr</v>
      </c>
    </row>
    <row r="539" spans="1:24" ht="15.5">
      <c r="A539" s="3">
        <v>3782</v>
      </c>
      <c r="B539" s="4">
        <v>46121</v>
      </c>
      <c r="C539" s="12">
        <f>YEAR(SalesDataTable[[#This Row],[Order Date]])</f>
        <v>2026</v>
      </c>
      <c r="D539" s="15" t="str">
        <f>"Q"&amp;ROUNDUP(MONTH(SalesDataTable[[#This Row],[Order Date]])/3,0)</f>
        <v>Q2</v>
      </c>
      <c r="E539" s="12">
        <f>MONTH(SalesDataTable[[#This Row],[Order Date]])</f>
        <v>4</v>
      </c>
      <c r="F539" s="12" t="str">
        <f>TEXT(SalesDataTable[[#This Row],[Order Date]], "mmm")</f>
        <v>Apr</v>
      </c>
      <c r="G539" s="5" t="s">
        <v>0</v>
      </c>
      <c r="H539" s="5" t="s">
        <v>1</v>
      </c>
      <c r="I539" s="5" t="s">
        <v>19</v>
      </c>
      <c r="J539" s="5" t="s">
        <v>3</v>
      </c>
      <c r="K539" s="5" t="s">
        <v>34</v>
      </c>
      <c r="L539" s="5" t="s">
        <v>35</v>
      </c>
      <c r="M539" s="6">
        <v>2</v>
      </c>
      <c r="N539" s="7">
        <v>39.68</v>
      </c>
      <c r="O539" s="8">
        <v>0.05</v>
      </c>
      <c r="P539" s="7">
        <v>14.98</v>
      </c>
      <c r="Q539" s="7">
        <f t="shared" si="32"/>
        <v>75.391999999999996</v>
      </c>
      <c r="R539" s="7">
        <f t="shared" si="33"/>
        <v>29.96</v>
      </c>
      <c r="S539" s="7">
        <f t="shared" si="34"/>
        <v>45.431999999999995</v>
      </c>
      <c r="T539" s="9">
        <f t="shared" si="35"/>
        <v>0.60261035653650252</v>
      </c>
      <c r="U539" s="10">
        <f>YEAR(SalesDataTable[[#This Row],[Order Date]])</f>
        <v>2026</v>
      </c>
      <c r="V539" s="9" t="str">
        <f>"Q"&amp;ROUNDUP(MONTH(SalesDataTable[[#This Row],[Order Date]])/3,0)</f>
        <v>Q2</v>
      </c>
      <c r="W539" s="6">
        <f>MONTH(SalesDataTable[[#This Row],[Order Date]])</f>
        <v>4</v>
      </c>
      <c r="X539" s="9" t="str">
        <f>TEXT(SalesDataTable[[#This Row],[Order Date]],"mmm")</f>
        <v>Apr</v>
      </c>
    </row>
    <row r="540" spans="1:24" ht="15.5">
      <c r="A540" s="3">
        <v>4344</v>
      </c>
      <c r="B540" s="4">
        <v>46121</v>
      </c>
      <c r="C540" s="12">
        <f>YEAR(SalesDataTable[[#This Row],[Order Date]])</f>
        <v>2026</v>
      </c>
      <c r="D540" s="15" t="str">
        <f>"Q"&amp;ROUNDUP(MONTH(SalesDataTable[[#This Row],[Order Date]])/3,0)</f>
        <v>Q2</v>
      </c>
      <c r="E540" s="12">
        <f>MONTH(SalesDataTable[[#This Row],[Order Date]])</f>
        <v>4</v>
      </c>
      <c r="F540" s="12" t="str">
        <f>TEXT(SalesDataTable[[#This Row],[Order Date]], "mmm")</f>
        <v>Apr</v>
      </c>
      <c r="G540" s="5" t="s">
        <v>11</v>
      </c>
      <c r="H540" s="5" t="s">
        <v>25</v>
      </c>
      <c r="I540" s="5" t="s">
        <v>19</v>
      </c>
      <c r="J540" s="5" t="s">
        <v>16</v>
      </c>
      <c r="K540" s="5" t="s">
        <v>23</v>
      </c>
      <c r="L540" s="5" t="s">
        <v>51</v>
      </c>
      <c r="M540" s="6">
        <v>3</v>
      </c>
      <c r="N540" s="7">
        <v>121.56</v>
      </c>
      <c r="O540" s="8">
        <v>0.15</v>
      </c>
      <c r="P540" s="7">
        <v>61.31</v>
      </c>
      <c r="Q540" s="7">
        <f t="shared" si="32"/>
        <v>309.97800000000001</v>
      </c>
      <c r="R540" s="7">
        <f t="shared" si="33"/>
        <v>183.93</v>
      </c>
      <c r="S540" s="7">
        <f t="shared" si="34"/>
        <v>126.048</v>
      </c>
      <c r="T540" s="9">
        <f t="shared" si="35"/>
        <v>0.40663530960261696</v>
      </c>
      <c r="U540" s="10">
        <f>YEAR(SalesDataTable[[#This Row],[Order Date]])</f>
        <v>2026</v>
      </c>
      <c r="V540" s="9" t="str">
        <f>"Q"&amp;ROUNDUP(MONTH(SalesDataTable[[#This Row],[Order Date]])/3,0)</f>
        <v>Q2</v>
      </c>
      <c r="W540" s="6">
        <f>MONTH(SalesDataTable[[#This Row],[Order Date]])</f>
        <v>4</v>
      </c>
      <c r="X540" s="9" t="str">
        <f>TEXT(SalesDataTable[[#This Row],[Order Date]],"mmm")</f>
        <v>Apr</v>
      </c>
    </row>
    <row r="541" spans="1:24" ht="15.5">
      <c r="A541" s="3">
        <v>4901</v>
      </c>
      <c r="B541" s="4">
        <v>46121</v>
      </c>
      <c r="C541" s="12">
        <f>YEAR(SalesDataTable[[#This Row],[Order Date]])</f>
        <v>2026</v>
      </c>
      <c r="D541" s="15" t="str">
        <f>"Q"&amp;ROUNDUP(MONTH(SalesDataTable[[#This Row],[Order Date]])/3,0)</f>
        <v>Q2</v>
      </c>
      <c r="E541" s="12">
        <f>MONTH(SalesDataTable[[#This Row],[Order Date]])</f>
        <v>4</v>
      </c>
      <c r="F541" s="12" t="str">
        <f>TEXT(SalesDataTable[[#This Row],[Order Date]], "mmm")</f>
        <v>Apr</v>
      </c>
      <c r="G541" s="5" t="s">
        <v>0</v>
      </c>
      <c r="H541" s="5" t="s">
        <v>1</v>
      </c>
      <c r="I541" s="5" t="s">
        <v>28</v>
      </c>
      <c r="J541" s="5" t="s">
        <v>13</v>
      </c>
      <c r="K541" s="5" t="s">
        <v>4</v>
      </c>
      <c r="L541" s="5" t="s">
        <v>5</v>
      </c>
      <c r="M541" s="6">
        <v>1</v>
      </c>
      <c r="N541" s="7">
        <v>80.19</v>
      </c>
      <c r="O541" s="8">
        <v>0.1</v>
      </c>
      <c r="P541" s="7">
        <v>42.15</v>
      </c>
      <c r="Q541" s="7">
        <f t="shared" si="32"/>
        <v>72.171000000000006</v>
      </c>
      <c r="R541" s="7">
        <f t="shared" si="33"/>
        <v>42.15</v>
      </c>
      <c r="S541" s="7">
        <f t="shared" si="34"/>
        <v>30.021000000000008</v>
      </c>
      <c r="T541" s="9">
        <f t="shared" si="35"/>
        <v>0.4159704036247247</v>
      </c>
      <c r="U541" s="10">
        <f>YEAR(SalesDataTable[[#This Row],[Order Date]])</f>
        <v>2026</v>
      </c>
      <c r="V541" s="9" t="str">
        <f>"Q"&amp;ROUNDUP(MONTH(SalesDataTable[[#This Row],[Order Date]])/3,0)</f>
        <v>Q2</v>
      </c>
      <c r="W541" s="6">
        <f>MONTH(SalesDataTable[[#This Row],[Order Date]])</f>
        <v>4</v>
      </c>
      <c r="X541" s="9" t="str">
        <f>TEXT(SalesDataTable[[#This Row],[Order Date]],"mmm")</f>
        <v>Apr</v>
      </c>
    </row>
    <row r="542" spans="1:24" ht="15.5">
      <c r="A542" s="3">
        <v>4969</v>
      </c>
      <c r="B542" s="4">
        <v>46121</v>
      </c>
      <c r="C542" s="12">
        <f>YEAR(SalesDataTable[[#This Row],[Order Date]])</f>
        <v>2026</v>
      </c>
      <c r="D542" s="15" t="str">
        <f>"Q"&amp;ROUNDUP(MONTH(SalesDataTable[[#This Row],[Order Date]])/3,0)</f>
        <v>Q2</v>
      </c>
      <c r="E542" s="12">
        <f>MONTH(SalesDataTable[[#This Row],[Order Date]])</f>
        <v>4</v>
      </c>
      <c r="F542" s="12" t="str">
        <f>TEXT(SalesDataTable[[#This Row],[Order Date]], "mmm")</f>
        <v>Apr</v>
      </c>
      <c r="G542" s="5" t="s">
        <v>20</v>
      </c>
      <c r="H542" s="5" t="s">
        <v>31</v>
      </c>
      <c r="I542" s="5" t="s">
        <v>28</v>
      </c>
      <c r="J542" s="5" t="s">
        <v>16</v>
      </c>
      <c r="K542" s="5" t="s">
        <v>4</v>
      </c>
      <c r="L542" s="5" t="s">
        <v>5</v>
      </c>
      <c r="M542" s="6">
        <v>2</v>
      </c>
      <c r="N542" s="7">
        <v>81.14</v>
      </c>
      <c r="O542" s="8">
        <v>0</v>
      </c>
      <c r="P542" s="7">
        <v>43.43</v>
      </c>
      <c r="Q542" s="7">
        <f t="shared" si="32"/>
        <v>162.28</v>
      </c>
      <c r="R542" s="7">
        <f t="shared" si="33"/>
        <v>86.86</v>
      </c>
      <c r="S542" s="7">
        <f t="shared" si="34"/>
        <v>75.42</v>
      </c>
      <c r="T542" s="9">
        <f t="shared" si="35"/>
        <v>0.46475228000985952</v>
      </c>
      <c r="U542" s="10">
        <f>YEAR(SalesDataTable[[#This Row],[Order Date]])</f>
        <v>2026</v>
      </c>
      <c r="V542" s="9" t="str">
        <f>"Q"&amp;ROUNDUP(MONTH(SalesDataTable[[#This Row],[Order Date]])/3,0)</f>
        <v>Q2</v>
      </c>
      <c r="W542" s="6">
        <f>MONTH(SalesDataTable[[#This Row],[Order Date]])</f>
        <v>4</v>
      </c>
      <c r="X542" s="9" t="str">
        <f>TEXT(SalesDataTable[[#This Row],[Order Date]],"mmm")</f>
        <v>Apr</v>
      </c>
    </row>
    <row r="543" spans="1:24" ht="15.5">
      <c r="A543" s="3">
        <v>673</v>
      </c>
      <c r="B543" s="4">
        <v>46122</v>
      </c>
      <c r="C543" s="12">
        <f>YEAR(SalesDataTable[[#This Row],[Order Date]])</f>
        <v>2026</v>
      </c>
      <c r="D543" s="15" t="str">
        <f>"Q"&amp;ROUNDUP(MONTH(SalesDataTable[[#This Row],[Order Date]])/3,0)</f>
        <v>Q2</v>
      </c>
      <c r="E543" s="12">
        <f>MONTH(SalesDataTable[[#This Row],[Order Date]])</f>
        <v>4</v>
      </c>
      <c r="F543" s="12" t="str">
        <f>TEXT(SalesDataTable[[#This Row],[Order Date]], "mmm")</f>
        <v>Apr</v>
      </c>
      <c r="G543" s="5" t="s">
        <v>20</v>
      </c>
      <c r="H543" s="5" t="s">
        <v>33</v>
      </c>
      <c r="I543" s="5" t="s">
        <v>19</v>
      </c>
      <c r="J543" s="5" t="s">
        <v>13</v>
      </c>
      <c r="K543" s="5" t="s">
        <v>23</v>
      </c>
      <c r="L543" s="5" t="s">
        <v>29</v>
      </c>
      <c r="M543" s="6">
        <v>2</v>
      </c>
      <c r="N543" s="7">
        <v>191.11</v>
      </c>
      <c r="O543" s="8">
        <v>0</v>
      </c>
      <c r="P543" s="7">
        <v>103.58</v>
      </c>
      <c r="Q543" s="7">
        <f t="shared" si="32"/>
        <v>382.22</v>
      </c>
      <c r="R543" s="7">
        <f t="shared" si="33"/>
        <v>207.16</v>
      </c>
      <c r="S543" s="7">
        <f t="shared" si="34"/>
        <v>175.06000000000003</v>
      </c>
      <c r="T543" s="9">
        <f t="shared" si="35"/>
        <v>0.45800847679346979</v>
      </c>
      <c r="U543" s="10">
        <f>YEAR(SalesDataTable[[#This Row],[Order Date]])</f>
        <v>2026</v>
      </c>
      <c r="V543" s="9" t="str">
        <f>"Q"&amp;ROUNDUP(MONTH(SalesDataTable[[#This Row],[Order Date]])/3,0)</f>
        <v>Q2</v>
      </c>
      <c r="W543" s="6">
        <f>MONTH(SalesDataTable[[#This Row],[Order Date]])</f>
        <v>4</v>
      </c>
      <c r="X543" s="9" t="str">
        <f>TEXT(SalesDataTable[[#This Row],[Order Date]],"mmm")</f>
        <v>Apr</v>
      </c>
    </row>
    <row r="544" spans="1:24" ht="15.5">
      <c r="A544" s="3">
        <v>888</v>
      </c>
      <c r="B544" s="4">
        <v>46122</v>
      </c>
      <c r="C544" s="12">
        <f>YEAR(SalesDataTable[[#This Row],[Order Date]])</f>
        <v>2026</v>
      </c>
      <c r="D544" s="15" t="str">
        <f>"Q"&amp;ROUNDUP(MONTH(SalesDataTable[[#This Row],[Order Date]])/3,0)</f>
        <v>Q2</v>
      </c>
      <c r="E544" s="12">
        <f>MONTH(SalesDataTable[[#This Row],[Order Date]])</f>
        <v>4</v>
      </c>
      <c r="F544" s="12" t="str">
        <f>TEXT(SalesDataTable[[#This Row],[Order Date]], "mmm")</f>
        <v>Apr</v>
      </c>
      <c r="G544" s="5" t="s">
        <v>20</v>
      </c>
      <c r="H544" s="5" t="s">
        <v>31</v>
      </c>
      <c r="I544" s="5" t="s">
        <v>19</v>
      </c>
      <c r="J544" s="5" t="s">
        <v>13</v>
      </c>
      <c r="K544" s="5" t="s">
        <v>4</v>
      </c>
      <c r="L544" s="5" t="s">
        <v>26</v>
      </c>
      <c r="M544" s="6">
        <v>2</v>
      </c>
      <c r="N544" s="7">
        <v>40.58</v>
      </c>
      <c r="O544" s="8">
        <v>0.05</v>
      </c>
      <c r="P544" s="7">
        <v>17.149999999999999</v>
      </c>
      <c r="Q544" s="7">
        <f t="shared" si="32"/>
        <v>77.10199999999999</v>
      </c>
      <c r="R544" s="7">
        <f t="shared" si="33"/>
        <v>34.299999999999997</v>
      </c>
      <c r="S544" s="7">
        <f t="shared" si="34"/>
        <v>42.801999999999992</v>
      </c>
      <c r="T544" s="9">
        <f t="shared" si="35"/>
        <v>0.55513475655625011</v>
      </c>
      <c r="U544" s="10">
        <f>YEAR(SalesDataTable[[#This Row],[Order Date]])</f>
        <v>2026</v>
      </c>
      <c r="V544" s="9" t="str">
        <f>"Q"&amp;ROUNDUP(MONTH(SalesDataTable[[#This Row],[Order Date]])/3,0)</f>
        <v>Q2</v>
      </c>
      <c r="W544" s="6">
        <f>MONTH(SalesDataTable[[#This Row],[Order Date]])</f>
        <v>4</v>
      </c>
      <c r="X544" s="9" t="str">
        <f>TEXT(SalesDataTable[[#This Row],[Order Date]],"mmm")</f>
        <v>Apr</v>
      </c>
    </row>
    <row r="545" spans="1:24" ht="15.5">
      <c r="A545" s="3">
        <v>1541</v>
      </c>
      <c r="B545" s="4">
        <v>46122</v>
      </c>
      <c r="C545" s="12">
        <f>YEAR(SalesDataTable[[#This Row],[Order Date]])</f>
        <v>2026</v>
      </c>
      <c r="D545" s="15" t="str">
        <f>"Q"&amp;ROUNDUP(MONTH(SalesDataTable[[#This Row],[Order Date]])/3,0)</f>
        <v>Q2</v>
      </c>
      <c r="E545" s="12">
        <f>MONTH(SalesDataTable[[#This Row],[Order Date]])</f>
        <v>4</v>
      </c>
      <c r="F545" s="12" t="str">
        <f>TEXT(SalesDataTable[[#This Row],[Order Date]], "mmm")</f>
        <v>Apr</v>
      </c>
      <c r="G545" s="5" t="s">
        <v>0</v>
      </c>
      <c r="H545" s="5" t="s">
        <v>50</v>
      </c>
      <c r="I545" s="5" t="s">
        <v>28</v>
      </c>
      <c r="J545" s="5" t="s">
        <v>3</v>
      </c>
      <c r="K545" s="5" t="s">
        <v>23</v>
      </c>
      <c r="L545" s="5" t="s">
        <v>40</v>
      </c>
      <c r="M545" s="6">
        <v>1</v>
      </c>
      <c r="N545" s="7">
        <v>83.44</v>
      </c>
      <c r="O545" s="8">
        <v>0</v>
      </c>
      <c r="P545" s="7">
        <v>40.299999999999997</v>
      </c>
      <c r="Q545" s="7">
        <f t="shared" si="32"/>
        <v>83.44</v>
      </c>
      <c r="R545" s="7">
        <f t="shared" si="33"/>
        <v>40.299999999999997</v>
      </c>
      <c r="S545" s="7">
        <f t="shared" si="34"/>
        <v>43.14</v>
      </c>
      <c r="T545" s="9">
        <f t="shared" si="35"/>
        <v>0.51701821668264625</v>
      </c>
      <c r="U545" s="10">
        <f>YEAR(SalesDataTable[[#This Row],[Order Date]])</f>
        <v>2026</v>
      </c>
      <c r="V545" s="9" t="str">
        <f>"Q"&amp;ROUNDUP(MONTH(SalesDataTable[[#This Row],[Order Date]])/3,0)</f>
        <v>Q2</v>
      </c>
      <c r="W545" s="6">
        <f>MONTH(SalesDataTable[[#This Row],[Order Date]])</f>
        <v>4</v>
      </c>
      <c r="X545" s="9" t="str">
        <f>TEXT(SalesDataTable[[#This Row],[Order Date]],"mmm")</f>
        <v>Apr</v>
      </c>
    </row>
    <row r="546" spans="1:24" ht="15.5">
      <c r="A546" s="3">
        <v>1881</v>
      </c>
      <c r="B546" s="4">
        <v>46122</v>
      </c>
      <c r="C546" s="12">
        <f>YEAR(SalesDataTable[[#This Row],[Order Date]])</f>
        <v>2026</v>
      </c>
      <c r="D546" s="15" t="str">
        <f>"Q"&amp;ROUNDUP(MONTH(SalesDataTable[[#This Row],[Order Date]])/3,0)</f>
        <v>Q2</v>
      </c>
      <c r="E546" s="12">
        <f>MONTH(SalesDataTable[[#This Row],[Order Date]])</f>
        <v>4</v>
      </c>
      <c r="F546" s="12" t="str">
        <f>TEXT(SalesDataTable[[#This Row],[Order Date]], "mmm")</f>
        <v>Apr</v>
      </c>
      <c r="G546" s="5" t="s">
        <v>20</v>
      </c>
      <c r="H546" s="5" t="s">
        <v>31</v>
      </c>
      <c r="I546" s="5" t="s">
        <v>28</v>
      </c>
      <c r="J546" s="5" t="s">
        <v>13</v>
      </c>
      <c r="K546" s="5" t="s">
        <v>34</v>
      </c>
      <c r="L546" s="5" t="s">
        <v>45</v>
      </c>
      <c r="M546" s="6">
        <v>1</v>
      </c>
      <c r="N546" s="7">
        <v>49.61</v>
      </c>
      <c r="O546" s="8">
        <v>0</v>
      </c>
      <c r="P546" s="7">
        <v>21.92</v>
      </c>
      <c r="Q546" s="7">
        <f t="shared" si="32"/>
        <v>49.61</v>
      </c>
      <c r="R546" s="7">
        <f t="shared" si="33"/>
        <v>21.92</v>
      </c>
      <c r="S546" s="7">
        <f t="shared" si="34"/>
        <v>27.689999999999998</v>
      </c>
      <c r="T546" s="9">
        <f t="shared" si="35"/>
        <v>0.55815359806490628</v>
      </c>
      <c r="U546" s="10">
        <f>YEAR(SalesDataTable[[#This Row],[Order Date]])</f>
        <v>2026</v>
      </c>
      <c r="V546" s="9" t="str">
        <f>"Q"&amp;ROUNDUP(MONTH(SalesDataTable[[#This Row],[Order Date]])/3,0)</f>
        <v>Q2</v>
      </c>
      <c r="W546" s="6">
        <f>MONTH(SalesDataTable[[#This Row],[Order Date]])</f>
        <v>4</v>
      </c>
      <c r="X546" s="9" t="str">
        <f>TEXT(SalesDataTable[[#This Row],[Order Date]],"mmm")</f>
        <v>Apr</v>
      </c>
    </row>
    <row r="547" spans="1:24" ht="15.5">
      <c r="A547" s="3">
        <v>2007</v>
      </c>
      <c r="B547" s="4">
        <v>46122</v>
      </c>
      <c r="C547" s="12">
        <f>YEAR(SalesDataTable[[#This Row],[Order Date]])</f>
        <v>2026</v>
      </c>
      <c r="D547" s="15" t="str">
        <f>"Q"&amp;ROUNDUP(MONTH(SalesDataTable[[#This Row],[Order Date]])/3,0)</f>
        <v>Q2</v>
      </c>
      <c r="E547" s="12">
        <f>MONTH(SalesDataTable[[#This Row],[Order Date]])</f>
        <v>4</v>
      </c>
      <c r="F547" s="12" t="str">
        <f>TEXT(SalesDataTable[[#This Row],[Order Date]], "mmm")</f>
        <v>Apr</v>
      </c>
      <c r="G547" s="5" t="s">
        <v>20</v>
      </c>
      <c r="H547" s="5" t="s">
        <v>33</v>
      </c>
      <c r="I547" s="5" t="s">
        <v>2</v>
      </c>
      <c r="J547" s="5" t="s">
        <v>3</v>
      </c>
      <c r="K547" s="5" t="s">
        <v>34</v>
      </c>
      <c r="L547" s="5" t="s">
        <v>38</v>
      </c>
      <c r="M547" s="6">
        <v>2</v>
      </c>
      <c r="N547" s="7">
        <v>123.31</v>
      </c>
      <c r="O547" s="8">
        <v>0</v>
      </c>
      <c r="P547" s="7">
        <v>69.239999999999995</v>
      </c>
      <c r="Q547" s="7">
        <f t="shared" si="32"/>
        <v>246.62</v>
      </c>
      <c r="R547" s="7">
        <f t="shared" si="33"/>
        <v>138.47999999999999</v>
      </c>
      <c r="S547" s="7">
        <f t="shared" si="34"/>
        <v>108.14000000000001</v>
      </c>
      <c r="T547" s="9">
        <f t="shared" si="35"/>
        <v>0.43848836266320662</v>
      </c>
      <c r="U547" s="10">
        <f>YEAR(SalesDataTable[[#This Row],[Order Date]])</f>
        <v>2026</v>
      </c>
      <c r="V547" s="9" t="str">
        <f>"Q"&amp;ROUNDUP(MONTH(SalesDataTable[[#This Row],[Order Date]])/3,0)</f>
        <v>Q2</v>
      </c>
      <c r="W547" s="6">
        <f>MONTH(SalesDataTable[[#This Row],[Order Date]])</f>
        <v>4</v>
      </c>
      <c r="X547" s="9" t="str">
        <f>TEXT(SalesDataTable[[#This Row],[Order Date]],"mmm")</f>
        <v>Apr</v>
      </c>
    </row>
    <row r="548" spans="1:24" ht="15.5">
      <c r="A548" s="3">
        <v>2312</v>
      </c>
      <c r="B548" s="4">
        <v>46122</v>
      </c>
      <c r="C548" s="12">
        <f>YEAR(SalesDataTable[[#This Row],[Order Date]])</f>
        <v>2026</v>
      </c>
      <c r="D548" s="15" t="str">
        <f>"Q"&amp;ROUNDUP(MONTH(SalesDataTable[[#This Row],[Order Date]])/3,0)</f>
        <v>Q2</v>
      </c>
      <c r="E548" s="12">
        <f>MONTH(SalesDataTable[[#This Row],[Order Date]])</f>
        <v>4</v>
      </c>
      <c r="F548" s="12" t="str">
        <f>TEXT(SalesDataTable[[#This Row],[Order Date]], "mmm")</f>
        <v>Apr</v>
      </c>
      <c r="G548" s="5" t="s">
        <v>0</v>
      </c>
      <c r="H548" s="5" t="s">
        <v>50</v>
      </c>
      <c r="I548" s="5" t="s">
        <v>19</v>
      </c>
      <c r="J548" s="5" t="s">
        <v>13</v>
      </c>
      <c r="K548" s="5" t="s">
        <v>9</v>
      </c>
      <c r="L548" s="5" t="s">
        <v>10</v>
      </c>
      <c r="M548" s="6">
        <v>1</v>
      </c>
      <c r="N548" s="7">
        <v>93.35</v>
      </c>
      <c r="O548" s="8">
        <v>0.1</v>
      </c>
      <c r="P548" s="7">
        <v>45.54</v>
      </c>
      <c r="Q548" s="7">
        <f t="shared" si="32"/>
        <v>84.015000000000001</v>
      </c>
      <c r="R548" s="7">
        <f t="shared" si="33"/>
        <v>45.54</v>
      </c>
      <c r="S548" s="7">
        <f t="shared" si="34"/>
        <v>38.475000000000001</v>
      </c>
      <c r="T548" s="9">
        <f t="shared" si="35"/>
        <v>0.45795393679700053</v>
      </c>
      <c r="U548" s="10">
        <f>YEAR(SalesDataTable[[#This Row],[Order Date]])</f>
        <v>2026</v>
      </c>
      <c r="V548" s="9" t="str">
        <f>"Q"&amp;ROUNDUP(MONTH(SalesDataTable[[#This Row],[Order Date]])/3,0)</f>
        <v>Q2</v>
      </c>
      <c r="W548" s="6">
        <f>MONTH(SalesDataTable[[#This Row],[Order Date]])</f>
        <v>4</v>
      </c>
      <c r="X548" s="9" t="str">
        <f>TEXT(SalesDataTable[[#This Row],[Order Date]],"mmm")</f>
        <v>Apr</v>
      </c>
    </row>
    <row r="549" spans="1:24" ht="15.5">
      <c r="A549" s="3">
        <v>4493</v>
      </c>
      <c r="B549" s="4">
        <v>46122</v>
      </c>
      <c r="C549" s="12">
        <f>YEAR(SalesDataTable[[#This Row],[Order Date]])</f>
        <v>2026</v>
      </c>
      <c r="D549" s="15" t="str">
        <f>"Q"&amp;ROUNDUP(MONTH(SalesDataTable[[#This Row],[Order Date]])/3,0)</f>
        <v>Q2</v>
      </c>
      <c r="E549" s="12">
        <f>MONTH(SalesDataTable[[#This Row],[Order Date]])</f>
        <v>4</v>
      </c>
      <c r="F549" s="12" t="str">
        <f>TEXT(SalesDataTable[[#This Row],[Order Date]], "mmm")</f>
        <v>Apr</v>
      </c>
      <c r="G549" s="5" t="s">
        <v>0</v>
      </c>
      <c r="H549" s="5" t="s">
        <v>1</v>
      </c>
      <c r="I549" s="5" t="s">
        <v>8</v>
      </c>
      <c r="J549" s="5" t="s">
        <v>16</v>
      </c>
      <c r="K549" s="5" t="s">
        <v>9</v>
      </c>
      <c r="L549" s="5" t="s">
        <v>10</v>
      </c>
      <c r="M549" s="6">
        <v>5</v>
      </c>
      <c r="N549" s="7">
        <v>92.63</v>
      </c>
      <c r="O549" s="8">
        <v>0.15</v>
      </c>
      <c r="P549" s="7">
        <v>46.33</v>
      </c>
      <c r="Q549" s="7">
        <f t="shared" si="32"/>
        <v>393.67749999999995</v>
      </c>
      <c r="R549" s="7">
        <f t="shared" si="33"/>
        <v>231.64999999999998</v>
      </c>
      <c r="S549" s="7">
        <f t="shared" si="34"/>
        <v>162.02749999999997</v>
      </c>
      <c r="T549" s="9">
        <f t="shared" si="35"/>
        <v>0.41157419461361139</v>
      </c>
      <c r="U549" s="10">
        <f>YEAR(SalesDataTable[[#This Row],[Order Date]])</f>
        <v>2026</v>
      </c>
      <c r="V549" s="9" t="str">
        <f>"Q"&amp;ROUNDUP(MONTH(SalesDataTable[[#This Row],[Order Date]])/3,0)</f>
        <v>Q2</v>
      </c>
      <c r="W549" s="6">
        <f>MONTH(SalesDataTable[[#This Row],[Order Date]])</f>
        <v>4</v>
      </c>
      <c r="X549" s="9" t="str">
        <f>TEXT(SalesDataTable[[#This Row],[Order Date]],"mmm")</f>
        <v>Apr</v>
      </c>
    </row>
    <row r="550" spans="1:24" ht="15.5">
      <c r="A550" s="3">
        <v>2072</v>
      </c>
      <c r="B550" s="4">
        <v>46123</v>
      </c>
      <c r="C550" s="12">
        <f>YEAR(SalesDataTable[[#This Row],[Order Date]])</f>
        <v>2026</v>
      </c>
      <c r="D550" s="15" t="str">
        <f>"Q"&amp;ROUNDUP(MONTH(SalesDataTable[[#This Row],[Order Date]])/3,0)</f>
        <v>Q2</v>
      </c>
      <c r="E550" s="12">
        <f>MONTH(SalesDataTable[[#This Row],[Order Date]])</f>
        <v>4</v>
      </c>
      <c r="F550" s="12" t="str">
        <f>TEXT(SalesDataTable[[#This Row],[Order Date]], "mmm")</f>
        <v>Apr</v>
      </c>
      <c r="G550" s="5" t="s">
        <v>0</v>
      </c>
      <c r="H550" s="5" t="s">
        <v>36</v>
      </c>
      <c r="I550" s="5" t="s">
        <v>2</v>
      </c>
      <c r="J550" s="5" t="s">
        <v>13</v>
      </c>
      <c r="K550" s="5" t="s">
        <v>23</v>
      </c>
      <c r="L550" s="5" t="s">
        <v>51</v>
      </c>
      <c r="M550" s="6">
        <v>4</v>
      </c>
      <c r="N550" s="7">
        <v>124.87</v>
      </c>
      <c r="O550" s="8">
        <v>0.1</v>
      </c>
      <c r="P550" s="7">
        <v>62.03</v>
      </c>
      <c r="Q550" s="7">
        <f t="shared" si="32"/>
        <v>449.53200000000004</v>
      </c>
      <c r="R550" s="7">
        <f t="shared" si="33"/>
        <v>248.12</v>
      </c>
      <c r="S550" s="7">
        <f t="shared" si="34"/>
        <v>201.41200000000003</v>
      </c>
      <c r="T550" s="9">
        <f t="shared" si="35"/>
        <v>0.44804819234225823</v>
      </c>
      <c r="U550" s="10">
        <f>YEAR(SalesDataTable[[#This Row],[Order Date]])</f>
        <v>2026</v>
      </c>
      <c r="V550" s="9" t="str">
        <f>"Q"&amp;ROUNDUP(MONTH(SalesDataTable[[#This Row],[Order Date]])/3,0)</f>
        <v>Q2</v>
      </c>
      <c r="W550" s="6">
        <f>MONTH(SalesDataTable[[#This Row],[Order Date]])</f>
        <v>4</v>
      </c>
      <c r="X550" s="9" t="str">
        <f>TEXT(SalesDataTable[[#This Row],[Order Date]],"mmm")</f>
        <v>Apr</v>
      </c>
    </row>
    <row r="551" spans="1:24" ht="15.5">
      <c r="A551" s="3">
        <v>2142</v>
      </c>
      <c r="B551" s="4">
        <v>46123</v>
      </c>
      <c r="C551" s="12">
        <f>YEAR(SalesDataTable[[#This Row],[Order Date]])</f>
        <v>2026</v>
      </c>
      <c r="D551" s="15" t="str">
        <f>"Q"&amp;ROUNDUP(MONTH(SalesDataTable[[#This Row],[Order Date]])/3,0)</f>
        <v>Q2</v>
      </c>
      <c r="E551" s="12">
        <f>MONTH(SalesDataTable[[#This Row],[Order Date]])</f>
        <v>4</v>
      </c>
      <c r="F551" s="12" t="str">
        <f>TEXT(SalesDataTable[[#This Row],[Order Date]], "mmm")</f>
        <v>Apr</v>
      </c>
      <c r="G551" s="5" t="s">
        <v>20</v>
      </c>
      <c r="H551" s="5" t="s">
        <v>21</v>
      </c>
      <c r="I551" s="5" t="s">
        <v>28</v>
      </c>
      <c r="J551" s="5" t="s">
        <v>13</v>
      </c>
      <c r="K551" s="5" t="s">
        <v>23</v>
      </c>
      <c r="L551" s="5" t="s">
        <v>24</v>
      </c>
      <c r="M551" s="6">
        <v>1</v>
      </c>
      <c r="N551" s="7">
        <v>339.64</v>
      </c>
      <c r="O551" s="8">
        <v>0.1</v>
      </c>
      <c r="P551" s="7">
        <v>195.81</v>
      </c>
      <c r="Q551" s="7">
        <f t="shared" si="32"/>
        <v>305.67599999999999</v>
      </c>
      <c r="R551" s="7">
        <f t="shared" si="33"/>
        <v>195.81</v>
      </c>
      <c r="S551" s="7">
        <f t="shared" si="34"/>
        <v>109.86599999999999</v>
      </c>
      <c r="T551" s="9">
        <f t="shared" si="35"/>
        <v>0.35941977780394924</v>
      </c>
      <c r="U551" s="10">
        <f>YEAR(SalesDataTable[[#This Row],[Order Date]])</f>
        <v>2026</v>
      </c>
      <c r="V551" s="9" t="str">
        <f>"Q"&amp;ROUNDUP(MONTH(SalesDataTable[[#This Row],[Order Date]])/3,0)</f>
        <v>Q2</v>
      </c>
      <c r="W551" s="6">
        <f>MONTH(SalesDataTable[[#This Row],[Order Date]])</f>
        <v>4</v>
      </c>
      <c r="X551" s="9" t="str">
        <f>TEXT(SalesDataTable[[#This Row],[Order Date]],"mmm")</f>
        <v>Apr</v>
      </c>
    </row>
    <row r="552" spans="1:24" ht="15.5">
      <c r="A552" s="3">
        <v>2911</v>
      </c>
      <c r="B552" s="4">
        <v>46123</v>
      </c>
      <c r="C552" s="12">
        <f>YEAR(SalesDataTable[[#This Row],[Order Date]])</f>
        <v>2026</v>
      </c>
      <c r="D552" s="15" t="str">
        <f>"Q"&amp;ROUNDUP(MONTH(SalesDataTable[[#This Row],[Order Date]])/3,0)</f>
        <v>Q2</v>
      </c>
      <c r="E552" s="12">
        <f>MONTH(SalesDataTable[[#This Row],[Order Date]])</f>
        <v>4</v>
      </c>
      <c r="F552" s="12" t="str">
        <f>TEXT(SalesDataTable[[#This Row],[Order Date]], "mmm")</f>
        <v>Apr</v>
      </c>
      <c r="G552" s="5" t="s">
        <v>11</v>
      </c>
      <c r="H552" s="5" t="s">
        <v>12</v>
      </c>
      <c r="I552" s="5" t="s">
        <v>19</v>
      </c>
      <c r="J552" s="5" t="s">
        <v>13</v>
      </c>
      <c r="K552" s="5" t="s">
        <v>4</v>
      </c>
      <c r="L552" s="5" t="s">
        <v>22</v>
      </c>
      <c r="M552" s="6">
        <v>1</v>
      </c>
      <c r="N552" s="7">
        <v>50.86</v>
      </c>
      <c r="O552" s="8">
        <v>0.05</v>
      </c>
      <c r="P552" s="7">
        <v>22.1</v>
      </c>
      <c r="Q552" s="7">
        <f t="shared" si="32"/>
        <v>48.317</v>
      </c>
      <c r="R552" s="7">
        <f t="shared" si="33"/>
        <v>22.1</v>
      </c>
      <c r="S552" s="7">
        <f t="shared" si="34"/>
        <v>26.216999999999999</v>
      </c>
      <c r="T552" s="9">
        <f t="shared" si="35"/>
        <v>0.54260405240391574</v>
      </c>
      <c r="U552" s="10">
        <f>YEAR(SalesDataTable[[#This Row],[Order Date]])</f>
        <v>2026</v>
      </c>
      <c r="V552" s="9" t="str">
        <f>"Q"&amp;ROUNDUP(MONTH(SalesDataTable[[#This Row],[Order Date]])/3,0)</f>
        <v>Q2</v>
      </c>
      <c r="W552" s="6">
        <f>MONTH(SalesDataTable[[#This Row],[Order Date]])</f>
        <v>4</v>
      </c>
      <c r="X552" s="9" t="str">
        <f>TEXT(SalesDataTable[[#This Row],[Order Date]],"mmm")</f>
        <v>Apr</v>
      </c>
    </row>
    <row r="553" spans="1:24" ht="15.5">
      <c r="A553" s="3">
        <v>4276</v>
      </c>
      <c r="B553" s="4">
        <v>46123</v>
      </c>
      <c r="C553" s="12">
        <f>YEAR(SalesDataTable[[#This Row],[Order Date]])</f>
        <v>2026</v>
      </c>
      <c r="D553" s="15" t="str">
        <f>"Q"&amp;ROUNDUP(MONTH(SalesDataTable[[#This Row],[Order Date]])/3,0)</f>
        <v>Q2</v>
      </c>
      <c r="E553" s="12">
        <f>MONTH(SalesDataTable[[#This Row],[Order Date]])</f>
        <v>4</v>
      </c>
      <c r="F553" s="12" t="str">
        <f>TEXT(SalesDataTable[[#This Row],[Order Date]], "mmm")</f>
        <v>Apr</v>
      </c>
      <c r="G553" s="5" t="s">
        <v>20</v>
      </c>
      <c r="H553" s="5" t="s">
        <v>33</v>
      </c>
      <c r="I553" s="5" t="s">
        <v>2</v>
      </c>
      <c r="J553" s="5" t="s">
        <v>13</v>
      </c>
      <c r="K553" s="5" t="s">
        <v>14</v>
      </c>
      <c r="L553" s="5" t="s">
        <v>48</v>
      </c>
      <c r="M553" s="6">
        <v>2</v>
      </c>
      <c r="N553" s="7">
        <v>167.01</v>
      </c>
      <c r="O553" s="8">
        <v>0</v>
      </c>
      <c r="P553" s="7">
        <v>89.8</v>
      </c>
      <c r="Q553" s="7">
        <f t="shared" si="32"/>
        <v>334.02</v>
      </c>
      <c r="R553" s="7">
        <f t="shared" si="33"/>
        <v>179.6</v>
      </c>
      <c r="S553" s="7">
        <f t="shared" si="34"/>
        <v>154.41999999999999</v>
      </c>
      <c r="T553" s="9">
        <f t="shared" si="35"/>
        <v>0.46230764624872761</v>
      </c>
      <c r="U553" s="10">
        <f>YEAR(SalesDataTable[[#This Row],[Order Date]])</f>
        <v>2026</v>
      </c>
      <c r="V553" s="9" t="str">
        <f>"Q"&amp;ROUNDUP(MONTH(SalesDataTable[[#This Row],[Order Date]])/3,0)</f>
        <v>Q2</v>
      </c>
      <c r="W553" s="6">
        <f>MONTH(SalesDataTable[[#This Row],[Order Date]])</f>
        <v>4</v>
      </c>
      <c r="X553" s="9" t="str">
        <f>TEXT(SalesDataTable[[#This Row],[Order Date]],"mmm")</f>
        <v>Apr</v>
      </c>
    </row>
    <row r="554" spans="1:24" ht="15.5">
      <c r="A554" s="3">
        <v>5077</v>
      </c>
      <c r="B554" s="4">
        <v>46123</v>
      </c>
      <c r="C554" s="12">
        <f>YEAR(SalesDataTable[[#This Row],[Order Date]])</f>
        <v>2026</v>
      </c>
      <c r="D554" s="15" t="str">
        <f>"Q"&amp;ROUNDUP(MONTH(SalesDataTable[[#This Row],[Order Date]])/3,0)</f>
        <v>Q2</v>
      </c>
      <c r="E554" s="12">
        <f>MONTH(SalesDataTable[[#This Row],[Order Date]])</f>
        <v>4</v>
      </c>
      <c r="F554" s="12" t="str">
        <f>TEXT(SalesDataTable[[#This Row],[Order Date]], "mmm")</f>
        <v>Apr</v>
      </c>
      <c r="G554" s="5" t="s">
        <v>20</v>
      </c>
      <c r="H554" s="5" t="s">
        <v>33</v>
      </c>
      <c r="I554" s="5" t="s">
        <v>28</v>
      </c>
      <c r="J554" s="5" t="s">
        <v>3</v>
      </c>
      <c r="K554" s="5" t="s">
        <v>9</v>
      </c>
      <c r="L554" s="5" t="s">
        <v>10</v>
      </c>
      <c r="M554" s="6">
        <v>2</v>
      </c>
      <c r="N554" s="7">
        <v>92.63</v>
      </c>
      <c r="O554" s="8">
        <v>0.15</v>
      </c>
      <c r="P554" s="7">
        <v>44.96</v>
      </c>
      <c r="Q554" s="7">
        <f t="shared" si="32"/>
        <v>157.47099999999998</v>
      </c>
      <c r="R554" s="7">
        <f t="shared" si="33"/>
        <v>89.92</v>
      </c>
      <c r="S554" s="7">
        <f t="shared" si="34"/>
        <v>67.550999999999974</v>
      </c>
      <c r="T554" s="9">
        <f t="shared" si="35"/>
        <v>0.42897422382533917</v>
      </c>
      <c r="U554" s="10">
        <f>YEAR(SalesDataTable[[#This Row],[Order Date]])</f>
        <v>2026</v>
      </c>
      <c r="V554" s="9" t="str">
        <f>"Q"&amp;ROUNDUP(MONTH(SalesDataTable[[#This Row],[Order Date]])/3,0)</f>
        <v>Q2</v>
      </c>
      <c r="W554" s="6">
        <f>MONTH(SalesDataTable[[#This Row],[Order Date]])</f>
        <v>4</v>
      </c>
      <c r="X554" s="9" t="str">
        <f>TEXT(SalesDataTable[[#This Row],[Order Date]],"mmm")</f>
        <v>Apr</v>
      </c>
    </row>
    <row r="555" spans="1:24" ht="15.5">
      <c r="A555" s="3">
        <v>1259</v>
      </c>
      <c r="B555" s="4">
        <v>46124</v>
      </c>
      <c r="C555" s="12">
        <f>YEAR(SalesDataTable[[#This Row],[Order Date]])</f>
        <v>2026</v>
      </c>
      <c r="D555" s="15" t="str">
        <f>"Q"&amp;ROUNDUP(MONTH(SalesDataTable[[#This Row],[Order Date]])/3,0)</f>
        <v>Q2</v>
      </c>
      <c r="E555" s="12">
        <f>MONTH(SalesDataTable[[#This Row],[Order Date]])</f>
        <v>4</v>
      </c>
      <c r="F555" s="12" t="str">
        <f>TEXT(SalesDataTable[[#This Row],[Order Date]], "mmm")</f>
        <v>Apr</v>
      </c>
      <c r="G555" s="5" t="s">
        <v>6</v>
      </c>
      <c r="H555" s="5" t="s">
        <v>43</v>
      </c>
      <c r="I555" s="5" t="s">
        <v>28</v>
      </c>
      <c r="J555" s="5" t="s">
        <v>13</v>
      </c>
      <c r="K555" s="5" t="s">
        <v>9</v>
      </c>
      <c r="L555" s="5" t="s">
        <v>37</v>
      </c>
      <c r="M555" s="6">
        <v>2</v>
      </c>
      <c r="N555" s="7">
        <v>151.01</v>
      </c>
      <c r="O555" s="8">
        <v>0</v>
      </c>
      <c r="P555" s="7">
        <v>80.209999999999994</v>
      </c>
      <c r="Q555" s="7">
        <f t="shared" si="32"/>
        <v>302.02</v>
      </c>
      <c r="R555" s="7">
        <f t="shared" si="33"/>
        <v>160.41999999999999</v>
      </c>
      <c r="S555" s="7">
        <f t="shared" si="34"/>
        <v>141.6</v>
      </c>
      <c r="T555" s="9">
        <f t="shared" si="35"/>
        <v>0.4688431229719886</v>
      </c>
      <c r="U555" s="10">
        <f>YEAR(SalesDataTable[[#This Row],[Order Date]])</f>
        <v>2026</v>
      </c>
      <c r="V555" s="9" t="str">
        <f>"Q"&amp;ROUNDUP(MONTH(SalesDataTable[[#This Row],[Order Date]])/3,0)</f>
        <v>Q2</v>
      </c>
      <c r="W555" s="6">
        <f>MONTH(SalesDataTable[[#This Row],[Order Date]])</f>
        <v>4</v>
      </c>
      <c r="X555" s="9" t="str">
        <f>TEXT(SalesDataTable[[#This Row],[Order Date]],"mmm")</f>
        <v>Apr</v>
      </c>
    </row>
    <row r="556" spans="1:24" ht="15.5">
      <c r="A556" s="3">
        <v>1720</v>
      </c>
      <c r="B556" s="4">
        <v>46124</v>
      </c>
      <c r="C556" s="12">
        <f>YEAR(SalesDataTable[[#This Row],[Order Date]])</f>
        <v>2026</v>
      </c>
      <c r="D556" s="15" t="str">
        <f>"Q"&amp;ROUNDUP(MONTH(SalesDataTable[[#This Row],[Order Date]])/3,0)</f>
        <v>Q2</v>
      </c>
      <c r="E556" s="12">
        <f>MONTH(SalesDataTable[[#This Row],[Order Date]])</f>
        <v>4</v>
      </c>
      <c r="F556" s="12" t="str">
        <f>TEXT(SalesDataTable[[#This Row],[Order Date]], "mmm")</f>
        <v>Apr</v>
      </c>
      <c r="G556" s="5" t="s">
        <v>0</v>
      </c>
      <c r="H556" s="5" t="s">
        <v>50</v>
      </c>
      <c r="I556" s="5" t="s">
        <v>2</v>
      </c>
      <c r="J556" s="5" t="s">
        <v>13</v>
      </c>
      <c r="K556" s="5" t="s">
        <v>9</v>
      </c>
      <c r="L556" s="5" t="s">
        <v>10</v>
      </c>
      <c r="M556" s="6">
        <v>2</v>
      </c>
      <c r="N556" s="7">
        <v>92.07</v>
      </c>
      <c r="O556" s="8">
        <v>0</v>
      </c>
      <c r="P556" s="7">
        <v>44.1</v>
      </c>
      <c r="Q556" s="7">
        <f t="shared" si="32"/>
        <v>184.14</v>
      </c>
      <c r="R556" s="7">
        <f t="shared" si="33"/>
        <v>88.2</v>
      </c>
      <c r="S556" s="7">
        <f t="shared" si="34"/>
        <v>95.939999999999984</v>
      </c>
      <c r="T556" s="9">
        <f t="shared" si="35"/>
        <v>0.52101661779081132</v>
      </c>
      <c r="U556" s="10">
        <f>YEAR(SalesDataTable[[#This Row],[Order Date]])</f>
        <v>2026</v>
      </c>
      <c r="V556" s="9" t="str">
        <f>"Q"&amp;ROUNDUP(MONTH(SalesDataTable[[#This Row],[Order Date]])/3,0)</f>
        <v>Q2</v>
      </c>
      <c r="W556" s="6">
        <f>MONTH(SalesDataTable[[#This Row],[Order Date]])</f>
        <v>4</v>
      </c>
      <c r="X556" s="9" t="str">
        <f>TEXT(SalesDataTable[[#This Row],[Order Date]],"mmm")</f>
        <v>Apr</v>
      </c>
    </row>
    <row r="557" spans="1:24" ht="15.5">
      <c r="A557" s="3">
        <v>1975</v>
      </c>
      <c r="B557" s="4">
        <v>46124</v>
      </c>
      <c r="C557" s="12">
        <f>YEAR(SalesDataTable[[#This Row],[Order Date]])</f>
        <v>2026</v>
      </c>
      <c r="D557" s="15" t="str">
        <f>"Q"&amp;ROUNDUP(MONTH(SalesDataTable[[#This Row],[Order Date]])/3,0)</f>
        <v>Q2</v>
      </c>
      <c r="E557" s="12">
        <f>MONTH(SalesDataTable[[#This Row],[Order Date]])</f>
        <v>4</v>
      </c>
      <c r="F557" s="12" t="str">
        <f>TEXT(SalesDataTable[[#This Row],[Order Date]], "mmm")</f>
        <v>Apr</v>
      </c>
      <c r="G557" s="5" t="s">
        <v>0</v>
      </c>
      <c r="H557" s="5" t="s">
        <v>50</v>
      </c>
      <c r="I557" s="5" t="s">
        <v>2</v>
      </c>
      <c r="J557" s="5" t="s">
        <v>3</v>
      </c>
      <c r="K557" s="5" t="s">
        <v>34</v>
      </c>
      <c r="L557" s="5" t="s">
        <v>42</v>
      </c>
      <c r="M557" s="6">
        <v>1</v>
      </c>
      <c r="N557" s="7">
        <v>36.840000000000003</v>
      </c>
      <c r="O557" s="8">
        <v>0.1</v>
      </c>
      <c r="P557" s="7">
        <v>13.86</v>
      </c>
      <c r="Q557" s="7">
        <f t="shared" si="32"/>
        <v>33.156000000000006</v>
      </c>
      <c r="R557" s="7">
        <f t="shared" si="33"/>
        <v>13.86</v>
      </c>
      <c r="S557" s="7">
        <f t="shared" si="34"/>
        <v>19.296000000000006</v>
      </c>
      <c r="T557" s="9">
        <f t="shared" si="35"/>
        <v>0.58197611292073836</v>
      </c>
      <c r="U557" s="10">
        <f>YEAR(SalesDataTable[[#This Row],[Order Date]])</f>
        <v>2026</v>
      </c>
      <c r="V557" s="9" t="str">
        <f>"Q"&amp;ROUNDUP(MONTH(SalesDataTable[[#This Row],[Order Date]])/3,0)</f>
        <v>Q2</v>
      </c>
      <c r="W557" s="6">
        <f>MONTH(SalesDataTable[[#This Row],[Order Date]])</f>
        <v>4</v>
      </c>
      <c r="X557" s="9" t="str">
        <f>TEXT(SalesDataTable[[#This Row],[Order Date]],"mmm")</f>
        <v>Apr</v>
      </c>
    </row>
    <row r="558" spans="1:24" ht="15.5">
      <c r="A558" s="3">
        <v>2848</v>
      </c>
      <c r="B558" s="4">
        <v>46124</v>
      </c>
      <c r="C558" s="12">
        <f>YEAR(SalesDataTable[[#This Row],[Order Date]])</f>
        <v>2026</v>
      </c>
      <c r="D558" s="15" t="str">
        <f>"Q"&amp;ROUNDUP(MONTH(SalesDataTable[[#This Row],[Order Date]])/3,0)</f>
        <v>Q2</v>
      </c>
      <c r="E558" s="12">
        <f>MONTH(SalesDataTable[[#This Row],[Order Date]])</f>
        <v>4</v>
      </c>
      <c r="F558" s="12" t="str">
        <f>TEXT(SalesDataTable[[#This Row],[Order Date]], "mmm")</f>
        <v>Apr</v>
      </c>
      <c r="G558" s="5" t="s">
        <v>6</v>
      </c>
      <c r="H558" s="5" t="s">
        <v>27</v>
      </c>
      <c r="I558" s="5" t="s">
        <v>2</v>
      </c>
      <c r="J558" s="5" t="s">
        <v>13</v>
      </c>
      <c r="K558" s="5" t="s">
        <v>9</v>
      </c>
      <c r="L558" s="5" t="s">
        <v>46</v>
      </c>
      <c r="M558" s="6">
        <v>1</v>
      </c>
      <c r="N558" s="7">
        <v>71.64</v>
      </c>
      <c r="O558" s="8">
        <v>0.05</v>
      </c>
      <c r="P558" s="7">
        <v>32.729999999999997</v>
      </c>
      <c r="Q558" s="7">
        <f t="shared" si="32"/>
        <v>68.057999999999993</v>
      </c>
      <c r="R558" s="7">
        <f t="shared" si="33"/>
        <v>32.729999999999997</v>
      </c>
      <c r="S558" s="7">
        <f t="shared" si="34"/>
        <v>35.327999999999996</v>
      </c>
      <c r="T558" s="9">
        <f t="shared" si="35"/>
        <v>0.51908666137706072</v>
      </c>
      <c r="U558" s="10">
        <f>YEAR(SalesDataTable[[#This Row],[Order Date]])</f>
        <v>2026</v>
      </c>
      <c r="V558" s="9" t="str">
        <f>"Q"&amp;ROUNDUP(MONTH(SalesDataTable[[#This Row],[Order Date]])/3,0)</f>
        <v>Q2</v>
      </c>
      <c r="W558" s="6">
        <f>MONTH(SalesDataTable[[#This Row],[Order Date]])</f>
        <v>4</v>
      </c>
      <c r="X558" s="9" t="str">
        <f>TEXT(SalesDataTable[[#This Row],[Order Date]],"mmm")</f>
        <v>Apr</v>
      </c>
    </row>
    <row r="559" spans="1:24" ht="15.5">
      <c r="A559" s="3">
        <v>2979</v>
      </c>
      <c r="B559" s="4">
        <v>46124</v>
      </c>
      <c r="C559" s="12">
        <f>YEAR(SalesDataTable[[#This Row],[Order Date]])</f>
        <v>2026</v>
      </c>
      <c r="D559" s="15" t="str">
        <f>"Q"&amp;ROUNDUP(MONTH(SalesDataTable[[#This Row],[Order Date]])/3,0)</f>
        <v>Q2</v>
      </c>
      <c r="E559" s="12">
        <f>MONTH(SalesDataTable[[#This Row],[Order Date]])</f>
        <v>4</v>
      </c>
      <c r="F559" s="12" t="str">
        <f>TEXT(SalesDataTable[[#This Row],[Order Date]], "mmm")</f>
        <v>Apr</v>
      </c>
      <c r="G559" s="5" t="s">
        <v>6</v>
      </c>
      <c r="H559" s="5" t="s">
        <v>49</v>
      </c>
      <c r="I559" s="5" t="s">
        <v>2</v>
      </c>
      <c r="J559" s="5" t="s">
        <v>13</v>
      </c>
      <c r="K559" s="5" t="s">
        <v>34</v>
      </c>
      <c r="L559" s="5" t="s">
        <v>38</v>
      </c>
      <c r="M559" s="6">
        <v>1</v>
      </c>
      <c r="N559" s="7">
        <v>124.18</v>
      </c>
      <c r="O559" s="8">
        <v>0</v>
      </c>
      <c r="P559" s="7">
        <v>67.42</v>
      </c>
      <c r="Q559" s="7">
        <f t="shared" si="32"/>
        <v>124.18</v>
      </c>
      <c r="R559" s="7">
        <f t="shared" si="33"/>
        <v>67.42</v>
      </c>
      <c r="S559" s="7">
        <f t="shared" si="34"/>
        <v>56.760000000000005</v>
      </c>
      <c r="T559" s="9">
        <f t="shared" si="35"/>
        <v>0.45707843453052022</v>
      </c>
      <c r="U559" s="10">
        <f>YEAR(SalesDataTable[[#This Row],[Order Date]])</f>
        <v>2026</v>
      </c>
      <c r="V559" s="9" t="str">
        <f>"Q"&amp;ROUNDUP(MONTH(SalesDataTable[[#This Row],[Order Date]])/3,0)</f>
        <v>Q2</v>
      </c>
      <c r="W559" s="6">
        <f>MONTH(SalesDataTable[[#This Row],[Order Date]])</f>
        <v>4</v>
      </c>
      <c r="X559" s="9" t="str">
        <f>TEXT(SalesDataTable[[#This Row],[Order Date]],"mmm")</f>
        <v>Apr</v>
      </c>
    </row>
    <row r="560" spans="1:24" ht="15.5">
      <c r="A560" s="3">
        <v>2996</v>
      </c>
      <c r="B560" s="4">
        <v>46124</v>
      </c>
      <c r="C560" s="12">
        <f>YEAR(SalesDataTable[[#This Row],[Order Date]])</f>
        <v>2026</v>
      </c>
      <c r="D560" s="15" t="str">
        <f>"Q"&amp;ROUNDUP(MONTH(SalesDataTable[[#This Row],[Order Date]])/3,0)</f>
        <v>Q2</v>
      </c>
      <c r="E560" s="12">
        <f>MONTH(SalesDataTable[[#This Row],[Order Date]])</f>
        <v>4</v>
      </c>
      <c r="F560" s="12" t="str">
        <f>TEXT(SalesDataTable[[#This Row],[Order Date]], "mmm")</f>
        <v>Apr</v>
      </c>
      <c r="G560" s="5" t="s">
        <v>6</v>
      </c>
      <c r="H560" s="5" t="s">
        <v>43</v>
      </c>
      <c r="I560" s="5" t="s">
        <v>19</v>
      </c>
      <c r="J560" s="5" t="s">
        <v>13</v>
      </c>
      <c r="K560" s="5" t="s">
        <v>14</v>
      </c>
      <c r="L560" s="5" t="s">
        <v>44</v>
      </c>
      <c r="M560" s="6">
        <v>1</v>
      </c>
      <c r="N560" s="7">
        <v>134.94999999999999</v>
      </c>
      <c r="O560" s="8">
        <v>0</v>
      </c>
      <c r="P560" s="7">
        <v>67.849999999999994</v>
      </c>
      <c r="Q560" s="7">
        <f t="shared" si="32"/>
        <v>134.94999999999999</v>
      </c>
      <c r="R560" s="7">
        <f t="shared" si="33"/>
        <v>67.849999999999994</v>
      </c>
      <c r="S560" s="7">
        <f t="shared" si="34"/>
        <v>67.099999999999994</v>
      </c>
      <c r="T560" s="9">
        <f t="shared" si="35"/>
        <v>0.49722119303445722</v>
      </c>
      <c r="U560" s="10">
        <f>YEAR(SalesDataTable[[#This Row],[Order Date]])</f>
        <v>2026</v>
      </c>
      <c r="V560" s="9" t="str">
        <f>"Q"&amp;ROUNDUP(MONTH(SalesDataTable[[#This Row],[Order Date]])/3,0)</f>
        <v>Q2</v>
      </c>
      <c r="W560" s="6">
        <f>MONTH(SalesDataTable[[#This Row],[Order Date]])</f>
        <v>4</v>
      </c>
      <c r="X560" s="9" t="str">
        <f>TEXT(SalesDataTable[[#This Row],[Order Date]],"mmm")</f>
        <v>Apr</v>
      </c>
    </row>
    <row r="561" spans="1:24" ht="15.5">
      <c r="A561" s="3">
        <v>749</v>
      </c>
      <c r="B561" s="4">
        <v>46125</v>
      </c>
      <c r="C561" s="12">
        <f>YEAR(SalesDataTable[[#This Row],[Order Date]])</f>
        <v>2026</v>
      </c>
      <c r="D561" s="15" t="str">
        <f>"Q"&amp;ROUNDUP(MONTH(SalesDataTable[[#This Row],[Order Date]])/3,0)</f>
        <v>Q2</v>
      </c>
      <c r="E561" s="12">
        <f>MONTH(SalesDataTable[[#This Row],[Order Date]])</f>
        <v>4</v>
      </c>
      <c r="F561" s="12" t="str">
        <f>TEXT(SalesDataTable[[#This Row],[Order Date]], "mmm")</f>
        <v>Apr</v>
      </c>
      <c r="G561" s="5" t="s">
        <v>0</v>
      </c>
      <c r="H561" s="5" t="s">
        <v>50</v>
      </c>
      <c r="I561" s="5" t="s">
        <v>2</v>
      </c>
      <c r="J561" s="5" t="s">
        <v>13</v>
      </c>
      <c r="K561" s="5" t="s">
        <v>23</v>
      </c>
      <c r="L561" s="5" t="s">
        <v>51</v>
      </c>
      <c r="M561" s="6">
        <v>2</v>
      </c>
      <c r="N561" s="7">
        <v>124</v>
      </c>
      <c r="O561" s="8">
        <v>0</v>
      </c>
      <c r="P561" s="7">
        <v>60.14</v>
      </c>
      <c r="Q561" s="7">
        <f t="shared" si="32"/>
        <v>248</v>
      </c>
      <c r="R561" s="7">
        <f t="shared" si="33"/>
        <v>120.28</v>
      </c>
      <c r="S561" s="7">
        <f t="shared" si="34"/>
        <v>127.72</v>
      </c>
      <c r="T561" s="9">
        <f t="shared" si="35"/>
        <v>0.51500000000000001</v>
      </c>
      <c r="U561" s="10">
        <f>YEAR(SalesDataTable[[#This Row],[Order Date]])</f>
        <v>2026</v>
      </c>
      <c r="V561" s="9" t="str">
        <f>"Q"&amp;ROUNDUP(MONTH(SalesDataTable[[#This Row],[Order Date]])/3,0)</f>
        <v>Q2</v>
      </c>
      <c r="W561" s="6">
        <f>MONTH(SalesDataTable[[#This Row],[Order Date]])</f>
        <v>4</v>
      </c>
      <c r="X561" s="9" t="str">
        <f>TEXT(SalesDataTable[[#This Row],[Order Date]],"mmm")</f>
        <v>Apr</v>
      </c>
    </row>
    <row r="562" spans="1:24" ht="15.5">
      <c r="A562" s="3">
        <v>1928</v>
      </c>
      <c r="B562" s="4">
        <v>46125</v>
      </c>
      <c r="C562" s="12">
        <f>YEAR(SalesDataTable[[#This Row],[Order Date]])</f>
        <v>2026</v>
      </c>
      <c r="D562" s="15" t="str">
        <f>"Q"&amp;ROUNDUP(MONTH(SalesDataTable[[#This Row],[Order Date]])/3,0)</f>
        <v>Q2</v>
      </c>
      <c r="E562" s="12">
        <f>MONTH(SalesDataTable[[#This Row],[Order Date]])</f>
        <v>4</v>
      </c>
      <c r="F562" s="12" t="str">
        <f>TEXT(SalesDataTable[[#This Row],[Order Date]], "mmm")</f>
        <v>Apr</v>
      </c>
      <c r="G562" s="5" t="s">
        <v>20</v>
      </c>
      <c r="H562" s="5" t="s">
        <v>47</v>
      </c>
      <c r="I562" s="5" t="s">
        <v>28</v>
      </c>
      <c r="J562" s="5" t="s">
        <v>3</v>
      </c>
      <c r="K562" s="5" t="s">
        <v>34</v>
      </c>
      <c r="L562" s="5" t="s">
        <v>45</v>
      </c>
      <c r="M562" s="6">
        <v>2</v>
      </c>
      <c r="N562" s="7">
        <v>50.2</v>
      </c>
      <c r="O562" s="8">
        <v>0.1</v>
      </c>
      <c r="P562" s="7">
        <v>21.48</v>
      </c>
      <c r="Q562" s="7">
        <f t="shared" si="32"/>
        <v>90.360000000000014</v>
      </c>
      <c r="R562" s="7">
        <f t="shared" si="33"/>
        <v>42.96</v>
      </c>
      <c r="S562" s="7">
        <f t="shared" si="34"/>
        <v>47.400000000000013</v>
      </c>
      <c r="T562" s="9">
        <f t="shared" si="35"/>
        <v>0.5245683930942896</v>
      </c>
      <c r="U562" s="10">
        <f>YEAR(SalesDataTable[[#This Row],[Order Date]])</f>
        <v>2026</v>
      </c>
      <c r="V562" s="9" t="str">
        <f>"Q"&amp;ROUNDUP(MONTH(SalesDataTable[[#This Row],[Order Date]])/3,0)</f>
        <v>Q2</v>
      </c>
      <c r="W562" s="6">
        <f>MONTH(SalesDataTable[[#This Row],[Order Date]])</f>
        <v>4</v>
      </c>
      <c r="X562" s="9" t="str">
        <f>TEXT(SalesDataTable[[#This Row],[Order Date]],"mmm")</f>
        <v>Apr</v>
      </c>
    </row>
    <row r="563" spans="1:24" ht="15.5">
      <c r="A563" s="3">
        <v>2486</v>
      </c>
      <c r="B563" s="4">
        <v>46125</v>
      </c>
      <c r="C563" s="12">
        <f>YEAR(SalesDataTable[[#This Row],[Order Date]])</f>
        <v>2026</v>
      </c>
      <c r="D563" s="15" t="str">
        <f>"Q"&amp;ROUNDUP(MONTH(SalesDataTable[[#This Row],[Order Date]])/3,0)</f>
        <v>Q2</v>
      </c>
      <c r="E563" s="12">
        <f>MONTH(SalesDataTable[[#This Row],[Order Date]])</f>
        <v>4</v>
      </c>
      <c r="F563" s="12" t="str">
        <f>TEXT(SalesDataTable[[#This Row],[Order Date]], "mmm")</f>
        <v>Apr</v>
      </c>
      <c r="G563" s="5" t="s">
        <v>6</v>
      </c>
      <c r="H563" s="5" t="s">
        <v>41</v>
      </c>
      <c r="I563" s="5" t="s">
        <v>2</v>
      </c>
      <c r="J563" s="5" t="s">
        <v>16</v>
      </c>
      <c r="K563" s="5" t="s">
        <v>9</v>
      </c>
      <c r="L563" s="5" t="s">
        <v>10</v>
      </c>
      <c r="M563" s="6">
        <v>1</v>
      </c>
      <c r="N563" s="7">
        <v>93.65</v>
      </c>
      <c r="O563" s="8">
        <v>0</v>
      </c>
      <c r="P563" s="7">
        <v>44.15</v>
      </c>
      <c r="Q563" s="7">
        <f t="shared" si="32"/>
        <v>93.65</v>
      </c>
      <c r="R563" s="7">
        <f t="shared" si="33"/>
        <v>44.15</v>
      </c>
      <c r="S563" s="7">
        <f t="shared" si="34"/>
        <v>49.500000000000007</v>
      </c>
      <c r="T563" s="9">
        <f t="shared" si="35"/>
        <v>0.5285638013881474</v>
      </c>
      <c r="U563" s="10">
        <f>YEAR(SalesDataTable[[#This Row],[Order Date]])</f>
        <v>2026</v>
      </c>
      <c r="V563" s="9" t="str">
        <f>"Q"&amp;ROUNDUP(MONTH(SalesDataTable[[#This Row],[Order Date]])/3,0)</f>
        <v>Q2</v>
      </c>
      <c r="W563" s="6">
        <f>MONTH(SalesDataTable[[#This Row],[Order Date]])</f>
        <v>4</v>
      </c>
      <c r="X563" s="9" t="str">
        <f>TEXT(SalesDataTable[[#This Row],[Order Date]],"mmm")</f>
        <v>Apr</v>
      </c>
    </row>
    <row r="564" spans="1:24" ht="15.5">
      <c r="A564" s="3">
        <v>2688</v>
      </c>
      <c r="B564" s="4">
        <v>46125</v>
      </c>
      <c r="C564" s="12">
        <f>YEAR(SalesDataTable[[#This Row],[Order Date]])</f>
        <v>2026</v>
      </c>
      <c r="D564" s="15" t="str">
        <f>"Q"&amp;ROUNDUP(MONTH(SalesDataTable[[#This Row],[Order Date]])/3,0)</f>
        <v>Q2</v>
      </c>
      <c r="E564" s="12">
        <f>MONTH(SalesDataTable[[#This Row],[Order Date]])</f>
        <v>4</v>
      </c>
      <c r="F564" s="12" t="str">
        <f>TEXT(SalesDataTable[[#This Row],[Order Date]], "mmm")</f>
        <v>Apr</v>
      </c>
      <c r="G564" s="5" t="s">
        <v>11</v>
      </c>
      <c r="H564" s="5" t="s">
        <v>52</v>
      </c>
      <c r="I564" s="5" t="s">
        <v>28</v>
      </c>
      <c r="J564" s="5" t="s">
        <v>13</v>
      </c>
      <c r="K564" s="5" t="s">
        <v>14</v>
      </c>
      <c r="L564" s="5" t="s">
        <v>32</v>
      </c>
      <c r="M564" s="6">
        <v>5</v>
      </c>
      <c r="N564" s="7">
        <v>47.25</v>
      </c>
      <c r="O564" s="8">
        <v>0.1</v>
      </c>
      <c r="P564" s="7">
        <v>17.93</v>
      </c>
      <c r="Q564" s="7">
        <f t="shared" si="32"/>
        <v>212.625</v>
      </c>
      <c r="R564" s="7">
        <f t="shared" si="33"/>
        <v>89.65</v>
      </c>
      <c r="S564" s="7">
        <f t="shared" si="34"/>
        <v>122.97499999999999</v>
      </c>
      <c r="T564" s="9">
        <f t="shared" si="35"/>
        <v>0.57836566725455607</v>
      </c>
      <c r="U564" s="10">
        <f>YEAR(SalesDataTable[[#This Row],[Order Date]])</f>
        <v>2026</v>
      </c>
      <c r="V564" s="9" t="str">
        <f>"Q"&amp;ROUNDUP(MONTH(SalesDataTable[[#This Row],[Order Date]])/3,0)</f>
        <v>Q2</v>
      </c>
      <c r="W564" s="6">
        <f>MONTH(SalesDataTable[[#This Row],[Order Date]])</f>
        <v>4</v>
      </c>
      <c r="X564" s="9" t="str">
        <f>TEXT(SalesDataTable[[#This Row],[Order Date]],"mmm")</f>
        <v>Apr</v>
      </c>
    </row>
    <row r="565" spans="1:24" ht="15.5">
      <c r="A565" s="3">
        <v>2712</v>
      </c>
      <c r="B565" s="4">
        <v>46125</v>
      </c>
      <c r="C565" s="12">
        <f>YEAR(SalesDataTable[[#This Row],[Order Date]])</f>
        <v>2026</v>
      </c>
      <c r="D565" s="15" t="str">
        <f>"Q"&amp;ROUNDUP(MONTH(SalesDataTable[[#This Row],[Order Date]])/3,0)</f>
        <v>Q2</v>
      </c>
      <c r="E565" s="12">
        <f>MONTH(SalesDataTable[[#This Row],[Order Date]])</f>
        <v>4</v>
      </c>
      <c r="F565" s="12" t="str">
        <f>TEXT(SalesDataTable[[#This Row],[Order Date]], "mmm")</f>
        <v>Apr</v>
      </c>
      <c r="G565" s="5" t="s">
        <v>11</v>
      </c>
      <c r="H565" s="5" t="s">
        <v>25</v>
      </c>
      <c r="I565" s="5" t="s">
        <v>2</v>
      </c>
      <c r="J565" s="5" t="s">
        <v>3</v>
      </c>
      <c r="K565" s="5" t="s">
        <v>34</v>
      </c>
      <c r="L565" s="5" t="s">
        <v>42</v>
      </c>
      <c r="M565" s="6">
        <v>1</v>
      </c>
      <c r="N565" s="7">
        <v>35.69</v>
      </c>
      <c r="O565" s="8">
        <v>0.05</v>
      </c>
      <c r="P565" s="7">
        <v>13.53</v>
      </c>
      <c r="Q565" s="7">
        <f t="shared" si="32"/>
        <v>33.905499999999996</v>
      </c>
      <c r="R565" s="7">
        <f t="shared" si="33"/>
        <v>13.53</v>
      </c>
      <c r="S565" s="7">
        <f t="shared" si="34"/>
        <v>20.375499999999995</v>
      </c>
      <c r="T565" s="9">
        <f t="shared" si="35"/>
        <v>0.60094969842650892</v>
      </c>
      <c r="U565" s="10">
        <f>YEAR(SalesDataTable[[#This Row],[Order Date]])</f>
        <v>2026</v>
      </c>
      <c r="V565" s="9" t="str">
        <f>"Q"&amp;ROUNDUP(MONTH(SalesDataTable[[#This Row],[Order Date]])/3,0)</f>
        <v>Q2</v>
      </c>
      <c r="W565" s="6">
        <f>MONTH(SalesDataTable[[#This Row],[Order Date]])</f>
        <v>4</v>
      </c>
      <c r="X565" s="9" t="str">
        <f>TEXT(SalesDataTable[[#This Row],[Order Date]],"mmm")</f>
        <v>Apr</v>
      </c>
    </row>
    <row r="566" spans="1:24" ht="15.5">
      <c r="A566" s="3">
        <v>3853</v>
      </c>
      <c r="B566" s="4">
        <v>46125</v>
      </c>
      <c r="C566" s="12">
        <f>YEAR(SalesDataTable[[#This Row],[Order Date]])</f>
        <v>2026</v>
      </c>
      <c r="D566" s="15" t="str">
        <f>"Q"&amp;ROUNDUP(MONTH(SalesDataTable[[#This Row],[Order Date]])/3,0)</f>
        <v>Q2</v>
      </c>
      <c r="E566" s="12">
        <f>MONTH(SalesDataTable[[#This Row],[Order Date]])</f>
        <v>4</v>
      </c>
      <c r="F566" s="12" t="str">
        <f>TEXT(SalesDataTable[[#This Row],[Order Date]], "mmm")</f>
        <v>Apr</v>
      </c>
      <c r="G566" s="5" t="s">
        <v>20</v>
      </c>
      <c r="H566" s="5" t="s">
        <v>47</v>
      </c>
      <c r="I566" s="5" t="s">
        <v>2</v>
      </c>
      <c r="J566" s="5" t="s">
        <v>3</v>
      </c>
      <c r="K566" s="5" t="s">
        <v>14</v>
      </c>
      <c r="L566" s="5" t="s">
        <v>44</v>
      </c>
      <c r="M566" s="6">
        <v>3</v>
      </c>
      <c r="N566" s="7">
        <v>136.12</v>
      </c>
      <c r="O566" s="8">
        <v>0</v>
      </c>
      <c r="P566" s="7">
        <v>66.58</v>
      </c>
      <c r="Q566" s="7">
        <f t="shared" si="32"/>
        <v>408.36</v>
      </c>
      <c r="R566" s="7">
        <f t="shared" si="33"/>
        <v>199.74</v>
      </c>
      <c r="S566" s="7">
        <f t="shared" si="34"/>
        <v>208.62</v>
      </c>
      <c r="T566" s="9">
        <f t="shared" si="35"/>
        <v>0.51087275933000298</v>
      </c>
      <c r="U566" s="10">
        <f>YEAR(SalesDataTable[[#This Row],[Order Date]])</f>
        <v>2026</v>
      </c>
      <c r="V566" s="9" t="str">
        <f>"Q"&amp;ROUNDUP(MONTH(SalesDataTable[[#This Row],[Order Date]])/3,0)</f>
        <v>Q2</v>
      </c>
      <c r="W566" s="6">
        <f>MONTH(SalesDataTable[[#This Row],[Order Date]])</f>
        <v>4</v>
      </c>
      <c r="X566" s="9" t="str">
        <f>TEXT(SalesDataTable[[#This Row],[Order Date]],"mmm")</f>
        <v>Apr</v>
      </c>
    </row>
    <row r="567" spans="1:24" ht="15.5">
      <c r="A567" s="3">
        <v>4043</v>
      </c>
      <c r="B567" s="4">
        <v>46125</v>
      </c>
      <c r="C567" s="12">
        <f>YEAR(SalesDataTable[[#This Row],[Order Date]])</f>
        <v>2026</v>
      </c>
      <c r="D567" s="15" t="str">
        <f>"Q"&amp;ROUNDUP(MONTH(SalesDataTable[[#This Row],[Order Date]])/3,0)</f>
        <v>Q2</v>
      </c>
      <c r="E567" s="12">
        <f>MONTH(SalesDataTable[[#This Row],[Order Date]])</f>
        <v>4</v>
      </c>
      <c r="F567" s="12" t="str">
        <f>TEXT(SalesDataTable[[#This Row],[Order Date]], "mmm")</f>
        <v>Apr</v>
      </c>
      <c r="G567" s="5" t="s">
        <v>20</v>
      </c>
      <c r="H567" s="5" t="s">
        <v>31</v>
      </c>
      <c r="I567" s="5" t="s">
        <v>28</v>
      </c>
      <c r="J567" s="5" t="s">
        <v>13</v>
      </c>
      <c r="K567" s="5" t="s">
        <v>9</v>
      </c>
      <c r="L567" s="5" t="s">
        <v>37</v>
      </c>
      <c r="M567" s="6">
        <v>1</v>
      </c>
      <c r="N567" s="7">
        <v>155.88999999999999</v>
      </c>
      <c r="O567" s="8">
        <v>0</v>
      </c>
      <c r="P567" s="7">
        <v>77.260000000000005</v>
      </c>
      <c r="Q567" s="7">
        <f t="shared" si="32"/>
        <v>155.88999999999999</v>
      </c>
      <c r="R567" s="7">
        <f t="shared" si="33"/>
        <v>77.260000000000005</v>
      </c>
      <c r="S567" s="7">
        <f t="shared" si="34"/>
        <v>78.629999999999981</v>
      </c>
      <c r="T567" s="9">
        <f t="shared" si="35"/>
        <v>0.50439412406183837</v>
      </c>
      <c r="U567" s="10">
        <f>YEAR(SalesDataTable[[#This Row],[Order Date]])</f>
        <v>2026</v>
      </c>
      <c r="V567" s="9" t="str">
        <f>"Q"&amp;ROUNDUP(MONTH(SalesDataTable[[#This Row],[Order Date]])/3,0)</f>
        <v>Q2</v>
      </c>
      <c r="W567" s="6">
        <f>MONTH(SalesDataTable[[#This Row],[Order Date]])</f>
        <v>4</v>
      </c>
      <c r="X567" s="9" t="str">
        <f>TEXT(SalesDataTable[[#This Row],[Order Date]],"mmm")</f>
        <v>Apr</v>
      </c>
    </row>
    <row r="568" spans="1:24" ht="15.5">
      <c r="A568" s="3">
        <v>290</v>
      </c>
      <c r="B568" s="4">
        <v>46126</v>
      </c>
      <c r="C568" s="12">
        <f>YEAR(SalesDataTable[[#This Row],[Order Date]])</f>
        <v>2026</v>
      </c>
      <c r="D568" s="15" t="str">
        <f>"Q"&amp;ROUNDUP(MONTH(SalesDataTable[[#This Row],[Order Date]])/3,0)</f>
        <v>Q2</v>
      </c>
      <c r="E568" s="12">
        <f>MONTH(SalesDataTable[[#This Row],[Order Date]])</f>
        <v>4</v>
      </c>
      <c r="F568" s="12" t="str">
        <f>TEXT(SalesDataTable[[#This Row],[Order Date]], "mmm")</f>
        <v>Apr</v>
      </c>
      <c r="G568" s="5" t="s">
        <v>0</v>
      </c>
      <c r="H568" s="5" t="s">
        <v>50</v>
      </c>
      <c r="I568" s="5" t="s">
        <v>2</v>
      </c>
      <c r="J568" s="5" t="s">
        <v>16</v>
      </c>
      <c r="K568" s="5" t="s">
        <v>14</v>
      </c>
      <c r="L568" s="5" t="s">
        <v>44</v>
      </c>
      <c r="M568" s="6">
        <v>1</v>
      </c>
      <c r="N568" s="7">
        <v>130.81</v>
      </c>
      <c r="O568" s="8">
        <v>0</v>
      </c>
      <c r="P568" s="7">
        <v>67.86</v>
      </c>
      <c r="Q568" s="7">
        <f t="shared" si="32"/>
        <v>130.81</v>
      </c>
      <c r="R568" s="7">
        <f t="shared" si="33"/>
        <v>67.86</v>
      </c>
      <c r="S568" s="7">
        <f t="shared" si="34"/>
        <v>62.95</v>
      </c>
      <c r="T568" s="9">
        <f t="shared" si="35"/>
        <v>0.48123232168794439</v>
      </c>
      <c r="U568" s="10">
        <f>YEAR(SalesDataTable[[#This Row],[Order Date]])</f>
        <v>2026</v>
      </c>
      <c r="V568" s="9" t="str">
        <f>"Q"&amp;ROUNDUP(MONTH(SalesDataTable[[#This Row],[Order Date]])/3,0)</f>
        <v>Q2</v>
      </c>
      <c r="W568" s="6">
        <f>MONTH(SalesDataTable[[#This Row],[Order Date]])</f>
        <v>4</v>
      </c>
      <c r="X568" s="9" t="str">
        <f>TEXT(SalesDataTable[[#This Row],[Order Date]],"mmm")</f>
        <v>Apr</v>
      </c>
    </row>
    <row r="569" spans="1:24" ht="15.5">
      <c r="A569" s="3">
        <v>2953</v>
      </c>
      <c r="B569" s="4">
        <v>46126</v>
      </c>
      <c r="C569" s="12">
        <f>YEAR(SalesDataTable[[#This Row],[Order Date]])</f>
        <v>2026</v>
      </c>
      <c r="D569" s="15" t="str">
        <f>"Q"&amp;ROUNDUP(MONTH(SalesDataTable[[#This Row],[Order Date]])/3,0)</f>
        <v>Q2</v>
      </c>
      <c r="E569" s="12">
        <f>MONTH(SalesDataTable[[#This Row],[Order Date]])</f>
        <v>4</v>
      </c>
      <c r="F569" s="12" t="str">
        <f>TEXT(SalesDataTable[[#This Row],[Order Date]], "mmm")</f>
        <v>Apr</v>
      </c>
      <c r="G569" s="5" t="s">
        <v>0</v>
      </c>
      <c r="H569" s="5" t="s">
        <v>1</v>
      </c>
      <c r="I569" s="5" t="s">
        <v>2</v>
      </c>
      <c r="J569" s="5" t="s">
        <v>3</v>
      </c>
      <c r="K569" s="5" t="s">
        <v>14</v>
      </c>
      <c r="L569" s="5" t="s">
        <v>32</v>
      </c>
      <c r="M569" s="6">
        <v>2</v>
      </c>
      <c r="N569" s="7">
        <v>47.56</v>
      </c>
      <c r="O569" s="8">
        <v>0.05</v>
      </c>
      <c r="P569" s="7">
        <v>18.649999999999999</v>
      </c>
      <c r="Q569" s="7">
        <f t="shared" si="32"/>
        <v>90.364000000000004</v>
      </c>
      <c r="R569" s="7">
        <f t="shared" si="33"/>
        <v>37.299999999999997</v>
      </c>
      <c r="S569" s="7">
        <f t="shared" si="34"/>
        <v>53.064000000000007</v>
      </c>
      <c r="T569" s="9">
        <f t="shared" si="35"/>
        <v>0.58722500110663545</v>
      </c>
      <c r="U569" s="10">
        <f>YEAR(SalesDataTable[[#This Row],[Order Date]])</f>
        <v>2026</v>
      </c>
      <c r="V569" s="9" t="str">
        <f>"Q"&amp;ROUNDUP(MONTH(SalesDataTable[[#This Row],[Order Date]])/3,0)</f>
        <v>Q2</v>
      </c>
      <c r="W569" s="6">
        <f>MONTH(SalesDataTable[[#This Row],[Order Date]])</f>
        <v>4</v>
      </c>
      <c r="X569" s="9" t="str">
        <f>TEXT(SalesDataTable[[#This Row],[Order Date]],"mmm")</f>
        <v>Apr</v>
      </c>
    </row>
    <row r="570" spans="1:24" ht="15.5">
      <c r="A570" s="3">
        <v>3179</v>
      </c>
      <c r="B570" s="4">
        <v>46126</v>
      </c>
      <c r="C570" s="12">
        <f>YEAR(SalesDataTable[[#This Row],[Order Date]])</f>
        <v>2026</v>
      </c>
      <c r="D570" s="15" t="str">
        <f>"Q"&amp;ROUNDUP(MONTH(SalesDataTable[[#This Row],[Order Date]])/3,0)</f>
        <v>Q2</v>
      </c>
      <c r="E570" s="12">
        <f>MONTH(SalesDataTable[[#This Row],[Order Date]])</f>
        <v>4</v>
      </c>
      <c r="F570" s="12" t="str">
        <f>TEXT(SalesDataTable[[#This Row],[Order Date]], "mmm")</f>
        <v>Apr</v>
      </c>
      <c r="G570" s="5" t="s">
        <v>6</v>
      </c>
      <c r="H570" s="5" t="s">
        <v>49</v>
      </c>
      <c r="I570" s="5" t="s">
        <v>2</v>
      </c>
      <c r="J570" s="5" t="s">
        <v>13</v>
      </c>
      <c r="K570" s="5" t="s">
        <v>9</v>
      </c>
      <c r="L570" s="5" t="s">
        <v>17</v>
      </c>
      <c r="M570" s="6">
        <v>2</v>
      </c>
      <c r="N570" s="7">
        <v>140.65</v>
      </c>
      <c r="O570" s="8">
        <v>0.05</v>
      </c>
      <c r="P570" s="7">
        <v>78.900000000000006</v>
      </c>
      <c r="Q570" s="7">
        <f t="shared" si="32"/>
        <v>267.23500000000001</v>
      </c>
      <c r="R570" s="7">
        <f t="shared" si="33"/>
        <v>157.80000000000001</v>
      </c>
      <c r="S570" s="7">
        <f t="shared" si="34"/>
        <v>109.435</v>
      </c>
      <c r="T570" s="9">
        <f t="shared" si="35"/>
        <v>0.40950848504125581</v>
      </c>
      <c r="U570" s="10">
        <f>YEAR(SalesDataTable[[#This Row],[Order Date]])</f>
        <v>2026</v>
      </c>
      <c r="V570" s="9" t="str">
        <f>"Q"&amp;ROUNDUP(MONTH(SalesDataTable[[#This Row],[Order Date]])/3,0)</f>
        <v>Q2</v>
      </c>
      <c r="W570" s="6">
        <f>MONTH(SalesDataTable[[#This Row],[Order Date]])</f>
        <v>4</v>
      </c>
      <c r="X570" s="9" t="str">
        <f>TEXT(SalesDataTable[[#This Row],[Order Date]],"mmm")</f>
        <v>Apr</v>
      </c>
    </row>
    <row r="571" spans="1:24" ht="15.5">
      <c r="A571" s="3">
        <v>3301</v>
      </c>
      <c r="B571" s="4">
        <v>46126</v>
      </c>
      <c r="C571" s="12">
        <f>YEAR(SalesDataTable[[#This Row],[Order Date]])</f>
        <v>2026</v>
      </c>
      <c r="D571" s="15" t="str">
        <f>"Q"&amp;ROUNDUP(MONTH(SalesDataTable[[#This Row],[Order Date]])/3,0)</f>
        <v>Q2</v>
      </c>
      <c r="E571" s="12">
        <f>MONTH(SalesDataTable[[#This Row],[Order Date]])</f>
        <v>4</v>
      </c>
      <c r="F571" s="12" t="str">
        <f>TEXT(SalesDataTable[[#This Row],[Order Date]], "mmm")</f>
        <v>Apr</v>
      </c>
      <c r="G571" s="5" t="s">
        <v>20</v>
      </c>
      <c r="H571" s="5" t="s">
        <v>21</v>
      </c>
      <c r="I571" s="5" t="s">
        <v>19</v>
      </c>
      <c r="J571" s="5" t="s">
        <v>13</v>
      </c>
      <c r="K571" s="5" t="s">
        <v>4</v>
      </c>
      <c r="L571" s="5" t="s">
        <v>5</v>
      </c>
      <c r="M571" s="6">
        <v>1</v>
      </c>
      <c r="N571" s="7">
        <v>82.75</v>
      </c>
      <c r="O571" s="8">
        <v>0</v>
      </c>
      <c r="P571" s="7">
        <v>43.18</v>
      </c>
      <c r="Q571" s="7">
        <f t="shared" si="32"/>
        <v>82.75</v>
      </c>
      <c r="R571" s="7">
        <f t="shared" si="33"/>
        <v>43.18</v>
      </c>
      <c r="S571" s="7">
        <f t="shared" si="34"/>
        <v>39.57</v>
      </c>
      <c r="T571" s="9">
        <f t="shared" si="35"/>
        <v>0.47818731117824775</v>
      </c>
      <c r="U571" s="10">
        <f>YEAR(SalesDataTable[[#This Row],[Order Date]])</f>
        <v>2026</v>
      </c>
      <c r="V571" s="9" t="str">
        <f>"Q"&amp;ROUNDUP(MONTH(SalesDataTable[[#This Row],[Order Date]])/3,0)</f>
        <v>Q2</v>
      </c>
      <c r="W571" s="6">
        <f>MONTH(SalesDataTable[[#This Row],[Order Date]])</f>
        <v>4</v>
      </c>
      <c r="X571" s="9" t="str">
        <f>TEXT(SalesDataTable[[#This Row],[Order Date]],"mmm")</f>
        <v>Apr</v>
      </c>
    </row>
    <row r="572" spans="1:24" ht="15.5">
      <c r="A572" s="3">
        <v>3349</v>
      </c>
      <c r="B572" s="4">
        <v>46126</v>
      </c>
      <c r="C572" s="12">
        <f>YEAR(SalesDataTable[[#This Row],[Order Date]])</f>
        <v>2026</v>
      </c>
      <c r="D572" s="15" t="str">
        <f>"Q"&amp;ROUNDUP(MONTH(SalesDataTable[[#This Row],[Order Date]])/3,0)</f>
        <v>Q2</v>
      </c>
      <c r="E572" s="12">
        <f>MONTH(SalesDataTable[[#This Row],[Order Date]])</f>
        <v>4</v>
      </c>
      <c r="F572" s="12" t="str">
        <f>TEXT(SalesDataTable[[#This Row],[Order Date]], "mmm")</f>
        <v>Apr</v>
      </c>
      <c r="G572" s="5" t="s">
        <v>20</v>
      </c>
      <c r="H572" s="5" t="s">
        <v>33</v>
      </c>
      <c r="I572" s="5" t="s">
        <v>2</v>
      </c>
      <c r="J572" s="5" t="s">
        <v>3</v>
      </c>
      <c r="K572" s="5" t="s">
        <v>34</v>
      </c>
      <c r="L572" s="5" t="s">
        <v>35</v>
      </c>
      <c r="M572" s="6">
        <v>2</v>
      </c>
      <c r="N572" s="7">
        <v>40.909999999999997</v>
      </c>
      <c r="O572" s="8">
        <v>0.1</v>
      </c>
      <c r="P572" s="7">
        <v>14.95</v>
      </c>
      <c r="Q572" s="7">
        <f t="shared" si="32"/>
        <v>73.637999999999991</v>
      </c>
      <c r="R572" s="7">
        <f t="shared" si="33"/>
        <v>29.9</v>
      </c>
      <c r="S572" s="7">
        <f t="shared" si="34"/>
        <v>43.737999999999992</v>
      </c>
      <c r="T572" s="9">
        <f t="shared" si="35"/>
        <v>0.59395964040305271</v>
      </c>
      <c r="U572" s="10">
        <f>YEAR(SalesDataTable[[#This Row],[Order Date]])</f>
        <v>2026</v>
      </c>
      <c r="V572" s="9" t="str">
        <f>"Q"&amp;ROUNDUP(MONTH(SalesDataTable[[#This Row],[Order Date]])/3,0)</f>
        <v>Q2</v>
      </c>
      <c r="W572" s="6">
        <f>MONTH(SalesDataTable[[#This Row],[Order Date]])</f>
        <v>4</v>
      </c>
      <c r="X572" s="9" t="str">
        <f>TEXT(SalesDataTable[[#This Row],[Order Date]],"mmm")</f>
        <v>Apr</v>
      </c>
    </row>
    <row r="573" spans="1:24" ht="15.5">
      <c r="A573" s="3">
        <v>4874</v>
      </c>
      <c r="B573" s="4">
        <v>46126</v>
      </c>
      <c r="C573" s="12">
        <f>YEAR(SalesDataTable[[#This Row],[Order Date]])</f>
        <v>2026</v>
      </c>
      <c r="D573" s="15" t="str">
        <f>"Q"&amp;ROUNDUP(MONTH(SalesDataTable[[#This Row],[Order Date]])/3,0)</f>
        <v>Q2</v>
      </c>
      <c r="E573" s="12">
        <f>MONTH(SalesDataTable[[#This Row],[Order Date]])</f>
        <v>4</v>
      </c>
      <c r="F573" s="12" t="str">
        <f>TEXT(SalesDataTable[[#This Row],[Order Date]], "mmm")</f>
        <v>Apr</v>
      </c>
      <c r="G573" s="5" t="s">
        <v>0</v>
      </c>
      <c r="H573" s="5" t="s">
        <v>1</v>
      </c>
      <c r="I573" s="5" t="s">
        <v>19</v>
      </c>
      <c r="J573" s="5" t="s">
        <v>3</v>
      </c>
      <c r="K573" s="5" t="s">
        <v>14</v>
      </c>
      <c r="L573" s="5" t="s">
        <v>32</v>
      </c>
      <c r="M573" s="6">
        <v>1</v>
      </c>
      <c r="N573" s="7">
        <v>46.62</v>
      </c>
      <c r="O573" s="8">
        <v>0</v>
      </c>
      <c r="P573" s="7">
        <v>18.86</v>
      </c>
      <c r="Q573" s="7">
        <f t="shared" si="32"/>
        <v>46.62</v>
      </c>
      <c r="R573" s="7">
        <f t="shared" si="33"/>
        <v>18.86</v>
      </c>
      <c r="S573" s="7">
        <f t="shared" si="34"/>
        <v>27.759999999999998</v>
      </c>
      <c r="T573" s="9">
        <f t="shared" si="35"/>
        <v>0.59545259545259543</v>
      </c>
      <c r="U573" s="10">
        <f>YEAR(SalesDataTable[[#This Row],[Order Date]])</f>
        <v>2026</v>
      </c>
      <c r="V573" s="9" t="str">
        <f>"Q"&amp;ROUNDUP(MONTH(SalesDataTable[[#This Row],[Order Date]])/3,0)</f>
        <v>Q2</v>
      </c>
      <c r="W573" s="6">
        <f>MONTH(SalesDataTable[[#This Row],[Order Date]])</f>
        <v>4</v>
      </c>
      <c r="X573" s="9" t="str">
        <f>TEXT(SalesDataTable[[#This Row],[Order Date]],"mmm")</f>
        <v>Apr</v>
      </c>
    </row>
    <row r="574" spans="1:24" ht="15.5">
      <c r="A574" s="3">
        <v>1045</v>
      </c>
      <c r="B574" s="4">
        <v>46127</v>
      </c>
      <c r="C574" s="12">
        <f>YEAR(SalesDataTable[[#This Row],[Order Date]])</f>
        <v>2026</v>
      </c>
      <c r="D574" s="15" t="str">
        <f>"Q"&amp;ROUNDUP(MONTH(SalesDataTable[[#This Row],[Order Date]])/3,0)</f>
        <v>Q2</v>
      </c>
      <c r="E574" s="12">
        <f>MONTH(SalesDataTable[[#This Row],[Order Date]])</f>
        <v>4</v>
      </c>
      <c r="F574" s="12" t="str">
        <f>TEXT(SalesDataTable[[#This Row],[Order Date]], "mmm")</f>
        <v>Apr</v>
      </c>
      <c r="G574" s="5" t="s">
        <v>0</v>
      </c>
      <c r="H574" s="5" t="s">
        <v>50</v>
      </c>
      <c r="I574" s="5" t="s">
        <v>2</v>
      </c>
      <c r="J574" s="5" t="s">
        <v>3</v>
      </c>
      <c r="K574" s="5" t="s">
        <v>23</v>
      </c>
      <c r="L574" s="5" t="s">
        <v>29</v>
      </c>
      <c r="M574" s="6">
        <v>2</v>
      </c>
      <c r="N574" s="7">
        <v>196.57</v>
      </c>
      <c r="O574" s="8">
        <v>0.05</v>
      </c>
      <c r="P574" s="7">
        <v>106.2</v>
      </c>
      <c r="Q574" s="7">
        <f t="shared" si="32"/>
        <v>373.48299999999995</v>
      </c>
      <c r="R574" s="7">
        <f t="shared" si="33"/>
        <v>212.4</v>
      </c>
      <c r="S574" s="7">
        <f t="shared" si="34"/>
        <v>161.08299999999994</v>
      </c>
      <c r="T574" s="9">
        <f t="shared" si="35"/>
        <v>0.43129941657317727</v>
      </c>
      <c r="U574" s="10">
        <f>YEAR(SalesDataTable[[#This Row],[Order Date]])</f>
        <v>2026</v>
      </c>
      <c r="V574" s="9" t="str">
        <f>"Q"&amp;ROUNDUP(MONTH(SalesDataTable[[#This Row],[Order Date]])/3,0)</f>
        <v>Q2</v>
      </c>
      <c r="W574" s="6">
        <f>MONTH(SalesDataTable[[#This Row],[Order Date]])</f>
        <v>4</v>
      </c>
      <c r="X574" s="9" t="str">
        <f>TEXT(SalesDataTable[[#This Row],[Order Date]],"mmm")</f>
        <v>Apr</v>
      </c>
    </row>
    <row r="575" spans="1:24" ht="15.5">
      <c r="A575" s="3">
        <v>1703</v>
      </c>
      <c r="B575" s="4">
        <v>46127</v>
      </c>
      <c r="C575" s="12">
        <f>YEAR(SalesDataTable[[#This Row],[Order Date]])</f>
        <v>2026</v>
      </c>
      <c r="D575" s="15" t="str">
        <f>"Q"&amp;ROUNDUP(MONTH(SalesDataTable[[#This Row],[Order Date]])/3,0)</f>
        <v>Q2</v>
      </c>
      <c r="E575" s="12">
        <f>MONTH(SalesDataTable[[#This Row],[Order Date]])</f>
        <v>4</v>
      </c>
      <c r="F575" s="12" t="str">
        <f>TEXT(SalesDataTable[[#This Row],[Order Date]], "mmm")</f>
        <v>Apr</v>
      </c>
      <c r="G575" s="5" t="s">
        <v>6</v>
      </c>
      <c r="H575" s="5" t="s">
        <v>7</v>
      </c>
      <c r="I575" s="5" t="s">
        <v>2</v>
      </c>
      <c r="J575" s="5" t="s">
        <v>3</v>
      </c>
      <c r="K575" s="5" t="s">
        <v>9</v>
      </c>
      <c r="L575" s="5" t="s">
        <v>10</v>
      </c>
      <c r="M575" s="6">
        <v>1</v>
      </c>
      <c r="N575" s="7">
        <v>90.52</v>
      </c>
      <c r="O575" s="8">
        <v>0</v>
      </c>
      <c r="P575" s="7">
        <v>46.5</v>
      </c>
      <c r="Q575" s="7">
        <f t="shared" si="32"/>
        <v>90.52</v>
      </c>
      <c r="R575" s="7">
        <f t="shared" si="33"/>
        <v>46.5</v>
      </c>
      <c r="S575" s="7">
        <f t="shared" si="34"/>
        <v>44.019999999999996</v>
      </c>
      <c r="T575" s="9">
        <f t="shared" si="35"/>
        <v>0.4863013698630137</v>
      </c>
      <c r="U575" s="10">
        <f>YEAR(SalesDataTable[[#This Row],[Order Date]])</f>
        <v>2026</v>
      </c>
      <c r="V575" s="9" t="str">
        <f>"Q"&amp;ROUNDUP(MONTH(SalesDataTable[[#This Row],[Order Date]])/3,0)</f>
        <v>Q2</v>
      </c>
      <c r="W575" s="6">
        <f>MONTH(SalesDataTable[[#This Row],[Order Date]])</f>
        <v>4</v>
      </c>
      <c r="X575" s="9" t="str">
        <f>TEXT(SalesDataTable[[#This Row],[Order Date]],"mmm")</f>
        <v>Apr</v>
      </c>
    </row>
    <row r="576" spans="1:24" ht="15.5">
      <c r="A576" s="3">
        <v>2107</v>
      </c>
      <c r="B576" s="4">
        <v>46127</v>
      </c>
      <c r="C576" s="12">
        <f>YEAR(SalesDataTable[[#This Row],[Order Date]])</f>
        <v>2026</v>
      </c>
      <c r="D576" s="15" t="str">
        <f>"Q"&amp;ROUNDUP(MONTH(SalesDataTable[[#This Row],[Order Date]])/3,0)</f>
        <v>Q2</v>
      </c>
      <c r="E576" s="12">
        <f>MONTH(SalesDataTable[[#This Row],[Order Date]])</f>
        <v>4</v>
      </c>
      <c r="F576" s="12" t="str">
        <f>TEXT(SalesDataTable[[#This Row],[Order Date]], "mmm")</f>
        <v>Apr</v>
      </c>
      <c r="G576" s="5" t="s">
        <v>0</v>
      </c>
      <c r="H576" s="5" t="s">
        <v>50</v>
      </c>
      <c r="I576" s="5" t="s">
        <v>2</v>
      </c>
      <c r="J576" s="5" t="s">
        <v>3</v>
      </c>
      <c r="K576" s="5" t="s">
        <v>14</v>
      </c>
      <c r="L576" s="5" t="s">
        <v>48</v>
      </c>
      <c r="M576" s="6">
        <v>5</v>
      </c>
      <c r="N576" s="7">
        <v>165.35</v>
      </c>
      <c r="O576" s="8">
        <v>0.05</v>
      </c>
      <c r="P576" s="7">
        <v>89.38</v>
      </c>
      <c r="Q576" s="7">
        <f t="shared" si="32"/>
        <v>785.41249999999991</v>
      </c>
      <c r="R576" s="7">
        <f t="shared" si="33"/>
        <v>446.9</v>
      </c>
      <c r="S576" s="7">
        <f t="shared" si="34"/>
        <v>338.51249999999993</v>
      </c>
      <c r="T576" s="9">
        <f t="shared" si="35"/>
        <v>0.43099963395031271</v>
      </c>
      <c r="U576" s="10">
        <f>YEAR(SalesDataTable[[#This Row],[Order Date]])</f>
        <v>2026</v>
      </c>
      <c r="V576" s="9" t="str">
        <f>"Q"&amp;ROUNDUP(MONTH(SalesDataTable[[#This Row],[Order Date]])/3,0)</f>
        <v>Q2</v>
      </c>
      <c r="W576" s="6">
        <f>MONTH(SalesDataTable[[#This Row],[Order Date]])</f>
        <v>4</v>
      </c>
      <c r="X576" s="9" t="str">
        <f>TEXT(SalesDataTable[[#This Row],[Order Date]],"mmm")</f>
        <v>Apr</v>
      </c>
    </row>
    <row r="577" spans="1:24" ht="15.5">
      <c r="A577" s="3">
        <v>2265</v>
      </c>
      <c r="B577" s="4">
        <v>46127</v>
      </c>
      <c r="C577" s="12">
        <f>YEAR(SalesDataTable[[#This Row],[Order Date]])</f>
        <v>2026</v>
      </c>
      <c r="D577" s="15" t="str">
        <f>"Q"&amp;ROUNDUP(MONTH(SalesDataTable[[#This Row],[Order Date]])/3,0)</f>
        <v>Q2</v>
      </c>
      <c r="E577" s="12">
        <f>MONTH(SalesDataTable[[#This Row],[Order Date]])</f>
        <v>4</v>
      </c>
      <c r="F577" s="12" t="str">
        <f>TEXT(SalesDataTable[[#This Row],[Order Date]], "mmm")</f>
        <v>Apr</v>
      </c>
      <c r="G577" s="5" t="s">
        <v>6</v>
      </c>
      <c r="H577" s="5" t="s">
        <v>41</v>
      </c>
      <c r="I577" s="5" t="s">
        <v>19</v>
      </c>
      <c r="J577" s="5" t="s">
        <v>3</v>
      </c>
      <c r="K577" s="5" t="s">
        <v>14</v>
      </c>
      <c r="L577" s="5" t="s">
        <v>15</v>
      </c>
      <c r="M577" s="6">
        <v>2</v>
      </c>
      <c r="N577" s="7">
        <v>36.35</v>
      </c>
      <c r="O577" s="8">
        <v>0</v>
      </c>
      <c r="P577" s="7">
        <v>13.55</v>
      </c>
      <c r="Q577" s="7">
        <f t="shared" si="32"/>
        <v>72.7</v>
      </c>
      <c r="R577" s="7">
        <f t="shared" si="33"/>
        <v>27.1</v>
      </c>
      <c r="S577" s="7">
        <f t="shared" si="34"/>
        <v>45.6</v>
      </c>
      <c r="T577" s="9">
        <f t="shared" si="35"/>
        <v>0.6272352132049519</v>
      </c>
      <c r="U577" s="10">
        <f>YEAR(SalesDataTable[[#This Row],[Order Date]])</f>
        <v>2026</v>
      </c>
      <c r="V577" s="9" t="str">
        <f>"Q"&amp;ROUNDUP(MONTH(SalesDataTable[[#This Row],[Order Date]])/3,0)</f>
        <v>Q2</v>
      </c>
      <c r="W577" s="6">
        <f>MONTH(SalesDataTable[[#This Row],[Order Date]])</f>
        <v>4</v>
      </c>
      <c r="X577" s="9" t="str">
        <f>TEXT(SalesDataTable[[#This Row],[Order Date]],"mmm")</f>
        <v>Apr</v>
      </c>
    </row>
    <row r="578" spans="1:24" ht="15.5">
      <c r="A578" s="3">
        <v>2839</v>
      </c>
      <c r="B578" s="4">
        <v>46127</v>
      </c>
      <c r="C578" s="12">
        <f>YEAR(SalesDataTable[[#This Row],[Order Date]])</f>
        <v>2026</v>
      </c>
      <c r="D578" s="15" t="str">
        <f>"Q"&amp;ROUNDUP(MONTH(SalesDataTable[[#This Row],[Order Date]])/3,0)</f>
        <v>Q2</v>
      </c>
      <c r="E578" s="12">
        <f>MONTH(SalesDataTable[[#This Row],[Order Date]])</f>
        <v>4</v>
      </c>
      <c r="F578" s="12" t="str">
        <f>TEXT(SalesDataTable[[#This Row],[Order Date]], "mmm")</f>
        <v>Apr</v>
      </c>
      <c r="G578" s="5" t="s">
        <v>6</v>
      </c>
      <c r="H578" s="5" t="s">
        <v>49</v>
      </c>
      <c r="I578" s="5" t="s">
        <v>19</v>
      </c>
      <c r="J578" s="5" t="s">
        <v>13</v>
      </c>
      <c r="K578" s="5" t="s">
        <v>14</v>
      </c>
      <c r="L578" s="5" t="s">
        <v>32</v>
      </c>
      <c r="M578" s="6">
        <v>1</v>
      </c>
      <c r="N578" s="7">
        <v>47</v>
      </c>
      <c r="O578" s="8">
        <v>0</v>
      </c>
      <c r="P578" s="7">
        <v>18.64</v>
      </c>
      <c r="Q578" s="7">
        <f t="shared" ref="Q578:Q641" si="36">M578*N578*(1-O578)</f>
        <v>47</v>
      </c>
      <c r="R578" s="7">
        <f t="shared" ref="R578:R641" si="37">M578*P578</f>
        <v>18.64</v>
      </c>
      <c r="S578" s="7">
        <f t="shared" ref="S578:S641" si="38">Q578-R578</f>
        <v>28.36</v>
      </c>
      <c r="T578" s="9">
        <f t="shared" ref="T578:T641" si="39">IFERROR(S578/Q578,0)</f>
        <v>0.60340425531914887</v>
      </c>
      <c r="U578" s="10">
        <f>YEAR(SalesDataTable[[#This Row],[Order Date]])</f>
        <v>2026</v>
      </c>
      <c r="V578" s="9" t="str">
        <f>"Q"&amp;ROUNDUP(MONTH(SalesDataTable[[#This Row],[Order Date]])/3,0)</f>
        <v>Q2</v>
      </c>
      <c r="W578" s="6">
        <f>MONTH(SalesDataTable[[#This Row],[Order Date]])</f>
        <v>4</v>
      </c>
      <c r="X578" s="9" t="str">
        <f>TEXT(SalesDataTable[[#This Row],[Order Date]],"mmm")</f>
        <v>Apr</v>
      </c>
    </row>
    <row r="579" spans="1:24" ht="15.5">
      <c r="A579" s="3">
        <v>4742</v>
      </c>
      <c r="B579" s="4">
        <v>46127</v>
      </c>
      <c r="C579" s="12">
        <f>YEAR(SalesDataTable[[#This Row],[Order Date]])</f>
        <v>2026</v>
      </c>
      <c r="D579" s="15" t="str">
        <f>"Q"&amp;ROUNDUP(MONTH(SalesDataTable[[#This Row],[Order Date]])/3,0)</f>
        <v>Q2</v>
      </c>
      <c r="E579" s="12">
        <f>MONTH(SalesDataTable[[#This Row],[Order Date]])</f>
        <v>4</v>
      </c>
      <c r="F579" s="12" t="str">
        <f>TEXT(SalesDataTable[[#This Row],[Order Date]], "mmm")</f>
        <v>Apr</v>
      </c>
      <c r="G579" s="5" t="s">
        <v>20</v>
      </c>
      <c r="H579" s="5" t="s">
        <v>47</v>
      </c>
      <c r="I579" s="5" t="s">
        <v>28</v>
      </c>
      <c r="J579" s="5" t="s">
        <v>3</v>
      </c>
      <c r="K579" s="5" t="s">
        <v>14</v>
      </c>
      <c r="L579" s="5" t="s">
        <v>32</v>
      </c>
      <c r="M579" s="6">
        <v>1</v>
      </c>
      <c r="N579" s="7">
        <v>46.86</v>
      </c>
      <c r="O579" s="8">
        <v>0</v>
      </c>
      <c r="P579" s="7">
        <v>18.190000000000001</v>
      </c>
      <c r="Q579" s="7">
        <f t="shared" si="36"/>
        <v>46.86</v>
      </c>
      <c r="R579" s="7">
        <f t="shared" si="37"/>
        <v>18.190000000000001</v>
      </c>
      <c r="S579" s="7">
        <f t="shared" si="38"/>
        <v>28.669999999999998</v>
      </c>
      <c r="T579" s="9">
        <f t="shared" si="39"/>
        <v>0.61182244985061884</v>
      </c>
      <c r="U579" s="10">
        <f>YEAR(SalesDataTable[[#This Row],[Order Date]])</f>
        <v>2026</v>
      </c>
      <c r="V579" s="9" t="str">
        <f>"Q"&amp;ROUNDUP(MONTH(SalesDataTable[[#This Row],[Order Date]])/3,0)</f>
        <v>Q2</v>
      </c>
      <c r="W579" s="6">
        <f>MONTH(SalesDataTable[[#This Row],[Order Date]])</f>
        <v>4</v>
      </c>
      <c r="X579" s="9" t="str">
        <f>TEXT(SalesDataTable[[#This Row],[Order Date]],"mmm")</f>
        <v>Apr</v>
      </c>
    </row>
    <row r="580" spans="1:24" ht="15.5">
      <c r="A580" s="3">
        <v>4899</v>
      </c>
      <c r="B580" s="4">
        <v>46127</v>
      </c>
      <c r="C580" s="12">
        <f>YEAR(SalesDataTable[[#This Row],[Order Date]])</f>
        <v>2026</v>
      </c>
      <c r="D580" s="15" t="str">
        <f>"Q"&amp;ROUNDUP(MONTH(SalesDataTable[[#This Row],[Order Date]])/3,0)</f>
        <v>Q2</v>
      </c>
      <c r="E580" s="12">
        <f>MONTH(SalesDataTable[[#This Row],[Order Date]])</f>
        <v>4</v>
      </c>
      <c r="F580" s="12" t="str">
        <f>TEXT(SalesDataTable[[#This Row],[Order Date]], "mmm")</f>
        <v>Apr</v>
      </c>
      <c r="G580" s="5" t="s">
        <v>0</v>
      </c>
      <c r="H580" s="5" t="s">
        <v>36</v>
      </c>
      <c r="I580" s="5" t="s">
        <v>2</v>
      </c>
      <c r="J580" s="5" t="s">
        <v>13</v>
      </c>
      <c r="K580" s="5" t="s">
        <v>23</v>
      </c>
      <c r="L580" s="5" t="s">
        <v>40</v>
      </c>
      <c r="M580" s="6">
        <v>2</v>
      </c>
      <c r="N580" s="7">
        <v>82.13</v>
      </c>
      <c r="O580" s="8">
        <v>0.05</v>
      </c>
      <c r="P580" s="7">
        <v>39.909999999999997</v>
      </c>
      <c r="Q580" s="7">
        <f t="shared" si="36"/>
        <v>156.047</v>
      </c>
      <c r="R580" s="7">
        <f t="shared" si="37"/>
        <v>79.819999999999993</v>
      </c>
      <c r="S580" s="7">
        <f t="shared" si="38"/>
        <v>76.227000000000004</v>
      </c>
      <c r="T580" s="9">
        <f t="shared" si="39"/>
        <v>0.48848744288579726</v>
      </c>
      <c r="U580" s="10">
        <f>YEAR(SalesDataTable[[#This Row],[Order Date]])</f>
        <v>2026</v>
      </c>
      <c r="V580" s="9" t="str">
        <f>"Q"&amp;ROUNDUP(MONTH(SalesDataTable[[#This Row],[Order Date]])/3,0)</f>
        <v>Q2</v>
      </c>
      <c r="W580" s="6">
        <f>MONTH(SalesDataTable[[#This Row],[Order Date]])</f>
        <v>4</v>
      </c>
      <c r="X580" s="9" t="str">
        <f>TEXT(SalesDataTable[[#This Row],[Order Date]],"mmm")</f>
        <v>Apr</v>
      </c>
    </row>
    <row r="581" spans="1:24" ht="15.5">
      <c r="A581" s="3">
        <v>5042</v>
      </c>
      <c r="B581" s="4">
        <v>46127</v>
      </c>
      <c r="C581" s="12">
        <f>YEAR(SalesDataTable[[#This Row],[Order Date]])</f>
        <v>2026</v>
      </c>
      <c r="D581" s="15" t="str">
        <f>"Q"&amp;ROUNDUP(MONTH(SalesDataTable[[#This Row],[Order Date]])/3,0)</f>
        <v>Q2</v>
      </c>
      <c r="E581" s="12">
        <f>MONTH(SalesDataTable[[#This Row],[Order Date]])</f>
        <v>4</v>
      </c>
      <c r="F581" s="12" t="str">
        <f>TEXT(SalesDataTable[[#This Row],[Order Date]], "mmm")</f>
        <v>Apr</v>
      </c>
      <c r="G581" s="5" t="s">
        <v>6</v>
      </c>
      <c r="H581" s="5" t="s">
        <v>27</v>
      </c>
      <c r="I581" s="5" t="s">
        <v>19</v>
      </c>
      <c r="J581" s="5" t="s">
        <v>16</v>
      </c>
      <c r="K581" s="5" t="s">
        <v>14</v>
      </c>
      <c r="L581" s="5" t="s">
        <v>48</v>
      </c>
      <c r="M581" s="6">
        <v>1</v>
      </c>
      <c r="N581" s="7">
        <v>163.16</v>
      </c>
      <c r="O581" s="8">
        <v>0</v>
      </c>
      <c r="P581" s="7">
        <v>88.78</v>
      </c>
      <c r="Q581" s="7">
        <f t="shared" si="36"/>
        <v>163.16</v>
      </c>
      <c r="R581" s="7">
        <f t="shared" si="37"/>
        <v>88.78</v>
      </c>
      <c r="S581" s="7">
        <f t="shared" si="38"/>
        <v>74.38</v>
      </c>
      <c r="T581" s="9">
        <f t="shared" si="39"/>
        <v>0.45587153714145623</v>
      </c>
      <c r="U581" s="10">
        <f>YEAR(SalesDataTable[[#This Row],[Order Date]])</f>
        <v>2026</v>
      </c>
      <c r="V581" s="9" t="str">
        <f>"Q"&amp;ROUNDUP(MONTH(SalesDataTable[[#This Row],[Order Date]])/3,0)</f>
        <v>Q2</v>
      </c>
      <c r="W581" s="6">
        <f>MONTH(SalesDataTable[[#This Row],[Order Date]])</f>
        <v>4</v>
      </c>
      <c r="X581" s="9" t="str">
        <f>TEXT(SalesDataTable[[#This Row],[Order Date]],"mmm")</f>
        <v>Apr</v>
      </c>
    </row>
    <row r="582" spans="1:24" ht="15.5">
      <c r="A582" s="3">
        <v>2248</v>
      </c>
      <c r="B582" s="4">
        <v>46128</v>
      </c>
      <c r="C582" s="12">
        <f>YEAR(SalesDataTable[[#This Row],[Order Date]])</f>
        <v>2026</v>
      </c>
      <c r="D582" s="15" t="str">
        <f>"Q"&amp;ROUNDUP(MONTH(SalesDataTable[[#This Row],[Order Date]])/3,0)</f>
        <v>Q2</v>
      </c>
      <c r="E582" s="12">
        <f>MONTH(SalesDataTable[[#This Row],[Order Date]])</f>
        <v>4</v>
      </c>
      <c r="F582" s="12" t="str">
        <f>TEXT(SalesDataTable[[#This Row],[Order Date]], "mmm")</f>
        <v>Apr</v>
      </c>
      <c r="G582" s="5" t="s">
        <v>0</v>
      </c>
      <c r="H582" s="5" t="s">
        <v>50</v>
      </c>
      <c r="I582" s="5" t="s">
        <v>19</v>
      </c>
      <c r="J582" s="5" t="s">
        <v>13</v>
      </c>
      <c r="K582" s="5" t="s">
        <v>14</v>
      </c>
      <c r="L582" s="5" t="s">
        <v>15</v>
      </c>
      <c r="M582" s="6">
        <v>2</v>
      </c>
      <c r="N582" s="7">
        <v>36.68</v>
      </c>
      <c r="O582" s="8">
        <v>0.1</v>
      </c>
      <c r="P582" s="7">
        <v>13.92</v>
      </c>
      <c r="Q582" s="7">
        <f t="shared" si="36"/>
        <v>66.024000000000001</v>
      </c>
      <c r="R582" s="7">
        <f t="shared" si="37"/>
        <v>27.84</v>
      </c>
      <c r="S582" s="7">
        <f t="shared" si="38"/>
        <v>38.183999999999997</v>
      </c>
      <c r="T582" s="9">
        <f t="shared" si="39"/>
        <v>0.57833515085423481</v>
      </c>
      <c r="U582" s="10">
        <f>YEAR(SalesDataTable[[#This Row],[Order Date]])</f>
        <v>2026</v>
      </c>
      <c r="V582" s="9" t="str">
        <f>"Q"&amp;ROUNDUP(MONTH(SalesDataTable[[#This Row],[Order Date]])/3,0)</f>
        <v>Q2</v>
      </c>
      <c r="W582" s="6">
        <f>MONTH(SalesDataTable[[#This Row],[Order Date]])</f>
        <v>4</v>
      </c>
      <c r="X582" s="9" t="str">
        <f>TEXT(SalesDataTable[[#This Row],[Order Date]],"mmm")</f>
        <v>Apr</v>
      </c>
    </row>
    <row r="583" spans="1:24" ht="15.5">
      <c r="A583" s="3">
        <v>2427</v>
      </c>
      <c r="B583" s="4">
        <v>46128</v>
      </c>
      <c r="C583" s="12">
        <f>YEAR(SalesDataTable[[#This Row],[Order Date]])</f>
        <v>2026</v>
      </c>
      <c r="D583" s="15" t="str">
        <f>"Q"&amp;ROUNDUP(MONTH(SalesDataTable[[#This Row],[Order Date]])/3,0)</f>
        <v>Q2</v>
      </c>
      <c r="E583" s="12">
        <f>MONTH(SalesDataTable[[#This Row],[Order Date]])</f>
        <v>4</v>
      </c>
      <c r="F583" s="12" t="str">
        <f>TEXT(SalesDataTable[[#This Row],[Order Date]], "mmm")</f>
        <v>Apr</v>
      </c>
      <c r="G583" s="5" t="s">
        <v>20</v>
      </c>
      <c r="H583" s="5" t="s">
        <v>47</v>
      </c>
      <c r="I583" s="5" t="s">
        <v>2</v>
      </c>
      <c r="J583" s="5" t="s">
        <v>13</v>
      </c>
      <c r="K583" s="5" t="s">
        <v>14</v>
      </c>
      <c r="L583" s="5" t="s">
        <v>32</v>
      </c>
      <c r="M583" s="6">
        <v>1</v>
      </c>
      <c r="N583" s="7">
        <v>45.82</v>
      </c>
      <c r="O583" s="8">
        <v>0.1</v>
      </c>
      <c r="P583" s="7">
        <v>18.48</v>
      </c>
      <c r="Q583" s="7">
        <f t="shared" si="36"/>
        <v>41.238</v>
      </c>
      <c r="R583" s="7">
        <f t="shared" si="37"/>
        <v>18.48</v>
      </c>
      <c r="S583" s="7">
        <f t="shared" si="38"/>
        <v>22.757999999999999</v>
      </c>
      <c r="T583" s="9">
        <f t="shared" si="39"/>
        <v>0.55186963480285167</v>
      </c>
      <c r="U583" s="10">
        <f>YEAR(SalesDataTable[[#This Row],[Order Date]])</f>
        <v>2026</v>
      </c>
      <c r="V583" s="9" t="str">
        <f>"Q"&amp;ROUNDUP(MONTH(SalesDataTable[[#This Row],[Order Date]])/3,0)</f>
        <v>Q2</v>
      </c>
      <c r="W583" s="6">
        <f>MONTH(SalesDataTable[[#This Row],[Order Date]])</f>
        <v>4</v>
      </c>
      <c r="X583" s="9" t="str">
        <f>TEXT(SalesDataTable[[#This Row],[Order Date]],"mmm")</f>
        <v>Apr</v>
      </c>
    </row>
    <row r="584" spans="1:24" ht="15.5">
      <c r="A584" s="3">
        <v>2445</v>
      </c>
      <c r="B584" s="4">
        <v>46128</v>
      </c>
      <c r="C584" s="12">
        <f>YEAR(SalesDataTable[[#This Row],[Order Date]])</f>
        <v>2026</v>
      </c>
      <c r="D584" s="15" t="str">
        <f>"Q"&amp;ROUNDUP(MONTH(SalesDataTable[[#This Row],[Order Date]])/3,0)</f>
        <v>Q2</v>
      </c>
      <c r="E584" s="12">
        <f>MONTH(SalesDataTable[[#This Row],[Order Date]])</f>
        <v>4</v>
      </c>
      <c r="F584" s="12" t="str">
        <f>TEXT(SalesDataTable[[#This Row],[Order Date]], "mmm")</f>
        <v>Apr</v>
      </c>
      <c r="G584" s="5" t="s">
        <v>0</v>
      </c>
      <c r="H584" s="5" t="s">
        <v>50</v>
      </c>
      <c r="I584" s="5" t="s">
        <v>2</v>
      </c>
      <c r="J584" s="5" t="s">
        <v>3</v>
      </c>
      <c r="K584" s="5" t="s">
        <v>9</v>
      </c>
      <c r="L584" s="5" t="s">
        <v>46</v>
      </c>
      <c r="M584" s="6">
        <v>1</v>
      </c>
      <c r="N584" s="7">
        <v>70.95</v>
      </c>
      <c r="O584" s="8">
        <v>0</v>
      </c>
      <c r="P584" s="7">
        <v>31.43</v>
      </c>
      <c r="Q584" s="7">
        <f t="shared" si="36"/>
        <v>70.95</v>
      </c>
      <c r="R584" s="7">
        <f t="shared" si="37"/>
        <v>31.43</v>
      </c>
      <c r="S584" s="7">
        <f t="shared" si="38"/>
        <v>39.520000000000003</v>
      </c>
      <c r="T584" s="9">
        <f t="shared" si="39"/>
        <v>0.55701198026779419</v>
      </c>
      <c r="U584" s="10">
        <f>YEAR(SalesDataTable[[#This Row],[Order Date]])</f>
        <v>2026</v>
      </c>
      <c r="V584" s="9" t="str">
        <f>"Q"&amp;ROUNDUP(MONTH(SalesDataTable[[#This Row],[Order Date]])/3,0)</f>
        <v>Q2</v>
      </c>
      <c r="W584" s="6">
        <f>MONTH(SalesDataTable[[#This Row],[Order Date]])</f>
        <v>4</v>
      </c>
      <c r="X584" s="9" t="str">
        <f>TEXT(SalesDataTable[[#This Row],[Order Date]],"mmm")</f>
        <v>Apr</v>
      </c>
    </row>
    <row r="585" spans="1:24" ht="15.5">
      <c r="A585" s="3">
        <v>3311</v>
      </c>
      <c r="B585" s="4">
        <v>46128</v>
      </c>
      <c r="C585" s="12">
        <f>YEAR(SalesDataTable[[#This Row],[Order Date]])</f>
        <v>2026</v>
      </c>
      <c r="D585" s="15" t="str">
        <f>"Q"&amp;ROUNDUP(MONTH(SalesDataTable[[#This Row],[Order Date]])/3,0)</f>
        <v>Q2</v>
      </c>
      <c r="E585" s="12">
        <f>MONTH(SalesDataTable[[#This Row],[Order Date]])</f>
        <v>4</v>
      </c>
      <c r="F585" s="12" t="str">
        <f>TEXT(SalesDataTable[[#This Row],[Order Date]], "mmm")</f>
        <v>Apr</v>
      </c>
      <c r="G585" s="5" t="s">
        <v>6</v>
      </c>
      <c r="H585" s="5" t="s">
        <v>41</v>
      </c>
      <c r="I585" s="5" t="s">
        <v>2</v>
      </c>
      <c r="J585" s="5" t="s">
        <v>13</v>
      </c>
      <c r="K585" s="5" t="s">
        <v>14</v>
      </c>
      <c r="L585" s="5" t="s">
        <v>32</v>
      </c>
      <c r="M585" s="6">
        <v>1</v>
      </c>
      <c r="N585" s="7">
        <v>46.68</v>
      </c>
      <c r="O585" s="8">
        <v>0.05</v>
      </c>
      <c r="P585" s="7">
        <v>18.350000000000001</v>
      </c>
      <c r="Q585" s="7">
        <f t="shared" si="36"/>
        <v>44.345999999999997</v>
      </c>
      <c r="R585" s="7">
        <f t="shared" si="37"/>
        <v>18.350000000000001</v>
      </c>
      <c r="S585" s="7">
        <f t="shared" si="38"/>
        <v>25.995999999999995</v>
      </c>
      <c r="T585" s="9">
        <f t="shared" si="39"/>
        <v>0.58620845172056102</v>
      </c>
      <c r="U585" s="10">
        <f>YEAR(SalesDataTable[[#This Row],[Order Date]])</f>
        <v>2026</v>
      </c>
      <c r="V585" s="9" t="str">
        <f>"Q"&amp;ROUNDUP(MONTH(SalesDataTable[[#This Row],[Order Date]])/3,0)</f>
        <v>Q2</v>
      </c>
      <c r="W585" s="6">
        <f>MONTH(SalesDataTable[[#This Row],[Order Date]])</f>
        <v>4</v>
      </c>
      <c r="X585" s="9" t="str">
        <f>TEXT(SalesDataTable[[#This Row],[Order Date]],"mmm")</f>
        <v>Apr</v>
      </c>
    </row>
    <row r="586" spans="1:24" ht="15.5">
      <c r="A586" s="3">
        <v>3320</v>
      </c>
      <c r="B586" s="4">
        <v>46128</v>
      </c>
      <c r="C586" s="12">
        <f>YEAR(SalesDataTable[[#This Row],[Order Date]])</f>
        <v>2026</v>
      </c>
      <c r="D586" s="15" t="str">
        <f>"Q"&amp;ROUNDUP(MONTH(SalesDataTable[[#This Row],[Order Date]])/3,0)</f>
        <v>Q2</v>
      </c>
      <c r="E586" s="12">
        <f>MONTH(SalesDataTable[[#This Row],[Order Date]])</f>
        <v>4</v>
      </c>
      <c r="F586" s="12" t="str">
        <f>TEXT(SalesDataTable[[#This Row],[Order Date]], "mmm")</f>
        <v>Apr</v>
      </c>
      <c r="G586" s="5" t="s">
        <v>11</v>
      </c>
      <c r="H586" s="5" t="s">
        <v>52</v>
      </c>
      <c r="I586" s="5" t="s">
        <v>2</v>
      </c>
      <c r="J586" s="5" t="s">
        <v>16</v>
      </c>
      <c r="K586" s="5" t="s">
        <v>14</v>
      </c>
      <c r="L586" s="5" t="s">
        <v>48</v>
      </c>
      <c r="M586" s="6">
        <v>5</v>
      </c>
      <c r="N586" s="7">
        <v>164.31</v>
      </c>
      <c r="O586" s="8">
        <v>0.05</v>
      </c>
      <c r="P586" s="7">
        <v>85.41</v>
      </c>
      <c r="Q586" s="7">
        <f t="shared" si="36"/>
        <v>780.47249999999997</v>
      </c>
      <c r="R586" s="7">
        <f t="shared" si="37"/>
        <v>427.04999999999995</v>
      </c>
      <c r="S586" s="7">
        <f t="shared" si="38"/>
        <v>353.42250000000001</v>
      </c>
      <c r="T586" s="9">
        <f t="shared" si="39"/>
        <v>0.45283145786686912</v>
      </c>
      <c r="U586" s="10">
        <f>YEAR(SalesDataTable[[#This Row],[Order Date]])</f>
        <v>2026</v>
      </c>
      <c r="V586" s="9" t="str">
        <f>"Q"&amp;ROUNDUP(MONTH(SalesDataTable[[#This Row],[Order Date]])/3,0)</f>
        <v>Q2</v>
      </c>
      <c r="W586" s="6">
        <f>MONTH(SalesDataTable[[#This Row],[Order Date]])</f>
        <v>4</v>
      </c>
      <c r="X586" s="9" t="str">
        <f>TEXT(SalesDataTable[[#This Row],[Order Date]],"mmm")</f>
        <v>Apr</v>
      </c>
    </row>
    <row r="587" spans="1:24" ht="15.5">
      <c r="A587" s="3">
        <v>3321</v>
      </c>
      <c r="B587" s="4">
        <v>46128</v>
      </c>
      <c r="C587" s="12">
        <f>YEAR(SalesDataTable[[#This Row],[Order Date]])</f>
        <v>2026</v>
      </c>
      <c r="D587" s="15" t="str">
        <f>"Q"&amp;ROUNDUP(MONTH(SalesDataTable[[#This Row],[Order Date]])/3,0)</f>
        <v>Q2</v>
      </c>
      <c r="E587" s="12">
        <f>MONTH(SalesDataTable[[#This Row],[Order Date]])</f>
        <v>4</v>
      </c>
      <c r="F587" s="12" t="str">
        <f>TEXT(SalesDataTable[[#This Row],[Order Date]], "mmm")</f>
        <v>Apr</v>
      </c>
      <c r="G587" s="5" t="s">
        <v>6</v>
      </c>
      <c r="H587" s="5" t="s">
        <v>27</v>
      </c>
      <c r="I587" s="5" t="s">
        <v>2</v>
      </c>
      <c r="J587" s="5" t="s">
        <v>16</v>
      </c>
      <c r="K587" s="5" t="s">
        <v>14</v>
      </c>
      <c r="L587" s="5" t="s">
        <v>15</v>
      </c>
      <c r="M587" s="6">
        <v>3</v>
      </c>
      <c r="N587" s="7">
        <v>35.57</v>
      </c>
      <c r="O587" s="8">
        <v>0</v>
      </c>
      <c r="P587" s="7">
        <v>13.67</v>
      </c>
      <c r="Q587" s="7">
        <f t="shared" si="36"/>
        <v>106.71000000000001</v>
      </c>
      <c r="R587" s="7">
        <f t="shared" si="37"/>
        <v>41.01</v>
      </c>
      <c r="S587" s="7">
        <f t="shared" si="38"/>
        <v>65.700000000000017</v>
      </c>
      <c r="T587" s="9">
        <f t="shared" si="39"/>
        <v>0.61568737700309262</v>
      </c>
      <c r="U587" s="10">
        <f>YEAR(SalesDataTable[[#This Row],[Order Date]])</f>
        <v>2026</v>
      </c>
      <c r="V587" s="9" t="str">
        <f>"Q"&amp;ROUNDUP(MONTH(SalesDataTable[[#This Row],[Order Date]])/3,0)</f>
        <v>Q2</v>
      </c>
      <c r="W587" s="6">
        <f>MONTH(SalesDataTable[[#This Row],[Order Date]])</f>
        <v>4</v>
      </c>
      <c r="X587" s="9" t="str">
        <f>TEXT(SalesDataTable[[#This Row],[Order Date]],"mmm")</f>
        <v>Apr</v>
      </c>
    </row>
    <row r="588" spans="1:24" ht="15.5">
      <c r="A588" s="3">
        <v>5181</v>
      </c>
      <c r="B588" s="4">
        <v>46128</v>
      </c>
      <c r="C588" s="12">
        <f>YEAR(SalesDataTable[[#This Row],[Order Date]])</f>
        <v>2026</v>
      </c>
      <c r="D588" s="15" t="str">
        <f>"Q"&amp;ROUNDUP(MONTH(SalesDataTable[[#This Row],[Order Date]])/3,0)</f>
        <v>Q2</v>
      </c>
      <c r="E588" s="12">
        <f>MONTH(SalesDataTable[[#This Row],[Order Date]])</f>
        <v>4</v>
      </c>
      <c r="F588" s="12" t="str">
        <f>TEXT(SalesDataTable[[#This Row],[Order Date]], "mmm")</f>
        <v>Apr</v>
      </c>
      <c r="G588" s="5" t="s">
        <v>0</v>
      </c>
      <c r="H588" s="5" t="s">
        <v>1</v>
      </c>
      <c r="I588" s="5" t="s">
        <v>28</v>
      </c>
      <c r="J588" s="5" t="s">
        <v>13</v>
      </c>
      <c r="K588" s="5" t="s">
        <v>14</v>
      </c>
      <c r="L588" s="5" t="s">
        <v>32</v>
      </c>
      <c r="M588" s="6">
        <v>2</v>
      </c>
      <c r="N588" s="7">
        <v>45.51</v>
      </c>
      <c r="O588" s="8">
        <v>0.1</v>
      </c>
      <c r="P588" s="7">
        <v>18.809999999999999</v>
      </c>
      <c r="Q588" s="7">
        <f t="shared" si="36"/>
        <v>81.917999999999992</v>
      </c>
      <c r="R588" s="7">
        <f t="shared" si="37"/>
        <v>37.619999999999997</v>
      </c>
      <c r="S588" s="7">
        <f t="shared" si="38"/>
        <v>44.297999999999995</v>
      </c>
      <c r="T588" s="9">
        <f t="shared" si="39"/>
        <v>0.54076027246758951</v>
      </c>
      <c r="U588" s="10">
        <f>YEAR(SalesDataTable[[#This Row],[Order Date]])</f>
        <v>2026</v>
      </c>
      <c r="V588" s="9" t="str">
        <f>"Q"&amp;ROUNDUP(MONTH(SalesDataTable[[#This Row],[Order Date]])/3,0)</f>
        <v>Q2</v>
      </c>
      <c r="W588" s="6">
        <f>MONTH(SalesDataTable[[#This Row],[Order Date]])</f>
        <v>4</v>
      </c>
      <c r="X588" s="9" t="str">
        <f>TEXT(SalesDataTable[[#This Row],[Order Date]],"mmm")</f>
        <v>Apr</v>
      </c>
    </row>
    <row r="589" spans="1:24" ht="15.5">
      <c r="A589" s="3">
        <v>5187</v>
      </c>
      <c r="B589" s="4">
        <v>46128</v>
      </c>
      <c r="C589" s="12">
        <f>YEAR(SalesDataTable[[#This Row],[Order Date]])</f>
        <v>2026</v>
      </c>
      <c r="D589" s="15" t="str">
        <f>"Q"&amp;ROUNDUP(MONTH(SalesDataTable[[#This Row],[Order Date]])/3,0)</f>
        <v>Q2</v>
      </c>
      <c r="E589" s="12">
        <f>MONTH(SalesDataTable[[#This Row],[Order Date]])</f>
        <v>4</v>
      </c>
      <c r="F589" s="12" t="str">
        <f>TEXT(SalesDataTable[[#This Row],[Order Date]], "mmm")</f>
        <v>Apr</v>
      </c>
      <c r="G589" s="5" t="s">
        <v>20</v>
      </c>
      <c r="H589" s="5" t="s">
        <v>33</v>
      </c>
      <c r="I589" s="5" t="s">
        <v>2</v>
      </c>
      <c r="J589" s="5" t="s">
        <v>3</v>
      </c>
      <c r="K589" s="5" t="s">
        <v>23</v>
      </c>
      <c r="L589" s="5" t="s">
        <v>29</v>
      </c>
      <c r="M589" s="6">
        <v>2</v>
      </c>
      <c r="N589" s="7">
        <v>198.32</v>
      </c>
      <c r="O589" s="8">
        <v>0</v>
      </c>
      <c r="P589" s="7">
        <v>106.8</v>
      </c>
      <c r="Q589" s="7">
        <f t="shared" si="36"/>
        <v>396.64</v>
      </c>
      <c r="R589" s="7">
        <f t="shared" si="37"/>
        <v>213.6</v>
      </c>
      <c r="S589" s="7">
        <f t="shared" si="38"/>
        <v>183.04</v>
      </c>
      <c r="T589" s="9">
        <f t="shared" si="39"/>
        <v>0.46147640177490923</v>
      </c>
      <c r="U589" s="10">
        <f>YEAR(SalesDataTable[[#This Row],[Order Date]])</f>
        <v>2026</v>
      </c>
      <c r="V589" s="9" t="str">
        <f>"Q"&amp;ROUNDUP(MONTH(SalesDataTable[[#This Row],[Order Date]])/3,0)</f>
        <v>Q2</v>
      </c>
      <c r="W589" s="6">
        <f>MONTH(SalesDataTable[[#This Row],[Order Date]])</f>
        <v>4</v>
      </c>
      <c r="X589" s="9" t="str">
        <f>TEXT(SalesDataTable[[#This Row],[Order Date]],"mmm")</f>
        <v>Apr</v>
      </c>
    </row>
    <row r="590" spans="1:24" ht="15.5">
      <c r="A590" s="3">
        <v>605</v>
      </c>
      <c r="B590" s="4">
        <v>46129</v>
      </c>
      <c r="C590" s="12">
        <f>YEAR(SalesDataTable[[#This Row],[Order Date]])</f>
        <v>2026</v>
      </c>
      <c r="D590" s="15" t="str">
        <f>"Q"&amp;ROUNDUP(MONTH(SalesDataTable[[#This Row],[Order Date]])/3,0)</f>
        <v>Q2</v>
      </c>
      <c r="E590" s="12">
        <f>MONTH(SalesDataTable[[#This Row],[Order Date]])</f>
        <v>4</v>
      </c>
      <c r="F590" s="12" t="str">
        <f>TEXT(SalesDataTable[[#This Row],[Order Date]], "mmm")</f>
        <v>Apr</v>
      </c>
      <c r="G590" s="5" t="s">
        <v>20</v>
      </c>
      <c r="H590" s="5" t="s">
        <v>33</v>
      </c>
      <c r="I590" s="5" t="s">
        <v>28</v>
      </c>
      <c r="J590" s="5" t="s">
        <v>16</v>
      </c>
      <c r="K590" s="5" t="s">
        <v>14</v>
      </c>
      <c r="L590" s="5" t="s">
        <v>44</v>
      </c>
      <c r="M590" s="6">
        <v>2</v>
      </c>
      <c r="N590" s="7">
        <v>130.94</v>
      </c>
      <c r="O590" s="8">
        <v>0</v>
      </c>
      <c r="P590" s="7">
        <v>67.459999999999994</v>
      </c>
      <c r="Q590" s="7">
        <f t="shared" si="36"/>
        <v>261.88</v>
      </c>
      <c r="R590" s="7">
        <f t="shared" si="37"/>
        <v>134.91999999999999</v>
      </c>
      <c r="S590" s="7">
        <f t="shared" si="38"/>
        <v>126.96000000000001</v>
      </c>
      <c r="T590" s="9">
        <f t="shared" si="39"/>
        <v>0.48480219948067821</v>
      </c>
      <c r="U590" s="10">
        <f>YEAR(SalesDataTable[[#This Row],[Order Date]])</f>
        <v>2026</v>
      </c>
      <c r="V590" s="9" t="str">
        <f>"Q"&amp;ROUNDUP(MONTH(SalesDataTable[[#This Row],[Order Date]])/3,0)</f>
        <v>Q2</v>
      </c>
      <c r="W590" s="6">
        <f>MONTH(SalesDataTable[[#This Row],[Order Date]])</f>
        <v>4</v>
      </c>
      <c r="X590" s="9" t="str">
        <f>TEXT(SalesDataTable[[#This Row],[Order Date]],"mmm")</f>
        <v>Apr</v>
      </c>
    </row>
    <row r="591" spans="1:24" ht="15.5">
      <c r="A591" s="3">
        <v>3244</v>
      </c>
      <c r="B591" s="4">
        <v>46129</v>
      </c>
      <c r="C591" s="12">
        <f>YEAR(SalesDataTable[[#This Row],[Order Date]])</f>
        <v>2026</v>
      </c>
      <c r="D591" s="15" t="str">
        <f>"Q"&amp;ROUNDUP(MONTH(SalesDataTable[[#This Row],[Order Date]])/3,0)</f>
        <v>Q2</v>
      </c>
      <c r="E591" s="12">
        <f>MONTH(SalesDataTable[[#This Row],[Order Date]])</f>
        <v>4</v>
      </c>
      <c r="F591" s="12" t="str">
        <f>TEXT(SalesDataTable[[#This Row],[Order Date]], "mmm")</f>
        <v>Apr</v>
      </c>
      <c r="G591" s="5" t="s">
        <v>6</v>
      </c>
      <c r="H591" s="5" t="s">
        <v>41</v>
      </c>
      <c r="I591" s="5" t="s">
        <v>28</v>
      </c>
      <c r="J591" s="5" t="s">
        <v>3</v>
      </c>
      <c r="K591" s="5" t="s">
        <v>14</v>
      </c>
      <c r="L591" s="5" t="s">
        <v>44</v>
      </c>
      <c r="M591" s="6">
        <v>1</v>
      </c>
      <c r="N591" s="7">
        <v>131.62</v>
      </c>
      <c r="O591" s="8">
        <v>0</v>
      </c>
      <c r="P591" s="7">
        <v>66.95</v>
      </c>
      <c r="Q591" s="7">
        <f t="shared" si="36"/>
        <v>131.62</v>
      </c>
      <c r="R591" s="7">
        <f t="shared" si="37"/>
        <v>66.95</v>
      </c>
      <c r="S591" s="7">
        <f t="shared" si="38"/>
        <v>64.67</v>
      </c>
      <c r="T591" s="9">
        <f t="shared" si="39"/>
        <v>0.49133870232487464</v>
      </c>
      <c r="U591" s="10">
        <f>YEAR(SalesDataTable[[#This Row],[Order Date]])</f>
        <v>2026</v>
      </c>
      <c r="V591" s="9" t="str">
        <f>"Q"&amp;ROUNDUP(MONTH(SalesDataTable[[#This Row],[Order Date]])/3,0)</f>
        <v>Q2</v>
      </c>
      <c r="W591" s="6">
        <f>MONTH(SalesDataTable[[#This Row],[Order Date]])</f>
        <v>4</v>
      </c>
      <c r="X591" s="9" t="str">
        <f>TEXT(SalesDataTable[[#This Row],[Order Date]],"mmm")</f>
        <v>Apr</v>
      </c>
    </row>
    <row r="592" spans="1:24" ht="15.5">
      <c r="A592" s="3">
        <v>4047</v>
      </c>
      <c r="B592" s="4">
        <v>46129</v>
      </c>
      <c r="C592" s="12">
        <f>YEAR(SalesDataTable[[#This Row],[Order Date]])</f>
        <v>2026</v>
      </c>
      <c r="D592" s="15" t="str">
        <f>"Q"&amp;ROUNDUP(MONTH(SalesDataTable[[#This Row],[Order Date]])/3,0)</f>
        <v>Q2</v>
      </c>
      <c r="E592" s="12">
        <f>MONTH(SalesDataTable[[#This Row],[Order Date]])</f>
        <v>4</v>
      </c>
      <c r="F592" s="12" t="str">
        <f>TEXT(SalesDataTable[[#This Row],[Order Date]], "mmm")</f>
        <v>Apr</v>
      </c>
      <c r="G592" s="5" t="s">
        <v>0</v>
      </c>
      <c r="H592" s="5" t="s">
        <v>1</v>
      </c>
      <c r="I592" s="5" t="s">
        <v>8</v>
      </c>
      <c r="J592" s="5" t="s">
        <v>16</v>
      </c>
      <c r="K592" s="5" t="s">
        <v>14</v>
      </c>
      <c r="L592" s="5" t="s">
        <v>48</v>
      </c>
      <c r="M592" s="6">
        <v>8</v>
      </c>
      <c r="N592" s="7">
        <v>168.34</v>
      </c>
      <c r="O592" s="8">
        <v>0.15</v>
      </c>
      <c r="P592" s="7">
        <v>88.7</v>
      </c>
      <c r="Q592" s="7">
        <f t="shared" si="36"/>
        <v>1144.712</v>
      </c>
      <c r="R592" s="7">
        <f t="shared" si="37"/>
        <v>709.6</v>
      </c>
      <c r="S592" s="7">
        <f t="shared" si="38"/>
        <v>435.11199999999997</v>
      </c>
      <c r="T592" s="9">
        <f t="shared" si="39"/>
        <v>0.38010608781946897</v>
      </c>
      <c r="U592" s="10">
        <f>YEAR(SalesDataTable[[#This Row],[Order Date]])</f>
        <v>2026</v>
      </c>
      <c r="V592" s="9" t="str">
        <f>"Q"&amp;ROUNDUP(MONTH(SalesDataTable[[#This Row],[Order Date]])/3,0)</f>
        <v>Q2</v>
      </c>
      <c r="W592" s="6">
        <f>MONTH(SalesDataTable[[#This Row],[Order Date]])</f>
        <v>4</v>
      </c>
      <c r="X592" s="9" t="str">
        <f>TEXT(SalesDataTable[[#This Row],[Order Date]],"mmm")</f>
        <v>Apr</v>
      </c>
    </row>
    <row r="593" spans="1:24" ht="15.5">
      <c r="A593" s="3">
        <v>4101</v>
      </c>
      <c r="B593" s="4">
        <v>46129</v>
      </c>
      <c r="C593" s="12">
        <f>YEAR(SalesDataTable[[#This Row],[Order Date]])</f>
        <v>2026</v>
      </c>
      <c r="D593" s="15" t="str">
        <f>"Q"&amp;ROUNDUP(MONTH(SalesDataTable[[#This Row],[Order Date]])/3,0)</f>
        <v>Q2</v>
      </c>
      <c r="E593" s="12">
        <f>MONTH(SalesDataTable[[#This Row],[Order Date]])</f>
        <v>4</v>
      </c>
      <c r="F593" s="12" t="str">
        <f>TEXT(SalesDataTable[[#This Row],[Order Date]], "mmm")</f>
        <v>Apr</v>
      </c>
      <c r="G593" s="5" t="s">
        <v>6</v>
      </c>
      <c r="H593" s="5" t="s">
        <v>27</v>
      </c>
      <c r="I593" s="5" t="s">
        <v>2</v>
      </c>
      <c r="J593" s="5" t="s">
        <v>3</v>
      </c>
      <c r="K593" s="5" t="s">
        <v>23</v>
      </c>
      <c r="L593" s="5" t="s">
        <v>40</v>
      </c>
      <c r="M593" s="6">
        <v>1</v>
      </c>
      <c r="N593" s="7">
        <v>81.040000000000006</v>
      </c>
      <c r="O593" s="8">
        <v>0</v>
      </c>
      <c r="P593" s="7">
        <v>39.97</v>
      </c>
      <c r="Q593" s="7">
        <f t="shared" si="36"/>
        <v>81.040000000000006</v>
      </c>
      <c r="R593" s="7">
        <f t="shared" si="37"/>
        <v>39.97</v>
      </c>
      <c r="S593" s="7">
        <f t="shared" si="38"/>
        <v>41.070000000000007</v>
      </c>
      <c r="T593" s="9">
        <f t="shared" si="39"/>
        <v>0.50678677196446209</v>
      </c>
      <c r="U593" s="10">
        <f>YEAR(SalesDataTable[[#This Row],[Order Date]])</f>
        <v>2026</v>
      </c>
      <c r="V593" s="9" t="str">
        <f>"Q"&amp;ROUNDUP(MONTH(SalesDataTable[[#This Row],[Order Date]])/3,0)</f>
        <v>Q2</v>
      </c>
      <c r="W593" s="6">
        <f>MONTH(SalesDataTable[[#This Row],[Order Date]])</f>
        <v>4</v>
      </c>
      <c r="X593" s="9" t="str">
        <f>TEXT(SalesDataTable[[#This Row],[Order Date]],"mmm")</f>
        <v>Apr</v>
      </c>
    </row>
    <row r="594" spans="1:24" ht="15.5">
      <c r="A594" s="3">
        <v>4537</v>
      </c>
      <c r="B594" s="4">
        <v>46129</v>
      </c>
      <c r="C594" s="12">
        <f>YEAR(SalesDataTable[[#This Row],[Order Date]])</f>
        <v>2026</v>
      </c>
      <c r="D594" s="15" t="str">
        <f>"Q"&amp;ROUNDUP(MONTH(SalesDataTable[[#This Row],[Order Date]])/3,0)</f>
        <v>Q2</v>
      </c>
      <c r="E594" s="12">
        <f>MONTH(SalesDataTable[[#This Row],[Order Date]])</f>
        <v>4</v>
      </c>
      <c r="F594" s="12" t="str">
        <f>TEXT(SalesDataTable[[#This Row],[Order Date]], "mmm")</f>
        <v>Apr</v>
      </c>
      <c r="G594" s="5" t="s">
        <v>20</v>
      </c>
      <c r="H594" s="5" t="s">
        <v>33</v>
      </c>
      <c r="I594" s="5" t="s">
        <v>2</v>
      </c>
      <c r="J594" s="5" t="s">
        <v>16</v>
      </c>
      <c r="K594" s="5" t="s">
        <v>23</v>
      </c>
      <c r="L594" s="5" t="s">
        <v>40</v>
      </c>
      <c r="M594" s="6">
        <v>3</v>
      </c>
      <c r="N594" s="7">
        <v>81.53</v>
      </c>
      <c r="O594" s="8">
        <v>0.05</v>
      </c>
      <c r="P594" s="7">
        <v>38.630000000000003</v>
      </c>
      <c r="Q594" s="7">
        <f t="shared" si="36"/>
        <v>232.3605</v>
      </c>
      <c r="R594" s="7">
        <f t="shared" si="37"/>
        <v>115.89000000000001</v>
      </c>
      <c r="S594" s="7">
        <f t="shared" si="38"/>
        <v>116.47049999999999</v>
      </c>
      <c r="T594" s="9">
        <f t="shared" si="39"/>
        <v>0.50124913657872139</v>
      </c>
      <c r="U594" s="10">
        <f>YEAR(SalesDataTable[[#This Row],[Order Date]])</f>
        <v>2026</v>
      </c>
      <c r="V594" s="9" t="str">
        <f>"Q"&amp;ROUNDUP(MONTH(SalesDataTable[[#This Row],[Order Date]])/3,0)</f>
        <v>Q2</v>
      </c>
      <c r="W594" s="6">
        <f>MONTH(SalesDataTable[[#This Row],[Order Date]])</f>
        <v>4</v>
      </c>
      <c r="X594" s="9" t="str">
        <f>TEXT(SalesDataTable[[#This Row],[Order Date]],"mmm")</f>
        <v>Apr</v>
      </c>
    </row>
    <row r="595" spans="1:24" ht="15.5">
      <c r="A595" s="3">
        <v>754</v>
      </c>
      <c r="B595" s="4">
        <v>46130</v>
      </c>
      <c r="C595" s="12">
        <f>YEAR(SalesDataTable[[#This Row],[Order Date]])</f>
        <v>2026</v>
      </c>
      <c r="D595" s="15" t="str">
        <f>"Q"&amp;ROUNDUP(MONTH(SalesDataTable[[#This Row],[Order Date]])/3,0)</f>
        <v>Q2</v>
      </c>
      <c r="E595" s="12">
        <f>MONTH(SalesDataTable[[#This Row],[Order Date]])</f>
        <v>4</v>
      </c>
      <c r="F595" s="12" t="str">
        <f>TEXT(SalesDataTable[[#This Row],[Order Date]], "mmm")</f>
        <v>Apr</v>
      </c>
      <c r="G595" s="5" t="s">
        <v>11</v>
      </c>
      <c r="H595" s="5" t="s">
        <v>39</v>
      </c>
      <c r="I595" s="5" t="s">
        <v>28</v>
      </c>
      <c r="J595" s="5" t="s">
        <v>3</v>
      </c>
      <c r="K595" s="5" t="s">
        <v>4</v>
      </c>
      <c r="L595" s="5" t="s">
        <v>30</v>
      </c>
      <c r="M595" s="6">
        <v>3</v>
      </c>
      <c r="N595" s="7">
        <v>104.8</v>
      </c>
      <c r="O595" s="8">
        <v>0.1</v>
      </c>
      <c r="P595" s="7">
        <v>50.59</v>
      </c>
      <c r="Q595" s="7">
        <f t="shared" si="36"/>
        <v>282.95999999999998</v>
      </c>
      <c r="R595" s="7">
        <f t="shared" si="37"/>
        <v>151.77000000000001</v>
      </c>
      <c r="S595" s="7">
        <f t="shared" si="38"/>
        <v>131.18999999999997</v>
      </c>
      <c r="T595" s="9">
        <f t="shared" si="39"/>
        <v>0.46363443596268017</v>
      </c>
      <c r="U595" s="10">
        <f>YEAR(SalesDataTable[[#This Row],[Order Date]])</f>
        <v>2026</v>
      </c>
      <c r="V595" s="9" t="str">
        <f>"Q"&amp;ROUNDUP(MONTH(SalesDataTable[[#This Row],[Order Date]])/3,0)</f>
        <v>Q2</v>
      </c>
      <c r="W595" s="6">
        <f>MONTH(SalesDataTable[[#This Row],[Order Date]])</f>
        <v>4</v>
      </c>
      <c r="X595" s="9" t="str">
        <f>TEXT(SalesDataTable[[#This Row],[Order Date]],"mmm")</f>
        <v>Apr</v>
      </c>
    </row>
    <row r="596" spans="1:24" ht="15.5">
      <c r="A596" s="3">
        <v>1340</v>
      </c>
      <c r="B596" s="4">
        <v>46130</v>
      </c>
      <c r="C596" s="12">
        <f>YEAR(SalesDataTable[[#This Row],[Order Date]])</f>
        <v>2026</v>
      </c>
      <c r="D596" s="15" t="str">
        <f>"Q"&amp;ROUNDUP(MONTH(SalesDataTable[[#This Row],[Order Date]])/3,0)</f>
        <v>Q2</v>
      </c>
      <c r="E596" s="12">
        <f>MONTH(SalesDataTable[[#This Row],[Order Date]])</f>
        <v>4</v>
      </c>
      <c r="F596" s="12" t="str">
        <f>TEXT(SalesDataTable[[#This Row],[Order Date]], "mmm")</f>
        <v>Apr</v>
      </c>
      <c r="G596" s="5" t="s">
        <v>20</v>
      </c>
      <c r="H596" s="5" t="s">
        <v>33</v>
      </c>
      <c r="I596" s="5" t="s">
        <v>2</v>
      </c>
      <c r="J596" s="5" t="s">
        <v>13</v>
      </c>
      <c r="K596" s="5" t="s">
        <v>34</v>
      </c>
      <c r="L596" s="5" t="s">
        <v>45</v>
      </c>
      <c r="M596" s="6">
        <v>2</v>
      </c>
      <c r="N596" s="7">
        <v>51.24</v>
      </c>
      <c r="O596" s="8">
        <v>0</v>
      </c>
      <c r="P596" s="7">
        <v>22.52</v>
      </c>
      <c r="Q596" s="7">
        <f t="shared" si="36"/>
        <v>102.48</v>
      </c>
      <c r="R596" s="7">
        <f t="shared" si="37"/>
        <v>45.04</v>
      </c>
      <c r="S596" s="7">
        <f t="shared" si="38"/>
        <v>57.440000000000005</v>
      </c>
      <c r="T596" s="9">
        <f t="shared" si="39"/>
        <v>0.56049960967993762</v>
      </c>
      <c r="U596" s="10">
        <f>YEAR(SalesDataTable[[#This Row],[Order Date]])</f>
        <v>2026</v>
      </c>
      <c r="V596" s="9" t="str">
        <f>"Q"&amp;ROUNDUP(MONTH(SalesDataTable[[#This Row],[Order Date]])/3,0)</f>
        <v>Q2</v>
      </c>
      <c r="W596" s="6">
        <f>MONTH(SalesDataTable[[#This Row],[Order Date]])</f>
        <v>4</v>
      </c>
      <c r="X596" s="9" t="str">
        <f>TEXT(SalesDataTable[[#This Row],[Order Date]],"mmm")</f>
        <v>Apr</v>
      </c>
    </row>
    <row r="597" spans="1:24" ht="15.5">
      <c r="A597" s="3">
        <v>1444</v>
      </c>
      <c r="B597" s="4">
        <v>46130</v>
      </c>
      <c r="C597" s="12">
        <f>YEAR(SalesDataTable[[#This Row],[Order Date]])</f>
        <v>2026</v>
      </c>
      <c r="D597" s="15" t="str">
        <f>"Q"&amp;ROUNDUP(MONTH(SalesDataTable[[#This Row],[Order Date]])/3,0)</f>
        <v>Q2</v>
      </c>
      <c r="E597" s="12">
        <f>MONTH(SalesDataTable[[#This Row],[Order Date]])</f>
        <v>4</v>
      </c>
      <c r="F597" s="12" t="str">
        <f>TEXT(SalesDataTable[[#This Row],[Order Date]], "mmm")</f>
        <v>Apr</v>
      </c>
      <c r="G597" s="5" t="s">
        <v>11</v>
      </c>
      <c r="H597" s="5" t="s">
        <v>39</v>
      </c>
      <c r="I597" s="5" t="s">
        <v>19</v>
      </c>
      <c r="J597" s="5" t="s">
        <v>3</v>
      </c>
      <c r="K597" s="5" t="s">
        <v>23</v>
      </c>
      <c r="L597" s="5" t="s">
        <v>51</v>
      </c>
      <c r="M597" s="6">
        <v>1</v>
      </c>
      <c r="N597" s="7">
        <v>120.52</v>
      </c>
      <c r="O597" s="8">
        <v>0.1</v>
      </c>
      <c r="P597" s="7">
        <v>59.01</v>
      </c>
      <c r="Q597" s="7">
        <f t="shared" si="36"/>
        <v>108.468</v>
      </c>
      <c r="R597" s="7">
        <f t="shared" si="37"/>
        <v>59.01</v>
      </c>
      <c r="S597" s="7">
        <f t="shared" si="38"/>
        <v>49.458000000000006</v>
      </c>
      <c r="T597" s="9">
        <f t="shared" si="39"/>
        <v>0.45596858059519862</v>
      </c>
      <c r="U597" s="10">
        <f>YEAR(SalesDataTable[[#This Row],[Order Date]])</f>
        <v>2026</v>
      </c>
      <c r="V597" s="9" t="str">
        <f>"Q"&amp;ROUNDUP(MONTH(SalesDataTable[[#This Row],[Order Date]])/3,0)</f>
        <v>Q2</v>
      </c>
      <c r="W597" s="6">
        <f>MONTH(SalesDataTable[[#This Row],[Order Date]])</f>
        <v>4</v>
      </c>
      <c r="X597" s="9" t="str">
        <f>TEXT(SalesDataTable[[#This Row],[Order Date]],"mmm")</f>
        <v>Apr</v>
      </c>
    </row>
    <row r="598" spans="1:24" ht="15.5">
      <c r="A598" s="3">
        <v>2390</v>
      </c>
      <c r="B598" s="4">
        <v>46130</v>
      </c>
      <c r="C598" s="12">
        <f>YEAR(SalesDataTable[[#This Row],[Order Date]])</f>
        <v>2026</v>
      </c>
      <c r="D598" s="15" t="str">
        <f>"Q"&amp;ROUNDUP(MONTH(SalesDataTable[[#This Row],[Order Date]])/3,0)</f>
        <v>Q2</v>
      </c>
      <c r="E598" s="12">
        <f>MONTH(SalesDataTable[[#This Row],[Order Date]])</f>
        <v>4</v>
      </c>
      <c r="F598" s="12" t="str">
        <f>TEXT(SalesDataTable[[#This Row],[Order Date]], "mmm")</f>
        <v>Apr</v>
      </c>
      <c r="G598" s="5" t="s">
        <v>20</v>
      </c>
      <c r="H598" s="5" t="s">
        <v>33</v>
      </c>
      <c r="I598" s="5" t="s">
        <v>19</v>
      </c>
      <c r="J598" s="5" t="s">
        <v>3</v>
      </c>
      <c r="K598" s="5" t="s">
        <v>23</v>
      </c>
      <c r="L598" s="5" t="s">
        <v>40</v>
      </c>
      <c r="M598" s="6">
        <v>1</v>
      </c>
      <c r="N598" s="7">
        <v>80.98</v>
      </c>
      <c r="O598" s="8">
        <v>0</v>
      </c>
      <c r="P598" s="7">
        <v>40.19</v>
      </c>
      <c r="Q598" s="7">
        <f t="shared" si="36"/>
        <v>80.98</v>
      </c>
      <c r="R598" s="7">
        <f t="shared" si="37"/>
        <v>40.19</v>
      </c>
      <c r="S598" s="7">
        <f t="shared" si="38"/>
        <v>40.790000000000006</v>
      </c>
      <c r="T598" s="9">
        <f t="shared" si="39"/>
        <v>0.50370461842430236</v>
      </c>
      <c r="U598" s="10">
        <f>YEAR(SalesDataTable[[#This Row],[Order Date]])</f>
        <v>2026</v>
      </c>
      <c r="V598" s="9" t="str">
        <f>"Q"&amp;ROUNDUP(MONTH(SalesDataTable[[#This Row],[Order Date]])/3,0)</f>
        <v>Q2</v>
      </c>
      <c r="W598" s="6">
        <f>MONTH(SalesDataTable[[#This Row],[Order Date]])</f>
        <v>4</v>
      </c>
      <c r="X598" s="9" t="str">
        <f>TEXT(SalesDataTable[[#This Row],[Order Date]],"mmm")</f>
        <v>Apr</v>
      </c>
    </row>
    <row r="599" spans="1:24" ht="15.5">
      <c r="A599" s="3">
        <v>3076</v>
      </c>
      <c r="B599" s="4">
        <v>46130</v>
      </c>
      <c r="C599" s="12">
        <f>YEAR(SalesDataTable[[#This Row],[Order Date]])</f>
        <v>2026</v>
      </c>
      <c r="D599" s="15" t="str">
        <f>"Q"&amp;ROUNDUP(MONTH(SalesDataTable[[#This Row],[Order Date]])/3,0)</f>
        <v>Q2</v>
      </c>
      <c r="E599" s="12">
        <f>MONTH(SalesDataTable[[#This Row],[Order Date]])</f>
        <v>4</v>
      </c>
      <c r="F599" s="12" t="str">
        <f>TEXT(SalesDataTable[[#This Row],[Order Date]], "mmm")</f>
        <v>Apr</v>
      </c>
      <c r="G599" s="5" t="s">
        <v>11</v>
      </c>
      <c r="H599" s="5" t="s">
        <v>12</v>
      </c>
      <c r="I599" s="5" t="s">
        <v>2</v>
      </c>
      <c r="J599" s="5" t="s">
        <v>16</v>
      </c>
      <c r="K599" s="5" t="s">
        <v>23</v>
      </c>
      <c r="L599" s="5" t="s">
        <v>40</v>
      </c>
      <c r="M599" s="6">
        <v>2</v>
      </c>
      <c r="N599" s="7">
        <v>82.58</v>
      </c>
      <c r="O599" s="8">
        <v>0.1</v>
      </c>
      <c r="P599" s="7">
        <v>39.93</v>
      </c>
      <c r="Q599" s="7">
        <f t="shared" si="36"/>
        <v>148.64400000000001</v>
      </c>
      <c r="R599" s="7">
        <f t="shared" si="37"/>
        <v>79.86</v>
      </c>
      <c r="S599" s="7">
        <f t="shared" si="38"/>
        <v>68.784000000000006</v>
      </c>
      <c r="T599" s="9">
        <f t="shared" si="39"/>
        <v>0.46274319851457174</v>
      </c>
      <c r="U599" s="10">
        <f>YEAR(SalesDataTable[[#This Row],[Order Date]])</f>
        <v>2026</v>
      </c>
      <c r="V599" s="9" t="str">
        <f>"Q"&amp;ROUNDUP(MONTH(SalesDataTable[[#This Row],[Order Date]])/3,0)</f>
        <v>Q2</v>
      </c>
      <c r="W599" s="6">
        <f>MONTH(SalesDataTable[[#This Row],[Order Date]])</f>
        <v>4</v>
      </c>
      <c r="X599" s="9" t="str">
        <f>TEXT(SalesDataTable[[#This Row],[Order Date]],"mmm")</f>
        <v>Apr</v>
      </c>
    </row>
    <row r="600" spans="1:24" ht="15.5">
      <c r="A600" s="3">
        <v>3157</v>
      </c>
      <c r="B600" s="4">
        <v>46130</v>
      </c>
      <c r="C600" s="12">
        <f>YEAR(SalesDataTable[[#This Row],[Order Date]])</f>
        <v>2026</v>
      </c>
      <c r="D600" s="15" t="str">
        <f>"Q"&amp;ROUNDUP(MONTH(SalesDataTable[[#This Row],[Order Date]])/3,0)</f>
        <v>Q2</v>
      </c>
      <c r="E600" s="12">
        <f>MONTH(SalesDataTable[[#This Row],[Order Date]])</f>
        <v>4</v>
      </c>
      <c r="F600" s="12" t="str">
        <f>TEXT(SalesDataTable[[#This Row],[Order Date]], "mmm")</f>
        <v>Apr</v>
      </c>
      <c r="G600" s="5" t="s">
        <v>20</v>
      </c>
      <c r="H600" s="5" t="s">
        <v>33</v>
      </c>
      <c r="I600" s="5" t="s">
        <v>2</v>
      </c>
      <c r="J600" s="5" t="s">
        <v>13</v>
      </c>
      <c r="K600" s="5" t="s">
        <v>23</v>
      </c>
      <c r="L600" s="5" t="s">
        <v>29</v>
      </c>
      <c r="M600" s="6">
        <v>2</v>
      </c>
      <c r="N600" s="7">
        <v>200.36</v>
      </c>
      <c r="O600" s="8">
        <v>0</v>
      </c>
      <c r="P600" s="7">
        <v>105.12</v>
      </c>
      <c r="Q600" s="7">
        <f t="shared" si="36"/>
        <v>400.72</v>
      </c>
      <c r="R600" s="7">
        <f t="shared" si="37"/>
        <v>210.24</v>
      </c>
      <c r="S600" s="7">
        <f t="shared" si="38"/>
        <v>190.48000000000002</v>
      </c>
      <c r="T600" s="9">
        <f t="shared" si="39"/>
        <v>0.47534438011579161</v>
      </c>
      <c r="U600" s="10">
        <f>YEAR(SalesDataTable[[#This Row],[Order Date]])</f>
        <v>2026</v>
      </c>
      <c r="V600" s="9" t="str">
        <f>"Q"&amp;ROUNDUP(MONTH(SalesDataTable[[#This Row],[Order Date]])/3,0)</f>
        <v>Q2</v>
      </c>
      <c r="W600" s="6">
        <f>MONTH(SalesDataTable[[#This Row],[Order Date]])</f>
        <v>4</v>
      </c>
      <c r="X600" s="9" t="str">
        <f>TEXT(SalesDataTable[[#This Row],[Order Date]],"mmm")</f>
        <v>Apr</v>
      </c>
    </row>
    <row r="601" spans="1:24" ht="15.5">
      <c r="A601" s="3">
        <v>4516</v>
      </c>
      <c r="B601" s="4">
        <v>46130</v>
      </c>
      <c r="C601" s="12">
        <f>YEAR(SalesDataTable[[#This Row],[Order Date]])</f>
        <v>2026</v>
      </c>
      <c r="D601" s="15" t="str">
        <f>"Q"&amp;ROUNDUP(MONTH(SalesDataTable[[#This Row],[Order Date]])/3,0)</f>
        <v>Q2</v>
      </c>
      <c r="E601" s="12">
        <f>MONTH(SalesDataTable[[#This Row],[Order Date]])</f>
        <v>4</v>
      </c>
      <c r="F601" s="12" t="str">
        <f>TEXT(SalesDataTable[[#This Row],[Order Date]], "mmm")</f>
        <v>Apr</v>
      </c>
      <c r="G601" s="5" t="s">
        <v>11</v>
      </c>
      <c r="H601" s="5" t="s">
        <v>25</v>
      </c>
      <c r="I601" s="5" t="s">
        <v>2</v>
      </c>
      <c r="J601" s="5" t="s">
        <v>3</v>
      </c>
      <c r="K601" s="5" t="s">
        <v>23</v>
      </c>
      <c r="L601" s="5" t="s">
        <v>29</v>
      </c>
      <c r="M601" s="6">
        <v>1</v>
      </c>
      <c r="N601" s="7">
        <v>196.24</v>
      </c>
      <c r="O601" s="8">
        <v>0</v>
      </c>
      <c r="P601" s="7">
        <v>106.34</v>
      </c>
      <c r="Q601" s="7">
        <f t="shared" si="36"/>
        <v>196.24</v>
      </c>
      <c r="R601" s="7">
        <f t="shared" si="37"/>
        <v>106.34</v>
      </c>
      <c r="S601" s="7">
        <f t="shared" si="38"/>
        <v>89.9</v>
      </c>
      <c r="T601" s="9">
        <f t="shared" si="39"/>
        <v>0.45811251528740321</v>
      </c>
      <c r="U601" s="10">
        <f>YEAR(SalesDataTable[[#This Row],[Order Date]])</f>
        <v>2026</v>
      </c>
      <c r="V601" s="9" t="str">
        <f>"Q"&amp;ROUNDUP(MONTH(SalesDataTable[[#This Row],[Order Date]])/3,0)</f>
        <v>Q2</v>
      </c>
      <c r="W601" s="6">
        <f>MONTH(SalesDataTable[[#This Row],[Order Date]])</f>
        <v>4</v>
      </c>
      <c r="X601" s="9" t="str">
        <f>TEXT(SalesDataTable[[#This Row],[Order Date]],"mmm")</f>
        <v>Apr</v>
      </c>
    </row>
    <row r="602" spans="1:24" ht="15.5">
      <c r="A602" s="3">
        <v>5119</v>
      </c>
      <c r="B602" s="4">
        <v>46130</v>
      </c>
      <c r="C602" s="12">
        <f>YEAR(SalesDataTable[[#This Row],[Order Date]])</f>
        <v>2026</v>
      </c>
      <c r="D602" s="15" t="str">
        <f>"Q"&amp;ROUNDUP(MONTH(SalesDataTable[[#This Row],[Order Date]])/3,0)</f>
        <v>Q2</v>
      </c>
      <c r="E602" s="12">
        <f>MONTH(SalesDataTable[[#This Row],[Order Date]])</f>
        <v>4</v>
      </c>
      <c r="F602" s="12" t="str">
        <f>TEXT(SalesDataTable[[#This Row],[Order Date]], "mmm")</f>
        <v>Apr</v>
      </c>
      <c r="G602" s="5" t="s">
        <v>0</v>
      </c>
      <c r="H602" s="5" t="s">
        <v>50</v>
      </c>
      <c r="I602" s="5" t="s">
        <v>2</v>
      </c>
      <c r="J602" s="5" t="s">
        <v>16</v>
      </c>
      <c r="K602" s="5" t="s">
        <v>9</v>
      </c>
      <c r="L602" s="5" t="s">
        <v>10</v>
      </c>
      <c r="M602" s="6">
        <v>1</v>
      </c>
      <c r="N602" s="7">
        <v>93.32</v>
      </c>
      <c r="O602" s="8">
        <v>0</v>
      </c>
      <c r="P602" s="7">
        <v>44.82</v>
      </c>
      <c r="Q602" s="7">
        <f t="shared" si="36"/>
        <v>93.32</v>
      </c>
      <c r="R602" s="7">
        <f t="shared" si="37"/>
        <v>44.82</v>
      </c>
      <c r="S602" s="7">
        <f t="shared" si="38"/>
        <v>48.499999999999993</v>
      </c>
      <c r="T602" s="9">
        <f t="shared" si="39"/>
        <v>0.51971710244320612</v>
      </c>
      <c r="U602" s="10">
        <f>YEAR(SalesDataTable[[#This Row],[Order Date]])</f>
        <v>2026</v>
      </c>
      <c r="V602" s="9" t="str">
        <f>"Q"&amp;ROUNDUP(MONTH(SalesDataTable[[#This Row],[Order Date]])/3,0)</f>
        <v>Q2</v>
      </c>
      <c r="W602" s="6">
        <f>MONTH(SalesDataTable[[#This Row],[Order Date]])</f>
        <v>4</v>
      </c>
      <c r="X602" s="9" t="str">
        <f>TEXT(SalesDataTable[[#This Row],[Order Date]],"mmm")</f>
        <v>Apr</v>
      </c>
    </row>
    <row r="603" spans="1:24" ht="15.5">
      <c r="A603" s="3">
        <v>125</v>
      </c>
      <c r="B603" s="4">
        <v>46131</v>
      </c>
      <c r="C603" s="12">
        <f>YEAR(SalesDataTable[[#This Row],[Order Date]])</f>
        <v>2026</v>
      </c>
      <c r="D603" s="15" t="str">
        <f>"Q"&amp;ROUNDUP(MONTH(SalesDataTable[[#This Row],[Order Date]])/3,0)</f>
        <v>Q2</v>
      </c>
      <c r="E603" s="12">
        <f>MONTH(SalesDataTable[[#This Row],[Order Date]])</f>
        <v>4</v>
      </c>
      <c r="F603" s="12" t="str">
        <f>TEXT(SalesDataTable[[#This Row],[Order Date]], "mmm")</f>
        <v>Apr</v>
      </c>
      <c r="G603" s="5" t="s">
        <v>20</v>
      </c>
      <c r="H603" s="5" t="s">
        <v>31</v>
      </c>
      <c r="I603" s="5" t="s">
        <v>2</v>
      </c>
      <c r="J603" s="5" t="s">
        <v>3</v>
      </c>
      <c r="K603" s="5" t="s">
        <v>4</v>
      </c>
      <c r="L603" s="5" t="s">
        <v>30</v>
      </c>
      <c r="M603" s="6">
        <v>2</v>
      </c>
      <c r="N603" s="7">
        <v>101.61</v>
      </c>
      <c r="O603" s="8">
        <v>0</v>
      </c>
      <c r="P603" s="7">
        <v>49.9</v>
      </c>
      <c r="Q603" s="7">
        <f t="shared" si="36"/>
        <v>203.22</v>
      </c>
      <c r="R603" s="7">
        <f t="shared" si="37"/>
        <v>99.8</v>
      </c>
      <c r="S603" s="7">
        <f t="shared" si="38"/>
        <v>103.42</v>
      </c>
      <c r="T603" s="9">
        <f t="shared" si="39"/>
        <v>0.50890660368074014</v>
      </c>
      <c r="U603" s="10">
        <f>YEAR(SalesDataTable[[#This Row],[Order Date]])</f>
        <v>2026</v>
      </c>
      <c r="V603" s="9" t="str">
        <f>"Q"&amp;ROUNDUP(MONTH(SalesDataTable[[#This Row],[Order Date]])/3,0)</f>
        <v>Q2</v>
      </c>
      <c r="W603" s="6">
        <f>MONTH(SalesDataTable[[#This Row],[Order Date]])</f>
        <v>4</v>
      </c>
      <c r="X603" s="9" t="str">
        <f>TEXT(SalesDataTable[[#This Row],[Order Date]],"mmm")</f>
        <v>Apr</v>
      </c>
    </row>
    <row r="604" spans="1:24" ht="15.5">
      <c r="A604" s="3">
        <v>728</v>
      </c>
      <c r="B604" s="4">
        <v>46131</v>
      </c>
      <c r="C604" s="12">
        <f>YEAR(SalesDataTable[[#This Row],[Order Date]])</f>
        <v>2026</v>
      </c>
      <c r="D604" s="15" t="str">
        <f>"Q"&amp;ROUNDUP(MONTH(SalesDataTable[[#This Row],[Order Date]])/3,0)</f>
        <v>Q2</v>
      </c>
      <c r="E604" s="12">
        <f>MONTH(SalesDataTable[[#This Row],[Order Date]])</f>
        <v>4</v>
      </c>
      <c r="F604" s="12" t="str">
        <f>TEXT(SalesDataTable[[#This Row],[Order Date]], "mmm")</f>
        <v>Apr</v>
      </c>
      <c r="G604" s="5" t="s">
        <v>6</v>
      </c>
      <c r="H604" s="5" t="s">
        <v>49</v>
      </c>
      <c r="I604" s="5" t="s">
        <v>2</v>
      </c>
      <c r="J604" s="5" t="s">
        <v>3</v>
      </c>
      <c r="K604" s="5" t="s">
        <v>4</v>
      </c>
      <c r="L604" s="5" t="s">
        <v>30</v>
      </c>
      <c r="M604" s="6">
        <v>1</v>
      </c>
      <c r="N604" s="7">
        <v>104.91</v>
      </c>
      <c r="O604" s="8">
        <v>0</v>
      </c>
      <c r="P604" s="7">
        <v>51.68</v>
      </c>
      <c r="Q604" s="7">
        <f t="shared" si="36"/>
        <v>104.91</v>
      </c>
      <c r="R604" s="7">
        <f t="shared" si="37"/>
        <v>51.68</v>
      </c>
      <c r="S604" s="7">
        <f t="shared" si="38"/>
        <v>53.23</v>
      </c>
      <c r="T604" s="9">
        <f t="shared" si="39"/>
        <v>0.50738728433895719</v>
      </c>
      <c r="U604" s="10">
        <f>YEAR(SalesDataTable[[#This Row],[Order Date]])</f>
        <v>2026</v>
      </c>
      <c r="V604" s="9" t="str">
        <f>"Q"&amp;ROUNDUP(MONTH(SalesDataTable[[#This Row],[Order Date]])/3,0)</f>
        <v>Q2</v>
      </c>
      <c r="W604" s="6">
        <f>MONTH(SalesDataTable[[#This Row],[Order Date]])</f>
        <v>4</v>
      </c>
      <c r="X604" s="9" t="str">
        <f>TEXT(SalesDataTable[[#This Row],[Order Date]],"mmm")</f>
        <v>Apr</v>
      </c>
    </row>
    <row r="605" spans="1:24" ht="15.5">
      <c r="A605" s="3">
        <v>1271</v>
      </c>
      <c r="B605" s="4">
        <v>46131</v>
      </c>
      <c r="C605" s="12">
        <f>YEAR(SalesDataTable[[#This Row],[Order Date]])</f>
        <v>2026</v>
      </c>
      <c r="D605" s="15" t="str">
        <f>"Q"&amp;ROUNDUP(MONTH(SalesDataTable[[#This Row],[Order Date]])/3,0)</f>
        <v>Q2</v>
      </c>
      <c r="E605" s="12">
        <f>MONTH(SalesDataTable[[#This Row],[Order Date]])</f>
        <v>4</v>
      </c>
      <c r="F605" s="12" t="str">
        <f>TEXT(SalesDataTable[[#This Row],[Order Date]], "mmm")</f>
        <v>Apr</v>
      </c>
      <c r="G605" s="5" t="s">
        <v>11</v>
      </c>
      <c r="H605" s="5" t="s">
        <v>12</v>
      </c>
      <c r="I605" s="5" t="s">
        <v>8</v>
      </c>
      <c r="J605" s="5" t="s">
        <v>16</v>
      </c>
      <c r="K605" s="5" t="s">
        <v>34</v>
      </c>
      <c r="L605" s="5" t="s">
        <v>35</v>
      </c>
      <c r="M605" s="6">
        <v>8</v>
      </c>
      <c r="N605" s="7">
        <v>39.99</v>
      </c>
      <c r="O605" s="8">
        <v>0.15</v>
      </c>
      <c r="P605" s="7">
        <v>14.92</v>
      </c>
      <c r="Q605" s="7">
        <f t="shared" si="36"/>
        <v>271.93200000000002</v>
      </c>
      <c r="R605" s="7">
        <f t="shared" si="37"/>
        <v>119.36</v>
      </c>
      <c r="S605" s="7">
        <f t="shared" si="38"/>
        <v>152.572</v>
      </c>
      <c r="T605" s="9">
        <f t="shared" si="39"/>
        <v>0.56106673727255341</v>
      </c>
      <c r="U605" s="10">
        <f>YEAR(SalesDataTable[[#This Row],[Order Date]])</f>
        <v>2026</v>
      </c>
      <c r="V605" s="9" t="str">
        <f>"Q"&amp;ROUNDUP(MONTH(SalesDataTable[[#This Row],[Order Date]])/3,0)</f>
        <v>Q2</v>
      </c>
      <c r="W605" s="6">
        <f>MONTH(SalesDataTable[[#This Row],[Order Date]])</f>
        <v>4</v>
      </c>
      <c r="X605" s="9" t="str">
        <f>TEXT(SalesDataTable[[#This Row],[Order Date]],"mmm")</f>
        <v>Apr</v>
      </c>
    </row>
    <row r="606" spans="1:24" ht="15.5">
      <c r="A606" s="3">
        <v>1284</v>
      </c>
      <c r="B606" s="4">
        <v>46131</v>
      </c>
      <c r="C606" s="12">
        <f>YEAR(SalesDataTable[[#This Row],[Order Date]])</f>
        <v>2026</v>
      </c>
      <c r="D606" s="15" t="str">
        <f>"Q"&amp;ROUNDUP(MONTH(SalesDataTable[[#This Row],[Order Date]])/3,0)</f>
        <v>Q2</v>
      </c>
      <c r="E606" s="12">
        <f>MONTH(SalesDataTable[[#This Row],[Order Date]])</f>
        <v>4</v>
      </c>
      <c r="F606" s="12" t="str">
        <f>TEXT(SalesDataTable[[#This Row],[Order Date]], "mmm")</f>
        <v>Apr</v>
      </c>
      <c r="G606" s="5" t="s">
        <v>6</v>
      </c>
      <c r="H606" s="5" t="s">
        <v>43</v>
      </c>
      <c r="I606" s="5" t="s">
        <v>19</v>
      </c>
      <c r="J606" s="5" t="s">
        <v>13</v>
      </c>
      <c r="K606" s="5" t="s">
        <v>14</v>
      </c>
      <c r="L606" s="5" t="s">
        <v>44</v>
      </c>
      <c r="M606" s="6">
        <v>1</v>
      </c>
      <c r="N606" s="7">
        <v>136.01</v>
      </c>
      <c r="O606" s="8">
        <v>0</v>
      </c>
      <c r="P606" s="7">
        <v>66.59</v>
      </c>
      <c r="Q606" s="7">
        <f t="shared" si="36"/>
        <v>136.01</v>
      </c>
      <c r="R606" s="7">
        <f t="shared" si="37"/>
        <v>66.59</v>
      </c>
      <c r="S606" s="7">
        <f t="shared" si="38"/>
        <v>69.419999999999987</v>
      </c>
      <c r="T606" s="9">
        <f t="shared" si="39"/>
        <v>0.51040364679067707</v>
      </c>
      <c r="U606" s="10">
        <f>YEAR(SalesDataTable[[#This Row],[Order Date]])</f>
        <v>2026</v>
      </c>
      <c r="V606" s="9" t="str">
        <f>"Q"&amp;ROUNDUP(MONTH(SalesDataTable[[#This Row],[Order Date]])/3,0)</f>
        <v>Q2</v>
      </c>
      <c r="W606" s="6">
        <f>MONTH(SalesDataTable[[#This Row],[Order Date]])</f>
        <v>4</v>
      </c>
      <c r="X606" s="9" t="str">
        <f>TEXT(SalesDataTable[[#This Row],[Order Date]],"mmm")</f>
        <v>Apr</v>
      </c>
    </row>
    <row r="607" spans="1:24" ht="15.5">
      <c r="A607" s="3">
        <v>1657</v>
      </c>
      <c r="B607" s="4">
        <v>46131</v>
      </c>
      <c r="C607" s="12">
        <f>YEAR(SalesDataTable[[#This Row],[Order Date]])</f>
        <v>2026</v>
      </c>
      <c r="D607" s="15" t="str">
        <f>"Q"&amp;ROUNDUP(MONTH(SalesDataTable[[#This Row],[Order Date]])/3,0)</f>
        <v>Q2</v>
      </c>
      <c r="E607" s="12">
        <f>MONTH(SalesDataTable[[#This Row],[Order Date]])</f>
        <v>4</v>
      </c>
      <c r="F607" s="12" t="str">
        <f>TEXT(SalesDataTable[[#This Row],[Order Date]], "mmm")</f>
        <v>Apr</v>
      </c>
      <c r="G607" s="5" t="s">
        <v>0</v>
      </c>
      <c r="H607" s="5" t="s">
        <v>1</v>
      </c>
      <c r="I607" s="5" t="s">
        <v>8</v>
      </c>
      <c r="J607" s="5" t="s">
        <v>16</v>
      </c>
      <c r="K607" s="5" t="s">
        <v>23</v>
      </c>
      <c r="L607" s="5" t="s">
        <v>51</v>
      </c>
      <c r="M607" s="6">
        <v>15</v>
      </c>
      <c r="N607" s="7">
        <v>122.1</v>
      </c>
      <c r="O607" s="8">
        <v>0.15</v>
      </c>
      <c r="P607" s="7">
        <v>62.33</v>
      </c>
      <c r="Q607" s="7">
        <f t="shared" si="36"/>
        <v>1556.7749999999999</v>
      </c>
      <c r="R607" s="7">
        <f t="shared" si="37"/>
        <v>934.94999999999993</v>
      </c>
      <c r="S607" s="7">
        <f t="shared" si="38"/>
        <v>621.82499999999993</v>
      </c>
      <c r="T607" s="9">
        <f t="shared" si="39"/>
        <v>0.39943151707857588</v>
      </c>
      <c r="U607" s="10">
        <f>YEAR(SalesDataTable[[#This Row],[Order Date]])</f>
        <v>2026</v>
      </c>
      <c r="V607" s="9" t="str">
        <f>"Q"&amp;ROUNDUP(MONTH(SalesDataTable[[#This Row],[Order Date]])/3,0)</f>
        <v>Q2</v>
      </c>
      <c r="W607" s="6">
        <f>MONTH(SalesDataTable[[#This Row],[Order Date]])</f>
        <v>4</v>
      </c>
      <c r="X607" s="9" t="str">
        <f>TEXT(SalesDataTable[[#This Row],[Order Date]],"mmm")</f>
        <v>Apr</v>
      </c>
    </row>
    <row r="608" spans="1:24" ht="15.5">
      <c r="A608" s="3">
        <v>2240</v>
      </c>
      <c r="B608" s="4">
        <v>46131</v>
      </c>
      <c r="C608" s="12">
        <f>YEAR(SalesDataTable[[#This Row],[Order Date]])</f>
        <v>2026</v>
      </c>
      <c r="D608" s="15" t="str">
        <f>"Q"&amp;ROUNDUP(MONTH(SalesDataTable[[#This Row],[Order Date]])/3,0)</f>
        <v>Q2</v>
      </c>
      <c r="E608" s="12">
        <f>MONTH(SalesDataTable[[#This Row],[Order Date]])</f>
        <v>4</v>
      </c>
      <c r="F608" s="12" t="str">
        <f>TEXT(SalesDataTable[[#This Row],[Order Date]], "mmm")</f>
        <v>Apr</v>
      </c>
      <c r="G608" s="5" t="s">
        <v>0</v>
      </c>
      <c r="H608" s="5" t="s">
        <v>50</v>
      </c>
      <c r="I608" s="5" t="s">
        <v>28</v>
      </c>
      <c r="J608" s="5" t="s">
        <v>3</v>
      </c>
      <c r="K608" s="5" t="s">
        <v>23</v>
      </c>
      <c r="L608" s="5" t="s">
        <v>24</v>
      </c>
      <c r="M608" s="6">
        <v>4</v>
      </c>
      <c r="N608" s="7">
        <v>341.75</v>
      </c>
      <c r="O608" s="8">
        <v>0.1</v>
      </c>
      <c r="P608" s="7">
        <v>191.91</v>
      </c>
      <c r="Q608" s="7">
        <f t="shared" si="36"/>
        <v>1230.3</v>
      </c>
      <c r="R608" s="7">
        <f t="shared" si="37"/>
        <v>767.64</v>
      </c>
      <c r="S608" s="7">
        <f t="shared" si="38"/>
        <v>462.65999999999997</v>
      </c>
      <c r="T608" s="9">
        <f t="shared" si="39"/>
        <v>0.37605462082418922</v>
      </c>
      <c r="U608" s="10">
        <f>YEAR(SalesDataTable[[#This Row],[Order Date]])</f>
        <v>2026</v>
      </c>
      <c r="V608" s="9" t="str">
        <f>"Q"&amp;ROUNDUP(MONTH(SalesDataTable[[#This Row],[Order Date]])/3,0)</f>
        <v>Q2</v>
      </c>
      <c r="W608" s="6">
        <f>MONTH(SalesDataTable[[#This Row],[Order Date]])</f>
        <v>4</v>
      </c>
      <c r="X608" s="9" t="str">
        <f>TEXT(SalesDataTable[[#This Row],[Order Date]],"mmm")</f>
        <v>Apr</v>
      </c>
    </row>
    <row r="609" spans="1:24" ht="15.5">
      <c r="A609" s="3">
        <v>3050</v>
      </c>
      <c r="B609" s="4">
        <v>46131</v>
      </c>
      <c r="C609" s="12">
        <f>YEAR(SalesDataTable[[#This Row],[Order Date]])</f>
        <v>2026</v>
      </c>
      <c r="D609" s="15" t="str">
        <f>"Q"&amp;ROUNDUP(MONTH(SalesDataTable[[#This Row],[Order Date]])/3,0)</f>
        <v>Q2</v>
      </c>
      <c r="E609" s="12">
        <f>MONTH(SalesDataTable[[#This Row],[Order Date]])</f>
        <v>4</v>
      </c>
      <c r="F609" s="12" t="str">
        <f>TEXT(SalesDataTable[[#This Row],[Order Date]], "mmm")</f>
        <v>Apr</v>
      </c>
      <c r="G609" s="5" t="s">
        <v>20</v>
      </c>
      <c r="H609" s="5" t="s">
        <v>47</v>
      </c>
      <c r="I609" s="5" t="s">
        <v>19</v>
      </c>
      <c r="J609" s="5" t="s">
        <v>3</v>
      </c>
      <c r="K609" s="5" t="s">
        <v>9</v>
      </c>
      <c r="L609" s="5" t="s">
        <v>37</v>
      </c>
      <c r="M609" s="6">
        <v>3</v>
      </c>
      <c r="N609" s="7">
        <v>156.16</v>
      </c>
      <c r="O609" s="8">
        <v>0.05</v>
      </c>
      <c r="P609" s="7">
        <v>77.81</v>
      </c>
      <c r="Q609" s="7">
        <f t="shared" si="36"/>
        <v>445.05599999999998</v>
      </c>
      <c r="R609" s="7">
        <f t="shared" si="37"/>
        <v>233.43</v>
      </c>
      <c r="S609" s="7">
        <f t="shared" si="38"/>
        <v>211.62599999999998</v>
      </c>
      <c r="T609" s="9">
        <f t="shared" si="39"/>
        <v>0.47550420621225192</v>
      </c>
      <c r="U609" s="10">
        <f>YEAR(SalesDataTable[[#This Row],[Order Date]])</f>
        <v>2026</v>
      </c>
      <c r="V609" s="9" t="str">
        <f>"Q"&amp;ROUNDUP(MONTH(SalesDataTable[[#This Row],[Order Date]])/3,0)</f>
        <v>Q2</v>
      </c>
      <c r="W609" s="6">
        <f>MONTH(SalesDataTable[[#This Row],[Order Date]])</f>
        <v>4</v>
      </c>
      <c r="X609" s="9" t="str">
        <f>TEXT(SalesDataTable[[#This Row],[Order Date]],"mmm")</f>
        <v>Apr</v>
      </c>
    </row>
    <row r="610" spans="1:24" ht="15.5">
      <c r="A610" s="3">
        <v>3213</v>
      </c>
      <c r="B610" s="4">
        <v>46131</v>
      </c>
      <c r="C610" s="12">
        <f>YEAR(SalesDataTable[[#This Row],[Order Date]])</f>
        <v>2026</v>
      </c>
      <c r="D610" s="15" t="str">
        <f>"Q"&amp;ROUNDUP(MONTH(SalesDataTable[[#This Row],[Order Date]])/3,0)</f>
        <v>Q2</v>
      </c>
      <c r="E610" s="12">
        <f>MONTH(SalesDataTable[[#This Row],[Order Date]])</f>
        <v>4</v>
      </c>
      <c r="F610" s="12" t="str">
        <f>TEXT(SalesDataTable[[#This Row],[Order Date]], "mmm")</f>
        <v>Apr</v>
      </c>
      <c r="G610" s="5" t="s">
        <v>0</v>
      </c>
      <c r="H610" s="5" t="s">
        <v>50</v>
      </c>
      <c r="I610" s="5" t="s">
        <v>2</v>
      </c>
      <c r="J610" s="5" t="s">
        <v>3</v>
      </c>
      <c r="K610" s="5" t="s">
        <v>14</v>
      </c>
      <c r="L610" s="5" t="s">
        <v>44</v>
      </c>
      <c r="M610" s="6">
        <v>2</v>
      </c>
      <c r="N610" s="7">
        <v>132.53</v>
      </c>
      <c r="O610" s="8">
        <v>0.05</v>
      </c>
      <c r="P610" s="7">
        <v>66.39</v>
      </c>
      <c r="Q610" s="7">
        <f t="shared" si="36"/>
        <v>251.80699999999999</v>
      </c>
      <c r="R610" s="7">
        <f t="shared" si="37"/>
        <v>132.78</v>
      </c>
      <c r="S610" s="7">
        <f t="shared" si="38"/>
        <v>119.02699999999999</v>
      </c>
      <c r="T610" s="9">
        <f t="shared" si="39"/>
        <v>0.47269138665724142</v>
      </c>
      <c r="U610" s="10">
        <f>YEAR(SalesDataTable[[#This Row],[Order Date]])</f>
        <v>2026</v>
      </c>
      <c r="V610" s="9" t="str">
        <f>"Q"&amp;ROUNDUP(MONTH(SalesDataTable[[#This Row],[Order Date]])/3,0)</f>
        <v>Q2</v>
      </c>
      <c r="W610" s="6">
        <f>MONTH(SalesDataTable[[#This Row],[Order Date]])</f>
        <v>4</v>
      </c>
      <c r="X610" s="9" t="str">
        <f>TEXT(SalesDataTable[[#This Row],[Order Date]],"mmm")</f>
        <v>Apr</v>
      </c>
    </row>
    <row r="611" spans="1:24" ht="15.5">
      <c r="A611" s="3">
        <v>3367</v>
      </c>
      <c r="B611" s="4">
        <v>46131</v>
      </c>
      <c r="C611" s="12">
        <f>YEAR(SalesDataTable[[#This Row],[Order Date]])</f>
        <v>2026</v>
      </c>
      <c r="D611" s="15" t="str">
        <f>"Q"&amp;ROUNDUP(MONTH(SalesDataTable[[#This Row],[Order Date]])/3,0)</f>
        <v>Q2</v>
      </c>
      <c r="E611" s="12">
        <f>MONTH(SalesDataTable[[#This Row],[Order Date]])</f>
        <v>4</v>
      </c>
      <c r="F611" s="12" t="str">
        <f>TEXT(SalesDataTable[[#This Row],[Order Date]], "mmm")</f>
        <v>Apr</v>
      </c>
      <c r="G611" s="5" t="s">
        <v>11</v>
      </c>
      <c r="H611" s="5" t="s">
        <v>18</v>
      </c>
      <c r="I611" s="5" t="s">
        <v>2</v>
      </c>
      <c r="J611" s="5" t="s">
        <v>3</v>
      </c>
      <c r="K611" s="5" t="s">
        <v>14</v>
      </c>
      <c r="L611" s="5" t="s">
        <v>32</v>
      </c>
      <c r="M611" s="6">
        <v>3</v>
      </c>
      <c r="N611" s="7">
        <v>45.79</v>
      </c>
      <c r="O611" s="8">
        <v>0</v>
      </c>
      <c r="P611" s="7">
        <v>17.98</v>
      </c>
      <c r="Q611" s="7">
        <f t="shared" si="36"/>
        <v>137.37</v>
      </c>
      <c r="R611" s="7">
        <f t="shared" si="37"/>
        <v>53.94</v>
      </c>
      <c r="S611" s="7">
        <f t="shared" si="38"/>
        <v>83.43</v>
      </c>
      <c r="T611" s="9">
        <f t="shared" si="39"/>
        <v>0.60733784669141733</v>
      </c>
      <c r="U611" s="10">
        <f>YEAR(SalesDataTable[[#This Row],[Order Date]])</f>
        <v>2026</v>
      </c>
      <c r="V611" s="9" t="str">
        <f>"Q"&amp;ROUNDUP(MONTH(SalesDataTable[[#This Row],[Order Date]])/3,0)</f>
        <v>Q2</v>
      </c>
      <c r="W611" s="6">
        <f>MONTH(SalesDataTable[[#This Row],[Order Date]])</f>
        <v>4</v>
      </c>
      <c r="X611" s="9" t="str">
        <f>TEXT(SalesDataTable[[#This Row],[Order Date]],"mmm")</f>
        <v>Apr</v>
      </c>
    </row>
    <row r="612" spans="1:24" ht="15.5">
      <c r="A612" s="3">
        <v>3885</v>
      </c>
      <c r="B612" s="4">
        <v>46131</v>
      </c>
      <c r="C612" s="12">
        <f>YEAR(SalesDataTable[[#This Row],[Order Date]])</f>
        <v>2026</v>
      </c>
      <c r="D612" s="15" t="str">
        <f>"Q"&amp;ROUNDUP(MONTH(SalesDataTable[[#This Row],[Order Date]])/3,0)</f>
        <v>Q2</v>
      </c>
      <c r="E612" s="12">
        <f>MONTH(SalesDataTable[[#This Row],[Order Date]])</f>
        <v>4</v>
      </c>
      <c r="F612" s="12" t="str">
        <f>TEXT(SalesDataTable[[#This Row],[Order Date]], "mmm")</f>
        <v>Apr</v>
      </c>
      <c r="G612" s="5" t="s">
        <v>0</v>
      </c>
      <c r="H612" s="5" t="s">
        <v>50</v>
      </c>
      <c r="I612" s="5" t="s">
        <v>2</v>
      </c>
      <c r="J612" s="5" t="s">
        <v>13</v>
      </c>
      <c r="K612" s="5" t="s">
        <v>14</v>
      </c>
      <c r="L612" s="5" t="s">
        <v>44</v>
      </c>
      <c r="M612" s="6">
        <v>2</v>
      </c>
      <c r="N612" s="7">
        <v>133.97</v>
      </c>
      <c r="O612" s="8">
        <v>0.15</v>
      </c>
      <c r="P612" s="7">
        <v>67.36</v>
      </c>
      <c r="Q612" s="7">
        <f t="shared" si="36"/>
        <v>227.749</v>
      </c>
      <c r="R612" s="7">
        <f t="shared" si="37"/>
        <v>134.72</v>
      </c>
      <c r="S612" s="7">
        <f t="shared" si="38"/>
        <v>93.028999999999996</v>
      </c>
      <c r="T612" s="9">
        <f t="shared" si="39"/>
        <v>0.40847160690057915</v>
      </c>
      <c r="U612" s="10">
        <f>YEAR(SalesDataTable[[#This Row],[Order Date]])</f>
        <v>2026</v>
      </c>
      <c r="V612" s="9" t="str">
        <f>"Q"&amp;ROUNDUP(MONTH(SalesDataTable[[#This Row],[Order Date]])/3,0)</f>
        <v>Q2</v>
      </c>
      <c r="W612" s="6">
        <f>MONTH(SalesDataTable[[#This Row],[Order Date]])</f>
        <v>4</v>
      </c>
      <c r="X612" s="9" t="str">
        <f>TEXT(SalesDataTable[[#This Row],[Order Date]],"mmm")</f>
        <v>Apr</v>
      </c>
    </row>
    <row r="613" spans="1:24" ht="15.5">
      <c r="A613" s="3">
        <v>4372</v>
      </c>
      <c r="B613" s="4">
        <v>46131</v>
      </c>
      <c r="C613" s="12">
        <f>YEAR(SalesDataTable[[#This Row],[Order Date]])</f>
        <v>2026</v>
      </c>
      <c r="D613" s="15" t="str">
        <f>"Q"&amp;ROUNDUP(MONTH(SalesDataTable[[#This Row],[Order Date]])/3,0)</f>
        <v>Q2</v>
      </c>
      <c r="E613" s="12">
        <f>MONTH(SalesDataTable[[#This Row],[Order Date]])</f>
        <v>4</v>
      </c>
      <c r="F613" s="12" t="str">
        <f>TEXT(SalesDataTable[[#This Row],[Order Date]], "mmm")</f>
        <v>Apr</v>
      </c>
      <c r="G613" s="5" t="s">
        <v>0</v>
      </c>
      <c r="H613" s="5" t="s">
        <v>50</v>
      </c>
      <c r="I613" s="5" t="s">
        <v>2</v>
      </c>
      <c r="J613" s="5" t="s">
        <v>13</v>
      </c>
      <c r="K613" s="5" t="s">
        <v>34</v>
      </c>
      <c r="L613" s="5" t="s">
        <v>42</v>
      </c>
      <c r="M613" s="6">
        <v>1</v>
      </c>
      <c r="N613" s="7">
        <v>37.11</v>
      </c>
      <c r="O613" s="8">
        <v>0.1</v>
      </c>
      <c r="P613" s="7">
        <v>14.27</v>
      </c>
      <c r="Q613" s="7">
        <f t="shared" si="36"/>
        <v>33.399000000000001</v>
      </c>
      <c r="R613" s="7">
        <f t="shared" si="37"/>
        <v>14.27</v>
      </c>
      <c r="S613" s="7">
        <f t="shared" si="38"/>
        <v>19.129000000000001</v>
      </c>
      <c r="T613" s="9">
        <f t="shared" si="39"/>
        <v>0.5727416988532591</v>
      </c>
      <c r="U613" s="10">
        <f>YEAR(SalesDataTable[[#This Row],[Order Date]])</f>
        <v>2026</v>
      </c>
      <c r="V613" s="9" t="str">
        <f>"Q"&amp;ROUNDUP(MONTH(SalesDataTable[[#This Row],[Order Date]])/3,0)</f>
        <v>Q2</v>
      </c>
      <c r="W613" s="6">
        <f>MONTH(SalesDataTable[[#This Row],[Order Date]])</f>
        <v>4</v>
      </c>
      <c r="X613" s="9" t="str">
        <f>TEXT(SalesDataTable[[#This Row],[Order Date]],"mmm")</f>
        <v>Apr</v>
      </c>
    </row>
    <row r="614" spans="1:24" ht="15.5">
      <c r="A614" s="3">
        <v>4417</v>
      </c>
      <c r="B614" s="4">
        <v>46131</v>
      </c>
      <c r="C614" s="12">
        <f>YEAR(SalesDataTable[[#This Row],[Order Date]])</f>
        <v>2026</v>
      </c>
      <c r="D614" s="15" t="str">
        <f>"Q"&amp;ROUNDUP(MONTH(SalesDataTable[[#This Row],[Order Date]])/3,0)</f>
        <v>Q2</v>
      </c>
      <c r="E614" s="12">
        <f>MONTH(SalesDataTable[[#This Row],[Order Date]])</f>
        <v>4</v>
      </c>
      <c r="F614" s="12" t="str">
        <f>TEXT(SalesDataTable[[#This Row],[Order Date]], "mmm")</f>
        <v>Apr</v>
      </c>
      <c r="G614" s="5" t="s">
        <v>20</v>
      </c>
      <c r="H614" s="5" t="s">
        <v>33</v>
      </c>
      <c r="I614" s="5" t="s">
        <v>19</v>
      </c>
      <c r="J614" s="5" t="s">
        <v>13</v>
      </c>
      <c r="K614" s="5" t="s">
        <v>23</v>
      </c>
      <c r="L614" s="5" t="s">
        <v>24</v>
      </c>
      <c r="M614" s="6">
        <v>3</v>
      </c>
      <c r="N614" s="7">
        <v>334.01</v>
      </c>
      <c r="O614" s="8">
        <v>0.15</v>
      </c>
      <c r="P614" s="7">
        <v>192.17</v>
      </c>
      <c r="Q614" s="7">
        <f t="shared" si="36"/>
        <v>851.72550000000001</v>
      </c>
      <c r="R614" s="7">
        <f t="shared" si="37"/>
        <v>576.51</v>
      </c>
      <c r="S614" s="7">
        <f t="shared" si="38"/>
        <v>275.21550000000002</v>
      </c>
      <c r="T614" s="9">
        <f t="shared" si="39"/>
        <v>0.32312699337990941</v>
      </c>
      <c r="U614" s="10">
        <f>YEAR(SalesDataTable[[#This Row],[Order Date]])</f>
        <v>2026</v>
      </c>
      <c r="V614" s="9" t="str">
        <f>"Q"&amp;ROUNDUP(MONTH(SalesDataTable[[#This Row],[Order Date]])/3,0)</f>
        <v>Q2</v>
      </c>
      <c r="W614" s="6">
        <f>MONTH(SalesDataTable[[#This Row],[Order Date]])</f>
        <v>4</v>
      </c>
      <c r="X614" s="9" t="str">
        <f>TEXT(SalesDataTable[[#This Row],[Order Date]],"mmm")</f>
        <v>Apr</v>
      </c>
    </row>
    <row r="615" spans="1:24" ht="15.5">
      <c r="A615" s="3">
        <v>1147</v>
      </c>
      <c r="B615" s="4">
        <v>46132</v>
      </c>
      <c r="C615" s="12">
        <f>YEAR(SalesDataTable[[#This Row],[Order Date]])</f>
        <v>2026</v>
      </c>
      <c r="D615" s="15" t="str">
        <f>"Q"&amp;ROUNDUP(MONTH(SalesDataTable[[#This Row],[Order Date]])/3,0)</f>
        <v>Q2</v>
      </c>
      <c r="E615" s="12">
        <f>MONTH(SalesDataTable[[#This Row],[Order Date]])</f>
        <v>4</v>
      </c>
      <c r="F615" s="12" t="str">
        <f>TEXT(SalesDataTable[[#This Row],[Order Date]], "mmm")</f>
        <v>Apr</v>
      </c>
      <c r="G615" s="5" t="s">
        <v>20</v>
      </c>
      <c r="H615" s="5" t="s">
        <v>31</v>
      </c>
      <c r="I615" s="5" t="s">
        <v>2</v>
      </c>
      <c r="J615" s="5" t="s">
        <v>13</v>
      </c>
      <c r="K615" s="5" t="s">
        <v>14</v>
      </c>
      <c r="L615" s="5" t="s">
        <v>44</v>
      </c>
      <c r="M615" s="6">
        <v>1</v>
      </c>
      <c r="N615" s="7">
        <v>131.46</v>
      </c>
      <c r="O615" s="8">
        <v>0</v>
      </c>
      <c r="P615" s="7">
        <v>67.77</v>
      </c>
      <c r="Q615" s="7">
        <f t="shared" si="36"/>
        <v>131.46</v>
      </c>
      <c r="R615" s="7">
        <f t="shared" si="37"/>
        <v>67.77</v>
      </c>
      <c r="S615" s="7">
        <f t="shared" si="38"/>
        <v>63.690000000000012</v>
      </c>
      <c r="T615" s="9">
        <f t="shared" si="39"/>
        <v>0.48448197170241902</v>
      </c>
      <c r="U615" s="10">
        <f>YEAR(SalesDataTable[[#This Row],[Order Date]])</f>
        <v>2026</v>
      </c>
      <c r="V615" s="9" t="str">
        <f>"Q"&amp;ROUNDUP(MONTH(SalesDataTable[[#This Row],[Order Date]])/3,0)</f>
        <v>Q2</v>
      </c>
      <c r="W615" s="6">
        <f>MONTH(SalesDataTable[[#This Row],[Order Date]])</f>
        <v>4</v>
      </c>
      <c r="X615" s="9" t="str">
        <f>TEXT(SalesDataTable[[#This Row],[Order Date]],"mmm")</f>
        <v>Apr</v>
      </c>
    </row>
    <row r="616" spans="1:24" ht="15.5">
      <c r="A616" s="3">
        <v>1514</v>
      </c>
      <c r="B616" s="4">
        <v>46132</v>
      </c>
      <c r="C616" s="12">
        <f>YEAR(SalesDataTable[[#This Row],[Order Date]])</f>
        <v>2026</v>
      </c>
      <c r="D616" s="15" t="str">
        <f>"Q"&amp;ROUNDUP(MONTH(SalesDataTable[[#This Row],[Order Date]])/3,0)</f>
        <v>Q2</v>
      </c>
      <c r="E616" s="12">
        <f>MONTH(SalesDataTable[[#This Row],[Order Date]])</f>
        <v>4</v>
      </c>
      <c r="F616" s="12" t="str">
        <f>TEXT(SalesDataTable[[#This Row],[Order Date]], "mmm")</f>
        <v>Apr</v>
      </c>
      <c r="G616" s="5" t="s">
        <v>11</v>
      </c>
      <c r="H616" s="5" t="s">
        <v>18</v>
      </c>
      <c r="I616" s="5" t="s">
        <v>19</v>
      </c>
      <c r="J616" s="5" t="s">
        <v>3</v>
      </c>
      <c r="K616" s="5" t="s">
        <v>9</v>
      </c>
      <c r="L616" s="5" t="s">
        <v>46</v>
      </c>
      <c r="M616" s="6">
        <v>3</v>
      </c>
      <c r="N616" s="7">
        <v>72.48</v>
      </c>
      <c r="O616" s="8">
        <v>0</v>
      </c>
      <c r="P616" s="7">
        <v>32.36</v>
      </c>
      <c r="Q616" s="7">
        <f t="shared" si="36"/>
        <v>217.44</v>
      </c>
      <c r="R616" s="7">
        <f t="shared" si="37"/>
        <v>97.08</v>
      </c>
      <c r="S616" s="7">
        <f t="shared" si="38"/>
        <v>120.36</v>
      </c>
      <c r="T616" s="9">
        <f t="shared" si="39"/>
        <v>0.55353200883002207</v>
      </c>
      <c r="U616" s="10">
        <f>YEAR(SalesDataTable[[#This Row],[Order Date]])</f>
        <v>2026</v>
      </c>
      <c r="V616" s="9" t="str">
        <f>"Q"&amp;ROUNDUP(MONTH(SalesDataTable[[#This Row],[Order Date]])/3,0)</f>
        <v>Q2</v>
      </c>
      <c r="W616" s="6">
        <f>MONTH(SalesDataTable[[#This Row],[Order Date]])</f>
        <v>4</v>
      </c>
      <c r="X616" s="9" t="str">
        <f>TEXT(SalesDataTable[[#This Row],[Order Date]],"mmm")</f>
        <v>Apr</v>
      </c>
    </row>
    <row r="617" spans="1:24" ht="15.5">
      <c r="A617" s="3">
        <v>1538</v>
      </c>
      <c r="B617" s="4">
        <v>46132</v>
      </c>
      <c r="C617" s="12">
        <f>YEAR(SalesDataTable[[#This Row],[Order Date]])</f>
        <v>2026</v>
      </c>
      <c r="D617" s="15" t="str">
        <f>"Q"&amp;ROUNDUP(MONTH(SalesDataTable[[#This Row],[Order Date]])/3,0)</f>
        <v>Q2</v>
      </c>
      <c r="E617" s="12">
        <f>MONTH(SalesDataTable[[#This Row],[Order Date]])</f>
        <v>4</v>
      </c>
      <c r="F617" s="12" t="str">
        <f>TEXT(SalesDataTable[[#This Row],[Order Date]], "mmm")</f>
        <v>Apr</v>
      </c>
      <c r="G617" s="5" t="s">
        <v>11</v>
      </c>
      <c r="H617" s="5" t="s">
        <v>12</v>
      </c>
      <c r="I617" s="5" t="s">
        <v>28</v>
      </c>
      <c r="J617" s="5" t="s">
        <v>13</v>
      </c>
      <c r="K617" s="5" t="s">
        <v>4</v>
      </c>
      <c r="L617" s="5" t="s">
        <v>5</v>
      </c>
      <c r="M617" s="6">
        <v>1</v>
      </c>
      <c r="N617" s="7">
        <v>81.98</v>
      </c>
      <c r="O617" s="8">
        <v>0</v>
      </c>
      <c r="P617" s="7">
        <v>43.15</v>
      </c>
      <c r="Q617" s="7">
        <f t="shared" si="36"/>
        <v>81.98</v>
      </c>
      <c r="R617" s="7">
        <f t="shared" si="37"/>
        <v>43.15</v>
      </c>
      <c r="S617" s="7">
        <f t="shared" si="38"/>
        <v>38.830000000000005</v>
      </c>
      <c r="T617" s="9">
        <f t="shared" si="39"/>
        <v>0.47365211027079779</v>
      </c>
      <c r="U617" s="10">
        <f>YEAR(SalesDataTable[[#This Row],[Order Date]])</f>
        <v>2026</v>
      </c>
      <c r="V617" s="9" t="str">
        <f>"Q"&amp;ROUNDUP(MONTH(SalesDataTable[[#This Row],[Order Date]])/3,0)</f>
        <v>Q2</v>
      </c>
      <c r="W617" s="6">
        <f>MONTH(SalesDataTable[[#This Row],[Order Date]])</f>
        <v>4</v>
      </c>
      <c r="X617" s="9" t="str">
        <f>TEXT(SalesDataTable[[#This Row],[Order Date]],"mmm")</f>
        <v>Apr</v>
      </c>
    </row>
    <row r="618" spans="1:24" ht="15.5">
      <c r="A618" s="3">
        <v>1679</v>
      </c>
      <c r="B618" s="4">
        <v>46132</v>
      </c>
      <c r="C618" s="12">
        <f>YEAR(SalesDataTable[[#This Row],[Order Date]])</f>
        <v>2026</v>
      </c>
      <c r="D618" s="15" t="str">
        <f>"Q"&amp;ROUNDUP(MONTH(SalesDataTable[[#This Row],[Order Date]])/3,0)</f>
        <v>Q2</v>
      </c>
      <c r="E618" s="12">
        <f>MONTH(SalesDataTable[[#This Row],[Order Date]])</f>
        <v>4</v>
      </c>
      <c r="F618" s="12" t="str">
        <f>TEXT(SalesDataTable[[#This Row],[Order Date]], "mmm")</f>
        <v>Apr</v>
      </c>
      <c r="G618" s="5" t="s">
        <v>20</v>
      </c>
      <c r="H618" s="5" t="s">
        <v>47</v>
      </c>
      <c r="I618" s="5" t="s">
        <v>28</v>
      </c>
      <c r="J618" s="5" t="s">
        <v>3</v>
      </c>
      <c r="K618" s="5" t="s">
        <v>14</v>
      </c>
      <c r="L618" s="5" t="s">
        <v>32</v>
      </c>
      <c r="M618" s="6">
        <v>1</v>
      </c>
      <c r="N618" s="7">
        <v>46.71</v>
      </c>
      <c r="O618" s="8">
        <v>0</v>
      </c>
      <c r="P618" s="7">
        <v>18.18</v>
      </c>
      <c r="Q618" s="7">
        <f t="shared" si="36"/>
        <v>46.71</v>
      </c>
      <c r="R618" s="7">
        <f t="shared" si="37"/>
        <v>18.18</v>
      </c>
      <c r="S618" s="7">
        <f t="shared" si="38"/>
        <v>28.53</v>
      </c>
      <c r="T618" s="9">
        <f t="shared" si="39"/>
        <v>0.61078998073217727</v>
      </c>
      <c r="U618" s="10">
        <f>YEAR(SalesDataTable[[#This Row],[Order Date]])</f>
        <v>2026</v>
      </c>
      <c r="V618" s="9" t="str">
        <f>"Q"&amp;ROUNDUP(MONTH(SalesDataTable[[#This Row],[Order Date]])/3,0)</f>
        <v>Q2</v>
      </c>
      <c r="W618" s="6">
        <f>MONTH(SalesDataTable[[#This Row],[Order Date]])</f>
        <v>4</v>
      </c>
      <c r="X618" s="9" t="str">
        <f>TEXT(SalesDataTable[[#This Row],[Order Date]],"mmm")</f>
        <v>Apr</v>
      </c>
    </row>
    <row r="619" spans="1:24" ht="15.5">
      <c r="A619" s="3">
        <v>1708</v>
      </c>
      <c r="B619" s="4">
        <v>46132</v>
      </c>
      <c r="C619" s="12">
        <f>YEAR(SalesDataTable[[#This Row],[Order Date]])</f>
        <v>2026</v>
      </c>
      <c r="D619" s="15" t="str">
        <f>"Q"&amp;ROUNDUP(MONTH(SalesDataTable[[#This Row],[Order Date]])/3,0)</f>
        <v>Q2</v>
      </c>
      <c r="E619" s="12">
        <f>MONTH(SalesDataTable[[#This Row],[Order Date]])</f>
        <v>4</v>
      </c>
      <c r="F619" s="12" t="str">
        <f>TEXT(SalesDataTable[[#This Row],[Order Date]], "mmm")</f>
        <v>Apr</v>
      </c>
      <c r="G619" s="5" t="s">
        <v>11</v>
      </c>
      <c r="H619" s="5" t="s">
        <v>25</v>
      </c>
      <c r="I619" s="5" t="s">
        <v>28</v>
      </c>
      <c r="J619" s="5" t="s">
        <v>13</v>
      </c>
      <c r="K619" s="5" t="s">
        <v>34</v>
      </c>
      <c r="L619" s="5" t="s">
        <v>35</v>
      </c>
      <c r="M619" s="6">
        <v>1</v>
      </c>
      <c r="N619" s="7">
        <v>41.01</v>
      </c>
      <c r="O619" s="8">
        <v>0</v>
      </c>
      <c r="P619" s="7">
        <v>14.5</v>
      </c>
      <c r="Q619" s="7">
        <f t="shared" si="36"/>
        <v>41.01</v>
      </c>
      <c r="R619" s="7">
        <f t="shared" si="37"/>
        <v>14.5</v>
      </c>
      <c r="S619" s="7">
        <f t="shared" si="38"/>
        <v>26.509999999999998</v>
      </c>
      <c r="T619" s="9">
        <f t="shared" si="39"/>
        <v>0.64642770056083876</v>
      </c>
      <c r="U619" s="10">
        <f>YEAR(SalesDataTable[[#This Row],[Order Date]])</f>
        <v>2026</v>
      </c>
      <c r="V619" s="9" t="str">
        <f>"Q"&amp;ROUNDUP(MONTH(SalesDataTable[[#This Row],[Order Date]])/3,0)</f>
        <v>Q2</v>
      </c>
      <c r="W619" s="6">
        <f>MONTH(SalesDataTable[[#This Row],[Order Date]])</f>
        <v>4</v>
      </c>
      <c r="X619" s="9" t="str">
        <f>TEXT(SalesDataTable[[#This Row],[Order Date]],"mmm")</f>
        <v>Apr</v>
      </c>
    </row>
    <row r="620" spans="1:24" ht="15.5">
      <c r="A620" s="3">
        <v>2686</v>
      </c>
      <c r="B620" s="4">
        <v>46132</v>
      </c>
      <c r="C620" s="12">
        <f>YEAR(SalesDataTable[[#This Row],[Order Date]])</f>
        <v>2026</v>
      </c>
      <c r="D620" s="15" t="str">
        <f>"Q"&amp;ROUNDUP(MONTH(SalesDataTable[[#This Row],[Order Date]])/3,0)</f>
        <v>Q2</v>
      </c>
      <c r="E620" s="12">
        <f>MONTH(SalesDataTable[[#This Row],[Order Date]])</f>
        <v>4</v>
      </c>
      <c r="F620" s="12" t="str">
        <f>TEXT(SalesDataTable[[#This Row],[Order Date]], "mmm")</f>
        <v>Apr</v>
      </c>
      <c r="G620" s="5" t="s">
        <v>6</v>
      </c>
      <c r="H620" s="5" t="s">
        <v>43</v>
      </c>
      <c r="I620" s="5" t="s">
        <v>2</v>
      </c>
      <c r="J620" s="5" t="s">
        <v>3</v>
      </c>
      <c r="K620" s="5" t="s">
        <v>9</v>
      </c>
      <c r="L620" s="5" t="s">
        <v>46</v>
      </c>
      <c r="M620" s="6">
        <v>1</v>
      </c>
      <c r="N620" s="7">
        <v>70.45</v>
      </c>
      <c r="O620" s="8">
        <v>0.05</v>
      </c>
      <c r="P620" s="7">
        <v>31.98</v>
      </c>
      <c r="Q620" s="7">
        <f t="shared" si="36"/>
        <v>66.927499999999995</v>
      </c>
      <c r="R620" s="7">
        <f t="shared" si="37"/>
        <v>31.98</v>
      </c>
      <c r="S620" s="7">
        <f t="shared" si="38"/>
        <v>34.947499999999991</v>
      </c>
      <c r="T620" s="9">
        <f t="shared" si="39"/>
        <v>0.52216951178514059</v>
      </c>
      <c r="U620" s="10">
        <f>YEAR(SalesDataTable[[#This Row],[Order Date]])</f>
        <v>2026</v>
      </c>
      <c r="V620" s="9" t="str">
        <f>"Q"&amp;ROUNDUP(MONTH(SalesDataTable[[#This Row],[Order Date]])/3,0)</f>
        <v>Q2</v>
      </c>
      <c r="W620" s="6">
        <f>MONTH(SalesDataTable[[#This Row],[Order Date]])</f>
        <v>4</v>
      </c>
      <c r="X620" s="9" t="str">
        <f>TEXT(SalesDataTable[[#This Row],[Order Date]],"mmm")</f>
        <v>Apr</v>
      </c>
    </row>
    <row r="621" spans="1:24" ht="15.5">
      <c r="A621" s="3">
        <v>3307</v>
      </c>
      <c r="B621" s="4">
        <v>46132</v>
      </c>
      <c r="C621" s="12">
        <f>YEAR(SalesDataTable[[#This Row],[Order Date]])</f>
        <v>2026</v>
      </c>
      <c r="D621" s="15" t="str">
        <f>"Q"&amp;ROUNDUP(MONTH(SalesDataTable[[#This Row],[Order Date]])/3,0)</f>
        <v>Q2</v>
      </c>
      <c r="E621" s="12">
        <f>MONTH(SalesDataTable[[#This Row],[Order Date]])</f>
        <v>4</v>
      </c>
      <c r="F621" s="12" t="str">
        <f>TEXT(SalesDataTable[[#This Row],[Order Date]], "mmm")</f>
        <v>Apr</v>
      </c>
      <c r="G621" s="5" t="s">
        <v>20</v>
      </c>
      <c r="H621" s="5" t="s">
        <v>47</v>
      </c>
      <c r="I621" s="5" t="s">
        <v>19</v>
      </c>
      <c r="J621" s="5" t="s">
        <v>16</v>
      </c>
      <c r="K621" s="5" t="s">
        <v>4</v>
      </c>
      <c r="L621" s="5" t="s">
        <v>22</v>
      </c>
      <c r="M621" s="6">
        <v>2</v>
      </c>
      <c r="N621" s="7">
        <v>51.39</v>
      </c>
      <c r="O621" s="8">
        <v>0.05</v>
      </c>
      <c r="P621" s="7">
        <v>22.28</v>
      </c>
      <c r="Q621" s="7">
        <f t="shared" si="36"/>
        <v>97.640999999999991</v>
      </c>
      <c r="R621" s="7">
        <f t="shared" si="37"/>
        <v>44.56</v>
      </c>
      <c r="S621" s="7">
        <f t="shared" si="38"/>
        <v>53.080999999999989</v>
      </c>
      <c r="T621" s="9">
        <f t="shared" si="39"/>
        <v>0.54363433393758764</v>
      </c>
      <c r="U621" s="10">
        <f>YEAR(SalesDataTable[[#This Row],[Order Date]])</f>
        <v>2026</v>
      </c>
      <c r="V621" s="9" t="str">
        <f>"Q"&amp;ROUNDUP(MONTH(SalesDataTable[[#This Row],[Order Date]])/3,0)</f>
        <v>Q2</v>
      </c>
      <c r="W621" s="6">
        <f>MONTH(SalesDataTable[[#This Row],[Order Date]])</f>
        <v>4</v>
      </c>
      <c r="X621" s="9" t="str">
        <f>TEXT(SalesDataTable[[#This Row],[Order Date]],"mmm")</f>
        <v>Apr</v>
      </c>
    </row>
    <row r="622" spans="1:24" ht="15.5">
      <c r="A622" s="3">
        <v>3772</v>
      </c>
      <c r="B622" s="4">
        <v>46132</v>
      </c>
      <c r="C622" s="12">
        <f>YEAR(SalesDataTable[[#This Row],[Order Date]])</f>
        <v>2026</v>
      </c>
      <c r="D622" s="15" t="str">
        <f>"Q"&amp;ROUNDUP(MONTH(SalesDataTable[[#This Row],[Order Date]])/3,0)</f>
        <v>Q2</v>
      </c>
      <c r="E622" s="12">
        <f>MONTH(SalesDataTable[[#This Row],[Order Date]])</f>
        <v>4</v>
      </c>
      <c r="F622" s="12" t="str">
        <f>TEXT(SalesDataTable[[#This Row],[Order Date]], "mmm")</f>
        <v>Apr</v>
      </c>
      <c r="G622" s="5" t="s">
        <v>0</v>
      </c>
      <c r="H622" s="5" t="s">
        <v>50</v>
      </c>
      <c r="I622" s="5" t="s">
        <v>19</v>
      </c>
      <c r="J622" s="5" t="s">
        <v>3</v>
      </c>
      <c r="K622" s="5" t="s">
        <v>23</v>
      </c>
      <c r="L622" s="5" t="s">
        <v>51</v>
      </c>
      <c r="M622" s="6">
        <v>2</v>
      </c>
      <c r="N622" s="7">
        <v>122.03</v>
      </c>
      <c r="O622" s="8">
        <v>0</v>
      </c>
      <c r="P622" s="7">
        <v>59.43</v>
      </c>
      <c r="Q622" s="7">
        <f t="shared" si="36"/>
        <v>244.06</v>
      </c>
      <c r="R622" s="7">
        <f t="shared" si="37"/>
        <v>118.86</v>
      </c>
      <c r="S622" s="7">
        <f t="shared" si="38"/>
        <v>125.2</v>
      </c>
      <c r="T622" s="9">
        <f t="shared" si="39"/>
        <v>0.51298860935835455</v>
      </c>
      <c r="U622" s="10">
        <f>YEAR(SalesDataTable[[#This Row],[Order Date]])</f>
        <v>2026</v>
      </c>
      <c r="V622" s="9" t="str">
        <f>"Q"&amp;ROUNDUP(MONTH(SalesDataTable[[#This Row],[Order Date]])/3,0)</f>
        <v>Q2</v>
      </c>
      <c r="W622" s="6">
        <f>MONTH(SalesDataTable[[#This Row],[Order Date]])</f>
        <v>4</v>
      </c>
      <c r="X622" s="9" t="str">
        <f>TEXT(SalesDataTable[[#This Row],[Order Date]],"mmm")</f>
        <v>Apr</v>
      </c>
    </row>
    <row r="623" spans="1:24" ht="15.5">
      <c r="A623" s="3">
        <v>3877</v>
      </c>
      <c r="B623" s="4">
        <v>46132</v>
      </c>
      <c r="C623" s="12">
        <f>YEAR(SalesDataTable[[#This Row],[Order Date]])</f>
        <v>2026</v>
      </c>
      <c r="D623" s="15" t="str">
        <f>"Q"&amp;ROUNDUP(MONTH(SalesDataTable[[#This Row],[Order Date]])/3,0)</f>
        <v>Q2</v>
      </c>
      <c r="E623" s="12">
        <f>MONTH(SalesDataTable[[#This Row],[Order Date]])</f>
        <v>4</v>
      </c>
      <c r="F623" s="12" t="str">
        <f>TEXT(SalesDataTable[[#This Row],[Order Date]], "mmm")</f>
        <v>Apr</v>
      </c>
      <c r="G623" s="5" t="s">
        <v>20</v>
      </c>
      <c r="H623" s="5" t="s">
        <v>21</v>
      </c>
      <c r="I623" s="5" t="s">
        <v>2</v>
      </c>
      <c r="J623" s="5" t="s">
        <v>13</v>
      </c>
      <c r="K623" s="5" t="s">
        <v>14</v>
      </c>
      <c r="L623" s="5" t="s">
        <v>44</v>
      </c>
      <c r="M623" s="6">
        <v>3</v>
      </c>
      <c r="N623" s="7">
        <v>132.07</v>
      </c>
      <c r="O623" s="8">
        <v>0.05</v>
      </c>
      <c r="P623" s="7">
        <v>66.41</v>
      </c>
      <c r="Q623" s="7">
        <f t="shared" si="36"/>
        <v>376.39949999999999</v>
      </c>
      <c r="R623" s="7">
        <f t="shared" si="37"/>
        <v>199.23</v>
      </c>
      <c r="S623" s="7">
        <f t="shared" si="38"/>
        <v>177.1695</v>
      </c>
      <c r="T623" s="9">
        <f t="shared" si="39"/>
        <v>0.47069536489819991</v>
      </c>
      <c r="U623" s="10">
        <f>YEAR(SalesDataTable[[#This Row],[Order Date]])</f>
        <v>2026</v>
      </c>
      <c r="V623" s="9" t="str">
        <f>"Q"&amp;ROUNDUP(MONTH(SalesDataTable[[#This Row],[Order Date]])/3,0)</f>
        <v>Q2</v>
      </c>
      <c r="W623" s="6">
        <f>MONTH(SalesDataTable[[#This Row],[Order Date]])</f>
        <v>4</v>
      </c>
      <c r="X623" s="9" t="str">
        <f>TEXT(SalesDataTable[[#This Row],[Order Date]],"mmm")</f>
        <v>Apr</v>
      </c>
    </row>
    <row r="624" spans="1:24" ht="15.5">
      <c r="A624" s="3">
        <v>4117</v>
      </c>
      <c r="B624" s="4">
        <v>46132</v>
      </c>
      <c r="C624" s="12">
        <f>YEAR(SalesDataTable[[#This Row],[Order Date]])</f>
        <v>2026</v>
      </c>
      <c r="D624" s="15" t="str">
        <f>"Q"&amp;ROUNDUP(MONTH(SalesDataTable[[#This Row],[Order Date]])/3,0)</f>
        <v>Q2</v>
      </c>
      <c r="E624" s="12">
        <f>MONTH(SalesDataTable[[#This Row],[Order Date]])</f>
        <v>4</v>
      </c>
      <c r="F624" s="12" t="str">
        <f>TEXT(SalesDataTable[[#This Row],[Order Date]], "mmm")</f>
        <v>Apr</v>
      </c>
      <c r="G624" s="5" t="s">
        <v>20</v>
      </c>
      <c r="H624" s="5" t="s">
        <v>31</v>
      </c>
      <c r="I624" s="5" t="s">
        <v>28</v>
      </c>
      <c r="J624" s="5" t="s">
        <v>3</v>
      </c>
      <c r="K624" s="5" t="s">
        <v>4</v>
      </c>
      <c r="L624" s="5" t="s">
        <v>26</v>
      </c>
      <c r="M624" s="6">
        <v>1</v>
      </c>
      <c r="N624" s="7">
        <v>41.04</v>
      </c>
      <c r="O624" s="8">
        <v>0.1</v>
      </c>
      <c r="P624" s="7">
        <v>17.02</v>
      </c>
      <c r="Q624" s="7">
        <f t="shared" si="36"/>
        <v>36.936</v>
      </c>
      <c r="R624" s="7">
        <f t="shared" si="37"/>
        <v>17.02</v>
      </c>
      <c r="S624" s="7">
        <f t="shared" si="38"/>
        <v>19.916</v>
      </c>
      <c r="T624" s="9">
        <f t="shared" si="39"/>
        <v>0.53920294563569415</v>
      </c>
      <c r="U624" s="10">
        <f>YEAR(SalesDataTable[[#This Row],[Order Date]])</f>
        <v>2026</v>
      </c>
      <c r="V624" s="9" t="str">
        <f>"Q"&amp;ROUNDUP(MONTH(SalesDataTable[[#This Row],[Order Date]])/3,0)</f>
        <v>Q2</v>
      </c>
      <c r="W624" s="6">
        <f>MONTH(SalesDataTable[[#This Row],[Order Date]])</f>
        <v>4</v>
      </c>
      <c r="X624" s="9" t="str">
        <f>TEXT(SalesDataTable[[#This Row],[Order Date]],"mmm")</f>
        <v>Apr</v>
      </c>
    </row>
    <row r="625" spans="1:24" ht="15.5">
      <c r="A625" s="3">
        <v>4562</v>
      </c>
      <c r="B625" s="4">
        <v>46132</v>
      </c>
      <c r="C625" s="12">
        <f>YEAR(SalesDataTable[[#This Row],[Order Date]])</f>
        <v>2026</v>
      </c>
      <c r="D625" s="15" t="str">
        <f>"Q"&amp;ROUNDUP(MONTH(SalesDataTable[[#This Row],[Order Date]])/3,0)</f>
        <v>Q2</v>
      </c>
      <c r="E625" s="12">
        <f>MONTH(SalesDataTable[[#This Row],[Order Date]])</f>
        <v>4</v>
      </c>
      <c r="F625" s="12" t="str">
        <f>TEXT(SalesDataTable[[#This Row],[Order Date]], "mmm")</f>
        <v>Apr</v>
      </c>
      <c r="G625" s="5" t="s">
        <v>6</v>
      </c>
      <c r="H625" s="5" t="s">
        <v>7</v>
      </c>
      <c r="I625" s="5" t="s">
        <v>19</v>
      </c>
      <c r="J625" s="5" t="s">
        <v>13</v>
      </c>
      <c r="K625" s="5" t="s">
        <v>34</v>
      </c>
      <c r="L625" s="5" t="s">
        <v>35</v>
      </c>
      <c r="M625" s="6">
        <v>2</v>
      </c>
      <c r="N625" s="7">
        <v>40.56</v>
      </c>
      <c r="O625" s="8">
        <v>0</v>
      </c>
      <c r="P625" s="7">
        <v>15.09</v>
      </c>
      <c r="Q625" s="7">
        <f t="shared" si="36"/>
        <v>81.12</v>
      </c>
      <c r="R625" s="7">
        <f t="shared" si="37"/>
        <v>30.18</v>
      </c>
      <c r="S625" s="7">
        <f t="shared" si="38"/>
        <v>50.940000000000005</v>
      </c>
      <c r="T625" s="9">
        <f t="shared" si="39"/>
        <v>0.62795857988165682</v>
      </c>
      <c r="U625" s="10">
        <f>YEAR(SalesDataTable[[#This Row],[Order Date]])</f>
        <v>2026</v>
      </c>
      <c r="V625" s="9" t="str">
        <f>"Q"&amp;ROUNDUP(MONTH(SalesDataTable[[#This Row],[Order Date]])/3,0)</f>
        <v>Q2</v>
      </c>
      <c r="W625" s="6">
        <f>MONTH(SalesDataTable[[#This Row],[Order Date]])</f>
        <v>4</v>
      </c>
      <c r="X625" s="9" t="str">
        <f>TEXT(SalesDataTable[[#This Row],[Order Date]],"mmm")</f>
        <v>Apr</v>
      </c>
    </row>
    <row r="626" spans="1:24" ht="15.5">
      <c r="A626" s="3">
        <v>4683</v>
      </c>
      <c r="B626" s="4">
        <v>46132</v>
      </c>
      <c r="C626" s="12">
        <f>YEAR(SalesDataTable[[#This Row],[Order Date]])</f>
        <v>2026</v>
      </c>
      <c r="D626" s="15" t="str">
        <f>"Q"&amp;ROUNDUP(MONTH(SalesDataTable[[#This Row],[Order Date]])/3,0)</f>
        <v>Q2</v>
      </c>
      <c r="E626" s="12">
        <f>MONTH(SalesDataTable[[#This Row],[Order Date]])</f>
        <v>4</v>
      </c>
      <c r="F626" s="12" t="str">
        <f>TEXT(SalesDataTable[[#This Row],[Order Date]], "mmm")</f>
        <v>Apr</v>
      </c>
      <c r="G626" s="5" t="s">
        <v>11</v>
      </c>
      <c r="H626" s="5" t="s">
        <v>52</v>
      </c>
      <c r="I626" s="5" t="s">
        <v>2</v>
      </c>
      <c r="J626" s="5" t="s">
        <v>16</v>
      </c>
      <c r="K626" s="5" t="s">
        <v>34</v>
      </c>
      <c r="L626" s="5" t="s">
        <v>45</v>
      </c>
      <c r="M626" s="6">
        <v>3</v>
      </c>
      <c r="N626" s="7">
        <v>51.36</v>
      </c>
      <c r="O626" s="8">
        <v>0</v>
      </c>
      <c r="P626" s="7">
        <v>22.05</v>
      </c>
      <c r="Q626" s="7">
        <f t="shared" si="36"/>
        <v>154.07999999999998</v>
      </c>
      <c r="R626" s="7">
        <f t="shared" si="37"/>
        <v>66.150000000000006</v>
      </c>
      <c r="S626" s="7">
        <f t="shared" si="38"/>
        <v>87.929999999999978</v>
      </c>
      <c r="T626" s="9">
        <f t="shared" si="39"/>
        <v>0.57067757009345788</v>
      </c>
      <c r="U626" s="10">
        <f>YEAR(SalesDataTable[[#This Row],[Order Date]])</f>
        <v>2026</v>
      </c>
      <c r="V626" s="9" t="str">
        <f>"Q"&amp;ROUNDUP(MONTH(SalesDataTable[[#This Row],[Order Date]])/3,0)</f>
        <v>Q2</v>
      </c>
      <c r="W626" s="6">
        <f>MONTH(SalesDataTable[[#This Row],[Order Date]])</f>
        <v>4</v>
      </c>
      <c r="X626" s="9" t="str">
        <f>TEXT(SalesDataTable[[#This Row],[Order Date]],"mmm")</f>
        <v>Apr</v>
      </c>
    </row>
    <row r="627" spans="1:24" ht="15.5">
      <c r="A627" s="3">
        <v>308</v>
      </c>
      <c r="B627" s="4">
        <v>46133</v>
      </c>
      <c r="C627" s="12">
        <f>YEAR(SalesDataTable[[#This Row],[Order Date]])</f>
        <v>2026</v>
      </c>
      <c r="D627" s="15" t="str">
        <f>"Q"&amp;ROUNDUP(MONTH(SalesDataTable[[#This Row],[Order Date]])/3,0)</f>
        <v>Q2</v>
      </c>
      <c r="E627" s="12">
        <f>MONTH(SalesDataTable[[#This Row],[Order Date]])</f>
        <v>4</v>
      </c>
      <c r="F627" s="12" t="str">
        <f>TEXT(SalesDataTable[[#This Row],[Order Date]], "mmm")</f>
        <v>Apr</v>
      </c>
      <c r="G627" s="5" t="s">
        <v>20</v>
      </c>
      <c r="H627" s="5" t="s">
        <v>31</v>
      </c>
      <c r="I627" s="5" t="s">
        <v>2</v>
      </c>
      <c r="J627" s="5" t="s">
        <v>3</v>
      </c>
      <c r="K627" s="5" t="s">
        <v>9</v>
      </c>
      <c r="L627" s="5" t="s">
        <v>10</v>
      </c>
      <c r="M627" s="6">
        <v>6</v>
      </c>
      <c r="N627" s="7">
        <v>93.58</v>
      </c>
      <c r="O627" s="8">
        <v>0</v>
      </c>
      <c r="P627" s="7">
        <v>46.68</v>
      </c>
      <c r="Q627" s="7">
        <f t="shared" si="36"/>
        <v>561.48</v>
      </c>
      <c r="R627" s="7">
        <f t="shared" si="37"/>
        <v>280.08</v>
      </c>
      <c r="S627" s="7">
        <f t="shared" si="38"/>
        <v>281.40000000000003</v>
      </c>
      <c r="T627" s="9">
        <f t="shared" si="39"/>
        <v>0.5011754648429152</v>
      </c>
      <c r="U627" s="10">
        <f>YEAR(SalesDataTable[[#This Row],[Order Date]])</f>
        <v>2026</v>
      </c>
      <c r="V627" s="9" t="str">
        <f>"Q"&amp;ROUNDUP(MONTH(SalesDataTable[[#This Row],[Order Date]])/3,0)</f>
        <v>Q2</v>
      </c>
      <c r="W627" s="6">
        <f>MONTH(SalesDataTable[[#This Row],[Order Date]])</f>
        <v>4</v>
      </c>
      <c r="X627" s="9" t="str">
        <f>TEXT(SalesDataTable[[#This Row],[Order Date]],"mmm")</f>
        <v>Apr</v>
      </c>
    </row>
    <row r="628" spans="1:24" ht="15.5">
      <c r="A628" s="3">
        <v>773</v>
      </c>
      <c r="B628" s="4">
        <v>46133</v>
      </c>
      <c r="C628" s="12">
        <f>YEAR(SalesDataTable[[#This Row],[Order Date]])</f>
        <v>2026</v>
      </c>
      <c r="D628" s="15" t="str">
        <f>"Q"&amp;ROUNDUP(MONTH(SalesDataTable[[#This Row],[Order Date]])/3,0)</f>
        <v>Q2</v>
      </c>
      <c r="E628" s="12">
        <f>MONTH(SalesDataTable[[#This Row],[Order Date]])</f>
        <v>4</v>
      </c>
      <c r="F628" s="12" t="str">
        <f>TEXT(SalesDataTable[[#This Row],[Order Date]], "mmm")</f>
        <v>Apr</v>
      </c>
      <c r="G628" s="5" t="s">
        <v>20</v>
      </c>
      <c r="H628" s="5" t="s">
        <v>31</v>
      </c>
      <c r="I628" s="5" t="s">
        <v>2</v>
      </c>
      <c r="J628" s="5" t="s">
        <v>16</v>
      </c>
      <c r="K628" s="5" t="s">
        <v>4</v>
      </c>
      <c r="L628" s="5" t="s">
        <v>5</v>
      </c>
      <c r="M628" s="6">
        <v>5</v>
      </c>
      <c r="N628" s="7">
        <v>80.16</v>
      </c>
      <c r="O628" s="8">
        <v>0.1</v>
      </c>
      <c r="P628" s="7">
        <v>42.5</v>
      </c>
      <c r="Q628" s="7">
        <f t="shared" si="36"/>
        <v>360.71999999999997</v>
      </c>
      <c r="R628" s="7">
        <f t="shared" si="37"/>
        <v>212.5</v>
      </c>
      <c r="S628" s="7">
        <f t="shared" si="38"/>
        <v>148.21999999999997</v>
      </c>
      <c r="T628" s="9">
        <f t="shared" si="39"/>
        <v>0.41090042137946325</v>
      </c>
      <c r="U628" s="10">
        <f>YEAR(SalesDataTable[[#This Row],[Order Date]])</f>
        <v>2026</v>
      </c>
      <c r="V628" s="9" t="str">
        <f>"Q"&amp;ROUNDUP(MONTH(SalesDataTable[[#This Row],[Order Date]])/3,0)</f>
        <v>Q2</v>
      </c>
      <c r="W628" s="6">
        <f>MONTH(SalesDataTable[[#This Row],[Order Date]])</f>
        <v>4</v>
      </c>
      <c r="X628" s="9" t="str">
        <f>TEXT(SalesDataTable[[#This Row],[Order Date]],"mmm")</f>
        <v>Apr</v>
      </c>
    </row>
    <row r="629" spans="1:24" ht="15.5">
      <c r="A629" s="3">
        <v>1303</v>
      </c>
      <c r="B629" s="4">
        <v>46133</v>
      </c>
      <c r="C629" s="12">
        <f>YEAR(SalesDataTable[[#This Row],[Order Date]])</f>
        <v>2026</v>
      </c>
      <c r="D629" s="15" t="str">
        <f>"Q"&amp;ROUNDUP(MONTH(SalesDataTable[[#This Row],[Order Date]])/3,0)</f>
        <v>Q2</v>
      </c>
      <c r="E629" s="12">
        <f>MONTH(SalesDataTable[[#This Row],[Order Date]])</f>
        <v>4</v>
      </c>
      <c r="F629" s="12" t="str">
        <f>TEXT(SalesDataTable[[#This Row],[Order Date]], "mmm")</f>
        <v>Apr</v>
      </c>
      <c r="G629" s="5" t="s">
        <v>6</v>
      </c>
      <c r="H629" s="5" t="s">
        <v>43</v>
      </c>
      <c r="I629" s="5" t="s">
        <v>2</v>
      </c>
      <c r="J629" s="5" t="s">
        <v>13</v>
      </c>
      <c r="K629" s="5" t="s">
        <v>9</v>
      </c>
      <c r="L629" s="5" t="s">
        <v>17</v>
      </c>
      <c r="M629" s="6">
        <v>1</v>
      </c>
      <c r="N629" s="7">
        <v>142.22999999999999</v>
      </c>
      <c r="O629" s="8">
        <v>0.05</v>
      </c>
      <c r="P629" s="7">
        <v>77.66</v>
      </c>
      <c r="Q629" s="7">
        <f t="shared" si="36"/>
        <v>135.11849999999998</v>
      </c>
      <c r="R629" s="7">
        <f t="shared" si="37"/>
        <v>77.66</v>
      </c>
      <c r="S629" s="7">
        <f t="shared" si="38"/>
        <v>57.458499999999987</v>
      </c>
      <c r="T629" s="9">
        <f t="shared" si="39"/>
        <v>0.42524524768999061</v>
      </c>
      <c r="U629" s="10">
        <f>YEAR(SalesDataTable[[#This Row],[Order Date]])</f>
        <v>2026</v>
      </c>
      <c r="V629" s="9" t="str">
        <f>"Q"&amp;ROUNDUP(MONTH(SalesDataTable[[#This Row],[Order Date]])/3,0)</f>
        <v>Q2</v>
      </c>
      <c r="W629" s="6">
        <f>MONTH(SalesDataTable[[#This Row],[Order Date]])</f>
        <v>4</v>
      </c>
      <c r="X629" s="9" t="str">
        <f>TEXT(SalesDataTable[[#This Row],[Order Date]],"mmm")</f>
        <v>Apr</v>
      </c>
    </row>
    <row r="630" spans="1:24" ht="15.5">
      <c r="A630" s="3">
        <v>1348</v>
      </c>
      <c r="B630" s="4">
        <v>46133</v>
      </c>
      <c r="C630" s="12">
        <f>YEAR(SalesDataTable[[#This Row],[Order Date]])</f>
        <v>2026</v>
      </c>
      <c r="D630" s="15" t="str">
        <f>"Q"&amp;ROUNDUP(MONTH(SalesDataTable[[#This Row],[Order Date]])/3,0)</f>
        <v>Q2</v>
      </c>
      <c r="E630" s="12">
        <f>MONTH(SalesDataTable[[#This Row],[Order Date]])</f>
        <v>4</v>
      </c>
      <c r="F630" s="12" t="str">
        <f>TEXT(SalesDataTable[[#This Row],[Order Date]], "mmm")</f>
        <v>Apr</v>
      </c>
      <c r="G630" s="5" t="s">
        <v>6</v>
      </c>
      <c r="H630" s="5" t="s">
        <v>49</v>
      </c>
      <c r="I630" s="5" t="s">
        <v>2</v>
      </c>
      <c r="J630" s="5" t="s">
        <v>3</v>
      </c>
      <c r="K630" s="5" t="s">
        <v>9</v>
      </c>
      <c r="L630" s="5" t="s">
        <v>46</v>
      </c>
      <c r="M630" s="6">
        <v>2</v>
      </c>
      <c r="N630" s="7">
        <v>71.77</v>
      </c>
      <c r="O630" s="8">
        <v>0</v>
      </c>
      <c r="P630" s="7">
        <v>32.450000000000003</v>
      </c>
      <c r="Q630" s="7">
        <f t="shared" si="36"/>
        <v>143.54</v>
      </c>
      <c r="R630" s="7">
        <f t="shared" si="37"/>
        <v>64.900000000000006</v>
      </c>
      <c r="S630" s="7">
        <f t="shared" si="38"/>
        <v>78.639999999999986</v>
      </c>
      <c r="T630" s="9">
        <f t="shared" si="39"/>
        <v>0.54786122335237553</v>
      </c>
      <c r="U630" s="10">
        <f>YEAR(SalesDataTable[[#This Row],[Order Date]])</f>
        <v>2026</v>
      </c>
      <c r="V630" s="9" t="str">
        <f>"Q"&amp;ROUNDUP(MONTH(SalesDataTable[[#This Row],[Order Date]])/3,0)</f>
        <v>Q2</v>
      </c>
      <c r="W630" s="6">
        <f>MONTH(SalesDataTable[[#This Row],[Order Date]])</f>
        <v>4</v>
      </c>
      <c r="X630" s="9" t="str">
        <f>TEXT(SalesDataTable[[#This Row],[Order Date]],"mmm")</f>
        <v>Apr</v>
      </c>
    </row>
    <row r="631" spans="1:24" ht="15.5">
      <c r="A631" s="3">
        <v>1496</v>
      </c>
      <c r="B631" s="4">
        <v>46133</v>
      </c>
      <c r="C631" s="12">
        <f>YEAR(SalesDataTable[[#This Row],[Order Date]])</f>
        <v>2026</v>
      </c>
      <c r="D631" s="15" t="str">
        <f>"Q"&amp;ROUNDUP(MONTH(SalesDataTable[[#This Row],[Order Date]])/3,0)</f>
        <v>Q2</v>
      </c>
      <c r="E631" s="12">
        <f>MONTH(SalesDataTable[[#This Row],[Order Date]])</f>
        <v>4</v>
      </c>
      <c r="F631" s="12" t="str">
        <f>TEXT(SalesDataTable[[#This Row],[Order Date]], "mmm")</f>
        <v>Apr</v>
      </c>
      <c r="G631" s="5" t="s">
        <v>0</v>
      </c>
      <c r="H631" s="5" t="s">
        <v>1</v>
      </c>
      <c r="I631" s="5" t="s">
        <v>28</v>
      </c>
      <c r="J631" s="5" t="s">
        <v>3</v>
      </c>
      <c r="K631" s="5" t="s">
        <v>9</v>
      </c>
      <c r="L631" s="5" t="s">
        <v>46</v>
      </c>
      <c r="M631" s="6">
        <v>1</v>
      </c>
      <c r="N631" s="7">
        <v>71.23</v>
      </c>
      <c r="O631" s="8">
        <v>0.05</v>
      </c>
      <c r="P631" s="7">
        <v>33.28</v>
      </c>
      <c r="Q631" s="7">
        <f t="shared" si="36"/>
        <v>67.668499999999995</v>
      </c>
      <c r="R631" s="7">
        <f t="shared" si="37"/>
        <v>33.28</v>
      </c>
      <c r="S631" s="7">
        <f t="shared" si="38"/>
        <v>34.388499999999993</v>
      </c>
      <c r="T631" s="9">
        <f t="shared" si="39"/>
        <v>0.50819066478494423</v>
      </c>
      <c r="U631" s="10">
        <f>YEAR(SalesDataTable[[#This Row],[Order Date]])</f>
        <v>2026</v>
      </c>
      <c r="V631" s="9" t="str">
        <f>"Q"&amp;ROUNDUP(MONTH(SalesDataTable[[#This Row],[Order Date]])/3,0)</f>
        <v>Q2</v>
      </c>
      <c r="W631" s="6">
        <f>MONTH(SalesDataTable[[#This Row],[Order Date]])</f>
        <v>4</v>
      </c>
      <c r="X631" s="9" t="str">
        <f>TEXT(SalesDataTable[[#This Row],[Order Date]],"mmm")</f>
        <v>Apr</v>
      </c>
    </row>
    <row r="632" spans="1:24" ht="15.5">
      <c r="A632" s="3">
        <v>1695</v>
      </c>
      <c r="B632" s="4">
        <v>46133</v>
      </c>
      <c r="C632" s="12">
        <f>YEAR(SalesDataTable[[#This Row],[Order Date]])</f>
        <v>2026</v>
      </c>
      <c r="D632" s="15" t="str">
        <f>"Q"&amp;ROUNDUP(MONTH(SalesDataTable[[#This Row],[Order Date]])/3,0)</f>
        <v>Q2</v>
      </c>
      <c r="E632" s="12">
        <f>MONTH(SalesDataTable[[#This Row],[Order Date]])</f>
        <v>4</v>
      </c>
      <c r="F632" s="12" t="str">
        <f>TEXT(SalesDataTable[[#This Row],[Order Date]], "mmm")</f>
        <v>Apr</v>
      </c>
      <c r="G632" s="5" t="s">
        <v>0</v>
      </c>
      <c r="H632" s="5" t="s">
        <v>1</v>
      </c>
      <c r="I632" s="5" t="s">
        <v>19</v>
      </c>
      <c r="J632" s="5" t="s">
        <v>3</v>
      </c>
      <c r="K632" s="5" t="s">
        <v>9</v>
      </c>
      <c r="L632" s="5" t="s">
        <v>46</v>
      </c>
      <c r="M632" s="6">
        <v>1</v>
      </c>
      <c r="N632" s="7">
        <v>71.239999999999995</v>
      </c>
      <c r="O632" s="8">
        <v>0.1</v>
      </c>
      <c r="P632" s="7">
        <v>33.07</v>
      </c>
      <c r="Q632" s="7">
        <f t="shared" si="36"/>
        <v>64.116</v>
      </c>
      <c r="R632" s="7">
        <f t="shared" si="37"/>
        <v>33.07</v>
      </c>
      <c r="S632" s="7">
        <f t="shared" si="38"/>
        <v>31.045999999999999</v>
      </c>
      <c r="T632" s="9">
        <f t="shared" si="39"/>
        <v>0.48421610830369954</v>
      </c>
      <c r="U632" s="10">
        <f>YEAR(SalesDataTable[[#This Row],[Order Date]])</f>
        <v>2026</v>
      </c>
      <c r="V632" s="9" t="str">
        <f>"Q"&amp;ROUNDUP(MONTH(SalesDataTable[[#This Row],[Order Date]])/3,0)</f>
        <v>Q2</v>
      </c>
      <c r="W632" s="6">
        <f>MONTH(SalesDataTable[[#This Row],[Order Date]])</f>
        <v>4</v>
      </c>
      <c r="X632" s="9" t="str">
        <f>TEXT(SalesDataTable[[#This Row],[Order Date]],"mmm")</f>
        <v>Apr</v>
      </c>
    </row>
    <row r="633" spans="1:24" ht="15.5">
      <c r="A633" s="3">
        <v>2812</v>
      </c>
      <c r="B633" s="4">
        <v>46133</v>
      </c>
      <c r="C633" s="12">
        <f>YEAR(SalesDataTable[[#This Row],[Order Date]])</f>
        <v>2026</v>
      </c>
      <c r="D633" s="15" t="str">
        <f>"Q"&amp;ROUNDUP(MONTH(SalesDataTable[[#This Row],[Order Date]])/3,0)</f>
        <v>Q2</v>
      </c>
      <c r="E633" s="12">
        <f>MONTH(SalesDataTable[[#This Row],[Order Date]])</f>
        <v>4</v>
      </c>
      <c r="F633" s="12" t="str">
        <f>TEXT(SalesDataTable[[#This Row],[Order Date]], "mmm")</f>
        <v>Apr</v>
      </c>
      <c r="G633" s="5" t="s">
        <v>6</v>
      </c>
      <c r="H633" s="5" t="s">
        <v>27</v>
      </c>
      <c r="I633" s="5" t="s">
        <v>2</v>
      </c>
      <c r="J633" s="5" t="s">
        <v>13</v>
      </c>
      <c r="K633" s="5" t="s">
        <v>4</v>
      </c>
      <c r="L633" s="5" t="s">
        <v>22</v>
      </c>
      <c r="M633" s="6">
        <v>1</v>
      </c>
      <c r="N633" s="7">
        <v>51.39</v>
      </c>
      <c r="O633" s="8">
        <v>0</v>
      </c>
      <c r="P633" s="7">
        <v>22.08</v>
      </c>
      <c r="Q633" s="7">
        <f t="shared" si="36"/>
        <v>51.39</v>
      </c>
      <c r="R633" s="7">
        <f t="shared" si="37"/>
        <v>22.08</v>
      </c>
      <c r="S633" s="7">
        <f t="shared" si="38"/>
        <v>29.310000000000002</v>
      </c>
      <c r="T633" s="9">
        <f t="shared" si="39"/>
        <v>0.57034442498540572</v>
      </c>
      <c r="U633" s="10">
        <f>YEAR(SalesDataTable[[#This Row],[Order Date]])</f>
        <v>2026</v>
      </c>
      <c r="V633" s="9" t="str">
        <f>"Q"&amp;ROUNDUP(MONTH(SalesDataTable[[#This Row],[Order Date]])/3,0)</f>
        <v>Q2</v>
      </c>
      <c r="W633" s="6">
        <f>MONTH(SalesDataTable[[#This Row],[Order Date]])</f>
        <v>4</v>
      </c>
      <c r="X633" s="9" t="str">
        <f>TEXT(SalesDataTable[[#This Row],[Order Date]],"mmm")</f>
        <v>Apr</v>
      </c>
    </row>
    <row r="634" spans="1:24" ht="15.5">
      <c r="A634" s="3">
        <v>3017</v>
      </c>
      <c r="B634" s="4">
        <v>46133</v>
      </c>
      <c r="C634" s="12">
        <f>YEAR(SalesDataTable[[#This Row],[Order Date]])</f>
        <v>2026</v>
      </c>
      <c r="D634" s="15" t="str">
        <f>"Q"&amp;ROUNDUP(MONTH(SalesDataTable[[#This Row],[Order Date]])/3,0)</f>
        <v>Q2</v>
      </c>
      <c r="E634" s="12">
        <f>MONTH(SalesDataTable[[#This Row],[Order Date]])</f>
        <v>4</v>
      </c>
      <c r="F634" s="12" t="str">
        <f>TEXT(SalesDataTable[[#This Row],[Order Date]], "mmm")</f>
        <v>Apr</v>
      </c>
      <c r="G634" s="5" t="s">
        <v>6</v>
      </c>
      <c r="H634" s="5" t="s">
        <v>43</v>
      </c>
      <c r="I634" s="5" t="s">
        <v>2</v>
      </c>
      <c r="J634" s="5" t="s">
        <v>3</v>
      </c>
      <c r="K634" s="5" t="s">
        <v>4</v>
      </c>
      <c r="L634" s="5" t="s">
        <v>30</v>
      </c>
      <c r="M634" s="6">
        <v>1</v>
      </c>
      <c r="N634" s="7">
        <v>102.64</v>
      </c>
      <c r="O634" s="8">
        <v>0</v>
      </c>
      <c r="P634" s="7">
        <v>51.86</v>
      </c>
      <c r="Q634" s="7">
        <f t="shared" si="36"/>
        <v>102.64</v>
      </c>
      <c r="R634" s="7">
        <f t="shared" si="37"/>
        <v>51.86</v>
      </c>
      <c r="S634" s="7">
        <f t="shared" si="38"/>
        <v>50.78</v>
      </c>
      <c r="T634" s="9">
        <f t="shared" si="39"/>
        <v>0.49473889321901793</v>
      </c>
      <c r="U634" s="10">
        <f>YEAR(SalesDataTable[[#This Row],[Order Date]])</f>
        <v>2026</v>
      </c>
      <c r="V634" s="9" t="str">
        <f>"Q"&amp;ROUNDUP(MONTH(SalesDataTable[[#This Row],[Order Date]])/3,0)</f>
        <v>Q2</v>
      </c>
      <c r="W634" s="6">
        <f>MONTH(SalesDataTable[[#This Row],[Order Date]])</f>
        <v>4</v>
      </c>
      <c r="X634" s="9" t="str">
        <f>TEXT(SalesDataTable[[#This Row],[Order Date]],"mmm")</f>
        <v>Apr</v>
      </c>
    </row>
    <row r="635" spans="1:24" ht="15.5">
      <c r="A635" s="3">
        <v>3719</v>
      </c>
      <c r="B635" s="4">
        <v>46133</v>
      </c>
      <c r="C635" s="12">
        <f>YEAR(SalesDataTable[[#This Row],[Order Date]])</f>
        <v>2026</v>
      </c>
      <c r="D635" s="15" t="str">
        <f>"Q"&amp;ROUNDUP(MONTH(SalesDataTable[[#This Row],[Order Date]])/3,0)</f>
        <v>Q2</v>
      </c>
      <c r="E635" s="12">
        <f>MONTH(SalesDataTable[[#This Row],[Order Date]])</f>
        <v>4</v>
      </c>
      <c r="F635" s="12" t="str">
        <f>TEXT(SalesDataTable[[#This Row],[Order Date]], "mmm")</f>
        <v>Apr</v>
      </c>
      <c r="G635" s="5" t="s">
        <v>11</v>
      </c>
      <c r="H635" s="5" t="s">
        <v>12</v>
      </c>
      <c r="I635" s="5" t="s">
        <v>2</v>
      </c>
      <c r="J635" s="5" t="s">
        <v>13</v>
      </c>
      <c r="K635" s="5" t="s">
        <v>34</v>
      </c>
      <c r="L635" s="5" t="s">
        <v>42</v>
      </c>
      <c r="M635" s="6">
        <v>2</v>
      </c>
      <c r="N635" s="7">
        <v>35.56</v>
      </c>
      <c r="O635" s="8">
        <v>0.1</v>
      </c>
      <c r="P635" s="7">
        <v>13.85</v>
      </c>
      <c r="Q635" s="7">
        <f t="shared" si="36"/>
        <v>64.00800000000001</v>
      </c>
      <c r="R635" s="7">
        <f t="shared" si="37"/>
        <v>27.7</v>
      </c>
      <c r="S635" s="7">
        <f t="shared" si="38"/>
        <v>36.308000000000007</v>
      </c>
      <c r="T635" s="9">
        <f t="shared" si="39"/>
        <v>0.56724159480064995</v>
      </c>
      <c r="U635" s="10">
        <f>YEAR(SalesDataTable[[#This Row],[Order Date]])</f>
        <v>2026</v>
      </c>
      <c r="V635" s="9" t="str">
        <f>"Q"&amp;ROUNDUP(MONTH(SalesDataTable[[#This Row],[Order Date]])/3,0)</f>
        <v>Q2</v>
      </c>
      <c r="W635" s="6">
        <f>MONTH(SalesDataTable[[#This Row],[Order Date]])</f>
        <v>4</v>
      </c>
      <c r="X635" s="9" t="str">
        <f>TEXT(SalesDataTable[[#This Row],[Order Date]],"mmm")</f>
        <v>Apr</v>
      </c>
    </row>
    <row r="636" spans="1:24" ht="15.5">
      <c r="A636" s="3">
        <v>3920</v>
      </c>
      <c r="B636" s="4">
        <v>46133</v>
      </c>
      <c r="C636" s="12">
        <f>YEAR(SalesDataTable[[#This Row],[Order Date]])</f>
        <v>2026</v>
      </c>
      <c r="D636" s="15" t="str">
        <f>"Q"&amp;ROUNDUP(MONTH(SalesDataTable[[#This Row],[Order Date]])/3,0)</f>
        <v>Q2</v>
      </c>
      <c r="E636" s="12">
        <f>MONTH(SalesDataTable[[#This Row],[Order Date]])</f>
        <v>4</v>
      </c>
      <c r="F636" s="12" t="str">
        <f>TEXT(SalesDataTable[[#This Row],[Order Date]], "mmm")</f>
        <v>Apr</v>
      </c>
      <c r="G636" s="5" t="s">
        <v>6</v>
      </c>
      <c r="H636" s="5" t="s">
        <v>41</v>
      </c>
      <c r="I636" s="5" t="s">
        <v>2</v>
      </c>
      <c r="J636" s="5" t="s">
        <v>3</v>
      </c>
      <c r="K636" s="5" t="s">
        <v>4</v>
      </c>
      <c r="L636" s="5" t="s">
        <v>30</v>
      </c>
      <c r="M636" s="6">
        <v>2</v>
      </c>
      <c r="N636" s="7">
        <v>100.39</v>
      </c>
      <c r="O636" s="8">
        <v>0</v>
      </c>
      <c r="P636" s="7">
        <v>49.05</v>
      </c>
      <c r="Q636" s="7">
        <f t="shared" si="36"/>
        <v>200.78</v>
      </c>
      <c r="R636" s="7">
        <f t="shared" si="37"/>
        <v>98.1</v>
      </c>
      <c r="S636" s="7">
        <f t="shared" si="38"/>
        <v>102.68</v>
      </c>
      <c r="T636" s="9">
        <f t="shared" si="39"/>
        <v>0.51140551847793603</v>
      </c>
      <c r="U636" s="10">
        <f>YEAR(SalesDataTable[[#This Row],[Order Date]])</f>
        <v>2026</v>
      </c>
      <c r="V636" s="9" t="str">
        <f>"Q"&amp;ROUNDUP(MONTH(SalesDataTable[[#This Row],[Order Date]])/3,0)</f>
        <v>Q2</v>
      </c>
      <c r="W636" s="6">
        <f>MONTH(SalesDataTable[[#This Row],[Order Date]])</f>
        <v>4</v>
      </c>
      <c r="X636" s="9" t="str">
        <f>TEXT(SalesDataTable[[#This Row],[Order Date]],"mmm")</f>
        <v>Apr</v>
      </c>
    </row>
    <row r="637" spans="1:24" ht="15.5">
      <c r="A637" s="3">
        <v>4654</v>
      </c>
      <c r="B637" s="4">
        <v>46133</v>
      </c>
      <c r="C637" s="12">
        <f>YEAR(SalesDataTable[[#This Row],[Order Date]])</f>
        <v>2026</v>
      </c>
      <c r="D637" s="15" t="str">
        <f>"Q"&amp;ROUNDUP(MONTH(SalesDataTable[[#This Row],[Order Date]])/3,0)</f>
        <v>Q2</v>
      </c>
      <c r="E637" s="12">
        <f>MONTH(SalesDataTable[[#This Row],[Order Date]])</f>
        <v>4</v>
      </c>
      <c r="F637" s="12" t="str">
        <f>TEXT(SalesDataTable[[#This Row],[Order Date]], "mmm")</f>
        <v>Apr</v>
      </c>
      <c r="G637" s="5" t="s">
        <v>0</v>
      </c>
      <c r="H637" s="5" t="s">
        <v>50</v>
      </c>
      <c r="I637" s="5" t="s">
        <v>19</v>
      </c>
      <c r="J637" s="5" t="s">
        <v>3</v>
      </c>
      <c r="K637" s="5" t="s">
        <v>23</v>
      </c>
      <c r="L637" s="5" t="s">
        <v>29</v>
      </c>
      <c r="M637" s="6">
        <v>2</v>
      </c>
      <c r="N637" s="7">
        <v>191.51</v>
      </c>
      <c r="O637" s="8">
        <v>0.1</v>
      </c>
      <c r="P637" s="7">
        <v>101.25</v>
      </c>
      <c r="Q637" s="7">
        <f t="shared" si="36"/>
        <v>344.71800000000002</v>
      </c>
      <c r="R637" s="7">
        <f t="shared" si="37"/>
        <v>202.5</v>
      </c>
      <c r="S637" s="7">
        <f t="shared" si="38"/>
        <v>142.21800000000002</v>
      </c>
      <c r="T637" s="9">
        <f t="shared" si="39"/>
        <v>0.41256331262075091</v>
      </c>
      <c r="U637" s="10">
        <f>YEAR(SalesDataTable[[#This Row],[Order Date]])</f>
        <v>2026</v>
      </c>
      <c r="V637" s="9" t="str">
        <f>"Q"&amp;ROUNDUP(MONTH(SalesDataTable[[#This Row],[Order Date]])/3,0)</f>
        <v>Q2</v>
      </c>
      <c r="W637" s="6">
        <f>MONTH(SalesDataTable[[#This Row],[Order Date]])</f>
        <v>4</v>
      </c>
      <c r="X637" s="9" t="str">
        <f>TEXT(SalesDataTable[[#This Row],[Order Date]],"mmm")</f>
        <v>Apr</v>
      </c>
    </row>
    <row r="638" spans="1:24" ht="15.5">
      <c r="A638" s="3">
        <v>4920</v>
      </c>
      <c r="B638" s="4">
        <v>46133</v>
      </c>
      <c r="C638" s="12">
        <f>YEAR(SalesDataTable[[#This Row],[Order Date]])</f>
        <v>2026</v>
      </c>
      <c r="D638" s="15" t="str">
        <f>"Q"&amp;ROUNDUP(MONTH(SalesDataTable[[#This Row],[Order Date]])/3,0)</f>
        <v>Q2</v>
      </c>
      <c r="E638" s="12">
        <f>MONTH(SalesDataTable[[#This Row],[Order Date]])</f>
        <v>4</v>
      </c>
      <c r="F638" s="12" t="str">
        <f>TEXT(SalesDataTable[[#This Row],[Order Date]], "mmm")</f>
        <v>Apr</v>
      </c>
      <c r="G638" s="5" t="s">
        <v>6</v>
      </c>
      <c r="H638" s="5" t="s">
        <v>43</v>
      </c>
      <c r="I638" s="5" t="s">
        <v>19</v>
      </c>
      <c r="J638" s="5" t="s">
        <v>13</v>
      </c>
      <c r="K638" s="5" t="s">
        <v>9</v>
      </c>
      <c r="L638" s="5" t="s">
        <v>17</v>
      </c>
      <c r="M638" s="6">
        <v>2</v>
      </c>
      <c r="N638" s="7">
        <v>147.30000000000001</v>
      </c>
      <c r="O638" s="8">
        <v>0</v>
      </c>
      <c r="P638" s="7">
        <v>81.2</v>
      </c>
      <c r="Q638" s="7">
        <f t="shared" si="36"/>
        <v>294.60000000000002</v>
      </c>
      <c r="R638" s="7">
        <f t="shared" si="37"/>
        <v>162.4</v>
      </c>
      <c r="S638" s="7">
        <f t="shared" si="38"/>
        <v>132.20000000000002</v>
      </c>
      <c r="T638" s="9">
        <f t="shared" si="39"/>
        <v>0.44874405974202308</v>
      </c>
      <c r="U638" s="10">
        <f>YEAR(SalesDataTable[[#This Row],[Order Date]])</f>
        <v>2026</v>
      </c>
      <c r="V638" s="9" t="str">
        <f>"Q"&amp;ROUNDUP(MONTH(SalesDataTable[[#This Row],[Order Date]])/3,0)</f>
        <v>Q2</v>
      </c>
      <c r="W638" s="6">
        <f>MONTH(SalesDataTable[[#This Row],[Order Date]])</f>
        <v>4</v>
      </c>
      <c r="X638" s="9" t="str">
        <f>TEXT(SalesDataTable[[#This Row],[Order Date]],"mmm")</f>
        <v>Apr</v>
      </c>
    </row>
    <row r="639" spans="1:24" ht="15.5">
      <c r="A639" s="3">
        <v>5191</v>
      </c>
      <c r="B639" s="4">
        <v>46133</v>
      </c>
      <c r="C639" s="12">
        <f>YEAR(SalesDataTable[[#This Row],[Order Date]])</f>
        <v>2026</v>
      </c>
      <c r="D639" s="15" t="str">
        <f>"Q"&amp;ROUNDUP(MONTH(SalesDataTable[[#This Row],[Order Date]])/3,0)</f>
        <v>Q2</v>
      </c>
      <c r="E639" s="12">
        <f>MONTH(SalesDataTable[[#This Row],[Order Date]])</f>
        <v>4</v>
      </c>
      <c r="F639" s="12" t="str">
        <f>TEXT(SalesDataTable[[#This Row],[Order Date]], "mmm")</f>
        <v>Apr</v>
      </c>
      <c r="G639" s="5" t="s">
        <v>6</v>
      </c>
      <c r="H639" s="5" t="s">
        <v>41</v>
      </c>
      <c r="I639" s="5" t="s">
        <v>19</v>
      </c>
      <c r="J639" s="5" t="s">
        <v>3</v>
      </c>
      <c r="K639" s="5" t="s">
        <v>4</v>
      </c>
      <c r="L639" s="5" t="s">
        <v>5</v>
      </c>
      <c r="M639" s="6">
        <v>1</v>
      </c>
      <c r="N639" s="7">
        <v>79.92</v>
      </c>
      <c r="O639" s="8">
        <v>0.1</v>
      </c>
      <c r="P639" s="7">
        <v>43.13</v>
      </c>
      <c r="Q639" s="7">
        <f t="shared" si="36"/>
        <v>71.927999999999997</v>
      </c>
      <c r="R639" s="7">
        <f t="shared" si="37"/>
        <v>43.13</v>
      </c>
      <c r="S639" s="7">
        <f t="shared" si="38"/>
        <v>28.797999999999995</v>
      </c>
      <c r="T639" s="9">
        <f t="shared" si="39"/>
        <v>0.40037259481703918</v>
      </c>
      <c r="U639" s="10">
        <f>YEAR(SalesDataTable[[#This Row],[Order Date]])</f>
        <v>2026</v>
      </c>
      <c r="V639" s="9" t="str">
        <f>"Q"&amp;ROUNDUP(MONTH(SalesDataTable[[#This Row],[Order Date]])/3,0)</f>
        <v>Q2</v>
      </c>
      <c r="W639" s="6">
        <f>MONTH(SalesDataTable[[#This Row],[Order Date]])</f>
        <v>4</v>
      </c>
      <c r="X639" s="9" t="str">
        <f>TEXT(SalesDataTable[[#This Row],[Order Date]],"mmm")</f>
        <v>Apr</v>
      </c>
    </row>
    <row r="640" spans="1:24" ht="15.5">
      <c r="A640" s="3">
        <v>413</v>
      </c>
      <c r="B640" s="4">
        <v>46134</v>
      </c>
      <c r="C640" s="12">
        <f>YEAR(SalesDataTable[[#This Row],[Order Date]])</f>
        <v>2026</v>
      </c>
      <c r="D640" s="15" t="str">
        <f>"Q"&amp;ROUNDUP(MONTH(SalesDataTable[[#This Row],[Order Date]])/3,0)</f>
        <v>Q2</v>
      </c>
      <c r="E640" s="12">
        <f>MONTH(SalesDataTable[[#This Row],[Order Date]])</f>
        <v>4</v>
      </c>
      <c r="F640" s="12" t="str">
        <f>TEXT(SalesDataTable[[#This Row],[Order Date]], "mmm")</f>
        <v>Apr</v>
      </c>
      <c r="G640" s="5" t="s">
        <v>6</v>
      </c>
      <c r="H640" s="5" t="s">
        <v>7</v>
      </c>
      <c r="I640" s="5" t="s">
        <v>2</v>
      </c>
      <c r="J640" s="5" t="s">
        <v>3</v>
      </c>
      <c r="K640" s="5" t="s">
        <v>23</v>
      </c>
      <c r="L640" s="5" t="s">
        <v>24</v>
      </c>
      <c r="M640" s="6">
        <v>2</v>
      </c>
      <c r="N640" s="7">
        <v>344.29</v>
      </c>
      <c r="O640" s="8">
        <v>0.1</v>
      </c>
      <c r="P640" s="7">
        <v>192.66</v>
      </c>
      <c r="Q640" s="7">
        <f t="shared" si="36"/>
        <v>619.72200000000009</v>
      </c>
      <c r="R640" s="7">
        <f t="shared" si="37"/>
        <v>385.32</v>
      </c>
      <c r="S640" s="7">
        <f t="shared" si="38"/>
        <v>234.4020000000001</v>
      </c>
      <c r="T640" s="9">
        <f t="shared" si="39"/>
        <v>0.37823733867766524</v>
      </c>
      <c r="U640" s="10">
        <f>YEAR(SalesDataTable[[#This Row],[Order Date]])</f>
        <v>2026</v>
      </c>
      <c r="V640" s="9" t="str">
        <f>"Q"&amp;ROUNDUP(MONTH(SalesDataTable[[#This Row],[Order Date]])/3,0)</f>
        <v>Q2</v>
      </c>
      <c r="W640" s="6">
        <f>MONTH(SalesDataTable[[#This Row],[Order Date]])</f>
        <v>4</v>
      </c>
      <c r="X640" s="9" t="str">
        <f>TEXT(SalesDataTable[[#This Row],[Order Date]],"mmm")</f>
        <v>Apr</v>
      </c>
    </row>
    <row r="641" spans="1:24" ht="15.5">
      <c r="A641" s="3">
        <v>1658</v>
      </c>
      <c r="B641" s="4">
        <v>46134</v>
      </c>
      <c r="C641" s="12">
        <f>YEAR(SalesDataTable[[#This Row],[Order Date]])</f>
        <v>2026</v>
      </c>
      <c r="D641" s="15" t="str">
        <f>"Q"&amp;ROUNDUP(MONTH(SalesDataTable[[#This Row],[Order Date]])/3,0)</f>
        <v>Q2</v>
      </c>
      <c r="E641" s="12">
        <f>MONTH(SalesDataTable[[#This Row],[Order Date]])</f>
        <v>4</v>
      </c>
      <c r="F641" s="12" t="str">
        <f>TEXT(SalesDataTable[[#This Row],[Order Date]], "mmm")</f>
        <v>Apr</v>
      </c>
      <c r="G641" s="5" t="s">
        <v>11</v>
      </c>
      <c r="H641" s="5" t="s">
        <v>25</v>
      </c>
      <c r="I641" s="5" t="s">
        <v>2</v>
      </c>
      <c r="J641" s="5" t="s">
        <v>3</v>
      </c>
      <c r="K641" s="5" t="s">
        <v>9</v>
      </c>
      <c r="L641" s="5" t="s">
        <v>37</v>
      </c>
      <c r="M641" s="6">
        <v>1</v>
      </c>
      <c r="N641" s="7">
        <v>151.15</v>
      </c>
      <c r="O641" s="8">
        <v>0</v>
      </c>
      <c r="P641" s="7">
        <v>77.680000000000007</v>
      </c>
      <c r="Q641" s="7">
        <f t="shared" si="36"/>
        <v>151.15</v>
      </c>
      <c r="R641" s="7">
        <f t="shared" si="37"/>
        <v>77.680000000000007</v>
      </c>
      <c r="S641" s="7">
        <f t="shared" si="38"/>
        <v>73.47</v>
      </c>
      <c r="T641" s="9">
        <f t="shared" si="39"/>
        <v>0.48607343698312933</v>
      </c>
      <c r="U641" s="10">
        <f>YEAR(SalesDataTable[[#This Row],[Order Date]])</f>
        <v>2026</v>
      </c>
      <c r="V641" s="9" t="str">
        <f>"Q"&amp;ROUNDUP(MONTH(SalesDataTable[[#This Row],[Order Date]])/3,0)</f>
        <v>Q2</v>
      </c>
      <c r="W641" s="6">
        <f>MONTH(SalesDataTable[[#This Row],[Order Date]])</f>
        <v>4</v>
      </c>
      <c r="X641" s="9" t="str">
        <f>TEXT(SalesDataTable[[#This Row],[Order Date]],"mmm")</f>
        <v>Apr</v>
      </c>
    </row>
    <row r="642" spans="1:24" ht="15.5">
      <c r="A642" s="3">
        <v>2024</v>
      </c>
      <c r="B642" s="4">
        <v>46134</v>
      </c>
      <c r="C642" s="12">
        <f>YEAR(SalesDataTable[[#This Row],[Order Date]])</f>
        <v>2026</v>
      </c>
      <c r="D642" s="15" t="str">
        <f>"Q"&amp;ROUNDUP(MONTH(SalesDataTable[[#This Row],[Order Date]])/3,0)</f>
        <v>Q2</v>
      </c>
      <c r="E642" s="12">
        <f>MONTH(SalesDataTable[[#This Row],[Order Date]])</f>
        <v>4</v>
      </c>
      <c r="F642" s="12" t="str">
        <f>TEXT(SalesDataTable[[#This Row],[Order Date]], "mmm")</f>
        <v>Apr</v>
      </c>
      <c r="G642" s="5" t="s">
        <v>6</v>
      </c>
      <c r="H642" s="5" t="s">
        <v>27</v>
      </c>
      <c r="I642" s="5" t="s">
        <v>19</v>
      </c>
      <c r="J642" s="5" t="s">
        <v>13</v>
      </c>
      <c r="K642" s="5" t="s">
        <v>23</v>
      </c>
      <c r="L642" s="5" t="s">
        <v>40</v>
      </c>
      <c r="M642" s="6">
        <v>1</v>
      </c>
      <c r="N642" s="7">
        <v>81.73</v>
      </c>
      <c r="O642" s="8">
        <v>0.05</v>
      </c>
      <c r="P642" s="7">
        <v>39.979999999999997</v>
      </c>
      <c r="Q642" s="7">
        <f t="shared" ref="Q642:Q705" si="40">M642*N642*(1-O642)</f>
        <v>77.643500000000003</v>
      </c>
      <c r="R642" s="7">
        <f t="shared" ref="R642:R705" si="41">M642*P642</f>
        <v>39.979999999999997</v>
      </c>
      <c r="S642" s="7">
        <f t="shared" ref="S642:S705" si="42">Q642-R642</f>
        <v>37.663500000000006</v>
      </c>
      <c r="T642" s="9">
        <f t="shared" ref="T642:T705" si="43">IFERROR(S642/Q642,0)</f>
        <v>0.48508246021882068</v>
      </c>
      <c r="U642" s="10">
        <f>YEAR(SalesDataTable[[#This Row],[Order Date]])</f>
        <v>2026</v>
      </c>
      <c r="V642" s="9" t="str">
        <f>"Q"&amp;ROUNDUP(MONTH(SalesDataTable[[#This Row],[Order Date]])/3,0)</f>
        <v>Q2</v>
      </c>
      <c r="W642" s="6">
        <f>MONTH(SalesDataTable[[#This Row],[Order Date]])</f>
        <v>4</v>
      </c>
      <c r="X642" s="9" t="str">
        <f>TEXT(SalesDataTable[[#This Row],[Order Date]],"mmm")</f>
        <v>Apr</v>
      </c>
    </row>
    <row r="643" spans="1:24" ht="15.5">
      <c r="A643" s="3">
        <v>3980</v>
      </c>
      <c r="B643" s="4">
        <v>46134</v>
      </c>
      <c r="C643" s="12">
        <f>YEAR(SalesDataTable[[#This Row],[Order Date]])</f>
        <v>2026</v>
      </c>
      <c r="D643" s="15" t="str">
        <f>"Q"&amp;ROUNDUP(MONTH(SalesDataTable[[#This Row],[Order Date]])/3,0)</f>
        <v>Q2</v>
      </c>
      <c r="E643" s="12">
        <f>MONTH(SalesDataTable[[#This Row],[Order Date]])</f>
        <v>4</v>
      </c>
      <c r="F643" s="12" t="str">
        <f>TEXT(SalesDataTable[[#This Row],[Order Date]], "mmm")</f>
        <v>Apr</v>
      </c>
      <c r="G643" s="5" t="s">
        <v>20</v>
      </c>
      <c r="H643" s="5" t="s">
        <v>21</v>
      </c>
      <c r="I643" s="5" t="s">
        <v>19</v>
      </c>
      <c r="J643" s="5" t="s">
        <v>13</v>
      </c>
      <c r="K643" s="5" t="s">
        <v>9</v>
      </c>
      <c r="L643" s="5" t="s">
        <v>17</v>
      </c>
      <c r="M643" s="6">
        <v>1</v>
      </c>
      <c r="N643" s="7">
        <v>142.53</v>
      </c>
      <c r="O643" s="8">
        <v>0.05</v>
      </c>
      <c r="P643" s="7">
        <v>77.77</v>
      </c>
      <c r="Q643" s="7">
        <f t="shared" si="40"/>
        <v>135.40350000000001</v>
      </c>
      <c r="R643" s="7">
        <f t="shared" si="41"/>
        <v>77.77</v>
      </c>
      <c r="S643" s="7">
        <f t="shared" si="42"/>
        <v>57.633500000000012</v>
      </c>
      <c r="T643" s="9">
        <f t="shared" si="43"/>
        <v>0.4256426163282338</v>
      </c>
      <c r="U643" s="10">
        <f>YEAR(SalesDataTable[[#This Row],[Order Date]])</f>
        <v>2026</v>
      </c>
      <c r="V643" s="9" t="str">
        <f>"Q"&amp;ROUNDUP(MONTH(SalesDataTable[[#This Row],[Order Date]])/3,0)</f>
        <v>Q2</v>
      </c>
      <c r="W643" s="6">
        <f>MONTH(SalesDataTable[[#This Row],[Order Date]])</f>
        <v>4</v>
      </c>
      <c r="X643" s="9" t="str">
        <f>TEXT(SalesDataTable[[#This Row],[Order Date]],"mmm")</f>
        <v>Apr</v>
      </c>
    </row>
    <row r="644" spans="1:24" ht="15.5">
      <c r="A644" s="3">
        <v>4239</v>
      </c>
      <c r="B644" s="4">
        <v>46134</v>
      </c>
      <c r="C644" s="12">
        <f>YEAR(SalesDataTable[[#This Row],[Order Date]])</f>
        <v>2026</v>
      </c>
      <c r="D644" s="15" t="str">
        <f>"Q"&amp;ROUNDUP(MONTH(SalesDataTable[[#This Row],[Order Date]])/3,0)</f>
        <v>Q2</v>
      </c>
      <c r="E644" s="12">
        <f>MONTH(SalesDataTable[[#This Row],[Order Date]])</f>
        <v>4</v>
      </c>
      <c r="F644" s="12" t="str">
        <f>TEXT(SalesDataTable[[#This Row],[Order Date]], "mmm")</f>
        <v>Apr</v>
      </c>
      <c r="G644" s="5" t="s">
        <v>6</v>
      </c>
      <c r="H644" s="5" t="s">
        <v>7</v>
      </c>
      <c r="I644" s="5" t="s">
        <v>2</v>
      </c>
      <c r="J644" s="5" t="s">
        <v>13</v>
      </c>
      <c r="K644" s="5" t="s">
        <v>23</v>
      </c>
      <c r="L644" s="5" t="s">
        <v>40</v>
      </c>
      <c r="M644" s="6">
        <v>2</v>
      </c>
      <c r="N644" s="7">
        <v>83.24</v>
      </c>
      <c r="O644" s="8">
        <v>0</v>
      </c>
      <c r="P644" s="7">
        <v>40.03</v>
      </c>
      <c r="Q644" s="7">
        <f t="shared" si="40"/>
        <v>166.48</v>
      </c>
      <c r="R644" s="7">
        <f t="shared" si="41"/>
        <v>80.06</v>
      </c>
      <c r="S644" s="7">
        <f t="shared" si="42"/>
        <v>86.419999999999987</v>
      </c>
      <c r="T644" s="9">
        <f t="shared" si="43"/>
        <v>0.51910139356078799</v>
      </c>
      <c r="U644" s="10">
        <f>YEAR(SalesDataTable[[#This Row],[Order Date]])</f>
        <v>2026</v>
      </c>
      <c r="V644" s="9" t="str">
        <f>"Q"&amp;ROUNDUP(MONTH(SalesDataTable[[#This Row],[Order Date]])/3,0)</f>
        <v>Q2</v>
      </c>
      <c r="W644" s="6">
        <f>MONTH(SalesDataTable[[#This Row],[Order Date]])</f>
        <v>4</v>
      </c>
      <c r="X644" s="9" t="str">
        <f>TEXT(SalesDataTable[[#This Row],[Order Date]],"mmm")</f>
        <v>Apr</v>
      </c>
    </row>
    <row r="645" spans="1:24" ht="15.5">
      <c r="A645" s="3">
        <v>4761</v>
      </c>
      <c r="B645" s="4">
        <v>46134</v>
      </c>
      <c r="C645" s="12">
        <f>YEAR(SalesDataTable[[#This Row],[Order Date]])</f>
        <v>2026</v>
      </c>
      <c r="D645" s="15" t="str">
        <f>"Q"&amp;ROUNDUP(MONTH(SalesDataTable[[#This Row],[Order Date]])/3,0)</f>
        <v>Q2</v>
      </c>
      <c r="E645" s="12">
        <f>MONTH(SalesDataTable[[#This Row],[Order Date]])</f>
        <v>4</v>
      </c>
      <c r="F645" s="12" t="str">
        <f>TEXT(SalesDataTable[[#This Row],[Order Date]], "mmm")</f>
        <v>Apr</v>
      </c>
      <c r="G645" s="5" t="s">
        <v>0</v>
      </c>
      <c r="H645" s="5" t="s">
        <v>1</v>
      </c>
      <c r="I645" s="5" t="s">
        <v>28</v>
      </c>
      <c r="J645" s="5" t="s">
        <v>13</v>
      </c>
      <c r="K645" s="5" t="s">
        <v>9</v>
      </c>
      <c r="L645" s="5" t="s">
        <v>17</v>
      </c>
      <c r="M645" s="6">
        <v>1</v>
      </c>
      <c r="N645" s="7">
        <v>141.99</v>
      </c>
      <c r="O645" s="8">
        <v>0.05</v>
      </c>
      <c r="P645" s="7">
        <v>79.7</v>
      </c>
      <c r="Q645" s="7">
        <f t="shared" si="40"/>
        <v>134.8905</v>
      </c>
      <c r="R645" s="7">
        <f t="shared" si="41"/>
        <v>79.7</v>
      </c>
      <c r="S645" s="7">
        <f t="shared" si="42"/>
        <v>55.1905</v>
      </c>
      <c r="T645" s="9">
        <f t="shared" si="43"/>
        <v>0.40915038494186023</v>
      </c>
      <c r="U645" s="10">
        <f>YEAR(SalesDataTable[[#This Row],[Order Date]])</f>
        <v>2026</v>
      </c>
      <c r="V645" s="9" t="str">
        <f>"Q"&amp;ROUNDUP(MONTH(SalesDataTable[[#This Row],[Order Date]])/3,0)</f>
        <v>Q2</v>
      </c>
      <c r="W645" s="6">
        <f>MONTH(SalesDataTable[[#This Row],[Order Date]])</f>
        <v>4</v>
      </c>
      <c r="X645" s="9" t="str">
        <f>TEXT(SalesDataTable[[#This Row],[Order Date]],"mmm")</f>
        <v>Apr</v>
      </c>
    </row>
    <row r="646" spans="1:24" ht="15.5">
      <c r="A646" s="3">
        <v>5160</v>
      </c>
      <c r="B646" s="4">
        <v>46134</v>
      </c>
      <c r="C646" s="12">
        <f>YEAR(SalesDataTable[[#This Row],[Order Date]])</f>
        <v>2026</v>
      </c>
      <c r="D646" s="15" t="str">
        <f>"Q"&amp;ROUNDUP(MONTH(SalesDataTable[[#This Row],[Order Date]])/3,0)</f>
        <v>Q2</v>
      </c>
      <c r="E646" s="12">
        <f>MONTH(SalesDataTable[[#This Row],[Order Date]])</f>
        <v>4</v>
      </c>
      <c r="F646" s="12" t="str">
        <f>TEXT(SalesDataTable[[#This Row],[Order Date]], "mmm")</f>
        <v>Apr</v>
      </c>
      <c r="G646" s="5" t="s">
        <v>6</v>
      </c>
      <c r="H646" s="5" t="s">
        <v>43</v>
      </c>
      <c r="I646" s="5" t="s">
        <v>2</v>
      </c>
      <c r="J646" s="5" t="s">
        <v>13</v>
      </c>
      <c r="K646" s="5" t="s">
        <v>34</v>
      </c>
      <c r="L646" s="5" t="s">
        <v>42</v>
      </c>
      <c r="M646" s="6">
        <v>2</v>
      </c>
      <c r="N646" s="7">
        <v>35.94</v>
      </c>
      <c r="O646" s="8">
        <v>0.05</v>
      </c>
      <c r="P646" s="7">
        <v>14.17</v>
      </c>
      <c r="Q646" s="7">
        <f t="shared" si="40"/>
        <v>68.285999999999987</v>
      </c>
      <c r="R646" s="7">
        <f t="shared" si="41"/>
        <v>28.34</v>
      </c>
      <c r="S646" s="7">
        <f t="shared" si="42"/>
        <v>39.945999999999984</v>
      </c>
      <c r="T646" s="9">
        <f t="shared" si="43"/>
        <v>0.5849808159798493</v>
      </c>
      <c r="U646" s="10">
        <f>YEAR(SalesDataTable[[#This Row],[Order Date]])</f>
        <v>2026</v>
      </c>
      <c r="V646" s="9" t="str">
        <f>"Q"&amp;ROUNDUP(MONTH(SalesDataTable[[#This Row],[Order Date]])/3,0)</f>
        <v>Q2</v>
      </c>
      <c r="W646" s="6">
        <f>MONTH(SalesDataTable[[#This Row],[Order Date]])</f>
        <v>4</v>
      </c>
      <c r="X646" s="9" t="str">
        <f>TEXT(SalesDataTable[[#This Row],[Order Date]],"mmm")</f>
        <v>Apr</v>
      </c>
    </row>
    <row r="647" spans="1:24" ht="15.5">
      <c r="A647" s="3">
        <v>2224</v>
      </c>
      <c r="B647" s="4">
        <v>46135</v>
      </c>
      <c r="C647" s="12">
        <f>YEAR(SalesDataTable[[#This Row],[Order Date]])</f>
        <v>2026</v>
      </c>
      <c r="D647" s="15" t="str">
        <f>"Q"&amp;ROUNDUP(MONTH(SalesDataTable[[#This Row],[Order Date]])/3,0)</f>
        <v>Q2</v>
      </c>
      <c r="E647" s="12">
        <f>MONTH(SalesDataTable[[#This Row],[Order Date]])</f>
        <v>4</v>
      </c>
      <c r="F647" s="12" t="str">
        <f>TEXT(SalesDataTable[[#This Row],[Order Date]], "mmm")</f>
        <v>Apr</v>
      </c>
      <c r="G647" s="5" t="s">
        <v>6</v>
      </c>
      <c r="H647" s="5" t="s">
        <v>7</v>
      </c>
      <c r="I647" s="5" t="s">
        <v>2</v>
      </c>
      <c r="J647" s="5" t="s">
        <v>13</v>
      </c>
      <c r="K647" s="5" t="s">
        <v>34</v>
      </c>
      <c r="L647" s="5" t="s">
        <v>45</v>
      </c>
      <c r="M647" s="6">
        <v>3</v>
      </c>
      <c r="N647" s="7">
        <v>49.55</v>
      </c>
      <c r="O647" s="8">
        <v>0</v>
      </c>
      <c r="P647" s="7">
        <v>22.55</v>
      </c>
      <c r="Q647" s="7">
        <f t="shared" si="40"/>
        <v>148.64999999999998</v>
      </c>
      <c r="R647" s="7">
        <f t="shared" si="41"/>
        <v>67.650000000000006</v>
      </c>
      <c r="S647" s="7">
        <f t="shared" si="42"/>
        <v>80.999999999999972</v>
      </c>
      <c r="T647" s="9">
        <f t="shared" si="43"/>
        <v>0.54490413723511588</v>
      </c>
      <c r="U647" s="10">
        <f>YEAR(SalesDataTable[[#This Row],[Order Date]])</f>
        <v>2026</v>
      </c>
      <c r="V647" s="9" t="str">
        <f>"Q"&amp;ROUNDUP(MONTH(SalesDataTable[[#This Row],[Order Date]])/3,0)</f>
        <v>Q2</v>
      </c>
      <c r="W647" s="6">
        <f>MONTH(SalesDataTable[[#This Row],[Order Date]])</f>
        <v>4</v>
      </c>
      <c r="X647" s="9" t="str">
        <f>TEXT(SalesDataTable[[#This Row],[Order Date]],"mmm")</f>
        <v>Apr</v>
      </c>
    </row>
    <row r="648" spans="1:24" ht="15.5">
      <c r="A648" s="3">
        <v>2832</v>
      </c>
      <c r="B648" s="4">
        <v>46135</v>
      </c>
      <c r="C648" s="12">
        <f>YEAR(SalesDataTable[[#This Row],[Order Date]])</f>
        <v>2026</v>
      </c>
      <c r="D648" s="15" t="str">
        <f>"Q"&amp;ROUNDUP(MONTH(SalesDataTable[[#This Row],[Order Date]])/3,0)</f>
        <v>Q2</v>
      </c>
      <c r="E648" s="12">
        <f>MONTH(SalesDataTable[[#This Row],[Order Date]])</f>
        <v>4</v>
      </c>
      <c r="F648" s="12" t="str">
        <f>TEXT(SalesDataTable[[#This Row],[Order Date]], "mmm")</f>
        <v>Apr</v>
      </c>
      <c r="G648" s="5" t="s">
        <v>20</v>
      </c>
      <c r="H648" s="5" t="s">
        <v>33</v>
      </c>
      <c r="I648" s="5" t="s">
        <v>28</v>
      </c>
      <c r="J648" s="5" t="s">
        <v>3</v>
      </c>
      <c r="K648" s="5" t="s">
        <v>34</v>
      </c>
      <c r="L648" s="5" t="s">
        <v>35</v>
      </c>
      <c r="M648" s="6">
        <v>1</v>
      </c>
      <c r="N648" s="7">
        <v>39.89</v>
      </c>
      <c r="O648" s="8">
        <v>0.05</v>
      </c>
      <c r="P648" s="7">
        <v>15.06</v>
      </c>
      <c r="Q648" s="7">
        <f t="shared" si="40"/>
        <v>37.895499999999998</v>
      </c>
      <c r="R648" s="7">
        <f t="shared" si="41"/>
        <v>15.06</v>
      </c>
      <c r="S648" s="7">
        <f t="shared" si="42"/>
        <v>22.835499999999996</v>
      </c>
      <c r="T648" s="9">
        <f t="shared" si="43"/>
        <v>0.60259133670224685</v>
      </c>
      <c r="U648" s="10">
        <f>YEAR(SalesDataTable[[#This Row],[Order Date]])</f>
        <v>2026</v>
      </c>
      <c r="V648" s="9" t="str">
        <f>"Q"&amp;ROUNDUP(MONTH(SalesDataTable[[#This Row],[Order Date]])/3,0)</f>
        <v>Q2</v>
      </c>
      <c r="W648" s="6">
        <f>MONTH(SalesDataTable[[#This Row],[Order Date]])</f>
        <v>4</v>
      </c>
      <c r="X648" s="9" t="str">
        <f>TEXT(SalesDataTable[[#This Row],[Order Date]],"mmm")</f>
        <v>Apr</v>
      </c>
    </row>
    <row r="649" spans="1:24" ht="15.5">
      <c r="A649" s="3">
        <v>3000</v>
      </c>
      <c r="B649" s="4">
        <v>46135</v>
      </c>
      <c r="C649" s="12">
        <f>YEAR(SalesDataTable[[#This Row],[Order Date]])</f>
        <v>2026</v>
      </c>
      <c r="D649" s="15" t="str">
        <f>"Q"&amp;ROUNDUP(MONTH(SalesDataTable[[#This Row],[Order Date]])/3,0)</f>
        <v>Q2</v>
      </c>
      <c r="E649" s="12">
        <f>MONTH(SalesDataTable[[#This Row],[Order Date]])</f>
        <v>4</v>
      </c>
      <c r="F649" s="12" t="str">
        <f>TEXT(SalesDataTable[[#This Row],[Order Date]], "mmm")</f>
        <v>Apr</v>
      </c>
      <c r="G649" s="5" t="s">
        <v>20</v>
      </c>
      <c r="H649" s="5" t="s">
        <v>31</v>
      </c>
      <c r="I649" s="5" t="s">
        <v>28</v>
      </c>
      <c r="J649" s="5" t="s">
        <v>13</v>
      </c>
      <c r="K649" s="5" t="s">
        <v>34</v>
      </c>
      <c r="L649" s="5" t="s">
        <v>35</v>
      </c>
      <c r="M649" s="6">
        <v>1</v>
      </c>
      <c r="N649" s="7">
        <v>40.630000000000003</v>
      </c>
      <c r="O649" s="8">
        <v>0.1</v>
      </c>
      <c r="P649" s="7">
        <v>14.67</v>
      </c>
      <c r="Q649" s="7">
        <f t="shared" si="40"/>
        <v>36.567</v>
      </c>
      <c r="R649" s="7">
        <f t="shared" si="41"/>
        <v>14.67</v>
      </c>
      <c r="S649" s="7">
        <f t="shared" si="42"/>
        <v>21.896999999999998</v>
      </c>
      <c r="T649" s="9">
        <f t="shared" si="43"/>
        <v>0.59881860694068423</v>
      </c>
      <c r="U649" s="10">
        <f>YEAR(SalesDataTable[[#This Row],[Order Date]])</f>
        <v>2026</v>
      </c>
      <c r="V649" s="9" t="str">
        <f>"Q"&amp;ROUNDUP(MONTH(SalesDataTable[[#This Row],[Order Date]])/3,0)</f>
        <v>Q2</v>
      </c>
      <c r="W649" s="6">
        <f>MONTH(SalesDataTable[[#This Row],[Order Date]])</f>
        <v>4</v>
      </c>
      <c r="X649" s="9" t="str">
        <f>TEXT(SalesDataTable[[#This Row],[Order Date]],"mmm")</f>
        <v>Apr</v>
      </c>
    </row>
    <row r="650" spans="1:24" ht="15.5">
      <c r="A650" s="3">
        <v>3206</v>
      </c>
      <c r="B650" s="4">
        <v>46135</v>
      </c>
      <c r="C650" s="12">
        <f>YEAR(SalesDataTable[[#This Row],[Order Date]])</f>
        <v>2026</v>
      </c>
      <c r="D650" s="15" t="str">
        <f>"Q"&amp;ROUNDUP(MONTH(SalesDataTable[[#This Row],[Order Date]])/3,0)</f>
        <v>Q2</v>
      </c>
      <c r="E650" s="12">
        <f>MONTH(SalesDataTable[[#This Row],[Order Date]])</f>
        <v>4</v>
      </c>
      <c r="F650" s="12" t="str">
        <f>TEXT(SalesDataTable[[#This Row],[Order Date]], "mmm")</f>
        <v>Apr</v>
      </c>
      <c r="G650" s="5" t="s">
        <v>20</v>
      </c>
      <c r="H650" s="5" t="s">
        <v>33</v>
      </c>
      <c r="I650" s="5" t="s">
        <v>28</v>
      </c>
      <c r="J650" s="5" t="s">
        <v>3</v>
      </c>
      <c r="K650" s="5" t="s">
        <v>4</v>
      </c>
      <c r="L650" s="5" t="s">
        <v>26</v>
      </c>
      <c r="M650" s="6">
        <v>4</v>
      </c>
      <c r="N650" s="7">
        <v>39.78</v>
      </c>
      <c r="O650" s="8">
        <v>0.05</v>
      </c>
      <c r="P650" s="7">
        <v>16.7</v>
      </c>
      <c r="Q650" s="7">
        <f t="shared" si="40"/>
        <v>151.16399999999999</v>
      </c>
      <c r="R650" s="7">
        <f t="shared" si="41"/>
        <v>66.8</v>
      </c>
      <c r="S650" s="7">
        <f t="shared" si="42"/>
        <v>84.36399999999999</v>
      </c>
      <c r="T650" s="9">
        <f t="shared" si="43"/>
        <v>0.55809584292556425</v>
      </c>
      <c r="U650" s="10">
        <f>YEAR(SalesDataTable[[#This Row],[Order Date]])</f>
        <v>2026</v>
      </c>
      <c r="V650" s="9" t="str">
        <f>"Q"&amp;ROUNDUP(MONTH(SalesDataTable[[#This Row],[Order Date]])/3,0)</f>
        <v>Q2</v>
      </c>
      <c r="W650" s="6">
        <f>MONTH(SalesDataTable[[#This Row],[Order Date]])</f>
        <v>4</v>
      </c>
      <c r="X650" s="9" t="str">
        <f>TEXT(SalesDataTable[[#This Row],[Order Date]],"mmm")</f>
        <v>Apr</v>
      </c>
    </row>
    <row r="651" spans="1:24" ht="15.5">
      <c r="A651" s="3">
        <v>3777</v>
      </c>
      <c r="B651" s="4">
        <v>46135</v>
      </c>
      <c r="C651" s="12">
        <f>YEAR(SalesDataTable[[#This Row],[Order Date]])</f>
        <v>2026</v>
      </c>
      <c r="D651" s="15" t="str">
        <f>"Q"&amp;ROUNDUP(MONTH(SalesDataTable[[#This Row],[Order Date]])/3,0)</f>
        <v>Q2</v>
      </c>
      <c r="E651" s="12">
        <f>MONTH(SalesDataTable[[#This Row],[Order Date]])</f>
        <v>4</v>
      </c>
      <c r="F651" s="12" t="str">
        <f>TEXT(SalesDataTable[[#This Row],[Order Date]], "mmm")</f>
        <v>Apr</v>
      </c>
      <c r="G651" s="5" t="s">
        <v>20</v>
      </c>
      <c r="H651" s="5" t="s">
        <v>21</v>
      </c>
      <c r="I651" s="5" t="s">
        <v>28</v>
      </c>
      <c r="J651" s="5" t="s">
        <v>16</v>
      </c>
      <c r="K651" s="5" t="s">
        <v>9</v>
      </c>
      <c r="L651" s="5" t="s">
        <v>10</v>
      </c>
      <c r="M651" s="6">
        <v>1</v>
      </c>
      <c r="N651" s="7">
        <v>92.74</v>
      </c>
      <c r="O651" s="8">
        <v>0</v>
      </c>
      <c r="P651" s="7">
        <v>46.1</v>
      </c>
      <c r="Q651" s="7">
        <f t="shared" si="40"/>
        <v>92.74</v>
      </c>
      <c r="R651" s="7">
        <f t="shared" si="41"/>
        <v>46.1</v>
      </c>
      <c r="S651" s="7">
        <f t="shared" si="42"/>
        <v>46.639999999999993</v>
      </c>
      <c r="T651" s="9">
        <f t="shared" si="43"/>
        <v>0.50291136510675005</v>
      </c>
      <c r="U651" s="10">
        <f>YEAR(SalesDataTable[[#This Row],[Order Date]])</f>
        <v>2026</v>
      </c>
      <c r="V651" s="9" t="str">
        <f>"Q"&amp;ROUNDUP(MONTH(SalesDataTable[[#This Row],[Order Date]])/3,0)</f>
        <v>Q2</v>
      </c>
      <c r="W651" s="6">
        <f>MONTH(SalesDataTable[[#This Row],[Order Date]])</f>
        <v>4</v>
      </c>
      <c r="X651" s="9" t="str">
        <f>TEXT(SalesDataTable[[#This Row],[Order Date]],"mmm")</f>
        <v>Apr</v>
      </c>
    </row>
    <row r="652" spans="1:24" ht="15.5">
      <c r="A652" s="3">
        <v>4980</v>
      </c>
      <c r="B652" s="4">
        <v>46135</v>
      </c>
      <c r="C652" s="12">
        <f>YEAR(SalesDataTable[[#This Row],[Order Date]])</f>
        <v>2026</v>
      </c>
      <c r="D652" s="15" t="str">
        <f>"Q"&amp;ROUNDUP(MONTH(SalesDataTable[[#This Row],[Order Date]])/3,0)</f>
        <v>Q2</v>
      </c>
      <c r="E652" s="12">
        <f>MONTH(SalesDataTable[[#This Row],[Order Date]])</f>
        <v>4</v>
      </c>
      <c r="F652" s="12" t="str">
        <f>TEXT(SalesDataTable[[#This Row],[Order Date]], "mmm")</f>
        <v>Apr</v>
      </c>
      <c r="G652" s="5" t="s">
        <v>6</v>
      </c>
      <c r="H652" s="5" t="s">
        <v>27</v>
      </c>
      <c r="I652" s="5" t="s">
        <v>19</v>
      </c>
      <c r="J652" s="5" t="s">
        <v>3</v>
      </c>
      <c r="K652" s="5" t="s">
        <v>23</v>
      </c>
      <c r="L652" s="5" t="s">
        <v>51</v>
      </c>
      <c r="M652" s="6">
        <v>2</v>
      </c>
      <c r="N652" s="7">
        <v>120.49</v>
      </c>
      <c r="O652" s="8">
        <v>0.1</v>
      </c>
      <c r="P652" s="7">
        <v>62.23</v>
      </c>
      <c r="Q652" s="7">
        <f t="shared" si="40"/>
        <v>216.88200000000001</v>
      </c>
      <c r="R652" s="7">
        <f t="shared" si="41"/>
        <v>124.46</v>
      </c>
      <c r="S652" s="7">
        <f t="shared" si="42"/>
        <v>92.422000000000011</v>
      </c>
      <c r="T652" s="9">
        <f t="shared" si="43"/>
        <v>0.42613955976060719</v>
      </c>
      <c r="U652" s="10">
        <f>YEAR(SalesDataTable[[#This Row],[Order Date]])</f>
        <v>2026</v>
      </c>
      <c r="V652" s="9" t="str">
        <f>"Q"&amp;ROUNDUP(MONTH(SalesDataTable[[#This Row],[Order Date]])/3,0)</f>
        <v>Q2</v>
      </c>
      <c r="W652" s="6">
        <f>MONTH(SalesDataTable[[#This Row],[Order Date]])</f>
        <v>4</v>
      </c>
      <c r="X652" s="9" t="str">
        <f>TEXT(SalesDataTable[[#This Row],[Order Date]],"mmm")</f>
        <v>Apr</v>
      </c>
    </row>
    <row r="653" spans="1:24" ht="15.5">
      <c r="A653" s="3">
        <v>1102</v>
      </c>
      <c r="B653" s="4">
        <v>46136</v>
      </c>
      <c r="C653" s="12">
        <f>YEAR(SalesDataTable[[#This Row],[Order Date]])</f>
        <v>2026</v>
      </c>
      <c r="D653" s="15" t="str">
        <f>"Q"&amp;ROUNDUP(MONTH(SalesDataTable[[#This Row],[Order Date]])/3,0)</f>
        <v>Q2</v>
      </c>
      <c r="E653" s="12">
        <f>MONTH(SalesDataTable[[#This Row],[Order Date]])</f>
        <v>4</v>
      </c>
      <c r="F653" s="12" t="str">
        <f>TEXT(SalesDataTable[[#This Row],[Order Date]], "mmm")</f>
        <v>Apr</v>
      </c>
      <c r="G653" s="5" t="s">
        <v>6</v>
      </c>
      <c r="H653" s="5" t="s">
        <v>27</v>
      </c>
      <c r="I653" s="5" t="s">
        <v>2</v>
      </c>
      <c r="J653" s="5" t="s">
        <v>16</v>
      </c>
      <c r="K653" s="5" t="s">
        <v>9</v>
      </c>
      <c r="L653" s="5" t="s">
        <v>46</v>
      </c>
      <c r="M653" s="6">
        <v>2</v>
      </c>
      <c r="N653" s="7">
        <v>70.53</v>
      </c>
      <c r="O653" s="8">
        <v>0</v>
      </c>
      <c r="P653" s="7">
        <v>32.229999999999997</v>
      </c>
      <c r="Q653" s="7">
        <f t="shared" si="40"/>
        <v>141.06</v>
      </c>
      <c r="R653" s="7">
        <f t="shared" si="41"/>
        <v>64.459999999999994</v>
      </c>
      <c r="S653" s="7">
        <f t="shared" si="42"/>
        <v>76.600000000000009</v>
      </c>
      <c r="T653" s="9">
        <f t="shared" si="43"/>
        <v>0.54303133418403526</v>
      </c>
      <c r="U653" s="10">
        <f>YEAR(SalesDataTable[[#This Row],[Order Date]])</f>
        <v>2026</v>
      </c>
      <c r="V653" s="9" t="str">
        <f>"Q"&amp;ROUNDUP(MONTH(SalesDataTable[[#This Row],[Order Date]])/3,0)</f>
        <v>Q2</v>
      </c>
      <c r="W653" s="6">
        <f>MONTH(SalesDataTable[[#This Row],[Order Date]])</f>
        <v>4</v>
      </c>
      <c r="X653" s="9" t="str">
        <f>TEXT(SalesDataTable[[#This Row],[Order Date]],"mmm")</f>
        <v>Apr</v>
      </c>
    </row>
    <row r="654" spans="1:24" ht="15.5">
      <c r="A654" s="3">
        <v>1333</v>
      </c>
      <c r="B654" s="4">
        <v>46136</v>
      </c>
      <c r="C654" s="12">
        <f>YEAR(SalesDataTable[[#This Row],[Order Date]])</f>
        <v>2026</v>
      </c>
      <c r="D654" s="15" t="str">
        <f>"Q"&amp;ROUNDUP(MONTH(SalesDataTable[[#This Row],[Order Date]])/3,0)</f>
        <v>Q2</v>
      </c>
      <c r="E654" s="12">
        <f>MONTH(SalesDataTable[[#This Row],[Order Date]])</f>
        <v>4</v>
      </c>
      <c r="F654" s="12" t="str">
        <f>TEXT(SalesDataTable[[#This Row],[Order Date]], "mmm")</f>
        <v>Apr</v>
      </c>
      <c r="G654" s="5" t="s">
        <v>6</v>
      </c>
      <c r="H654" s="5" t="s">
        <v>49</v>
      </c>
      <c r="I654" s="5" t="s">
        <v>2</v>
      </c>
      <c r="J654" s="5" t="s">
        <v>13</v>
      </c>
      <c r="K654" s="5" t="s">
        <v>9</v>
      </c>
      <c r="L654" s="5" t="s">
        <v>10</v>
      </c>
      <c r="M654" s="6">
        <v>1</v>
      </c>
      <c r="N654" s="7">
        <v>90.87</v>
      </c>
      <c r="O654" s="8">
        <v>0.1</v>
      </c>
      <c r="P654" s="7">
        <v>44.4</v>
      </c>
      <c r="Q654" s="7">
        <f t="shared" si="40"/>
        <v>81.783000000000001</v>
      </c>
      <c r="R654" s="7">
        <f t="shared" si="41"/>
        <v>44.4</v>
      </c>
      <c r="S654" s="7">
        <f t="shared" si="42"/>
        <v>37.383000000000003</v>
      </c>
      <c r="T654" s="9">
        <f t="shared" si="43"/>
        <v>0.45709988628443565</v>
      </c>
      <c r="U654" s="10">
        <f>YEAR(SalesDataTable[[#This Row],[Order Date]])</f>
        <v>2026</v>
      </c>
      <c r="V654" s="9" t="str">
        <f>"Q"&amp;ROUNDUP(MONTH(SalesDataTable[[#This Row],[Order Date]])/3,0)</f>
        <v>Q2</v>
      </c>
      <c r="W654" s="6">
        <f>MONTH(SalesDataTable[[#This Row],[Order Date]])</f>
        <v>4</v>
      </c>
      <c r="X654" s="9" t="str">
        <f>TEXT(SalesDataTable[[#This Row],[Order Date]],"mmm")</f>
        <v>Apr</v>
      </c>
    </row>
    <row r="655" spans="1:24" ht="15.5">
      <c r="A655" s="3">
        <v>1369</v>
      </c>
      <c r="B655" s="4">
        <v>46136</v>
      </c>
      <c r="C655" s="12">
        <f>YEAR(SalesDataTable[[#This Row],[Order Date]])</f>
        <v>2026</v>
      </c>
      <c r="D655" s="15" t="str">
        <f>"Q"&amp;ROUNDUP(MONTH(SalesDataTable[[#This Row],[Order Date]])/3,0)</f>
        <v>Q2</v>
      </c>
      <c r="E655" s="12">
        <f>MONTH(SalesDataTable[[#This Row],[Order Date]])</f>
        <v>4</v>
      </c>
      <c r="F655" s="12" t="str">
        <f>TEXT(SalesDataTable[[#This Row],[Order Date]], "mmm")</f>
        <v>Apr</v>
      </c>
      <c r="G655" s="5" t="s">
        <v>6</v>
      </c>
      <c r="H655" s="5" t="s">
        <v>49</v>
      </c>
      <c r="I655" s="5" t="s">
        <v>8</v>
      </c>
      <c r="J655" s="5" t="s">
        <v>3</v>
      </c>
      <c r="K655" s="5" t="s">
        <v>34</v>
      </c>
      <c r="L655" s="5" t="s">
        <v>38</v>
      </c>
      <c r="M655" s="6">
        <v>3</v>
      </c>
      <c r="N655" s="7">
        <v>124.31</v>
      </c>
      <c r="O655" s="8">
        <v>0.2</v>
      </c>
      <c r="P655" s="7">
        <v>67.97</v>
      </c>
      <c r="Q655" s="7">
        <f t="shared" si="40"/>
        <v>298.34399999999999</v>
      </c>
      <c r="R655" s="7">
        <f t="shared" si="41"/>
        <v>203.91</v>
      </c>
      <c r="S655" s="7">
        <f t="shared" si="42"/>
        <v>94.433999999999997</v>
      </c>
      <c r="T655" s="9">
        <f t="shared" si="43"/>
        <v>0.31652723031131846</v>
      </c>
      <c r="U655" s="10">
        <f>YEAR(SalesDataTable[[#This Row],[Order Date]])</f>
        <v>2026</v>
      </c>
      <c r="V655" s="9" t="str">
        <f>"Q"&amp;ROUNDUP(MONTH(SalesDataTable[[#This Row],[Order Date]])/3,0)</f>
        <v>Q2</v>
      </c>
      <c r="W655" s="6">
        <f>MONTH(SalesDataTable[[#This Row],[Order Date]])</f>
        <v>4</v>
      </c>
      <c r="X655" s="9" t="str">
        <f>TEXT(SalesDataTable[[#This Row],[Order Date]],"mmm")</f>
        <v>Apr</v>
      </c>
    </row>
    <row r="656" spans="1:24" ht="15.5">
      <c r="A656" s="3">
        <v>1712</v>
      </c>
      <c r="B656" s="4">
        <v>46136</v>
      </c>
      <c r="C656" s="12">
        <f>YEAR(SalesDataTable[[#This Row],[Order Date]])</f>
        <v>2026</v>
      </c>
      <c r="D656" s="15" t="str">
        <f>"Q"&amp;ROUNDUP(MONTH(SalesDataTable[[#This Row],[Order Date]])/3,0)</f>
        <v>Q2</v>
      </c>
      <c r="E656" s="12">
        <f>MONTH(SalesDataTable[[#This Row],[Order Date]])</f>
        <v>4</v>
      </c>
      <c r="F656" s="12" t="str">
        <f>TEXT(SalesDataTable[[#This Row],[Order Date]], "mmm")</f>
        <v>Apr</v>
      </c>
      <c r="G656" s="5" t="s">
        <v>6</v>
      </c>
      <c r="H656" s="5" t="s">
        <v>7</v>
      </c>
      <c r="I656" s="5" t="s">
        <v>8</v>
      </c>
      <c r="J656" s="5" t="s">
        <v>3</v>
      </c>
      <c r="K656" s="5" t="s">
        <v>4</v>
      </c>
      <c r="L656" s="5" t="s">
        <v>26</v>
      </c>
      <c r="M656" s="6">
        <v>15</v>
      </c>
      <c r="N656" s="7">
        <v>41.21</v>
      </c>
      <c r="O656" s="8">
        <v>0.15</v>
      </c>
      <c r="P656" s="7">
        <v>16.760000000000002</v>
      </c>
      <c r="Q656" s="7">
        <f t="shared" si="40"/>
        <v>525.42750000000001</v>
      </c>
      <c r="R656" s="7">
        <f t="shared" si="41"/>
        <v>251.40000000000003</v>
      </c>
      <c r="S656" s="7">
        <f t="shared" si="42"/>
        <v>274.02749999999997</v>
      </c>
      <c r="T656" s="9">
        <f t="shared" si="43"/>
        <v>0.52153246642020068</v>
      </c>
      <c r="U656" s="10">
        <f>YEAR(SalesDataTable[[#This Row],[Order Date]])</f>
        <v>2026</v>
      </c>
      <c r="V656" s="9" t="str">
        <f>"Q"&amp;ROUNDUP(MONTH(SalesDataTable[[#This Row],[Order Date]])/3,0)</f>
        <v>Q2</v>
      </c>
      <c r="W656" s="6">
        <f>MONTH(SalesDataTable[[#This Row],[Order Date]])</f>
        <v>4</v>
      </c>
      <c r="X656" s="9" t="str">
        <f>TEXT(SalesDataTable[[#This Row],[Order Date]],"mmm")</f>
        <v>Apr</v>
      </c>
    </row>
    <row r="657" spans="1:24" ht="15.5">
      <c r="A657" s="3">
        <v>2229</v>
      </c>
      <c r="B657" s="4">
        <v>46136</v>
      </c>
      <c r="C657" s="12">
        <f>YEAR(SalesDataTable[[#This Row],[Order Date]])</f>
        <v>2026</v>
      </c>
      <c r="D657" s="15" t="str">
        <f>"Q"&amp;ROUNDUP(MONTH(SalesDataTable[[#This Row],[Order Date]])/3,0)</f>
        <v>Q2</v>
      </c>
      <c r="E657" s="12">
        <f>MONTH(SalesDataTable[[#This Row],[Order Date]])</f>
        <v>4</v>
      </c>
      <c r="F657" s="12" t="str">
        <f>TEXT(SalesDataTable[[#This Row],[Order Date]], "mmm")</f>
        <v>Apr</v>
      </c>
      <c r="G657" s="5" t="s">
        <v>0</v>
      </c>
      <c r="H657" s="5" t="s">
        <v>1</v>
      </c>
      <c r="I657" s="5" t="s">
        <v>2</v>
      </c>
      <c r="J657" s="5" t="s">
        <v>13</v>
      </c>
      <c r="K657" s="5" t="s">
        <v>9</v>
      </c>
      <c r="L657" s="5" t="s">
        <v>17</v>
      </c>
      <c r="M657" s="6">
        <v>2</v>
      </c>
      <c r="N657" s="7">
        <v>145.75</v>
      </c>
      <c r="O657" s="8">
        <v>0.1</v>
      </c>
      <c r="P657" s="7">
        <v>78.900000000000006</v>
      </c>
      <c r="Q657" s="7">
        <f t="shared" si="40"/>
        <v>262.35000000000002</v>
      </c>
      <c r="R657" s="7">
        <f t="shared" si="41"/>
        <v>157.80000000000001</v>
      </c>
      <c r="S657" s="7">
        <f t="shared" si="42"/>
        <v>104.55000000000001</v>
      </c>
      <c r="T657" s="9">
        <f t="shared" si="43"/>
        <v>0.39851343624928531</v>
      </c>
      <c r="U657" s="10">
        <f>YEAR(SalesDataTable[[#This Row],[Order Date]])</f>
        <v>2026</v>
      </c>
      <c r="V657" s="9" t="str">
        <f>"Q"&amp;ROUNDUP(MONTH(SalesDataTable[[#This Row],[Order Date]])/3,0)</f>
        <v>Q2</v>
      </c>
      <c r="W657" s="6">
        <f>MONTH(SalesDataTable[[#This Row],[Order Date]])</f>
        <v>4</v>
      </c>
      <c r="X657" s="9" t="str">
        <f>TEXT(SalesDataTable[[#This Row],[Order Date]],"mmm")</f>
        <v>Apr</v>
      </c>
    </row>
    <row r="658" spans="1:24" ht="15.5">
      <c r="A658" s="3">
        <v>3458</v>
      </c>
      <c r="B658" s="4">
        <v>46136</v>
      </c>
      <c r="C658" s="12">
        <f>YEAR(SalesDataTable[[#This Row],[Order Date]])</f>
        <v>2026</v>
      </c>
      <c r="D658" s="15" t="str">
        <f>"Q"&amp;ROUNDUP(MONTH(SalesDataTable[[#This Row],[Order Date]])/3,0)</f>
        <v>Q2</v>
      </c>
      <c r="E658" s="12">
        <f>MONTH(SalesDataTable[[#This Row],[Order Date]])</f>
        <v>4</v>
      </c>
      <c r="F658" s="12" t="str">
        <f>TEXT(SalesDataTable[[#This Row],[Order Date]], "mmm")</f>
        <v>Apr</v>
      </c>
      <c r="G658" s="5" t="s">
        <v>11</v>
      </c>
      <c r="H658" s="5" t="s">
        <v>18</v>
      </c>
      <c r="I658" s="5" t="s">
        <v>2</v>
      </c>
      <c r="J658" s="5" t="s">
        <v>13</v>
      </c>
      <c r="K658" s="5" t="s">
        <v>14</v>
      </c>
      <c r="L658" s="5" t="s">
        <v>44</v>
      </c>
      <c r="M658" s="6">
        <v>1</v>
      </c>
      <c r="N658" s="7">
        <v>134.86000000000001</v>
      </c>
      <c r="O658" s="8">
        <v>0</v>
      </c>
      <c r="P658" s="7">
        <v>66.040000000000006</v>
      </c>
      <c r="Q658" s="7">
        <f t="shared" si="40"/>
        <v>134.86000000000001</v>
      </c>
      <c r="R658" s="7">
        <f t="shared" si="41"/>
        <v>66.040000000000006</v>
      </c>
      <c r="S658" s="7">
        <f t="shared" si="42"/>
        <v>68.820000000000007</v>
      </c>
      <c r="T658" s="9">
        <f t="shared" si="43"/>
        <v>0.51030698502150373</v>
      </c>
      <c r="U658" s="10">
        <f>YEAR(SalesDataTable[[#This Row],[Order Date]])</f>
        <v>2026</v>
      </c>
      <c r="V658" s="9" t="str">
        <f>"Q"&amp;ROUNDUP(MONTH(SalesDataTable[[#This Row],[Order Date]])/3,0)</f>
        <v>Q2</v>
      </c>
      <c r="W658" s="6">
        <f>MONTH(SalesDataTable[[#This Row],[Order Date]])</f>
        <v>4</v>
      </c>
      <c r="X658" s="9" t="str">
        <f>TEXT(SalesDataTable[[#This Row],[Order Date]],"mmm")</f>
        <v>Apr</v>
      </c>
    </row>
    <row r="659" spans="1:24" ht="15.5">
      <c r="A659" s="3">
        <v>4637</v>
      </c>
      <c r="B659" s="4">
        <v>46136</v>
      </c>
      <c r="C659" s="12">
        <f>YEAR(SalesDataTable[[#This Row],[Order Date]])</f>
        <v>2026</v>
      </c>
      <c r="D659" s="15" t="str">
        <f>"Q"&amp;ROUNDUP(MONTH(SalesDataTable[[#This Row],[Order Date]])/3,0)</f>
        <v>Q2</v>
      </c>
      <c r="E659" s="12">
        <f>MONTH(SalesDataTable[[#This Row],[Order Date]])</f>
        <v>4</v>
      </c>
      <c r="F659" s="12" t="str">
        <f>TEXT(SalesDataTable[[#This Row],[Order Date]], "mmm")</f>
        <v>Apr</v>
      </c>
      <c r="G659" s="5" t="s">
        <v>20</v>
      </c>
      <c r="H659" s="5" t="s">
        <v>47</v>
      </c>
      <c r="I659" s="5" t="s">
        <v>19</v>
      </c>
      <c r="J659" s="5" t="s">
        <v>13</v>
      </c>
      <c r="K659" s="5" t="s">
        <v>14</v>
      </c>
      <c r="L659" s="5" t="s">
        <v>44</v>
      </c>
      <c r="M659" s="6">
        <v>1</v>
      </c>
      <c r="N659" s="7">
        <v>136.07</v>
      </c>
      <c r="O659" s="8">
        <v>0</v>
      </c>
      <c r="P659" s="7">
        <v>65.17</v>
      </c>
      <c r="Q659" s="7">
        <f t="shared" si="40"/>
        <v>136.07</v>
      </c>
      <c r="R659" s="7">
        <f t="shared" si="41"/>
        <v>65.17</v>
      </c>
      <c r="S659" s="7">
        <f t="shared" si="42"/>
        <v>70.899999999999991</v>
      </c>
      <c r="T659" s="9">
        <f t="shared" si="43"/>
        <v>0.52105533916366575</v>
      </c>
      <c r="U659" s="10">
        <f>YEAR(SalesDataTable[[#This Row],[Order Date]])</f>
        <v>2026</v>
      </c>
      <c r="V659" s="9" t="str">
        <f>"Q"&amp;ROUNDUP(MONTH(SalesDataTable[[#This Row],[Order Date]])/3,0)</f>
        <v>Q2</v>
      </c>
      <c r="W659" s="6">
        <f>MONTH(SalesDataTable[[#This Row],[Order Date]])</f>
        <v>4</v>
      </c>
      <c r="X659" s="9" t="str">
        <f>TEXT(SalesDataTable[[#This Row],[Order Date]],"mmm")</f>
        <v>Apr</v>
      </c>
    </row>
    <row r="660" spans="1:24" ht="15.5">
      <c r="A660" s="3">
        <v>4726</v>
      </c>
      <c r="B660" s="4">
        <v>46136</v>
      </c>
      <c r="C660" s="12">
        <f>YEAR(SalesDataTable[[#This Row],[Order Date]])</f>
        <v>2026</v>
      </c>
      <c r="D660" s="15" t="str">
        <f>"Q"&amp;ROUNDUP(MONTH(SalesDataTable[[#This Row],[Order Date]])/3,0)</f>
        <v>Q2</v>
      </c>
      <c r="E660" s="12">
        <f>MONTH(SalesDataTable[[#This Row],[Order Date]])</f>
        <v>4</v>
      </c>
      <c r="F660" s="12" t="str">
        <f>TEXT(SalesDataTable[[#This Row],[Order Date]], "mmm")</f>
        <v>Apr</v>
      </c>
      <c r="G660" s="5" t="s">
        <v>0</v>
      </c>
      <c r="H660" s="5" t="s">
        <v>50</v>
      </c>
      <c r="I660" s="5" t="s">
        <v>19</v>
      </c>
      <c r="J660" s="5" t="s">
        <v>16</v>
      </c>
      <c r="K660" s="5" t="s">
        <v>14</v>
      </c>
      <c r="L660" s="5" t="s">
        <v>32</v>
      </c>
      <c r="M660" s="6">
        <v>1</v>
      </c>
      <c r="N660" s="7">
        <v>47.25</v>
      </c>
      <c r="O660" s="8">
        <v>0.1</v>
      </c>
      <c r="P660" s="7">
        <v>18.25</v>
      </c>
      <c r="Q660" s="7">
        <f t="shared" si="40"/>
        <v>42.524999999999999</v>
      </c>
      <c r="R660" s="7">
        <f t="shared" si="41"/>
        <v>18.25</v>
      </c>
      <c r="S660" s="7">
        <f t="shared" si="42"/>
        <v>24.274999999999999</v>
      </c>
      <c r="T660" s="9">
        <f t="shared" si="43"/>
        <v>0.57084068195179305</v>
      </c>
      <c r="U660" s="10">
        <f>YEAR(SalesDataTable[[#This Row],[Order Date]])</f>
        <v>2026</v>
      </c>
      <c r="V660" s="9" t="str">
        <f>"Q"&amp;ROUNDUP(MONTH(SalesDataTable[[#This Row],[Order Date]])/3,0)</f>
        <v>Q2</v>
      </c>
      <c r="W660" s="6">
        <f>MONTH(SalesDataTable[[#This Row],[Order Date]])</f>
        <v>4</v>
      </c>
      <c r="X660" s="9" t="str">
        <f>TEXT(SalesDataTable[[#This Row],[Order Date]],"mmm")</f>
        <v>Apr</v>
      </c>
    </row>
    <row r="661" spans="1:24" ht="15.5">
      <c r="A661" s="3">
        <v>4838</v>
      </c>
      <c r="B661" s="4">
        <v>46136</v>
      </c>
      <c r="C661" s="12">
        <f>YEAR(SalesDataTable[[#This Row],[Order Date]])</f>
        <v>2026</v>
      </c>
      <c r="D661" s="15" t="str">
        <f>"Q"&amp;ROUNDUP(MONTH(SalesDataTable[[#This Row],[Order Date]])/3,0)</f>
        <v>Q2</v>
      </c>
      <c r="E661" s="12">
        <f>MONTH(SalesDataTable[[#This Row],[Order Date]])</f>
        <v>4</v>
      </c>
      <c r="F661" s="12" t="str">
        <f>TEXT(SalesDataTable[[#This Row],[Order Date]], "mmm")</f>
        <v>Apr</v>
      </c>
      <c r="G661" s="5" t="s">
        <v>0</v>
      </c>
      <c r="H661" s="5" t="s">
        <v>1</v>
      </c>
      <c r="I661" s="5" t="s">
        <v>2</v>
      </c>
      <c r="J661" s="5" t="s">
        <v>16</v>
      </c>
      <c r="K661" s="5" t="s">
        <v>4</v>
      </c>
      <c r="L661" s="5" t="s">
        <v>26</v>
      </c>
      <c r="M661" s="6">
        <v>2</v>
      </c>
      <c r="N661" s="7">
        <v>41.32</v>
      </c>
      <c r="O661" s="8">
        <v>0.1</v>
      </c>
      <c r="P661" s="7">
        <v>16.66</v>
      </c>
      <c r="Q661" s="7">
        <f t="shared" si="40"/>
        <v>74.376000000000005</v>
      </c>
      <c r="R661" s="7">
        <f t="shared" si="41"/>
        <v>33.32</v>
      </c>
      <c r="S661" s="7">
        <f t="shared" si="42"/>
        <v>41.056000000000004</v>
      </c>
      <c r="T661" s="9">
        <f t="shared" si="43"/>
        <v>0.5520060234484242</v>
      </c>
      <c r="U661" s="10">
        <f>YEAR(SalesDataTable[[#This Row],[Order Date]])</f>
        <v>2026</v>
      </c>
      <c r="V661" s="9" t="str">
        <f>"Q"&amp;ROUNDUP(MONTH(SalesDataTable[[#This Row],[Order Date]])/3,0)</f>
        <v>Q2</v>
      </c>
      <c r="W661" s="6">
        <f>MONTH(SalesDataTable[[#This Row],[Order Date]])</f>
        <v>4</v>
      </c>
      <c r="X661" s="9" t="str">
        <f>TEXT(SalesDataTable[[#This Row],[Order Date]],"mmm")</f>
        <v>Apr</v>
      </c>
    </row>
    <row r="662" spans="1:24" ht="15.5">
      <c r="A662" s="3">
        <v>5075</v>
      </c>
      <c r="B662" s="4">
        <v>46136</v>
      </c>
      <c r="C662" s="12">
        <f>YEAR(SalesDataTable[[#This Row],[Order Date]])</f>
        <v>2026</v>
      </c>
      <c r="D662" s="15" t="str">
        <f>"Q"&amp;ROUNDUP(MONTH(SalesDataTable[[#This Row],[Order Date]])/3,0)</f>
        <v>Q2</v>
      </c>
      <c r="E662" s="12">
        <f>MONTH(SalesDataTable[[#This Row],[Order Date]])</f>
        <v>4</v>
      </c>
      <c r="F662" s="12" t="str">
        <f>TEXT(SalesDataTable[[#This Row],[Order Date]], "mmm")</f>
        <v>Apr</v>
      </c>
      <c r="G662" s="5" t="s">
        <v>0</v>
      </c>
      <c r="H662" s="5" t="s">
        <v>50</v>
      </c>
      <c r="I662" s="5" t="s">
        <v>28</v>
      </c>
      <c r="J662" s="5" t="s">
        <v>13</v>
      </c>
      <c r="K662" s="5" t="s">
        <v>4</v>
      </c>
      <c r="L662" s="5" t="s">
        <v>5</v>
      </c>
      <c r="M662" s="6">
        <v>2</v>
      </c>
      <c r="N662" s="7">
        <v>81.75</v>
      </c>
      <c r="O662" s="8">
        <v>0</v>
      </c>
      <c r="P662" s="7">
        <v>41.92</v>
      </c>
      <c r="Q662" s="7">
        <f t="shared" si="40"/>
        <v>163.5</v>
      </c>
      <c r="R662" s="7">
        <f t="shared" si="41"/>
        <v>83.84</v>
      </c>
      <c r="S662" s="7">
        <f t="shared" si="42"/>
        <v>79.66</v>
      </c>
      <c r="T662" s="9">
        <f t="shared" si="43"/>
        <v>0.48721712538226297</v>
      </c>
      <c r="U662" s="10">
        <f>YEAR(SalesDataTable[[#This Row],[Order Date]])</f>
        <v>2026</v>
      </c>
      <c r="V662" s="9" t="str">
        <f>"Q"&amp;ROUNDUP(MONTH(SalesDataTable[[#This Row],[Order Date]])/3,0)</f>
        <v>Q2</v>
      </c>
      <c r="W662" s="6">
        <f>MONTH(SalesDataTable[[#This Row],[Order Date]])</f>
        <v>4</v>
      </c>
      <c r="X662" s="9" t="str">
        <f>TEXT(SalesDataTable[[#This Row],[Order Date]],"mmm")</f>
        <v>Apr</v>
      </c>
    </row>
    <row r="663" spans="1:24" ht="15.5">
      <c r="A663" s="3">
        <v>149</v>
      </c>
      <c r="B663" s="4">
        <v>46137</v>
      </c>
      <c r="C663" s="12">
        <f>YEAR(SalesDataTable[[#This Row],[Order Date]])</f>
        <v>2026</v>
      </c>
      <c r="D663" s="15" t="str">
        <f>"Q"&amp;ROUNDUP(MONTH(SalesDataTable[[#This Row],[Order Date]])/3,0)</f>
        <v>Q2</v>
      </c>
      <c r="E663" s="12">
        <f>MONTH(SalesDataTable[[#This Row],[Order Date]])</f>
        <v>4</v>
      </c>
      <c r="F663" s="12" t="str">
        <f>TEXT(SalesDataTable[[#This Row],[Order Date]], "mmm")</f>
        <v>Apr</v>
      </c>
      <c r="G663" s="5" t="s">
        <v>6</v>
      </c>
      <c r="H663" s="5" t="s">
        <v>43</v>
      </c>
      <c r="I663" s="5" t="s">
        <v>2</v>
      </c>
      <c r="J663" s="5" t="s">
        <v>3</v>
      </c>
      <c r="K663" s="5" t="s">
        <v>14</v>
      </c>
      <c r="L663" s="5" t="s">
        <v>15</v>
      </c>
      <c r="M663" s="6">
        <v>1</v>
      </c>
      <c r="N663" s="7">
        <v>36.020000000000003</v>
      </c>
      <c r="O663" s="8">
        <v>0.05</v>
      </c>
      <c r="P663" s="7">
        <v>13.72</v>
      </c>
      <c r="Q663" s="7">
        <f t="shared" si="40"/>
        <v>34.219000000000001</v>
      </c>
      <c r="R663" s="7">
        <f t="shared" si="41"/>
        <v>13.72</v>
      </c>
      <c r="S663" s="7">
        <f t="shared" si="42"/>
        <v>20.499000000000002</v>
      </c>
      <c r="T663" s="9">
        <f t="shared" si="43"/>
        <v>0.59905315760250155</v>
      </c>
      <c r="U663" s="10">
        <f>YEAR(SalesDataTable[[#This Row],[Order Date]])</f>
        <v>2026</v>
      </c>
      <c r="V663" s="9" t="str">
        <f>"Q"&amp;ROUNDUP(MONTH(SalesDataTable[[#This Row],[Order Date]])/3,0)</f>
        <v>Q2</v>
      </c>
      <c r="W663" s="6">
        <f>MONTH(SalesDataTable[[#This Row],[Order Date]])</f>
        <v>4</v>
      </c>
      <c r="X663" s="9" t="str">
        <f>TEXT(SalesDataTable[[#This Row],[Order Date]],"mmm")</f>
        <v>Apr</v>
      </c>
    </row>
    <row r="664" spans="1:24" ht="15.5">
      <c r="A664" s="3">
        <v>449</v>
      </c>
      <c r="B664" s="4">
        <v>46137</v>
      </c>
      <c r="C664" s="12">
        <f>YEAR(SalesDataTable[[#This Row],[Order Date]])</f>
        <v>2026</v>
      </c>
      <c r="D664" s="15" t="str">
        <f>"Q"&amp;ROUNDUP(MONTH(SalesDataTable[[#This Row],[Order Date]])/3,0)</f>
        <v>Q2</v>
      </c>
      <c r="E664" s="12">
        <f>MONTH(SalesDataTable[[#This Row],[Order Date]])</f>
        <v>4</v>
      </c>
      <c r="F664" s="12" t="str">
        <f>TEXT(SalesDataTable[[#This Row],[Order Date]], "mmm")</f>
        <v>Apr</v>
      </c>
      <c r="G664" s="5" t="s">
        <v>11</v>
      </c>
      <c r="H664" s="5" t="s">
        <v>25</v>
      </c>
      <c r="I664" s="5" t="s">
        <v>2</v>
      </c>
      <c r="J664" s="5" t="s">
        <v>16</v>
      </c>
      <c r="K664" s="5" t="s">
        <v>14</v>
      </c>
      <c r="L664" s="5" t="s">
        <v>15</v>
      </c>
      <c r="M664" s="6">
        <v>1</v>
      </c>
      <c r="N664" s="7">
        <v>36.68</v>
      </c>
      <c r="O664" s="8">
        <v>0</v>
      </c>
      <c r="P664" s="7">
        <v>13.27</v>
      </c>
      <c r="Q664" s="7">
        <f t="shared" si="40"/>
        <v>36.68</v>
      </c>
      <c r="R664" s="7">
        <f t="shared" si="41"/>
        <v>13.27</v>
      </c>
      <c r="S664" s="7">
        <f t="shared" si="42"/>
        <v>23.41</v>
      </c>
      <c r="T664" s="9">
        <f t="shared" si="43"/>
        <v>0.63822246455834242</v>
      </c>
      <c r="U664" s="10">
        <f>YEAR(SalesDataTable[[#This Row],[Order Date]])</f>
        <v>2026</v>
      </c>
      <c r="V664" s="9" t="str">
        <f>"Q"&amp;ROUNDUP(MONTH(SalesDataTable[[#This Row],[Order Date]])/3,0)</f>
        <v>Q2</v>
      </c>
      <c r="W664" s="6">
        <f>MONTH(SalesDataTable[[#This Row],[Order Date]])</f>
        <v>4</v>
      </c>
      <c r="X664" s="9" t="str">
        <f>TEXT(SalesDataTable[[#This Row],[Order Date]],"mmm")</f>
        <v>Apr</v>
      </c>
    </row>
    <row r="665" spans="1:24" ht="15.5">
      <c r="A665" s="3">
        <v>1422</v>
      </c>
      <c r="B665" s="4">
        <v>46137</v>
      </c>
      <c r="C665" s="12">
        <f>YEAR(SalesDataTable[[#This Row],[Order Date]])</f>
        <v>2026</v>
      </c>
      <c r="D665" s="15" t="str">
        <f>"Q"&amp;ROUNDUP(MONTH(SalesDataTable[[#This Row],[Order Date]])/3,0)</f>
        <v>Q2</v>
      </c>
      <c r="E665" s="12">
        <f>MONTH(SalesDataTable[[#This Row],[Order Date]])</f>
        <v>4</v>
      </c>
      <c r="F665" s="12" t="str">
        <f>TEXT(SalesDataTable[[#This Row],[Order Date]], "mmm")</f>
        <v>Apr</v>
      </c>
      <c r="G665" s="5" t="s">
        <v>20</v>
      </c>
      <c r="H665" s="5" t="s">
        <v>33</v>
      </c>
      <c r="I665" s="5" t="s">
        <v>8</v>
      </c>
      <c r="J665" s="5" t="s">
        <v>16</v>
      </c>
      <c r="K665" s="5" t="s">
        <v>23</v>
      </c>
      <c r="L665" s="5" t="s">
        <v>24</v>
      </c>
      <c r="M665" s="6">
        <v>6</v>
      </c>
      <c r="N665" s="7">
        <v>348.16</v>
      </c>
      <c r="O665" s="8">
        <v>0.1</v>
      </c>
      <c r="P665" s="7">
        <v>198.24</v>
      </c>
      <c r="Q665" s="7">
        <f t="shared" si="40"/>
        <v>1880.0640000000001</v>
      </c>
      <c r="R665" s="7">
        <f t="shared" si="41"/>
        <v>1189.44</v>
      </c>
      <c r="S665" s="7">
        <f t="shared" si="42"/>
        <v>690.62400000000002</v>
      </c>
      <c r="T665" s="9">
        <f t="shared" si="43"/>
        <v>0.36734068627450978</v>
      </c>
      <c r="U665" s="10">
        <f>YEAR(SalesDataTable[[#This Row],[Order Date]])</f>
        <v>2026</v>
      </c>
      <c r="V665" s="9" t="str">
        <f>"Q"&amp;ROUNDUP(MONTH(SalesDataTable[[#This Row],[Order Date]])/3,0)</f>
        <v>Q2</v>
      </c>
      <c r="W665" s="6">
        <f>MONTH(SalesDataTable[[#This Row],[Order Date]])</f>
        <v>4</v>
      </c>
      <c r="X665" s="9" t="str">
        <f>TEXT(SalesDataTable[[#This Row],[Order Date]],"mmm")</f>
        <v>Apr</v>
      </c>
    </row>
    <row r="666" spans="1:24" ht="15.5">
      <c r="A666" s="3">
        <v>3248</v>
      </c>
      <c r="B666" s="4">
        <v>46137</v>
      </c>
      <c r="C666" s="12">
        <f>YEAR(SalesDataTable[[#This Row],[Order Date]])</f>
        <v>2026</v>
      </c>
      <c r="D666" s="15" t="str">
        <f>"Q"&amp;ROUNDUP(MONTH(SalesDataTable[[#This Row],[Order Date]])/3,0)</f>
        <v>Q2</v>
      </c>
      <c r="E666" s="12">
        <f>MONTH(SalesDataTable[[#This Row],[Order Date]])</f>
        <v>4</v>
      </c>
      <c r="F666" s="12" t="str">
        <f>TEXT(SalesDataTable[[#This Row],[Order Date]], "mmm")</f>
        <v>Apr</v>
      </c>
      <c r="G666" s="5" t="s">
        <v>11</v>
      </c>
      <c r="H666" s="5" t="s">
        <v>52</v>
      </c>
      <c r="I666" s="5" t="s">
        <v>2</v>
      </c>
      <c r="J666" s="5" t="s">
        <v>3</v>
      </c>
      <c r="K666" s="5" t="s">
        <v>4</v>
      </c>
      <c r="L666" s="5" t="s">
        <v>26</v>
      </c>
      <c r="M666" s="6">
        <v>2</v>
      </c>
      <c r="N666" s="7">
        <v>39.799999999999997</v>
      </c>
      <c r="O666" s="8">
        <v>0.05</v>
      </c>
      <c r="P666" s="7">
        <v>16.23</v>
      </c>
      <c r="Q666" s="7">
        <f t="shared" si="40"/>
        <v>75.61999999999999</v>
      </c>
      <c r="R666" s="7">
        <f t="shared" si="41"/>
        <v>32.46</v>
      </c>
      <c r="S666" s="7">
        <f t="shared" si="42"/>
        <v>43.159999999999989</v>
      </c>
      <c r="T666" s="9">
        <f t="shared" si="43"/>
        <v>0.57074847923829664</v>
      </c>
      <c r="U666" s="10">
        <f>YEAR(SalesDataTable[[#This Row],[Order Date]])</f>
        <v>2026</v>
      </c>
      <c r="V666" s="9" t="str">
        <f>"Q"&amp;ROUNDUP(MONTH(SalesDataTable[[#This Row],[Order Date]])/3,0)</f>
        <v>Q2</v>
      </c>
      <c r="W666" s="6">
        <f>MONTH(SalesDataTable[[#This Row],[Order Date]])</f>
        <v>4</v>
      </c>
      <c r="X666" s="9" t="str">
        <f>TEXT(SalesDataTable[[#This Row],[Order Date]],"mmm")</f>
        <v>Apr</v>
      </c>
    </row>
    <row r="667" spans="1:24" ht="15.5">
      <c r="A667" s="3">
        <v>3445</v>
      </c>
      <c r="B667" s="4">
        <v>46137</v>
      </c>
      <c r="C667" s="12">
        <f>YEAR(SalesDataTable[[#This Row],[Order Date]])</f>
        <v>2026</v>
      </c>
      <c r="D667" s="15" t="str">
        <f>"Q"&amp;ROUNDUP(MONTH(SalesDataTable[[#This Row],[Order Date]])/3,0)</f>
        <v>Q2</v>
      </c>
      <c r="E667" s="12">
        <f>MONTH(SalesDataTable[[#This Row],[Order Date]])</f>
        <v>4</v>
      </c>
      <c r="F667" s="12" t="str">
        <f>TEXT(SalesDataTable[[#This Row],[Order Date]], "mmm")</f>
        <v>Apr</v>
      </c>
      <c r="G667" s="5" t="s">
        <v>0</v>
      </c>
      <c r="H667" s="5" t="s">
        <v>50</v>
      </c>
      <c r="I667" s="5" t="s">
        <v>2</v>
      </c>
      <c r="J667" s="5" t="s">
        <v>3</v>
      </c>
      <c r="K667" s="5" t="s">
        <v>4</v>
      </c>
      <c r="L667" s="5" t="s">
        <v>26</v>
      </c>
      <c r="M667" s="6">
        <v>5</v>
      </c>
      <c r="N667" s="7">
        <v>39.369999999999997</v>
      </c>
      <c r="O667" s="8">
        <v>0.05</v>
      </c>
      <c r="P667" s="7">
        <v>16.760000000000002</v>
      </c>
      <c r="Q667" s="7">
        <f t="shared" si="40"/>
        <v>187.00749999999999</v>
      </c>
      <c r="R667" s="7">
        <f t="shared" si="41"/>
        <v>83.800000000000011</v>
      </c>
      <c r="S667" s="7">
        <f t="shared" si="42"/>
        <v>103.20749999999998</v>
      </c>
      <c r="T667" s="9">
        <f t="shared" si="43"/>
        <v>0.55188963009504954</v>
      </c>
      <c r="U667" s="10">
        <f>YEAR(SalesDataTable[[#This Row],[Order Date]])</f>
        <v>2026</v>
      </c>
      <c r="V667" s="9" t="str">
        <f>"Q"&amp;ROUNDUP(MONTH(SalesDataTable[[#This Row],[Order Date]])/3,0)</f>
        <v>Q2</v>
      </c>
      <c r="W667" s="6">
        <f>MONTH(SalesDataTable[[#This Row],[Order Date]])</f>
        <v>4</v>
      </c>
      <c r="X667" s="9" t="str">
        <f>TEXT(SalesDataTable[[#This Row],[Order Date]],"mmm")</f>
        <v>Apr</v>
      </c>
    </row>
    <row r="668" spans="1:24" ht="15.5">
      <c r="A668" s="3">
        <v>3930</v>
      </c>
      <c r="B668" s="4">
        <v>46137</v>
      </c>
      <c r="C668" s="12">
        <f>YEAR(SalesDataTable[[#This Row],[Order Date]])</f>
        <v>2026</v>
      </c>
      <c r="D668" s="15" t="str">
        <f>"Q"&amp;ROUNDUP(MONTH(SalesDataTable[[#This Row],[Order Date]])/3,0)</f>
        <v>Q2</v>
      </c>
      <c r="E668" s="12">
        <f>MONTH(SalesDataTable[[#This Row],[Order Date]])</f>
        <v>4</v>
      </c>
      <c r="F668" s="12" t="str">
        <f>TEXT(SalesDataTable[[#This Row],[Order Date]], "mmm")</f>
        <v>Apr</v>
      </c>
      <c r="G668" s="5" t="s">
        <v>6</v>
      </c>
      <c r="H668" s="5" t="s">
        <v>43</v>
      </c>
      <c r="I668" s="5" t="s">
        <v>28</v>
      </c>
      <c r="J668" s="5" t="s">
        <v>3</v>
      </c>
      <c r="K668" s="5" t="s">
        <v>34</v>
      </c>
      <c r="L668" s="5" t="s">
        <v>35</v>
      </c>
      <c r="M668" s="6">
        <v>2</v>
      </c>
      <c r="N668" s="7">
        <v>40.85</v>
      </c>
      <c r="O668" s="8">
        <v>0</v>
      </c>
      <c r="P668" s="7">
        <v>14.99</v>
      </c>
      <c r="Q668" s="7">
        <f t="shared" si="40"/>
        <v>81.7</v>
      </c>
      <c r="R668" s="7">
        <f t="shared" si="41"/>
        <v>29.98</v>
      </c>
      <c r="S668" s="7">
        <f t="shared" si="42"/>
        <v>51.72</v>
      </c>
      <c r="T668" s="9">
        <f t="shared" si="43"/>
        <v>0.633047735618115</v>
      </c>
      <c r="U668" s="10">
        <f>YEAR(SalesDataTable[[#This Row],[Order Date]])</f>
        <v>2026</v>
      </c>
      <c r="V668" s="9" t="str">
        <f>"Q"&amp;ROUNDUP(MONTH(SalesDataTable[[#This Row],[Order Date]])/3,0)</f>
        <v>Q2</v>
      </c>
      <c r="W668" s="6">
        <f>MONTH(SalesDataTable[[#This Row],[Order Date]])</f>
        <v>4</v>
      </c>
      <c r="X668" s="9" t="str">
        <f>TEXT(SalesDataTable[[#This Row],[Order Date]],"mmm")</f>
        <v>Apr</v>
      </c>
    </row>
    <row r="669" spans="1:24" ht="15.5">
      <c r="A669" s="3">
        <v>3969</v>
      </c>
      <c r="B669" s="4">
        <v>46137</v>
      </c>
      <c r="C669" s="12">
        <f>YEAR(SalesDataTable[[#This Row],[Order Date]])</f>
        <v>2026</v>
      </c>
      <c r="D669" s="15" t="str">
        <f>"Q"&amp;ROUNDUP(MONTH(SalesDataTable[[#This Row],[Order Date]])/3,0)</f>
        <v>Q2</v>
      </c>
      <c r="E669" s="12">
        <f>MONTH(SalesDataTable[[#This Row],[Order Date]])</f>
        <v>4</v>
      </c>
      <c r="F669" s="12" t="str">
        <f>TEXT(SalesDataTable[[#This Row],[Order Date]], "mmm")</f>
        <v>Apr</v>
      </c>
      <c r="G669" s="5" t="s">
        <v>20</v>
      </c>
      <c r="H669" s="5" t="s">
        <v>33</v>
      </c>
      <c r="I669" s="5" t="s">
        <v>28</v>
      </c>
      <c r="J669" s="5" t="s">
        <v>3</v>
      </c>
      <c r="K669" s="5" t="s">
        <v>9</v>
      </c>
      <c r="L669" s="5" t="s">
        <v>10</v>
      </c>
      <c r="M669" s="6">
        <v>1</v>
      </c>
      <c r="N669" s="7">
        <v>92.91</v>
      </c>
      <c r="O669" s="8">
        <v>0.05</v>
      </c>
      <c r="P669" s="7">
        <v>46</v>
      </c>
      <c r="Q669" s="7">
        <f t="shared" si="40"/>
        <v>88.264499999999998</v>
      </c>
      <c r="R669" s="7">
        <f t="shared" si="41"/>
        <v>46</v>
      </c>
      <c r="S669" s="7">
        <f t="shared" si="42"/>
        <v>42.264499999999998</v>
      </c>
      <c r="T669" s="9">
        <f t="shared" si="43"/>
        <v>0.4788391709010984</v>
      </c>
      <c r="U669" s="10">
        <f>YEAR(SalesDataTable[[#This Row],[Order Date]])</f>
        <v>2026</v>
      </c>
      <c r="V669" s="9" t="str">
        <f>"Q"&amp;ROUNDUP(MONTH(SalesDataTable[[#This Row],[Order Date]])/3,0)</f>
        <v>Q2</v>
      </c>
      <c r="W669" s="6">
        <f>MONTH(SalesDataTable[[#This Row],[Order Date]])</f>
        <v>4</v>
      </c>
      <c r="X669" s="9" t="str">
        <f>TEXT(SalesDataTable[[#This Row],[Order Date]],"mmm")</f>
        <v>Apr</v>
      </c>
    </row>
    <row r="670" spans="1:24" ht="15.5">
      <c r="A670" s="3">
        <v>4190</v>
      </c>
      <c r="B670" s="4">
        <v>46137</v>
      </c>
      <c r="C670" s="12">
        <f>YEAR(SalesDataTable[[#This Row],[Order Date]])</f>
        <v>2026</v>
      </c>
      <c r="D670" s="15" t="str">
        <f>"Q"&amp;ROUNDUP(MONTH(SalesDataTable[[#This Row],[Order Date]])/3,0)</f>
        <v>Q2</v>
      </c>
      <c r="E670" s="12">
        <f>MONTH(SalesDataTable[[#This Row],[Order Date]])</f>
        <v>4</v>
      </c>
      <c r="F670" s="12" t="str">
        <f>TEXT(SalesDataTable[[#This Row],[Order Date]], "mmm")</f>
        <v>Apr</v>
      </c>
      <c r="G670" s="5" t="s">
        <v>20</v>
      </c>
      <c r="H670" s="5" t="s">
        <v>47</v>
      </c>
      <c r="I670" s="5" t="s">
        <v>2</v>
      </c>
      <c r="J670" s="5" t="s">
        <v>13</v>
      </c>
      <c r="K670" s="5" t="s">
        <v>9</v>
      </c>
      <c r="L670" s="5" t="s">
        <v>37</v>
      </c>
      <c r="M670" s="6">
        <v>1</v>
      </c>
      <c r="N670" s="7">
        <v>152.01</v>
      </c>
      <c r="O670" s="8">
        <v>0</v>
      </c>
      <c r="P670" s="7">
        <v>80.33</v>
      </c>
      <c r="Q670" s="7">
        <f t="shared" si="40"/>
        <v>152.01</v>
      </c>
      <c r="R670" s="7">
        <f t="shared" si="41"/>
        <v>80.33</v>
      </c>
      <c r="S670" s="7">
        <f t="shared" si="42"/>
        <v>71.679999999999993</v>
      </c>
      <c r="T670" s="9">
        <f t="shared" si="43"/>
        <v>0.47154792447865268</v>
      </c>
      <c r="U670" s="10">
        <f>YEAR(SalesDataTable[[#This Row],[Order Date]])</f>
        <v>2026</v>
      </c>
      <c r="V670" s="9" t="str">
        <f>"Q"&amp;ROUNDUP(MONTH(SalesDataTable[[#This Row],[Order Date]])/3,0)</f>
        <v>Q2</v>
      </c>
      <c r="W670" s="6">
        <f>MONTH(SalesDataTable[[#This Row],[Order Date]])</f>
        <v>4</v>
      </c>
      <c r="X670" s="9" t="str">
        <f>TEXT(SalesDataTable[[#This Row],[Order Date]],"mmm")</f>
        <v>Apr</v>
      </c>
    </row>
    <row r="671" spans="1:24" ht="15.5">
      <c r="A671" s="3">
        <v>4442</v>
      </c>
      <c r="B671" s="4">
        <v>46137</v>
      </c>
      <c r="C671" s="12">
        <f>YEAR(SalesDataTable[[#This Row],[Order Date]])</f>
        <v>2026</v>
      </c>
      <c r="D671" s="15" t="str">
        <f>"Q"&amp;ROUNDUP(MONTH(SalesDataTable[[#This Row],[Order Date]])/3,0)</f>
        <v>Q2</v>
      </c>
      <c r="E671" s="12">
        <f>MONTH(SalesDataTable[[#This Row],[Order Date]])</f>
        <v>4</v>
      </c>
      <c r="F671" s="12" t="str">
        <f>TEXT(SalesDataTable[[#This Row],[Order Date]], "mmm")</f>
        <v>Apr</v>
      </c>
      <c r="G671" s="5" t="s">
        <v>6</v>
      </c>
      <c r="H671" s="5" t="s">
        <v>27</v>
      </c>
      <c r="I671" s="5" t="s">
        <v>28</v>
      </c>
      <c r="J671" s="5" t="s">
        <v>13</v>
      </c>
      <c r="K671" s="5" t="s">
        <v>14</v>
      </c>
      <c r="L671" s="5" t="s">
        <v>15</v>
      </c>
      <c r="M671" s="6">
        <v>1</v>
      </c>
      <c r="N671" s="7">
        <v>36.65</v>
      </c>
      <c r="O671" s="8">
        <v>0</v>
      </c>
      <c r="P671" s="7">
        <v>13.28</v>
      </c>
      <c r="Q671" s="7">
        <f t="shared" si="40"/>
        <v>36.65</v>
      </c>
      <c r="R671" s="7">
        <f t="shared" si="41"/>
        <v>13.28</v>
      </c>
      <c r="S671" s="7">
        <f t="shared" si="42"/>
        <v>23.369999999999997</v>
      </c>
      <c r="T671" s="9">
        <f t="shared" si="43"/>
        <v>0.63765347885402446</v>
      </c>
      <c r="U671" s="10">
        <f>YEAR(SalesDataTable[[#This Row],[Order Date]])</f>
        <v>2026</v>
      </c>
      <c r="V671" s="9" t="str">
        <f>"Q"&amp;ROUNDUP(MONTH(SalesDataTable[[#This Row],[Order Date]])/3,0)</f>
        <v>Q2</v>
      </c>
      <c r="W671" s="6">
        <f>MONTH(SalesDataTable[[#This Row],[Order Date]])</f>
        <v>4</v>
      </c>
      <c r="X671" s="9" t="str">
        <f>TEXT(SalesDataTable[[#This Row],[Order Date]],"mmm")</f>
        <v>Apr</v>
      </c>
    </row>
    <row r="672" spans="1:24" ht="15.5">
      <c r="A672" s="3">
        <v>228</v>
      </c>
      <c r="B672" s="4">
        <v>46138</v>
      </c>
      <c r="C672" s="12">
        <f>YEAR(SalesDataTable[[#This Row],[Order Date]])</f>
        <v>2026</v>
      </c>
      <c r="D672" s="15" t="str">
        <f>"Q"&amp;ROUNDUP(MONTH(SalesDataTable[[#This Row],[Order Date]])/3,0)</f>
        <v>Q2</v>
      </c>
      <c r="E672" s="12">
        <f>MONTH(SalesDataTable[[#This Row],[Order Date]])</f>
        <v>4</v>
      </c>
      <c r="F672" s="12" t="str">
        <f>TEXT(SalesDataTable[[#This Row],[Order Date]], "mmm")</f>
        <v>Apr</v>
      </c>
      <c r="G672" s="5" t="s">
        <v>20</v>
      </c>
      <c r="H672" s="5" t="s">
        <v>33</v>
      </c>
      <c r="I672" s="5" t="s">
        <v>2</v>
      </c>
      <c r="J672" s="5" t="s">
        <v>3</v>
      </c>
      <c r="K672" s="5" t="s">
        <v>23</v>
      </c>
      <c r="L672" s="5" t="s">
        <v>40</v>
      </c>
      <c r="M672" s="6">
        <v>5</v>
      </c>
      <c r="N672" s="7">
        <v>80.819999999999993</v>
      </c>
      <c r="O672" s="8">
        <v>0</v>
      </c>
      <c r="P672" s="7">
        <v>40.47</v>
      </c>
      <c r="Q672" s="7">
        <f t="shared" si="40"/>
        <v>404.09999999999997</v>
      </c>
      <c r="R672" s="7">
        <f t="shared" si="41"/>
        <v>202.35</v>
      </c>
      <c r="S672" s="7">
        <f t="shared" si="42"/>
        <v>201.74999999999997</v>
      </c>
      <c r="T672" s="9">
        <f t="shared" si="43"/>
        <v>0.49925760950259834</v>
      </c>
      <c r="U672" s="10">
        <f>YEAR(SalesDataTable[[#This Row],[Order Date]])</f>
        <v>2026</v>
      </c>
      <c r="V672" s="9" t="str">
        <f>"Q"&amp;ROUNDUP(MONTH(SalesDataTable[[#This Row],[Order Date]])/3,0)</f>
        <v>Q2</v>
      </c>
      <c r="W672" s="6">
        <f>MONTH(SalesDataTable[[#This Row],[Order Date]])</f>
        <v>4</v>
      </c>
      <c r="X672" s="9" t="str">
        <f>TEXT(SalesDataTable[[#This Row],[Order Date]],"mmm")</f>
        <v>Apr</v>
      </c>
    </row>
    <row r="673" spans="1:24" ht="15.5">
      <c r="A673" s="3">
        <v>2101</v>
      </c>
      <c r="B673" s="4">
        <v>46138</v>
      </c>
      <c r="C673" s="12">
        <f>YEAR(SalesDataTable[[#This Row],[Order Date]])</f>
        <v>2026</v>
      </c>
      <c r="D673" s="15" t="str">
        <f>"Q"&amp;ROUNDUP(MONTH(SalesDataTable[[#This Row],[Order Date]])/3,0)</f>
        <v>Q2</v>
      </c>
      <c r="E673" s="12">
        <f>MONTH(SalesDataTable[[#This Row],[Order Date]])</f>
        <v>4</v>
      </c>
      <c r="F673" s="12" t="str">
        <f>TEXT(SalesDataTable[[#This Row],[Order Date]], "mmm")</f>
        <v>Apr</v>
      </c>
      <c r="G673" s="5" t="s">
        <v>20</v>
      </c>
      <c r="H673" s="5" t="s">
        <v>21</v>
      </c>
      <c r="I673" s="5" t="s">
        <v>2</v>
      </c>
      <c r="J673" s="5" t="s">
        <v>13</v>
      </c>
      <c r="K673" s="5" t="s">
        <v>9</v>
      </c>
      <c r="L673" s="5" t="s">
        <v>17</v>
      </c>
      <c r="M673" s="6">
        <v>4</v>
      </c>
      <c r="N673" s="7">
        <v>144.69999999999999</v>
      </c>
      <c r="O673" s="8">
        <v>0</v>
      </c>
      <c r="P673" s="7">
        <v>79.41</v>
      </c>
      <c r="Q673" s="7">
        <f t="shared" si="40"/>
        <v>578.79999999999995</v>
      </c>
      <c r="R673" s="7">
        <f t="shared" si="41"/>
        <v>317.64</v>
      </c>
      <c r="S673" s="7">
        <f t="shared" si="42"/>
        <v>261.15999999999997</v>
      </c>
      <c r="T673" s="9">
        <f t="shared" si="43"/>
        <v>0.45120939875604699</v>
      </c>
      <c r="U673" s="10">
        <f>YEAR(SalesDataTable[[#This Row],[Order Date]])</f>
        <v>2026</v>
      </c>
      <c r="V673" s="9" t="str">
        <f>"Q"&amp;ROUNDUP(MONTH(SalesDataTable[[#This Row],[Order Date]])/3,0)</f>
        <v>Q2</v>
      </c>
      <c r="W673" s="6">
        <f>MONTH(SalesDataTable[[#This Row],[Order Date]])</f>
        <v>4</v>
      </c>
      <c r="X673" s="9" t="str">
        <f>TEXT(SalesDataTable[[#This Row],[Order Date]],"mmm")</f>
        <v>Apr</v>
      </c>
    </row>
    <row r="674" spans="1:24" ht="15.5">
      <c r="A674" s="3">
        <v>2590</v>
      </c>
      <c r="B674" s="4">
        <v>46138</v>
      </c>
      <c r="C674" s="12">
        <f>YEAR(SalesDataTable[[#This Row],[Order Date]])</f>
        <v>2026</v>
      </c>
      <c r="D674" s="15" t="str">
        <f>"Q"&amp;ROUNDUP(MONTH(SalesDataTable[[#This Row],[Order Date]])/3,0)</f>
        <v>Q2</v>
      </c>
      <c r="E674" s="12">
        <f>MONTH(SalesDataTable[[#This Row],[Order Date]])</f>
        <v>4</v>
      </c>
      <c r="F674" s="12" t="str">
        <f>TEXT(SalesDataTable[[#This Row],[Order Date]], "mmm")</f>
        <v>Apr</v>
      </c>
      <c r="G674" s="5" t="s">
        <v>6</v>
      </c>
      <c r="H674" s="5" t="s">
        <v>27</v>
      </c>
      <c r="I674" s="5" t="s">
        <v>19</v>
      </c>
      <c r="J674" s="5" t="s">
        <v>13</v>
      </c>
      <c r="K674" s="5" t="s">
        <v>34</v>
      </c>
      <c r="L674" s="5" t="s">
        <v>42</v>
      </c>
      <c r="M674" s="6">
        <v>2</v>
      </c>
      <c r="N674" s="7">
        <v>36.51</v>
      </c>
      <c r="O674" s="8">
        <v>0.1</v>
      </c>
      <c r="P674" s="7">
        <v>14.18</v>
      </c>
      <c r="Q674" s="7">
        <f t="shared" si="40"/>
        <v>65.718000000000004</v>
      </c>
      <c r="R674" s="7">
        <f t="shared" si="41"/>
        <v>28.36</v>
      </c>
      <c r="S674" s="7">
        <f t="shared" si="42"/>
        <v>37.358000000000004</v>
      </c>
      <c r="T674" s="9">
        <f t="shared" si="43"/>
        <v>0.56845917404668433</v>
      </c>
      <c r="U674" s="10">
        <f>YEAR(SalesDataTable[[#This Row],[Order Date]])</f>
        <v>2026</v>
      </c>
      <c r="V674" s="9" t="str">
        <f>"Q"&amp;ROUNDUP(MONTH(SalesDataTable[[#This Row],[Order Date]])/3,0)</f>
        <v>Q2</v>
      </c>
      <c r="W674" s="6">
        <f>MONTH(SalesDataTable[[#This Row],[Order Date]])</f>
        <v>4</v>
      </c>
      <c r="X674" s="9" t="str">
        <f>TEXT(SalesDataTable[[#This Row],[Order Date]],"mmm")</f>
        <v>Apr</v>
      </c>
    </row>
    <row r="675" spans="1:24" ht="15.5">
      <c r="A675" s="3">
        <v>2957</v>
      </c>
      <c r="B675" s="4">
        <v>46138</v>
      </c>
      <c r="C675" s="12">
        <f>YEAR(SalesDataTable[[#This Row],[Order Date]])</f>
        <v>2026</v>
      </c>
      <c r="D675" s="15" t="str">
        <f>"Q"&amp;ROUNDUP(MONTH(SalesDataTable[[#This Row],[Order Date]])/3,0)</f>
        <v>Q2</v>
      </c>
      <c r="E675" s="12">
        <f>MONTH(SalesDataTable[[#This Row],[Order Date]])</f>
        <v>4</v>
      </c>
      <c r="F675" s="12" t="str">
        <f>TEXT(SalesDataTable[[#This Row],[Order Date]], "mmm")</f>
        <v>Apr</v>
      </c>
      <c r="G675" s="5" t="s">
        <v>20</v>
      </c>
      <c r="H675" s="5" t="s">
        <v>31</v>
      </c>
      <c r="I675" s="5" t="s">
        <v>28</v>
      </c>
      <c r="J675" s="5" t="s">
        <v>13</v>
      </c>
      <c r="K675" s="5" t="s">
        <v>14</v>
      </c>
      <c r="L675" s="5" t="s">
        <v>15</v>
      </c>
      <c r="M675" s="6">
        <v>3</v>
      </c>
      <c r="N675" s="7">
        <v>36.58</v>
      </c>
      <c r="O675" s="8">
        <v>0.05</v>
      </c>
      <c r="P675" s="7">
        <v>13.71</v>
      </c>
      <c r="Q675" s="7">
        <f t="shared" si="40"/>
        <v>104.25299999999999</v>
      </c>
      <c r="R675" s="7">
        <f t="shared" si="41"/>
        <v>41.13</v>
      </c>
      <c r="S675" s="7">
        <f t="shared" si="42"/>
        <v>63.122999999999983</v>
      </c>
      <c r="T675" s="9">
        <f t="shared" si="43"/>
        <v>0.60547897902218628</v>
      </c>
      <c r="U675" s="10">
        <f>YEAR(SalesDataTable[[#This Row],[Order Date]])</f>
        <v>2026</v>
      </c>
      <c r="V675" s="9" t="str">
        <f>"Q"&amp;ROUNDUP(MONTH(SalesDataTable[[#This Row],[Order Date]])/3,0)</f>
        <v>Q2</v>
      </c>
      <c r="W675" s="6">
        <f>MONTH(SalesDataTable[[#This Row],[Order Date]])</f>
        <v>4</v>
      </c>
      <c r="X675" s="9" t="str">
        <f>TEXT(SalesDataTable[[#This Row],[Order Date]],"mmm")</f>
        <v>Apr</v>
      </c>
    </row>
    <row r="676" spans="1:24" ht="15.5">
      <c r="A676" s="3">
        <v>4270</v>
      </c>
      <c r="B676" s="4">
        <v>46138</v>
      </c>
      <c r="C676" s="12">
        <f>YEAR(SalesDataTable[[#This Row],[Order Date]])</f>
        <v>2026</v>
      </c>
      <c r="D676" s="15" t="str">
        <f>"Q"&amp;ROUNDUP(MONTH(SalesDataTable[[#This Row],[Order Date]])/3,0)</f>
        <v>Q2</v>
      </c>
      <c r="E676" s="12">
        <f>MONTH(SalesDataTable[[#This Row],[Order Date]])</f>
        <v>4</v>
      </c>
      <c r="F676" s="12" t="str">
        <f>TEXT(SalesDataTable[[#This Row],[Order Date]], "mmm")</f>
        <v>Apr</v>
      </c>
      <c r="G676" s="5" t="s">
        <v>20</v>
      </c>
      <c r="H676" s="5" t="s">
        <v>31</v>
      </c>
      <c r="I676" s="5" t="s">
        <v>19</v>
      </c>
      <c r="J676" s="5" t="s">
        <v>16</v>
      </c>
      <c r="K676" s="5" t="s">
        <v>23</v>
      </c>
      <c r="L676" s="5" t="s">
        <v>29</v>
      </c>
      <c r="M676" s="6">
        <v>2</v>
      </c>
      <c r="N676" s="7">
        <v>191.59</v>
      </c>
      <c r="O676" s="8">
        <v>0</v>
      </c>
      <c r="P676" s="7">
        <v>102.52</v>
      </c>
      <c r="Q676" s="7">
        <f t="shared" si="40"/>
        <v>383.18</v>
      </c>
      <c r="R676" s="7">
        <f t="shared" si="41"/>
        <v>205.04</v>
      </c>
      <c r="S676" s="7">
        <f t="shared" si="42"/>
        <v>178.14000000000001</v>
      </c>
      <c r="T676" s="9">
        <f t="shared" si="43"/>
        <v>0.46489900307949272</v>
      </c>
      <c r="U676" s="10">
        <f>YEAR(SalesDataTable[[#This Row],[Order Date]])</f>
        <v>2026</v>
      </c>
      <c r="V676" s="9" t="str">
        <f>"Q"&amp;ROUNDUP(MONTH(SalesDataTable[[#This Row],[Order Date]])/3,0)</f>
        <v>Q2</v>
      </c>
      <c r="W676" s="6">
        <f>MONTH(SalesDataTable[[#This Row],[Order Date]])</f>
        <v>4</v>
      </c>
      <c r="X676" s="9" t="str">
        <f>TEXT(SalesDataTable[[#This Row],[Order Date]],"mmm")</f>
        <v>Apr</v>
      </c>
    </row>
    <row r="677" spans="1:24" ht="15.5">
      <c r="A677" s="3">
        <v>4324</v>
      </c>
      <c r="B677" s="4">
        <v>46138</v>
      </c>
      <c r="C677" s="12">
        <f>YEAR(SalesDataTable[[#This Row],[Order Date]])</f>
        <v>2026</v>
      </c>
      <c r="D677" s="15" t="str">
        <f>"Q"&amp;ROUNDUP(MONTH(SalesDataTable[[#This Row],[Order Date]])/3,0)</f>
        <v>Q2</v>
      </c>
      <c r="E677" s="12">
        <f>MONTH(SalesDataTable[[#This Row],[Order Date]])</f>
        <v>4</v>
      </c>
      <c r="F677" s="12" t="str">
        <f>TEXT(SalesDataTable[[#This Row],[Order Date]], "mmm")</f>
        <v>Apr</v>
      </c>
      <c r="G677" s="5" t="s">
        <v>20</v>
      </c>
      <c r="H677" s="5" t="s">
        <v>33</v>
      </c>
      <c r="I677" s="5" t="s">
        <v>8</v>
      </c>
      <c r="J677" s="5" t="s">
        <v>16</v>
      </c>
      <c r="K677" s="5" t="s">
        <v>23</v>
      </c>
      <c r="L677" s="5" t="s">
        <v>24</v>
      </c>
      <c r="M677" s="6">
        <v>6</v>
      </c>
      <c r="N677" s="7">
        <v>337.24</v>
      </c>
      <c r="O677" s="8">
        <v>0.05</v>
      </c>
      <c r="P677" s="7">
        <v>198.63</v>
      </c>
      <c r="Q677" s="7">
        <f t="shared" si="40"/>
        <v>1922.268</v>
      </c>
      <c r="R677" s="7">
        <f t="shared" si="41"/>
        <v>1191.78</v>
      </c>
      <c r="S677" s="7">
        <f t="shared" si="42"/>
        <v>730.48800000000006</v>
      </c>
      <c r="T677" s="9">
        <f t="shared" si="43"/>
        <v>0.38001360892445801</v>
      </c>
      <c r="U677" s="10">
        <f>YEAR(SalesDataTable[[#This Row],[Order Date]])</f>
        <v>2026</v>
      </c>
      <c r="V677" s="9" t="str">
        <f>"Q"&amp;ROUNDUP(MONTH(SalesDataTable[[#This Row],[Order Date]])/3,0)</f>
        <v>Q2</v>
      </c>
      <c r="W677" s="6">
        <f>MONTH(SalesDataTable[[#This Row],[Order Date]])</f>
        <v>4</v>
      </c>
      <c r="X677" s="9" t="str">
        <f>TEXT(SalesDataTable[[#This Row],[Order Date]],"mmm")</f>
        <v>Apr</v>
      </c>
    </row>
    <row r="678" spans="1:24" ht="15.5">
      <c r="A678" s="3">
        <v>5010</v>
      </c>
      <c r="B678" s="4">
        <v>46138</v>
      </c>
      <c r="C678" s="12">
        <f>YEAR(SalesDataTable[[#This Row],[Order Date]])</f>
        <v>2026</v>
      </c>
      <c r="D678" s="15" t="str">
        <f>"Q"&amp;ROUNDUP(MONTH(SalesDataTable[[#This Row],[Order Date]])/3,0)</f>
        <v>Q2</v>
      </c>
      <c r="E678" s="12">
        <f>MONTH(SalesDataTable[[#This Row],[Order Date]])</f>
        <v>4</v>
      </c>
      <c r="F678" s="12" t="str">
        <f>TEXT(SalesDataTable[[#This Row],[Order Date]], "mmm")</f>
        <v>Apr</v>
      </c>
      <c r="G678" s="5" t="s">
        <v>20</v>
      </c>
      <c r="H678" s="5" t="s">
        <v>31</v>
      </c>
      <c r="I678" s="5" t="s">
        <v>8</v>
      </c>
      <c r="J678" s="5" t="s">
        <v>16</v>
      </c>
      <c r="K678" s="5" t="s">
        <v>14</v>
      </c>
      <c r="L678" s="5" t="s">
        <v>32</v>
      </c>
      <c r="M678" s="6">
        <v>3</v>
      </c>
      <c r="N678" s="7">
        <v>46.2</v>
      </c>
      <c r="O678" s="8">
        <v>0.1</v>
      </c>
      <c r="P678" s="7">
        <v>18.149999999999999</v>
      </c>
      <c r="Q678" s="7">
        <f t="shared" si="40"/>
        <v>124.74000000000002</v>
      </c>
      <c r="R678" s="7">
        <f t="shared" si="41"/>
        <v>54.449999999999996</v>
      </c>
      <c r="S678" s="7">
        <f t="shared" si="42"/>
        <v>70.29000000000002</v>
      </c>
      <c r="T678" s="9">
        <f t="shared" si="43"/>
        <v>0.5634920634920636</v>
      </c>
      <c r="U678" s="10">
        <f>YEAR(SalesDataTable[[#This Row],[Order Date]])</f>
        <v>2026</v>
      </c>
      <c r="V678" s="9" t="str">
        <f>"Q"&amp;ROUNDUP(MONTH(SalesDataTable[[#This Row],[Order Date]])/3,0)</f>
        <v>Q2</v>
      </c>
      <c r="W678" s="6">
        <f>MONTH(SalesDataTable[[#This Row],[Order Date]])</f>
        <v>4</v>
      </c>
      <c r="X678" s="9" t="str">
        <f>TEXT(SalesDataTable[[#This Row],[Order Date]],"mmm")</f>
        <v>Apr</v>
      </c>
    </row>
    <row r="679" spans="1:24" ht="15.5">
      <c r="A679" s="3">
        <v>5092</v>
      </c>
      <c r="B679" s="4">
        <v>46138</v>
      </c>
      <c r="C679" s="12">
        <f>YEAR(SalesDataTable[[#This Row],[Order Date]])</f>
        <v>2026</v>
      </c>
      <c r="D679" s="15" t="str">
        <f>"Q"&amp;ROUNDUP(MONTH(SalesDataTable[[#This Row],[Order Date]])/3,0)</f>
        <v>Q2</v>
      </c>
      <c r="E679" s="12">
        <f>MONTH(SalesDataTable[[#This Row],[Order Date]])</f>
        <v>4</v>
      </c>
      <c r="F679" s="12" t="str">
        <f>TEXT(SalesDataTable[[#This Row],[Order Date]], "mmm")</f>
        <v>Apr</v>
      </c>
      <c r="G679" s="5" t="s">
        <v>6</v>
      </c>
      <c r="H679" s="5" t="s">
        <v>7</v>
      </c>
      <c r="I679" s="5" t="s">
        <v>28</v>
      </c>
      <c r="J679" s="5" t="s">
        <v>16</v>
      </c>
      <c r="K679" s="5" t="s">
        <v>34</v>
      </c>
      <c r="L679" s="5" t="s">
        <v>45</v>
      </c>
      <c r="M679" s="6">
        <v>4</v>
      </c>
      <c r="N679" s="7">
        <v>50.84</v>
      </c>
      <c r="O679" s="8">
        <v>0.05</v>
      </c>
      <c r="P679" s="7">
        <v>22.63</v>
      </c>
      <c r="Q679" s="7">
        <f t="shared" si="40"/>
        <v>193.19200000000001</v>
      </c>
      <c r="R679" s="7">
        <f t="shared" si="41"/>
        <v>90.52</v>
      </c>
      <c r="S679" s="7">
        <f t="shared" si="42"/>
        <v>102.67200000000001</v>
      </c>
      <c r="T679" s="9">
        <f t="shared" si="43"/>
        <v>0.53145057766367143</v>
      </c>
      <c r="U679" s="10">
        <f>YEAR(SalesDataTable[[#This Row],[Order Date]])</f>
        <v>2026</v>
      </c>
      <c r="V679" s="9" t="str">
        <f>"Q"&amp;ROUNDUP(MONTH(SalesDataTable[[#This Row],[Order Date]])/3,0)</f>
        <v>Q2</v>
      </c>
      <c r="W679" s="6">
        <f>MONTH(SalesDataTable[[#This Row],[Order Date]])</f>
        <v>4</v>
      </c>
      <c r="X679" s="9" t="str">
        <f>TEXT(SalesDataTable[[#This Row],[Order Date]],"mmm")</f>
        <v>Apr</v>
      </c>
    </row>
    <row r="680" spans="1:24" ht="15.5">
      <c r="A680" s="3">
        <v>1061</v>
      </c>
      <c r="B680" s="4">
        <v>46139</v>
      </c>
      <c r="C680" s="12">
        <f>YEAR(SalesDataTable[[#This Row],[Order Date]])</f>
        <v>2026</v>
      </c>
      <c r="D680" s="15" t="str">
        <f>"Q"&amp;ROUNDUP(MONTH(SalesDataTable[[#This Row],[Order Date]])/3,0)</f>
        <v>Q2</v>
      </c>
      <c r="E680" s="12">
        <f>MONTH(SalesDataTable[[#This Row],[Order Date]])</f>
        <v>4</v>
      </c>
      <c r="F680" s="12" t="str">
        <f>TEXT(SalesDataTable[[#This Row],[Order Date]], "mmm")</f>
        <v>Apr</v>
      </c>
      <c r="G680" s="5" t="s">
        <v>20</v>
      </c>
      <c r="H680" s="5" t="s">
        <v>47</v>
      </c>
      <c r="I680" s="5" t="s">
        <v>2</v>
      </c>
      <c r="J680" s="5" t="s">
        <v>3</v>
      </c>
      <c r="K680" s="5" t="s">
        <v>14</v>
      </c>
      <c r="L680" s="5" t="s">
        <v>48</v>
      </c>
      <c r="M680" s="6">
        <v>1</v>
      </c>
      <c r="N680" s="7">
        <v>166.5</v>
      </c>
      <c r="O680" s="8">
        <v>0</v>
      </c>
      <c r="P680" s="7">
        <v>85.55</v>
      </c>
      <c r="Q680" s="7">
        <f t="shared" si="40"/>
        <v>166.5</v>
      </c>
      <c r="R680" s="7">
        <f t="shared" si="41"/>
        <v>85.55</v>
      </c>
      <c r="S680" s="7">
        <f t="shared" si="42"/>
        <v>80.95</v>
      </c>
      <c r="T680" s="9">
        <f t="shared" si="43"/>
        <v>0.4861861861861862</v>
      </c>
      <c r="U680" s="10">
        <f>YEAR(SalesDataTable[[#This Row],[Order Date]])</f>
        <v>2026</v>
      </c>
      <c r="V680" s="9" t="str">
        <f>"Q"&amp;ROUNDUP(MONTH(SalesDataTable[[#This Row],[Order Date]])/3,0)</f>
        <v>Q2</v>
      </c>
      <c r="W680" s="6">
        <f>MONTH(SalesDataTable[[#This Row],[Order Date]])</f>
        <v>4</v>
      </c>
      <c r="X680" s="9" t="str">
        <f>TEXT(SalesDataTable[[#This Row],[Order Date]],"mmm")</f>
        <v>Apr</v>
      </c>
    </row>
    <row r="681" spans="1:24" ht="15.5">
      <c r="A681" s="3">
        <v>1099</v>
      </c>
      <c r="B681" s="4">
        <v>46139</v>
      </c>
      <c r="C681" s="12">
        <f>YEAR(SalesDataTable[[#This Row],[Order Date]])</f>
        <v>2026</v>
      </c>
      <c r="D681" s="15" t="str">
        <f>"Q"&amp;ROUNDUP(MONTH(SalesDataTable[[#This Row],[Order Date]])/3,0)</f>
        <v>Q2</v>
      </c>
      <c r="E681" s="12">
        <f>MONTH(SalesDataTable[[#This Row],[Order Date]])</f>
        <v>4</v>
      </c>
      <c r="F681" s="12" t="str">
        <f>TEXT(SalesDataTable[[#This Row],[Order Date]], "mmm")</f>
        <v>Apr</v>
      </c>
      <c r="G681" s="5" t="s">
        <v>20</v>
      </c>
      <c r="H681" s="5" t="s">
        <v>21</v>
      </c>
      <c r="I681" s="5" t="s">
        <v>28</v>
      </c>
      <c r="J681" s="5" t="s">
        <v>13</v>
      </c>
      <c r="K681" s="5" t="s">
        <v>9</v>
      </c>
      <c r="L681" s="5" t="s">
        <v>46</v>
      </c>
      <c r="M681" s="6">
        <v>1</v>
      </c>
      <c r="N681" s="7">
        <v>70.2</v>
      </c>
      <c r="O681" s="8">
        <v>0</v>
      </c>
      <c r="P681" s="7">
        <v>32.06</v>
      </c>
      <c r="Q681" s="7">
        <f t="shared" si="40"/>
        <v>70.2</v>
      </c>
      <c r="R681" s="7">
        <f t="shared" si="41"/>
        <v>32.06</v>
      </c>
      <c r="S681" s="7">
        <f t="shared" si="42"/>
        <v>38.14</v>
      </c>
      <c r="T681" s="9">
        <f t="shared" si="43"/>
        <v>0.5433048433048433</v>
      </c>
      <c r="U681" s="10">
        <f>YEAR(SalesDataTable[[#This Row],[Order Date]])</f>
        <v>2026</v>
      </c>
      <c r="V681" s="9" t="str">
        <f>"Q"&amp;ROUNDUP(MONTH(SalesDataTable[[#This Row],[Order Date]])/3,0)</f>
        <v>Q2</v>
      </c>
      <c r="W681" s="6">
        <f>MONTH(SalesDataTable[[#This Row],[Order Date]])</f>
        <v>4</v>
      </c>
      <c r="X681" s="9" t="str">
        <f>TEXT(SalesDataTable[[#This Row],[Order Date]],"mmm")</f>
        <v>Apr</v>
      </c>
    </row>
    <row r="682" spans="1:24" ht="15.5">
      <c r="A682" s="3">
        <v>3500</v>
      </c>
      <c r="B682" s="4">
        <v>46139</v>
      </c>
      <c r="C682" s="12">
        <f>YEAR(SalesDataTable[[#This Row],[Order Date]])</f>
        <v>2026</v>
      </c>
      <c r="D682" s="15" t="str">
        <f>"Q"&amp;ROUNDUP(MONTH(SalesDataTable[[#This Row],[Order Date]])/3,0)</f>
        <v>Q2</v>
      </c>
      <c r="E682" s="12">
        <f>MONTH(SalesDataTable[[#This Row],[Order Date]])</f>
        <v>4</v>
      </c>
      <c r="F682" s="12" t="str">
        <f>TEXT(SalesDataTable[[#This Row],[Order Date]], "mmm")</f>
        <v>Apr</v>
      </c>
      <c r="G682" s="5" t="s">
        <v>6</v>
      </c>
      <c r="H682" s="5" t="s">
        <v>43</v>
      </c>
      <c r="I682" s="5" t="s">
        <v>2</v>
      </c>
      <c r="J682" s="5" t="s">
        <v>13</v>
      </c>
      <c r="K682" s="5" t="s">
        <v>34</v>
      </c>
      <c r="L682" s="5" t="s">
        <v>45</v>
      </c>
      <c r="M682" s="6">
        <v>4</v>
      </c>
      <c r="N682" s="7">
        <v>50.67</v>
      </c>
      <c r="O682" s="8">
        <v>0</v>
      </c>
      <c r="P682" s="7">
        <v>22.62</v>
      </c>
      <c r="Q682" s="7">
        <f t="shared" si="40"/>
        <v>202.68</v>
      </c>
      <c r="R682" s="7">
        <f t="shared" si="41"/>
        <v>90.48</v>
      </c>
      <c r="S682" s="7">
        <f t="shared" si="42"/>
        <v>112.2</v>
      </c>
      <c r="T682" s="9">
        <f t="shared" si="43"/>
        <v>0.55358200118413259</v>
      </c>
      <c r="U682" s="10">
        <f>YEAR(SalesDataTable[[#This Row],[Order Date]])</f>
        <v>2026</v>
      </c>
      <c r="V682" s="9" t="str">
        <f>"Q"&amp;ROUNDUP(MONTH(SalesDataTable[[#This Row],[Order Date]])/3,0)</f>
        <v>Q2</v>
      </c>
      <c r="W682" s="6">
        <f>MONTH(SalesDataTable[[#This Row],[Order Date]])</f>
        <v>4</v>
      </c>
      <c r="X682" s="9" t="str">
        <f>TEXT(SalesDataTable[[#This Row],[Order Date]],"mmm")</f>
        <v>Apr</v>
      </c>
    </row>
    <row r="683" spans="1:24" ht="15.5">
      <c r="A683" s="3">
        <v>3856</v>
      </c>
      <c r="B683" s="4">
        <v>46139</v>
      </c>
      <c r="C683" s="12">
        <f>YEAR(SalesDataTable[[#This Row],[Order Date]])</f>
        <v>2026</v>
      </c>
      <c r="D683" s="15" t="str">
        <f>"Q"&amp;ROUNDUP(MONTH(SalesDataTable[[#This Row],[Order Date]])/3,0)</f>
        <v>Q2</v>
      </c>
      <c r="E683" s="12">
        <f>MONTH(SalesDataTable[[#This Row],[Order Date]])</f>
        <v>4</v>
      </c>
      <c r="F683" s="12" t="str">
        <f>TEXT(SalesDataTable[[#This Row],[Order Date]], "mmm")</f>
        <v>Apr</v>
      </c>
      <c r="G683" s="5" t="s">
        <v>6</v>
      </c>
      <c r="H683" s="5" t="s">
        <v>41</v>
      </c>
      <c r="I683" s="5" t="s">
        <v>19</v>
      </c>
      <c r="J683" s="5" t="s">
        <v>13</v>
      </c>
      <c r="K683" s="5" t="s">
        <v>14</v>
      </c>
      <c r="L683" s="5" t="s">
        <v>48</v>
      </c>
      <c r="M683" s="6">
        <v>3</v>
      </c>
      <c r="N683" s="7">
        <v>161.05000000000001</v>
      </c>
      <c r="O683" s="8">
        <v>0.05</v>
      </c>
      <c r="P683" s="7">
        <v>87.43</v>
      </c>
      <c r="Q683" s="7">
        <f t="shared" si="40"/>
        <v>458.99250000000001</v>
      </c>
      <c r="R683" s="7">
        <f t="shared" si="41"/>
        <v>262.29000000000002</v>
      </c>
      <c r="S683" s="7">
        <f t="shared" si="42"/>
        <v>196.70249999999999</v>
      </c>
      <c r="T683" s="9">
        <f t="shared" si="43"/>
        <v>0.4285527541299694</v>
      </c>
      <c r="U683" s="10">
        <f>YEAR(SalesDataTable[[#This Row],[Order Date]])</f>
        <v>2026</v>
      </c>
      <c r="V683" s="9" t="str">
        <f>"Q"&amp;ROUNDUP(MONTH(SalesDataTable[[#This Row],[Order Date]])/3,0)</f>
        <v>Q2</v>
      </c>
      <c r="W683" s="6">
        <f>MONTH(SalesDataTable[[#This Row],[Order Date]])</f>
        <v>4</v>
      </c>
      <c r="X683" s="9" t="str">
        <f>TEXT(SalesDataTable[[#This Row],[Order Date]],"mmm")</f>
        <v>Apr</v>
      </c>
    </row>
    <row r="684" spans="1:24" ht="15.5">
      <c r="A684" s="3">
        <v>4044</v>
      </c>
      <c r="B684" s="4">
        <v>46139</v>
      </c>
      <c r="C684" s="12">
        <f>YEAR(SalesDataTable[[#This Row],[Order Date]])</f>
        <v>2026</v>
      </c>
      <c r="D684" s="15" t="str">
        <f>"Q"&amp;ROUNDUP(MONTH(SalesDataTable[[#This Row],[Order Date]])/3,0)</f>
        <v>Q2</v>
      </c>
      <c r="E684" s="12">
        <f>MONTH(SalesDataTable[[#This Row],[Order Date]])</f>
        <v>4</v>
      </c>
      <c r="F684" s="12" t="str">
        <f>TEXT(SalesDataTable[[#This Row],[Order Date]], "mmm")</f>
        <v>Apr</v>
      </c>
      <c r="G684" s="5" t="s">
        <v>6</v>
      </c>
      <c r="H684" s="5" t="s">
        <v>27</v>
      </c>
      <c r="I684" s="5" t="s">
        <v>8</v>
      </c>
      <c r="J684" s="5" t="s">
        <v>13</v>
      </c>
      <c r="K684" s="5" t="s">
        <v>34</v>
      </c>
      <c r="L684" s="5" t="s">
        <v>38</v>
      </c>
      <c r="M684" s="6">
        <v>10</v>
      </c>
      <c r="N684" s="7">
        <v>124.59</v>
      </c>
      <c r="O684" s="8">
        <v>0.15</v>
      </c>
      <c r="P684" s="7">
        <v>67.14</v>
      </c>
      <c r="Q684" s="7">
        <f t="shared" si="40"/>
        <v>1059.0150000000001</v>
      </c>
      <c r="R684" s="7">
        <f t="shared" si="41"/>
        <v>671.4</v>
      </c>
      <c r="S684" s="7">
        <f t="shared" si="42"/>
        <v>387.61500000000012</v>
      </c>
      <c r="T684" s="9">
        <f t="shared" si="43"/>
        <v>0.36601464568490538</v>
      </c>
      <c r="U684" s="10">
        <f>YEAR(SalesDataTable[[#This Row],[Order Date]])</f>
        <v>2026</v>
      </c>
      <c r="V684" s="9" t="str">
        <f>"Q"&amp;ROUNDUP(MONTH(SalesDataTable[[#This Row],[Order Date]])/3,0)</f>
        <v>Q2</v>
      </c>
      <c r="W684" s="6">
        <f>MONTH(SalesDataTable[[#This Row],[Order Date]])</f>
        <v>4</v>
      </c>
      <c r="X684" s="9" t="str">
        <f>TEXT(SalesDataTable[[#This Row],[Order Date]],"mmm")</f>
        <v>Apr</v>
      </c>
    </row>
    <row r="685" spans="1:24" ht="15.5">
      <c r="A685" s="3">
        <v>4235</v>
      </c>
      <c r="B685" s="4">
        <v>46139</v>
      </c>
      <c r="C685" s="12">
        <f>YEAR(SalesDataTable[[#This Row],[Order Date]])</f>
        <v>2026</v>
      </c>
      <c r="D685" s="15" t="str">
        <f>"Q"&amp;ROUNDUP(MONTH(SalesDataTable[[#This Row],[Order Date]])/3,0)</f>
        <v>Q2</v>
      </c>
      <c r="E685" s="12">
        <f>MONTH(SalesDataTable[[#This Row],[Order Date]])</f>
        <v>4</v>
      </c>
      <c r="F685" s="12" t="str">
        <f>TEXT(SalesDataTable[[#This Row],[Order Date]], "mmm")</f>
        <v>Apr</v>
      </c>
      <c r="G685" s="5" t="s">
        <v>11</v>
      </c>
      <c r="H685" s="5" t="s">
        <v>52</v>
      </c>
      <c r="I685" s="5" t="s">
        <v>2</v>
      </c>
      <c r="J685" s="5" t="s">
        <v>16</v>
      </c>
      <c r="K685" s="5" t="s">
        <v>34</v>
      </c>
      <c r="L685" s="5" t="s">
        <v>45</v>
      </c>
      <c r="M685" s="6">
        <v>1</v>
      </c>
      <c r="N685" s="7">
        <v>50.18</v>
      </c>
      <c r="O685" s="8">
        <v>0</v>
      </c>
      <c r="P685" s="7">
        <v>22.05</v>
      </c>
      <c r="Q685" s="7">
        <f t="shared" si="40"/>
        <v>50.18</v>
      </c>
      <c r="R685" s="7">
        <f t="shared" si="41"/>
        <v>22.05</v>
      </c>
      <c r="S685" s="7">
        <f t="shared" si="42"/>
        <v>28.13</v>
      </c>
      <c r="T685" s="9">
        <f t="shared" si="43"/>
        <v>0.56058190514149064</v>
      </c>
      <c r="U685" s="10">
        <f>YEAR(SalesDataTable[[#This Row],[Order Date]])</f>
        <v>2026</v>
      </c>
      <c r="V685" s="9" t="str">
        <f>"Q"&amp;ROUNDUP(MONTH(SalesDataTable[[#This Row],[Order Date]])/3,0)</f>
        <v>Q2</v>
      </c>
      <c r="W685" s="6">
        <f>MONTH(SalesDataTable[[#This Row],[Order Date]])</f>
        <v>4</v>
      </c>
      <c r="X685" s="9" t="str">
        <f>TEXT(SalesDataTable[[#This Row],[Order Date]],"mmm")</f>
        <v>Apr</v>
      </c>
    </row>
    <row r="686" spans="1:24" ht="15.5">
      <c r="A686" s="3">
        <v>122</v>
      </c>
      <c r="B686" s="4">
        <v>46140</v>
      </c>
      <c r="C686" s="12">
        <f>YEAR(SalesDataTable[[#This Row],[Order Date]])</f>
        <v>2026</v>
      </c>
      <c r="D686" s="15" t="str">
        <f>"Q"&amp;ROUNDUP(MONTH(SalesDataTable[[#This Row],[Order Date]])/3,0)</f>
        <v>Q2</v>
      </c>
      <c r="E686" s="12">
        <f>MONTH(SalesDataTable[[#This Row],[Order Date]])</f>
        <v>4</v>
      </c>
      <c r="F686" s="12" t="str">
        <f>TEXT(SalesDataTable[[#This Row],[Order Date]], "mmm")</f>
        <v>Apr</v>
      </c>
      <c r="G686" s="5" t="s">
        <v>6</v>
      </c>
      <c r="H686" s="5" t="s">
        <v>41</v>
      </c>
      <c r="I686" s="5" t="s">
        <v>2</v>
      </c>
      <c r="J686" s="5" t="s">
        <v>13</v>
      </c>
      <c r="K686" s="5" t="s">
        <v>23</v>
      </c>
      <c r="L686" s="5" t="s">
        <v>40</v>
      </c>
      <c r="M686" s="6">
        <v>1</v>
      </c>
      <c r="N686" s="7">
        <v>83.38</v>
      </c>
      <c r="O686" s="8">
        <v>0</v>
      </c>
      <c r="P686" s="7">
        <v>38.979999999999997</v>
      </c>
      <c r="Q686" s="7">
        <f t="shared" si="40"/>
        <v>83.38</v>
      </c>
      <c r="R686" s="7">
        <f t="shared" si="41"/>
        <v>38.979999999999997</v>
      </c>
      <c r="S686" s="7">
        <f t="shared" si="42"/>
        <v>44.4</v>
      </c>
      <c r="T686" s="9">
        <f t="shared" si="43"/>
        <v>0.53250179899256422</v>
      </c>
      <c r="U686" s="10">
        <f>YEAR(SalesDataTable[[#This Row],[Order Date]])</f>
        <v>2026</v>
      </c>
      <c r="V686" s="9" t="str">
        <f>"Q"&amp;ROUNDUP(MONTH(SalesDataTable[[#This Row],[Order Date]])/3,0)</f>
        <v>Q2</v>
      </c>
      <c r="W686" s="6">
        <f>MONTH(SalesDataTable[[#This Row],[Order Date]])</f>
        <v>4</v>
      </c>
      <c r="X686" s="9" t="str">
        <f>TEXT(SalesDataTable[[#This Row],[Order Date]],"mmm")</f>
        <v>Apr</v>
      </c>
    </row>
    <row r="687" spans="1:24" ht="15.5">
      <c r="A687" s="3">
        <v>239</v>
      </c>
      <c r="B687" s="4">
        <v>46140</v>
      </c>
      <c r="C687" s="12">
        <f>YEAR(SalesDataTable[[#This Row],[Order Date]])</f>
        <v>2026</v>
      </c>
      <c r="D687" s="15" t="str">
        <f>"Q"&amp;ROUNDUP(MONTH(SalesDataTable[[#This Row],[Order Date]])/3,0)</f>
        <v>Q2</v>
      </c>
      <c r="E687" s="12">
        <f>MONTH(SalesDataTable[[#This Row],[Order Date]])</f>
        <v>4</v>
      </c>
      <c r="F687" s="12" t="str">
        <f>TEXT(SalesDataTable[[#This Row],[Order Date]], "mmm")</f>
        <v>Apr</v>
      </c>
      <c r="G687" s="5" t="s">
        <v>20</v>
      </c>
      <c r="H687" s="5" t="s">
        <v>31</v>
      </c>
      <c r="I687" s="5" t="s">
        <v>2</v>
      </c>
      <c r="J687" s="5" t="s">
        <v>3</v>
      </c>
      <c r="K687" s="5" t="s">
        <v>14</v>
      </c>
      <c r="L687" s="5" t="s">
        <v>15</v>
      </c>
      <c r="M687" s="6">
        <v>1</v>
      </c>
      <c r="N687" s="7">
        <v>35.549999999999997</v>
      </c>
      <c r="O687" s="8">
        <v>0.05</v>
      </c>
      <c r="P687" s="7">
        <v>13.25</v>
      </c>
      <c r="Q687" s="7">
        <f t="shared" si="40"/>
        <v>33.772499999999994</v>
      </c>
      <c r="R687" s="7">
        <f t="shared" si="41"/>
        <v>13.25</v>
      </c>
      <c r="S687" s="7">
        <f t="shared" si="42"/>
        <v>20.522499999999994</v>
      </c>
      <c r="T687" s="9">
        <f t="shared" si="43"/>
        <v>0.60766896143311855</v>
      </c>
      <c r="U687" s="10">
        <f>YEAR(SalesDataTable[[#This Row],[Order Date]])</f>
        <v>2026</v>
      </c>
      <c r="V687" s="9" t="str">
        <f>"Q"&amp;ROUNDUP(MONTH(SalesDataTable[[#This Row],[Order Date]])/3,0)</f>
        <v>Q2</v>
      </c>
      <c r="W687" s="6">
        <f>MONTH(SalesDataTable[[#This Row],[Order Date]])</f>
        <v>4</v>
      </c>
      <c r="X687" s="9" t="str">
        <f>TEXT(SalesDataTable[[#This Row],[Order Date]],"mmm")</f>
        <v>Apr</v>
      </c>
    </row>
    <row r="688" spans="1:24" ht="15.5">
      <c r="A688" s="3">
        <v>356</v>
      </c>
      <c r="B688" s="4">
        <v>46140</v>
      </c>
      <c r="C688" s="12">
        <f>YEAR(SalesDataTable[[#This Row],[Order Date]])</f>
        <v>2026</v>
      </c>
      <c r="D688" s="15" t="str">
        <f>"Q"&amp;ROUNDUP(MONTH(SalesDataTable[[#This Row],[Order Date]])/3,0)</f>
        <v>Q2</v>
      </c>
      <c r="E688" s="12">
        <f>MONTH(SalesDataTable[[#This Row],[Order Date]])</f>
        <v>4</v>
      </c>
      <c r="F688" s="12" t="str">
        <f>TEXT(SalesDataTable[[#This Row],[Order Date]], "mmm")</f>
        <v>Apr</v>
      </c>
      <c r="G688" s="5" t="s">
        <v>20</v>
      </c>
      <c r="H688" s="5" t="s">
        <v>33</v>
      </c>
      <c r="I688" s="5" t="s">
        <v>19</v>
      </c>
      <c r="J688" s="5" t="s">
        <v>13</v>
      </c>
      <c r="K688" s="5" t="s">
        <v>9</v>
      </c>
      <c r="L688" s="5" t="s">
        <v>37</v>
      </c>
      <c r="M688" s="6">
        <v>1</v>
      </c>
      <c r="N688" s="7">
        <v>154.36000000000001</v>
      </c>
      <c r="O688" s="8">
        <v>0</v>
      </c>
      <c r="P688" s="7">
        <v>77.760000000000005</v>
      </c>
      <c r="Q688" s="7">
        <f t="shared" si="40"/>
        <v>154.36000000000001</v>
      </c>
      <c r="R688" s="7">
        <f t="shared" si="41"/>
        <v>77.760000000000005</v>
      </c>
      <c r="S688" s="7">
        <f t="shared" si="42"/>
        <v>76.600000000000009</v>
      </c>
      <c r="T688" s="9">
        <f t="shared" si="43"/>
        <v>0.49624254988338951</v>
      </c>
      <c r="U688" s="10">
        <f>YEAR(SalesDataTable[[#This Row],[Order Date]])</f>
        <v>2026</v>
      </c>
      <c r="V688" s="9" t="str">
        <f>"Q"&amp;ROUNDUP(MONTH(SalesDataTable[[#This Row],[Order Date]])/3,0)</f>
        <v>Q2</v>
      </c>
      <c r="W688" s="6">
        <f>MONTH(SalesDataTable[[#This Row],[Order Date]])</f>
        <v>4</v>
      </c>
      <c r="X688" s="9" t="str">
        <f>TEXT(SalesDataTable[[#This Row],[Order Date]],"mmm")</f>
        <v>Apr</v>
      </c>
    </row>
    <row r="689" spans="1:24" ht="15.5">
      <c r="A689" s="3">
        <v>785</v>
      </c>
      <c r="B689" s="4">
        <v>46140</v>
      </c>
      <c r="C689" s="12">
        <f>YEAR(SalesDataTable[[#This Row],[Order Date]])</f>
        <v>2026</v>
      </c>
      <c r="D689" s="15" t="str">
        <f>"Q"&amp;ROUNDUP(MONTH(SalesDataTable[[#This Row],[Order Date]])/3,0)</f>
        <v>Q2</v>
      </c>
      <c r="E689" s="12">
        <f>MONTH(SalesDataTable[[#This Row],[Order Date]])</f>
        <v>4</v>
      </c>
      <c r="F689" s="12" t="str">
        <f>TEXT(SalesDataTable[[#This Row],[Order Date]], "mmm")</f>
        <v>Apr</v>
      </c>
      <c r="G689" s="5" t="s">
        <v>0</v>
      </c>
      <c r="H689" s="5" t="s">
        <v>36</v>
      </c>
      <c r="I689" s="5" t="s">
        <v>28</v>
      </c>
      <c r="J689" s="5" t="s">
        <v>13</v>
      </c>
      <c r="K689" s="5" t="s">
        <v>9</v>
      </c>
      <c r="L689" s="5" t="s">
        <v>37</v>
      </c>
      <c r="M689" s="6">
        <v>1</v>
      </c>
      <c r="N689" s="7">
        <v>155.68</v>
      </c>
      <c r="O689" s="8">
        <v>0</v>
      </c>
      <c r="P689" s="7">
        <v>77.97</v>
      </c>
      <c r="Q689" s="7">
        <f t="shared" si="40"/>
        <v>155.68</v>
      </c>
      <c r="R689" s="7">
        <f t="shared" si="41"/>
        <v>77.97</v>
      </c>
      <c r="S689" s="7">
        <f t="shared" si="42"/>
        <v>77.710000000000008</v>
      </c>
      <c r="T689" s="9">
        <f t="shared" si="43"/>
        <v>0.49916495375128472</v>
      </c>
      <c r="U689" s="10">
        <f>YEAR(SalesDataTable[[#This Row],[Order Date]])</f>
        <v>2026</v>
      </c>
      <c r="V689" s="9" t="str">
        <f>"Q"&amp;ROUNDUP(MONTH(SalesDataTable[[#This Row],[Order Date]])/3,0)</f>
        <v>Q2</v>
      </c>
      <c r="W689" s="6">
        <f>MONTH(SalesDataTable[[#This Row],[Order Date]])</f>
        <v>4</v>
      </c>
      <c r="X689" s="9" t="str">
        <f>TEXT(SalesDataTable[[#This Row],[Order Date]],"mmm")</f>
        <v>Apr</v>
      </c>
    </row>
    <row r="690" spans="1:24" ht="15.5">
      <c r="A690" s="3">
        <v>2325</v>
      </c>
      <c r="B690" s="4">
        <v>46140</v>
      </c>
      <c r="C690" s="12">
        <f>YEAR(SalesDataTable[[#This Row],[Order Date]])</f>
        <v>2026</v>
      </c>
      <c r="D690" s="15" t="str">
        <f>"Q"&amp;ROUNDUP(MONTH(SalesDataTable[[#This Row],[Order Date]])/3,0)</f>
        <v>Q2</v>
      </c>
      <c r="E690" s="12">
        <f>MONTH(SalesDataTable[[#This Row],[Order Date]])</f>
        <v>4</v>
      </c>
      <c r="F690" s="12" t="str">
        <f>TEXT(SalesDataTable[[#This Row],[Order Date]], "mmm")</f>
        <v>Apr</v>
      </c>
      <c r="G690" s="5" t="s">
        <v>0</v>
      </c>
      <c r="H690" s="5" t="s">
        <v>1</v>
      </c>
      <c r="I690" s="5" t="s">
        <v>2</v>
      </c>
      <c r="J690" s="5" t="s">
        <v>3</v>
      </c>
      <c r="K690" s="5" t="s">
        <v>34</v>
      </c>
      <c r="L690" s="5" t="s">
        <v>35</v>
      </c>
      <c r="M690" s="6">
        <v>1</v>
      </c>
      <c r="N690" s="7">
        <v>40.950000000000003</v>
      </c>
      <c r="O690" s="8">
        <v>0.15</v>
      </c>
      <c r="P690" s="7">
        <v>14.89</v>
      </c>
      <c r="Q690" s="7">
        <f t="shared" si="40"/>
        <v>34.807500000000005</v>
      </c>
      <c r="R690" s="7">
        <f t="shared" si="41"/>
        <v>14.89</v>
      </c>
      <c r="S690" s="7">
        <f t="shared" si="42"/>
        <v>19.917500000000004</v>
      </c>
      <c r="T690" s="9">
        <f t="shared" si="43"/>
        <v>0.57221863104216053</v>
      </c>
      <c r="U690" s="10">
        <f>YEAR(SalesDataTable[[#This Row],[Order Date]])</f>
        <v>2026</v>
      </c>
      <c r="V690" s="9" t="str">
        <f>"Q"&amp;ROUNDUP(MONTH(SalesDataTable[[#This Row],[Order Date]])/3,0)</f>
        <v>Q2</v>
      </c>
      <c r="W690" s="6">
        <f>MONTH(SalesDataTable[[#This Row],[Order Date]])</f>
        <v>4</v>
      </c>
      <c r="X690" s="9" t="str">
        <f>TEXT(SalesDataTable[[#This Row],[Order Date]],"mmm")</f>
        <v>Apr</v>
      </c>
    </row>
    <row r="691" spans="1:24" ht="15.5">
      <c r="A691" s="3">
        <v>2566</v>
      </c>
      <c r="B691" s="4">
        <v>46140</v>
      </c>
      <c r="C691" s="12">
        <f>YEAR(SalesDataTable[[#This Row],[Order Date]])</f>
        <v>2026</v>
      </c>
      <c r="D691" s="15" t="str">
        <f>"Q"&amp;ROUNDUP(MONTH(SalesDataTable[[#This Row],[Order Date]])/3,0)</f>
        <v>Q2</v>
      </c>
      <c r="E691" s="12">
        <f>MONTH(SalesDataTable[[#This Row],[Order Date]])</f>
        <v>4</v>
      </c>
      <c r="F691" s="12" t="str">
        <f>TEXT(SalesDataTable[[#This Row],[Order Date]], "mmm")</f>
        <v>Apr</v>
      </c>
      <c r="G691" s="5" t="s">
        <v>20</v>
      </c>
      <c r="H691" s="5" t="s">
        <v>47</v>
      </c>
      <c r="I691" s="5" t="s">
        <v>28</v>
      </c>
      <c r="J691" s="5" t="s">
        <v>3</v>
      </c>
      <c r="K691" s="5" t="s">
        <v>14</v>
      </c>
      <c r="L691" s="5" t="s">
        <v>32</v>
      </c>
      <c r="M691" s="6">
        <v>3</v>
      </c>
      <c r="N691" s="7">
        <v>47.28</v>
      </c>
      <c r="O691" s="8">
        <v>0.05</v>
      </c>
      <c r="P691" s="7">
        <v>18.52</v>
      </c>
      <c r="Q691" s="7">
        <f t="shared" si="40"/>
        <v>134.74799999999999</v>
      </c>
      <c r="R691" s="7">
        <f t="shared" si="41"/>
        <v>55.56</v>
      </c>
      <c r="S691" s="7">
        <f t="shared" si="42"/>
        <v>79.187999999999988</v>
      </c>
      <c r="T691" s="9">
        <f t="shared" si="43"/>
        <v>0.58767477068305274</v>
      </c>
      <c r="U691" s="10">
        <f>YEAR(SalesDataTable[[#This Row],[Order Date]])</f>
        <v>2026</v>
      </c>
      <c r="V691" s="9" t="str">
        <f>"Q"&amp;ROUNDUP(MONTH(SalesDataTable[[#This Row],[Order Date]])/3,0)</f>
        <v>Q2</v>
      </c>
      <c r="W691" s="6">
        <f>MONTH(SalesDataTable[[#This Row],[Order Date]])</f>
        <v>4</v>
      </c>
      <c r="X691" s="9" t="str">
        <f>TEXT(SalesDataTable[[#This Row],[Order Date]],"mmm")</f>
        <v>Apr</v>
      </c>
    </row>
    <row r="692" spans="1:24" ht="15.5">
      <c r="A692" s="3">
        <v>3105</v>
      </c>
      <c r="B692" s="4">
        <v>46140</v>
      </c>
      <c r="C692" s="12">
        <f>YEAR(SalesDataTable[[#This Row],[Order Date]])</f>
        <v>2026</v>
      </c>
      <c r="D692" s="15" t="str">
        <f>"Q"&amp;ROUNDUP(MONTH(SalesDataTable[[#This Row],[Order Date]])/3,0)</f>
        <v>Q2</v>
      </c>
      <c r="E692" s="12">
        <f>MONTH(SalesDataTable[[#This Row],[Order Date]])</f>
        <v>4</v>
      </c>
      <c r="F692" s="12" t="str">
        <f>TEXT(SalesDataTable[[#This Row],[Order Date]], "mmm")</f>
        <v>Apr</v>
      </c>
      <c r="G692" s="5" t="s">
        <v>20</v>
      </c>
      <c r="H692" s="5" t="s">
        <v>31</v>
      </c>
      <c r="I692" s="5" t="s">
        <v>2</v>
      </c>
      <c r="J692" s="5" t="s">
        <v>3</v>
      </c>
      <c r="K692" s="5" t="s">
        <v>34</v>
      </c>
      <c r="L692" s="5" t="s">
        <v>45</v>
      </c>
      <c r="M692" s="6">
        <v>4</v>
      </c>
      <c r="N692" s="7">
        <v>51.57</v>
      </c>
      <c r="O692" s="8">
        <v>0.1</v>
      </c>
      <c r="P692" s="7">
        <v>22.58</v>
      </c>
      <c r="Q692" s="7">
        <f t="shared" si="40"/>
        <v>185.65200000000002</v>
      </c>
      <c r="R692" s="7">
        <f t="shared" si="41"/>
        <v>90.32</v>
      </c>
      <c r="S692" s="7">
        <f t="shared" si="42"/>
        <v>95.332000000000022</v>
      </c>
      <c r="T692" s="9">
        <f t="shared" si="43"/>
        <v>0.51349837330058401</v>
      </c>
      <c r="U692" s="10">
        <f>YEAR(SalesDataTable[[#This Row],[Order Date]])</f>
        <v>2026</v>
      </c>
      <c r="V692" s="9" t="str">
        <f>"Q"&amp;ROUNDUP(MONTH(SalesDataTable[[#This Row],[Order Date]])/3,0)</f>
        <v>Q2</v>
      </c>
      <c r="W692" s="6">
        <f>MONTH(SalesDataTable[[#This Row],[Order Date]])</f>
        <v>4</v>
      </c>
      <c r="X692" s="9" t="str">
        <f>TEXT(SalesDataTable[[#This Row],[Order Date]],"mmm")</f>
        <v>Apr</v>
      </c>
    </row>
    <row r="693" spans="1:24" ht="15.5">
      <c r="A693" s="3">
        <v>3167</v>
      </c>
      <c r="B693" s="4">
        <v>46140</v>
      </c>
      <c r="C693" s="12">
        <f>YEAR(SalesDataTable[[#This Row],[Order Date]])</f>
        <v>2026</v>
      </c>
      <c r="D693" s="15" t="str">
        <f>"Q"&amp;ROUNDUP(MONTH(SalesDataTable[[#This Row],[Order Date]])/3,0)</f>
        <v>Q2</v>
      </c>
      <c r="E693" s="12">
        <f>MONTH(SalesDataTable[[#This Row],[Order Date]])</f>
        <v>4</v>
      </c>
      <c r="F693" s="12" t="str">
        <f>TEXT(SalesDataTable[[#This Row],[Order Date]], "mmm")</f>
        <v>Apr</v>
      </c>
      <c r="G693" s="5" t="s">
        <v>20</v>
      </c>
      <c r="H693" s="5" t="s">
        <v>33</v>
      </c>
      <c r="I693" s="5" t="s">
        <v>2</v>
      </c>
      <c r="J693" s="5" t="s">
        <v>16</v>
      </c>
      <c r="K693" s="5" t="s">
        <v>4</v>
      </c>
      <c r="L693" s="5" t="s">
        <v>22</v>
      </c>
      <c r="M693" s="6">
        <v>1</v>
      </c>
      <c r="N693" s="7">
        <v>51.61</v>
      </c>
      <c r="O693" s="8">
        <v>0</v>
      </c>
      <c r="P693" s="7">
        <v>23</v>
      </c>
      <c r="Q693" s="7">
        <f t="shared" si="40"/>
        <v>51.61</v>
      </c>
      <c r="R693" s="7">
        <f t="shared" si="41"/>
        <v>23</v>
      </c>
      <c r="S693" s="7">
        <f t="shared" si="42"/>
        <v>28.61</v>
      </c>
      <c r="T693" s="9">
        <f t="shared" si="43"/>
        <v>0.55434993218368533</v>
      </c>
      <c r="U693" s="10">
        <f>YEAR(SalesDataTable[[#This Row],[Order Date]])</f>
        <v>2026</v>
      </c>
      <c r="V693" s="9" t="str">
        <f>"Q"&amp;ROUNDUP(MONTH(SalesDataTable[[#This Row],[Order Date]])/3,0)</f>
        <v>Q2</v>
      </c>
      <c r="W693" s="6">
        <f>MONTH(SalesDataTable[[#This Row],[Order Date]])</f>
        <v>4</v>
      </c>
      <c r="X693" s="9" t="str">
        <f>TEXT(SalesDataTable[[#This Row],[Order Date]],"mmm")</f>
        <v>Apr</v>
      </c>
    </row>
    <row r="694" spans="1:24" ht="15.5">
      <c r="A694" s="3">
        <v>4396</v>
      </c>
      <c r="B694" s="4">
        <v>46140</v>
      </c>
      <c r="C694" s="12">
        <f>YEAR(SalesDataTable[[#This Row],[Order Date]])</f>
        <v>2026</v>
      </c>
      <c r="D694" s="15" t="str">
        <f>"Q"&amp;ROUNDUP(MONTH(SalesDataTable[[#This Row],[Order Date]])/3,0)</f>
        <v>Q2</v>
      </c>
      <c r="E694" s="12">
        <f>MONTH(SalesDataTable[[#This Row],[Order Date]])</f>
        <v>4</v>
      </c>
      <c r="F694" s="12" t="str">
        <f>TEXT(SalesDataTable[[#This Row],[Order Date]], "mmm")</f>
        <v>Apr</v>
      </c>
      <c r="G694" s="5" t="s">
        <v>0</v>
      </c>
      <c r="H694" s="5" t="s">
        <v>50</v>
      </c>
      <c r="I694" s="5" t="s">
        <v>19</v>
      </c>
      <c r="J694" s="5" t="s">
        <v>3</v>
      </c>
      <c r="K694" s="5" t="s">
        <v>34</v>
      </c>
      <c r="L694" s="5" t="s">
        <v>45</v>
      </c>
      <c r="M694" s="6">
        <v>1</v>
      </c>
      <c r="N694" s="7">
        <v>50.56</v>
      </c>
      <c r="O694" s="8">
        <v>0.05</v>
      </c>
      <c r="P694" s="7">
        <v>22.06</v>
      </c>
      <c r="Q694" s="7">
        <f t="shared" si="40"/>
        <v>48.031999999999996</v>
      </c>
      <c r="R694" s="7">
        <f t="shared" si="41"/>
        <v>22.06</v>
      </c>
      <c r="S694" s="7">
        <f t="shared" si="42"/>
        <v>25.971999999999998</v>
      </c>
      <c r="T694" s="9">
        <f t="shared" si="43"/>
        <v>0.54072285143237842</v>
      </c>
      <c r="U694" s="10">
        <f>YEAR(SalesDataTable[[#This Row],[Order Date]])</f>
        <v>2026</v>
      </c>
      <c r="V694" s="9" t="str">
        <f>"Q"&amp;ROUNDUP(MONTH(SalesDataTable[[#This Row],[Order Date]])/3,0)</f>
        <v>Q2</v>
      </c>
      <c r="W694" s="6">
        <f>MONTH(SalesDataTable[[#This Row],[Order Date]])</f>
        <v>4</v>
      </c>
      <c r="X694" s="9" t="str">
        <f>TEXT(SalesDataTable[[#This Row],[Order Date]],"mmm")</f>
        <v>Apr</v>
      </c>
    </row>
    <row r="695" spans="1:24" ht="15.5">
      <c r="A695" s="3">
        <v>4475</v>
      </c>
      <c r="B695" s="4">
        <v>46140</v>
      </c>
      <c r="C695" s="12">
        <f>YEAR(SalesDataTable[[#This Row],[Order Date]])</f>
        <v>2026</v>
      </c>
      <c r="D695" s="15" t="str">
        <f>"Q"&amp;ROUNDUP(MONTH(SalesDataTable[[#This Row],[Order Date]])/3,0)</f>
        <v>Q2</v>
      </c>
      <c r="E695" s="12">
        <f>MONTH(SalesDataTable[[#This Row],[Order Date]])</f>
        <v>4</v>
      </c>
      <c r="F695" s="12" t="str">
        <f>TEXT(SalesDataTable[[#This Row],[Order Date]], "mmm")</f>
        <v>Apr</v>
      </c>
      <c r="G695" s="5" t="s">
        <v>11</v>
      </c>
      <c r="H695" s="5" t="s">
        <v>25</v>
      </c>
      <c r="I695" s="5" t="s">
        <v>28</v>
      </c>
      <c r="J695" s="5" t="s">
        <v>16</v>
      </c>
      <c r="K695" s="5" t="s">
        <v>14</v>
      </c>
      <c r="L695" s="5" t="s">
        <v>48</v>
      </c>
      <c r="M695" s="6">
        <v>2</v>
      </c>
      <c r="N695" s="7">
        <v>165.74</v>
      </c>
      <c r="O695" s="8">
        <v>0</v>
      </c>
      <c r="P695" s="7">
        <v>87.73</v>
      </c>
      <c r="Q695" s="7">
        <f t="shared" si="40"/>
        <v>331.48</v>
      </c>
      <c r="R695" s="7">
        <f t="shared" si="41"/>
        <v>175.46</v>
      </c>
      <c r="S695" s="7">
        <f t="shared" si="42"/>
        <v>156.02000000000001</v>
      </c>
      <c r="T695" s="9">
        <f t="shared" si="43"/>
        <v>0.47067696391939184</v>
      </c>
      <c r="U695" s="10">
        <f>YEAR(SalesDataTable[[#This Row],[Order Date]])</f>
        <v>2026</v>
      </c>
      <c r="V695" s="9" t="str">
        <f>"Q"&amp;ROUNDUP(MONTH(SalesDataTable[[#This Row],[Order Date]])/3,0)</f>
        <v>Q2</v>
      </c>
      <c r="W695" s="6">
        <f>MONTH(SalesDataTable[[#This Row],[Order Date]])</f>
        <v>4</v>
      </c>
      <c r="X695" s="9" t="str">
        <f>TEXT(SalesDataTable[[#This Row],[Order Date]],"mmm")</f>
        <v>Apr</v>
      </c>
    </row>
    <row r="696" spans="1:24" ht="15.5">
      <c r="A696" s="3">
        <v>4482</v>
      </c>
      <c r="B696" s="4">
        <v>46140</v>
      </c>
      <c r="C696" s="12">
        <f>YEAR(SalesDataTable[[#This Row],[Order Date]])</f>
        <v>2026</v>
      </c>
      <c r="D696" s="15" t="str">
        <f>"Q"&amp;ROUNDUP(MONTH(SalesDataTable[[#This Row],[Order Date]])/3,0)</f>
        <v>Q2</v>
      </c>
      <c r="E696" s="12">
        <f>MONTH(SalesDataTable[[#This Row],[Order Date]])</f>
        <v>4</v>
      </c>
      <c r="F696" s="12" t="str">
        <f>TEXT(SalesDataTable[[#This Row],[Order Date]], "mmm")</f>
        <v>Apr</v>
      </c>
      <c r="G696" s="5" t="s">
        <v>11</v>
      </c>
      <c r="H696" s="5" t="s">
        <v>12</v>
      </c>
      <c r="I696" s="5" t="s">
        <v>2</v>
      </c>
      <c r="J696" s="5" t="s">
        <v>16</v>
      </c>
      <c r="K696" s="5" t="s">
        <v>34</v>
      </c>
      <c r="L696" s="5" t="s">
        <v>42</v>
      </c>
      <c r="M696" s="6">
        <v>3</v>
      </c>
      <c r="N696" s="7">
        <v>36.770000000000003</v>
      </c>
      <c r="O696" s="8">
        <v>0</v>
      </c>
      <c r="P696" s="7">
        <v>13.63</v>
      </c>
      <c r="Q696" s="7">
        <f t="shared" si="40"/>
        <v>110.31</v>
      </c>
      <c r="R696" s="7">
        <f t="shared" si="41"/>
        <v>40.89</v>
      </c>
      <c r="S696" s="7">
        <f t="shared" si="42"/>
        <v>69.42</v>
      </c>
      <c r="T696" s="9">
        <f t="shared" si="43"/>
        <v>0.62931737829752521</v>
      </c>
      <c r="U696" s="10">
        <f>YEAR(SalesDataTable[[#This Row],[Order Date]])</f>
        <v>2026</v>
      </c>
      <c r="V696" s="9" t="str">
        <f>"Q"&amp;ROUNDUP(MONTH(SalesDataTable[[#This Row],[Order Date]])/3,0)</f>
        <v>Q2</v>
      </c>
      <c r="W696" s="6">
        <f>MONTH(SalesDataTable[[#This Row],[Order Date]])</f>
        <v>4</v>
      </c>
      <c r="X696" s="9" t="str">
        <f>TEXT(SalesDataTable[[#This Row],[Order Date]],"mmm")</f>
        <v>Apr</v>
      </c>
    </row>
    <row r="697" spans="1:24" ht="15.5">
      <c r="A697" s="3">
        <v>5022</v>
      </c>
      <c r="B697" s="4">
        <v>46140</v>
      </c>
      <c r="C697" s="12">
        <f>YEAR(SalesDataTable[[#This Row],[Order Date]])</f>
        <v>2026</v>
      </c>
      <c r="D697" s="15" t="str">
        <f>"Q"&amp;ROUNDUP(MONTH(SalesDataTable[[#This Row],[Order Date]])/3,0)</f>
        <v>Q2</v>
      </c>
      <c r="E697" s="12">
        <f>MONTH(SalesDataTable[[#This Row],[Order Date]])</f>
        <v>4</v>
      </c>
      <c r="F697" s="12" t="str">
        <f>TEXT(SalesDataTable[[#This Row],[Order Date]], "mmm")</f>
        <v>Apr</v>
      </c>
      <c r="G697" s="5" t="s">
        <v>20</v>
      </c>
      <c r="H697" s="5" t="s">
        <v>31</v>
      </c>
      <c r="I697" s="5" t="s">
        <v>2</v>
      </c>
      <c r="J697" s="5" t="s">
        <v>16</v>
      </c>
      <c r="K697" s="5" t="s">
        <v>23</v>
      </c>
      <c r="L697" s="5" t="s">
        <v>29</v>
      </c>
      <c r="M697" s="6">
        <v>2</v>
      </c>
      <c r="N697" s="7">
        <v>196.37</v>
      </c>
      <c r="O697" s="8">
        <v>0</v>
      </c>
      <c r="P697" s="7">
        <v>101.73</v>
      </c>
      <c r="Q697" s="7">
        <f t="shared" si="40"/>
        <v>392.74</v>
      </c>
      <c r="R697" s="7">
        <f t="shared" si="41"/>
        <v>203.46</v>
      </c>
      <c r="S697" s="7">
        <f t="shared" si="42"/>
        <v>189.28</v>
      </c>
      <c r="T697" s="9">
        <f t="shared" si="43"/>
        <v>0.48194734429902736</v>
      </c>
      <c r="U697" s="10">
        <f>YEAR(SalesDataTable[[#This Row],[Order Date]])</f>
        <v>2026</v>
      </c>
      <c r="V697" s="9" t="str">
        <f>"Q"&amp;ROUNDUP(MONTH(SalesDataTable[[#This Row],[Order Date]])/3,0)</f>
        <v>Q2</v>
      </c>
      <c r="W697" s="6">
        <f>MONTH(SalesDataTable[[#This Row],[Order Date]])</f>
        <v>4</v>
      </c>
      <c r="X697" s="9" t="str">
        <f>TEXT(SalesDataTable[[#This Row],[Order Date]],"mmm")</f>
        <v>Apr</v>
      </c>
    </row>
    <row r="698" spans="1:24" ht="15.5">
      <c r="A698" s="3">
        <v>1304</v>
      </c>
      <c r="B698" s="4">
        <v>46141</v>
      </c>
      <c r="C698" s="12">
        <f>YEAR(SalesDataTable[[#This Row],[Order Date]])</f>
        <v>2026</v>
      </c>
      <c r="D698" s="15" t="str">
        <f>"Q"&amp;ROUNDUP(MONTH(SalesDataTable[[#This Row],[Order Date]])/3,0)</f>
        <v>Q2</v>
      </c>
      <c r="E698" s="12">
        <f>MONTH(SalesDataTable[[#This Row],[Order Date]])</f>
        <v>4</v>
      </c>
      <c r="F698" s="12" t="str">
        <f>TEXT(SalesDataTable[[#This Row],[Order Date]], "mmm")</f>
        <v>Apr</v>
      </c>
      <c r="G698" s="5" t="s">
        <v>0</v>
      </c>
      <c r="H698" s="5" t="s">
        <v>1</v>
      </c>
      <c r="I698" s="5" t="s">
        <v>28</v>
      </c>
      <c r="J698" s="5" t="s">
        <v>3</v>
      </c>
      <c r="K698" s="5" t="s">
        <v>14</v>
      </c>
      <c r="L698" s="5" t="s">
        <v>15</v>
      </c>
      <c r="M698" s="6">
        <v>2</v>
      </c>
      <c r="N698" s="7">
        <v>35.33</v>
      </c>
      <c r="O698" s="8">
        <v>0</v>
      </c>
      <c r="P698" s="7">
        <v>13.69</v>
      </c>
      <c r="Q698" s="7">
        <f t="shared" si="40"/>
        <v>70.66</v>
      </c>
      <c r="R698" s="7">
        <f t="shared" si="41"/>
        <v>27.38</v>
      </c>
      <c r="S698" s="7">
        <f t="shared" si="42"/>
        <v>43.28</v>
      </c>
      <c r="T698" s="9">
        <f t="shared" si="43"/>
        <v>0.61251061420888764</v>
      </c>
      <c r="U698" s="10">
        <f>YEAR(SalesDataTable[[#This Row],[Order Date]])</f>
        <v>2026</v>
      </c>
      <c r="V698" s="9" t="str">
        <f>"Q"&amp;ROUNDUP(MONTH(SalesDataTable[[#This Row],[Order Date]])/3,0)</f>
        <v>Q2</v>
      </c>
      <c r="W698" s="6">
        <f>MONTH(SalesDataTable[[#This Row],[Order Date]])</f>
        <v>4</v>
      </c>
      <c r="X698" s="9" t="str">
        <f>TEXT(SalesDataTable[[#This Row],[Order Date]],"mmm")</f>
        <v>Apr</v>
      </c>
    </row>
    <row r="699" spans="1:24" ht="15.5">
      <c r="A699" s="3">
        <v>3008</v>
      </c>
      <c r="B699" s="4">
        <v>46141</v>
      </c>
      <c r="C699" s="12">
        <f>YEAR(SalesDataTable[[#This Row],[Order Date]])</f>
        <v>2026</v>
      </c>
      <c r="D699" s="15" t="str">
        <f>"Q"&amp;ROUNDUP(MONTH(SalesDataTable[[#This Row],[Order Date]])/3,0)</f>
        <v>Q2</v>
      </c>
      <c r="E699" s="12">
        <f>MONTH(SalesDataTable[[#This Row],[Order Date]])</f>
        <v>4</v>
      </c>
      <c r="F699" s="12" t="str">
        <f>TEXT(SalesDataTable[[#This Row],[Order Date]], "mmm")</f>
        <v>Apr</v>
      </c>
      <c r="G699" s="5" t="s">
        <v>11</v>
      </c>
      <c r="H699" s="5" t="s">
        <v>12</v>
      </c>
      <c r="I699" s="5" t="s">
        <v>8</v>
      </c>
      <c r="J699" s="5" t="s">
        <v>16</v>
      </c>
      <c r="K699" s="5" t="s">
        <v>14</v>
      </c>
      <c r="L699" s="5" t="s">
        <v>32</v>
      </c>
      <c r="M699" s="6">
        <v>4</v>
      </c>
      <c r="N699" s="7">
        <v>46.43</v>
      </c>
      <c r="O699" s="8">
        <v>0.1</v>
      </c>
      <c r="P699" s="7">
        <v>18.04</v>
      </c>
      <c r="Q699" s="7">
        <f t="shared" si="40"/>
        <v>167.148</v>
      </c>
      <c r="R699" s="7">
        <f t="shared" si="41"/>
        <v>72.16</v>
      </c>
      <c r="S699" s="7">
        <f t="shared" si="42"/>
        <v>94.988</v>
      </c>
      <c r="T699" s="9">
        <f t="shared" si="43"/>
        <v>0.56828678775695796</v>
      </c>
      <c r="U699" s="10">
        <f>YEAR(SalesDataTable[[#This Row],[Order Date]])</f>
        <v>2026</v>
      </c>
      <c r="V699" s="9" t="str">
        <f>"Q"&amp;ROUNDUP(MONTH(SalesDataTable[[#This Row],[Order Date]])/3,0)</f>
        <v>Q2</v>
      </c>
      <c r="W699" s="6">
        <f>MONTH(SalesDataTable[[#This Row],[Order Date]])</f>
        <v>4</v>
      </c>
      <c r="X699" s="9" t="str">
        <f>TEXT(SalesDataTable[[#This Row],[Order Date]],"mmm")</f>
        <v>Apr</v>
      </c>
    </row>
    <row r="700" spans="1:24" ht="15.5">
      <c r="A700" s="3">
        <v>4140</v>
      </c>
      <c r="B700" s="4">
        <v>46141</v>
      </c>
      <c r="C700" s="12">
        <f>YEAR(SalesDataTable[[#This Row],[Order Date]])</f>
        <v>2026</v>
      </c>
      <c r="D700" s="15" t="str">
        <f>"Q"&amp;ROUNDUP(MONTH(SalesDataTable[[#This Row],[Order Date]])/3,0)</f>
        <v>Q2</v>
      </c>
      <c r="E700" s="12">
        <f>MONTH(SalesDataTable[[#This Row],[Order Date]])</f>
        <v>4</v>
      </c>
      <c r="F700" s="12" t="str">
        <f>TEXT(SalesDataTable[[#This Row],[Order Date]], "mmm")</f>
        <v>Apr</v>
      </c>
      <c r="G700" s="5" t="s">
        <v>20</v>
      </c>
      <c r="H700" s="5" t="s">
        <v>31</v>
      </c>
      <c r="I700" s="5" t="s">
        <v>28</v>
      </c>
      <c r="J700" s="5" t="s">
        <v>13</v>
      </c>
      <c r="K700" s="5" t="s">
        <v>34</v>
      </c>
      <c r="L700" s="5" t="s">
        <v>38</v>
      </c>
      <c r="M700" s="6">
        <v>1</v>
      </c>
      <c r="N700" s="7">
        <v>125.25</v>
      </c>
      <c r="O700" s="8">
        <v>0</v>
      </c>
      <c r="P700" s="7">
        <v>70.88</v>
      </c>
      <c r="Q700" s="7">
        <f t="shared" si="40"/>
        <v>125.25</v>
      </c>
      <c r="R700" s="7">
        <f t="shared" si="41"/>
        <v>70.88</v>
      </c>
      <c r="S700" s="7">
        <f t="shared" si="42"/>
        <v>54.370000000000005</v>
      </c>
      <c r="T700" s="9">
        <f t="shared" si="43"/>
        <v>0.43409181636726552</v>
      </c>
      <c r="U700" s="10">
        <f>YEAR(SalesDataTable[[#This Row],[Order Date]])</f>
        <v>2026</v>
      </c>
      <c r="V700" s="9" t="str">
        <f>"Q"&amp;ROUNDUP(MONTH(SalesDataTable[[#This Row],[Order Date]])/3,0)</f>
        <v>Q2</v>
      </c>
      <c r="W700" s="6">
        <f>MONTH(SalesDataTable[[#This Row],[Order Date]])</f>
        <v>4</v>
      </c>
      <c r="X700" s="9" t="str">
        <f>TEXT(SalesDataTable[[#This Row],[Order Date]],"mmm")</f>
        <v>Apr</v>
      </c>
    </row>
    <row r="701" spans="1:24" ht="15.5">
      <c r="A701" s="3">
        <v>4151</v>
      </c>
      <c r="B701" s="4">
        <v>46141</v>
      </c>
      <c r="C701" s="12">
        <f>YEAR(SalesDataTable[[#This Row],[Order Date]])</f>
        <v>2026</v>
      </c>
      <c r="D701" s="15" t="str">
        <f>"Q"&amp;ROUNDUP(MONTH(SalesDataTable[[#This Row],[Order Date]])/3,0)</f>
        <v>Q2</v>
      </c>
      <c r="E701" s="12">
        <f>MONTH(SalesDataTable[[#This Row],[Order Date]])</f>
        <v>4</v>
      </c>
      <c r="F701" s="12" t="str">
        <f>TEXT(SalesDataTable[[#This Row],[Order Date]], "mmm")</f>
        <v>Apr</v>
      </c>
      <c r="G701" s="5" t="s">
        <v>6</v>
      </c>
      <c r="H701" s="5" t="s">
        <v>49</v>
      </c>
      <c r="I701" s="5" t="s">
        <v>2</v>
      </c>
      <c r="J701" s="5" t="s">
        <v>3</v>
      </c>
      <c r="K701" s="5" t="s">
        <v>23</v>
      </c>
      <c r="L701" s="5" t="s">
        <v>24</v>
      </c>
      <c r="M701" s="6">
        <v>1</v>
      </c>
      <c r="N701" s="7">
        <v>341.98</v>
      </c>
      <c r="O701" s="8">
        <v>0</v>
      </c>
      <c r="P701" s="7">
        <v>192.43</v>
      </c>
      <c r="Q701" s="7">
        <f t="shared" si="40"/>
        <v>341.98</v>
      </c>
      <c r="R701" s="7">
        <f t="shared" si="41"/>
        <v>192.43</v>
      </c>
      <c r="S701" s="7">
        <f t="shared" si="42"/>
        <v>149.55000000000001</v>
      </c>
      <c r="T701" s="9">
        <f t="shared" si="43"/>
        <v>0.43730627522077314</v>
      </c>
      <c r="U701" s="10">
        <f>YEAR(SalesDataTable[[#This Row],[Order Date]])</f>
        <v>2026</v>
      </c>
      <c r="V701" s="9" t="str">
        <f>"Q"&amp;ROUNDUP(MONTH(SalesDataTable[[#This Row],[Order Date]])/3,0)</f>
        <v>Q2</v>
      </c>
      <c r="W701" s="6">
        <f>MONTH(SalesDataTable[[#This Row],[Order Date]])</f>
        <v>4</v>
      </c>
      <c r="X701" s="9" t="str">
        <f>TEXT(SalesDataTable[[#This Row],[Order Date]],"mmm")</f>
        <v>Apr</v>
      </c>
    </row>
    <row r="702" spans="1:24" ht="15.5">
      <c r="A702" s="3">
        <v>4650</v>
      </c>
      <c r="B702" s="4">
        <v>46141</v>
      </c>
      <c r="C702" s="12">
        <f>YEAR(SalesDataTable[[#This Row],[Order Date]])</f>
        <v>2026</v>
      </c>
      <c r="D702" s="15" t="str">
        <f>"Q"&amp;ROUNDUP(MONTH(SalesDataTable[[#This Row],[Order Date]])/3,0)</f>
        <v>Q2</v>
      </c>
      <c r="E702" s="12">
        <f>MONTH(SalesDataTable[[#This Row],[Order Date]])</f>
        <v>4</v>
      </c>
      <c r="F702" s="12" t="str">
        <f>TEXT(SalesDataTable[[#This Row],[Order Date]], "mmm")</f>
        <v>Apr</v>
      </c>
      <c r="G702" s="5" t="s">
        <v>6</v>
      </c>
      <c r="H702" s="5" t="s">
        <v>27</v>
      </c>
      <c r="I702" s="5" t="s">
        <v>28</v>
      </c>
      <c r="J702" s="5" t="s">
        <v>16</v>
      </c>
      <c r="K702" s="5" t="s">
        <v>34</v>
      </c>
      <c r="L702" s="5" t="s">
        <v>35</v>
      </c>
      <c r="M702" s="6">
        <v>1</v>
      </c>
      <c r="N702" s="7">
        <v>40.04</v>
      </c>
      <c r="O702" s="8">
        <v>0</v>
      </c>
      <c r="P702" s="7">
        <v>14.72</v>
      </c>
      <c r="Q702" s="7">
        <f t="shared" si="40"/>
        <v>40.04</v>
      </c>
      <c r="R702" s="7">
        <f t="shared" si="41"/>
        <v>14.72</v>
      </c>
      <c r="S702" s="7">
        <f t="shared" si="42"/>
        <v>25.32</v>
      </c>
      <c r="T702" s="9">
        <f t="shared" si="43"/>
        <v>0.63236763236763238</v>
      </c>
      <c r="U702" s="10">
        <f>YEAR(SalesDataTable[[#This Row],[Order Date]])</f>
        <v>2026</v>
      </c>
      <c r="V702" s="9" t="str">
        <f>"Q"&amp;ROUNDUP(MONTH(SalesDataTable[[#This Row],[Order Date]])/3,0)</f>
        <v>Q2</v>
      </c>
      <c r="W702" s="6">
        <f>MONTH(SalesDataTable[[#This Row],[Order Date]])</f>
        <v>4</v>
      </c>
      <c r="X702" s="9" t="str">
        <f>TEXT(SalesDataTable[[#This Row],[Order Date]],"mmm")</f>
        <v>Apr</v>
      </c>
    </row>
    <row r="703" spans="1:24" ht="15.5">
      <c r="A703" s="3">
        <v>4897</v>
      </c>
      <c r="B703" s="4">
        <v>46141</v>
      </c>
      <c r="C703" s="12">
        <f>YEAR(SalesDataTable[[#This Row],[Order Date]])</f>
        <v>2026</v>
      </c>
      <c r="D703" s="15" t="str">
        <f>"Q"&amp;ROUNDUP(MONTH(SalesDataTable[[#This Row],[Order Date]])/3,0)</f>
        <v>Q2</v>
      </c>
      <c r="E703" s="12">
        <f>MONTH(SalesDataTable[[#This Row],[Order Date]])</f>
        <v>4</v>
      </c>
      <c r="F703" s="12" t="str">
        <f>TEXT(SalesDataTable[[#This Row],[Order Date]], "mmm")</f>
        <v>Apr</v>
      </c>
      <c r="G703" s="5" t="s">
        <v>20</v>
      </c>
      <c r="H703" s="5" t="s">
        <v>47</v>
      </c>
      <c r="I703" s="5" t="s">
        <v>2</v>
      </c>
      <c r="J703" s="5" t="s">
        <v>3</v>
      </c>
      <c r="K703" s="5" t="s">
        <v>4</v>
      </c>
      <c r="L703" s="5" t="s">
        <v>26</v>
      </c>
      <c r="M703" s="6">
        <v>3</v>
      </c>
      <c r="N703" s="7">
        <v>40.47</v>
      </c>
      <c r="O703" s="8">
        <v>0.05</v>
      </c>
      <c r="P703" s="7">
        <v>17.14</v>
      </c>
      <c r="Q703" s="7">
        <f t="shared" si="40"/>
        <v>115.33949999999999</v>
      </c>
      <c r="R703" s="7">
        <f t="shared" si="41"/>
        <v>51.42</v>
      </c>
      <c r="S703" s="7">
        <f t="shared" si="42"/>
        <v>63.919499999999985</v>
      </c>
      <c r="T703" s="9">
        <f t="shared" si="43"/>
        <v>0.5541856866034619</v>
      </c>
      <c r="U703" s="10">
        <f>YEAR(SalesDataTable[[#This Row],[Order Date]])</f>
        <v>2026</v>
      </c>
      <c r="V703" s="9" t="str">
        <f>"Q"&amp;ROUNDUP(MONTH(SalesDataTable[[#This Row],[Order Date]])/3,0)</f>
        <v>Q2</v>
      </c>
      <c r="W703" s="6">
        <f>MONTH(SalesDataTable[[#This Row],[Order Date]])</f>
        <v>4</v>
      </c>
      <c r="X703" s="9" t="str">
        <f>TEXT(SalesDataTable[[#This Row],[Order Date]],"mmm")</f>
        <v>Apr</v>
      </c>
    </row>
    <row r="704" spans="1:24" ht="15.5">
      <c r="A704" s="3">
        <v>792</v>
      </c>
      <c r="B704" s="4">
        <v>46142</v>
      </c>
      <c r="C704" s="12">
        <f>YEAR(SalesDataTable[[#This Row],[Order Date]])</f>
        <v>2026</v>
      </c>
      <c r="D704" s="15" t="str">
        <f>"Q"&amp;ROUNDUP(MONTH(SalesDataTable[[#This Row],[Order Date]])/3,0)</f>
        <v>Q2</v>
      </c>
      <c r="E704" s="12">
        <f>MONTH(SalesDataTable[[#This Row],[Order Date]])</f>
        <v>4</v>
      </c>
      <c r="F704" s="12" t="str">
        <f>TEXT(SalesDataTable[[#This Row],[Order Date]], "mmm")</f>
        <v>Apr</v>
      </c>
      <c r="G704" s="5" t="s">
        <v>20</v>
      </c>
      <c r="H704" s="5" t="s">
        <v>33</v>
      </c>
      <c r="I704" s="5" t="s">
        <v>8</v>
      </c>
      <c r="J704" s="5" t="s">
        <v>3</v>
      </c>
      <c r="K704" s="5" t="s">
        <v>23</v>
      </c>
      <c r="L704" s="5" t="s">
        <v>40</v>
      </c>
      <c r="M704" s="6">
        <v>6</v>
      </c>
      <c r="N704" s="7">
        <v>83.7</v>
      </c>
      <c r="O704" s="8">
        <v>0.2</v>
      </c>
      <c r="P704" s="7">
        <v>38.58</v>
      </c>
      <c r="Q704" s="7">
        <f t="shared" si="40"/>
        <v>401.76000000000005</v>
      </c>
      <c r="R704" s="7">
        <f t="shared" si="41"/>
        <v>231.48</v>
      </c>
      <c r="S704" s="7">
        <f t="shared" si="42"/>
        <v>170.28000000000006</v>
      </c>
      <c r="T704" s="9">
        <f t="shared" si="43"/>
        <v>0.42383512544802876</v>
      </c>
      <c r="U704" s="10">
        <f>YEAR(SalesDataTable[[#This Row],[Order Date]])</f>
        <v>2026</v>
      </c>
      <c r="V704" s="9" t="str">
        <f>"Q"&amp;ROUNDUP(MONTH(SalesDataTable[[#This Row],[Order Date]])/3,0)</f>
        <v>Q2</v>
      </c>
      <c r="W704" s="6">
        <f>MONTH(SalesDataTable[[#This Row],[Order Date]])</f>
        <v>4</v>
      </c>
      <c r="X704" s="9" t="str">
        <f>TEXT(SalesDataTable[[#This Row],[Order Date]],"mmm")</f>
        <v>Apr</v>
      </c>
    </row>
    <row r="705" spans="1:24" ht="15.5">
      <c r="A705" s="3">
        <v>1796</v>
      </c>
      <c r="B705" s="4">
        <v>46142</v>
      </c>
      <c r="C705" s="12">
        <f>YEAR(SalesDataTable[[#This Row],[Order Date]])</f>
        <v>2026</v>
      </c>
      <c r="D705" s="15" t="str">
        <f>"Q"&amp;ROUNDUP(MONTH(SalesDataTable[[#This Row],[Order Date]])/3,0)</f>
        <v>Q2</v>
      </c>
      <c r="E705" s="12">
        <f>MONTH(SalesDataTable[[#This Row],[Order Date]])</f>
        <v>4</v>
      </c>
      <c r="F705" s="12" t="str">
        <f>TEXT(SalesDataTable[[#This Row],[Order Date]], "mmm")</f>
        <v>Apr</v>
      </c>
      <c r="G705" s="5" t="s">
        <v>0</v>
      </c>
      <c r="H705" s="5" t="s">
        <v>50</v>
      </c>
      <c r="I705" s="5" t="s">
        <v>2</v>
      </c>
      <c r="J705" s="5" t="s">
        <v>3</v>
      </c>
      <c r="K705" s="5" t="s">
        <v>23</v>
      </c>
      <c r="L705" s="5" t="s">
        <v>40</v>
      </c>
      <c r="M705" s="6">
        <v>4</v>
      </c>
      <c r="N705" s="7">
        <v>83.27</v>
      </c>
      <c r="O705" s="8">
        <v>0</v>
      </c>
      <c r="P705" s="7">
        <v>39.979999999999997</v>
      </c>
      <c r="Q705" s="7">
        <f t="shared" si="40"/>
        <v>333.08</v>
      </c>
      <c r="R705" s="7">
        <f t="shared" si="41"/>
        <v>159.91999999999999</v>
      </c>
      <c r="S705" s="7">
        <f t="shared" si="42"/>
        <v>173.16</v>
      </c>
      <c r="T705" s="9">
        <f t="shared" si="43"/>
        <v>0.51987510507986068</v>
      </c>
      <c r="U705" s="10">
        <f>YEAR(SalesDataTable[[#This Row],[Order Date]])</f>
        <v>2026</v>
      </c>
      <c r="V705" s="9" t="str">
        <f>"Q"&amp;ROUNDUP(MONTH(SalesDataTable[[#This Row],[Order Date]])/3,0)</f>
        <v>Q2</v>
      </c>
      <c r="W705" s="6">
        <f>MONTH(SalesDataTable[[#This Row],[Order Date]])</f>
        <v>4</v>
      </c>
      <c r="X705" s="9" t="str">
        <f>TEXT(SalesDataTable[[#This Row],[Order Date]],"mmm")</f>
        <v>Apr</v>
      </c>
    </row>
    <row r="706" spans="1:24" ht="15.5">
      <c r="A706" s="3">
        <v>3222</v>
      </c>
      <c r="B706" s="4">
        <v>46142</v>
      </c>
      <c r="C706" s="12">
        <f>YEAR(SalesDataTable[[#This Row],[Order Date]])</f>
        <v>2026</v>
      </c>
      <c r="D706" s="15" t="str">
        <f>"Q"&amp;ROUNDUP(MONTH(SalesDataTable[[#This Row],[Order Date]])/3,0)</f>
        <v>Q2</v>
      </c>
      <c r="E706" s="12">
        <f>MONTH(SalesDataTable[[#This Row],[Order Date]])</f>
        <v>4</v>
      </c>
      <c r="F706" s="12" t="str">
        <f>TEXT(SalesDataTable[[#This Row],[Order Date]], "mmm")</f>
        <v>Apr</v>
      </c>
      <c r="G706" s="5" t="s">
        <v>11</v>
      </c>
      <c r="H706" s="5" t="s">
        <v>52</v>
      </c>
      <c r="I706" s="5" t="s">
        <v>8</v>
      </c>
      <c r="J706" s="5" t="s">
        <v>16</v>
      </c>
      <c r="K706" s="5" t="s">
        <v>23</v>
      </c>
      <c r="L706" s="5" t="s">
        <v>51</v>
      </c>
      <c r="M706" s="6">
        <v>3</v>
      </c>
      <c r="N706" s="7">
        <v>126.03</v>
      </c>
      <c r="O706" s="8">
        <v>0.1</v>
      </c>
      <c r="P706" s="7">
        <v>61.75</v>
      </c>
      <c r="Q706" s="7">
        <f t="shared" ref="Q706:Q769" si="44">M706*N706*(1-O706)</f>
        <v>340.28100000000006</v>
      </c>
      <c r="R706" s="7">
        <f t="shared" ref="R706:R769" si="45">M706*P706</f>
        <v>185.25</v>
      </c>
      <c r="S706" s="7">
        <f t="shared" ref="S706:S769" si="46">Q706-R706</f>
        <v>155.03100000000006</v>
      </c>
      <c r="T706" s="9">
        <f t="shared" ref="T706:T769" si="47">IFERROR(S706/Q706,0)</f>
        <v>0.45559699189787273</v>
      </c>
      <c r="U706" s="10">
        <f>YEAR(SalesDataTable[[#This Row],[Order Date]])</f>
        <v>2026</v>
      </c>
      <c r="V706" s="9" t="str">
        <f>"Q"&amp;ROUNDUP(MONTH(SalesDataTable[[#This Row],[Order Date]])/3,0)</f>
        <v>Q2</v>
      </c>
      <c r="W706" s="6">
        <f>MONTH(SalesDataTable[[#This Row],[Order Date]])</f>
        <v>4</v>
      </c>
      <c r="X706" s="9" t="str">
        <f>TEXT(SalesDataTable[[#This Row],[Order Date]],"mmm")</f>
        <v>Apr</v>
      </c>
    </row>
    <row r="707" spans="1:24" ht="15.5">
      <c r="A707" s="3">
        <v>3237</v>
      </c>
      <c r="B707" s="4">
        <v>46142</v>
      </c>
      <c r="C707" s="12">
        <f>YEAR(SalesDataTable[[#This Row],[Order Date]])</f>
        <v>2026</v>
      </c>
      <c r="D707" s="15" t="str">
        <f>"Q"&amp;ROUNDUP(MONTH(SalesDataTable[[#This Row],[Order Date]])/3,0)</f>
        <v>Q2</v>
      </c>
      <c r="E707" s="12">
        <f>MONTH(SalesDataTable[[#This Row],[Order Date]])</f>
        <v>4</v>
      </c>
      <c r="F707" s="12" t="str">
        <f>TEXT(SalesDataTable[[#This Row],[Order Date]], "mmm")</f>
        <v>Apr</v>
      </c>
      <c r="G707" s="5" t="s">
        <v>6</v>
      </c>
      <c r="H707" s="5" t="s">
        <v>49</v>
      </c>
      <c r="I707" s="5" t="s">
        <v>2</v>
      </c>
      <c r="J707" s="5" t="s">
        <v>13</v>
      </c>
      <c r="K707" s="5" t="s">
        <v>23</v>
      </c>
      <c r="L707" s="5" t="s">
        <v>51</v>
      </c>
      <c r="M707" s="6">
        <v>1</v>
      </c>
      <c r="N707" s="7">
        <v>122.86</v>
      </c>
      <c r="O707" s="8">
        <v>0.05</v>
      </c>
      <c r="P707" s="7">
        <v>59.22</v>
      </c>
      <c r="Q707" s="7">
        <f t="shared" si="44"/>
        <v>116.717</v>
      </c>
      <c r="R707" s="7">
        <f t="shared" si="45"/>
        <v>59.22</v>
      </c>
      <c r="S707" s="7">
        <f t="shared" si="46"/>
        <v>57.497</v>
      </c>
      <c r="T707" s="9">
        <f t="shared" si="47"/>
        <v>0.49261889870370212</v>
      </c>
      <c r="U707" s="10">
        <f>YEAR(SalesDataTable[[#This Row],[Order Date]])</f>
        <v>2026</v>
      </c>
      <c r="V707" s="9" t="str">
        <f>"Q"&amp;ROUNDUP(MONTH(SalesDataTable[[#This Row],[Order Date]])/3,0)</f>
        <v>Q2</v>
      </c>
      <c r="W707" s="6">
        <f>MONTH(SalesDataTable[[#This Row],[Order Date]])</f>
        <v>4</v>
      </c>
      <c r="X707" s="9" t="str">
        <f>TEXT(SalesDataTable[[#This Row],[Order Date]],"mmm")</f>
        <v>Apr</v>
      </c>
    </row>
    <row r="708" spans="1:24" ht="15.5">
      <c r="A708" s="3">
        <v>3695</v>
      </c>
      <c r="B708" s="4">
        <v>46142</v>
      </c>
      <c r="C708" s="12">
        <f>YEAR(SalesDataTable[[#This Row],[Order Date]])</f>
        <v>2026</v>
      </c>
      <c r="D708" s="15" t="str">
        <f>"Q"&amp;ROUNDUP(MONTH(SalesDataTable[[#This Row],[Order Date]])/3,0)</f>
        <v>Q2</v>
      </c>
      <c r="E708" s="12">
        <f>MONTH(SalesDataTable[[#This Row],[Order Date]])</f>
        <v>4</v>
      </c>
      <c r="F708" s="12" t="str">
        <f>TEXT(SalesDataTable[[#This Row],[Order Date]], "mmm")</f>
        <v>Apr</v>
      </c>
      <c r="G708" s="5" t="s">
        <v>11</v>
      </c>
      <c r="H708" s="5" t="s">
        <v>12</v>
      </c>
      <c r="I708" s="5" t="s">
        <v>2</v>
      </c>
      <c r="J708" s="5" t="s">
        <v>13</v>
      </c>
      <c r="K708" s="5" t="s">
        <v>4</v>
      </c>
      <c r="L708" s="5" t="s">
        <v>26</v>
      </c>
      <c r="M708" s="6">
        <v>1</v>
      </c>
      <c r="N708" s="7">
        <v>39.44</v>
      </c>
      <c r="O708" s="8">
        <v>0.1</v>
      </c>
      <c r="P708" s="7">
        <v>16.63</v>
      </c>
      <c r="Q708" s="7">
        <f t="shared" si="44"/>
        <v>35.496000000000002</v>
      </c>
      <c r="R708" s="7">
        <f t="shared" si="45"/>
        <v>16.63</v>
      </c>
      <c r="S708" s="7">
        <f t="shared" si="46"/>
        <v>18.866000000000003</v>
      </c>
      <c r="T708" s="9">
        <f t="shared" si="47"/>
        <v>0.53149650664863657</v>
      </c>
      <c r="U708" s="10">
        <f>YEAR(SalesDataTable[[#This Row],[Order Date]])</f>
        <v>2026</v>
      </c>
      <c r="V708" s="9" t="str">
        <f>"Q"&amp;ROUNDUP(MONTH(SalesDataTable[[#This Row],[Order Date]])/3,0)</f>
        <v>Q2</v>
      </c>
      <c r="W708" s="6">
        <f>MONTH(SalesDataTable[[#This Row],[Order Date]])</f>
        <v>4</v>
      </c>
      <c r="X708" s="9" t="str">
        <f>TEXT(SalesDataTable[[#This Row],[Order Date]],"mmm")</f>
        <v>Apr</v>
      </c>
    </row>
    <row r="709" spans="1:24" ht="15.5">
      <c r="A709" s="3">
        <v>5148</v>
      </c>
      <c r="B709" s="4">
        <v>46142</v>
      </c>
      <c r="C709" s="12">
        <f>YEAR(SalesDataTable[[#This Row],[Order Date]])</f>
        <v>2026</v>
      </c>
      <c r="D709" s="15" t="str">
        <f>"Q"&amp;ROUNDUP(MONTH(SalesDataTable[[#This Row],[Order Date]])/3,0)</f>
        <v>Q2</v>
      </c>
      <c r="E709" s="12">
        <f>MONTH(SalesDataTable[[#This Row],[Order Date]])</f>
        <v>4</v>
      </c>
      <c r="F709" s="12" t="str">
        <f>TEXT(SalesDataTable[[#This Row],[Order Date]], "mmm")</f>
        <v>Apr</v>
      </c>
      <c r="G709" s="5" t="s">
        <v>11</v>
      </c>
      <c r="H709" s="5" t="s">
        <v>39</v>
      </c>
      <c r="I709" s="5" t="s">
        <v>2</v>
      </c>
      <c r="J709" s="5" t="s">
        <v>3</v>
      </c>
      <c r="K709" s="5" t="s">
        <v>14</v>
      </c>
      <c r="L709" s="5" t="s">
        <v>44</v>
      </c>
      <c r="M709" s="6">
        <v>1</v>
      </c>
      <c r="N709" s="7">
        <v>130.34</v>
      </c>
      <c r="O709" s="8">
        <v>0.1</v>
      </c>
      <c r="P709" s="7">
        <v>66.680000000000007</v>
      </c>
      <c r="Q709" s="7">
        <f t="shared" si="44"/>
        <v>117.30600000000001</v>
      </c>
      <c r="R709" s="7">
        <f t="shared" si="45"/>
        <v>66.680000000000007</v>
      </c>
      <c r="S709" s="7">
        <f t="shared" si="46"/>
        <v>50.626000000000005</v>
      </c>
      <c r="T709" s="9">
        <f t="shared" si="47"/>
        <v>0.43157212759790631</v>
      </c>
      <c r="U709" s="10">
        <f>YEAR(SalesDataTable[[#This Row],[Order Date]])</f>
        <v>2026</v>
      </c>
      <c r="V709" s="9" t="str">
        <f>"Q"&amp;ROUNDUP(MONTH(SalesDataTable[[#This Row],[Order Date]])/3,0)</f>
        <v>Q2</v>
      </c>
      <c r="W709" s="6">
        <f>MONTH(SalesDataTable[[#This Row],[Order Date]])</f>
        <v>4</v>
      </c>
      <c r="X709" s="9" t="str">
        <f>TEXT(SalesDataTable[[#This Row],[Order Date]],"mmm")</f>
        <v>Apr</v>
      </c>
    </row>
    <row r="710" spans="1:24" ht="15.5">
      <c r="A710" s="3">
        <v>534</v>
      </c>
      <c r="B710" s="4">
        <v>46143</v>
      </c>
      <c r="C710" s="12">
        <f>YEAR(SalesDataTable[[#This Row],[Order Date]])</f>
        <v>2026</v>
      </c>
      <c r="D710" s="15" t="str">
        <f>"Q"&amp;ROUNDUP(MONTH(SalesDataTable[[#This Row],[Order Date]])/3,0)</f>
        <v>Q2</v>
      </c>
      <c r="E710" s="12">
        <f>MONTH(SalesDataTable[[#This Row],[Order Date]])</f>
        <v>5</v>
      </c>
      <c r="F710" s="12" t="str">
        <f>TEXT(SalesDataTable[[#This Row],[Order Date]], "mmm")</f>
        <v>May</v>
      </c>
      <c r="G710" s="5" t="s">
        <v>6</v>
      </c>
      <c r="H710" s="5" t="s">
        <v>43</v>
      </c>
      <c r="I710" s="5" t="s">
        <v>2</v>
      </c>
      <c r="J710" s="5" t="s">
        <v>16</v>
      </c>
      <c r="K710" s="5" t="s">
        <v>9</v>
      </c>
      <c r="L710" s="5" t="s">
        <v>37</v>
      </c>
      <c r="M710" s="6">
        <v>1</v>
      </c>
      <c r="N710" s="7">
        <v>154.86000000000001</v>
      </c>
      <c r="O710" s="8">
        <v>0</v>
      </c>
      <c r="P710" s="7">
        <v>78.37</v>
      </c>
      <c r="Q710" s="7">
        <f t="shared" si="44"/>
        <v>154.86000000000001</v>
      </c>
      <c r="R710" s="7">
        <f t="shared" si="45"/>
        <v>78.37</v>
      </c>
      <c r="S710" s="7">
        <f t="shared" si="46"/>
        <v>76.490000000000009</v>
      </c>
      <c r="T710" s="9">
        <f t="shared" si="47"/>
        <v>0.49393000129148912</v>
      </c>
      <c r="U710" s="10">
        <f>YEAR(SalesDataTable[[#This Row],[Order Date]])</f>
        <v>2026</v>
      </c>
      <c r="V710" s="9" t="str">
        <f>"Q"&amp;ROUNDUP(MONTH(SalesDataTable[[#This Row],[Order Date]])/3,0)</f>
        <v>Q2</v>
      </c>
      <c r="W710" s="6">
        <f>MONTH(SalesDataTable[[#This Row],[Order Date]])</f>
        <v>5</v>
      </c>
      <c r="X710" s="9" t="str">
        <f>TEXT(SalesDataTable[[#This Row],[Order Date]],"mmm")</f>
        <v>May</v>
      </c>
    </row>
    <row r="711" spans="1:24" ht="15.5">
      <c r="A711" s="3">
        <v>551</v>
      </c>
      <c r="B711" s="4">
        <v>46143</v>
      </c>
      <c r="C711" s="12">
        <f>YEAR(SalesDataTable[[#This Row],[Order Date]])</f>
        <v>2026</v>
      </c>
      <c r="D711" s="15" t="str">
        <f>"Q"&amp;ROUNDUP(MONTH(SalesDataTable[[#This Row],[Order Date]])/3,0)</f>
        <v>Q2</v>
      </c>
      <c r="E711" s="12">
        <f>MONTH(SalesDataTable[[#This Row],[Order Date]])</f>
        <v>5</v>
      </c>
      <c r="F711" s="12" t="str">
        <f>TEXT(SalesDataTable[[#This Row],[Order Date]], "mmm")</f>
        <v>May</v>
      </c>
      <c r="G711" s="5" t="s">
        <v>20</v>
      </c>
      <c r="H711" s="5" t="s">
        <v>33</v>
      </c>
      <c r="I711" s="5" t="s">
        <v>19</v>
      </c>
      <c r="J711" s="5" t="s">
        <v>3</v>
      </c>
      <c r="K711" s="5" t="s">
        <v>4</v>
      </c>
      <c r="L711" s="5" t="s">
        <v>30</v>
      </c>
      <c r="M711" s="6">
        <v>4</v>
      </c>
      <c r="N711" s="7">
        <v>103.64</v>
      </c>
      <c r="O711" s="8">
        <v>0</v>
      </c>
      <c r="P711" s="7">
        <v>50.59</v>
      </c>
      <c r="Q711" s="7">
        <f t="shared" si="44"/>
        <v>414.56</v>
      </c>
      <c r="R711" s="7">
        <f t="shared" si="45"/>
        <v>202.36</v>
      </c>
      <c r="S711" s="7">
        <f t="shared" si="46"/>
        <v>212.2</v>
      </c>
      <c r="T711" s="9">
        <f t="shared" si="47"/>
        <v>0.51186800463141646</v>
      </c>
      <c r="U711" s="10">
        <f>YEAR(SalesDataTable[[#This Row],[Order Date]])</f>
        <v>2026</v>
      </c>
      <c r="V711" s="9" t="str">
        <f>"Q"&amp;ROUNDUP(MONTH(SalesDataTable[[#This Row],[Order Date]])/3,0)</f>
        <v>Q2</v>
      </c>
      <c r="W711" s="6">
        <f>MONTH(SalesDataTable[[#This Row],[Order Date]])</f>
        <v>5</v>
      </c>
      <c r="X711" s="9" t="str">
        <f>TEXT(SalesDataTable[[#This Row],[Order Date]],"mmm")</f>
        <v>May</v>
      </c>
    </row>
    <row r="712" spans="1:24" ht="15.5">
      <c r="A712" s="3">
        <v>2110</v>
      </c>
      <c r="B712" s="4">
        <v>46143</v>
      </c>
      <c r="C712" s="12">
        <f>YEAR(SalesDataTable[[#This Row],[Order Date]])</f>
        <v>2026</v>
      </c>
      <c r="D712" s="15" t="str">
        <f>"Q"&amp;ROUNDUP(MONTH(SalesDataTable[[#This Row],[Order Date]])/3,0)</f>
        <v>Q2</v>
      </c>
      <c r="E712" s="12">
        <f>MONTH(SalesDataTable[[#This Row],[Order Date]])</f>
        <v>5</v>
      </c>
      <c r="F712" s="12" t="str">
        <f>TEXT(SalesDataTable[[#This Row],[Order Date]], "mmm")</f>
        <v>May</v>
      </c>
      <c r="G712" s="5" t="s">
        <v>0</v>
      </c>
      <c r="H712" s="5" t="s">
        <v>50</v>
      </c>
      <c r="I712" s="5" t="s">
        <v>2</v>
      </c>
      <c r="J712" s="5" t="s">
        <v>3</v>
      </c>
      <c r="K712" s="5" t="s">
        <v>14</v>
      </c>
      <c r="L712" s="5" t="s">
        <v>48</v>
      </c>
      <c r="M712" s="6">
        <v>1</v>
      </c>
      <c r="N712" s="7">
        <v>164.49</v>
      </c>
      <c r="O712" s="8">
        <v>0.05</v>
      </c>
      <c r="P712" s="7">
        <v>87.81</v>
      </c>
      <c r="Q712" s="7">
        <f t="shared" si="44"/>
        <v>156.2655</v>
      </c>
      <c r="R712" s="7">
        <f t="shared" si="45"/>
        <v>87.81</v>
      </c>
      <c r="S712" s="7">
        <f t="shared" si="46"/>
        <v>68.455500000000001</v>
      </c>
      <c r="T712" s="9">
        <f t="shared" si="47"/>
        <v>0.43807174328306631</v>
      </c>
      <c r="U712" s="10">
        <f>YEAR(SalesDataTable[[#This Row],[Order Date]])</f>
        <v>2026</v>
      </c>
      <c r="V712" s="9" t="str">
        <f>"Q"&amp;ROUNDUP(MONTH(SalesDataTable[[#This Row],[Order Date]])/3,0)</f>
        <v>Q2</v>
      </c>
      <c r="W712" s="6">
        <f>MONTH(SalesDataTable[[#This Row],[Order Date]])</f>
        <v>5</v>
      </c>
      <c r="X712" s="9" t="str">
        <f>TEXT(SalesDataTable[[#This Row],[Order Date]],"mmm")</f>
        <v>May</v>
      </c>
    </row>
    <row r="713" spans="1:24" ht="15.5">
      <c r="A713" s="3">
        <v>2217</v>
      </c>
      <c r="B713" s="4">
        <v>46143</v>
      </c>
      <c r="C713" s="12">
        <f>YEAR(SalesDataTable[[#This Row],[Order Date]])</f>
        <v>2026</v>
      </c>
      <c r="D713" s="15" t="str">
        <f>"Q"&amp;ROUNDUP(MONTH(SalesDataTable[[#This Row],[Order Date]])/3,0)</f>
        <v>Q2</v>
      </c>
      <c r="E713" s="12">
        <f>MONTH(SalesDataTable[[#This Row],[Order Date]])</f>
        <v>5</v>
      </c>
      <c r="F713" s="12" t="str">
        <f>TEXT(SalesDataTable[[#This Row],[Order Date]], "mmm")</f>
        <v>May</v>
      </c>
      <c r="G713" s="5" t="s">
        <v>20</v>
      </c>
      <c r="H713" s="5" t="s">
        <v>33</v>
      </c>
      <c r="I713" s="5" t="s">
        <v>8</v>
      </c>
      <c r="J713" s="5" t="s">
        <v>3</v>
      </c>
      <c r="K713" s="5" t="s">
        <v>14</v>
      </c>
      <c r="L713" s="5" t="s">
        <v>48</v>
      </c>
      <c r="M713" s="6">
        <v>3</v>
      </c>
      <c r="N713" s="7">
        <v>163.44999999999999</v>
      </c>
      <c r="O713" s="8">
        <v>0.05</v>
      </c>
      <c r="P713" s="7">
        <v>87.54</v>
      </c>
      <c r="Q713" s="7">
        <f t="shared" si="44"/>
        <v>465.83249999999992</v>
      </c>
      <c r="R713" s="7">
        <f t="shared" si="45"/>
        <v>262.62</v>
      </c>
      <c r="S713" s="7">
        <f t="shared" si="46"/>
        <v>203.21249999999992</v>
      </c>
      <c r="T713" s="9">
        <f t="shared" si="47"/>
        <v>0.4362351274331438</v>
      </c>
      <c r="U713" s="10">
        <f>YEAR(SalesDataTable[[#This Row],[Order Date]])</f>
        <v>2026</v>
      </c>
      <c r="V713" s="9" t="str">
        <f>"Q"&amp;ROUNDUP(MONTH(SalesDataTable[[#This Row],[Order Date]])/3,0)</f>
        <v>Q2</v>
      </c>
      <c r="W713" s="6">
        <f>MONTH(SalesDataTable[[#This Row],[Order Date]])</f>
        <v>5</v>
      </c>
      <c r="X713" s="9" t="str">
        <f>TEXT(SalesDataTable[[#This Row],[Order Date]],"mmm")</f>
        <v>May</v>
      </c>
    </row>
    <row r="714" spans="1:24" ht="15.5">
      <c r="A714" s="3">
        <v>2544</v>
      </c>
      <c r="B714" s="4">
        <v>46143</v>
      </c>
      <c r="C714" s="12">
        <f>YEAR(SalesDataTable[[#This Row],[Order Date]])</f>
        <v>2026</v>
      </c>
      <c r="D714" s="15" t="str">
        <f>"Q"&amp;ROUNDUP(MONTH(SalesDataTable[[#This Row],[Order Date]])/3,0)</f>
        <v>Q2</v>
      </c>
      <c r="E714" s="12">
        <f>MONTH(SalesDataTable[[#This Row],[Order Date]])</f>
        <v>5</v>
      </c>
      <c r="F714" s="12" t="str">
        <f>TEXT(SalesDataTable[[#This Row],[Order Date]], "mmm")</f>
        <v>May</v>
      </c>
      <c r="G714" s="5" t="s">
        <v>20</v>
      </c>
      <c r="H714" s="5" t="s">
        <v>21</v>
      </c>
      <c r="I714" s="5" t="s">
        <v>2</v>
      </c>
      <c r="J714" s="5" t="s">
        <v>3</v>
      </c>
      <c r="K714" s="5" t="s">
        <v>9</v>
      </c>
      <c r="L714" s="5" t="s">
        <v>46</v>
      </c>
      <c r="M714" s="6">
        <v>1</v>
      </c>
      <c r="N714" s="7">
        <v>71.87</v>
      </c>
      <c r="O714" s="8">
        <v>0.05</v>
      </c>
      <c r="P714" s="7">
        <v>31.97</v>
      </c>
      <c r="Q714" s="7">
        <f t="shared" si="44"/>
        <v>68.276499999999999</v>
      </c>
      <c r="R714" s="7">
        <f t="shared" si="45"/>
        <v>31.97</v>
      </c>
      <c r="S714" s="7">
        <f t="shared" si="46"/>
        <v>36.3065</v>
      </c>
      <c r="T714" s="9">
        <f t="shared" si="47"/>
        <v>0.53175690025118449</v>
      </c>
      <c r="U714" s="10">
        <f>YEAR(SalesDataTable[[#This Row],[Order Date]])</f>
        <v>2026</v>
      </c>
      <c r="V714" s="9" t="str">
        <f>"Q"&amp;ROUNDUP(MONTH(SalesDataTable[[#This Row],[Order Date]])/3,0)</f>
        <v>Q2</v>
      </c>
      <c r="W714" s="6">
        <f>MONTH(SalesDataTable[[#This Row],[Order Date]])</f>
        <v>5</v>
      </c>
      <c r="X714" s="9" t="str">
        <f>TEXT(SalesDataTable[[#This Row],[Order Date]],"mmm")</f>
        <v>May</v>
      </c>
    </row>
    <row r="715" spans="1:24" ht="15.5">
      <c r="A715" s="3">
        <v>3678</v>
      </c>
      <c r="B715" s="4">
        <v>46143</v>
      </c>
      <c r="C715" s="12">
        <f>YEAR(SalesDataTable[[#This Row],[Order Date]])</f>
        <v>2026</v>
      </c>
      <c r="D715" s="15" t="str">
        <f>"Q"&amp;ROUNDUP(MONTH(SalesDataTable[[#This Row],[Order Date]])/3,0)</f>
        <v>Q2</v>
      </c>
      <c r="E715" s="12">
        <f>MONTH(SalesDataTable[[#This Row],[Order Date]])</f>
        <v>5</v>
      </c>
      <c r="F715" s="12" t="str">
        <f>TEXT(SalesDataTable[[#This Row],[Order Date]], "mmm")</f>
        <v>May</v>
      </c>
      <c r="G715" s="5" t="s">
        <v>6</v>
      </c>
      <c r="H715" s="5" t="s">
        <v>49</v>
      </c>
      <c r="I715" s="5" t="s">
        <v>28</v>
      </c>
      <c r="J715" s="5" t="s">
        <v>3</v>
      </c>
      <c r="K715" s="5" t="s">
        <v>23</v>
      </c>
      <c r="L715" s="5" t="s">
        <v>29</v>
      </c>
      <c r="M715" s="6">
        <v>2</v>
      </c>
      <c r="N715" s="7">
        <v>194.97</v>
      </c>
      <c r="O715" s="8">
        <v>0</v>
      </c>
      <c r="P715" s="7">
        <v>101.14</v>
      </c>
      <c r="Q715" s="7">
        <f t="shared" si="44"/>
        <v>389.94</v>
      </c>
      <c r="R715" s="7">
        <f t="shared" si="45"/>
        <v>202.28</v>
      </c>
      <c r="S715" s="7">
        <f t="shared" si="46"/>
        <v>187.66</v>
      </c>
      <c r="T715" s="9">
        <f t="shared" si="47"/>
        <v>0.48125352618351541</v>
      </c>
      <c r="U715" s="10">
        <f>YEAR(SalesDataTable[[#This Row],[Order Date]])</f>
        <v>2026</v>
      </c>
      <c r="V715" s="9" t="str">
        <f>"Q"&amp;ROUNDUP(MONTH(SalesDataTable[[#This Row],[Order Date]])/3,0)</f>
        <v>Q2</v>
      </c>
      <c r="W715" s="6">
        <f>MONTH(SalesDataTable[[#This Row],[Order Date]])</f>
        <v>5</v>
      </c>
      <c r="X715" s="9" t="str">
        <f>TEXT(SalesDataTable[[#This Row],[Order Date]],"mmm")</f>
        <v>May</v>
      </c>
    </row>
    <row r="716" spans="1:24" ht="15.5">
      <c r="A716" s="3">
        <v>3726</v>
      </c>
      <c r="B716" s="4">
        <v>46143</v>
      </c>
      <c r="C716" s="12">
        <f>YEAR(SalesDataTable[[#This Row],[Order Date]])</f>
        <v>2026</v>
      </c>
      <c r="D716" s="15" t="str">
        <f>"Q"&amp;ROUNDUP(MONTH(SalesDataTable[[#This Row],[Order Date]])/3,0)</f>
        <v>Q2</v>
      </c>
      <c r="E716" s="12">
        <f>MONTH(SalesDataTable[[#This Row],[Order Date]])</f>
        <v>5</v>
      </c>
      <c r="F716" s="12" t="str">
        <f>TEXT(SalesDataTable[[#This Row],[Order Date]], "mmm")</f>
        <v>May</v>
      </c>
      <c r="G716" s="5" t="s">
        <v>20</v>
      </c>
      <c r="H716" s="5" t="s">
        <v>33</v>
      </c>
      <c r="I716" s="5" t="s">
        <v>28</v>
      </c>
      <c r="J716" s="5" t="s">
        <v>3</v>
      </c>
      <c r="K716" s="5" t="s">
        <v>4</v>
      </c>
      <c r="L716" s="5" t="s">
        <v>22</v>
      </c>
      <c r="M716" s="6">
        <v>2</v>
      </c>
      <c r="N716" s="7">
        <v>49.53</v>
      </c>
      <c r="O716" s="8">
        <v>0</v>
      </c>
      <c r="P716" s="7">
        <v>22.91</v>
      </c>
      <c r="Q716" s="7">
        <f t="shared" si="44"/>
        <v>99.06</v>
      </c>
      <c r="R716" s="7">
        <f t="shared" si="45"/>
        <v>45.82</v>
      </c>
      <c r="S716" s="7">
        <f t="shared" si="46"/>
        <v>53.24</v>
      </c>
      <c r="T716" s="9">
        <f t="shared" si="47"/>
        <v>0.53745204926307288</v>
      </c>
      <c r="U716" s="10">
        <f>YEAR(SalesDataTable[[#This Row],[Order Date]])</f>
        <v>2026</v>
      </c>
      <c r="V716" s="9" t="str">
        <f>"Q"&amp;ROUNDUP(MONTH(SalesDataTable[[#This Row],[Order Date]])/3,0)</f>
        <v>Q2</v>
      </c>
      <c r="W716" s="6">
        <f>MONTH(SalesDataTable[[#This Row],[Order Date]])</f>
        <v>5</v>
      </c>
      <c r="X716" s="9" t="str">
        <f>TEXT(SalesDataTable[[#This Row],[Order Date]],"mmm")</f>
        <v>May</v>
      </c>
    </row>
    <row r="717" spans="1:24" ht="15.5">
      <c r="A717" s="3">
        <v>3897</v>
      </c>
      <c r="B717" s="4">
        <v>46143</v>
      </c>
      <c r="C717" s="12">
        <f>YEAR(SalesDataTable[[#This Row],[Order Date]])</f>
        <v>2026</v>
      </c>
      <c r="D717" s="15" t="str">
        <f>"Q"&amp;ROUNDUP(MONTH(SalesDataTable[[#This Row],[Order Date]])/3,0)</f>
        <v>Q2</v>
      </c>
      <c r="E717" s="12">
        <f>MONTH(SalesDataTable[[#This Row],[Order Date]])</f>
        <v>5</v>
      </c>
      <c r="F717" s="12" t="str">
        <f>TEXT(SalesDataTable[[#This Row],[Order Date]], "mmm")</f>
        <v>May</v>
      </c>
      <c r="G717" s="5" t="s">
        <v>20</v>
      </c>
      <c r="H717" s="5" t="s">
        <v>33</v>
      </c>
      <c r="I717" s="5" t="s">
        <v>8</v>
      </c>
      <c r="J717" s="5" t="s">
        <v>16</v>
      </c>
      <c r="K717" s="5" t="s">
        <v>34</v>
      </c>
      <c r="L717" s="5" t="s">
        <v>42</v>
      </c>
      <c r="M717" s="6">
        <v>4</v>
      </c>
      <c r="N717" s="7">
        <v>35.619999999999997</v>
      </c>
      <c r="O717" s="8">
        <v>0.15</v>
      </c>
      <c r="P717" s="7">
        <v>13.76</v>
      </c>
      <c r="Q717" s="7">
        <f t="shared" si="44"/>
        <v>121.10799999999999</v>
      </c>
      <c r="R717" s="7">
        <f t="shared" si="45"/>
        <v>55.04</v>
      </c>
      <c r="S717" s="7">
        <f t="shared" si="46"/>
        <v>66.067999999999984</v>
      </c>
      <c r="T717" s="9">
        <f t="shared" si="47"/>
        <v>0.54552960993493405</v>
      </c>
      <c r="U717" s="10">
        <f>YEAR(SalesDataTable[[#This Row],[Order Date]])</f>
        <v>2026</v>
      </c>
      <c r="V717" s="9" t="str">
        <f>"Q"&amp;ROUNDUP(MONTH(SalesDataTable[[#This Row],[Order Date]])/3,0)</f>
        <v>Q2</v>
      </c>
      <c r="W717" s="6">
        <f>MONTH(SalesDataTable[[#This Row],[Order Date]])</f>
        <v>5</v>
      </c>
      <c r="X717" s="9" t="str">
        <f>TEXT(SalesDataTable[[#This Row],[Order Date]],"mmm")</f>
        <v>May</v>
      </c>
    </row>
    <row r="718" spans="1:24" ht="15.5">
      <c r="A718" s="3">
        <v>1262</v>
      </c>
      <c r="B718" s="4">
        <v>46144</v>
      </c>
      <c r="C718" s="12">
        <f>YEAR(SalesDataTable[[#This Row],[Order Date]])</f>
        <v>2026</v>
      </c>
      <c r="D718" s="15" t="str">
        <f>"Q"&amp;ROUNDUP(MONTH(SalesDataTable[[#This Row],[Order Date]])/3,0)</f>
        <v>Q2</v>
      </c>
      <c r="E718" s="12">
        <f>MONTH(SalesDataTable[[#This Row],[Order Date]])</f>
        <v>5</v>
      </c>
      <c r="F718" s="12" t="str">
        <f>TEXT(SalesDataTable[[#This Row],[Order Date]], "mmm")</f>
        <v>May</v>
      </c>
      <c r="G718" s="5" t="s">
        <v>20</v>
      </c>
      <c r="H718" s="5" t="s">
        <v>31</v>
      </c>
      <c r="I718" s="5" t="s">
        <v>19</v>
      </c>
      <c r="J718" s="5" t="s">
        <v>3</v>
      </c>
      <c r="K718" s="5" t="s">
        <v>14</v>
      </c>
      <c r="L718" s="5" t="s">
        <v>32</v>
      </c>
      <c r="M718" s="6">
        <v>2</v>
      </c>
      <c r="N718" s="7">
        <v>45.47</v>
      </c>
      <c r="O718" s="8">
        <v>0</v>
      </c>
      <c r="P718" s="7">
        <v>18.37</v>
      </c>
      <c r="Q718" s="7">
        <f t="shared" si="44"/>
        <v>90.94</v>
      </c>
      <c r="R718" s="7">
        <f t="shared" si="45"/>
        <v>36.74</v>
      </c>
      <c r="S718" s="7">
        <f t="shared" si="46"/>
        <v>54.199999999999996</v>
      </c>
      <c r="T718" s="9">
        <f t="shared" si="47"/>
        <v>0.59599736089729494</v>
      </c>
      <c r="U718" s="10">
        <f>YEAR(SalesDataTable[[#This Row],[Order Date]])</f>
        <v>2026</v>
      </c>
      <c r="V718" s="9" t="str">
        <f>"Q"&amp;ROUNDUP(MONTH(SalesDataTable[[#This Row],[Order Date]])/3,0)</f>
        <v>Q2</v>
      </c>
      <c r="W718" s="6">
        <f>MONTH(SalesDataTable[[#This Row],[Order Date]])</f>
        <v>5</v>
      </c>
      <c r="X718" s="9" t="str">
        <f>TEXT(SalesDataTable[[#This Row],[Order Date]],"mmm")</f>
        <v>May</v>
      </c>
    </row>
    <row r="719" spans="1:24" ht="15.5">
      <c r="A719" s="3">
        <v>2657</v>
      </c>
      <c r="B719" s="4">
        <v>46144</v>
      </c>
      <c r="C719" s="12">
        <f>YEAR(SalesDataTable[[#This Row],[Order Date]])</f>
        <v>2026</v>
      </c>
      <c r="D719" s="15" t="str">
        <f>"Q"&amp;ROUNDUP(MONTH(SalesDataTable[[#This Row],[Order Date]])/3,0)</f>
        <v>Q2</v>
      </c>
      <c r="E719" s="12">
        <f>MONTH(SalesDataTable[[#This Row],[Order Date]])</f>
        <v>5</v>
      </c>
      <c r="F719" s="12" t="str">
        <f>TEXT(SalesDataTable[[#This Row],[Order Date]], "mmm")</f>
        <v>May</v>
      </c>
      <c r="G719" s="5" t="s">
        <v>0</v>
      </c>
      <c r="H719" s="5" t="s">
        <v>1</v>
      </c>
      <c r="I719" s="5" t="s">
        <v>19</v>
      </c>
      <c r="J719" s="5" t="s">
        <v>13</v>
      </c>
      <c r="K719" s="5" t="s">
        <v>9</v>
      </c>
      <c r="L719" s="5" t="s">
        <v>17</v>
      </c>
      <c r="M719" s="6">
        <v>1</v>
      </c>
      <c r="N719" s="7">
        <v>145.68</v>
      </c>
      <c r="O719" s="8">
        <v>0</v>
      </c>
      <c r="P719" s="7">
        <v>77.8</v>
      </c>
      <c r="Q719" s="7">
        <f t="shared" si="44"/>
        <v>145.68</v>
      </c>
      <c r="R719" s="7">
        <f t="shared" si="45"/>
        <v>77.8</v>
      </c>
      <c r="S719" s="7">
        <f t="shared" si="46"/>
        <v>67.88000000000001</v>
      </c>
      <c r="T719" s="9">
        <f t="shared" si="47"/>
        <v>0.46595277320153766</v>
      </c>
      <c r="U719" s="10">
        <f>YEAR(SalesDataTable[[#This Row],[Order Date]])</f>
        <v>2026</v>
      </c>
      <c r="V719" s="9" t="str">
        <f>"Q"&amp;ROUNDUP(MONTH(SalesDataTable[[#This Row],[Order Date]])/3,0)</f>
        <v>Q2</v>
      </c>
      <c r="W719" s="6">
        <f>MONTH(SalesDataTable[[#This Row],[Order Date]])</f>
        <v>5</v>
      </c>
      <c r="X719" s="9" t="str">
        <f>TEXT(SalesDataTable[[#This Row],[Order Date]],"mmm")</f>
        <v>May</v>
      </c>
    </row>
    <row r="720" spans="1:24" ht="15.5">
      <c r="A720" s="3">
        <v>3238</v>
      </c>
      <c r="B720" s="4">
        <v>46144</v>
      </c>
      <c r="C720" s="12">
        <f>YEAR(SalesDataTable[[#This Row],[Order Date]])</f>
        <v>2026</v>
      </c>
      <c r="D720" s="15" t="str">
        <f>"Q"&amp;ROUNDUP(MONTH(SalesDataTable[[#This Row],[Order Date]])/3,0)</f>
        <v>Q2</v>
      </c>
      <c r="E720" s="12">
        <f>MONTH(SalesDataTable[[#This Row],[Order Date]])</f>
        <v>5</v>
      </c>
      <c r="F720" s="12" t="str">
        <f>TEXT(SalesDataTable[[#This Row],[Order Date]], "mmm")</f>
        <v>May</v>
      </c>
      <c r="G720" s="5" t="s">
        <v>20</v>
      </c>
      <c r="H720" s="5" t="s">
        <v>33</v>
      </c>
      <c r="I720" s="5" t="s">
        <v>28</v>
      </c>
      <c r="J720" s="5" t="s">
        <v>3</v>
      </c>
      <c r="K720" s="5" t="s">
        <v>23</v>
      </c>
      <c r="L720" s="5" t="s">
        <v>40</v>
      </c>
      <c r="M720" s="6">
        <v>2</v>
      </c>
      <c r="N720" s="7">
        <v>82.65</v>
      </c>
      <c r="O720" s="8">
        <v>0.05</v>
      </c>
      <c r="P720" s="7">
        <v>40.46</v>
      </c>
      <c r="Q720" s="7">
        <f t="shared" si="44"/>
        <v>157.035</v>
      </c>
      <c r="R720" s="7">
        <f t="shared" si="45"/>
        <v>80.92</v>
      </c>
      <c r="S720" s="7">
        <f t="shared" si="46"/>
        <v>76.114999999999995</v>
      </c>
      <c r="T720" s="9">
        <f t="shared" si="47"/>
        <v>0.48470086286496639</v>
      </c>
      <c r="U720" s="10">
        <f>YEAR(SalesDataTable[[#This Row],[Order Date]])</f>
        <v>2026</v>
      </c>
      <c r="V720" s="9" t="str">
        <f>"Q"&amp;ROUNDUP(MONTH(SalesDataTable[[#This Row],[Order Date]])/3,0)</f>
        <v>Q2</v>
      </c>
      <c r="W720" s="6">
        <f>MONTH(SalesDataTable[[#This Row],[Order Date]])</f>
        <v>5</v>
      </c>
      <c r="X720" s="9" t="str">
        <f>TEXT(SalesDataTable[[#This Row],[Order Date]],"mmm")</f>
        <v>May</v>
      </c>
    </row>
    <row r="721" spans="1:24" ht="15.5">
      <c r="A721" s="3">
        <v>3607</v>
      </c>
      <c r="B721" s="4">
        <v>46144</v>
      </c>
      <c r="C721" s="12">
        <f>YEAR(SalesDataTable[[#This Row],[Order Date]])</f>
        <v>2026</v>
      </c>
      <c r="D721" s="15" t="str">
        <f>"Q"&amp;ROUNDUP(MONTH(SalesDataTable[[#This Row],[Order Date]])/3,0)</f>
        <v>Q2</v>
      </c>
      <c r="E721" s="12">
        <f>MONTH(SalesDataTable[[#This Row],[Order Date]])</f>
        <v>5</v>
      </c>
      <c r="F721" s="12" t="str">
        <f>TEXT(SalesDataTable[[#This Row],[Order Date]], "mmm")</f>
        <v>May</v>
      </c>
      <c r="G721" s="5" t="s">
        <v>6</v>
      </c>
      <c r="H721" s="5" t="s">
        <v>27</v>
      </c>
      <c r="I721" s="5" t="s">
        <v>2</v>
      </c>
      <c r="J721" s="5" t="s">
        <v>16</v>
      </c>
      <c r="K721" s="5" t="s">
        <v>14</v>
      </c>
      <c r="L721" s="5" t="s">
        <v>15</v>
      </c>
      <c r="M721" s="6">
        <v>1</v>
      </c>
      <c r="N721" s="7">
        <v>36.270000000000003</v>
      </c>
      <c r="O721" s="8">
        <v>0</v>
      </c>
      <c r="P721" s="7">
        <v>13.8</v>
      </c>
      <c r="Q721" s="7">
        <f t="shared" si="44"/>
        <v>36.270000000000003</v>
      </c>
      <c r="R721" s="7">
        <f t="shared" si="45"/>
        <v>13.8</v>
      </c>
      <c r="S721" s="7">
        <f t="shared" si="46"/>
        <v>22.470000000000002</v>
      </c>
      <c r="T721" s="9">
        <f t="shared" si="47"/>
        <v>0.61952026468155497</v>
      </c>
      <c r="U721" s="10">
        <f>YEAR(SalesDataTable[[#This Row],[Order Date]])</f>
        <v>2026</v>
      </c>
      <c r="V721" s="9" t="str">
        <f>"Q"&amp;ROUNDUP(MONTH(SalesDataTable[[#This Row],[Order Date]])/3,0)</f>
        <v>Q2</v>
      </c>
      <c r="W721" s="6">
        <f>MONTH(SalesDataTable[[#This Row],[Order Date]])</f>
        <v>5</v>
      </c>
      <c r="X721" s="9" t="str">
        <f>TEXT(SalesDataTable[[#This Row],[Order Date]],"mmm")</f>
        <v>May</v>
      </c>
    </row>
    <row r="722" spans="1:24" ht="15.5">
      <c r="A722" s="3">
        <v>5070</v>
      </c>
      <c r="B722" s="4">
        <v>46144</v>
      </c>
      <c r="C722" s="12">
        <f>YEAR(SalesDataTable[[#This Row],[Order Date]])</f>
        <v>2026</v>
      </c>
      <c r="D722" s="15" t="str">
        <f>"Q"&amp;ROUNDUP(MONTH(SalesDataTable[[#This Row],[Order Date]])/3,0)</f>
        <v>Q2</v>
      </c>
      <c r="E722" s="12">
        <f>MONTH(SalesDataTable[[#This Row],[Order Date]])</f>
        <v>5</v>
      </c>
      <c r="F722" s="12" t="str">
        <f>TEXT(SalesDataTable[[#This Row],[Order Date]], "mmm")</f>
        <v>May</v>
      </c>
      <c r="G722" s="5" t="s">
        <v>11</v>
      </c>
      <c r="H722" s="5" t="s">
        <v>52</v>
      </c>
      <c r="I722" s="5" t="s">
        <v>19</v>
      </c>
      <c r="J722" s="5" t="s">
        <v>13</v>
      </c>
      <c r="K722" s="5" t="s">
        <v>23</v>
      </c>
      <c r="L722" s="5" t="s">
        <v>40</v>
      </c>
      <c r="M722" s="6">
        <v>1</v>
      </c>
      <c r="N722" s="7">
        <v>80.819999999999993</v>
      </c>
      <c r="O722" s="8">
        <v>0</v>
      </c>
      <c r="P722" s="7">
        <v>39.950000000000003</v>
      </c>
      <c r="Q722" s="7">
        <f t="shared" si="44"/>
        <v>80.819999999999993</v>
      </c>
      <c r="R722" s="7">
        <f t="shared" si="45"/>
        <v>39.950000000000003</v>
      </c>
      <c r="S722" s="7">
        <f t="shared" si="46"/>
        <v>40.86999999999999</v>
      </c>
      <c r="T722" s="9">
        <f t="shared" si="47"/>
        <v>0.50569166048007907</v>
      </c>
      <c r="U722" s="10">
        <f>YEAR(SalesDataTable[[#This Row],[Order Date]])</f>
        <v>2026</v>
      </c>
      <c r="V722" s="9" t="str">
        <f>"Q"&amp;ROUNDUP(MONTH(SalesDataTable[[#This Row],[Order Date]])/3,0)</f>
        <v>Q2</v>
      </c>
      <c r="W722" s="6">
        <f>MONTH(SalesDataTable[[#This Row],[Order Date]])</f>
        <v>5</v>
      </c>
      <c r="X722" s="9" t="str">
        <f>TEXT(SalesDataTable[[#This Row],[Order Date]],"mmm")</f>
        <v>May</v>
      </c>
    </row>
    <row r="723" spans="1:24" ht="15.5">
      <c r="A723" s="3">
        <v>5171</v>
      </c>
      <c r="B723" s="4">
        <v>46144</v>
      </c>
      <c r="C723" s="12">
        <f>YEAR(SalesDataTable[[#This Row],[Order Date]])</f>
        <v>2026</v>
      </c>
      <c r="D723" s="15" t="str">
        <f>"Q"&amp;ROUNDUP(MONTH(SalesDataTable[[#This Row],[Order Date]])/3,0)</f>
        <v>Q2</v>
      </c>
      <c r="E723" s="12">
        <f>MONTH(SalesDataTable[[#This Row],[Order Date]])</f>
        <v>5</v>
      </c>
      <c r="F723" s="12" t="str">
        <f>TEXT(SalesDataTable[[#This Row],[Order Date]], "mmm")</f>
        <v>May</v>
      </c>
      <c r="G723" s="5" t="s">
        <v>6</v>
      </c>
      <c r="H723" s="5" t="s">
        <v>7</v>
      </c>
      <c r="I723" s="5" t="s">
        <v>19</v>
      </c>
      <c r="J723" s="5" t="s">
        <v>13</v>
      </c>
      <c r="K723" s="5" t="s">
        <v>9</v>
      </c>
      <c r="L723" s="5" t="s">
        <v>37</v>
      </c>
      <c r="M723" s="6">
        <v>2</v>
      </c>
      <c r="N723" s="7">
        <v>157.84</v>
      </c>
      <c r="O723" s="8">
        <v>0.1</v>
      </c>
      <c r="P723" s="7">
        <v>79.28</v>
      </c>
      <c r="Q723" s="7">
        <f t="shared" si="44"/>
        <v>284.11200000000002</v>
      </c>
      <c r="R723" s="7">
        <f t="shared" si="45"/>
        <v>158.56</v>
      </c>
      <c r="S723" s="7">
        <f t="shared" si="46"/>
        <v>125.55200000000002</v>
      </c>
      <c r="T723" s="9">
        <f t="shared" si="47"/>
        <v>0.44191023258433298</v>
      </c>
      <c r="U723" s="10">
        <f>YEAR(SalesDataTable[[#This Row],[Order Date]])</f>
        <v>2026</v>
      </c>
      <c r="V723" s="9" t="str">
        <f>"Q"&amp;ROUNDUP(MONTH(SalesDataTable[[#This Row],[Order Date]])/3,0)</f>
        <v>Q2</v>
      </c>
      <c r="W723" s="6">
        <f>MONTH(SalesDataTable[[#This Row],[Order Date]])</f>
        <v>5</v>
      </c>
      <c r="X723" s="9" t="str">
        <f>TEXT(SalesDataTable[[#This Row],[Order Date]],"mmm")</f>
        <v>May</v>
      </c>
    </row>
    <row r="724" spans="1:24" ht="15.5">
      <c r="A724" s="3">
        <v>617</v>
      </c>
      <c r="B724" s="4">
        <v>46145</v>
      </c>
      <c r="C724" s="12">
        <f>YEAR(SalesDataTable[[#This Row],[Order Date]])</f>
        <v>2026</v>
      </c>
      <c r="D724" s="15" t="str">
        <f>"Q"&amp;ROUNDUP(MONTH(SalesDataTable[[#This Row],[Order Date]])/3,0)</f>
        <v>Q2</v>
      </c>
      <c r="E724" s="12">
        <f>MONTH(SalesDataTable[[#This Row],[Order Date]])</f>
        <v>5</v>
      </c>
      <c r="F724" s="12" t="str">
        <f>TEXT(SalesDataTable[[#This Row],[Order Date]], "mmm")</f>
        <v>May</v>
      </c>
      <c r="G724" s="5" t="s">
        <v>6</v>
      </c>
      <c r="H724" s="5" t="s">
        <v>49</v>
      </c>
      <c r="I724" s="5" t="s">
        <v>28</v>
      </c>
      <c r="J724" s="5" t="s">
        <v>3</v>
      </c>
      <c r="K724" s="5" t="s">
        <v>34</v>
      </c>
      <c r="L724" s="5" t="s">
        <v>42</v>
      </c>
      <c r="M724" s="6">
        <v>4</v>
      </c>
      <c r="N724" s="7">
        <v>36.909999999999997</v>
      </c>
      <c r="O724" s="8">
        <v>0.1</v>
      </c>
      <c r="P724" s="7">
        <v>13.85</v>
      </c>
      <c r="Q724" s="7">
        <f t="shared" si="44"/>
        <v>132.876</v>
      </c>
      <c r="R724" s="7">
        <f t="shared" si="45"/>
        <v>55.4</v>
      </c>
      <c r="S724" s="7">
        <f t="shared" si="46"/>
        <v>77.475999999999999</v>
      </c>
      <c r="T724" s="9">
        <f t="shared" si="47"/>
        <v>0.58306992985941775</v>
      </c>
      <c r="U724" s="10">
        <f>YEAR(SalesDataTable[[#This Row],[Order Date]])</f>
        <v>2026</v>
      </c>
      <c r="V724" s="9" t="str">
        <f>"Q"&amp;ROUNDUP(MONTH(SalesDataTable[[#This Row],[Order Date]])/3,0)</f>
        <v>Q2</v>
      </c>
      <c r="W724" s="6">
        <f>MONTH(SalesDataTable[[#This Row],[Order Date]])</f>
        <v>5</v>
      </c>
      <c r="X724" s="9" t="str">
        <f>TEXT(SalesDataTable[[#This Row],[Order Date]],"mmm")</f>
        <v>May</v>
      </c>
    </row>
    <row r="725" spans="1:24" ht="15.5">
      <c r="A725" s="3">
        <v>849</v>
      </c>
      <c r="B725" s="4">
        <v>46145</v>
      </c>
      <c r="C725" s="12">
        <f>YEAR(SalesDataTable[[#This Row],[Order Date]])</f>
        <v>2026</v>
      </c>
      <c r="D725" s="15" t="str">
        <f>"Q"&amp;ROUNDUP(MONTH(SalesDataTable[[#This Row],[Order Date]])/3,0)</f>
        <v>Q2</v>
      </c>
      <c r="E725" s="12">
        <f>MONTH(SalesDataTable[[#This Row],[Order Date]])</f>
        <v>5</v>
      </c>
      <c r="F725" s="12" t="str">
        <f>TEXT(SalesDataTable[[#This Row],[Order Date]], "mmm")</f>
        <v>May</v>
      </c>
      <c r="G725" s="5" t="s">
        <v>6</v>
      </c>
      <c r="H725" s="5" t="s">
        <v>49</v>
      </c>
      <c r="I725" s="5" t="s">
        <v>8</v>
      </c>
      <c r="J725" s="5" t="s">
        <v>16</v>
      </c>
      <c r="K725" s="5" t="s">
        <v>23</v>
      </c>
      <c r="L725" s="5" t="s">
        <v>29</v>
      </c>
      <c r="M725" s="6">
        <v>3</v>
      </c>
      <c r="N725" s="7">
        <v>193.18</v>
      </c>
      <c r="O725" s="8">
        <v>0.1</v>
      </c>
      <c r="P725" s="7">
        <v>102.31</v>
      </c>
      <c r="Q725" s="7">
        <f t="shared" si="44"/>
        <v>521.58600000000001</v>
      </c>
      <c r="R725" s="7">
        <f t="shared" si="45"/>
        <v>306.93</v>
      </c>
      <c r="S725" s="7">
        <f t="shared" si="46"/>
        <v>214.65600000000001</v>
      </c>
      <c r="T725" s="9">
        <f t="shared" si="47"/>
        <v>0.41154478839539405</v>
      </c>
      <c r="U725" s="10">
        <f>YEAR(SalesDataTable[[#This Row],[Order Date]])</f>
        <v>2026</v>
      </c>
      <c r="V725" s="9" t="str">
        <f>"Q"&amp;ROUNDUP(MONTH(SalesDataTable[[#This Row],[Order Date]])/3,0)</f>
        <v>Q2</v>
      </c>
      <c r="W725" s="6">
        <f>MONTH(SalesDataTable[[#This Row],[Order Date]])</f>
        <v>5</v>
      </c>
      <c r="X725" s="9" t="str">
        <f>TEXT(SalesDataTable[[#This Row],[Order Date]],"mmm")</f>
        <v>May</v>
      </c>
    </row>
    <row r="726" spans="1:24" ht="15.5">
      <c r="A726" s="3">
        <v>956</v>
      </c>
      <c r="B726" s="4">
        <v>46145</v>
      </c>
      <c r="C726" s="12">
        <f>YEAR(SalesDataTable[[#This Row],[Order Date]])</f>
        <v>2026</v>
      </c>
      <c r="D726" s="15" t="str">
        <f>"Q"&amp;ROUNDUP(MONTH(SalesDataTable[[#This Row],[Order Date]])/3,0)</f>
        <v>Q2</v>
      </c>
      <c r="E726" s="12">
        <f>MONTH(SalesDataTable[[#This Row],[Order Date]])</f>
        <v>5</v>
      </c>
      <c r="F726" s="12" t="str">
        <f>TEXT(SalesDataTable[[#This Row],[Order Date]], "mmm")</f>
        <v>May</v>
      </c>
      <c r="G726" s="5" t="s">
        <v>0</v>
      </c>
      <c r="H726" s="5" t="s">
        <v>50</v>
      </c>
      <c r="I726" s="5" t="s">
        <v>2</v>
      </c>
      <c r="J726" s="5" t="s">
        <v>16</v>
      </c>
      <c r="K726" s="5" t="s">
        <v>9</v>
      </c>
      <c r="L726" s="5" t="s">
        <v>37</v>
      </c>
      <c r="M726" s="6">
        <v>1</v>
      </c>
      <c r="N726" s="7">
        <v>157.59</v>
      </c>
      <c r="O726" s="8">
        <v>0.05</v>
      </c>
      <c r="P726" s="7">
        <v>77.599999999999994</v>
      </c>
      <c r="Q726" s="7">
        <f t="shared" si="44"/>
        <v>149.7105</v>
      </c>
      <c r="R726" s="7">
        <f t="shared" si="45"/>
        <v>77.599999999999994</v>
      </c>
      <c r="S726" s="7">
        <f t="shared" si="46"/>
        <v>72.110500000000002</v>
      </c>
      <c r="T726" s="9">
        <f t="shared" si="47"/>
        <v>0.48166628259206939</v>
      </c>
      <c r="U726" s="10">
        <f>YEAR(SalesDataTable[[#This Row],[Order Date]])</f>
        <v>2026</v>
      </c>
      <c r="V726" s="9" t="str">
        <f>"Q"&amp;ROUNDUP(MONTH(SalesDataTable[[#This Row],[Order Date]])/3,0)</f>
        <v>Q2</v>
      </c>
      <c r="W726" s="6">
        <f>MONTH(SalesDataTable[[#This Row],[Order Date]])</f>
        <v>5</v>
      </c>
      <c r="X726" s="9" t="str">
        <f>TEXT(SalesDataTable[[#This Row],[Order Date]],"mmm")</f>
        <v>May</v>
      </c>
    </row>
    <row r="727" spans="1:24" ht="15.5">
      <c r="A727" s="3">
        <v>1896</v>
      </c>
      <c r="B727" s="4">
        <v>46145</v>
      </c>
      <c r="C727" s="12">
        <f>YEAR(SalesDataTable[[#This Row],[Order Date]])</f>
        <v>2026</v>
      </c>
      <c r="D727" s="15" t="str">
        <f>"Q"&amp;ROUNDUP(MONTH(SalesDataTable[[#This Row],[Order Date]])/3,0)</f>
        <v>Q2</v>
      </c>
      <c r="E727" s="12">
        <f>MONTH(SalesDataTable[[#This Row],[Order Date]])</f>
        <v>5</v>
      </c>
      <c r="F727" s="12" t="str">
        <f>TEXT(SalesDataTable[[#This Row],[Order Date]], "mmm")</f>
        <v>May</v>
      </c>
      <c r="G727" s="5" t="s">
        <v>6</v>
      </c>
      <c r="H727" s="5" t="s">
        <v>43</v>
      </c>
      <c r="I727" s="5" t="s">
        <v>28</v>
      </c>
      <c r="J727" s="5" t="s">
        <v>13</v>
      </c>
      <c r="K727" s="5" t="s">
        <v>34</v>
      </c>
      <c r="L727" s="5" t="s">
        <v>45</v>
      </c>
      <c r="M727" s="6">
        <v>2</v>
      </c>
      <c r="N727" s="7">
        <v>49.97</v>
      </c>
      <c r="O727" s="8">
        <v>0</v>
      </c>
      <c r="P727" s="7">
        <v>22.63</v>
      </c>
      <c r="Q727" s="7">
        <f t="shared" si="44"/>
        <v>99.94</v>
      </c>
      <c r="R727" s="7">
        <f t="shared" si="45"/>
        <v>45.26</v>
      </c>
      <c r="S727" s="7">
        <f t="shared" si="46"/>
        <v>54.68</v>
      </c>
      <c r="T727" s="9">
        <f t="shared" si="47"/>
        <v>0.54712827696617972</v>
      </c>
      <c r="U727" s="10">
        <f>YEAR(SalesDataTable[[#This Row],[Order Date]])</f>
        <v>2026</v>
      </c>
      <c r="V727" s="9" t="str">
        <f>"Q"&amp;ROUNDUP(MONTH(SalesDataTable[[#This Row],[Order Date]])/3,0)</f>
        <v>Q2</v>
      </c>
      <c r="W727" s="6">
        <f>MONTH(SalesDataTable[[#This Row],[Order Date]])</f>
        <v>5</v>
      </c>
      <c r="X727" s="9" t="str">
        <f>TEXT(SalesDataTable[[#This Row],[Order Date]],"mmm")</f>
        <v>May</v>
      </c>
    </row>
    <row r="728" spans="1:24" ht="15.5">
      <c r="A728" s="3">
        <v>2317</v>
      </c>
      <c r="B728" s="4">
        <v>46145</v>
      </c>
      <c r="C728" s="12">
        <f>YEAR(SalesDataTable[[#This Row],[Order Date]])</f>
        <v>2026</v>
      </c>
      <c r="D728" s="15" t="str">
        <f>"Q"&amp;ROUNDUP(MONTH(SalesDataTable[[#This Row],[Order Date]])/3,0)</f>
        <v>Q2</v>
      </c>
      <c r="E728" s="12">
        <f>MONTH(SalesDataTable[[#This Row],[Order Date]])</f>
        <v>5</v>
      </c>
      <c r="F728" s="12" t="str">
        <f>TEXT(SalesDataTable[[#This Row],[Order Date]], "mmm")</f>
        <v>May</v>
      </c>
      <c r="G728" s="5" t="s">
        <v>0</v>
      </c>
      <c r="H728" s="5" t="s">
        <v>50</v>
      </c>
      <c r="I728" s="5" t="s">
        <v>8</v>
      </c>
      <c r="J728" s="5" t="s">
        <v>16</v>
      </c>
      <c r="K728" s="5" t="s">
        <v>9</v>
      </c>
      <c r="L728" s="5" t="s">
        <v>37</v>
      </c>
      <c r="M728" s="6">
        <v>5</v>
      </c>
      <c r="N728" s="7">
        <v>155.54</v>
      </c>
      <c r="O728" s="8">
        <v>0.1</v>
      </c>
      <c r="P728" s="7">
        <v>78.02</v>
      </c>
      <c r="Q728" s="7">
        <f t="shared" si="44"/>
        <v>699.93</v>
      </c>
      <c r="R728" s="7">
        <f t="shared" si="45"/>
        <v>390.09999999999997</v>
      </c>
      <c r="S728" s="7">
        <f t="shared" si="46"/>
        <v>309.83</v>
      </c>
      <c r="T728" s="9">
        <f t="shared" si="47"/>
        <v>0.44265855156944267</v>
      </c>
      <c r="U728" s="10">
        <f>YEAR(SalesDataTable[[#This Row],[Order Date]])</f>
        <v>2026</v>
      </c>
      <c r="V728" s="9" t="str">
        <f>"Q"&amp;ROUNDUP(MONTH(SalesDataTable[[#This Row],[Order Date]])/3,0)</f>
        <v>Q2</v>
      </c>
      <c r="W728" s="6">
        <f>MONTH(SalesDataTable[[#This Row],[Order Date]])</f>
        <v>5</v>
      </c>
      <c r="X728" s="9" t="str">
        <f>TEXT(SalesDataTable[[#This Row],[Order Date]],"mmm")</f>
        <v>May</v>
      </c>
    </row>
    <row r="729" spans="1:24" ht="15.5">
      <c r="A729" s="3">
        <v>2542</v>
      </c>
      <c r="B729" s="4">
        <v>46145</v>
      </c>
      <c r="C729" s="12">
        <f>YEAR(SalesDataTable[[#This Row],[Order Date]])</f>
        <v>2026</v>
      </c>
      <c r="D729" s="15" t="str">
        <f>"Q"&amp;ROUNDUP(MONTH(SalesDataTable[[#This Row],[Order Date]])/3,0)</f>
        <v>Q2</v>
      </c>
      <c r="E729" s="12">
        <f>MONTH(SalesDataTable[[#This Row],[Order Date]])</f>
        <v>5</v>
      </c>
      <c r="F729" s="12" t="str">
        <f>TEXT(SalesDataTable[[#This Row],[Order Date]], "mmm")</f>
        <v>May</v>
      </c>
      <c r="G729" s="5" t="s">
        <v>20</v>
      </c>
      <c r="H729" s="5" t="s">
        <v>33</v>
      </c>
      <c r="I729" s="5" t="s">
        <v>19</v>
      </c>
      <c r="J729" s="5" t="s">
        <v>13</v>
      </c>
      <c r="K729" s="5" t="s">
        <v>14</v>
      </c>
      <c r="L729" s="5" t="s">
        <v>44</v>
      </c>
      <c r="M729" s="6">
        <v>1</v>
      </c>
      <c r="N729" s="7">
        <v>131.13</v>
      </c>
      <c r="O729" s="8">
        <v>0.05</v>
      </c>
      <c r="P729" s="7">
        <v>67.010000000000005</v>
      </c>
      <c r="Q729" s="7">
        <f t="shared" si="44"/>
        <v>124.5735</v>
      </c>
      <c r="R729" s="7">
        <f t="shared" si="45"/>
        <v>67.010000000000005</v>
      </c>
      <c r="S729" s="7">
        <f t="shared" si="46"/>
        <v>57.563499999999991</v>
      </c>
      <c r="T729" s="9">
        <f t="shared" si="47"/>
        <v>0.46208463276700096</v>
      </c>
      <c r="U729" s="10">
        <f>YEAR(SalesDataTable[[#This Row],[Order Date]])</f>
        <v>2026</v>
      </c>
      <c r="V729" s="9" t="str">
        <f>"Q"&amp;ROUNDUP(MONTH(SalesDataTable[[#This Row],[Order Date]])/3,0)</f>
        <v>Q2</v>
      </c>
      <c r="W729" s="6">
        <f>MONTH(SalesDataTable[[#This Row],[Order Date]])</f>
        <v>5</v>
      </c>
      <c r="X729" s="9" t="str">
        <f>TEXT(SalesDataTable[[#This Row],[Order Date]],"mmm")</f>
        <v>May</v>
      </c>
    </row>
    <row r="730" spans="1:24" ht="15.5">
      <c r="A730" s="3">
        <v>4535</v>
      </c>
      <c r="B730" s="4">
        <v>46145</v>
      </c>
      <c r="C730" s="12">
        <f>YEAR(SalesDataTable[[#This Row],[Order Date]])</f>
        <v>2026</v>
      </c>
      <c r="D730" s="15" t="str">
        <f>"Q"&amp;ROUNDUP(MONTH(SalesDataTable[[#This Row],[Order Date]])/3,0)</f>
        <v>Q2</v>
      </c>
      <c r="E730" s="12">
        <f>MONTH(SalesDataTable[[#This Row],[Order Date]])</f>
        <v>5</v>
      </c>
      <c r="F730" s="12" t="str">
        <f>TEXT(SalesDataTable[[#This Row],[Order Date]], "mmm")</f>
        <v>May</v>
      </c>
      <c r="G730" s="5" t="s">
        <v>11</v>
      </c>
      <c r="H730" s="5" t="s">
        <v>25</v>
      </c>
      <c r="I730" s="5" t="s">
        <v>2</v>
      </c>
      <c r="J730" s="5" t="s">
        <v>13</v>
      </c>
      <c r="K730" s="5" t="s">
        <v>14</v>
      </c>
      <c r="L730" s="5" t="s">
        <v>15</v>
      </c>
      <c r="M730" s="6">
        <v>1</v>
      </c>
      <c r="N730" s="7">
        <v>36.82</v>
      </c>
      <c r="O730" s="8">
        <v>0.1</v>
      </c>
      <c r="P730" s="7">
        <v>13.4</v>
      </c>
      <c r="Q730" s="7">
        <f t="shared" si="44"/>
        <v>33.137999999999998</v>
      </c>
      <c r="R730" s="7">
        <f t="shared" si="45"/>
        <v>13.4</v>
      </c>
      <c r="S730" s="7">
        <f t="shared" si="46"/>
        <v>19.738</v>
      </c>
      <c r="T730" s="9">
        <f t="shared" si="47"/>
        <v>0.5956303941094816</v>
      </c>
      <c r="U730" s="10">
        <f>YEAR(SalesDataTable[[#This Row],[Order Date]])</f>
        <v>2026</v>
      </c>
      <c r="V730" s="9" t="str">
        <f>"Q"&amp;ROUNDUP(MONTH(SalesDataTable[[#This Row],[Order Date]])/3,0)</f>
        <v>Q2</v>
      </c>
      <c r="W730" s="6">
        <f>MONTH(SalesDataTable[[#This Row],[Order Date]])</f>
        <v>5</v>
      </c>
      <c r="X730" s="9" t="str">
        <f>TEXT(SalesDataTable[[#This Row],[Order Date]],"mmm")</f>
        <v>May</v>
      </c>
    </row>
    <row r="731" spans="1:24" ht="15.5">
      <c r="A731" s="3">
        <v>4988</v>
      </c>
      <c r="B731" s="4">
        <v>46145</v>
      </c>
      <c r="C731" s="12">
        <f>YEAR(SalesDataTable[[#This Row],[Order Date]])</f>
        <v>2026</v>
      </c>
      <c r="D731" s="15" t="str">
        <f>"Q"&amp;ROUNDUP(MONTH(SalesDataTable[[#This Row],[Order Date]])/3,0)</f>
        <v>Q2</v>
      </c>
      <c r="E731" s="12">
        <f>MONTH(SalesDataTable[[#This Row],[Order Date]])</f>
        <v>5</v>
      </c>
      <c r="F731" s="12" t="str">
        <f>TEXT(SalesDataTable[[#This Row],[Order Date]], "mmm")</f>
        <v>May</v>
      </c>
      <c r="G731" s="5" t="s">
        <v>11</v>
      </c>
      <c r="H731" s="5" t="s">
        <v>39</v>
      </c>
      <c r="I731" s="5" t="s">
        <v>19</v>
      </c>
      <c r="J731" s="5" t="s">
        <v>13</v>
      </c>
      <c r="K731" s="5" t="s">
        <v>34</v>
      </c>
      <c r="L731" s="5" t="s">
        <v>38</v>
      </c>
      <c r="M731" s="6">
        <v>1</v>
      </c>
      <c r="N731" s="7">
        <v>122.28</v>
      </c>
      <c r="O731" s="8">
        <v>0</v>
      </c>
      <c r="P731" s="7">
        <v>67.28</v>
      </c>
      <c r="Q731" s="7">
        <f t="shared" si="44"/>
        <v>122.28</v>
      </c>
      <c r="R731" s="7">
        <f t="shared" si="45"/>
        <v>67.28</v>
      </c>
      <c r="S731" s="7">
        <f t="shared" si="46"/>
        <v>55</v>
      </c>
      <c r="T731" s="9">
        <f t="shared" si="47"/>
        <v>0.44978737324174028</v>
      </c>
      <c r="U731" s="10">
        <f>YEAR(SalesDataTable[[#This Row],[Order Date]])</f>
        <v>2026</v>
      </c>
      <c r="V731" s="9" t="str">
        <f>"Q"&amp;ROUNDUP(MONTH(SalesDataTable[[#This Row],[Order Date]])/3,0)</f>
        <v>Q2</v>
      </c>
      <c r="W731" s="6">
        <f>MONTH(SalesDataTable[[#This Row],[Order Date]])</f>
        <v>5</v>
      </c>
      <c r="X731" s="9" t="str">
        <f>TEXT(SalesDataTable[[#This Row],[Order Date]],"mmm")</f>
        <v>May</v>
      </c>
    </row>
    <row r="732" spans="1:24" ht="15.5">
      <c r="A732" s="3">
        <v>253</v>
      </c>
      <c r="B732" s="4">
        <v>46146</v>
      </c>
      <c r="C732" s="12">
        <f>YEAR(SalesDataTable[[#This Row],[Order Date]])</f>
        <v>2026</v>
      </c>
      <c r="D732" s="15" t="str">
        <f>"Q"&amp;ROUNDUP(MONTH(SalesDataTable[[#This Row],[Order Date]])/3,0)</f>
        <v>Q2</v>
      </c>
      <c r="E732" s="12">
        <f>MONTH(SalesDataTable[[#This Row],[Order Date]])</f>
        <v>5</v>
      </c>
      <c r="F732" s="12" t="str">
        <f>TEXT(SalesDataTable[[#This Row],[Order Date]], "mmm")</f>
        <v>May</v>
      </c>
      <c r="G732" s="5" t="s">
        <v>11</v>
      </c>
      <c r="H732" s="5" t="s">
        <v>39</v>
      </c>
      <c r="I732" s="5" t="s">
        <v>19</v>
      </c>
      <c r="J732" s="5" t="s">
        <v>16</v>
      </c>
      <c r="K732" s="5" t="s">
        <v>9</v>
      </c>
      <c r="L732" s="5" t="s">
        <v>10</v>
      </c>
      <c r="M732" s="6">
        <v>1</v>
      </c>
      <c r="N732" s="7">
        <v>90.92</v>
      </c>
      <c r="O732" s="8">
        <v>0.15</v>
      </c>
      <c r="P732" s="7">
        <v>44.93</v>
      </c>
      <c r="Q732" s="7">
        <f t="shared" si="44"/>
        <v>77.281999999999996</v>
      </c>
      <c r="R732" s="7">
        <f t="shared" si="45"/>
        <v>44.93</v>
      </c>
      <c r="S732" s="7">
        <f t="shared" si="46"/>
        <v>32.351999999999997</v>
      </c>
      <c r="T732" s="9">
        <f t="shared" si="47"/>
        <v>0.41862270645169636</v>
      </c>
      <c r="U732" s="10">
        <f>YEAR(SalesDataTable[[#This Row],[Order Date]])</f>
        <v>2026</v>
      </c>
      <c r="V732" s="9" t="str">
        <f>"Q"&amp;ROUNDUP(MONTH(SalesDataTable[[#This Row],[Order Date]])/3,0)</f>
        <v>Q2</v>
      </c>
      <c r="W732" s="6">
        <f>MONTH(SalesDataTable[[#This Row],[Order Date]])</f>
        <v>5</v>
      </c>
      <c r="X732" s="9" t="str">
        <f>TEXT(SalesDataTable[[#This Row],[Order Date]],"mmm")</f>
        <v>May</v>
      </c>
    </row>
    <row r="733" spans="1:24" ht="15.5">
      <c r="A733" s="3">
        <v>1743</v>
      </c>
      <c r="B733" s="4">
        <v>46146</v>
      </c>
      <c r="C733" s="12">
        <f>YEAR(SalesDataTable[[#This Row],[Order Date]])</f>
        <v>2026</v>
      </c>
      <c r="D733" s="15" t="str">
        <f>"Q"&amp;ROUNDUP(MONTH(SalesDataTable[[#This Row],[Order Date]])/3,0)</f>
        <v>Q2</v>
      </c>
      <c r="E733" s="12">
        <f>MONTH(SalesDataTable[[#This Row],[Order Date]])</f>
        <v>5</v>
      </c>
      <c r="F733" s="12" t="str">
        <f>TEXT(SalesDataTable[[#This Row],[Order Date]], "mmm")</f>
        <v>May</v>
      </c>
      <c r="G733" s="5" t="s">
        <v>6</v>
      </c>
      <c r="H733" s="5" t="s">
        <v>43</v>
      </c>
      <c r="I733" s="5" t="s">
        <v>2</v>
      </c>
      <c r="J733" s="5" t="s">
        <v>13</v>
      </c>
      <c r="K733" s="5" t="s">
        <v>34</v>
      </c>
      <c r="L733" s="5" t="s">
        <v>45</v>
      </c>
      <c r="M733" s="6">
        <v>1</v>
      </c>
      <c r="N733" s="7">
        <v>51.02</v>
      </c>
      <c r="O733" s="8">
        <v>0</v>
      </c>
      <c r="P733" s="7">
        <v>21.83</v>
      </c>
      <c r="Q733" s="7">
        <f t="shared" si="44"/>
        <v>51.02</v>
      </c>
      <c r="R733" s="7">
        <f t="shared" si="45"/>
        <v>21.83</v>
      </c>
      <c r="S733" s="7">
        <f t="shared" si="46"/>
        <v>29.190000000000005</v>
      </c>
      <c r="T733" s="9">
        <f t="shared" si="47"/>
        <v>0.5721285770286163</v>
      </c>
      <c r="U733" s="10">
        <f>YEAR(SalesDataTable[[#This Row],[Order Date]])</f>
        <v>2026</v>
      </c>
      <c r="V733" s="9" t="str">
        <f>"Q"&amp;ROUNDUP(MONTH(SalesDataTable[[#This Row],[Order Date]])/3,0)</f>
        <v>Q2</v>
      </c>
      <c r="W733" s="6">
        <f>MONTH(SalesDataTable[[#This Row],[Order Date]])</f>
        <v>5</v>
      </c>
      <c r="X733" s="9" t="str">
        <f>TEXT(SalesDataTable[[#This Row],[Order Date]],"mmm")</f>
        <v>May</v>
      </c>
    </row>
    <row r="734" spans="1:24" ht="15.5">
      <c r="A734" s="3">
        <v>1801</v>
      </c>
      <c r="B734" s="4">
        <v>46146</v>
      </c>
      <c r="C734" s="12">
        <f>YEAR(SalesDataTable[[#This Row],[Order Date]])</f>
        <v>2026</v>
      </c>
      <c r="D734" s="15" t="str">
        <f>"Q"&amp;ROUNDUP(MONTH(SalesDataTable[[#This Row],[Order Date]])/3,0)</f>
        <v>Q2</v>
      </c>
      <c r="E734" s="12">
        <f>MONTH(SalesDataTable[[#This Row],[Order Date]])</f>
        <v>5</v>
      </c>
      <c r="F734" s="12" t="str">
        <f>TEXT(SalesDataTable[[#This Row],[Order Date]], "mmm")</f>
        <v>May</v>
      </c>
      <c r="G734" s="5" t="s">
        <v>11</v>
      </c>
      <c r="H734" s="5" t="s">
        <v>12</v>
      </c>
      <c r="I734" s="5" t="s">
        <v>2</v>
      </c>
      <c r="J734" s="5" t="s">
        <v>16</v>
      </c>
      <c r="K734" s="5" t="s">
        <v>14</v>
      </c>
      <c r="L734" s="5" t="s">
        <v>15</v>
      </c>
      <c r="M734" s="6">
        <v>2</v>
      </c>
      <c r="N734" s="7">
        <v>36.299999999999997</v>
      </c>
      <c r="O734" s="8">
        <v>0.05</v>
      </c>
      <c r="P734" s="7">
        <v>13.9</v>
      </c>
      <c r="Q734" s="7">
        <f t="shared" si="44"/>
        <v>68.969999999999985</v>
      </c>
      <c r="R734" s="7">
        <f t="shared" si="45"/>
        <v>27.8</v>
      </c>
      <c r="S734" s="7">
        <f t="shared" si="46"/>
        <v>41.169999999999987</v>
      </c>
      <c r="T734" s="9">
        <f t="shared" si="47"/>
        <v>0.59692619979701311</v>
      </c>
      <c r="U734" s="10">
        <f>YEAR(SalesDataTable[[#This Row],[Order Date]])</f>
        <v>2026</v>
      </c>
      <c r="V734" s="9" t="str">
        <f>"Q"&amp;ROUNDUP(MONTH(SalesDataTable[[#This Row],[Order Date]])/3,0)</f>
        <v>Q2</v>
      </c>
      <c r="W734" s="6">
        <f>MONTH(SalesDataTable[[#This Row],[Order Date]])</f>
        <v>5</v>
      </c>
      <c r="X734" s="9" t="str">
        <f>TEXT(SalesDataTable[[#This Row],[Order Date]],"mmm")</f>
        <v>May</v>
      </c>
    </row>
    <row r="735" spans="1:24" ht="15.5">
      <c r="A735" s="3">
        <v>2511</v>
      </c>
      <c r="B735" s="4">
        <v>46146</v>
      </c>
      <c r="C735" s="12">
        <f>YEAR(SalesDataTable[[#This Row],[Order Date]])</f>
        <v>2026</v>
      </c>
      <c r="D735" s="15" t="str">
        <f>"Q"&amp;ROUNDUP(MONTH(SalesDataTable[[#This Row],[Order Date]])/3,0)</f>
        <v>Q2</v>
      </c>
      <c r="E735" s="12">
        <f>MONTH(SalesDataTable[[#This Row],[Order Date]])</f>
        <v>5</v>
      </c>
      <c r="F735" s="12" t="str">
        <f>TEXT(SalesDataTable[[#This Row],[Order Date]], "mmm")</f>
        <v>May</v>
      </c>
      <c r="G735" s="5" t="s">
        <v>11</v>
      </c>
      <c r="H735" s="5" t="s">
        <v>39</v>
      </c>
      <c r="I735" s="5" t="s">
        <v>8</v>
      </c>
      <c r="J735" s="5" t="s">
        <v>16</v>
      </c>
      <c r="K735" s="5" t="s">
        <v>23</v>
      </c>
      <c r="L735" s="5" t="s">
        <v>29</v>
      </c>
      <c r="M735" s="6">
        <v>8</v>
      </c>
      <c r="N735" s="7">
        <v>195.03</v>
      </c>
      <c r="O735" s="8">
        <v>0.15</v>
      </c>
      <c r="P735" s="7">
        <v>101.13</v>
      </c>
      <c r="Q735" s="7">
        <f t="shared" si="44"/>
        <v>1326.204</v>
      </c>
      <c r="R735" s="7">
        <f t="shared" si="45"/>
        <v>809.04</v>
      </c>
      <c r="S735" s="7">
        <f t="shared" si="46"/>
        <v>517.16399999999999</v>
      </c>
      <c r="T735" s="9">
        <f t="shared" si="47"/>
        <v>0.38995810599274322</v>
      </c>
      <c r="U735" s="10">
        <f>YEAR(SalesDataTable[[#This Row],[Order Date]])</f>
        <v>2026</v>
      </c>
      <c r="V735" s="9" t="str">
        <f>"Q"&amp;ROUNDUP(MONTH(SalesDataTable[[#This Row],[Order Date]])/3,0)</f>
        <v>Q2</v>
      </c>
      <c r="W735" s="6">
        <f>MONTH(SalesDataTable[[#This Row],[Order Date]])</f>
        <v>5</v>
      </c>
      <c r="X735" s="9" t="str">
        <f>TEXT(SalesDataTable[[#This Row],[Order Date]],"mmm")</f>
        <v>May</v>
      </c>
    </row>
    <row r="736" spans="1:24" ht="15.5">
      <c r="A736" s="3">
        <v>3186</v>
      </c>
      <c r="B736" s="4">
        <v>46146</v>
      </c>
      <c r="C736" s="12">
        <f>YEAR(SalesDataTable[[#This Row],[Order Date]])</f>
        <v>2026</v>
      </c>
      <c r="D736" s="15" t="str">
        <f>"Q"&amp;ROUNDUP(MONTH(SalesDataTable[[#This Row],[Order Date]])/3,0)</f>
        <v>Q2</v>
      </c>
      <c r="E736" s="12">
        <f>MONTH(SalesDataTable[[#This Row],[Order Date]])</f>
        <v>5</v>
      </c>
      <c r="F736" s="12" t="str">
        <f>TEXT(SalesDataTable[[#This Row],[Order Date]], "mmm")</f>
        <v>May</v>
      </c>
      <c r="G736" s="5" t="s">
        <v>6</v>
      </c>
      <c r="H736" s="5" t="s">
        <v>27</v>
      </c>
      <c r="I736" s="5" t="s">
        <v>2</v>
      </c>
      <c r="J736" s="5" t="s">
        <v>13</v>
      </c>
      <c r="K736" s="5" t="s">
        <v>9</v>
      </c>
      <c r="L736" s="5" t="s">
        <v>17</v>
      </c>
      <c r="M736" s="6">
        <v>1</v>
      </c>
      <c r="N736" s="7">
        <v>143.66</v>
      </c>
      <c r="O736" s="8">
        <v>0.1</v>
      </c>
      <c r="P736" s="7">
        <v>79.25</v>
      </c>
      <c r="Q736" s="7">
        <f t="shared" si="44"/>
        <v>129.29400000000001</v>
      </c>
      <c r="R736" s="7">
        <f t="shared" si="45"/>
        <v>79.25</v>
      </c>
      <c r="S736" s="7">
        <f t="shared" si="46"/>
        <v>50.044000000000011</v>
      </c>
      <c r="T736" s="9">
        <f t="shared" si="47"/>
        <v>0.38705585719368268</v>
      </c>
      <c r="U736" s="10">
        <f>YEAR(SalesDataTable[[#This Row],[Order Date]])</f>
        <v>2026</v>
      </c>
      <c r="V736" s="9" t="str">
        <f>"Q"&amp;ROUNDUP(MONTH(SalesDataTable[[#This Row],[Order Date]])/3,0)</f>
        <v>Q2</v>
      </c>
      <c r="W736" s="6">
        <f>MONTH(SalesDataTable[[#This Row],[Order Date]])</f>
        <v>5</v>
      </c>
      <c r="X736" s="9" t="str">
        <f>TEXT(SalesDataTable[[#This Row],[Order Date]],"mmm")</f>
        <v>May</v>
      </c>
    </row>
    <row r="737" spans="1:24" ht="15.5">
      <c r="A737" s="3">
        <v>3378</v>
      </c>
      <c r="B737" s="4">
        <v>46146</v>
      </c>
      <c r="C737" s="12">
        <f>YEAR(SalesDataTable[[#This Row],[Order Date]])</f>
        <v>2026</v>
      </c>
      <c r="D737" s="15" t="str">
        <f>"Q"&amp;ROUNDUP(MONTH(SalesDataTable[[#This Row],[Order Date]])/3,0)</f>
        <v>Q2</v>
      </c>
      <c r="E737" s="12">
        <f>MONTH(SalesDataTable[[#This Row],[Order Date]])</f>
        <v>5</v>
      </c>
      <c r="F737" s="12" t="str">
        <f>TEXT(SalesDataTable[[#This Row],[Order Date]], "mmm")</f>
        <v>May</v>
      </c>
      <c r="G737" s="5" t="s">
        <v>0</v>
      </c>
      <c r="H737" s="5" t="s">
        <v>1</v>
      </c>
      <c r="I737" s="5" t="s">
        <v>8</v>
      </c>
      <c r="J737" s="5" t="s">
        <v>16</v>
      </c>
      <c r="K737" s="5" t="s">
        <v>34</v>
      </c>
      <c r="L737" s="5" t="s">
        <v>38</v>
      </c>
      <c r="M737" s="6">
        <v>3</v>
      </c>
      <c r="N737" s="7">
        <v>120.28</v>
      </c>
      <c r="O737" s="8">
        <v>0.2</v>
      </c>
      <c r="P737" s="7">
        <v>69.23</v>
      </c>
      <c r="Q737" s="7">
        <f t="shared" si="44"/>
        <v>288.67200000000003</v>
      </c>
      <c r="R737" s="7">
        <f t="shared" si="45"/>
        <v>207.69</v>
      </c>
      <c r="S737" s="7">
        <f t="shared" si="46"/>
        <v>80.982000000000028</v>
      </c>
      <c r="T737" s="9">
        <f t="shared" si="47"/>
        <v>0.28053292317924849</v>
      </c>
      <c r="U737" s="10">
        <f>YEAR(SalesDataTable[[#This Row],[Order Date]])</f>
        <v>2026</v>
      </c>
      <c r="V737" s="9" t="str">
        <f>"Q"&amp;ROUNDUP(MONTH(SalesDataTable[[#This Row],[Order Date]])/3,0)</f>
        <v>Q2</v>
      </c>
      <c r="W737" s="6">
        <f>MONTH(SalesDataTable[[#This Row],[Order Date]])</f>
        <v>5</v>
      </c>
      <c r="X737" s="9" t="str">
        <f>TEXT(SalesDataTable[[#This Row],[Order Date]],"mmm")</f>
        <v>May</v>
      </c>
    </row>
    <row r="738" spans="1:24" ht="15.5">
      <c r="A738" s="3">
        <v>4255</v>
      </c>
      <c r="B738" s="4">
        <v>46146</v>
      </c>
      <c r="C738" s="12">
        <f>YEAR(SalesDataTable[[#This Row],[Order Date]])</f>
        <v>2026</v>
      </c>
      <c r="D738" s="15" t="str">
        <f>"Q"&amp;ROUNDUP(MONTH(SalesDataTable[[#This Row],[Order Date]])/3,0)</f>
        <v>Q2</v>
      </c>
      <c r="E738" s="12">
        <f>MONTH(SalesDataTable[[#This Row],[Order Date]])</f>
        <v>5</v>
      </c>
      <c r="F738" s="12" t="str">
        <f>TEXT(SalesDataTable[[#This Row],[Order Date]], "mmm")</f>
        <v>May</v>
      </c>
      <c r="G738" s="5" t="s">
        <v>20</v>
      </c>
      <c r="H738" s="5" t="s">
        <v>31</v>
      </c>
      <c r="I738" s="5" t="s">
        <v>28</v>
      </c>
      <c r="J738" s="5" t="s">
        <v>3</v>
      </c>
      <c r="K738" s="5" t="s">
        <v>14</v>
      </c>
      <c r="L738" s="5" t="s">
        <v>15</v>
      </c>
      <c r="M738" s="6">
        <v>6</v>
      </c>
      <c r="N738" s="7">
        <v>36.04</v>
      </c>
      <c r="O738" s="8">
        <v>0</v>
      </c>
      <c r="P738" s="7">
        <v>13.38</v>
      </c>
      <c r="Q738" s="7">
        <f t="shared" si="44"/>
        <v>216.24</v>
      </c>
      <c r="R738" s="7">
        <f t="shared" si="45"/>
        <v>80.28</v>
      </c>
      <c r="S738" s="7">
        <f t="shared" si="46"/>
        <v>135.96</v>
      </c>
      <c r="T738" s="9">
        <f t="shared" si="47"/>
        <v>0.62874583795782468</v>
      </c>
      <c r="U738" s="10">
        <f>YEAR(SalesDataTable[[#This Row],[Order Date]])</f>
        <v>2026</v>
      </c>
      <c r="V738" s="9" t="str">
        <f>"Q"&amp;ROUNDUP(MONTH(SalesDataTable[[#This Row],[Order Date]])/3,0)</f>
        <v>Q2</v>
      </c>
      <c r="W738" s="6">
        <f>MONTH(SalesDataTable[[#This Row],[Order Date]])</f>
        <v>5</v>
      </c>
      <c r="X738" s="9" t="str">
        <f>TEXT(SalesDataTable[[#This Row],[Order Date]],"mmm")</f>
        <v>May</v>
      </c>
    </row>
    <row r="739" spans="1:24" ht="15.5">
      <c r="A739" s="3">
        <v>4587</v>
      </c>
      <c r="B739" s="4">
        <v>46146</v>
      </c>
      <c r="C739" s="12">
        <f>YEAR(SalesDataTable[[#This Row],[Order Date]])</f>
        <v>2026</v>
      </c>
      <c r="D739" s="15" t="str">
        <f>"Q"&amp;ROUNDUP(MONTH(SalesDataTable[[#This Row],[Order Date]])/3,0)</f>
        <v>Q2</v>
      </c>
      <c r="E739" s="12">
        <f>MONTH(SalesDataTable[[#This Row],[Order Date]])</f>
        <v>5</v>
      </c>
      <c r="F739" s="12" t="str">
        <f>TEXT(SalesDataTable[[#This Row],[Order Date]], "mmm")</f>
        <v>May</v>
      </c>
      <c r="G739" s="5" t="s">
        <v>11</v>
      </c>
      <c r="H739" s="5" t="s">
        <v>12</v>
      </c>
      <c r="I739" s="5" t="s">
        <v>28</v>
      </c>
      <c r="J739" s="5" t="s">
        <v>3</v>
      </c>
      <c r="K739" s="5" t="s">
        <v>9</v>
      </c>
      <c r="L739" s="5" t="s">
        <v>10</v>
      </c>
      <c r="M739" s="6">
        <v>2</v>
      </c>
      <c r="N739" s="7">
        <v>91.72</v>
      </c>
      <c r="O739" s="8">
        <v>0</v>
      </c>
      <c r="P739" s="7">
        <v>45.67</v>
      </c>
      <c r="Q739" s="7">
        <f t="shared" si="44"/>
        <v>183.44</v>
      </c>
      <c r="R739" s="7">
        <f t="shared" si="45"/>
        <v>91.34</v>
      </c>
      <c r="S739" s="7">
        <f t="shared" si="46"/>
        <v>92.1</v>
      </c>
      <c r="T739" s="9">
        <f t="shared" si="47"/>
        <v>0.50207152202354988</v>
      </c>
      <c r="U739" s="10">
        <f>YEAR(SalesDataTable[[#This Row],[Order Date]])</f>
        <v>2026</v>
      </c>
      <c r="V739" s="9" t="str">
        <f>"Q"&amp;ROUNDUP(MONTH(SalesDataTable[[#This Row],[Order Date]])/3,0)</f>
        <v>Q2</v>
      </c>
      <c r="W739" s="6">
        <f>MONTH(SalesDataTable[[#This Row],[Order Date]])</f>
        <v>5</v>
      </c>
      <c r="X739" s="9" t="str">
        <f>TEXT(SalesDataTable[[#This Row],[Order Date]],"mmm")</f>
        <v>May</v>
      </c>
    </row>
    <row r="740" spans="1:24" ht="15.5">
      <c r="A740" s="3">
        <v>830</v>
      </c>
      <c r="B740" s="4">
        <v>46147</v>
      </c>
      <c r="C740" s="12">
        <f>YEAR(SalesDataTable[[#This Row],[Order Date]])</f>
        <v>2026</v>
      </c>
      <c r="D740" s="15" t="str">
        <f>"Q"&amp;ROUNDUP(MONTH(SalesDataTable[[#This Row],[Order Date]])/3,0)</f>
        <v>Q2</v>
      </c>
      <c r="E740" s="12">
        <f>MONTH(SalesDataTable[[#This Row],[Order Date]])</f>
        <v>5</v>
      </c>
      <c r="F740" s="12" t="str">
        <f>TEXT(SalesDataTable[[#This Row],[Order Date]], "mmm")</f>
        <v>May</v>
      </c>
      <c r="G740" s="5" t="s">
        <v>20</v>
      </c>
      <c r="H740" s="5" t="s">
        <v>33</v>
      </c>
      <c r="I740" s="5" t="s">
        <v>2</v>
      </c>
      <c r="J740" s="5" t="s">
        <v>16</v>
      </c>
      <c r="K740" s="5" t="s">
        <v>4</v>
      </c>
      <c r="L740" s="5" t="s">
        <v>22</v>
      </c>
      <c r="M740" s="6">
        <v>2</v>
      </c>
      <c r="N740" s="7">
        <v>50.4</v>
      </c>
      <c r="O740" s="8">
        <v>0</v>
      </c>
      <c r="P740" s="7">
        <v>22.21</v>
      </c>
      <c r="Q740" s="7">
        <f t="shared" si="44"/>
        <v>100.8</v>
      </c>
      <c r="R740" s="7">
        <f t="shared" si="45"/>
        <v>44.42</v>
      </c>
      <c r="S740" s="7">
        <f t="shared" si="46"/>
        <v>56.379999999999995</v>
      </c>
      <c r="T740" s="9">
        <f t="shared" si="47"/>
        <v>0.55932539682539684</v>
      </c>
      <c r="U740" s="10">
        <f>YEAR(SalesDataTable[[#This Row],[Order Date]])</f>
        <v>2026</v>
      </c>
      <c r="V740" s="9" t="str">
        <f>"Q"&amp;ROUNDUP(MONTH(SalesDataTable[[#This Row],[Order Date]])/3,0)</f>
        <v>Q2</v>
      </c>
      <c r="W740" s="6">
        <f>MONTH(SalesDataTable[[#This Row],[Order Date]])</f>
        <v>5</v>
      </c>
      <c r="X740" s="9" t="str">
        <f>TEXT(SalesDataTable[[#This Row],[Order Date]],"mmm")</f>
        <v>May</v>
      </c>
    </row>
    <row r="741" spans="1:24" ht="15.5">
      <c r="A741" s="3">
        <v>4320</v>
      </c>
      <c r="B741" s="4">
        <v>46147</v>
      </c>
      <c r="C741" s="12">
        <f>YEAR(SalesDataTable[[#This Row],[Order Date]])</f>
        <v>2026</v>
      </c>
      <c r="D741" s="15" t="str">
        <f>"Q"&amp;ROUNDUP(MONTH(SalesDataTable[[#This Row],[Order Date]])/3,0)</f>
        <v>Q2</v>
      </c>
      <c r="E741" s="12">
        <f>MONTH(SalesDataTable[[#This Row],[Order Date]])</f>
        <v>5</v>
      </c>
      <c r="F741" s="12" t="str">
        <f>TEXT(SalesDataTable[[#This Row],[Order Date]], "mmm")</f>
        <v>May</v>
      </c>
      <c r="G741" s="5" t="s">
        <v>6</v>
      </c>
      <c r="H741" s="5" t="s">
        <v>27</v>
      </c>
      <c r="I741" s="5" t="s">
        <v>2</v>
      </c>
      <c r="J741" s="5" t="s">
        <v>3</v>
      </c>
      <c r="K741" s="5" t="s">
        <v>14</v>
      </c>
      <c r="L741" s="5" t="s">
        <v>48</v>
      </c>
      <c r="M741" s="6">
        <v>2</v>
      </c>
      <c r="N741" s="7">
        <v>165.17</v>
      </c>
      <c r="O741" s="8">
        <v>0</v>
      </c>
      <c r="P741" s="7">
        <v>87.78</v>
      </c>
      <c r="Q741" s="7">
        <f t="shared" si="44"/>
        <v>330.34</v>
      </c>
      <c r="R741" s="7">
        <f t="shared" si="45"/>
        <v>175.56</v>
      </c>
      <c r="S741" s="7">
        <f t="shared" si="46"/>
        <v>154.77999999999997</v>
      </c>
      <c r="T741" s="9">
        <f t="shared" si="47"/>
        <v>0.46854755706242052</v>
      </c>
      <c r="U741" s="10">
        <f>YEAR(SalesDataTable[[#This Row],[Order Date]])</f>
        <v>2026</v>
      </c>
      <c r="V741" s="9" t="str">
        <f>"Q"&amp;ROUNDUP(MONTH(SalesDataTable[[#This Row],[Order Date]])/3,0)</f>
        <v>Q2</v>
      </c>
      <c r="W741" s="6">
        <f>MONTH(SalesDataTable[[#This Row],[Order Date]])</f>
        <v>5</v>
      </c>
      <c r="X741" s="9" t="str">
        <f>TEXT(SalesDataTable[[#This Row],[Order Date]],"mmm")</f>
        <v>May</v>
      </c>
    </row>
    <row r="742" spans="1:24" ht="15.5">
      <c r="A742" s="3">
        <v>4386</v>
      </c>
      <c r="B742" s="4">
        <v>46147</v>
      </c>
      <c r="C742" s="12">
        <f>YEAR(SalesDataTable[[#This Row],[Order Date]])</f>
        <v>2026</v>
      </c>
      <c r="D742" s="15" t="str">
        <f>"Q"&amp;ROUNDUP(MONTH(SalesDataTable[[#This Row],[Order Date]])/3,0)</f>
        <v>Q2</v>
      </c>
      <c r="E742" s="12">
        <f>MONTH(SalesDataTable[[#This Row],[Order Date]])</f>
        <v>5</v>
      </c>
      <c r="F742" s="12" t="str">
        <f>TEXT(SalesDataTable[[#This Row],[Order Date]], "mmm")</f>
        <v>May</v>
      </c>
      <c r="G742" s="5" t="s">
        <v>0</v>
      </c>
      <c r="H742" s="5" t="s">
        <v>50</v>
      </c>
      <c r="I742" s="5" t="s">
        <v>2</v>
      </c>
      <c r="J742" s="5" t="s">
        <v>3</v>
      </c>
      <c r="K742" s="5" t="s">
        <v>9</v>
      </c>
      <c r="L742" s="5" t="s">
        <v>46</v>
      </c>
      <c r="M742" s="6">
        <v>1</v>
      </c>
      <c r="N742" s="7">
        <v>69.819999999999993</v>
      </c>
      <c r="O742" s="8">
        <v>0.05</v>
      </c>
      <c r="P742" s="7">
        <v>33.29</v>
      </c>
      <c r="Q742" s="7">
        <f t="shared" si="44"/>
        <v>66.328999999999994</v>
      </c>
      <c r="R742" s="7">
        <f t="shared" si="45"/>
        <v>33.29</v>
      </c>
      <c r="S742" s="7">
        <f t="shared" si="46"/>
        <v>33.038999999999994</v>
      </c>
      <c r="T742" s="9">
        <f t="shared" si="47"/>
        <v>0.49810791659756665</v>
      </c>
      <c r="U742" s="10">
        <f>YEAR(SalesDataTable[[#This Row],[Order Date]])</f>
        <v>2026</v>
      </c>
      <c r="V742" s="9" t="str">
        <f>"Q"&amp;ROUNDUP(MONTH(SalesDataTable[[#This Row],[Order Date]])/3,0)</f>
        <v>Q2</v>
      </c>
      <c r="W742" s="6">
        <f>MONTH(SalesDataTable[[#This Row],[Order Date]])</f>
        <v>5</v>
      </c>
      <c r="X742" s="9" t="str">
        <f>TEXT(SalesDataTable[[#This Row],[Order Date]],"mmm")</f>
        <v>May</v>
      </c>
    </row>
    <row r="743" spans="1:24" ht="15.5">
      <c r="A743" s="3">
        <v>4602</v>
      </c>
      <c r="B743" s="4">
        <v>46147</v>
      </c>
      <c r="C743" s="12">
        <f>YEAR(SalesDataTable[[#This Row],[Order Date]])</f>
        <v>2026</v>
      </c>
      <c r="D743" s="15" t="str">
        <f>"Q"&amp;ROUNDUP(MONTH(SalesDataTable[[#This Row],[Order Date]])/3,0)</f>
        <v>Q2</v>
      </c>
      <c r="E743" s="12">
        <f>MONTH(SalesDataTable[[#This Row],[Order Date]])</f>
        <v>5</v>
      </c>
      <c r="F743" s="12" t="str">
        <f>TEXT(SalesDataTable[[#This Row],[Order Date]], "mmm")</f>
        <v>May</v>
      </c>
      <c r="G743" s="5" t="s">
        <v>6</v>
      </c>
      <c r="H743" s="5" t="s">
        <v>43</v>
      </c>
      <c r="I743" s="5" t="s">
        <v>28</v>
      </c>
      <c r="J743" s="5" t="s">
        <v>13</v>
      </c>
      <c r="K743" s="5" t="s">
        <v>14</v>
      </c>
      <c r="L743" s="5" t="s">
        <v>44</v>
      </c>
      <c r="M743" s="6">
        <v>2</v>
      </c>
      <c r="N743" s="7">
        <v>131.36000000000001</v>
      </c>
      <c r="O743" s="8">
        <v>0.1</v>
      </c>
      <c r="P743" s="7">
        <v>65.3</v>
      </c>
      <c r="Q743" s="7">
        <f t="shared" si="44"/>
        <v>236.44800000000004</v>
      </c>
      <c r="R743" s="7">
        <f t="shared" si="45"/>
        <v>130.6</v>
      </c>
      <c r="S743" s="7">
        <f t="shared" si="46"/>
        <v>105.84800000000004</v>
      </c>
      <c r="T743" s="9">
        <f t="shared" si="47"/>
        <v>0.4476586818243336</v>
      </c>
      <c r="U743" s="10">
        <f>YEAR(SalesDataTable[[#This Row],[Order Date]])</f>
        <v>2026</v>
      </c>
      <c r="V743" s="9" t="str">
        <f>"Q"&amp;ROUNDUP(MONTH(SalesDataTable[[#This Row],[Order Date]])/3,0)</f>
        <v>Q2</v>
      </c>
      <c r="W743" s="6">
        <f>MONTH(SalesDataTable[[#This Row],[Order Date]])</f>
        <v>5</v>
      </c>
      <c r="X743" s="9" t="str">
        <f>TEXT(SalesDataTable[[#This Row],[Order Date]],"mmm")</f>
        <v>May</v>
      </c>
    </row>
    <row r="744" spans="1:24" ht="15.5">
      <c r="A744" s="3">
        <v>5190</v>
      </c>
      <c r="B744" s="4">
        <v>46147</v>
      </c>
      <c r="C744" s="12">
        <f>YEAR(SalesDataTable[[#This Row],[Order Date]])</f>
        <v>2026</v>
      </c>
      <c r="D744" s="15" t="str">
        <f>"Q"&amp;ROUNDUP(MONTH(SalesDataTable[[#This Row],[Order Date]])/3,0)</f>
        <v>Q2</v>
      </c>
      <c r="E744" s="12">
        <f>MONTH(SalesDataTable[[#This Row],[Order Date]])</f>
        <v>5</v>
      </c>
      <c r="F744" s="12" t="str">
        <f>TEXT(SalesDataTable[[#This Row],[Order Date]], "mmm")</f>
        <v>May</v>
      </c>
      <c r="G744" s="5" t="s">
        <v>20</v>
      </c>
      <c r="H744" s="5" t="s">
        <v>33</v>
      </c>
      <c r="I744" s="5" t="s">
        <v>8</v>
      </c>
      <c r="J744" s="5" t="s">
        <v>3</v>
      </c>
      <c r="K744" s="5" t="s">
        <v>9</v>
      </c>
      <c r="L744" s="5" t="s">
        <v>10</v>
      </c>
      <c r="M744" s="6">
        <v>15</v>
      </c>
      <c r="N744" s="7">
        <v>93.65</v>
      </c>
      <c r="O744" s="8">
        <v>0.1</v>
      </c>
      <c r="P744" s="7">
        <v>44.89</v>
      </c>
      <c r="Q744" s="7">
        <f t="shared" si="44"/>
        <v>1264.2750000000001</v>
      </c>
      <c r="R744" s="7">
        <f t="shared" si="45"/>
        <v>673.35</v>
      </c>
      <c r="S744" s="7">
        <f t="shared" si="46"/>
        <v>590.92500000000007</v>
      </c>
      <c r="T744" s="9">
        <f t="shared" si="47"/>
        <v>0.46740226612089936</v>
      </c>
      <c r="U744" s="10">
        <f>YEAR(SalesDataTable[[#This Row],[Order Date]])</f>
        <v>2026</v>
      </c>
      <c r="V744" s="9" t="str">
        <f>"Q"&amp;ROUNDUP(MONTH(SalesDataTable[[#This Row],[Order Date]])/3,0)</f>
        <v>Q2</v>
      </c>
      <c r="W744" s="6">
        <f>MONTH(SalesDataTable[[#This Row],[Order Date]])</f>
        <v>5</v>
      </c>
      <c r="X744" s="9" t="str">
        <f>TEXT(SalesDataTable[[#This Row],[Order Date]],"mmm")</f>
        <v>May</v>
      </c>
    </row>
    <row r="745" spans="1:24" ht="15.5">
      <c r="A745" s="3">
        <v>393</v>
      </c>
      <c r="B745" s="4">
        <v>46148</v>
      </c>
      <c r="C745" s="12">
        <f>YEAR(SalesDataTable[[#This Row],[Order Date]])</f>
        <v>2026</v>
      </c>
      <c r="D745" s="15" t="str">
        <f>"Q"&amp;ROUNDUP(MONTH(SalesDataTable[[#This Row],[Order Date]])/3,0)</f>
        <v>Q2</v>
      </c>
      <c r="E745" s="12">
        <f>MONTH(SalesDataTable[[#This Row],[Order Date]])</f>
        <v>5</v>
      </c>
      <c r="F745" s="12" t="str">
        <f>TEXT(SalesDataTable[[#This Row],[Order Date]], "mmm")</f>
        <v>May</v>
      </c>
      <c r="G745" s="5" t="s">
        <v>6</v>
      </c>
      <c r="H745" s="5" t="s">
        <v>43</v>
      </c>
      <c r="I745" s="5" t="s">
        <v>28</v>
      </c>
      <c r="J745" s="5" t="s">
        <v>13</v>
      </c>
      <c r="K745" s="5" t="s">
        <v>23</v>
      </c>
      <c r="L745" s="5" t="s">
        <v>29</v>
      </c>
      <c r="M745" s="6">
        <v>3</v>
      </c>
      <c r="N745" s="7">
        <v>199.93</v>
      </c>
      <c r="O745" s="8">
        <v>0</v>
      </c>
      <c r="P745" s="7">
        <v>104.86</v>
      </c>
      <c r="Q745" s="7">
        <f t="shared" si="44"/>
        <v>599.79</v>
      </c>
      <c r="R745" s="7">
        <f t="shared" si="45"/>
        <v>314.58</v>
      </c>
      <c r="S745" s="7">
        <f t="shared" si="46"/>
        <v>285.20999999999998</v>
      </c>
      <c r="T745" s="9">
        <f t="shared" si="47"/>
        <v>0.47551643075076278</v>
      </c>
      <c r="U745" s="10">
        <f>YEAR(SalesDataTable[[#This Row],[Order Date]])</f>
        <v>2026</v>
      </c>
      <c r="V745" s="9" t="str">
        <f>"Q"&amp;ROUNDUP(MONTH(SalesDataTable[[#This Row],[Order Date]])/3,0)</f>
        <v>Q2</v>
      </c>
      <c r="W745" s="6">
        <f>MONTH(SalesDataTable[[#This Row],[Order Date]])</f>
        <v>5</v>
      </c>
      <c r="X745" s="9" t="str">
        <f>TEXT(SalesDataTable[[#This Row],[Order Date]],"mmm")</f>
        <v>May</v>
      </c>
    </row>
    <row r="746" spans="1:24" ht="15.5">
      <c r="A746" s="3">
        <v>812</v>
      </c>
      <c r="B746" s="4">
        <v>46148</v>
      </c>
      <c r="C746" s="12">
        <f>YEAR(SalesDataTable[[#This Row],[Order Date]])</f>
        <v>2026</v>
      </c>
      <c r="D746" s="15" t="str">
        <f>"Q"&amp;ROUNDUP(MONTH(SalesDataTable[[#This Row],[Order Date]])/3,0)</f>
        <v>Q2</v>
      </c>
      <c r="E746" s="12">
        <f>MONTH(SalesDataTable[[#This Row],[Order Date]])</f>
        <v>5</v>
      </c>
      <c r="F746" s="12" t="str">
        <f>TEXT(SalesDataTable[[#This Row],[Order Date]], "mmm")</f>
        <v>May</v>
      </c>
      <c r="G746" s="5" t="s">
        <v>0</v>
      </c>
      <c r="H746" s="5" t="s">
        <v>1</v>
      </c>
      <c r="I746" s="5" t="s">
        <v>2</v>
      </c>
      <c r="J746" s="5" t="s">
        <v>13</v>
      </c>
      <c r="K746" s="5" t="s">
        <v>9</v>
      </c>
      <c r="L746" s="5" t="s">
        <v>46</v>
      </c>
      <c r="M746" s="6">
        <v>5</v>
      </c>
      <c r="N746" s="7">
        <v>70.150000000000006</v>
      </c>
      <c r="O746" s="8">
        <v>0</v>
      </c>
      <c r="P746" s="7">
        <v>32.700000000000003</v>
      </c>
      <c r="Q746" s="7">
        <f t="shared" si="44"/>
        <v>350.75</v>
      </c>
      <c r="R746" s="7">
        <f t="shared" si="45"/>
        <v>163.5</v>
      </c>
      <c r="S746" s="7">
        <f t="shared" si="46"/>
        <v>187.25</v>
      </c>
      <c r="T746" s="9">
        <f t="shared" si="47"/>
        <v>0.53385602280826805</v>
      </c>
      <c r="U746" s="10">
        <f>YEAR(SalesDataTable[[#This Row],[Order Date]])</f>
        <v>2026</v>
      </c>
      <c r="V746" s="9" t="str">
        <f>"Q"&amp;ROUNDUP(MONTH(SalesDataTable[[#This Row],[Order Date]])/3,0)</f>
        <v>Q2</v>
      </c>
      <c r="W746" s="6">
        <f>MONTH(SalesDataTable[[#This Row],[Order Date]])</f>
        <v>5</v>
      </c>
      <c r="X746" s="9" t="str">
        <f>TEXT(SalesDataTable[[#This Row],[Order Date]],"mmm")</f>
        <v>May</v>
      </c>
    </row>
    <row r="747" spans="1:24" ht="15.5">
      <c r="A747" s="3">
        <v>1297</v>
      </c>
      <c r="B747" s="4">
        <v>46148</v>
      </c>
      <c r="C747" s="12">
        <f>YEAR(SalesDataTable[[#This Row],[Order Date]])</f>
        <v>2026</v>
      </c>
      <c r="D747" s="15" t="str">
        <f>"Q"&amp;ROUNDUP(MONTH(SalesDataTable[[#This Row],[Order Date]])/3,0)</f>
        <v>Q2</v>
      </c>
      <c r="E747" s="12">
        <f>MONTH(SalesDataTable[[#This Row],[Order Date]])</f>
        <v>5</v>
      </c>
      <c r="F747" s="12" t="str">
        <f>TEXT(SalesDataTable[[#This Row],[Order Date]], "mmm")</f>
        <v>May</v>
      </c>
      <c r="G747" s="5" t="s">
        <v>11</v>
      </c>
      <c r="H747" s="5" t="s">
        <v>12</v>
      </c>
      <c r="I747" s="5" t="s">
        <v>19</v>
      </c>
      <c r="J747" s="5" t="s">
        <v>13</v>
      </c>
      <c r="K747" s="5" t="s">
        <v>34</v>
      </c>
      <c r="L747" s="5" t="s">
        <v>42</v>
      </c>
      <c r="M747" s="6">
        <v>2</v>
      </c>
      <c r="N747" s="7">
        <v>35.86</v>
      </c>
      <c r="O747" s="8">
        <v>0</v>
      </c>
      <c r="P747" s="7">
        <v>13.9</v>
      </c>
      <c r="Q747" s="7">
        <f t="shared" si="44"/>
        <v>71.72</v>
      </c>
      <c r="R747" s="7">
        <f t="shared" si="45"/>
        <v>27.8</v>
      </c>
      <c r="S747" s="7">
        <f t="shared" si="46"/>
        <v>43.92</v>
      </c>
      <c r="T747" s="9">
        <f t="shared" si="47"/>
        <v>0.61238148354712774</v>
      </c>
      <c r="U747" s="10">
        <f>YEAR(SalesDataTable[[#This Row],[Order Date]])</f>
        <v>2026</v>
      </c>
      <c r="V747" s="9" t="str">
        <f>"Q"&amp;ROUNDUP(MONTH(SalesDataTable[[#This Row],[Order Date]])/3,0)</f>
        <v>Q2</v>
      </c>
      <c r="W747" s="6">
        <f>MONTH(SalesDataTable[[#This Row],[Order Date]])</f>
        <v>5</v>
      </c>
      <c r="X747" s="9" t="str">
        <f>TEXT(SalesDataTable[[#This Row],[Order Date]],"mmm")</f>
        <v>May</v>
      </c>
    </row>
    <row r="748" spans="1:24" ht="15.5">
      <c r="A748" s="3">
        <v>1574</v>
      </c>
      <c r="B748" s="4">
        <v>46148</v>
      </c>
      <c r="C748" s="12">
        <f>YEAR(SalesDataTable[[#This Row],[Order Date]])</f>
        <v>2026</v>
      </c>
      <c r="D748" s="15" t="str">
        <f>"Q"&amp;ROUNDUP(MONTH(SalesDataTable[[#This Row],[Order Date]])/3,0)</f>
        <v>Q2</v>
      </c>
      <c r="E748" s="12">
        <f>MONTH(SalesDataTable[[#This Row],[Order Date]])</f>
        <v>5</v>
      </c>
      <c r="F748" s="12" t="str">
        <f>TEXT(SalesDataTable[[#This Row],[Order Date]], "mmm")</f>
        <v>May</v>
      </c>
      <c r="G748" s="5" t="s">
        <v>6</v>
      </c>
      <c r="H748" s="5" t="s">
        <v>27</v>
      </c>
      <c r="I748" s="5" t="s">
        <v>2</v>
      </c>
      <c r="J748" s="5" t="s">
        <v>3</v>
      </c>
      <c r="K748" s="5" t="s">
        <v>9</v>
      </c>
      <c r="L748" s="5" t="s">
        <v>10</v>
      </c>
      <c r="M748" s="6">
        <v>1</v>
      </c>
      <c r="N748" s="7">
        <v>92.27</v>
      </c>
      <c r="O748" s="8">
        <v>0</v>
      </c>
      <c r="P748" s="7">
        <v>46.5</v>
      </c>
      <c r="Q748" s="7">
        <f t="shared" si="44"/>
        <v>92.27</v>
      </c>
      <c r="R748" s="7">
        <f t="shared" si="45"/>
        <v>46.5</v>
      </c>
      <c r="S748" s="7">
        <f t="shared" si="46"/>
        <v>45.769999999999996</v>
      </c>
      <c r="T748" s="9">
        <f t="shared" si="47"/>
        <v>0.49604421805570603</v>
      </c>
      <c r="U748" s="10">
        <f>YEAR(SalesDataTable[[#This Row],[Order Date]])</f>
        <v>2026</v>
      </c>
      <c r="V748" s="9" t="str">
        <f>"Q"&amp;ROUNDUP(MONTH(SalesDataTable[[#This Row],[Order Date]])/3,0)</f>
        <v>Q2</v>
      </c>
      <c r="W748" s="6">
        <f>MONTH(SalesDataTable[[#This Row],[Order Date]])</f>
        <v>5</v>
      </c>
      <c r="X748" s="9" t="str">
        <f>TEXT(SalesDataTable[[#This Row],[Order Date]],"mmm")</f>
        <v>May</v>
      </c>
    </row>
    <row r="749" spans="1:24" ht="15.5">
      <c r="A749" s="3">
        <v>3060</v>
      </c>
      <c r="B749" s="4">
        <v>46148</v>
      </c>
      <c r="C749" s="12">
        <f>YEAR(SalesDataTable[[#This Row],[Order Date]])</f>
        <v>2026</v>
      </c>
      <c r="D749" s="15" t="str">
        <f>"Q"&amp;ROUNDUP(MONTH(SalesDataTable[[#This Row],[Order Date]])/3,0)</f>
        <v>Q2</v>
      </c>
      <c r="E749" s="12">
        <f>MONTH(SalesDataTable[[#This Row],[Order Date]])</f>
        <v>5</v>
      </c>
      <c r="F749" s="12" t="str">
        <f>TEXT(SalesDataTable[[#This Row],[Order Date]], "mmm")</f>
        <v>May</v>
      </c>
      <c r="G749" s="5" t="s">
        <v>6</v>
      </c>
      <c r="H749" s="5" t="s">
        <v>27</v>
      </c>
      <c r="I749" s="5" t="s">
        <v>8</v>
      </c>
      <c r="J749" s="5" t="s">
        <v>16</v>
      </c>
      <c r="K749" s="5" t="s">
        <v>9</v>
      </c>
      <c r="L749" s="5" t="s">
        <v>37</v>
      </c>
      <c r="M749" s="6">
        <v>6</v>
      </c>
      <c r="N749" s="7">
        <v>157.31</v>
      </c>
      <c r="O749" s="8">
        <v>0.15</v>
      </c>
      <c r="P749" s="7">
        <v>80.34</v>
      </c>
      <c r="Q749" s="7">
        <f t="shared" si="44"/>
        <v>802.28099999999995</v>
      </c>
      <c r="R749" s="7">
        <f t="shared" si="45"/>
        <v>482.04</v>
      </c>
      <c r="S749" s="7">
        <f t="shared" si="46"/>
        <v>320.24099999999993</v>
      </c>
      <c r="T749" s="9">
        <f t="shared" si="47"/>
        <v>0.3991631361081715</v>
      </c>
      <c r="U749" s="10">
        <f>YEAR(SalesDataTable[[#This Row],[Order Date]])</f>
        <v>2026</v>
      </c>
      <c r="V749" s="9" t="str">
        <f>"Q"&amp;ROUNDUP(MONTH(SalesDataTable[[#This Row],[Order Date]])/3,0)</f>
        <v>Q2</v>
      </c>
      <c r="W749" s="6">
        <f>MONTH(SalesDataTable[[#This Row],[Order Date]])</f>
        <v>5</v>
      </c>
      <c r="X749" s="9" t="str">
        <f>TEXT(SalesDataTable[[#This Row],[Order Date]],"mmm")</f>
        <v>May</v>
      </c>
    </row>
    <row r="750" spans="1:24" ht="15.5">
      <c r="A750" s="3">
        <v>3490</v>
      </c>
      <c r="B750" s="4">
        <v>46148</v>
      </c>
      <c r="C750" s="12">
        <f>YEAR(SalesDataTable[[#This Row],[Order Date]])</f>
        <v>2026</v>
      </c>
      <c r="D750" s="15" t="str">
        <f>"Q"&amp;ROUNDUP(MONTH(SalesDataTable[[#This Row],[Order Date]])/3,0)</f>
        <v>Q2</v>
      </c>
      <c r="E750" s="12">
        <f>MONTH(SalesDataTable[[#This Row],[Order Date]])</f>
        <v>5</v>
      </c>
      <c r="F750" s="12" t="str">
        <f>TEXT(SalesDataTable[[#This Row],[Order Date]], "mmm")</f>
        <v>May</v>
      </c>
      <c r="G750" s="5" t="s">
        <v>6</v>
      </c>
      <c r="H750" s="5" t="s">
        <v>41</v>
      </c>
      <c r="I750" s="5" t="s">
        <v>2</v>
      </c>
      <c r="J750" s="5" t="s">
        <v>13</v>
      </c>
      <c r="K750" s="5" t="s">
        <v>14</v>
      </c>
      <c r="L750" s="5" t="s">
        <v>32</v>
      </c>
      <c r="M750" s="6">
        <v>2</v>
      </c>
      <c r="N750" s="7">
        <v>46.18</v>
      </c>
      <c r="O750" s="8">
        <v>0.05</v>
      </c>
      <c r="P750" s="7">
        <v>17.899999999999999</v>
      </c>
      <c r="Q750" s="7">
        <f t="shared" si="44"/>
        <v>87.74199999999999</v>
      </c>
      <c r="R750" s="7">
        <f t="shared" si="45"/>
        <v>35.799999999999997</v>
      </c>
      <c r="S750" s="7">
        <f t="shared" si="46"/>
        <v>51.941999999999993</v>
      </c>
      <c r="T750" s="9">
        <f t="shared" si="47"/>
        <v>0.59198559412823959</v>
      </c>
      <c r="U750" s="10">
        <f>YEAR(SalesDataTable[[#This Row],[Order Date]])</f>
        <v>2026</v>
      </c>
      <c r="V750" s="9" t="str">
        <f>"Q"&amp;ROUNDUP(MONTH(SalesDataTable[[#This Row],[Order Date]])/3,0)</f>
        <v>Q2</v>
      </c>
      <c r="W750" s="6">
        <f>MONTH(SalesDataTable[[#This Row],[Order Date]])</f>
        <v>5</v>
      </c>
      <c r="X750" s="9" t="str">
        <f>TEXT(SalesDataTable[[#This Row],[Order Date]],"mmm")</f>
        <v>May</v>
      </c>
    </row>
    <row r="751" spans="1:24" ht="15.5">
      <c r="A751" s="3">
        <v>3654</v>
      </c>
      <c r="B751" s="4">
        <v>46148</v>
      </c>
      <c r="C751" s="12">
        <f>YEAR(SalesDataTable[[#This Row],[Order Date]])</f>
        <v>2026</v>
      </c>
      <c r="D751" s="15" t="str">
        <f>"Q"&amp;ROUNDUP(MONTH(SalesDataTable[[#This Row],[Order Date]])/3,0)</f>
        <v>Q2</v>
      </c>
      <c r="E751" s="12">
        <f>MONTH(SalesDataTable[[#This Row],[Order Date]])</f>
        <v>5</v>
      </c>
      <c r="F751" s="12" t="str">
        <f>TEXT(SalesDataTable[[#This Row],[Order Date]], "mmm")</f>
        <v>May</v>
      </c>
      <c r="G751" s="5" t="s">
        <v>11</v>
      </c>
      <c r="H751" s="5" t="s">
        <v>39</v>
      </c>
      <c r="I751" s="5" t="s">
        <v>2</v>
      </c>
      <c r="J751" s="5" t="s">
        <v>16</v>
      </c>
      <c r="K751" s="5" t="s">
        <v>4</v>
      </c>
      <c r="L751" s="5" t="s">
        <v>22</v>
      </c>
      <c r="M751" s="6">
        <v>1</v>
      </c>
      <c r="N751" s="7">
        <v>51.44</v>
      </c>
      <c r="O751" s="8">
        <v>0.1</v>
      </c>
      <c r="P751" s="7">
        <v>22.88</v>
      </c>
      <c r="Q751" s="7">
        <f t="shared" si="44"/>
        <v>46.295999999999999</v>
      </c>
      <c r="R751" s="7">
        <f t="shared" si="45"/>
        <v>22.88</v>
      </c>
      <c r="S751" s="7">
        <f t="shared" si="46"/>
        <v>23.416</v>
      </c>
      <c r="T751" s="9">
        <f t="shared" si="47"/>
        <v>0.50578883704855715</v>
      </c>
      <c r="U751" s="10">
        <f>YEAR(SalesDataTable[[#This Row],[Order Date]])</f>
        <v>2026</v>
      </c>
      <c r="V751" s="9" t="str">
        <f>"Q"&amp;ROUNDUP(MONTH(SalesDataTable[[#This Row],[Order Date]])/3,0)</f>
        <v>Q2</v>
      </c>
      <c r="W751" s="6">
        <f>MONTH(SalesDataTable[[#This Row],[Order Date]])</f>
        <v>5</v>
      </c>
      <c r="X751" s="9" t="str">
        <f>TEXT(SalesDataTable[[#This Row],[Order Date]],"mmm")</f>
        <v>May</v>
      </c>
    </row>
    <row r="752" spans="1:24" ht="15.5">
      <c r="A752" s="3">
        <v>4209</v>
      </c>
      <c r="B752" s="4">
        <v>46148</v>
      </c>
      <c r="C752" s="12">
        <f>YEAR(SalesDataTable[[#This Row],[Order Date]])</f>
        <v>2026</v>
      </c>
      <c r="D752" s="15" t="str">
        <f>"Q"&amp;ROUNDUP(MONTH(SalesDataTable[[#This Row],[Order Date]])/3,0)</f>
        <v>Q2</v>
      </c>
      <c r="E752" s="12">
        <f>MONTH(SalesDataTable[[#This Row],[Order Date]])</f>
        <v>5</v>
      </c>
      <c r="F752" s="12" t="str">
        <f>TEXT(SalesDataTable[[#This Row],[Order Date]], "mmm")</f>
        <v>May</v>
      </c>
      <c r="G752" s="5" t="s">
        <v>6</v>
      </c>
      <c r="H752" s="5" t="s">
        <v>7</v>
      </c>
      <c r="I752" s="5" t="s">
        <v>2</v>
      </c>
      <c r="J752" s="5" t="s">
        <v>13</v>
      </c>
      <c r="K752" s="5" t="s">
        <v>34</v>
      </c>
      <c r="L752" s="5" t="s">
        <v>45</v>
      </c>
      <c r="M752" s="6">
        <v>2</v>
      </c>
      <c r="N752" s="7">
        <v>50.97</v>
      </c>
      <c r="O752" s="8">
        <v>0.05</v>
      </c>
      <c r="P752" s="7">
        <v>21.67</v>
      </c>
      <c r="Q752" s="7">
        <f t="shared" si="44"/>
        <v>96.842999999999989</v>
      </c>
      <c r="R752" s="7">
        <f t="shared" si="45"/>
        <v>43.34</v>
      </c>
      <c r="S752" s="7">
        <f t="shared" si="46"/>
        <v>53.502999999999986</v>
      </c>
      <c r="T752" s="9">
        <f t="shared" si="47"/>
        <v>0.55247152607829153</v>
      </c>
      <c r="U752" s="10">
        <f>YEAR(SalesDataTable[[#This Row],[Order Date]])</f>
        <v>2026</v>
      </c>
      <c r="V752" s="9" t="str">
        <f>"Q"&amp;ROUNDUP(MONTH(SalesDataTable[[#This Row],[Order Date]])/3,0)</f>
        <v>Q2</v>
      </c>
      <c r="W752" s="6">
        <f>MONTH(SalesDataTable[[#This Row],[Order Date]])</f>
        <v>5</v>
      </c>
      <c r="X752" s="9" t="str">
        <f>TEXT(SalesDataTable[[#This Row],[Order Date]],"mmm")</f>
        <v>May</v>
      </c>
    </row>
    <row r="753" spans="1:24" ht="15.5">
      <c r="A753" s="3">
        <v>4227</v>
      </c>
      <c r="B753" s="4">
        <v>46148</v>
      </c>
      <c r="C753" s="12">
        <f>YEAR(SalesDataTable[[#This Row],[Order Date]])</f>
        <v>2026</v>
      </c>
      <c r="D753" s="15" t="str">
        <f>"Q"&amp;ROUNDUP(MONTH(SalesDataTable[[#This Row],[Order Date]])/3,0)</f>
        <v>Q2</v>
      </c>
      <c r="E753" s="12">
        <f>MONTH(SalesDataTable[[#This Row],[Order Date]])</f>
        <v>5</v>
      </c>
      <c r="F753" s="12" t="str">
        <f>TEXT(SalesDataTable[[#This Row],[Order Date]], "mmm")</f>
        <v>May</v>
      </c>
      <c r="G753" s="5" t="s">
        <v>6</v>
      </c>
      <c r="H753" s="5" t="s">
        <v>7</v>
      </c>
      <c r="I753" s="5" t="s">
        <v>2</v>
      </c>
      <c r="J753" s="5" t="s">
        <v>13</v>
      </c>
      <c r="K753" s="5" t="s">
        <v>4</v>
      </c>
      <c r="L753" s="5" t="s">
        <v>26</v>
      </c>
      <c r="M753" s="6">
        <v>2</v>
      </c>
      <c r="N753" s="7">
        <v>40.549999999999997</v>
      </c>
      <c r="O753" s="8">
        <v>0</v>
      </c>
      <c r="P753" s="7">
        <v>16.52</v>
      </c>
      <c r="Q753" s="7">
        <f t="shared" si="44"/>
        <v>81.099999999999994</v>
      </c>
      <c r="R753" s="7">
        <f t="shared" si="45"/>
        <v>33.04</v>
      </c>
      <c r="S753" s="7">
        <f t="shared" si="46"/>
        <v>48.059999999999995</v>
      </c>
      <c r="T753" s="9">
        <f t="shared" si="47"/>
        <v>0.59260172626387175</v>
      </c>
      <c r="U753" s="10">
        <f>YEAR(SalesDataTable[[#This Row],[Order Date]])</f>
        <v>2026</v>
      </c>
      <c r="V753" s="9" t="str">
        <f>"Q"&amp;ROUNDUP(MONTH(SalesDataTable[[#This Row],[Order Date]])/3,0)</f>
        <v>Q2</v>
      </c>
      <c r="W753" s="6">
        <f>MONTH(SalesDataTable[[#This Row],[Order Date]])</f>
        <v>5</v>
      </c>
      <c r="X753" s="9" t="str">
        <f>TEXT(SalesDataTable[[#This Row],[Order Date]],"mmm")</f>
        <v>May</v>
      </c>
    </row>
    <row r="754" spans="1:24" ht="15.5">
      <c r="A754" s="3">
        <v>4247</v>
      </c>
      <c r="B754" s="4">
        <v>46148</v>
      </c>
      <c r="C754" s="12">
        <f>YEAR(SalesDataTable[[#This Row],[Order Date]])</f>
        <v>2026</v>
      </c>
      <c r="D754" s="15" t="str">
        <f>"Q"&amp;ROUNDUP(MONTH(SalesDataTable[[#This Row],[Order Date]])/3,0)</f>
        <v>Q2</v>
      </c>
      <c r="E754" s="12">
        <f>MONTH(SalesDataTable[[#This Row],[Order Date]])</f>
        <v>5</v>
      </c>
      <c r="F754" s="12" t="str">
        <f>TEXT(SalesDataTable[[#This Row],[Order Date]], "mmm")</f>
        <v>May</v>
      </c>
      <c r="G754" s="5" t="s">
        <v>11</v>
      </c>
      <c r="H754" s="5" t="s">
        <v>52</v>
      </c>
      <c r="I754" s="5" t="s">
        <v>2</v>
      </c>
      <c r="J754" s="5" t="s">
        <v>13</v>
      </c>
      <c r="K754" s="5" t="s">
        <v>4</v>
      </c>
      <c r="L754" s="5" t="s">
        <v>22</v>
      </c>
      <c r="M754" s="6">
        <v>2</v>
      </c>
      <c r="N754" s="7">
        <v>51.3</v>
      </c>
      <c r="O754" s="8">
        <v>0</v>
      </c>
      <c r="P754" s="7">
        <v>23.12</v>
      </c>
      <c r="Q754" s="7">
        <f t="shared" si="44"/>
        <v>102.6</v>
      </c>
      <c r="R754" s="7">
        <f t="shared" si="45"/>
        <v>46.24</v>
      </c>
      <c r="S754" s="7">
        <f t="shared" si="46"/>
        <v>56.359999999999992</v>
      </c>
      <c r="T754" s="9">
        <f t="shared" si="47"/>
        <v>0.54931773879142298</v>
      </c>
      <c r="U754" s="10">
        <f>YEAR(SalesDataTable[[#This Row],[Order Date]])</f>
        <v>2026</v>
      </c>
      <c r="V754" s="9" t="str">
        <f>"Q"&amp;ROUNDUP(MONTH(SalesDataTable[[#This Row],[Order Date]])/3,0)</f>
        <v>Q2</v>
      </c>
      <c r="W754" s="6">
        <f>MONTH(SalesDataTable[[#This Row],[Order Date]])</f>
        <v>5</v>
      </c>
      <c r="X754" s="9" t="str">
        <f>TEXT(SalesDataTable[[#This Row],[Order Date]],"mmm")</f>
        <v>May</v>
      </c>
    </row>
    <row r="755" spans="1:24" ht="15.5">
      <c r="A755" s="3">
        <v>5196</v>
      </c>
      <c r="B755" s="4">
        <v>46148</v>
      </c>
      <c r="C755" s="12">
        <f>YEAR(SalesDataTable[[#This Row],[Order Date]])</f>
        <v>2026</v>
      </c>
      <c r="D755" s="15" t="str">
        <f>"Q"&amp;ROUNDUP(MONTH(SalesDataTable[[#This Row],[Order Date]])/3,0)</f>
        <v>Q2</v>
      </c>
      <c r="E755" s="12">
        <f>MONTH(SalesDataTable[[#This Row],[Order Date]])</f>
        <v>5</v>
      </c>
      <c r="F755" s="12" t="str">
        <f>TEXT(SalesDataTable[[#This Row],[Order Date]], "mmm")</f>
        <v>May</v>
      </c>
      <c r="G755" s="5" t="s">
        <v>20</v>
      </c>
      <c r="H755" s="5" t="s">
        <v>33</v>
      </c>
      <c r="I755" s="5" t="s">
        <v>2</v>
      </c>
      <c r="J755" s="5" t="s">
        <v>13</v>
      </c>
      <c r="K755" s="5" t="s">
        <v>23</v>
      </c>
      <c r="L755" s="5" t="s">
        <v>40</v>
      </c>
      <c r="M755" s="6">
        <v>3</v>
      </c>
      <c r="N755" s="7">
        <v>82.56</v>
      </c>
      <c r="O755" s="8">
        <v>0</v>
      </c>
      <c r="P755" s="7">
        <v>39.99</v>
      </c>
      <c r="Q755" s="7">
        <f t="shared" si="44"/>
        <v>247.68</v>
      </c>
      <c r="R755" s="7">
        <f t="shared" si="45"/>
        <v>119.97</v>
      </c>
      <c r="S755" s="7">
        <f t="shared" si="46"/>
        <v>127.71000000000001</v>
      </c>
      <c r="T755" s="9">
        <f t="shared" si="47"/>
        <v>0.515625</v>
      </c>
      <c r="U755" s="10">
        <f>YEAR(SalesDataTable[[#This Row],[Order Date]])</f>
        <v>2026</v>
      </c>
      <c r="V755" s="9" t="str">
        <f>"Q"&amp;ROUNDUP(MONTH(SalesDataTable[[#This Row],[Order Date]])/3,0)</f>
        <v>Q2</v>
      </c>
      <c r="W755" s="6">
        <f>MONTH(SalesDataTable[[#This Row],[Order Date]])</f>
        <v>5</v>
      </c>
      <c r="X755" s="9" t="str">
        <f>TEXT(SalesDataTable[[#This Row],[Order Date]],"mmm")</f>
        <v>May</v>
      </c>
    </row>
    <row r="756" spans="1:24" ht="15.5">
      <c r="A756" s="3">
        <v>400</v>
      </c>
      <c r="B756" s="4">
        <v>46149</v>
      </c>
      <c r="C756" s="12">
        <f>YEAR(SalesDataTable[[#This Row],[Order Date]])</f>
        <v>2026</v>
      </c>
      <c r="D756" s="15" t="str">
        <f>"Q"&amp;ROUNDUP(MONTH(SalesDataTable[[#This Row],[Order Date]])/3,0)</f>
        <v>Q2</v>
      </c>
      <c r="E756" s="12">
        <f>MONTH(SalesDataTable[[#This Row],[Order Date]])</f>
        <v>5</v>
      </c>
      <c r="F756" s="12" t="str">
        <f>TEXT(SalesDataTable[[#This Row],[Order Date]], "mmm")</f>
        <v>May</v>
      </c>
      <c r="G756" s="5" t="s">
        <v>6</v>
      </c>
      <c r="H756" s="5" t="s">
        <v>43</v>
      </c>
      <c r="I756" s="5" t="s">
        <v>8</v>
      </c>
      <c r="J756" s="5" t="s">
        <v>16</v>
      </c>
      <c r="K756" s="5" t="s">
        <v>9</v>
      </c>
      <c r="L756" s="5" t="s">
        <v>10</v>
      </c>
      <c r="M756" s="6">
        <v>6</v>
      </c>
      <c r="N756" s="7">
        <v>92.66</v>
      </c>
      <c r="O756" s="8">
        <v>0.15</v>
      </c>
      <c r="P756" s="7">
        <v>44.71</v>
      </c>
      <c r="Q756" s="7">
        <f t="shared" si="44"/>
        <v>472.56600000000003</v>
      </c>
      <c r="R756" s="7">
        <f t="shared" si="45"/>
        <v>268.26</v>
      </c>
      <c r="S756" s="7">
        <f t="shared" si="46"/>
        <v>204.30600000000004</v>
      </c>
      <c r="T756" s="9">
        <f t="shared" si="47"/>
        <v>0.43233326138571126</v>
      </c>
      <c r="U756" s="10">
        <f>YEAR(SalesDataTable[[#This Row],[Order Date]])</f>
        <v>2026</v>
      </c>
      <c r="V756" s="9" t="str">
        <f>"Q"&amp;ROUNDUP(MONTH(SalesDataTable[[#This Row],[Order Date]])/3,0)</f>
        <v>Q2</v>
      </c>
      <c r="W756" s="6">
        <f>MONTH(SalesDataTable[[#This Row],[Order Date]])</f>
        <v>5</v>
      </c>
      <c r="X756" s="9" t="str">
        <f>TEXT(SalesDataTable[[#This Row],[Order Date]],"mmm")</f>
        <v>May</v>
      </c>
    </row>
    <row r="757" spans="1:24" ht="15.5">
      <c r="A757" s="3">
        <v>829</v>
      </c>
      <c r="B757" s="4">
        <v>46149</v>
      </c>
      <c r="C757" s="12">
        <f>YEAR(SalesDataTable[[#This Row],[Order Date]])</f>
        <v>2026</v>
      </c>
      <c r="D757" s="15" t="str">
        <f>"Q"&amp;ROUNDUP(MONTH(SalesDataTable[[#This Row],[Order Date]])/3,0)</f>
        <v>Q2</v>
      </c>
      <c r="E757" s="12">
        <f>MONTH(SalesDataTable[[#This Row],[Order Date]])</f>
        <v>5</v>
      </c>
      <c r="F757" s="12" t="str">
        <f>TEXT(SalesDataTable[[#This Row],[Order Date]], "mmm")</f>
        <v>May</v>
      </c>
      <c r="G757" s="5" t="s">
        <v>11</v>
      </c>
      <c r="H757" s="5" t="s">
        <v>52</v>
      </c>
      <c r="I757" s="5" t="s">
        <v>28</v>
      </c>
      <c r="J757" s="5" t="s">
        <v>13</v>
      </c>
      <c r="K757" s="5" t="s">
        <v>34</v>
      </c>
      <c r="L757" s="5" t="s">
        <v>35</v>
      </c>
      <c r="M757" s="6">
        <v>1</v>
      </c>
      <c r="N757" s="7">
        <v>39.42</v>
      </c>
      <c r="O757" s="8">
        <v>0</v>
      </c>
      <c r="P757" s="7">
        <v>14.86</v>
      </c>
      <c r="Q757" s="7">
        <f t="shared" si="44"/>
        <v>39.42</v>
      </c>
      <c r="R757" s="7">
        <f t="shared" si="45"/>
        <v>14.86</v>
      </c>
      <c r="S757" s="7">
        <f t="shared" si="46"/>
        <v>24.560000000000002</v>
      </c>
      <c r="T757" s="9">
        <f t="shared" si="47"/>
        <v>0.62303399289700667</v>
      </c>
      <c r="U757" s="10">
        <f>YEAR(SalesDataTable[[#This Row],[Order Date]])</f>
        <v>2026</v>
      </c>
      <c r="V757" s="9" t="str">
        <f>"Q"&amp;ROUNDUP(MONTH(SalesDataTable[[#This Row],[Order Date]])/3,0)</f>
        <v>Q2</v>
      </c>
      <c r="W757" s="6">
        <f>MONTH(SalesDataTable[[#This Row],[Order Date]])</f>
        <v>5</v>
      </c>
      <c r="X757" s="9" t="str">
        <f>TEXT(SalesDataTable[[#This Row],[Order Date]],"mmm")</f>
        <v>May</v>
      </c>
    </row>
    <row r="758" spans="1:24" ht="15.5">
      <c r="A758" s="3">
        <v>1236</v>
      </c>
      <c r="B758" s="4">
        <v>46149</v>
      </c>
      <c r="C758" s="12">
        <f>YEAR(SalesDataTable[[#This Row],[Order Date]])</f>
        <v>2026</v>
      </c>
      <c r="D758" s="15" t="str">
        <f>"Q"&amp;ROUNDUP(MONTH(SalesDataTable[[#This Row],[Order Date]])/3,0)</f>
        <v>Q2</v>
      </c>
      <c r="E758" s="12">
        <f>MONTH(SalesDataTable[[#This Row],[Order Date]])</f>
        <v>5</v>
      </c>
      <c r="F758" s="12" t="str">
        <f>TEXT(SalesDataTable[[#This Row],[Order Date]], "mmm")</f>
        <v>May</v>
      </c>
      <c r="G758" s="5" t="s">
        <v>0</v>
      </c>
      <c r="H758" s="5" t="s">
        <v>36</v>
      </c>
      <c r="I758" s="5" t="s">
        <v>19</v>
      </c>
      <c r="J758" s="5" t="s">
        <v>3</v>
      </c>
      <c r="K758" s="5" t="s">
        <v>34</v>
      </c>
      <c r="L758" s="5" t="s">
        <v>38</v>
      </c>
      <c r="M758" s="6">
        <v>2</v>
      </c>
      <c r="N758" s="7">
        <v>124.25</v>
      </c>
      <c r="O758" s="8">
        <v>0</v>
      </c>
      <c r="P758" s="7">
        <v>69.510000000000005</v>
      </c>
      <c r="Q758" s="7">
        <f t="shared" si="44"/>
        <v>248.5</v>
      </c>
      <c r="R758" s="7">
        <f t="shared" si="45"/>
        <v>139.02000000000001</v>
      </c>
      <c r="S758" s="7">
        <f t="shared" si="46"/>
        <v>109.47999999999999</v>
      </c>
      <c r="T758" s="9">
        <f t="shared" si="47"/>
        <v>0.44056338028169012</v>
      </c>
      <c r="U758" s="10">
        <f>YEAR(SalesDataTable[[#This Row],[Order Date]])</f>
        <v>2026</v>
      </c>
      <c r="V758" s="9" t="str">
        <f>"Q"&amp;ROUNDUP(MONTH(SalesDataTable[[#This Row],[Order Date]])/3,0)</f>
        <v>Q2</v>
      </c>
      <c r="W758" s="6">
        <f>MONTH(SalesDataTable[[#This Row],[Order Date]])</f>
        <v>5</v>
      </c>
      <c r="X758" s="9" t="str">
        <f>TEXT(SalesDataTable[[#This Row],[Order Date]],"mmm")</f>
        <v>May</v>
      </c>
    </row>
    <row r="759" spans="1:24" ht="15.5">
      <c r="A759" s="3">
        <v>1364</v>
      </c>
      <c r="B759" s="4">
        <v>46149</v>
      </c>
      <c r="C759" s="12">
        <f>YEAR(SalesDataTable[[#This Row],[Order Date]])</f>
        <v>2026</v>
      </c>
      <c r="D759" s="15" t="str">
        <f>"Q"&amp;ROUNDUP(MONTH(SalesDataTable[[#This Row],[Order Date]])/3,0)</f>
        <v>Q2</v>
      </c>
      <c r="E759" s="12">
        <f>MONTH(SalesDataTable[[#This Row],[Order Date]])</f>
        <v>5</v>
      </c>
      <c r="F759" s="12" t="str">
        <f>TEXT(SalesDataTable[[#This Row],[Order Date]], "mmm")</f>
        <v>May</v>
      </c>
      <c r="G759" s="5" t="s">
        <v>6</v>
      </c>
      <c r="H759" s="5" t="s">
        <v>49</v>
      </c>
      <c r="I759" s="5" t="s">
        <v>2</v>
      </c>
      <c r="J759" s="5" t="s">
        <v>13</v>
      </c>
      <c r="K759" s="5" t="s">
        <v>9</v>
      </c>
      <c r="L759" s="5" t="s">
        <v>37</v>
      </c>
      <c r="M759" s="6">
        <v>2</v>
      </c>
      <c r="N759" s="7">
        <v>156.43</v>
      </c>
      <c r="O759" s="8">
        <v>0</v>
      </c>
      <c r="P759" s="7">
        <v>78.569999999999993</v>
      </c>
      <c r="Q759" s="7">
        <f t="shared" si="44"/>
        <v>312.86</v>
      </c>
      <c r="R759" s="7">
        <f t="shared" si="45"/>
        <v>157.13999999999999</v>
      </c>
      <c r="S759" s="7">
        <f t="shared" si="46"/>
        <v>155.72000000000003</v>
      </c>
      <c r="T759" s="9">
        <f t="shared" si="47"/>
        <v>0.49773061433228927</v>
      </c>
      <c r="U759" s="10">
        <f>YEAR(SalesDataTable[[#This Row],[Order Date]])</f>
        <v>2026</v>
      </c>
      <c r="V759" s="9" t="str">
        <f>"Q"&amp;ROUNDUP(MONTH(SalesDataTable[[#This Row],[Order Date]])/3,0)</f>
        <v>Q2</v>
      </c>
      <c r="W759" s="6">
        <f>MONTH(SalesDataTable[[#This Row],[Order Date]])</f>
        <v>5</v>
      </c>
      <c r="X759" s="9" t="str">
        <f>TEXT(SalesDataTable[[#This Row],[Order Date]],"mmm")</f>
        <v>May</v>
      </c>
    </row>
    <row r="760" spans="1:24" ht="15.5">
      <c r="A760" s="3">
        <v>2105</v>
      </c>
      <c r="B760" s="4">
        <v>46149</v>
      </c>
      <c r="C760" s="12">
        <f>YEAR(SalesDataTable[[#This Row],[Order Date]])</f>
        <v>2026</v>
      </c>
      <c r="D760" s="15" t="str">
        <f>"Q"&amp;ROUNDUP(MONTH(SalesDataTable[[#This Row],[Order Date]])/3,0)</f>
        <v>Q2</v>
      </c>
      <c r="E760" s="12">
        <f>MONTH(SalesDataTable[[#This Row],[Order Date]])</f>
        <v>5</v>
      </c>
      <c r="F760" s="12" t="str">
        <f>TEXT(SalesDataTable[[#This Row],[Order Date]], "mmm")</f>
        <v>May</v>
      </c>
      <c r="G760" s="5" t="s">
        <v>6</v>
      </c>
      <c r="H760" s="5" t="s">
        <v>49</v>
      </c>
      <c r="I760" s="5" t="s">
        <v>19</v>
      </c>
      <c r="J760" s="5" t="s">
        <v>13</v>
      </c>
      <c r="K760" s="5" t="s">
        <v>23</v>
      </c>
      <c r="L760" s="5" t="s">
        <v>40</v>
      </c>
      <c r="M760" s="6">
        <v>1</v>
      </c>
      <c r="N760" s="7">
        <v>80.3</v>
      </c>
      <c r="O760" s="8">
        <v>0</v>
      </c>
      <c r="P760" s="7">
        <v>40.020000000000003</v>
      </c>
      <c r="Q760" s="7">
        <f t="shared" si="44"/>
        <v>80.3</v>
      </c>
      <c r="R760" s="7">
        <f t="shared" si="45"/>
        <v>40.020000000000003</v>
      </c>
      <c r="S760" s="7">
        <f t="shared" si="46"/>
        <v>40.279999999999994</v>
      </c>
      <c r="T760" s="9">
        <f t="shared" si="47"/>
        <v>0.50161892901618921</v>
      </c>
      <c r="U760" s="10">
        <f>YEAR(SalesDataTable[[#This Row],[Order Date]])</f>
        <v>2026</v>
      </c>
      <c r="V760" s="9" t="str">
        <f>"Q"&amp;ROUNDUP(MONTH(SalesDataTable[[#This Row],[Order Date]])/3,0)</f>
        <v>Q2</v>
      </c>
      <c r="W760" s="6">
        <f>MONTH(SalesDataTable[[#This Row],[Order Date]])</f>
        <v>5</v>
      </c>
      <c r="X760" s="9" t="str">
        <f>TEXT(SalesDataTable[[#This Row],[Order Date]],"mmm")</f>
        <v>May</v>
      </c>
    </row>
    <row r="761" spans="1:24" ht="15.5">
      <c r="A761" s="3">
        <v>4706</v>
      </c>
      <c r="B761" s="4">
        <v>46149</v>
      </c>
      <c r="C761" s="12">
        <f>YEAR(SalesDataTable[[#This Row],[Order Date]])</f>
        <v>2026</v>
      </c>
      <c r="D761" s="15" t="str">
        <f>"Q"&amp;ROUNDUP(MONTH(SalesDataTable[[#This Row],[Order Date]])/3,0)</f>
        <v>Q2</v>
      </c>
      <c r="E761" s="12">
        <f>MONTH(SalesDataTable[[#This Row],[Order Date]])</f>
        <v>5</v>
      </c>
      <c r="F761" s="12" t="str">
        <f>TEXT(SalesDataTable[[#This Row],[Order Date]], "mmm")</f>
        <v>May</v>
      </c>
      <c r="G761" s="5" t="s">
        <v>20</v>
      </c>
      <c r="H761" s="5" t="s">
        <v>47</v>
      </c>
      <c r="I761" s="5" t="s">
        <v>19</v>
      </c>
      <c r="J761" s="5" t="s">
        <v>13</v>
      </c>
      <c r="K761" s="5" t="s">
        <v>23</v>
      </c>
      <c r="L761" s="5" t="s">
        <v>40</v>
      </c>
      <c r="M761" s="6">
        <v>1</v>
      </c>
      <c r="N761" s="7">
        <v>79.89</v>
      </c>
      <c r="O761" s="8">
        <v>0</v>
      </c>
      <c r="P761" s="7">
        <v>39.549999999999997</v>
      </c>
      <c r="Q761" s="7">
        <f t="shared" si="44"/>
        <v>79.89</v>
      </c>
      <c r="R761" s="7">
        <f t="shared" si="45"/>
        <v>39.549999999999997</v>
      </c>
      <c r="S761" s="7">
        <f t="shared" si="46"/>
        <v>40.340000000000003</v>
      </c>
      <c r="T761" s="9">
        <f t="shared" si="47"/>
        <v>0.50494429841031419</v>
      </c>
      <c r="U761" s="10">
        <f>YEAR(SalesDataTable[[#This Row],[Order Date]])</f>
        <v>2026</v>
      </c>
      <c r="V761" s="9" t="str">
        <f>"Q"&amp;ROUNDUP(MONTH(SalesDataTable[[#This Row],[Order Date]])/3,0)</f>
        <v>Q2</v>
      </c>
      <c r="W761" s="6">
        <f>MONTH(SalesDataTable[[#This Row],[Order Date]])</f>
        <v>5</v>
      </c>
      <c r="X761" s="9" t="str">
        <f>TEXT(SalesDataTable[[#This Row],[Order Date]],"mmm")</f>
        <v>May</v>
      </c>
    </row>
    <row r="762" spans="1:24" ht="15.5">
      <c r="A762" s="3">
        <v>68</v>
      </c>
      <c r="B762" s="4">
        <v>46150</v>
      </c>
      <c r="C762" s="12">
        <f>YEAR(SalesDataTable[[#This Row],[Order Date]])</f>
        <v>2026</v>
      </c>
      <c r="D762" s="15" t="str">
        <f>"Q"&amp;ROUNDUP(MONTH(SalesDataTable[[#This Row],[Order Date]])/3,0)</f>
        <v>Q2</v>
      </c>
      <c r="E762" s="12">
        <f>MONTH(SalesDataTable[[#This Row],[Order Date]])</f>
        <v>5</v>
      </c>
      <c r="F762" s="12" t="str">
        <f>TEXT(SalesDataTable[[#This Row],[Order Date]], "mmm")</f>
        <v>May</v>
      </c>
      <c r="G762" s="5" t="s">
        <v>20</v>
      </c>
      <c r="H762" s="5" t="s">
        <v>31</v>
      </c>
      <c r="I762" s="5" t="s">
        <v>19</v>
      </c>
      <c r="J762" s="5" t="s">
        <v>13</v>
      </c>
      <c r="K762" s="5" t="s">
        <v>34</v>
      </c>
      <c r="L762" s="5" t="s">
        <v>35</v>
      </c>
      <c r="M762" s="6">
        <v>1</v>
      </c>
      <c r="N762" s="7">
        <v>39.5</v>
      </c>
      <c r="O762" s="8">
        <v>0</v>
      </c>
      <c r="P762" s="7">
        <v>14.68</v>
      </c>
      <c r="Q762" s="7">
        <f t="shared" si="44"/>
        <v>39.5</v>
      </c>
      <c r="R762" s="7">
        <f t="shared" si="45"/>
        <v>14.68</v>
      </c>
      <c r="S762" s="7">
        <f t="shared" si="46"/>
        <v>24.82</v>
      </c>
      <c r="T762" s="9">
        <f t="shared" si="47"/>
        <v>0.62835443037974681</v>
      </c>
      <c r="U762" s="10">
        <f>YEAR(SalesDataTable[[#This Row],[Order Date]])</f>
        <v>2026</v>
      </c>
      <c r="V762" s="9" t="str">
        <f>"Q"&amp;ROUNDUP(MONTH(SalesDataTable[[#This Row],[Order Date]])/3,0)</f>
        <v>Q2</v>
      </c>
      <c r="W762" s="6">
        <f>MONTH(SalesDataTable[[#This Row],[Order Date]])</f>
        <v>5</v>
      </c>
      <c r="X762" s="9" t="str">
        <f>TEXT(SalesDataTable[[#This Row],[Order Date]],"mmm")</f>
        <v>May</v>
      </c>
    </row>
    <row r="763" spans="1:24" ht="15.5">
      <c r="A763" s="3">
        <v>1352</v>
      </c>
      <c r="B763" s="4">
        <v>46150</v>
      </c>
      <c r="C763" s="12">
        <f>YEAR(SalesDataTable[[#This Row],[Order Date]])</f>
        <v>2026</v>
      </c>
      <c r="D763" s="15" t="str">
        <f>"Q"&amp;ROUNDUP(MONTH(SalesDataTable[[#This Row],[Order Date]])/3,0)</f>
        <v>Q2</v>
      </c>
      <c r="E763" s="12">
        <f>MONTH(SalesDataTable[[#This Row],[Order Date]])</f>
        <v>5</v>
      </c>
      <c r="F763" s="12" t="str">
        <f>TEXT(SalesDataTable[[#This Row],[Order Date]], "mmm")</f>
        <v>May</v>
      </c>
      <c r="G763" s="5" t="s">
        <v>20</v>
      </c>
      <c r="H763" s="5" t="s">
        <v>31</v>
      </c>
      <c r="I763" s="5" t="s">
        <v>2</v>
      </c>
      <c r="J763" s="5" t="s">
        <v>3</v>
      </c>
      <c r="K763" s="5" t="s">
        <v>4</v>
      </c>
      <c r="L763" s="5" t="s">
        <v>5</v>
      </c>
      <c r="M763" s="6">
        <v>1</v>
      </c>
      <c r="N763" s="7">
        <v>80.7</v>
      </c>
      <c r="O763" s="8">
        <v>0</v>
      </c>
      <c r="P763" s="7">
        <v>41.88</v>
      </c>
      <c r="Q763" s="7">
        <f t="shared" si="44"/>
        <v>80.7</v>
      </c>
      <c r="R763" s="7">
        <f t="shared" si="45"/>
        <v>41.88</v>
      </c>
      <c r="S763" s="7">
        <f t="shared" si="46"/>
        <v>38.82</v>
      </c>
      <c r="T763" s="9">
        <f t="shared" si="47"/>
        <v>0.48104089219330853</v>
      </c>
      <c r="U763" s="10">
        <f>YEAR(SalesDataTable[[#This Row],[Order Date]])</f>
        <v>2026</v>
      </c>
      <c r="V763" s="9" t="str">
        <f>"Q"&amp;ROUNDUP(MONTH(SalesDataTable[[#This Row],[Order Date]])/3,0)</f>
        <v>Q2</v>
      </c>
      <c r="W763" s="6">
        <f>MONTH(SalesDataTable[[#This Row],[Order Date]])</f>
        <v>5</v>
      </c>
      <c r="X763" s="9" t="str">
        <f>TEXT(SalesDataTable[[#This Row],[Order Date]],"mmm")</f>
        <v>May</v>
      </c>
    </row>
    <row r="764" spans="1:24" ht="15.5">
      <c r="A764" s="3">
        <v>2526</v>
      </c>
      <c r="B764" s="4">
        <v>46150</v>
      </c>
      <c r="C764" s="12">
        <f>YEAR(SalesDataTable[[#This Row],[Order Date]])</f>
        <v>2026</v>
      </c>
      <c r="D764" s="15" t="str">
        <f>"Q"&amp;ROUNDUP(MONTH(SalesDataTable[[#This Row],[Order Date]])/3,0)</f>
        <v>Q2</v>
      </c>
      <c r="E764" s="12">
        <f>MONTH(SalesDataTable[[#This Row],[Order Date]])</f>
        <v>5</v>
      </c>
      <c r="F764" s="12" t="str">
        <f>TEXT(SalesDataTable[[#This Row],[Order Date]], "mmm")</f>
        <v>May</v>
      </c>
      <c r="G764" s="5" t="s">
        <v>6</v>
      </c>
      <c r="H764" s="5" t="s">
        <v>49</v>
      </c>
      <c r="I764" s="5" t="s">
        <v>2</v>
      </c>
      <c r="J764" s="5" t="s">
        <v>13</v>
      </c>
      <c r="K764" s="5" t="s">
        <v>23</v>
      </c>
      <c r="L764" s="5" t="s">
        <v>40</v>
      </c>
      <c r="M764" s="6">
        <v>1</v>
      </c>
      <c r="N764" s="7">
        <v>80.86</v>
      </c>
      <c r="O764" s="8">
        <v>0</v>
      </c>
      <c r="P764" s="7">
        <v>38.44</v>
      </c>
      <c r="Q764" s="7">
        <f t="shared" si="44"/>
        <v>80.86</v>
      </c>
      <c r="R764" s="7">
        <f t="shared" si="45"/>
        <v>38.44</v>
      </c>
      <c r="S764" s="7">
        <f t="shared" si="46"/>
        <v>42.42</v>
      </c>
      <c r="T764" s="9">
        <f t="shared" si="47"/>
        <v>0.52461043779371752</v>
      </c>
      <c r="U764" s="10">
        <f>YEAR(SalesDataTable[[#This Row],[Order Date]])</f>
        <v>2026</v>
      </c>
      <c r="V764" s="9" t="str">
        <f>"Q"&amp;ROUNDUP(MONTH(SalesDataTable[[#This Row],[Order Date]])/3,0)</f>
        <v>Q2</v>
      </c>
      <c r="W764" s="6">
        <f>MONTH(SalesDataTable[[#This Row],[Order Date]])</f>
        <v>5</v>
      </c>
      <c r="X764" s="9" t="str">
        <f>TEXT(SalesDataTable[[#This Row],[Order Date]],"mmm")</f>
        <v>May</v>
      </c>
    </row>
    <row r="765" spans="1:24" ht="15.5">
      <c r="A765" s="3">
        <v>3298</v>
      </c>
      <c r="B765" s="4">
        <v>46150</v>
      </c>
      <c r="C765" s="12">
        <f>YEAR(SalesDataTable[[#This Row],[Order Date]])</f>
        <v>2026</v>
      </c>
      <c r="D765" s="15" t="str">
        <f>"Q"&amp;ROUNDUP(MONTH(SalesDataTable[[#This Row],[Order Date]])/3,0)</f>
        <v>Q2</v>
      </c>
      <c r="E765" s="12">
        <f>MONTH(SalesDataTable[[#This Row],[Order Date]])</f>
        <v>5</v>
      </c>
      <c r="F765" s="12" t="str">
        <f>TEXT(SalesDataTable[[#This Row],[Order Date]], "mmm")</f>
        <v>May</v>
      </c>
      <c r="G765" s="5" t="s">
        <v>6</v>
      </c>
      <c r="H765" s="5" t="s">
        <v>49</v>
      </c>
      <c r="I765" s="5" t="s">
        <v>28</v>
      </c>
      <c r="J765" s="5" t="s">
        <v>13</v>
      </c>
      <c r="K765" s="5" t="s">
        <v>23</v>
      </c>
      <c r="L765" s="5" t="s">
        <v>24</v>
      </c>
      <c r="M765" s="6">
        <v>2</v>
      </c>
      <c r="N765" s="7">
        <v>337.7</v>
      </c>
      <c r="O765" s="8">
        <v>0.1</v>
      </c>
      <c r="P765" s="7">
        <v>192.16</v>
      </c>
      <c r="Q765" s="7">
        <f t="shared" si="44"/>
        <v>607.86</v>
      </c>
      <c r="R765" s="7">
        <f t="shared" si="45"/>
        <v>384.32</v>
      </c>
      <c r="S765" s="7">
        <f t="shared" si="46"/>
        <v>223.54000000000002</v>
      </c>
      <c r="T765" s="9">
        <f t="shared" si="47"/>
        <v>0.36774915276543946</v>
      </c>
      <c r="U765" s="10">
        <f>YEAR(SalesDataTable[[#This Row],[Order Date]])</f>
        <v>2026</v>
      </c>
      <c r="V765" s="9" t="str">
        <f>"Q"&amp;ROUNDUP(MONTH(SalesDataTable[[#This Row],[Order Date]])/3,0)</f>
        <v>Q2</v>
      </c>
      <c r="W765" s="6">
        <f>MONTH(SalesDataTable[[#This Row],[Order Date]])</f>
        <v>5</v>
      </c>
      <c r="X765" s="9" t="str">
        <f>TEXT(SalesDataTable[[#This Row],[Order Date]],"mmm")</f>
        <v>May</v>
      </c>
    </row>
    <row r="766" spans="1:24" ht="15.5">
      <c r="A766" s="3">
        <v>3510</v>
      </c>
      <c r="B766" s="4">
        <v>46150</v>
      </c>
      <c r="C766" s="12">
        <f>YEAR(SalesDataTable[[#This Row],[Order Date]])</f>
        <v>2026</v>
      </c>
      <c r="D766" s="15" t="str">
        <f>"Q"&amp;ROUNDUP(MONTH(SalesDataTable[[#This Row],[Order Date]])/3,0)</f>
        <v>Q2</v>
      </c>
      <c r="E766" s="12">
        <f>MONTH(SalesDataTable[[#This Row],[Order Date]])</f>
        <v>5</v>
      </c>
      <c r="F766" s="12" t="str">
        <f>TEXT(SalesDataTable[[#This Row],[Order Date]], "mmm")</f>
        <v>May</v>
      </c>
      <c r="G766" s="5" t="s">
        <v>11</v>
      </c>
      <c r="H766" s="5" t="s">
        <v>12</v>
      </c>
      <c r="I766" s="5" t="s">
        <v>2</v>
      </c>
      <c r="J766" s="5" t="s">
        <v>3</v>
      </c>
      <c r="K766" s="5" t="s">
        <v>23</v>
      </c>
      <c r="L766" s="5" t="s">
        <v>51</v>
      </c>
      <c r="M766" s="6">
        <v>4</v>
      </c>
      <c r="N766" s="7">
        <v>121.81</v>
      </c>
      <c r="O766" s="8">
        <v>0</v>
      </c>
      <c r="P766" s="7">
        <v>58.95</v>
      </c>
      <c r="Q766" s="7">
        <f t="shared" si="44"/>
        <v>487.24</v>
      </c>
      <c r="R766" s="7">
        <f t="shared" si="45"/>
        <v>235.8</v>
      </c>
      <c r="S766" s="7">
        <f t="shared" si="46"/>
        <v>251.44</v>
      </c>
      <c r="T766" s="9">
        <f t="shared" si="47"/>
        <v>0.5160495854199163</v>
      </c>
      <c r="U766" s="10">
        <f>YEAR(SalesDataTable[[#This Row],[Order Date]])</f>
        <v>2026</v>
      </c>
      <c r="V766" s="9" t="str">
        <f>"Q"&amp;ROUNDUP(MONTH(SalesDataTable[[#This Row],[Order Date]])/3,0)</f>
        <v>Q2</v>
      </c>
      <c r="W766" s="6">
        <f>MONTH(SalesDataTable[[#This Row],[Order Date]])</f>
        <v>5</v>
      </c>
      <c r="X766" s="9" t="str">
        <f>TEXT(SalesDataTable[[#This Row],[Order Date]],"mmm")</f>
        <v>May</v>
      </c>
    </row>
    <row r="767" spans="1:24" ht="15.5">
      <c r="A767" s="3">
        <v>3638</v>
      </c>
      <c r="B767" s="4">
        <v>46150</v>
      </c>
      <c r="C767" s="12">
        <f>YEAR(SalesDataTable[[#This Row],[Order Date]])</f>
        <v>2026</v>
      </c>
      <c r="D767" s="15" t="str">
        <f>"Q"&amp;ROUNDUP(MONTH(SalesDataTable[[#This Row],[Order Date]])/3,0)</f>
        <v>Q2</v>
      </c>
      <c r="E767" s="12">
        <f>MONTH(SalesDataTable[[#This Row],[Order Date]])</f>
        <v>5</v>
      </c>
      <c r="F767" s="12" t="str">
        <f>TEXT(SalesDataTable[[#This Row],[Order Date]], "mmm")</f>
        <v>May</v>
      </c>
      <c r="G767" s="5" t="s">
        <v>20</v>
      </c>
      <c r="H767" s="5" t="s">
        <v>31</v>
      </c>
      <c r="I767" s="5" t="s">
        <v>8</v>
      </c>
      <c r="J767" s="5" t="s">
        <v>16</v>
      </c>
      <c r="K767" s="5" t="s">
        <v>14</v>
      </c>
      <c r="L767" s="5" t="s">
        <v>48</v>
      </c>
      <c r="M767" s="6">
        <v>10</v>
      </c>
      <c r="N767" s="7">
        <v>168.55</v>
      </c>
      <c r="O767" s="8">
        <v>0.1</v>
      </c>
      <c r="P767" s="7">
        <v>88.85</v>
      </c>
      <c r="Q767" s="7">
        <f t="shared" si="44"/>
        <v>1516.95</v>
      </c>
      <c r="R767" s="7">
        <f t="shared" si="45"/>
        <v>888.5</v>
      </c>
      <c r="S767" s="7">
        <f t="shared" si="46"/>
        <v>628.45000000000005</v>
      </c>
      <c r="T767" s="9">
        <f t="shared" si="47"/>
        <v>0.41428524341606515</v>
      </c>
      <c r="U767" s="10">
        <f>YEAR(SalesDataTable[[#This Row],[Order Date]])</f>
        <v>2026</v>
      </c>
      <c r="V767" s="9" t="str">
        <f>"Q"&amp;ROUNDUP(MONTH(SalesDataTable[[#This Row],[Order Date]])/3,0)</f>
        <v>Q2</v>
      </c>
      <c r="W767" s="6">
        <f>MONTH(SalesDataTable[[#This Row],[Order Date]])</f>
        <v>5</v>
      </c>
      <c r="X767" s="9" t="str">
        <f>TEXT(SalesDataTable[[#This Row],[Order Date]],"mmm")</f>
        <v>May</v>
      </c>
    </row>
    <row r="768" spans="1:24" ht="15.5">
      <c r="A768" s="3">
        <v>3754</v>
      </c>
      <c r="B768" s="4">
        <v>46150</v>
      </c>
      <c r="C768" s="12">
        <f>YEAR(SalesDataTable[[#This Row],[Order Date]])</f>
        <v>2026</v>
      </c>
      <c r="D768" s="15" t="str">
        <f>"Q"&amp;ROUNDUP(MONTH(SalesDataTable[[#This Row],[Order Date]])/3,0)</f>
        <v>Q2</v>
      </c>
      <c r="E768" s="12">
        <f>MONTH(SalesDataTable[[#This Row],[Order Date]])</f>
        <v>5</v>
      </c>
      <c r="F768" s="12" t="str">
        <f>TEXT(SalesDataTable[[#This Row],[Order Date]], "mmm")</f>
        <v>May</v>
      </c>
      <c r="G768" s="5" t="s">
        <v>6</v>
      </c>
      <c r="H768" s="5" t="s">
        <v>43</v>
      </c>
      <c r="I768" s="5" t="s">
        <v>2</v>
      </c>
      <c r="J768" s="5" t="s">
        <v>3</v>
      </c>
      <c r="K768" s="5" t="s">
        <v>4</v>
      </c>
      <c r="L768" s="5" t="s">
        <v>26</v>
      </c>
      <c r="M768" s="6">
        <v>1</v>
      </c>
      <c r="N768" s="7">
        <v>39.42</v>
      </c>
      <c r="O768" s="8">
        <v>0.05</v>
      </c>
      <c r="P768" s="7">
        <v>16.77</v>
      </c>
      <c r="Q768" s="7">
        <f t="shared" si="44"/>
        <v>37.448999999999998</v>
      </c>
      <c r="R768" s="7">
        <f t="shared" si="45"/>
        <v>16.77</v>
      </c>
      <c r="S768" s="7">
        <f t="shared" si="46"/>
        <v>20.678999999999998</v>
      </c>
      <c r="T768" s="9">
        <f t="shared" si="47"/>
        <v>0.55219097973243614</v>
      </c>
      <c r="U768" s="10">
        <f>YEAR(SalesDataTable[[#This Row],[Order Date]])</f>
        <v>2026</v>
      </c>
      <c r="V768" s="9" t="str">
        <f>"Q"&amp;ROUNDUP(MONTH(SalesDataTable[[#This Row],[Order Date]])/3,0)</f>
        <v>Q2</v>
      </c>
      <c r="W768" s="6">
        <f>MONTH(SalesDataTable[[#This Row],[Order Date]])</f>
        <v>5</v>
      </c>
      <c r="X768" s="9" t="str">
        <f>TEXT(SalesDataTable[[#This Row],[Order Date]],"mmm")</f>
        <v>May</v>
      </c>
    </row>
    <row r="769" spans="1:24" ht="15.5">
      <c r="A769" s="3">
        <v>4029</v>
      </c>
      <c r="B769" s="4">
        <v>46150</v>
      </c>
      <c r="C769" s="12">
        <f>YEAR(SalesDataTable[[#This Row],[Order Date]])</f>
        <v>2026</v>
      </c>
      <c r="D769" s="15" t="str">
        <f>"Q"&amp;ROUNDUP(MONTH(SalesDataTable[[#This Row],[Order Date]])/3,0)</f>
        <v>Q2</v>
      </c>
      <c r="E769" s="12">
        <f>MONTH(SalesDataTable[[#This Row],[Order Date]])</f>
        <v>5</v>
      </c>
      <c r="F769" s="12" t="str">
        <f>TEXT(SalesDataTable[[#This Row],[Order Date]], "mmm")</f>
        <v>May</v>
      </c>
      <c r="G769" s="5" t="s">
        <v>20</v>
      </c>
      <c r="H769" s="5" t="s">
        <v>47</v>
      </c>
      <c r="I769" s="5" t="s">
        <v>19</v>
      </c>
      <c r="J769" s="5" t="s">
        <v>13</v>
      </c>
      <c r="K769" s="5" t="s">
        <v>14</v>
      </c>
      <c r="L769" s="5" t="s">
        <v>48</v>
      </c>
      <c r="M769" s="6">
        <v>1</v>
      </c>
      <c r="N769" s="7">
        <v>161.36000000000001</v>
      </c>
      <c r="O769" s="8">
        <v>0</v>
      </c>
      <c r="P769" s="7">
        <v>87</v>
      </c>
      <c r="Q769" s="7">
        <f t="shared" si="44"/>
        <v>161.36000000000001</v>
      </c>
      <c r="R769" s="7">
        <f t="shared" si="45"/>
        <v>87</v>
      </c>
      <c r="S769" s="7">
        <f t="shared" si="46"/>
        <v>74.360000000000014</v>
      </c>
      <c r="T769" s="9">
        <f t="shared" si="47"/>
        <v>0.46083292017848293</v>
      </c>
      <c r="U769" s="10">
        <f>YEAR(SalesDataTable[[#This Row],[Order Date]])</f>
        <v>2026</v>
      </c>
      <c r="V769" s="9" t="str">
        <f>"Q"&amp;ROUNDUP(MONTH(SalesDataTable[[#This Row],[Order Date]])/3,0)</f>
        <v>Q2</v>
      </c>
      <c r="W769" s="6">
        <f>MONTH(SalesDataTable[[#This Row],[Order Date]])</f>
        <v>5</v>
      </c>
      <c r="X769" s="9" t="str">
        <f>TEXT(SalesDataTable[[#This Row],[Order Date]],"mmm")</f>
        <v>May</v>
      </c>
    </row>
    <row r="770" spans="1:24" ht="15.5">
      <c r="A770" s="3">
        <v>4651</v>
      </c>
      <c r="B770" s="4">
        <v>46150</v>
      </c>
      <c r="C770" s="12">
        <f>YEAR(SalesDataTable[[#This Row],[Order Date]])</f>
        <v>2026</v>
      </c>
      <c r="D770" s="15" t="str">
        <f>"Q"&amp;ROUNDUP(MONTH(SalesDataTable[[#This Row],[Order Date]])/3,0)</f>
        <v>Q2</v>
      </c>
      <c r="E770" s="12">
        <f>MONTH(SalesDataTable[[#This Row],[Order Date]])</f>
        <v>5</v>
      </c>
      <c r="F770" s="12" t="str">
        <f>TEXT(SalesDataTable[[#This Row],[Order Date]], "mmm")</f>
        <v>May</v>
      </c>
      <c r="G770" s="5" t="s">
        <v>6</v>
      </c>
      <c r="H770" s="5" t="s">
        <v>41</v>
      </c>
      <c r="I770" s="5" t="s">
        <v>2</v>
      </c>
      <c r="J770" s="5" t="s">
        <v>16</v>
      </c>
      <c r="K770" s="5" t="s">
        <v>23</v>
      </c>
      <c r="L770" s="5" t="s">
        <v>51</v>
      </c>
      <c r="M770" s="6">
        <v>1</v>
      </c>
      <c r="N770" s="7">
        <v>123.68</v>
      </c>
      <c r="O770" s="8">
        <v>0</v>
      </c>
      <c r="P770" s="7">
        <v>59.26</v>
      </c>
      <c r="Q770" s="7">
        <f t="shared" ref="Q770:Q833" si="48">M770*N770*(1-O770)</f>
        <v>123.68</v>
      </c>
      <c r="R770" s="7">
        <f t="shared" ref="R770:R833" si="49">M770*P770</f>
        <v>59.26</v>
      </c>
      <c r="S770" s="7">
        <f t="shared" ref="S770:S833" si="50">Q770-R770</f>
        <v>64.420000000000016</v>
      </c>
      <c r="T770" s="9">
        <f t="shared" ref="T770:T833" si="51">IFERROR(S770/Q770,0)</f>
        <v>0.52086028460543343</v>
      </c>
      <c r="U770" s="10">
        <f>YEAR(SalesDataTable[[#This Row],[Order Date]])</f>
        <v>2026</v>
      </c>
      <c r="V770" s="9" t="str">
        <f>"Q"&amp;ROUNDUP(MONTH(SalesDataTable[[#This Row],[Order Date]])/3,0)</f>
        <v>Q2</v>
      </c>
      <c r="W770" s="6">
        <f>MONTH(SalesDataTable[[#This Row],[Order Date]])</f>
        <v>5</v>
      </c>
      <c r="X770" s="9" t="str">
        <f>TEXT(SalesDataTable[[#This Row],[Order Date]],"mmm")</f>
        <v>May</v>
      </c>
    </row>
    <row r="771" spans="1:24" ht="15.5">
      <c r="A771" s="3">
        <v>4886</v>
      </c>
      <c r="B771" s="4">
        <v>46150</v>
      </c>
      <c r="C771" s="12">
        <f>YEAR(SalesDataTable[[#This Row],[Order Date]])</f>
        <v>2026</v>
      </c>
      <c r="D771" s="15" t="str">
        <f>"Q"&amp;ROUNDUP(MONTH(SalesDataTable[[#This Row],[Order Date]])/3,0)</f>
        <v>Q2</v>
      </c>
      <c r="E771" s="12">
        <f>MONTH(SalesDataTable[[#This Row],[Order Date]])</f>
        <v>5</v>
      </c>
      <c r="F771" s="12" t="str">
        <f>TEXT(SalesDataTable[[#This Row],[Order Date]], "mmm")</f>
        <v>May</v>
      </c>
      <c r="G771" s="5" t="s">
        <v>20</v>
      </c>
      <c r="H771" s="5" t="s">
        <v>33</v>
      </c>
      <c r="I771" s="5" t="s">
        <v>28</v>
      </c>
      <c r="J771" s="5" t="s">
        <v>3</v>
      </c>
      <c r="K771" s="5" t="s">
        <v>9</v>
      </c>
      <c r="L771" s="5" t="s">
        <v>17</v>
      </c>
      <c r="M771" s="6">
        <v>1</v>
      </c>
      <c r="N771" s="7">
        <v>146.29</v>
      </c>
      <c r="O771" s="8">
        <v>0</v>
      </c>
      <c r="P771" s="7">
        <v>81.16</v>
      </c>
      <c r="Q771" s="7">
        <f t="shared" si="48"/>
        <v>146.29</v>
      </c>
      <c r="R771" s="7">
        <f t="shared" si="49"/>
        <v>81.16</v>
      </c>
      <c r="S771" s="7">
        <f t="shared" si="50"/>
        <v>65.13</v>
      </c>
      <c r="T771" s="9">
        <f t="shared" si="51"/>
        <v>0.44521156606740037</v>
      </c>
      <c r="U771" s="10">
        <f>YEAR(SalesDataTable[[#This Row],[Order Date]])</f>
        <v>2026</v>
      </c>
      <c r="V771" s="9" t="str">
        <f>"Q"&amp;ROUNDUP(MONTH(SalesDataTable[[#This Row],[Order Date]])/3,0)</f>
        <v>Q2</v>
      </c>
      <c r="W771" s="6">
        <f>MONTH(SalesDataTable[[#This Row],[Order Date]])</f>
        <v>5</v>
      </c>
      <c r="X771" s="9" t="str">
        <f>TEXT(SalesDataTable[[#This Row],[Order Date]],"mmm")</f>
        <v>May</v>
      </c>
    </row>
    <row r="772" spans="1:24" ht="15.5">
      <c r="A772" s="3">
        <v>162</v>
      </c>
      <c r="B772" s="4">
        <v>46151</v>
      </c>
      <c r="C772" s="12">
        <f>YEAR(SalesDataTable[[#This Row],[Order Date]])</f>
        <v>2026</v>
      </c>
      <c r="D772" s="15" t="str">
        <f>"Q"&amp;ROUNDUP(MONTH(SalesDataTable[[#This Row],[Order Date]])/3,0)</f>
        <v>Q2</v>
      </c>
      <c r="E772" s="12">
        <f>MONTH(SalesDataTable[[#This Row],[Order Date]])</f>
        <v>5</v>
      </c>
      <c r="F772" s="12" t="str">
        <f>TEXT(SalesDataTable[[#This Row],[Order Date]], "mmm")</f>
        <v>May</v>
      </c>
      <c r="G772" s="5" t="s">
        <v>0</v>
      </c>
      <c r="H772" s="5" t="s">
        <v>1</v>
      </c>
      <c r="I772" s="5" t="s">
        <v>2</v>
      </c>
      <c r="J772" s="5" t="s">
        <v>13</v>
      </c>
      <c r="K772" s="5" t="s">
        <v>14</v>
      </c>
      <c r="L772" s="5" t="s">
        <v>48</v>
      </c>
      <c r="M772" s="6">
        <v>2</v>
      </c>
      <c r="N772" s="7">
        <v>164.95</v>
      </c>
      <c r="O772" s="8">
        <v>0.1</v>
      </c>
      <c r="P772" s="7">
        <v>86.27</v>
      </c>
      <c r="Q772" s="7">
        <f t="shared" si="48"/>
        <v>296.90999999999997</v>
      </c>
      <c r="R772" s="7">
        <f t="shared" si="49"/>
        <v>172.54</v>
      </c>
      <c r="S772" s="7">
        <f t="shared" si="50"/>
        <v>124.36999999999998</v>
      </c>
      <c r="T772" s="9">
        <f t="shared" si="51"/>
        <v>0.41888114243373409</v>
      </c>
      <c r="U772" s="10">
        <f>YEAR(SalesDataTable[[#This Row],[Order Date]])</f>
        <v>2026</v>
      </c>
      <c r="V772" s="9" t="str">
        <f>"Q"&amp;ROUNDUP(MONTH(SalesDataTable[[#This Row],[Order Date]])/3,0)</f>
        <v>Q2</v>
      </c>
      <c r="W772" s="6">
        <f>MONTH(SalesDataTable[[#This Row],[Order Date]])</f>
        <v>5</v>
      </c>
      <c r="X772" s="9" t="str">
        <f>TEXT(SalesDataTable[[#This Row],[Order Date]],"mmm")</f>
        <v>May</v>
      </c>
    </row>
    <row r="773" spans="1:24" ht="15.5">
      <c r="A773" s="3">
        <v>184</v>
      </c>
      <c r="B773" s="4">
        <v>46151</v>
      </c>
      <c r="C773" s="12">
        <f>YEAR(SalesDataTable[[#This Row],[Order Date]])</f>
        <v>2026</v>
      </c>
      <c r="D773" s="15" t="str">
        <f>"Q"&amp;ROUNDUP(MONTH(SalesDataTable[[#This Row],[Order Date]])/3,0)</f>
        <v>Q2</v>
      </c>
      <c r="E773" s="12">
        <f>MONTH(SalesDataTable[[#This Row],[Order Date]])</f>
        <v>5</v>
      </c>
      <c r="F773" s="12" t="str">
        <f>TEXT(SalesDataTable[[#This Row],[Order Date]], "mmm")</f>
        <v>May</v>
      </c>
      <c r="G773" s="5" t="s">
        <v>0</v>
      </c>
      <c r="H773" s="5" t="s">
        <v>50</v>
      </c>
      <c r="I773" s="5" t="s">
        <v>19</v>
      </c>
      <c r="J773" s="5" t="s">
        <v>16</v>
      </c>
      <c r="K773" s="5" t="s">
        <v>9</v>
      </c>
      <c r="L773" s="5" t="s">
        <v>10</v>
      </c>
      <c r="M773" s="6">
        <v>2</v>
      </c>
      <c r="N773" s="7">
        <v>91.59</v>
      </c>
      <c r="O773" s="8">
        <v>0</v>
      </c>
      <c r="P773" s="7">
        <v>44.97</v>
      </c>
      <c r="Q773" s="7">
        <f t="shared" si="48"/>
        <v>183.18</v>
      </c>
      <c r="R773" s="7">
        <f t="shared" si="49"/>
        <v>89.94</v>
      </c>
      <c r="S773" s="7">
        <f t="shared" si="50"/>
        <v>93.240000000000009</v>
      </c>
      <c r="T773" s="9">
        <f t="shared" si="51"/>
        <v>0.50900753357353423</v>
      </c>
      <c r="U773" s="10">
        <f>YEAR(SalesDataTable[[#This Row],[Order Date]])</f>
        <v>2026</v>
      </c>
      <c r="V773" s="9" t="str">
        <f>"Q"&amp;ROUNDUP(MONTH(SalesDataTable[[#This Row],[Order Date]])/3,0)</f>
        <v>Q2</v>
      </c>
      <c r="W773" s="6">
        <f>MONTH(SalesDataTable[[#This Row],[Order Date]])</f>
        <v>5</v>
      </c>
      <c r="X773" s="9" t="str">
        <f>TEXT(SalesDataTable[[#This Row],[Order Date]],"mmm")</f>
        <v>May</v>
      </c>
    </row>
    <row r="774" spans="1:24" ht="15.5">
      <c r="A774" s="3">
        <v>328</v>
      </c>
      <c r="B774" s="4">
        <v>46151</v>
      </c>
      <c r="C774" s="12">
        <f>YEAR(SalesDataTable[[#This Row],[Order Date]])</f>
        <v>2026</v>
      </c>
      <c r="D774" s="15" t="str">
        <f>"Q"&amp;ROUNDUP(MONTH(SalesDataTable[[#This Row],[Order Date]])/3,0)</f>
        <v>Q2</v>
      </c>
      <c r="E774" s="12">
        <f>MONTH(SalesDataTable[[#This Row],[Order Date]])</f>
        <v>5</v>
      </c>
      <c r="F774" s="12" t="str">
        <f>TEXT(SalesDataTable[[#This Row],[Order Date]], "mmm")</f>
        <v>May</v>
      </c>
      <c r="G774" s="5" t="s">
        <v>20</v>
      </c>
      <c r="H774" s="5" t="s">
        <v>47</v>
      </c>
      <c r="I774" s="5" t="s">
        <v>2</v>
      </c>
      <c r="J774" s="5" t="s">
        <v>3</v>
      </c>
      <c r="K774" s="5" t="s">
        <v>34</v>
      </c>
      <c r="L774" s="5" t="s">
        <v>45</v>
      </c>
      <c r="M774" s="6">
        <v>1</v>
      </c>
      <c r="N774" s="7">
        <v>51.78</v>
      </c>
      <c r="O774" s="8">
        <v>0.1</v>
      </c>
      <c r="P774" s="7">
        <v>21.63</v>
      </c>
      <c r="Q774" s="7">
        <f t="shared" si="48"/>
        <v>46.602000000000004</v>
      </c>
      <c r="R774" s="7">
        <f t="shared" si="49"/>
        <v>21.63</v>
      </c>
      <c r="S774" s="7">
        <f t="shared" si="50"/>
        <v>24.972000000000005</v>
      </c>
      <c r="T774" s="9">
        <f t="shared" si="51"/>
        <v>0.53585683017896235</v>
      </c>
      <c r="U774" s="10">
        <f>YEAR(SalesDataTable[[#This Row],[Order Date]])</f>
        <v>2026</v>
      </c>
      <c r="V774" s="9" t="str">
        <f>"Q"&amp;ROUNDUP(MONTH(SalesDataTable[[#This Row],[Order Date]])/3,0)</f>
        <v>Q2</v>
      </c>
      <c r="W774" s="6">
        <f>MONTH(SalesDataTable[[#This Row],[Order Date]])</f>
        <v>5</v>
      </c>
      <c r="X774" s="9" t="str">
        <f>TEXT(SalesDataTable[[#This Row],[Order Date]],"mmm")</f>
        <v>May</v>
      </c>
    </row>
    <row r="775" spans="1:24" ht="15.5">
      <c r="A775" s="3">
        <v>908</v>
      </c>
      <c r="B775" s="4">
        <v>46151</v>
      </c>
      <c r="C775" s="12">
        <f>YEAR(SalesDataTable[[#This Row],[Order Date]])</f>
        <v>2026</v>
      </c>
      <c r="D775" s="15" t="str">
        <f>"Q"&amp;ROUNDUP(MONTH(SalesDataTable[[#This Row],[Order Date]])/3,0)</f>
        <v>Q2</v>
      </c>
      <c r="E775" s="12">
        <f>MONTH(SalesDataTable[[#This Row],[Order Date]])</f>
        <v>5</v>
      </c>
      <c r="F775" s="12" t="str">
        <f>TEXT(SalesDataTable[[#This Row],[Order Date]], "mmm")</f>
        <v>May</v>
      </c>
      <c r="G775" s="5" t="s">
        <v>20</v>
      </c>
      <c r="H775" s="5" t="s">
        <v>33</v>
      </c>
      <c r="I775" s="5" t="s">
        <v>19</v>
      </c>
      <c r="J775" s="5" t="s">
        <v>3</v>
      </c>
      <c r="K775" s="5" t="s">
        <v>14</v>
      </c>
      <c r="L775" s="5" t="s">
        <v>32</v>
      </c>
      <c r="M775" s="6">
        <v>2</v>
      </c>
      <c r="N775" s="7">
        <v>46.25</v>
      </c>
      <c r="O775" s="8">
        <v>0</v>
      </c>
      <c r="P775" s="7">
        <v>18.12</v>
      </c>
      <c r="Q775" s="7">
        <f t="shared" si="48"/>
        <v>92.5</v>
      </c>
      <c r="R775" s="7">
        <f t="shared" si="49"/>
        <v>36.24</v>
      </c>
      <c r="S775" s="7">
        <f t="shared" si="50"/>
        <v>56.26</v>
      </c>
      <c r="T775" s="9">
        <f t="shared" si="51"/>
        <v>0.60821621621621624</v>
      </c>
      <c r="U775" s="10">
        <f>YEAR(SalesDataTable[[#This Row],[Order Date]])</f>
        <v>2026</v>
      </c>
      <c r="V775" s="9" t="str">
        <f>"Q"&amp;ROUNDUP(MONTH(SalesDataTable[[#This Row],[Order Date]])/3,0)</f>
        <v>Q2</v>
      </c>
      <c r="W775" s="6">
        <f>MONTH(SalesDataTable[[#This Row],[Order Date]])</f>
        <v>5</v>
      </c>
      <c r="X775" s="9" t="str">
        <f>TEXT(SalesDataTable[[#This Row],[Order Date]],"mmm")</f>
        <v>May</v>
      </c>
    </row>
    <row r="776" spans="1:24" ht="15.5">
      <c r="A776" s="3">
        <v>3159</v>
      </c>
      <c r="B776" s="4">
        <v>46151</v>
      </c>
      <c r="C776" s="12">
        <f>YEAR(SalesDataTable[[#This Row],[Order Date]])</f>
        <v>2026</v>
      </c>
      <c r="D776" s="15" t="str">
        <f>"Q"&amp;ROUNDUP(MONTH(SalesDataTable[[#This Row],[Order Date]])/3,0)</f>
        <v>Q2</v>
      </c>
      <c r="E776" s="12">
        <f>MONTH(SalesDataTable[[#This Row],[Order Date]])</f>
        <v>5</v>
      </c>
      <c r="F776" s="12" t="str">
        <f>TEXT(SalesDataTable[[#This Row],[Order Date]], "mmm")</f>
        <v>May</v>
      </c>
      <c r="G776" s="5" t="s">
        <v>0</v>
      </c>
      <c r="H776" s="5" t="s">
        <v>1</v>
      </c>
      <c r="I776" s="5" t="s">
        <v>2</v>
      </c>
      <c r="J776" s="5" t="s">
        <v>3</v>
      </c>
      <c r="K776" s="5" t="s">
        <v>23</v>
      </c>
      <c r="L776" s="5" t="s">
        <v>29</v>
      </c>
      <c r="M776" s="6">
        <v>3</v>
      </c>
      <c r="N776" s="7">
        <v>198.5</v>
      </c>
      <c r="O776" s="8">
        <v>0</v>
      </c>
      <c r="P776" s="7">
        <v>102.23</v>
      </c>
      <c r="Q776" s="7">
        <f t="shared" si="48"/>
        <v>595.5</v>
      </c>
      <c r="R776" s="7">
        <f t="shared" si="49"/>
        <v>306.69</v>
      </c>
      <c r="S776" s="7">
        <f t="shared" si="50"/>
        <v>288.81</v>
      </c>
      <c r="T776" s="9">
        <f t="shared" si="51"/>
        <v>0.48498740554156172</v>
      </c>
      <c r="U776" s="10">
        <f>YEAR(SalesDataTable[[#This Row],[Order Date]])</f>
        <v>2026</v>
      </c>
      <c r="V776" s="9" t="str">
        <f>"Q"&amp;ROUNDUP(MONTH(SalesDataTable[[#This Row],[Order Date]])/3,0)</f>
        <v>Q2</v>
      </c>
      <c r="W776" s="6">
        <f>MONTH(SalesDataTable[[#This Row],[Order Date]])</f>
        <v>5</v>
      </c>
      <c r="X776" s="9" t="str">
        <f>TEXT(SalesDataTable[[#This Row],[Order Date]],"mmm")</f>
        <v>May</v>
      </c>
    </row>
    <row r="777" spans="1:24" ht="15.5">
      <c r="A777" s="3">
        <v>4509</v>
      </c>
      <c r="B777" s="4">
        <v>46151</v>
      </c>
      <c r="C777" s="12">
        <f>YEAR(SalesDataTable[[#This Row],[Order Date]])</f>
        <v>2026</v>
      </c>
      <c r="D777" s="15" t="str">
        <f>"Q"&amp;ROUNDUP(MONTH(SalesDataTable[[#This Row],[Order Date]])/3,0)</f>
        <v>Q2</v>
      </c>
      <c r="E777" s="12">
        <f>MONTH(SalesDataTable[[#This Row],[Order Date]])</f>
        <v>5</v>
      </c>
      <c r="F777" s="12" t="str">
        <f>TEXT(SalesDataTable[[#This Row],[Order Date]], "mmm")</f>
        <v>May</v>
      </c>
      <c r="G777" s="5" t="s">
        <v>20</v>
      </c>
      <c r="H777" s="5" t="s">
        <v>33</v>
      </c>
      <c r="I777" s="5" t="s">
        <v>2</v>
      </c>
      <c r="J777" s="5" t="s">
        <v>13</v>
      </c>
      <c r="K777" s="5" t="s">
        <v>9</v>
      </c>
      <c r="L777" s="5" t="s">
        <v>37</v>
      </c>
      <c r="M777" s="6">
        <v>1</v>
      </c>
      <c r="N777" s="7">
        <v>152.80000000000001</v>
      </c>
      <c r="O777" s="8">
        <v>0.1</v>
      </c>
      <c r="P777" s="7">
        <v>77.67</v>
      </c>
      <c r="Q777" s="7">
        <f t="shared" si="48"/>
        <v>137.52000000000001</v>
      </c>
      <c r="R777" s="7">
        <f t="shared" si="49"/>
        <v>77.67</v>
      </c>
      <c r="S777" s="7">
        <f t="shared" si="50"/>
        <v>59.850000000000009</v>
      </c>
      <c r="T777" s="9">
        <f t="shared" si="51"/>
        <v>0.43520942408376967</v>
      </c>
      <c r="U777" s="10">
        <f>YEAR(SalesDataTable[[#This Row],[Order Date]])</f>
        <v>2026</v>
      </c>
      <c r="V777" s="9" t="str">
        <f>"Q"&amp;ROUNDUP(MONTH(SalesDataTable[[#This Row],[Order Date]])/3,0)</f>
        <v>Q2</v>
      </c>
      <c r="W777" s="6">
        <f>MONTH(SalesDataTable[[#This Row],[Order Date]])</f>
        <v>5</v>
      </c>
      <c r="X777" s="9" t="str">
        <f>TEXT(SalesDataTable[[#This Row],[Order Date]],"mmm")</f>
        <v>May</v>
      </c>
    </row>
    <row r="778" spans="1:24" ht="15.5">
      <c r="A778" s="3">
        <v>4677</v>
      </c>
      <c r="B778" s="4">
        <v>46151</v>
      </c>
      <c r="C778" s="12">
        <f>YEAR(SalesDataTable[[#This Row],[Order Date]])</f>
        <v>2026</v>
      </c>
      <c r="D778" s="15" t="str">
        <f>"Q"&amp;ROUNDUP(MONTH(SalesDataTable[[#This Row],[Order Date]])/3,0)</f>
        <v>Q2</v>
      </c>
      <c r="E778" s="12">
        <f>MONTH(SalesDataTable[[#This Row],[Order Date]])</f>
        <v>5</v>
      </c>
      <c r="F778" s="12" t="str">
        <f>TEXT(SalesDataTable[[#This Row],[Order Date]], "mmm")</f>
        <v>May</v>
      </c>
      <c r="G778" s="5" t="s">
        <v>6</v>
      </c>
      <c r="H778" s="5" t="s">
        <v>49</v>
      </c>
      <c r="I778" s="5" t="s">
        <v>2</v>
      </c>
      <c r="J778" s="5" t="s">
        <v>16</v>
      </c>
      <c r="K778" s="5" t="s">
        <v>14</v>
      </c>
      <c r="L778" s="5" t="s">
        <v>48</v>
      </c>
      <c r="M778" s="6">
        <v>2</v>
      </c>
      <c r="N778" s="7">
        <v>161.47999999999999</v>
      </c>
      <c r="O778" s="8">
        <v>0</v>
      </c>
      <c r="P778" s="7">
        <v>85.03</v>
      </c>
      <c r="Q778" s="7">
        <f t="shared" si="48"/>
        <v>322.95999999999998</v>
      </c>
      <c r="R778" s="7">
        <f t="shared" si="49"/>
        <v>170.06</v>
      </c>
      <c r="S778" s="7">
        <f t="shared" si="50"/>
        <v>152.89999999999998</v>
      </c>
      <c r="T778" s="9">
        <f t="shared" si="51"/>
        <v>0.47343324250681196</v>
      </c>
      <c r="U778" s="10">
        <f>YEAR(SalesDataTable[[#This Row],[Order Date]])</f>
        <v>2026</v>
      </c>
      <c r="V778" s="9" t="str">
        <f>"Q"&amp;ROUNDUP(MONTH(SalesDataTable[[#This Row],[Order Date]])/3,0)</f>
        <v>Q2</v>
      </c>
      <c r="W778" s="6">
        <f>MONTH(SalesDataTable[[#This Row],[Order Date]])</f>
        <v>5</v>
      </c>
      <c r="X778" s="9" t="str">
        <f>TEXT(SalesDataTable[[#This Row],[Order Date]],"mmm")</f>
        <v>May</v>
      </c>
    </row>
    <row r="779" spans="1:24" ht="15.5">
      <c r="A779" s="3">
        <v>4867</v>
      </c>
      <c r="B779" s="4">
        <v>46151</v>
      </c>
      <c r="C779" s="12">
        <f>YEAR(SalesDataTable[[#This Row],[Order Date]])</f>
        <v>2026</v>
      </c>
      <c r="D779" s="15" t="str">
        <f>"Q"&amp;ROUNDUP(MONTH(SalesDataTable[[#This Row],[Order Date]])/3,0)</f>
        <v>Q2</v>
      </c>
      <c r="E779" s="12">
        <f>MONTH(SalesDataTable[[#This Row],[Order Date]])</f>
        <v>5</v>
      </c>
      <c r="F779" s="12" t="str">
        <f>TEXT(SalesDataTable[[#This Row],[Order Date]], "mmm")</f>
        <v>May</v>
      </c>
      <c r="G779" s="5" t="s">
        <v>6</v>
      </c>
      <c r="H779" s="5" t="s">
        <v>27</v>
      </c>
      <c r="I779" s="5" t="s">
        <v>19</v>
      </c>
      <c r="J779" s="5" t="s">
        <v>3</v>
      </c>
      <c r="K779" s="5" t="s">
        <v>4</v>
      </c>
      <c r="L779" s="5" t="s">
        <v>5</v>
      </c>
      <c r="M779" s="6">
        <v>1</v>
      </c>
      <c r="N779" s="7">
        <v>82.86</v>
      </c>
      <c r="O779" s="8">
        <v>0</v>
      </c>
      <c r="P779" s="7">
        <v>42.67</v>
      </c>
      <c r="Q779" s="7">
        <f t="shared" si="48"/>
        <v>82.86</v>
      </c>
      <c r="R779" s="7">
        <f t="shared" si="49"/>
        <v>42.67</v>
      </c>
      <c r="S779" s="7">
        <f t="shared" si="50"/>
        <v>40.19</v>
      </c>
      <c r="T779" s="9">
        <f t="shared" si="51"/>
        <v>0.48503499879314504</v>
      </c>
      <c r="U779" s="10">
        <f>YEAR(SalesDataTable[[#This Row],[Order Date]])</f>
        <v>2026</v>
      </c>
      <c r="V779" s="9" t="str">
        <f>"Q"&amp;ROUNDUP(MONTH(SalesDataTable[[#This Row],[Order Date]])/3,0)</f>
        <v>Q2</v>
      </c>
      <c r="W779" s="6">
        <f>MONTH(SalesDataTable[[#This Row],[Order Date]])</f>
        <v>5</v>
      </c>
      <c r="X779" s="9" t="str">
        <f>TEXT(SalesDataTable[[#This Row],[Order Date]],"mmm")</f>
        <v>May</v>
      </c>
    </row>
    <row r="780" spans="1:24" ht="15.5">
      <c r="A780" s="3">
        <v>1615</v>
      </c>
      <c r="B780" s="4">
        <v>46152</v>
      </c>
      <c r="C780" s="12">
        <f>YEAR(SalesDataTable[[#This Row],[Order Date]])</f>
        <v>2026</v>
      </c>
      <c r="D780" s="15" t="str">
        <f>"Q"&amp;ROUNDUP(MONTH(SalesDataTable[[#This Row],[Order Date]])/3,0)</f>
        <v>Q2</v>
      </c>
      <c r="E780" s="12">
        <f>MONTH(SalesDataTable[[#This Row],[Order Date]])</f>
        <v>5</v>
      </c>
      <c r="F780" s="12" t="str">
        <f>TEXT(SalesDataTable[[#This Row],[Order Date]], "mmm")</f>
        <v>May</v>
      </c>
      <c r="G780" s="5" t="s">
        <v>20</v>
      </c>
      <c r="H780" s="5" t="s">
        <v>21</v>
      </c>
      <c r="I780" s="5" t="s">
        <v>2</v>
      </c>
      <c r="J780" s="5" t="s">
        <v>13</v>
      </c>
      <c r="K780" s="5" t="s">
        <v>34</v>
      </c>
      <c r="L780" s="5" t="s">
        <v>45</v>
      </c>
      <c r="M780" s="6">
        <v>1</v>
      </c>
      <c r="N780" s="7">
        <v>51.15</v>
      </c>
      <c r="O780" s="8">
        <v>0</v>
      </c>
      <c r="P780" s="7">
        <v>21.39</v>
      </c>
      <c r="Q780" s="7">
        <f t="shared" si="48"/>
        <v>51.15</v>
      </c>
      <c r="R780" s="7">
        <f t="shared" si="49"/>
        <v>21.39</v>
      </c>
      <c r="S780" s="7">
        <f t="shared" si="50"/>
        <v>29.759999999999998</v>
      </c>
      <c r="T780" s="9">
        <f t="shared" si="51"/>
        <v>0.58181818181818179</v>
      </c>
      <c r="U780" s="10">
        <f>YEAR(SalesDataTable[[#This Row],[Order Date]])</f>
        <v>2026</v>
      </c>
      <c r="V780" s="9" t="str">
        <f>"Q"&amp;ROUNDUP(MONTH(SalesDataTable[[#This Row],[Order Date]])/3,0)</f>
        <v>Q2</v>
      </c>
      <c r="W780" s="6">
        <f>MONTH(SalesDataTable[[#This Row],[Order Date]])</f>
        <v>5</v>
      </c>
      <c r="X780" s="9" t="str">
        <f>TEXT(SalesDataTable[[#This Row],[Order Date]],"mmm")</f>
        <v>May</v>
      </c>
    </row>
    <row r="781" spans="1:24" ht="15.5">
      <c r="A781" s="3">
        <v>1812</v>
      </c>
      <c r="B781" s="4">
        <v>46152</v>
      </c>
      <c r="C781" s="12">
        <f>YEAR(SalesDataTable[[#This Row],[Order Date]])</f>
        <v>2026</v>
      </c>
      <c r="D781" s="15" t="str">
        <f>"Q"&amp;ROUNDUP(MONTH(SalesDataTable[[#This Row],[Order Date]])/3,0)</f>
        <v>Q2</v>
      </c>
      <c r="E781" s="12">
        <f>MONTH(SalesDataTable[[#This Row],[Order Date]])</f>
        <v>5</v>
      </c>
      <c r="F781" s="12" t="str">
        <f>TEXT(SalesDataTable[[#This Row],[Order Date]], "mmm")</f>
        <v>May</v>
      </c>
      <c r="G781" s="5" t="s">
        <v>11</v>
      </c>
      <c r="H781" s="5" t="s">
        <v>12</v>
      </c>
      <c r="I781" s="5" t="s">
        <v>8</v>
      </c>
      <c r="J781" s="5" t="s">
        <v>16</v>
      </c>
      <c r="K781" s="5" t="s">
        <v>34</v>
      </c>
      <c r="L781" s="5" t="s">
        <v>45</v>
      </c>
      <c r="M781" s="6">
        <v>12</v>
      </c>
      <c r="N781" s="7">
        <v>50.53</v>
      </c>
      <c r="O781" s="8">
        <v>0.1</v>
      </c>
      <c r="P781" s="7">
        <v>22.09</v>
      </c>
      <c r="Q781" s="7">
        <f t="shared" si="48"/>
        <v>545.72400000000005</v>
      </c>
      <c r="R781" s="7">
        <f t="shared" si="49"/>
        <v>265.08</v>
      </c>
      <c r="S781" s="7">
        <f t="shared" si="50"/>
        <v>280.64400000000006</v>
      </c>
      <c r="T781" s="9">
        <f t="shared" si="51"/>
        <v>0.5142599555819426</v>
      </c>
      <c r="U781" s="10">
        <f>YEAR(SalesDataTable[[#This Row],[Order Date]])</f>
        <v>2026</v>
      </c>
      <c r="V781" s="9" t="str">
        <f>"Q"&amp;ROUNDUP(MONTH(SalesDataTable[[#This Row],[Order Date]])/3,0)</f>
        <v>Q2</v>
      </c>
      <c r="W781" s="6">
        <f>MONTH(SalesDataTable[[#This Row],[Order Date]])</f>
        <v>5</v>
      </c>
      <c r="X781" s="9" t="str">
        <f>TEXT(SalesDataTable[[#This Row],[Order Date]],"mmm")</f>
        <v>May</v>
      </c>
    </row>
    <row r="782" spans="1:24" ht="15.5">
      <c r="A782" s="3">
        <v>3645</v>
      </c>
      <c r="B782" s="4">
        <v>46152</v>
      </c>
      <c r="C782" s="12">
        <f>YEAR(SalesDataTable[[#This Row],[Order Date]])</f>
        <v>2026</v>
      </c>
      <c r="D782" s="15" t="str">
        <f>"Q"&amp;ROUNDUP(MONTH(SalesDataTable[[#This Row],[Order Date]])/3,0)</f>
        <v>Q2</v>
      </c>
      <c r="E782" s="12">
        <f>MONTH(SalesDataTable[[#This Row],[Order Date]])</f>
        <v>5</v>
      </c>
      <c r="F782" s="12" t="str">
        <f>TEXT(SalesDataTable[[#This Row],[Order Date]], "mmm")</f>
        <v>May</v>
      </c>
      <c r="G782" s="5" t="s">
        <v>6</v>
      </c>
      <c r="H782" s="5" t="s">
        <v>7</v>
      </c>
      <c r="I782" s="5" t="s">
        <v>28</v>
      </c>
      <c r="J782" s="5" t="s">
        <v>3</v>
      </c>
      <c r="K782" s="5" t="s">
        <v>4</v>
      </c>
      <c r="L782" s="5" t="s">
        <v>22</v>
      </c>
      <c r="M782" s="6">
        <v>2</v>
      </c>
      <c r="N782" s="7">
        <v>50.93</v>
      </c>
      <c r="O782" s="8">
        <v>0</v>
      </c>
      <c r="P782" s="7">
        <v>22.91</v>
      </c>
      <c r="Q782" s="7">
        <f t="shared" si="48"/>
        <v>101.86</v>
      </c>
      <c r="R782" s="7">
        <f t="shared" si="49"/>
        <v>45.82</v>
      </c>
      <c r="S782" s="7">
        <f t="shared" si="50"/>
        <v>56.04</v>
      </c>
      <c r="T782" s="9">
        <f t="shared" si="51"/>
        <v>0.55016689573924993</v>
      </c>
      <c r="U782" s="10">
        <f>YEAR(SalesDataTable[[#This Row],[Order Date]])</f>
        <v>2026</v>
      </c>
      <c r="V782" s="9" t="str">
        <f>"Q"&amp;ROUNDUP(MONTH(SalesDataTable[[#This Row],[Order Date]])/3,0)</f>
        <v>Q2</v>
      </c>
      <c r="W782" s="6">
        <f>MONTH(SalesDataTable[[#This Row],[Order Date]])</f>
        <v>5</v>
      </c>
      <c r="X782" s="9" t="str">
        <f>TEXT(SalesDataTable[[#This Row],[Order Date]],"mmm")</f>
        <v>May</v>
      </c>
    </row>
    <row r="783" spans="1:24" ht="15.5">
      <c r="A783" s="3">
        <v>3804</v>
      </c>
      <c r="B783" s="4">
        <v>46152</v>
      </c>
      <c r="C783" s="12">
        <f>YEAR(SalesDataTable[[#This Row],[Order Date]])</f>
        <v>2026</v>
      </c>
      <c r="D783" s="15" t="str">
        <f>"Q"&amp;ROUNDUP(MONTH(SalesDataTable[[#This Row],[Order Date]])/3,0)</f>
        <v>Q2</v>
      </c>
      <c r="E783" s="12">
        <f>MONTH(SalesDataTable[[#This Row],[Order Date]])</f>
        <v>5</v>
      </c>
      <c r="F783" s="12" t="str">
        <f>TEXT(SalesDataTable[[#This Row],[Order Date]], "mmm")</f>
        <v>May</v>
      </c>
      <c r="G783" s="5" t="s">
        <v>11</v>
      </c>
      <c r="H783" s="5" t="s">
        <v>25</v>
      </c>
      <c r="I783" s="5" t="s">
        <v>2</v>
      </c>
      <c r="J783" s="5" t="s">
        <v>3</v>
      </c>
      <c r="K783" s="5" t="s">
        <v>34</v>
      </c>
      <c r="L783" s="5" t="s">
        <v>45</v>
      </c>
      <c r="M783" s="6">
        <v>2</v>
      </c>
      <c r="N783" s="7">
        <v>50.79</v>
      </c>
      <c r="O783" s="8">
        <v>0.05</v>
      </c>
      <c r="P783" s="7">
        <v>21.83</v>
      </c>
      <c r="Q783" s="7">
        <f t="shared" si="48"/>
        <v>96.500999999999991</v>
      </c>
      <c r="R783" s="7">
        <f t="shared" si="49"/>
        <v>43.66</v>
      </c>
      <c r="S783" s="7">
        <f t="shared" si="50"/>
        <v>52.840999999999994</v>
      </c>
      <c r="T783" s="9">
        <f t="shared" si="51"/>
        <v>0.54756945523880585</v>
      </c>
      <c r="U783" s="10">
        <f>YEAR(SalesDataTable[[#This Row],[Order Date]])</f>
        <v>2026</v>
      </c>
      <c r="V783" s="9" t="str">
        <f>"Q"&amp;ROUNDUP(MONTH(SalesDataTable[[#This Row],[Order Date]])/3,0)</f>
        <v>Q2</v>
      </c>
      <c r="W783" s="6">
        <f>MONTH(SalesDataTable[[#This Row],[Order Date]])</f>
        <v>5</v>
      </c>
      <c r="X783" s="9" t="str">
        <f>TEXT(SalesDataTable[[#This Row],[Order Date]],"mmm")</f>
        <v>May</v>
      </c>
    </row>
    <row r="784" spans="1:24" ht="15.5">
      <c r="A784" s="3">
        <v>4367</v>
      </c>
      <c r="B784" s="4">
        <v>46152</v>
      </c>
      <c r="C784" s="12">
        <f>YEAR(SalesDataTable[[#This Row],[Order Date]])</f>
        <v>2026</v>
      </c>
      <c r="D784" s="15" t="str">
        <f>"Q"&amp;ROUNDUP(MONTH(SalesDataTable[[#This Row],[Order Date]])/3,0)</f>
        <v>Q2</v>
      </c>
      <c r="E784" s="12">
        <f>MONTH(SalesDataTable[[#This Row],[Order Date]])</f>
        <v>5</v>
      </c>
      <c r="F784" s="12" t="str">
        <f>TEXT(SalesDataTable[[#This Row],[Order Date]], "mmm")</f>
        <v>May</v>
      </c>
      <c r="G784" s="5" t="s">
        <v>20</v>
      </c>
      <c r="H784" s="5" t="s">
        <v>33</v>
      </c>
      <c r="I784" s="5" t="s">
        <v>2</v>
      </c>
      <c r="J784" s="5" t="s">
        <v>16</v>
      </c>
      <c r="K784" s="5" t="s">
        <v>14</v>
      </c>
      <c r="L784" s="5" t="s">
        <v>48</v>
      </c>
      <c r="M784" s="6">
        <v>5</v>
      </c>
      <c r="N784" s="7">
        <v>160.94</v>
      </c>
      <c r="O784" s="8">
        <v>0.1</v>
      </c>
      <c r="P784" s="7">
        <v>88.89</v>
      </c>
      <c r="Q784" s="7">
        <f t="shared" si="48"/>
        <v>724.23</v>
      </c>
      <c r="R784" s="7">
        <f t="shared" si="49"/>
        <v>444.45</v>
      </c>
      <c r="S784" s="7">
        <f t="shared" si="50"/>
        <v>279.78000000000003</v>
      </c>
      <c r="T784" s="9">
        <f t="shared" si="51"/>
        <v>0.38631374011018604</v>
      </c>
      <c r="U784" s="10">
        <f>YEAR(SalesDataTable[[#This Row],[Order Date]])</f>
        <v>2026</v>
      </c>
      <c r="V784" s="9" t="str">
        <f>"Q"&amp;ROUNDUP(MONTH(SalesDataTable[[#This Row],[Order Date]])/3,0)</f>
        <v>Q2</v>
      </c>
      <c r="W784" s="6">
        <f>MONTH(SalesDataTable[[#This Row],[Order Date]])</f>
        <v>5</v>
      </c>
      <c r="X784" s="9" t="str">
        <f>TEXT(SalesDataTable[[#This Row],[Order Date]],"mmm")</f>
        <v>May</v>
      </c>
    </row>
    <row r="785" spans="1:24" ht="15.5">
      <c r="A785" s="3">
        <v>4746</v>
      </c>
      <c r="B785" s="4">
        <v>46152</v>
      </c>
      <c r="C785" s="12">
        <f>YEAR(SalesDataTable[[#This Row],[Order Date]])</f>
        <v>2026</v>
      </c>
      <c r="D785" s="15" t="str">
        <f>"Q"&amp;ROUNDUP(MONTH(SalesDataTable[[#This Row],[Order Date]])/3,0)</f>
        <v>Q2</v>
      </c>
      <c r="E785" s="12">
        <f>MONTH(SalesDataTable[[#This Row],[Order Date]])</f>
        <v>5</v>
      </c>
      <c r="F785" s="12" t="str">
        <f>TEXT(SalesDataTable[[#This Row],[Order Date]], "mmm")</f>
        <v>May</v>
      </c>
      <c r="G785" s="5" t="s">
        <v>6</v>
      </c>
      <c r="H785" s="5" t="s">
        <v>7</v>
      </c>
      <c r="I785" s="5" t="s">
        <v>2</v>
      </c>
      <c r="J785" s="5" t="s">
        <v>3</v>
      </c>
      <c r="K785" s="5" t="s">
        <v>34</v>
      </c>
      <c r="L785" s="5" t="s">
        <v>42</v>
      </c>
      <c r="M785" s="6">
        <v>2</v>
      </c>
      <c r="N785" s="7">
        <v>36.409999999999997</v>
      </c>
      <c r="O785" s="8">
        <v>0</v>
      </c>
      <c r="P785" s="7">
        <v>13.92</v>
      </c>
      <c r="Q785" s="7">
        <f t="shared" si="48"/>
        <v>72.819999999999993</v>
      </c>
      <c r="R785" s="7">
        <f t="shared" si="49"/>
        <v>27.84</v>
      </c>
      <c r="S785" s="7">
        <f t="shared" si="50"/>
        <v>44.97999999999999</v>
      </c>
      <c r="T785" s="9">
        <f t="shared" si="51"/>
        <v>0.61768744850315838</v>
      </c>
      <c r="U785" s="10">
        <f>YEAR(SalesDataTable[[#This Row],[Order Date]])</f>
        <v>2026</v>
      </c>
      <c r="V785" s="9" t="str">
        <f>"Q"&amp;ROUNDUP(MONTH(SalesDataTable[[#This Row],[Order Date]])/3,0)</f>
        <v>Q2</v>
      </c>
      <c r="W785" s="6">
        <f>MONTH(SalesDataTable[[#This Row],[Order Date]])</f>
        <v>5</v>
      </c>
      <c r="X785" s="9" t="str">
        <f>TEXT(SalesDataTable[[#This Row],[Order Date]],"mmm")</f>
        <v>May</v>
      </c>
    </row>
    <row r="786" spans="1:24" ht="15.5">
      <c r="A786" s="3">
        <v>4795</v>
      </c>
      <c r="B786" s="4">
        <v>46152</v>
      </c>
      <c r="C786" s="12">
        <f>YEAR(SalesDataTable[[#This Row],[Order Date]])</f>
        <v>2026</v>
      </c>
      <c r="D786" s="15" t="str">
        <f>"Q"&amp;ROUNDUP(MONTH(SalesDataTable[[#This Row],[Order Date]])/3,0)</f>
        <v>Q2</v>
      </c>
      <c r="E786" s="12">
        <f>MONTH(SalesDataTable[[#This Row],[Order Date]])</f>
        <v>5</v>
      </c>
      <c r="F786" s="12" t="str">
        <f>TEXT(SalesDataTable[[#This Row],[Order Date]], "mmm")</f>
        <v>May</v>
      </c>
      <c r="G786" s="5" t="s">
        <v>20</v>
      </c>
      <c r="H786" s="5" t="s">
        <v>21</v>
      </c>
      <c r="I786" s="5" t="s">
        <v>28</v>
      </c>
      <c r="J786" s="5" t="s">
        <v>3</v>
      </c>
      <c r="K786" s="5" t="s">
        <v>9</v>
      </c>
      <c r="L786" s="5" t="s">
        <v>46</v>
      </c>
      <c r="M786" s="6">
        <v>2</v>
      </c>
      <c r="N786" s="7">
        <v>72.25</v>
      </c>
      <c r="O786" s="8">
        <v>0</v>
      </c>
      <c r="P786" s="7">
        <v>32.25</v>
      </c>
      <c r="Q786" s="7">
        <f t="shared" si="48"/>
        <v>144.5</v>
      </c>
      <c r="R786" s="7">
        <f t="shared" si="49"/>
        <v>64.5</v>
      </c>
      <c r="S786" s="7">
        <f t="shared" si="50"/>
        <v>80</v>
      </c>
      <c r="T786" s="9">
        <f t="shared" si="51"/>
        <v>0.55363321799307963</v>
      </c>
      <c r="U786" s="10">
        <f>YEAR(SalesDataTable[[#This Row],[Order Date]])</f>
        <v>2026</v>
      </c>
      <c r="V786" s="9" t="str">
        <f>"Q"&amp;ROUNDUP(MONTH(SalesDataTable[[#This Row],[Order Date]])/3,0)</f>
        <v>Q2</v>
      </c>
      <c r="W786" s="6">
        <f>MONTH(SalesDataTable[[#This Row],[Order Date]])</f>
        <v>5</v>
      </c>
      <c r="X786" s="9" t="str">
        <f>TEXT(SalesDataTable[[#This Row],[Order Date]],"mmm")</f>
        <v>May</v>
      </c>
    </row>
    <row r="787" spans="1:24" ht="15.5">
      <c r="A787" s="3">
        <v>4800</v>
      </c>
      <c r="B787" s="4">
        <v>46152</v>
      </c>
      <c r="C787" s="12">
        <f>YEAR(SalesDataTable[[#This Row],[Order Date]])</f>
        <v>2026</v>
      </c>
      <c r="D787" s="15" t="str">
        <f>"Q"&amp;ROUNDUP(MONTH(SalesDataTable[[#This Row],[Order Date]])/3,0)</f>
        <v>Q2</v>
      </c>
      <c r="E787" s="12">
        <f>MONTH(SalesDataTable[[#This Row],[Order Date]])</f>
        <v>5</v>
      </c>
      <c r="F787" s="12" t="str">
        <f>TEXT(SalesDataTable[[#This Row],[Order Date]], "mmm")</f>
        <v>May</v>
      </c>
      <c r="G787" s="5" t="s">
        <v>20</v>
      </c>
      <c r="H787" s="5" t="s">
        <v>33</v>
      </c>
      <c r="I787" s="5" t="s">
        <v>19</v>
      </c>
      <c r="J787" s="5" t="s">
        <v>13</v>
      </c>
      <c r="K787" s="5" t="s">
        <v>4</v>
      </c>
      <c r="L787" s="5" t="s">
        <v>30</v>
      </c>
      <c r="M787" s="6">
        <v>4</v>
      </c>
      <c r="N787" s="7">
        <v>103.36</v>
      </c>
      <c r="O787" s="8">
        <v>0</v>
      </c>
      <c r="P787" s="7">
        <v>51.59</v>
      </c>
      <c r="Q787" s="7">
        <f t="shared" si="48"/>
        <v>413.44</v>
      </c>
      <c r="R787" s="7">
        <f t="shared" si="49"/>
        <v>206.36</v>
      </c>
      <c r="S787" s="7">
        <f t="shared" si="50"/>
        <v>207.07999999999998</v>
      </c>
      <c r="T787" s="9">
        <f t="shared" si="51"/>
        <v>0.50087074303405565</v>
      </c>
      <c r="U787" s="10">
        <f>YEAR(SalesDataTable[[#This Row],[Order Date]])</f>
        <v>2026</v>
      </c>
      <c r="V787" s="9" t="str">
        <f>"Q"&amp;ROUNDUP(MONTH(SalesDataTable[[#This Row],[Order Date]])/3,0)</f>
        <v>Q2</v>
      </c>
      <c r="W787" s="6">
        <f>MONTH(SalesDataTable[[#This Row],[Order Date]])</f>
        <v>5</v>
      </c>
      <c r="X787" s="9" t="str">
        <f>TEXT(SalesDataTable[[#This Row],[Order Date]],"mmm")</f>
        <v>May</v>
      </c>
    </row>
    <row r="788" spans="1:24" ht="15.5">
      <c r="A788" s="3">
        <v>5018</v>
      </c>
      <c r="B788" s="4">
        <v>46152</v>
      </c>
      <c r="C788" s="12">
        <f>YEAR(SalesDataTable[[#This Row],[Order Date]])</f>
        <v>2026</v>
      </c>
      <c r="D788" s="15" t="str">
        <f>"Q"&amp;ROUNDUP(MONTH(SalesDataTable[[#This Row],[Order Date]])/3,0)</f>
        <v>Q2</v>
      </c>
      <c r="E788" s="12">
        <f>MONTH(SalesDataTable[[#This Row],[Order Date]])</f>
        <v>5</v>
      </c>
      <c r="F788" s="12" t="str">
        <f>TEXT(SalesDataTable[[#This Row],[Order Date]], "mmm")</f>
        <v>May</v>
      </c>
      <c r="G788" s="5" t="s">
        <v>11</v>
      </c>
      <c r="H788" s="5" t="s">
        <v>12</v>
      </c>
      <c r="I788" s="5" t="s">
        <v>8</v>
      </c>
      <c r="J788" s="5" t="s">
        <v>16</v>
      </c>
      <c r="K788" s="5" t="s">
        <v>9</v>
      </c>
      <c r="L788" s="5" t="s">
        <v>17</v>
      </c>
      <c r="M788" s="6">
        <v>4</v>
      </c>
      <c r="N788" s="7">
        <v>145.85</v>
      </c>
      <c r="O788" s="8">
        <v>0.15</v>
      </c>
      <c r="P788" s="7">
        <v>79.69</v>
      </c>
      <c r="Q788" s="7">
        <f t="shared" si="48"/>
        <v>495.89</v>
      </c>
      <c r="R788" s="7">
        <f t="shared" si="49"/>
        <v>318.76</v>
      </c>
      <c r="S788" s="7">
        <f t="shared" si="50"/>
        <v>177.13</v>
      </c>
      <c r="T788" s="9">
        <f t="shared" si="51"/>
        <v>0.35719615237250196</v>
      </c>
      <c r="U788" s="10">
        <f>YEAR(SalesDataTable[[#This Row],[Order Date]])</f>
        <v>2026</v>
      </c>
      <c r="V788" s="9" t="str">
        <f>"Q"&amp;ROUNDUP(MONTH(SalesDataTable[[#This Row],[Order Date]])/3,0)</f>
        <v>Q2</v>
      </c>
      <c r="W788" s="6">
        <f>MONTH(SalesDataTable[[#This Row],[Order Date]])</f>
        <v>5</v>
      </c>
      <c r="X788" s="9" t="str">
        <f>TEXT(SalesDataTable[[#This Row],[Order Date]],"mmm")</f>
        <v>May</v>
      </c>
    </row>
    <row r="789" spans="1:24" ht="15.5">
      <c r="A789" s="3">
        <v>474</v>
      </c>
      <c r="B789" s="4">
        <v>46153</v>
      </c>
      <c r="C789" s="12">
        <f>YEAR(SalesDataTable[[#This Row],[Order Date]])</f>
        <v>2026</v>
      </c>
      <c r="D789" s="15" t="str">
        <f>"Q"&amp;ROUNDUP(MONTH(SalesDataTable[[#This Row],[Order Date]])/3,0)</f>
        <v>Q2</v>
      </c>
      <c r="E789" s="12">
        <f>MONTH(SalesDataTable[[#This Row],[Order Date]])</f>
        <v>5</v>
      </c>
      <c r="F789" s="12" t="str">
        <f>TEXT(SalesDataTable[[#This Row],[Order Date]], "mmm")</f>
        <v>May</v>
      </c>
      <c r="G789" s="5" t="s">
        <v>6</v>
      </c>
      <c r="H789" s="5" t="s">
        <v>43</v>
      </c>
      <c r="I789" s="5" t="s">
        <v>2</v>
      </c>
      <c r="J789" s="5" t="s">
        <v>3</v>
      </c>
      <c r="K789" s="5" t="s">
        <v>4</v>
      </c>
      <c r="L789" s="5" t="s">
        <v>30</v>
      </c>
      <c r="M789" s="6">
        <v>2</v>
      </c>
      <c r="N789" s="7">
        <v>100.49</v>
      </c>
      <c r="O789" s="8">
        <v>0.1</v>
      </c>
      <c r="P789" s="7">
        <v>50.11</v>
      </c>
      <c r="Q789" s="7">
        <f t="shared" si="48"/>
        <v>180.88200000000001</v>
      </c>
      <c r="R789" s="7">
        <f t="shared" si="49"/>
        <v>100.22</v>
      </c>
      <c r="S789" s="7">
        <f t="shared" si="50"/>
        <v>80.662000000000006</v>
      </c>
      <c r="T789" s="9">
        <f t="shared" si="51"/>
        <v>0.44593713028383147</v>
      </c>
      <c r="U789" s="10">
        <f>YEAR(SalesDataTable[[#This Row],[Order Date]])</f>
        <v>2026</v>
      </c>
      <c r="V789" s="9" t="str">
        <f>"Q"&amp;ROUNDUP(MONTH(SalesDataTable[[#This Row],[Order Date]])/3,0)</f>
        <v>Q2</v>
      </c>
      <c r="W789" s="6">
        <f>MONTH(SalesDataTable[[#This Row],[Order Date]])</f>
        <v>5</v>
      </c>
      <c r="X789" s="9" t="str">
        <f>TEXT(SalesDataTable[[#This Row],[Order Date]],"mmm")</f>
        <v>May</v>
      </c>
    </row>
    <row r="790" spans="1:24" ht="15.5">
      <c r="A790" s="3">
        <v>1175</v>
      </c>
      <c r="B790" s="4">
        <v>46153</v>
      </c>
      <c r="C790" s="12">
        <f>YEAR(SalesDataTable[[#This Row],[Order Date]])</f>
        <v>2026</v>
      </c>
      <c r="D790" s="15" t="str">
        <f>"Q"&amp;ROUNDUP(MONTH(SalesDataTable[[#This Row],[Order Date]])/3,0)</f>
        <v>Q2</v>
      </c>
      <c r="E790" s="12">
        <f>MONTH(SalesDataTable[[#This Row],[Order Date]])</f>
        <v>5</v>
      </c>
      <c r="F790" s="12" t="str">
        <f>TEXT(SalesDataTable[[#This Row],[Order Date]], "mmm")</f>
        <v>May</v>
      </c>
      <c r="G790" s="5" t="s">
        <v>11</v>
      </c>
      <c r="H790" s="5" t="s">
        <v>52</v>
      </c>
      <c r="I790" s="5" t="s">
        <v>8</v>
      </c>
      <c r="J790" s="5" t="s">
        <v>3</v>
      </c>
      <c r="K790" s="5" t="s">
        <v>23</v>
      </c>
      <c r="L790" s="5" t="s">
        <v>24</v>
      </c>
      <c r="M790" s="6">
        <v>4</v>
      </c>
      <c r="N790" s="7">
        <v>332.89</v>
      </c>
      <c r="O790" s="8">
        <v>0.1</v>
      </c>
      <c r="P790" s="7">
        <v>198.06</v>
      </c>
      <c r="Q790" s="7">
        <f t="shared" si="48"/>
        <v>1198.404</v>
      </c>
      <c r="R790" s="7">
        <f t="shared" si="49"/>
        <v>792.24</v>
      </c>
      <c r="S790" s="7">
        <f t="shared" si="50"/>
        <v>406.16399999999999</v>
      </c>
      <c r="T790" s="9">
        <f t="shared" si="51"/>
        <v>0.33892076461694054</v>
      </c>
      <c r="U790" s="10">
        <f>YEAR(SalesDataTable[[#This Row],[Order Date]])</f>
        <v>2026</v>
      </c>
      <c r="V790" s="9" t="str">
        <f>"Q"&amp;ROUNDUP(MONTH(SalesDataTable[[#This Row],[Order Date]])/3,0)</f>
        <v>Q2</v>
      </c>
      <c r="W790" s="6">
        <f>MONTH(SalesDataTable[[#This Row],[Order Date]])</f>
        <v>5</v>
      </c>
      <c r="X790" s="9" t="str">
        <f>TEXT(SalesDataTable[[#This Row],[Order Date]],"mmm")</f>
        <v>May</v>
      </c>
    </row>
    <row r="791" spans="1:24" ht="15.5">
      <c r="A791" s="3">
        <v>2015</v>
      </c>
      <c r="B791" s="4">
        <v>46153</v>
      </c>
      <c r="C791" s="12">
        <f>YEAR(SalesDataTable[[#This Row],[Order Date]])</f>
        <v>2026</v>
      </c>
      <c r="D791" s="15" t="str">
        <f>"Q"&amp;ROUNDUP(MONTH(SalesDataTable[[#This Row],[Order Date]])/3,0)</f>
        <v>Q2</v>
      </c>
      <c r="E791" s="12">
        <f>MONTH(SalesDataTable[[#This Row],[Order Date]])</f>
        <v>5</v>
      </c>
      <c r="F791" s="12" t="str">
        <f>TEXT(SalesDataTable[[#This Row],[Order Date]], "mmm")</f>
        <v>May</v>
      </c>
      <c r="G791" s="5" t="s">
        <v>6</v>
      </c>
      <c r="H791" s="5" t="s">
        <v>43</v>
      </c>
      <c r="I791" s="5" t="s">
        <v>2</v>
      </c>
      <c r="J791" s="5" t="s">
        <v>13</v>
      </c>
      <c r="K791" s="5" t="s">
        <v>9</v>
      </c>
      <c r="L791" s="5" t="s">
        <v>37</v>
      </c>
      <c r="M791" s="6">
        <v>1</v>
      </c>
      <c r="N791" s="7">
        <v>154.6</v>
      </c>
      <c r="O791" s="8">
        <v>0</v>
      </c>
      <c r="P791" s="7">
        <v>80.05</v>
      </c>
      <c r="Q791" s="7">
        <f t="shared" si="48"/>
        <v>154.6</v>
      </c>
      <c r="R791" s="7">
        <f t="shared" si="49"/>
        <v>80.05</v>
      </c>
      <c r="S791" s="7">
        <f t="shared" si="50"/>
        <v>74.55</v>
      </c>
      <c r="T791" s="9">
        <f t="shared" si="51"/>
        <v>0.48221216041397152</v>
      </c>
      <c r="U791" s="10">
        <f>YEAR(SalesDataTable[[#This Row],[Order Date]])</f>
        <v>2026</v>
      </c>
      <c r="V791" s="9" t="str">
        <f>"Q"&amp;ROUNDUP(MONTH(SalesDataTable[[#This Row],[Order Date]])/3,0)</f>
        <v>Q2</v>
      </c>
      <c r="W791" s="6">
        <f>MONTH(SalesDataTable[[#This Row],[Order Date]])</f>
        <v>5</v>
      </c>
      <c r="X791" s="9" t="str">
        <f>TEXT(SalesDataTable[[#This Row],[Order Date]],"mmm")</f>
        <v>May</v>
      </c>
    </row>
    <row r="792" spans="1:24" ht="15.5">
      <c r="A792" s="3">
        <v>2196</v>
      </c>
      <c r="B792" s="4">
        <v>46153</v>
      </c>
      <c r="C792" s="12">
        <f>YEAR(SalesDataTable[[#This Row],[Order Date]])</f>
        <v>2026</v>
      </c>
      <c r="D792" s="15" t="str">
        <f>"Q"&amp;ROUNDUP(MONTH(SalesDataTable[[#This Row],[Order Date]])/3,0)</f>
        <v>Q2</v>
      </c>
      <c r="E792" s="12">
        <f>MONTH(SalesDataTable[[#This Row],[Order Date]])</f>
        <v>5</v>
      </c>
      <c r="F792" s="12" t="str">
        <f>TEXT(SalesDataTable[[#This Row],[Order Date]], "mmm")</f>
        <v>May</v>
      </c>
      <c r="G792" s="5" t="s">
        <v>20</v>
      </c>
      <c r="H792" s="5" t="s">
        <v>21</v>
      </c>
      <c r="I792" s="5" t="s">
        <v>28</v>
      </c>
      <c r="J792" s="5" t="s">
        <v>3</v>
      </c>
      <c r="K792" s="5" t="s">
        <v>4</v>
      </c>
      <c r="L792" s="5" t="s">
        <v>5</v>
      </c>
      <c r="M792" s="6">
        <v>1</v>
      </c>
      <c r="N792" s="7">
        <v>83.23</v>
      </c>
      <c r="O792" s="8">
        <v>0.05</v>
      </c>
      <c r="P792" s="7">
        <v>43.82</v>
      </c>
      <c r="Q792" s="7">
        <f t="shared" si="48"/>
        <v>79.0685</v>
      </c>
      <c r="R792" s="7">
        <f t="shared" si="49"/>
        <v>43.82</v>
      </c>
      <c r="S792" s="7">
        <f t="shared" si="50"/>
        <v>35.2485</v>
      </c>
      <c r="T792" s="9">
        <f t="shared" si="51"/>
        <v>0.44579699880483376</v>
      </c>
      <c r="U792" s="10">
        <f>YEAR(SalesDataTable[[#This Row],[Order Date]])</f>
        <v>2026</v>
      </c>
      <c r="V792" s="9" t="str">
        <f>"Q"&amp;ROUNDUP(MONTH(SalesDataTable[[#This Row],[Order Date]])/3,0)</f>
        <v>Q2</v>
      </c>
      <c r="W792" s="6">
        <f>MONTH(SalesDataTable[[#This Row],[Order Date]])</f>
        <v>5</v>
      </c>
      <c r="X792" s="9" t="str">
        <f>TEXT(SalesDataTable[[#This Row],[Order Date]],"mmm")</f>
        <v>May</v>
      </c>
    </row>
    <row r="793" spans="1:24" ht="15.5">
      <c r="A793" s="3">
        <v>3508</v>
      </c>
      <c r="B793" s="4">
        <v>46153</v>
      </c>
      <c r="C793" s="12">
        <f>YEAR(SalesDataTable[[#This Row],[Order Date]])</f>
        <v>2026</v>
      </c>
      <c r="D793" s="15" t="str">
        <f>"Q"&amp;ROUNDUP(MONTH(SalesDataTable[[#This Row],[Order Date]])/3,0)</f>
        <v>Q2</v>
      </c>
      <c r="E793" s="12">
        <f>MONTH(SalesDataTable[[#This Row],[Order Date]])</f>
        <v>5</v>
      </c>
      <c r="F793" s="12" t="str">
        <f>TEXT(SalesDataTable[[#This Row],[Order Date]], "mmm")</f>
        <v>May</v>
      </c>
      <c r="G793" s="5" t="s">
        <v>6</v>
      </c>
      <c r="H793" s="5" t="s">
        <v>43</v>
      </c>
      <c r="I793" s="5" t="s">
        <v>28</v>
      </c>
      <c r="J793" s="5" t="s">
        <v>3</v>
      </c>
      <c r="K793" s="5" t="s">
        <v>14</v>
      </c>
      <c r="L793" s="5" t="s">
        <v>32</v>
      </c>
      <c r="M793" s="6">
        <v>3</v>
      </c>
      <c r="N793" s="7">
        <v>46.23</v>
      </c>
      <c r="O793" s="8">
        <v>0</v>
      </c>
      <c r="P793" s="7">
        <v>18.47</v>
      </c>
      <c r="Q793" s="7">
        <f t="shared" si="48"/>
        <v>138.69</v>
      </c>
      <c r="R793" s="7">
        <f t="shared" si="49"/>
        <v>55.41</v>
      </c>
      <c r="S793" s="7">
        <f t="shared" si="50"/>
        <v>83.28</v>
      </c>
      <c r="T793" s="9">
        <f t="shared" si="51"/>
        <v>0.60047588146225395</v>
      </c>
      <c r="U793" s="10">
        <f>YEAR(SalesDataTable[[#This Row],[Order Date]])</f>
        <v>2026</v>
      </c>
      <c r="V793" s="9" t="str">
        <f>"Q"&amp;ROUNDUP(MONTH(SalesDataTable[[#This Row],[Order Date]])/3,0)</f>
        <v>Q2</v>
      </c>
      <c r="W793" s="6">
        <f>MONTH(SalesDataTable[[#This Row],[Order Date]])</f>
        <v>5</v>
      </c>
      <c r="X793" s="9" t="str">
        <f>TEXT(SalesDataTable[[#This Row],[Order Date]],"mmm")</f>
        <v>May</v>
      </c>
    </row>
    <row r="794" spans="1:24" ht="15.5">
      <c r="A794" s="3">
        <v>3516</v>
      </c>
      <c r="B794" s="4">
        <v>46153</v>
      </c>
      <c r="C794" s="12">
        <f>YEAR(SalesDataTable[[#This Row],[Order Date]])</f>
        <v>2026</v>
      </c>
      <c r="D794" s="15" t="str">
        <f>"Q"&amp;ROUNDUP(MONTH(SalesDataTable[[#This Row],[Order Date]])/3,0)</f>
        <v>Q2</v>
      </c>
      <c r="E794" s="12">
        <f>MONTH(SalesDataTable[[#This Row],[Order Date]])</f>
        <v>5</v>
      </c>
      <c r="F794" s="12" t="str">
        <f>TEXT(SalesDataTable[[#This Row],[Order Date]], "mmm")</f>
        <v>May</v>
      </c>
      <c r="G794" s="5" t="s">
        <v>20</v>
      </c>
      <c r="H794" s="5" t="s">
        <v>31</v>
      </c>
      <c r="I794" s="5" t="s">
        <v>28</v>
      </c>
      <c r="J794" s="5" t="s">
        <v>3</v>
      </c>
      <c r="K794" s="5" t="s">
        <v>23</v>
      </c>
      <c r="L794" s="5" t="s">
        <v>51</v>
      </c>
      <c r="M794" s="6">
        <v>1</v>
      </c>
      <c r="N794" s="7">
        <v>125.3</v>
      </c>
      <c r="O794" s="8">
        <v>0.05</v>
      </c>
      <c r="P794" s="7">
        <v>59.62</v>
      </c>
      <c r="Q794" s="7">
        <f t="shared" si="48"/>
        <v>119.035</v>
      </c>
      <c r="R794" s="7">
        <f t="shared" si="49"/>
        <v>59.62</v>
      </c>
      <c r="S794" s="7">
        <f t="shared" si="50"/>
        <v>59.414999999999999</v>
      </c>
      <c r="T794" s="9">
        <f t="shared" si="51"/>
        <v>0.49913890872432476</v>
      </c>
      <c r="U794" s="10">
        <f>YEAR(SalesDataTable[[#This Row],[Order Date]])</f>
        <v>2026</v>
      </c>
      <c r="V794" s="9" t="str">
        <f>"Q"&amp;ROUNDUP(MONTH(SalesDataTable[[#This Row],[Order Date]])/3,0)</f>
        <v>Q2</v>
      </c>
      <c r="W794" s="6">
        <f>MONTH(SalesDataTable[[#This Row],[Order Date]])</f>
        <v>5</v>
      </c>
      <c r="X794" s="9" t="str">
        <f>TEXT(SalesDataTable[[#This Row],[Order Date]],"mmm")</f>
        <v>May</v>
      </c>
    </row>
    <row r="795" spans="1:24" ht="15.5">
      <c r="A795" s="3">
        <v>3570</v>
      </c>
      <c r="B795" s="4">
        <v>46153</v>
      </c>
      <c r="C795" s="12">
        <f>YEAR(SalesDataTable[[#This Row],[Order Date]])</f>
        <v>2026</v>
      </c>
      <c r="D795" s="15" t="str">
        <f>"Q"&amp;ROUNDUP(MONTH(SalesDataTable[[#This Row],[Order Date]])/3,0)</f>
        <v>Q2</v>
      </c>
      <c r="E795" s="12">
        <f>MONTH(SalesDataTable[[#This Row],[Order Date]])</f>
        <v>5</v>
      </c>
      <c r="F795" s="12" t="str">
        <f>TEXT(SalesDataTable[[#This Row],[Order Date]], "mmm")</f>
        <v>May</v>
      </c>
      <c r="G795" s="5" t="s">
        <v>6</v>
      </c>
      <c r="H795" s="5" t="s">
        <v>43</v>
      </c>
      <c r="I795" s="5" t="s">
        <v>2</v>
      </c>
      <c r="J795" s="5" t="s">
        <v>16</v>
      </c>
      <c r="K795" s="5" t="s">
        <v>14</v>
      </c>
      <c r="L795" s="5" t="s">
        <v>15</v>
      </c>
      <c r="M795" s="6">
        <v>1</v>
      </c>
      <c r="N795" s="7">
        <v>36.159999999999997</v>
      </c>
      <c r="O795" s="8">
        <v>0.1</v>
      </c>
      <c r="P795" s="7">
        <v>13.38</v>
      </c>
      <c r="Q795" s="7">
        <f t="shared" si="48"/>
        <v>32.543999999999997</v>
      </c>
      <c r="R795" s="7">
        <f t="shared" si="49"/>
        <v>13.38</v>
      </c>
      <c r="S795" s="7">
        <f t="shared" si="50"/>
        <v>19.163999999999994</v>
      </c>
      <c r="T795" s="9">
        <f t="shared" si="51"/>
        <v>0.58886430678466062</v>
      </c>
      <c r="U795" s="10">
        <f>YEAR(SalesDataTable[[#This Row],[Order Date]])</f>
        <v>2026</v>
      </c>
      <c r="V795" s="9" t="str">
        <f>"Q"&amp;ROUNDUP(MONTH(SalesDataTable[[#This Row],[Order Date]])/3,0)</f>
        <v>Q2</v>
      </c>
      <c r="W795" s="6">
        <f>MONTH(SalesDataTable[[#This Row],[Order Date]])</f>
        <v>5</v>
      </c>
      <c r="X795" s="9" t="str">
        <f>TEXT(SalesDataTable[[#This Row],[Order Date]],"mmm")</f>
        <v>May</v>
      </c>
    </row>
    <row r="796" spans="1:24" ht="15.5">
      <c r="A796" s="3">
        <v>4799</v>
      </c>
      <c r="B796" s="4">
        <v>46153</v>
      </c>
      <c r="C796" s="12">
        <f>YEAR(SalesDataTable[[#This Row],[Order Date]])</f>
        <v>2026</v>
      </c>
      <c r="D796" s="15" t="str">
        <f>"Q"&amp;ROUNDUP(MONTH(SalesDataTable[[#This Row],[Order Date]])/3,0)</f>
        <v>Q2</v>
      </c>
      <c r="E796" s="12">
        <f>MONTH(SalesDataTable[[#This Row],[Order Date]])</f>
        <v>5</v>
      </c>
      <c r="F796" s="12" t="str">
        <f>TEXT(SalesDataTable[[#This Row],[Order Date]], "mmm")</f>
        <v>May</v>
      </c>
      <c r="G796" s="5" t="s">
        <v>20</v>
      </c>
      <c r="H796" s="5" t="s">
        <v>47</v>
      </c>
      <c r="I796" s="5" t="s">
        <v>2</v>
      </c>
      <c r="J796" s="5" t="s">
        <v>3</v>
      </c>
      <c r="K796" s="5" t="s">
        <v>23</v>
      </c>
      <c r="L796" s="5" t="s">
        <v>51</v>
      </c>
      <c r="M796" s="6">
        <v>1</v>
      </c>
      <c r="N796" s="7">
        <v>121.41</v>
      </c>
      <c r="O796" s="8">
        <v>0.05</v>
      </c>
      <c r="P796" s="7">
        <v>60.75</v>
      </c>
      <c r="Q796" s="7">
        <f t="shared" si="48"/>
        <v>115.33949999999999</v>
      </c>
      <c r="R796" s="7">
        <f t="shared" si="49"/>
        <v>60.75</v>
      </c>
      <c r="S796" s="7">
        <f t="shared" si="50"/>
        <v>54.589499999999987</v>
      </c>
      <c r="T796" s="9">
        <f t="shared" si="51"/>
        <v>0.47329405797666879</v>
      </c>
      <c r="U796" s="10">
        <f>YEAR(SalesDataTable[[#This Row],[Order Date]])</f>
        <v>2026</v>
      </c>
      <c r="V796" s="9" t="str">
        <f>"Q"&amp;ROUNDUP(MONTH(SalesDataTable[[#This Row],[Order Date]])/3,0)</f>
        <v>Q2</v>
      </c>
      <c r="W796" s="6">
        <f>MONTH(SalesDataTable[[#This Row],[Order Date]])</f>
        <v>5</v>
      </c>
      <c r="X796" s="9" t="str">
        <f>TEXT(SalesDataTable[[#This Row],[Order Date]],"mmm")</f>
        <v>May</v>
      </c>
    </row>
    <row r="797" spans="1:24" ht="15.5">
      <c r="A797" s="3">
        <v>5156</v>
      </c>
      <c r="B797" s="4">
        <v>46153</v>
      </c>
      <c r="C797" s="12">
        <f>YEAR(SalesDataTable[[#This Row],[Order Date]])</f>
        <v>2026</v>
      </c>
      <c r="D797" s="15" t="str">
        <f>"Q"&amp;ROUNDUP(MONTH(SalesDataTable[[#This Row],[Order Date]])/3,0)</f>
        <v>Q2</v>
      </c>
      <c r="E797" s="12">
        <f>MONTH(SalesDataTable[[#This Row],[Order Date]])</f>
        <v>5</v>
      </c>
      <c r="F797" s="12" t="str">
        <f>TEXT(SalesDataTable[[#This Row],[Order Date]], "mmm")</f>
        <v>May</v>
      </c>
      <c r="G797" s="5" t="s">
        <v>0</v>
      </c>
      <c r="H797" s="5" t="s">
        <v>1</v>
      </c>
      <c r="I797" s="5" t="s">
        <v>19</v>
      </c>
      <c r="J797" s="5" t="s">
        <v>13</v>
      </c>
      <c r="K797" s="5" t="s">
        <v>14</v>
      </c>
      <c r="L797" s="5" t="s">
        <v>44</v>
      </c>
      <c r="M797" s="6">
        <v>3</v>
      </c>
      <c r="N797" s="7">
        <v>132.58000000000001</v>
      </c>
      <c r="O797" s="8">
        <v>0.1</v>
      </c>
      <c r="P797" s="7">
        <v>67.88</v>
      </c>
      <c r="Q797" s="7">
        <f t="shared" si="48"/>
        <v>357.96600000000001</v>
      </c>
      <c r="R797" s="7">
        <f t="shared" si="49"/>
        <v>203.64</v>
      </c>
      <c r="S797" s="7">
        <f t="shared" si="50"/>
        <v>154.32600000000002</v>
      </c>
      <c r="T797" s="9">
        <f t="shared" si="51"/>
        <v>0.43111915656794225</v>
      </c>
      <c r="U797" s="10">
        <f>YEAR(SalesDataTable[[#This Row],[Order Date]])</f>
        <v>2026</v>
      </c>
      <c r="V797" s="9" t="str">
        <f>"Q"&amp;ROUNDUP(MONTH(SalesDataTable[[#This Row],[Order Date]])/3,0)</f>
        <v>Q2</v>
      </c>
      <c r="W797" s="6">
        <f>MONTH(SalesDataTable[[#This Row],[Order Date]])</f>
        <v>5</v>
      </c>
      <c r="X797" s="9" t="str">
        <f>TEXT(SalesDataTable[[#This Row],[Order Date]],"mmm")</f>
        <v>May</v>
      </c>
    </row>
    <row r="798" spans="1:24" ht="15.5">
      <c r="A798" s="3">
        <v>526</v>
      </c>
      <c r="B798" s="4">
        <v>46154</v>
      </c>
      <c r="C798" s="12">
        <f>YEAR(SalesDataTable[[#This Row],[Order Date]])</f>
        <v>2026</v>
      </c>
      <c r="D798" s="15" t="str">
        <f>"Q"&amp;ROUNDUP(MONTH(SalesDataTable[[#This Row],[Order Date]])/3,0)</f>
        <v>Q2</v>
      </c>
      <c r="E798" s="12">
        <f>MONTH(SalesDataTable[[#This Row],[Order Date]])</f>
        <v>5</v>
      </c>
      <c r="F798" s="12" t="str">
        <f>TEXT(SalesDataTable[[#This Row],[Order Date]], "mmm")</f>
        <v>May</v>
      </c>
      <c r="G798" s="5" t="s">
        <v>6</v>
      </c>
      <c r="H798" s="5" t="s">
        <v>7</v>
      </c>
      <c r="I798" s="5" t="s">
        <v>19</v>
      </c>
      <c r="J798" s="5" t="s">
        <v>3</v>
      </c>
      <c r="K798" s="5" t="s">
        <v>23</v>
      </c>
      <c r="L798" s="5" t="s">
        <v>40</v>
      </c>
      <c r="M798" s="6">
        <v>2</v>
      </c>
      <c r="N798" s="7">
        <v>81.11</v>
      </c>
      <c r="O798" s="8">
        <v>0.05</v>
      </c>
      <c r="P798" s="7">
        <v>40.049999999999997</v>
      </c>
      <c r="Q798" s="7">
        <f t="shared" si="48"/>
        <v>154.10899999999998</v>
      </c>
      <c r="R798" s="7">
        <f t="shared" si="49"/>
        <v>80.099999999999994</v>
      </c>
      <c r="S798" s="7">
        <f t="shared" si="50"/>
        <v>74.008999999999986</v>
      </c>
      <c r="T798" s="9">
        <f t="shared" si="51"/>
        <v>0.48023801335418437</v>
      </c>
      <c r="U798" s="10">
        <f>YEAR(SalesDataTable[[#This Row],[Order Date]])</f>
        <v>2026</v>
      </c>
      <c r="V798" s="9" t="str">
        <f>"Q"&amp;ROUNDUP(MONTH(SalesDataTable[[#This Row],[Order Date]])/3,0)</f>
        <v>Q2</v>
      </c>
      <c r="W798" s="6">
        <f>MONTH(SalesDataTable[[#This Row],[Order Date]])</f>
        <v>5</v>
      </c>
      <c r="X798" s="9" t="str">
        <f>TEXT(SalesDataTable[[#This Row],[Order Date]],"mmm")</f>
        <v>May</v>
      </c>
    </row>
    <row r="799" spans="1:24" ht="15.5">
      <c r="A799" s="3">
        <v>712</v>
      </c>
      <c r="B799" s="4">
        <v>46154</v>
      </c>
      <c r="C799" s="12">
        <f>YEAR(SalesDataTable[[#This Row],[Order Date]])</f>
        <v>2026</v>
      </c>
      <c r="D799" s="15" t="str">
        <f>"Q"&amp;ROUNDUP(MONTH(SalesDataTable[[#This Row],[Order Date]])/3,0)</f>
        <v>Q2</v>
      </c>
      <c r="E799" s="12">
        <f>MONTH(SalesDataTable[[#This Row],[Order Date]])</f>
        <v>5</v>
      </c>
      <c r="F799" s="12" t="str">
        <f>TEXT(SalesDataTable[[#This Row],[Order Date]], "mmm")</f>
        <v>May</v>
      </c>
      <c r="G799" s="5" t="s">
        <v>6</v>
      </c>
      <c r="H799" s="5" t="s">
        <v>49</v>
      </c>
      <c r="I799" s="5" t="s">
        <v>28</v>
      </c>
      <c r="J799" s="5" t="s">
        <v>16</v>
      </c>
      <c r="K799" s="5" t="s">
        <v>4</v>
      </c>
      <c r="L799" s="5" t="s">
        <v>30</v>
      </c>
      <c r="M799" s="6">
        <v>3</v>
      </c>
      <c r="N799" s="7">
        <v>104.54</v>
      </c>
      <c r="O799" s="8">
        <v>0</v>
      </c>
      <c r="P799" s="7">
        <v>51.45</v>
      </c>
      <c r="Q799" s="7">
        <f t="shared" si="48"/>
        <v>313.62</v>
      </c>
      <c r="R799" s="7">
        <f t="shared" si="49"/>
        <v>154.35000000000002</v>
      </c>
      <c r="S799" s="7">
        <f t="shared" si="50"/>
        <v>159.26999999999998</v>
      </c>
      <c r="T799" s="9">
        <f t="shared" si="51"/>
        <v>0.50784388750717424</v>
      </c>
      <c r="U799" s="10">
        <f>YEAR(SalesDataTable[[#This Row],[Order Date]])</f>
        <v>2026</v>
      </c>
      <c r="V799" s="9" t="str">
        <f>"Q"&amp;ROUNDUP(MONTH(SalesDataTable[[#This Row],[Order Date]])/3,0)</f>
        <v>Q2</v>
      </c>
      <c r="W799" s="6">
        <f>MONTH(SalesDataTable[[#This Row],[Order Date]])</f>
        <v>5</v>
      </c>
      <c r="X799" s="9" t="str">
        <f>TEXT(SalesDataTable[[#This Row],[Order Date]],"mmm")</f>
        <v>May</v>
      </c>
    </row>
    <row r="800" spans="1:24" ht="15.5">
      <c r="A800" s="3">
        <v>1533</v>
      </c>
      <c r="B800" s="4">
        <v>46154</v>
      </c>
      <c r="C800" s="12">
        <f>YEAR(SalesDataTable[[#This Row],[Order Date]])</f>
        <v>2026</v>
      </c>
      <c r="D800" s="15" t="str">
        <f>"Q"&amp;ROUNDUP(MONTH(SalesDataTable[[#This Row],[Order Date]])/3,0)</f>
        <v>Q2</v>
      </c>
      <c r="E800" s="12">
        <f>MONTH(SalesDataTable[[#This Row],[Order Date]])</f>
        <v>5</v>
      </c>
      <c r="F800" s="12" t="str">
        <f>TEXT(SalesDataTable[[#This Row],[Order Date]], "mmm")</f>
        <v>May</v>
      </c>
      <c r="G800" s="5" t="s">
        <v>11</v>
      </c>
      <c r="H800" s="5" t="s">
        <v>52</v>
      </c>
      <c r="I800" s="5" t="s">
        <v>19</v>
      </c>
      <c r="J800" s="5" t="s">
        <v>13</v>
      </c>
      <c r="K800" s="5" t="s">
        <v>9</v>
      </c>
      <c r="L800" s="5" t="s">
        <v>17</v>
      </c>
      <c r="M800" s="6">
        <v>3</v>
      </c>
      <c r="N800" s="7">
        <v>143.87</v>
      </c>
      <c r="O800" s="8">
        <v>0</v>
      </c>
      <c r="P800" s="7">
        <v>79.2</v>
      </c>
      <c r="Q800" s="7">
        <f t="shared" si="48"/>
        <v>431.61</v>
      </c>
      <c r="R800" s="7">
        <f t="shared" si="49"/>
        <v>237.60000000000002</v>
      </c>
      <c r="S800" s="7">
        <f t="shared" si="50"/>
        <v>194.01</v>
      </c>
      <c r="T800" s="9">
        <f t="shared" si="51"/>
        <v>0.44950302356293875</v>
      </c>
      <c r="U800" s="10">
        <f>YEAR(SalesDataTable[[#This Row],[Order Date]])</f>
        <v>2026</v>
      </c>
      <c r="V800" s="9" t="str">
        <f>"Q"&amp;ROUNDUP(MONTH(SalesDataTable[[#This Row],[Order Date]])/3,0)</f>
        <v>Q2</v>
      </c>
      <c r="W800" s="6">
        <f>MONTH(SalesDataTable[[#This Row],[Order Date]])</f>
        <v>5</v>
      </c>
      <c r="X800" s="9" t="str">
        <f>TEXT(SalesDataTable[[#This Row],[Order Date]],"mmm")</f>
        <v>May</v>
      </c>
    </row>
    <row r="801" spans="1:24" ht="15.5">
      <c r="A801" s="3">
        <v>1933</v>
      </c>
      <c r="B801" s="4">
        <v>46154</v>
      </c>
      <c r="C801" s="12">
        <f>YEAR(SalesDataTable[[#This Row],[Order Date]])</f>
        <v>2026</v>
      </c>
      <c r="D801" s="15" t="str">
        <f>"Q"&amp;ROUNDUP(MONTH(SalesDataTable[[#This Row],[Order Date]])/3,0)</f>
        <v>Q2</v>
      </c>
      <c r="E801" s="12">
        <f>MONTH(SalesDataTable[[#This Row],[Order Date]])</f>
        <v>5</v>
      </c>
      <c r="F801" s="12" t="str">
        <f>TEXT(SalesDataTable[[#This Row],[Order Date]], "mmm")</f>
        <v>May</v>
      </c>
      <c r="G801" s="5" t="s">
        <v>20</v>
      </c>
      <c r="H801" s="5" t="s">
        <v>47</v>
      </c>
      <c r="I801" s="5" t="s">
        <v>2</v>
      </c>
      <c r="J801" s="5" t="s">
        <v>3</v>
      </c>
      <c r="K801" s="5" t="s">
        <v>14</v>
      </c>
      <c r="L801" s="5" t="s">
        <v>15</v>
      </c>
      <c r="M801" s="6">
        <v>1</v>
      </c>
      <c r="N801" s="7">
        <v>36.950000000000003</v>
      </c>
      <c r="O801" s="8">
        <v>0.1</v>
      </c>
      <c r="P801" s="7">
        <v>13.26</v>
      </c>
      <c r="Q801" s="7">
        <f t="shared" si="48"/>
        <v>33.255000000000003</v>
      </c>
      <c r="R801" s="7">
        <f t="shared" si="49"/>
        <v>13.26</v>
      </c>
      <c r="S801" s="7">
        <f t="shared" si="50"/>
        <v>19.995000000000005</v>
      </c>
      <c r="T801" s="9">
        <f t="shared" si="51"/>
        <v>0.60126296797474077</v>
      </c>
      <c r="U801" s="10">
        <f>YEAR(SalesDataTable[[#This Row],[Order Date]])</f>
        <v>2026</v>
      </c>
      <c r="V801" s="9" t="str">
        <f>"Q"&amp;ROUNDUP(MONTH(SalesDataTable[[#This Row],[Order Date]])/3,0)</f>
        <v>Q2</v>
      </c>
      <c r="W801" s="6">
        <f>MONTH(SalesDataTable[[#This Row],[Order Date]])</f>
        <v>5</v>
      </c>
      <c r="X801" s="9" t="str">
        <f>TEXT(SalesDataTable[[#This Row],[Order Date]],"mmm")</f>
        <v>May</v>
      </c>
    </row>
    <row r="802" spans="1:24" ht="15.5">
      <c r="A802" s="3">
        <v>3128</v>
      </c>
      <c r="B802" s="4">
        <v>46154</v>
      </c>
      <c r="C802" s="12">
        <f>YEAR(SalesDataTable[[#This Row],[Order Date]])</f>
        <v>2026</v>
      </c>
      <c r="D802" s="15" t="str">
        <f>"Q"&amp;ROUNDUP(MONTH(SalesDataTable[[#This Row],[Order Date]])/3,0)</f>
        <v>Q2</v>
      </c>
      <c r="E802" s="12">
        <f>MONTH(SalesDataTable[[#This Row],[Order Date]])</f>
        <v>5</v>
      </c>
      <c r="F802" s="12" t="str">
        <f>TEXT(SalesDataTable[[#This Row],[Order Date]], "mmm")</f>
        <v>May</v>
      </c>
      <c r="G802" s="5" t="s">
        <v>11</v>
      </c>
      <c r="H802" s="5" t="s">
        <v>25</v>
      </c>
      <c r="I802" s="5" t="s">
        <v>2</v>
      </c>
      <c r="J802" s="5" t="s">
        <v>13</v>
      </c>
      <c r="K802" s="5" t="s">
        <v>23</v>
      </c>
      <c r="L802" s="5" t="s">
        <v>51</v>
      </c>
      <c r="M802" s="6">
        <v>1</v>
      </c>
      <c r="N802" s="7">
        <v>121.38</v>
      </c>
      <c r="O802" s="8">
        <v>0</v>
      </c>
      <c r="P802" s="7">
        <v>59.68</v>
      </c>
      <c r="Q802" s="7">
        <f t="shared" si="48"/>
        <v>121.38</v>
      </c>
      <c r="R802" s="7">
        <f t="shared" si="49"/>
        <v>59.68</v>
      </c>
      <c r="S802" s="7">
        <f t="shared" si="50"/>
        <v>61.699999999999996</v>
      </c>
      <c r="T802" s="9">
        <f t="shared" si="51"/>
        <v>0.50832097544900312</v>
      </c>
      <c r="U802" s="10">
        <f>YEAR(SalesDataTable[[#This Row],[Order Date]])</f>
        <v>2026</v>
      </c>
      <c r="V802" s="9" t="str">
        <f>"Q"&amp;ROUNDUP(MONTH(SalesDataTable[[#This Row],[Order Date]])/3,0)</f>
        <v>Q2</v>
      </c>
      <c r="W802" s="6">
        <f>MONTH(SalesDataTable[[#This Row],[Order Date]])</f>
        <v>5</v>
      </c>
      <c r="X802" s="9" t="str">
        <f>TEXT(SalesDataTable[[#This Row],[Order Date]],"mmm")</f>
        <v>May</v>
      </c>
    </row>
    <row r="803" spans="1:24" ht="15.5">
      <c r="A803" s="3">
        <v>4922</v>
      </c>
      <c r="B803" s="4">
        <v>46154</v>
      </c>
      <c r="C803" s="12">
        <f>YEAR(SalesDataTable[[#This Row],[Order Date]])</f>
        <v>2026</v>
      </c>
      <c r="D803" s="15" t="str">
        <f>"Q"&amp;ROUNDUP(MONTH(SalesDataTable[[#This Row],[Order Date]])/3,0)</f>
        <v>Q2</v>
      </c>
      <c r="E803" s="12">
        <f>MONTH(SalesDataTable[[#This Row],[Order Date]])</f>
        <v>5</v>
      </c>
      <c r="F803" s="12" t="str">
        <f>TEXT(SalesDataTable[[#This Row],[Order Date]], "mmm")</f>
        <v>May</v>
      </c>
      <c r="G803" s="5" t="s">
        <v>20</v>
      </c>
      <c r="H803" s="5" t="s">
        <v>33</v>
      </c>
      <c r="I803" s="5" t="s">
        <v>2</v>
      </c>
      <c r="J803" s="5" t="s">
        <v>3</v>
      </c>
      <c r="K803" s="5" t="s">
        <v>34</v>
      </c>
      <c r="L803" s="5" t="s">
        <v>35</v>
      </c>
      <c r="M803" s="6">
        <v>2</v>
      </c>
      <c r="N803" s="7">
        <v>39.79</v>
      </c>
      <c r="O803" s="8">
        <v>0.1</v>
      </c>
      <c r="P803" s="7">
        <v>14.33</v>
      </c>
      <c r="Q803" s="7">
        <f t="shared" si="48"/>
        <v>71.622</v>
      </c>
      <c r="R803" s="7">
        <f t="shared" si="49"/>
        <v>28.66</v>
      </c>
      <c r="S803" s="7">
        <f t="shared" si="50"/>
        <v>42.962000000000003</v>
      </c>
      <c r="T803" s="9">
        <f t="shared" si="51"/>
        <v>0.59984362346764963</v>
      </c>
      <c r="U803" s="10">
        <f>YEAR(SalesDataTable[[#This Row],[Order Date]])</f>
        <v>2026</v>
      </c>
      <c r="V803" s="9" t="str">
        <f>"Q"&amp;ROUNDUP(MONTH(SalesDataTable[[#This Row],[Order Date]])/3,0)</f>
        <v>Q2</v>
      </c>
      <c r="W803" s="6">
        <f>MONTH(SalesDataTable[[#This Row],[Order Date]])</f>
        <v>5</v>
      </c>
      <c r="X803" s="9" t="str">
        <f>TEXT(SalesDataTable[[#This Row],[Order Date]],"mmm")</f>
        <v>May</v>
      </c>
    </row>
    <row r="804" spans="1:24" ht="15.5">
      <c r="A804" s="3">
        <v>5051</v>
      </c>
      <c r="B804" s="4">
        <v>46154</v>
      </c>
      <c r="C804" s="12">
        <f>YEAR(SalesDataTable[[#This Row],[Order Date]])</f>
        <v>2026</v>
      </c>
      <c r="D804" s="15" t="str">
        <f>"Q"&amp;ROUNDUP(MONTH(SalesDataTable[[#This Row],[Order Date]])/3,0)</f>
        <v>Q2</v>
      </c>
      <c r="E804" s="12">
        <f>MONTH(SalesDataTable[[#This Row],[Order Date]])</f>
        <v>5</v>
      </c>
      <c r="F804" s="12" t="str">
        <f>TEXT(SalesDataTable[[#This Row],[Order Date]], "mmm")</f>
        <v>May</v>
      </c>
      <c r="G804" s="5" t="s">
        <v>0</v>
      </c>
      <c r="H804" s="5" t="s">
        <v>50</v>
      </c>
      <c r="I804" s="5" t="s">
        <v>19</v>
      </c>
      <c r="J804" s="5" t="s">
        <v>3</v>
      </c>
      <c r="K804" s="5" t="s">
        <v>4</v>
      </c>
      <c r="L804" s="5" t="s">
        <v>22</v>
      </c>
      <c r="M804" s="6">
        <v>4</v>
      </c>
      <c r="N804" s="7">
        <v>51.31</v>
      </c>
      <c r="O804" s="8">
        <v>0</v>
      </c>
      <c r="P804" s="7">
        <v>22.19</v>
      </c>
      <c r="Q804" s="7">
        <f t="shared" si="48"/>
        <v>205.24</v>
      </c>
      <c r="R804" s="7">
        <f t="shared" si="49"/>
        <v>88.76</v>
      </c>
      <c r="S804" s="7">
        <f t="shared" si="50"/>
        <v>116.48</v>
      </c>
      <c r="T804" s="9">
        <f t="shared" si="51"/>
        <v>0.56753069577080495</v>
      </c>
      <c r="U804" s="10">
        <f>YEAR(SalesDataTable[[#This Row],[Order Date]])</f>
        <v>2026</v>
      </c>
      <c r="V804" s="9" t="str">
        <f>"Q"&amp;ROUNDUP(MONTH(SalesDataTable[[#This Row],[Order Date]])/3,0)</f>
        <v>Q2</v>
      </c>
      <c r="W804" s="6">
        <f>MONTH(SalesDataTable[[#This Row],[Order Date]])</f>
        <v>5</v>
      </c>
      <c r="X804" s="9" t="str">
        <f>TEXT(SalesDataTable[[#This Row],[Order Date]],"mmm")</f>
        <v>May</v>
      </c>
    </row>
    <row r="805" spans="1:24" ht="15.5">
      <c r="A805" s="3">
        <v>5182</v>
      </c>
      <c r="B805" s="4">
        <v>46154</v>
      </c>
      <c r="C805" s="12">
        <f>YEAR(SalesDataTable[[#This Row],[Order Date]])</f>
        <v>2026</v>
      </c>
      <c r="D805" s="15" t="str">
        <f>"Q"&amp;ROUNDUP(MONTH(SalesDataTable[[#This Row],[Order Date]])/3,0)</f>
        <v>Q2</v>
      </c>
      <c r="E805" s="12">
        <f>MONTH(SalesDataTable[[#This Row],[Order Date]])</f>
        <v>5</v>
      </c>
      <c r="F805" s="12" t="str">
        <f>TEXT(SalesDataTable[[#This Row],[Order Date]], "mmm")</f>
        <v>May</v>
      </c>
      <c r="G805" s="5" t="s">
        <v>20</v>
      </c>
      <c r="H805" s="5" t="s">
        <v>31</v>
      </c>
      <c r="I805" s="5" t="s">
        <v>2</v>
      </c>
      <c r="J805" s="5" t="s">
        <v>3</v>
      </c>
      <c r="K805" s="5" t="s">
        <v>34</v>
      </c>
      <c r="L805" s="5" t="s">
        <v>45</v>
      </c>
      <c r="M805" s="6">
        <v>2</v>
      </c>
      <c r="N805" s="7">
        <v>51.15</v>
      </c>
      <c r="O805" s="8">
        <v>0</v>
      </c>
      <c r="P805" s="7">
        <v>22.53</v>
      </c>
      <c r="Q805" s="7">
        <f t="shared" si="48"/>
        <v>102.3</v>
      </c>
      <c r="R805" s="7">
        <f t="shared" si="49"/>
        <v>45.06</v>
      </c>
      <c r="S805" s="7">
        <f t="shared" si="50"/>
        <v>57.239999999999995</v>
      </c>
      <c r="T805" s="9">
        <f t="shared" si="51"/>
        <v>0.55953079178885623</v>
      </c>
      <c r="U805" s="10">
        <f>YEAR(SalesDataTable[[#This Row],[Order Date]])</f>
        <v>2026</v>
      </c>
      <c r="V805" s="9" t="str">
        <f>"Q"&amp;ROUNDUP(MONTH(SalesDataTable[[#This Row],[Order Date]])/3,0)</f>
        <v>Q2</v>
      </c>
      <c r="W805" s="6">
        <f>MONTH(SalesDataTable[[#This Row],[Order Date]])</f>
        <v>5</v>
      </c>
      <c r="X805" s="9" t="str">
        <f>TEXT(SalesDataTable[[#This Row],[Order Date]],"mmm")</f>
        <v>May</v>
      </c>
    </row>
    <row r="806" spans="1:24" ht="15.5">
      <c r="A806" s="3">
        <v>1071</v>
      </c>
      <c r="B806" s="4">
        <v>46155</v>
      </c>
      <c r="C806" s="12">
        <f>YEAR(SalesDataTable[[#This Row],[Order Date]])</f>
        <v>2026</v>
      </c>
      <c r="D806" s="15" t="str">
        <f>"Q"&amp;ROUNDUP(MONTH(SalesDataTable[[#This Row],[Order Date]])/3,0)</f>
        <v>Q2</v>
      </c>
      <c r="E806" s="12">
        <f>MONTH(SalesDataTable[[#This Row],[Order Date]])</f>
        <v>5</v>
      </c>
      <c r="F806" s="12" t="str">
        <f>TEXT(SalesDataTable[[#This Row],[Order Date]], "mmm")</f>
        <v>May</v>
      </c>
      <c r="G806" s="5" t="s">
        <v>6</v>
      </c>
      <c r="H806" s="5" t="s">
        <v>43</v>
      </c>
      <c r="I806" s="5" t="s">
        <v>19</v>
      </c>
      <c r="J806" s="5" t="s">
        <v>16</v>
      </c>
      <c r="K806" s="5" t="s">
        <v>34</v>
      </c>
      <c r="L806" s="5" t="s">
        <v>45</v>
      </c>
      <c r="M806" s="6">
        <v>1</v>
      </c>
      <c r="N806" s="7">
        <v>50.83</v>
      </c>
      <c r="O806" s="8">
        <v>0.1</v>
      </c>
      <c r="P806" s="7">
        <v>21.82</v>
      </c>
      <c r="Q806" s="7">
        <f t="shared" si="48"/>
        <v>45.747</v>
      </c>
      <c r="R806" s="7">
        <f t="shared" si="49"/>
        <v>21.82</v>
      </c>
      <c r="S806" s="7">
        <f t="shared" si="50"/>
        <v>23.927</v>
      </c>
      <c r="T806" s="9">
        <f t="shared" si="51"/>
        <v>0.52302883249174803</v>
      </c>
      <c r="U806" s="10">
        <f>YEAR(SalesDataTable[[#This Row],[Order Date]])</f>
        <v>2026</v>
      </c>
      <c r="V806" s="9" t="str">
        <f>"Q"&amp;ROUNDUP(MONTH(SalesDataTable[[#This Row],[Order Date]])/3,0)</f>
        <v>Q2</v>
      </c>
      <c r="W806" s="6">
        <f>MONTH(SalesDataTable[[#This Row],[Order Date]])</f>
        <v>5</v>
      </c>
      <c r="X806" s="9" t="str">
        <f>TEXT(SalesDataTable[[#This Row],[Order Date]],"mmm")</f>
        <v>May</v>
      </c>
    </row>
    <row r="807" spans="1:24" ht="15.5">
      <c r="A807" s="3">
        <v>1210</v>
      </c>
      <c r="B807" s="4">
        <v>46155</v>
      </c>
      <c r="C807" s="12">
        <f>YEAR(SalesDataTable[[#This Row],[Order Date]])</f>
        <v>2026</v>
      </c>
      <c r="D807" s="15" t="str">
        <f>"Q"&amp;ROUNDUP(MONTH(SalesDataTable[[#This Row],[Order Date]])/3,0)</f>
        <v>Q2</v>
      </c>
      <c r="E807" s="12">
        <f>MONTH(SalesDataTable[[#This Row],[Order Date]])</f>
        <v>5</v>
      </c>
      <c r="F807" s="12" t="str">
        <f>TEXT(SalesDataTable[[#This Row],[Order Date]], "mmm")</f>
        <v>May</v>
      </c>
      <c r="G807" s="5" t="s">
        <v>11</v>
      </c>
      <c r="H807" s="5" t="s">
        <v>12</v>
      </c>
      <c r="I807" s="5" t="s">
        <v>8</v>
      </c>
      <c r="J807" s="5" t="s">
        <v>16</v>
      </c>
      <c r="K807" s="5" t="s">
        <v>9</v>
      </c>
      <c r="L807" s="5" t="s">
        <v>17</v>
      </c>
      <c r="M807" s="6">
        <v>6</v>
      </c>
      <c r="N807" s="7">
        <v>141.9</v>
      </c>
      <c r="O807" s="8">
        <v>0.1</v>
      </c>
      <c r="P807" s="7">
        <v>79.64</v>
      </c>
      <c r="Q807" s="7">
        <f t="shared" si="48"/>
        <v>766.2600000000001</v>
      </c>
      <c r="R807" s="7">
        <f t="shared" si="49"/>
        <v>477.84000000000003</v>
      </c>
      <c r="S807" s="7">
        <f t="shared" si="50"/>
        <v>288.42000000000007</v>
      </c>
      <c r="T807" s="9">
        <f t="shared" si="51"/>
        <v>0.37639965546942294</v>
      </c>
      <c r="U807" s="10">
        <f>YEAR(SalesDataTable[[#This Row],[Order Date]])</f>
        <v>2026</v>
      </c>
      <c r="V807" s="9" t="str">
        <f>"Q"&amp;ROUNDUP(MONTH(SalesDataTable[[#This Row],[Order Date]])/3,0)</f>
        <v>Q2</v>
      </c>
      <c r="W807" s="6">
        <f>MONTH(SalesDataTable[[#This Row],[Order Date]])</f>
        <v>5</v>
      </c>
      <c r="X807" s="9" t="str">
        <f>TEXT(SalesDataTable[[#This Row],[Order Date]],"mmm")</f>
        <v>May</v>
      </c>
    </row>
    <row r="808" spans="1:24" ht="15.5">
      <c r="A808" s="3">
        <v>1244</v>
      </c>
      <c r="B808" s="4">
        <v>46155</v>
      </c>
      <c r="C808" s="12">
        <f>YEAR(SalesDataTable[[#This Row],[Order Date]])</f>
        <v>2026</v>
      </c>
      <c r="D808" s="15" t="str">
        <f>"Q"&amp;ROUNDUP(MONTH(SalesDataTable[[#This Row],[Order Date]])/3,0)</f>
        <v>Q2</v>
      </c>
      <c r="E808" s="12">
        <f>MONTH(SalesDataTable[[#This Row],[Order Date]])</f>
        <v>5</v>
      </c>
      <c r="F808" s="12" t="str">
        <f>TEXT(SalesDataTable[[#This Row],[Order Date]], "mmm")</f>
        <v>May</v>
      </c>
      <c r="G808" s="5" t="s">
        <v>20</v>
      </c>
      <c r="H808" s="5" t="s">
        <v>33</v>
      </c>
      <c r="I808" s="5" t="s">
        <v>2</v>
      </c>
      <c r="J808" s="5" t="s">
        <v>3</v>
      </c>
      <c r="K808" s="5" t="s">
        <v>23</v>
      </c>
      <c r="L808" s="5" t="s">
        <v>51</v>
      </c>
      <c r="M808" s="6">
        <v>1</v>
      </c>
      <c r="N808" s="7">
        <v>122.11</v>
      </c>
      <c r="O808" s="8">
        <v>0</v>
      </c>
      <c r="P808" s="7">
        <v>59.86</v>
      </c>
      <c r="Q808" s="7">
        <f t="shared" si="48"/>
        <v>122.11</v>
      </c>
      <c r="R808" s="7">
        <f t="shared" si="49"/>
        <v>59.86</v>
      </c>
      <c r="S808" s="7">
        <f t="shared" si="50"/>
        <v>62.25</v>
      </c>
      <c r="T808" s="9">
        <f t="shared" si="51"/>
        <v>0.50978625829170421</v>
      </c>
      <c r="U808" s="10">
        <f>YEAR(SalesDataTable[[#This Row],[Order Date]])</f>
        <v>2026</v>
      </c>
      <c r="V808" s="9" t="str">
        <f>"Q"&amp;ROUNDUP(MONTH(SalesDataTable[[#This Row],[Order Date]])/3,0)</f>
        <v>Q2</v>
      </c>
      <c r="W808" s="6">
        <f>MONTH(SalesDataTable[[#This Row],[Order Date]])</f>
        <v>5</v>
      </c>
      <c r="X808" s="9" t="str">
        <f>TEXT(SalesDataTable[[#This Row],[Order Date]],"mmm")</f>
        <v>May</v>
      </c>
    </row>
    <row r="809" spans="1:24" ht="15.5">
      <c r="A809" s="3">
        <v>1403</v>
      </c>
      <c r="B809" s="4">
        <v>46155</v>
      </c>
      <c r="C809" s="12">
        <f>YEAR(SalesDataTable[[#This Row],[Order Date]])</f>
        <v>2026</v>
      </c>
      <c r="D809" s="15" t="str">
        <f>"Q"&amp;ROUNDUP(MONTH(SalesDataTable[[#This Row],[Order Date]])/3,0)</f>
        <v>Q2</v>
      </c>
      <c r="E809" s="12">
        <f>MONTH(SalesDataTable[[#This Row],[Order Date]])</f>
        <v>5</v>
      </c>
      <c r="F809" s="12" t="str">
        <f>TEXT(SalesDataTable[[#This Row],[Order Date]], "mmm")</f>
        <v>May</v>
      </c>
      <c r="G809" s="5" t="s">
        <v>6</v>
      </c>
      <c r="H809" s="5" t="s">
        <v>41</v>
      </c>
      <c r="I809" s="5" t="s">
        <v>2</v>
      </c>
      <c r="J809" s="5" t="s">
        <v>3</v>
      </c>
      <c r="K809" s="5" t="s">
        <v>4</v>
      </c>
      <c r="L809" s="5" t="s">
        <v>30</v>
      </c>
      <c r="M809" s="6">
        <v>1</v>
      </c>
      <c r="N809" s="7">
        <v>102.38</v>
      </c>
      <c r="O809" s="8">
        <v>0</v>
      </c>
      <c r="P809" s="7">
        <v>50.82</v>
      </c>
      <c r="Q809" s="7">
        <f t="shared" si="48"/>
        <v>102.38</v>
      </c>
      <c r="R809" s="7">
        <f t="shared" si="49"/>
        <v>50.82</v>
      </c>
      <c r="S809" s="7">
        <f t="shared" si="50"/>
        <v>51.559999999999995</v>
      </c>
      <c r="T809" s="9">
        <f t="shared" si="51"/>
        <v>0.50361398710685679</v>
      </c>
      <c r="U809" s="10">
        <f>YEAR(SalesDataTable[[#This Row],[Order Date]])</f>
        <v>2026</v>
      </c>
      <c r="V809" s="9" t="str">
        <f>"Q"&amp;ROUNDUP(MONTH(SalesDataTable[[#This Row],[Order Date]])/3,0)</f>
        <v>Q2</v>
      </c>
      <c r="W809" s="6">
        <f>MONTH(SalesDataTable[[#This Row],[Order Date]])</f>
        <v>5</v>
      </c>
      <c r="X809" s="9" t="str">
        <f>TEXT(SalesDataTable[[#This Row],[Order Date]],"mmm")</f>
        <v>May</v>
      </c>
    </row>
    <row r="810" spans="1:24" ht="15.5">
      <c r="A810" s="3">
        <v>1592</v>
      </c>
      <c r="B810" s="4">
        <v>46155</v>
      </c>
      <c r="C810" s="12">
        <f>YEAR(SalesDataTable[[#This Row],[Order Date]])</f>
        <v>2026</v>
      </c>
      <c r="D810" s="15" t="str">
        <f>"Q"&amp;ROUNDUP(MONTH(SalesDataTable[[#This Row],[Order Date]])/3,0)</f>
        <v>Q2</v>
      </c>
      <c r="E810" s="12">
        <f>MONTH(SalesDataTable[[#This Row],[Order Date]])</f>
        <v>5</v>
      </c>
      <c r="F810" s="12" t="str">
        <f>TEXT(SalesDataTable[[#This Row],[Order Date]], "mmm")</f>
        <v>May</v>
      </c>
      <c r="G810" s="5" t="s">
        <v>11</v>
      </c>
      <c r="H810" s="5" t="s">
        <v>52</v>
      </c>
      <c r="I810" s="5" t="s">
        <v>19</v>
      </c>
      <c r="J810" s="5" t="s">
        <v>3</v>
      </c>
      <c r="K810" s="5" t="s">
        <v>34</v>
      </c>
      <c r="L810" s="5" t="s">
        <v>42</v>
      </c>
      <c r="M810" s="6">
        <v>5</v>
      </c>
      <c r="N810" s="7">
        <v>37.119999999999997</v>
      </c>
      <c r="O810" s="8">
        <v>0.1</v>
      </c>
      <c r="P810" s="7">
        <v>13.96</v>
      </c>
      <c r="Q810" s="7">
        <f t="shared" si="48"/>
        <v>167.04</v>
      </c>
      <c r="R810" s="7">
        <f t="shared" si="49"/>
        <v>69.800000000000011</v>
      </c>
      <c r="S810" s="7">
        <f t="shared" si="50"/>
        <v>97.239999999999981</v>
      </c>
      <c r="T810" s="9">
        <f t="shared" si="51"/>
        <v>0.58213601532567039</v>
      </c>
      <c r="U810" s="10">
        <f>YEAR(SalesDataTable[[#This Row],[Order Date]])</f>
        <v>2026</v>
      </c>
      <c r="V810" s="9" t="str">
        <f>"Q"&amp;ROUNDUP(MONTH(SalesDataTable[[#This Row],[Order Date]])/3,0)</f>
        <v>Q2</v>
      </c>
      <c r="W810" s="6">
        <f>MONTH(SalesDataTable[[#This Row],[Order Date]])</f>
        <v>5</v>
      </c>
      <c r="X810" s="9" t="str">
        <f>TEXT(SalesDataTable[[#This Row],[Order Date]],"mmm")</f>
        <v>May</v>
      </c>
    </row>
    <row r="811" spans="1:24" ht="15.5">
      <c r="A811" s="3">
        <v>2581</v>
      </c>
      <c r="B811" s="4">
        <v>46155</v>
      </c>
      <c r="C811" s="12">
        <f>YEAR(SalesDataTable[[#This Row],[Order Date]])</f>
        <v>2026</v>
      </c>
      <c r="D811" s="15" t="str">
        <f>"Q"&amp;ROUNDUP(MONTH(SalesDataTable[[#This Row],[Order Date]])/3,0)</f>
        <v>Q2</v>
      </c>
      <c r="E811" s="12">
        <f>MONTH(SalesDataTable[[#This Row],[Order Date]])</f>
        <v>5</v>
      </c>
      <c r="F811" s="12" t="str">
        <f>TEXT(SalesDataTable[[#This Row],[Order Date]], "mmm")</f>
        <v>May</v>
      </c>
      <c r="G811" s="5" t="s">
        <v>6</v>
      </c>
      <c r="H811" s="5" t="s">
        <v>43</v>
      </c>
      <c r="I811" s="5" t="s">
        <v>2</v>
      </c>
      <c r="J811" s="5" t="s">
        <v>13</v>
      </c>
      <c r="K811" s="5" t="s">
        <v>9</v>
      </c>
      <c r="L811" s="5" t="s">
        <v>10</v>
      </c>
      <c r="M811" s="6">
        <v>2</v>
      </c>
      <c r="N811" s="7">
        <v>91.76</v>
      </c>
      <c r="O811" s="8">
        <v>0.05</v>
      </c>
      <c r="P811" s="7">
        <v>46.31</v>
      </c>
      <c r="Q811" s="7">
        <f t="shared" si="48"/>
        <v>174.34399999999999</v>
      </c>
      <c r="R811" s="7">
        <f t="shared" si="49"/>
        <v>92.62</v>
      </c>
      <c r="S811" s="7">
        <f t="shared" si="50"/>
        <v>81.72399999999999</v>
      </c>
      <c r="T811" s="9">
        <f t="shared" si="51"/>
        <v>0.46875143394668006</v>
      </c>
      <c r="U811" s="10">
        <f>YEAR(SalesDataTable[[#This Row],[Order Date]])</f>
        <v>2026</v>
      </c>
      <c r="V811" s="9" t="str">
        <f>"Q"&amp;ROUNDUP(MONTH(SalesDataTable[[#This Row],[Order Date]])/3,0)</f>
        <v>Q2</v>
      </c>
      <c r="W811" s="6">
        <f>MONTH(SalesDataTable[[#This Row],[Order Date]])</f>
        <v>5</v>
      </c>
      <c r="X811" s="9" t="str">
        <f>TEXT(SalesDataTable[[#This Row],[Order Date]],"mmm")</f>
        <v>May</v>
      </c>
    </row>
    <row r="812" spans="1:24" ht="15.5">
      <c r="A812" s="3">
        <v>3428</v>
      </c>
      <c r="B812" s="4">
        <v>46155</v>
      </c>
      <c r="C812" s="12">
        <f>YEAR(SalesDataTable[[#This Row],[Order Date]])</f>
        <v>2026</v>
      </c>
      <c r="D812" s="15" t="str">
        <f>"Q"&amp;ROUNDUP(MONTH(SalesDataTable[[#This Row],[Order Date]])/3,0)</f>
        <v>Q2</v>
      </c>
      <c r="E812" s="12">
        <f>MONTH(SalesDataTable[[#This Row],[Order Date]])</f>
        <v>5</v>
      </c>
      <c r="F812" s="12" t="str">
        <f>TEXT(SalesDataTable[[#This Row],[Order Date]], "mmm")</f>
        <v>May</v>
      </c>
      <c r="G812" s="5" t="s">
        <v>20</v>
      </c>
      <c r="H812" s="5" t="s">
        <v>21</v>
      </c>
      <c r="I812" s="5" t="s">
        <v>2</v>
      </c>
      <c r="J812" s="5" t="s">
        <v>3</v>
      </c>
      <c r="K812" s="5" t="s">
        <v>9</v>
      </c>
      <c r="L812" s="5" t="s">
        <v>17</v>
      </c>
      <c r="M812" s="6">
        <v>1</v>
      </c>
      <c r="N812" s="7">
        <v>144.51</v>
      </c>
      <c r="O812" s="8">
        <v>0</v>
      </c>
      <c r="P812" s="7">
        <v>79.22</v>
      </c>
      <c r="Q812" s="7">
        <f t="shared" si="48"/>
        <v>144.51</v>
      </c>
      <c r="R812" s="7">
        <f t="shared" si="49"/>
        <v>79.22</v>
      </c>
      <c r="S812" s="7">
        <f t="shared" si="50"/>
        <v>65.289999999999992</v>
      </c>
      <c r="T812" s="9">
        <f t="shared" si="51"/>
        <v>0.45180264341568055</v>
      </c>
      <c r="U812" s="10">
        <f>YEAR(SalesDataTable[[#This Row],[Order Date]])</f>
        <v>2026</v>
      </c>
      <c r="V812" s="9" t="str">
        <f>"Q"&amp;ROUNDUP(MONTH(SalesDataTable[[#This Row],[Order Date]])/3,0)</f>
        <v>Q2</v>
      </c>
      <c r="W812" s="6">
        <f>MONTH(SalesDataTable[[#This Row],[Order Date]])</f>
        <v>5</v>
      </c>
      <c r="X812" s="9" t="str">
        <f>TEXT(SalesDataTable[[#This Row],[Order Date]],"mmm")</f>
        <v>May</v>
      </c>
    </row>
    <row r="813" spans="1:24" ht="15.5">
      <c r="A813" s="3">
        <v>765</v>
      </c>
      <c r="B813" s="4">
        <v>46156</v>
      </c>
      <c r="C813" s="12">
        <f>YEAR(SalesDataTable[[#This Row],[Order Date]])</f>
        <v>2026</v>
      </c>
      <c r="D813" s="15" t="str">
        <f>"Q"&amp;ROUNDUP(MONTH(SalesDataTable[[#This Row],[Order Date]])/3,0)</f>
        <v>Q2</v>
      </c>
      <c r="E813" s="12">
        <f>MONTH(SalesDataTable[[#This Row],[Order Date]])</f>
        <v>5</v>
      </c>
      <c r="F813" s="12" t="str">
        <f>TEXT(SalesDataTable[[#This Row],[Order Date]], "mmm")</f>
        <v>May</v>
      </c>
      <c r="G813" s="5" t="s">
        <v>6</v>
      </c>
      <c r="H813" s="5" t="s">
        <v>27</v>
      </c>
      <c r="I813" s="5" t="s">
        <v>8</v>
      </c>
      <c r="J813" s="5" t="s">
        <v>16</v>
      </c>
      <c r="K813" s="5" t="s">
        <v>34</v>
      </c>
      <c r="L813" s="5" t="s">
        <v>45</v>
      </c>
      <c r="M813" s="6">
        <v>3</v>
      </c>
      <c r="N813" s="7">
        <v>49.7</v>
      </c>
      <c r="O813" s="8">
        <v>0.1</v>
      </c>
      <c r="P813" s="7">
        <v>21.84</v>
      </c>
      <c r="Q813" s="7">
        <f t="shared" si="48"/>
        <v>134.19000000000003</v>
      </c>
      <c r="R813" s="7">
        <f t="shared" si="49"/>
        <v>65.52</v>
      </c>
      <c r="S813" s="7">
        <f t="shared" si="50"/>
        <v>68.67000000000003</v>
      </c>
      <c r="T813" s="9">
        <f t="shared" si="51"/>
        <v>0.5117370892018781</v>
      </c>
      <c r="U813" s="10">
        <f>YEAR(SalesDataTable[[#This Row],[Order Date]])</f>
        <v>2026</v>
      </c>
      <c r="V813" s="9" t="str">
        <f>"Q"&amp;ROUNDUP(MONTH(SalesDataTable[[#This Row],[Order Date]])/3,0)</f>
        <v>Q2</v>
      </c>
      <c r="W813" s="6">
        <f>MONTH(SalesDataTable[[#This Row],[Order Date]])</f>
        <v>5</v>
      </c>
      <c r="X813" s="9" t="str">
        <f>TEXT(SalesDataTable[[#This Row],[Order Date]],"mmm")</f>
        <v>May</v>
      </c>
    </row>
    <row r="814" spans="1:24" ht="15.5">
      <c r="A814" s="3">
        <v>854</v>
      </c>
      <c r="B814" s="4">
        <v>46156</v>
      </c>
      <c r="C814" s="12">
        <f>YEAR(SalesDataTable[[#This Row],[Order Date]])</f>
        <v>2026</v>
      </c>
      <c r="D814" s="15" t="str">
        <f>"Q"&amp;ROUNDUP(MONTH(SalesDataTable[[#This Row],[Order Date]])/3,0)</f>
        <v>Q2</v>
      </c>
      <c r="E814" s="12">
        <f>MONTH(SalesDataTable[[#This Row],[Order Date]])</f>
        <v>5</v>
      </c>
      <c r="F814" s="12" t="str">
        <f>TEXT(SalesDataTable[[#This Row],[Order Date]], "mmm")</f>
        <v>May</v>
      </c>
      <c r="G814" s="5" t="s">
        <v>0</v>
      </c>
      <c r="H814" s="5" t="s">
        <v>1</v>
      </c>
      <c r="I814" s="5" t="s">
        <v>2</v>
      </c>
      <c r="J814" s="5" t="s">
        <v>3</v>
      </c>
      <c r="K814" s="5" t="s">
        <v>23</v>
      </c>
      <c r="L814" s="5" t="s">
        <v>51</v>
      </c>
      <c r="M814" s="6">
        <v>1</v>
      </c>
      <c r="N814" s="7">
        <v>120.9</v>
      </c>
      <c r="O814" s="8">
        <v>0</v>
      </c>
      <c r="P814" s="7">
        <v>59.31</v>
      </c>
      <c r="Q814" s="7">
        <f t="shared" si="48"/>
        <v>120.9</v>
      </c>
      <c r="R814" s="7">
        <f t="shared" si="49"/>
        <v>59.31</v>
      </c>
      <c r="S814" s="7">
        <f t="shared" si="50"/>
        <v>61.59</v>
      </c>
      <c r="T814" s="9">
        <f t="shared" si="51"/>
        <v>0.50942928039702229</v>
      </c>
      <c r="U814" s="10">
        <f>YEAR(SalesDataTable[[#This Row],[Order Date]])</f>
        <v>2026</v>
      </c>
      <c r="V814" s="9" t="str">
        <f>"Q"&amp;ROUNDUP(MONTH(SalesDataTable[[#This Row],[Order Date]])/3,0)</f>
        <v>Q2</v>
      </c>
      <c r="W814" s="6">
        <f>MONTH(SalesDataTable[[#This Row],[Order Date]])</f>
        <v>5</v>
      </c>
      <c r="X814" s="9" t="str">
        <f>TEXT(SalesDataTable[[#This Row],[Order Date]],"mmm")</f>
        <v>May</v>
      </c>
    </row>
    <row r="815" spans="1:24" ht="15.5">
      <c r="A815" s="3">
        <v>1087</v>
      </c>
      <c r="B815" s="4">
        <v>46156</v>
      </c>
      <c r="C815" s="12">
        <f>YEAR(SalesDataTable[[#This Row],[Order Date]])</f>
        <v>2026</v>
      </c>
      <c r="D815" s="15" t="str">
        <f>"Q"&amp;ROUNDUP(MONTH(SalesDataTable[[#This Row],[Order Date]])/3,0)</f>
        <v>Q2</v>
      </c>
      <c r="E815" s="12">
        <f>MONTH(SalesDataTable[[#This Row],[Order Date]])</f>
        <v>5</v>
      </c>
      <c r="F815" s="12" t="str">
        <f>TEXT(SalesDataTable[[#This Row],[Order Date]], "mmm")</f>
        <v>May</v>
      </c>
      <c r="G815" s="5" t="s">
        <v>11</v>
      </c>
      <c r="H815" s="5" t="s">
        <v>39</v>
      </c>
      <c r="I815" s="5" t="s">
        <v>2</v>
      </c>
      <c r="J815" s="5" t="s">
        <v>3</v>
      </c>
      <c r="K815" s="5" t="s">
        <v>23</v>
      </c>
      <c r="L815" s="5" t="s">
        <v>29</v>
      </c>
      <c r="M815" s="6">
        <v>1</v>
      </c>
      <c r="N815" s="7">
        <v>195.72</v>
      </c>
      <c r="O815" s="8">
        <v>0.05</v>
      </c>
      <c r="P815" s="7">
        <v>105.73</v>
      </c>
      <c r="Q815" s="7">
        <f t="shared" si="48"/>
        <v>185.934</v>
      </c>
      <c r="R815" s="7">
        <f t="shared" si="49"/>
        <v>105.73</v>
      </c>
      <c r="S815" s="7">
        <f t="shared" si="50"/>
        <v>80.203999999999994</v>
      </c>
      <c r="T815" s="9">
        <f t="shared" si="51"/>
        <v>0.43135736336549524</v>
      </c>
      <c r="U815" s="10">
        <f>YEAR(SalesDataTable[[#This Row],[Order Date]])</f>
        <v>2026</v>
      </c>
      <c r="V815" s="9" t="str">
        <f>"Q"&amp;ROUNDUP(MONTH(SalesDataTable[[#This Row],[Order Date]])/3,0)</f>
        <v>Q2</v>
      </c>
      <c r="W815" s="6">
        <f>MONTH(SalesDataTable[[#This Row],[Order Date]])</f>
        <v>5</v>
      </c>
      <c r="X815" s="9" t="str">
        <f>TEXT(SalesDataTable[[#This Row],[Order Date]],"mmm")</f>
        <v>May</v>
      </c>
    </row>
    <row r="816" spans="1:24" ht="15.5">
      <c r="A816" s="3">
        <v>1150</v>
      </c>
      <c r="B816" s="4">
        <v>46156</v>
      </c>
      <c r="C816" s="12">
        <f>YEAR(SalesDataTable[[#This Row],[Order Date]])</f>
        <v>2026</v>
      </c>
      <c r="D816" s="15" t="str">
        <f>"Q"&amp;ROUNDUP(MONTH(SalesDataTable[[#This Row],[Order Date]])/3,0)</f>
        <v>Q2</v>
      </c>
      <c r="E816" s="12">
        <f>MONTH(SalesDataTable[[#This Row],[Order Date]])</f>
        <v>5</v>
      </c>
      <c r="F816" s="12" t="str">
        <f>TEXT(SalesDataTable[[#This Row],[Order Date]], "mmm")</f>
        <v>May</v>
      </c>
      <c r="G816" s="5" t="s">
        <v>0</v>
      </c>
      <c r="H816" s="5" t="s">
        <v>1</v>
      </c>
      <c r="I816" s="5" t="s">
        <v>8</v>
      </c>
      <c r="J816" s="5" t="s">
        <v>3</v>
      </c>
      <c r="K816" s="5" t="s">
        <v>4</v>
      </c>
      <c r="L816" s="5" t="s">
        <v>26</v>
      </c>
      <c r="M816" s="6">
        <v>8</v>
      </c>
      <c r="N816" s="7">
        <v>40.15</v>
      </c>
      <c r="O816" s="8">
        <v>0.15</v>
      </c>
      <c r="P816" s="7">
        <v>16.91</v>
      </c>
      <c r="Q816" s="7">
        <f t="shared" si="48"/>
        <v>273.02</v>
      </c>
      <c r="R816" s="7">
        <f t="shared" si="49"/>
        <v>135.28</v>
      </c>
      <c r="S816" s="7">
        <f t="shared" si="50"/>
        <v>137.73999999999998</v>
      </c>
      <c r="T816" s="9">
        <f t="shared" si="51"/>
        <v>0.50450516445681637</v>
      </c>
      <c r="U816" s="10">
        <f>YEAR(SalesDataTable[[#This Row],[Order Date]])</f>
        <v>2026</v>
      </c>
      <c r="V816" s="9" t="str">
        <f>"Q"&amp;ROUNDUP(MONTH(SalesDataTable[[#This Row],[Order Date]])/3,0)</f>
        <v>Q2</v>
      </c>
      <c r="W816" s="6">
        <f>MONTH(SalesDataTable[[#This Row],[Order Date]])</f>
        <v>5</v>
      </c>
      <c r="X816" s="9" t="str">
        <f>TEXT(SalesDataTable[[#This Row],[Order Date]],"mmm")</f>
        <v>May</v>
      </c>
    </row>
    <row r="817" spans="1:24" ht="15.5">
      <c r="A817" s="3">
        <v>1902</v>
      </c>
      <c r="B817" s="4">
        <v>46156</v>
      </c>
      <c r="C817" s="12">
        <f>YEAR(SalesDataTable[[#This Row],[Order Date]])</f>
        <v>2026</v>
      </c>
      <c r="D817" s="15" t="str">
        <f>"Q"&amp;ROUNDUP(MONTH(SalesDataTable[[#This Row],[Order Date]])/3,0)</f>
        <v>Q2</v>
      </c>
      <c r="E817" s="12">
        <f>MONTH(SalesDataTable[[#This Row],[Order Date]])</f>
        <v>5</v>
      </c>
      <c r="F817" s="12" t="str">
        <f>TEXT(SalesDataTable[[#This Row],[Order Date]], "mmm")</f>
        <v>May</v>
      </c>
      <c r="G817" s="5" t="s">
        <v>6</v>
      </c>
      <c r="H817" s="5" t="s">
        <v>49</v>
      </c>
      <c r="I817" s="5" t="s">
        <v>19</v>
      </c>
      <c r="J817" s="5" t="s">
        <v>16</v>
      </c>
      <c r="K817" s="5" t="s">
        <v>14</v>
      </c>
      <c r="L817" s="5" t="s">
        <v>44</v>
      </c>
      <c r="M817" s="6">
        <v>4</v>
      </c>
      <c r="N817" s="7">
        <v>130.83000000000001</v>
      </c>
      <c r="O817" s="8">
        <v>0</v>
      </c>
      <c r="P817" s="7">
        <v>66.959999999999994</v>
      </c>
      <c r="Q817" s="7">
        <f t="shared" si="48"/>
        <v>523.32000000000005</v>
      </c>
      <c r="R817" s="7">
        <f t="shared" si="49"/>
        <v>267.83999999999997</v>
      </c>
      <c r="S817" s="7">
        <f t="shared" si="50"/>
        <v>255.48000000000008</v>
      </c>
      <c r="T817" s="9">
        <f t="shared" si="51"/>
        <v>0.48819078193074994</v>
      </c>
      <c r="U817" s="10">
        <f>YEAR(SalesDataTable[[#This Row],[Order Date]])</f>
        <v>2026</v>
      </c>
      <c r="V817" s="9" t="str">
        <f>"Q"&amp;ROUNDUP(MONTH(SalesDataTable[[#This Row],[Order Date]])/3,0)</f>
        <v>Q2</v>
      </c>
      <c r="W817" s="6">
        <f>MONTH(SalesDataTable[[#This Row],[Order Date]])</f>
        <v>5</v>
      </c>
      <c r="X817" s="9" t="str">
        <f>TEXT(SalesDataTable[[#This Row],[Order Date]],"mmm")</f>
        <v>May</v>
      </c>
    </row>
    <row r="818" spans="1:24" ht="15.5">
      <c r="A818" s="3">
        <v>3913</v>
      </c>
      <c r="B818" s="4">
        <v>46156</v>
      </c>
      <c r="C818" s="12">
        <f>YEAR(SalesDataTable[[#This Row],[Order Date]])</f>
        <v>2026</v>
      </c>
      <c r="D818" s="15" t="str">
        <f>"Q"&amp;ROUNDUP(MONTH(SalesDataTable[[#This Row],[Order Date]])/3,0)</f>
        <v>Q2</v>
      </c>
      <c r="E818" s="12">
        <f>MONTH(SalesDataTable[[#This Row],[Order Date]])</f>
        <v>5</v>
      </c>
      <c r="F818" s="12" t="str">
        <f>TEXT(SalesDataTable[[#This Row],[Order Date]], "mmm")</f>
        <v>May</v>
      </c>
      <c r="G818" s="5" t="s">
        <v>6</v>
      </c>
      <c r="H818" s="5" t="s">
        <v>43</v>
      </c>
      <c r="I818" s="5" t="s">
        <v>2</v>
      </c>
      <c r="J818" s="5" t="s">
        <v>13</v>
      </c>
      <c r="K818" s="5" t="s">
        <v>4</v>
      </c>
      <c r="L818" s="5" t="s">
        <v>22</v>
      </c>
      <c r="M818" s="6">
        <v>1</v>
      </c>
      <c r="N818" s="7">
        <v>50.34</v>
      </c>
      <c r="O818" s="8">
        <v>0.05</v>
      </c>
      <c r="P818" s="7">
        <v>22.23</v>
      </c>
      <c r="Q818" s="7">
        <f t="shared" si="48"/>
        <v>47.823</v>
      </c>
      <c r="R818" s="7">
        <f t="shared" si="49"/>
        <v>22.23</v>
      </c>
      <c r="S818" s="7">
        <f t="shared" si="50"/>
        <v>25.593</v>
      </c>
      <c r="T818" s="9">
        <f t="shared" si="51"/>
        <v>0.53516090584028608</v>
      </c>
      <c r="U818" s="10">
        <f>YEAR(SalesDataTable[[#This Row],[Order Date]])</f>
        <v>2026</v>
      </c>
      <c r="V818" s="9" t="str">
        <f>"Q"&amp;ROUNDUP(MONTH(SalesDataTable[[#This Row],[Order Date]])/3,0)</f>
        <v>Q2</v>
      </c>
      <c r="W818" s="6">
        <f>MONTH(SalesDataTable[[#This Row],[Order Date]])</f>
        <v>5</v>
      </c>
      <c r="X818" s="9" t="str">
        <f>TEXT(SalesDataTable[[#This Row],[Order Date]],"mmm")</f>
        <v>May</v>
      </c>
    </row>
    <row r="819" spans="1:24" ht="15.5">
      <c r="A819" s="3">
        <v>4378</v>
      </c>
      <c r="B819" s="4">
        <v>46156</v>
      </c>
      <c r="C819" s="12">
        <f>YEAR(SalesDataTable[[#This Row],[Order Date]])</f>
        <v>2026</v>
      </c>
      <c r="D819" s="15" t="str">
        <f>"Q"&amp;ROUNDUP(MONTH(SalesDataTable[[#This Row],[Order Date]])/3,0)</f>
        <v>Q2</v>
      </c>
      <c r="E819" s="12">
        <f>MONTH(SalesDataTable[[#This Row],[Order Date]])</f>
        <v>5</v>
      </c>
      <c r="F819" s="12" t="str">
        <f>TEXT(SalesDataTable[[#This Row],[Order Date]], "mmm")</f>
        <v>May</v>
      </c>
      <c r="G819" s="5" t="s">
        <v>11</v>
      </c>
      <c r="H819" s="5" t="s">
        <v>39</v>
      </c>
      <c r="I819" s="5" t="s">
        <v>2</v>
      </c>
      <c r="J819" s="5" t="s">
        <v>3</v>
      </c>
      <c r="K819" s="5" t="s">
        <v>4</v>
      </c>
      <c r="L819" s="5" t="s">
        <v>30</v>
      </c>
      <c r="M819" s="6">
        <v>2</v>
      </c>
      <c r="N819" s="7">
        <v>103.37</v>
      </c>
      <c r="O819" s="8">
        <v>0</v>
      </c>
      <c r="P819" s="7">
        <v>50.49</v>
      </c>
      <c r="Q819" s="7">
        <f t="shared" si="48"/>
        <v>206.74</v>
      </c>
      <c r="R819" s="7">
        <f t="shared" si="49"/>
        <v>100.98</v>
      </c>
      <c r="S819" s="7">
        <f t="shared" si="50"/>
        <v>105.76</v>
      </c>
      <c r="T819" s="9">
        <f t="shared" si="51"/>
        <v>0.51156041404662866</v>
      </c>
      <c r="U819" s="10">
        <f>YEAR(SalesDataTable[[#This Row],[Order Date]])</f>
        <v>2026</v>
      </c>
      <c r="V819" s="9" t="str">
        <f>"Q"&amp;ROUNDUP(MONTH(SalesDataTable[[#This Row],[Order Date]])/3,0)</f>
        <v>Q2</v>
      </c>
      <c r="W819" s="6">
        <f>MONTH(SalesDataTable[[#This Row],[Order Date]])</f>
        <v>5</v>
      </c>
      <c r="X819" s="9" t="str">
        <f>TEXT(SalesDataTable[[#This Row],[Order Date]],"mmm")</f>
        <v>May</v>
      </c>
    </row>
    <row r="820" spans="1:24" ht="15.5">
      <c r="A820" s="3">
        <v>4551</v>
      </c>
      <c r="B820" s="4">
        <v>46156</v>
      </c>
      <c r="C820" s="12">
        <f>YEAR(SalesDataTable[[#This Row],[Order Date]])</f>
        <v>2026</v>
      </c>
      <c r="D820" s="15" t="str">
        <f>"Q"&amp;ROUNDUP(MONTH(SalesDataTable[[#This Row],[Order Date]])/3,0)</f>
        <v>Q2</v>
      </c>
      <c r="E820" s="12">
        <f>MONTH(SalesDataTable[[#This Row],[Order Date]])</f>
        <v>5</v>
      </c>
      <c r="F820" s="12" t="str">
        <f>TEXT(SalesDataTable[[#This Row],[Order Date]], "mmm")</f>
        <v>May</v>
      </c>
      <c r="G820" s="5" t="s">
        <v>6</v>
      </c>
      <c r="H820" s="5" t="s">
        <v>49</v>
      </c>
      <c r="I820" s="5" t="s">
        <v>19</v>
      </c>
      <c r="J820" s="5" t="s">
        <v>16</v>
      </c>
      <c r="K820" s="5" t="s">
        <v>34</v>
      </c>
      <c r="L820" s="5" t="s">
        <v>38</v>
      </c>
      <c r="M820" s="6">
        <v>3</v>
      </c>
      <c r="N820" s="7">
        <v>122.31</v>
      </c>
      <c r="O820" s="8">
        <v>0.05</v>
      </c>
      <c r="P820" s="7">
        <v>71.11</v>
      </c>
      <c r="Q820" s="7">
        <f t="shared" si="48"/>
        <v>348.58350000000002</v>
      </c>
      <c r="R820" s="7">
        <f t="shared" si="49"/>
        <v>213.32999999999998</v>
      </c>
      <c r="S820" s="7">
        <f t="shared" si="50"/>
        <v>135.25350000000003</v>
      </c>
      <c r="T820" s="9">
        <f t="shared" si="51"/>
        <v>0.38800889887214979</v>
      </c>
      <c r="U820" s="10">
        <f>YEAR(SalesDataTable[[#This Row],[Order Date]])</f>
        <v>2026</v>
      </c>
      <c r="V820" s="9" t="str">
        <f>"Q"&amp;ROUNDUP(MONTH(SalesDataTable[[#This Row],[Order Date]])/3,0)</f>
        <v>Q2</v>
      </c>
      <c r="W820" s="6">
        <f>MONTH(SalesDataTable[[#This Row],[Order Date]])</f>
        <v>5</v>
      </c>
      <c r="X820" s="9" t="str">
        <f>TEXT(SalesDataTable[[#This Row],[Order Date]],"mmm")</f>
        <v>May</v>
      </c>
    </row>
    <row r="821" spans="1:24" ht="15.5">
      <c r="A821" s="3">
        <v>787</v>
      </c>
      <c r="B821" s="4">
        <v>46157</v>
      </c>
      <c r="C821" s="12">
        <f>YEAR(SalesDataTable[[#This Row],[Order Date]])</f>
        <v>2026</v>
      </c>
      <c r="D821" s="15" t="str">
        <f>"Q"&amp;ROUNDUP(MONTH(SalesDataTable[[#This Row],[Order Date]])/3,0)</f>
        <v>Q2</v>
      </c>
      <c r="E821" s="12">
        <f>MONTH(SalesDataTable[[#This Row],[Order Date]])</f>
        <v>5</v>
      </c>
      <c r="F821" s="12" t="str">
        <f>TEXT(SalesDataTable[[#This Row],[Order Date]], "mmm")</f>
        <v>May</v>
      </c>
      <c r="G821" s="5" t="s">
        <v>0</v>
      </c>
      <c r="H821" s="5" t="s">
        <v>36</v>
      </c>
      <c r="I821" s="5" t="s">
        <v>2</v>
      </c>
      <c r="J821" s="5" t="s">
        <v>16</v>
      </c>
      <c r="K821" s="5" t="s">
        <v>14</v>
      </c>
      <c r="L821" s="5" t="s">
        <v>48</v>
      </c>
      <c r="M821" s="6">
        <v>1</v>
      </c>
      <c r="N821" s="7">
        <v>166.48</v>
      </c>
      <c r="O821" s="8">
        <v>0</v>
      </c>
      <c r="P821" s="7">
        <v>89.42</v>
      </c>
      <c r="Q821" s="7">
        <f t="shared" si="48"/>
        <v>166.48</v>
      </c>
      <c r="R821" s="7">
        <f t="shared" si="49"/>
        <v>89.42</v>
      </c>
      <c r="S821" s="7">
        <f t="shared" si="50"/>
        <v>77.059999999999988</v>
      </c>
      <c r="T821" s="9">
        <f t="shared" si="51"/>
        <v>0.4628784238346948</v>
      </c>
      <c r="U821" s="10">
        <f>YEAR(SalesDataTable[[#This Row],[Order Date]])</f>
        <v>2026</v>
      </c>
      <c r="V821" s="9" t="str">
        <f>"Q"&amp;ROUNDUP(MONTH(SalesDataTable[[#This Row],[Order Date]])/3,0)</f>
        <v>Q2</v>
      </c>
      <c r="W821" s="6">
        <f>MONTH(SalesDataTable[[#This Row],[Order Date]])</f>
        <v>5</v>
      </c>
      <c r="X821" s="9" t="str">
        <f>TEXT(SalesDataTable[[#This Row],[Order Date]],"mmm")</f>
        <v>May</v>
      </c>
    </row>
    <row r="822" spans="1:24" ht="15.5">
      <c r="A822" s="3">
        <v>1133</v>
      </c>
      <c r="B822" s="4">
        <v>46157</v>
      </c>
      <c r="C822" s="12">
        <f>YEAR(SalesDataTable[[#This Row],[Order Date]])</f>
        <v>2026</v>
      </c>
      <c r="D822" s="15" t="str">
        <f>"Q"&amp;ROUNDUP(MONTH(SalesDataTable[[#This Row],[Order Date]])/3,0)</f>
        <v>Q2</v>
      </c>
      <c r="E822" s="12">
        <f>MONTH(SalesDataTable[[#This Row],[Order Date]])</f>
        <v>5</v>
      </c>
      <c r="F822" s="12" t="str">
        <f>TEXT(SalesDataTable[[#This Row],[Order Date]], "mmm")</f>
        <v>May</v>
      </c>
      <c r="G822" s="5" t="s">
        <v>0</v>
      </c>
      <c r="H822" s="5" t="s">
        <v>50</v>
      </c>
      <c r="I822" s="5" t="s">
        <v>19</v>
      </c>
      <c r="J822" s="5" t="s">
        <v>13</v>
      </c>
      <c r="K822" s="5" t="s">
        <v>23</v>
      </c>
      <c r="L822" s="5" t="s">
        <v>29</v>
      </c>
      <c r="M822" s="6">
        <v>3</v>
      </c>
      <c r="N822" s="7">
        <v>192.21</v>
      </c>
      <c r="O822" s="8">
        <v>0</v>
      </c>
      <c r="P822" s="7">
        <v>103.51</v>
      </c>
      <c r="Q822" s="7">
        <f t="shared" si="48"/>
        <v>576.63</v>
      </c>
      <c r="R822" s="7">
        <f t="shared" si="49"/>
        <v>310.53000000000003</v>
      </c>
      <c r="S822" s="7">
        <f t="shared" si="50"/>
        <v>266.09999999999997</v>
      </c>
      <c r="T822" s="9">
        <f t="shared" si="51"/>
        <v>0.46147442900993701</v>
      </c>
      <c r="U822" s="10">
        <f>YEAR(SalesDataTable[[#This Row],[Order Date]])</f>
        <v>2026</v>
      </c>
      <c r="V822" s="9" t="str">
        <f>"Q"&amp;ROUNDUP(MONTH(SalesDataTable[[#This Row],[Order Date]])/3,0)</f>
        <v>Q2</v>
      </c>
      <c r="W822" s="6">
        <f>MONTH(SalesDataTable[[#This Row],[Order Date]])</f>
        <v>5</v>
      </c>
      <c r="X822" s="9" t="str">
        <f>TEXT(SalesDataTable[[#This Row],[Order Date]],"mmm")</f>
        <v>May</v>
      </c>
    </row>
    <row r="823" spans="1:24" ht="15.5">
      <c r="A823" s="3">
        <v>2075</v>
      </c>
      <c r="B823" s="4">
        <v>46157</v>
      </c>
      <c r="C823" s="12">
        <f>YEAR(SalesDataTable[[#This Row],[Order Date]])</f>
        <v>2026</v>
      </c>
      <c r="D823" s="15" t="str">
        <f>"Q"&amp;ROUNDUP(MONTH(SalesDataTable[[#This Row],[Order Date]])/3,0)</f>
        <v>Q2</v>
      </c>
      <c r="E823" s="12">
        <f>MONTH(SalesDataTable[[#This Row],[Order Date]])</f>
        <v>5</v>
      </c>
      <c r="F823" s="12" t="str">
        <f>TEXT(SalesDataTable[[#This Row],[Order Date]], "mmm")</f>
        <v>May</v>
      </c>
      <c r="G823" s="5" t="s">
        <v>0</v>
      </c>
      <c r="H823" s="5" t="s">
        <v>36</v>
      </c>
      <c r="I823" s="5" t="s">
        <v>8</v>
      </c>
      <c r="J823" s="5" t="s">
        <v>16</v>
      </c>
      <c r="K823" s="5" t="s">
        <v>23</v>
      </c>
      <c r="L823" s="5" t="s">
        <v>40</v>
      </c>
      <c r="M823" s="6">
        <v>6</v>
      </c>
      <c r="N823" s="7">
        <v>81.13</v>
      </c>
      <c r="O823" s="8">
        <v>0.05</v>
      </c>
      <c r="P823" s="7">
        <v>39.409999999999997</v>
      </c>
      <c r="Q823" s="7">
        <f t="shared" si="48"/>
        <v>462.44099999999997</v>
      </c>
      <c r="R823" s="7">
        <f t="shared" si="49"/>
        <v>236.45999999999998</v>
      </c>
      <c r="S823" s="7">
        <f t="shared" si="50"/>
        <v>225.98099999999999</v>
      </c>
      <c r="T823" s="9">
        <f t="shared" si="51"/>
        <v>0.48866990599881932</v>
      </c>
      <c r="U823" s="10">
        <f>YEAR(SalesDataTable[[#This Row],[Order Date]])</f>
        <v>2026</v>
      </c>
      <c r="V823" s="9" t="str">
        <f>"Q"&amp;ROUNDUP(MONTH(SalesDataTable[[#This Row],[Order Date]])/3,0)</f>
        <v>Q2</v>
      </c>
      <c r="W823" s="6">
        <f>MONTH(SalesDataTable[[#This Row],[Order Date]])</f>
        <v>5</v>
      </c>
      <c r="X823" s="9" t="str">
        <f>TEXT(SalesDataTable[[#This Row],[Order Date]],"mmm")</f>
        <v>May</v>
      </c>
    </row>
    <row r="824" spans="1:24" ht="15.5">
      <c r="A824" s="3">
        <v>2172</v>
      </c>
      <c r="B824" s="4">
        <v>46157</v>
      </c>
      <c r="C824" s="12">
        <f>YEAR(SalesDataTable[[#This Row],[Order Date]])</f>
        <v>2026</v>
      </c>
      <c r="D824" s="15" t="str">
        <f>"Q"&amp;ROUNDUP(MONTH(SalesDataTable[[#This Row],[Order Date]])/3,0)</f>
        <v>Q2</v>
      </c>
      <c r="E824" s="12">
        <f>MONTH(SalesDataTable[[#This Row],[Order Date]])</f>
        <v>5</v>
      </c>
      <c r="F824" s="12" t="str">
        <f>TEXT(SalesDataTable[[#This Row],[Order Date]], "mmm")</f>
        <v>May</v>
      </c>
      <c r="G824" s="5" t="s">
        <v>11</v>
      </c>
      <c r="H824" s="5" t="s">
        <v>39</v>
      </c>
      <c r="I824" s="5" t="s">
        <v>8</v>
      </c>
      <c r="J824" s="5" t="s">
        <v>16</v>
      </c>
      <c r="K824" s="5" t="s">
        <v>14</v>
      </c>
      <c r="L824" s="5" t="s">
        <v>15</v>
      </c>
      <c r="M824" s="6">
        <v>6</v>
      </c>
      <c r="N824" s="7">
        <v>37.1</v>
      </c>
      <c r="O824" s="8">
        <v>0.1</v>
      </c>
      <c r="P824" s="7">
        <v>13.63</v>
      </c>
      <c r="Q824" s="7">
        <f t="shared" si="48"/>
        <v>200.34000000000003</v>
      </c>
      <c r="R824" s="7">
        <f t="shared" si="49"/>
        <v>81.78</v>
      </c>
      <c r="S824" s="7">
        <f t="shared" si="50"/>
        <v>118.56000000000003</v>
      </c>
      <c r="T824" s="9">
        <f t="shared" si="51"/>
        <v>0.59179395028451642</v>
      </c>
      <c r="U824" s="10">
        <f>YEAR(SalesDataTable[[#This Row],[Order Date]])</f>
        <v>2026</v>
      </c>
      <c r="V824" s="9" t="str">
        <f>"Q"&amp;ROUNDUP(MONTH(SalesDataTable[[#This Row],[Order Date]])/3,0)</f>
        <v>Q2</v>
      </c>
      <c r="W824" s="6">
        <f>MONTH(SalesDataTable[[#This Row],[Order Date]])</f>
        <v>5</v>
      </c>
      <c r="X824" s="9" t="str">
        <f>TEXT(SalesDataTable[[#This Row],[Order Date]],"mmm")</f>
        <v>May</v>
      </c>
    </row>
    <row r="825" spans="1:24" ht="15.5">
      <c r="A825" s="3">
        <v>2977</v>
      </c>
      <c r="B825" s="4">
        <v>46157</v>
      </c>
      <c r="C825" s="12">
        <f>YEAR(SalesDataTable[[#This Row],[Order Date]])</f>
        <v>2026</v>
      </c>
      <c r="D825" s="15" t="str">
        <f>"Q"&amp;ROUNDUP(MONTH(SalesDataTable[[#This Row],[Order Date]])/3,0)</f>
        <v>Q2</v>
      </c>
      <c r="E825" s="12">
        <f>MONTH(SalesDataTable[[#This Row],[Order Date]])</f>
        <v>5</v>
      </c>
      <c r="F825" s="12" t="str">
        <f>TEXT(SalesDataTable[[#This Row],[Order Date]], "mmm")</f>
        <v>May</v>
      </c>
      <c r="G825" s="5" t="s">
        <v>6</v>
      </c>
      <c r="H825" s="5" t="s">
        <v>49</v>
      </c>
      <c r="I825" s="5" t="s">
        <v>8</v>
      </c>
      <c r="J825" s="5" t="s">
        <v>16</v>
      </c>
      <c r="K825" s="5" t="s">
        <v>14</v>
      </c>
      <c r="L825" s="5" t="s">
        <v>15</v>
      </c>
      <c r="M825" s="6">
        <v>6</v>
      </c>
      <c r="N825" s="7">
        <v>35.92</v>
      </c>
      <c r="O825" s="8">
        <v>0.15</v>
      </c>
      <c r="P825" s="7">
        <v>13.3</v>
      </c>
      <c r="Q825" s="7">
        <f t="shared" si="48"/>
        <v>183.19200000000001</v>
      </c>
      <c r="R825" s="7">
        <f t="shared" si="49"/>
        <v>79.800000000000011</v>
      </c>
      <c r="S825" s="7">
        <f t="shared" si="50"/>
        <v>103.392</v>
      </c>
      <c r="T825" s="9">
        <f t="shared" si="51"/>
        <v>0.56439145814227687</v>
      </c>
      <c r="U825" s="10">
        <f>YEAR(SalesDataTable[[#This Row],[Order Date]])</f>
        <v>2026</v>
      </c>
      <c r="V825" s="9" t="str">
        <f>"Q"&amp;ROUNDUP(MONTH(SalesDataTable[[#This Row],[Order Date]])/3,0)</f>
        <v>Q2</v>
      </c>
      <c r="W825" s="6">
        <f>MONTH(SalesDataTable[[#This Row],[Order Date]])</f>
        <v>5</v>
      </c>
      <c r="X825" s="9" t="str">
        <f>TEXT(SalesDataTable[[#This Row],[Order Date]],"mmm")</f>
        <v>May</v>
      </c>
    </row>
    <row r="826" spans="1:24" ht="15.5">
      <c r="A826" s="3">
        <v>3531</v>
      </c>
      <c r="B826" s="4">
        <v>46157</v>
      </c>
      <c r="C826" s="12">
        <f>YEAR(SalesDataTable[[#This Row],[Order Date]])</f>
        <v>2026</v>
      </c>
      <c r="D826" s="15" t="str">
        <f>"Q"&amp;ROUNDUP(MONTH(SalesDataTable[[#This Row],[Order Date]])/3,0)</f>
        <v>Q2</v>
      </c>
      <c r="E826" s="12">
        <f>MONTH(SalesDataTable[[#This Row],[Order Date]])</f>
        <v>5</v>
      </c>
      <c r="F826" s="12" t="str">
        <f>TEXT(SalesDataTable[[#This Row],[Order Date]], "mmm")</f>
        <v>May</v>
      </c>
      <c r="G826" s="5" t="s">
        <v>20</v>
      </c>
      <c r="H826" s="5" t="s">
        <v>47</v>
      </c>
      <c r="I826" s="5" t="s">
        <v>19</v>
      </c>
      <c r="J826" s="5" t="s">
        <v>16</v>
      </c>
      <c r="K826" s="5" t="s">
        <v>34</v>
      </c>
      <c r="L826" s="5" t="s">
        <v>42</v>
      </c>
      <c r="M826" s="6">
        <v>4</v>
      </c>
      <c r="N826" s="7">
        <v>36.21</v>
      </c>
      <c r="O826" s="8">
        <v>0</v>
      </c>
      <c r="P826" s="7">
        <v>14.3</v>
      </c>
      <c r="Q826" s="7">
        <f t="shared" si="48"/>
        <v>144.84</v>
      </c>
      <c r="R826" s="7">
        <f t="shared" si="49"/>
        <v>57.2</v>
      </c>
      <c r="S826" s="7">
        <f t="shared" si="50"/>
        <v>87.64</v>
      </c>
      <c r="T826" s="9">
        <f t="shared" si="51"/>
        <v>0.60508146920740125</v>
      </c>
      <c r="U826" s="10">
        <f>YEAR(SalesDataTable[[#This Row],[Order Date]])</f>
        <v>2026</v>
      </c>
      <c r="V826" s="9" t="str">
        <f>"Q"&amp;ROUNDUP(MONTH(SalesDataTable[[#This Row],[Order Date]])/3,0)</f>
        <v>Q2</v>
      </c>
      <c r="W826" s="6">
        <f>MONTH(SalesDataTable[[#This Row],[Order Date]])</f>
        <v>5</v>
      </c>
      <c r="X826" s="9" t="str">
        <f>TEXT(SalesDataTable[[#This Row],[Order Date]],"mmm")</f>
        <v>May</v>
      </c>
    </row>
    <row r="827" spans="1:24" ht="15.5">
      <c r="A827" s="3">
        <v>3881</v>
      </c>
      <c r="B827" s="4">
        <v>46157</v>
      </c>
      <c r="C827" s="12">
        <f>YEAR(SalesDataTable[[#This Row],[Order Date]])</f>
        <v>2026</v>
      </c>
      <c r="D827" s="15" t="str">
        <f>"Q"&amp;ROUNDUP(MONTH(SalesDataTable[[#This Row],[Order Date]])/3,0)</f>
        <v>Q2</v>
      </c>
      <c r="E827" s="12">
        <f>MONTH(SalesDataTable[[#This Row],[Order Date]])</f>
        <v>5</v>
      </c>
      <c r="F827" s="12" t="str">
        <f>TEXT(SalesDataTable[[#This Row],[Order Date]], "mmm")</f>
        <v>May</v>
      </c>
      <c r="G827" s="5" t="s">
        <v>11</v>
      </c>
      <c r="H827" s="5" t="s">
        <v>39</v>
      </c>
      <c r="I827" s="5" t="s">
        <v>2</v>
      </c>
      <c r="J827" s="5" t="s">
        <v>16</v>
      </c>
      <c r="K827" s="5" t="s">
        <v>9</v>
      </c>
      <c r="L827" s="5" t="s">
        <v>46</v>
      </c>
      <c r="M827" s="6">
        <v>3</v>
      </c>
      <c r="N827" s="7">
        <v>73.03</v>
      </c>
      <c r="O827" s="8">
        <v>0.05</v>
      </c>
      <c r="P827" s="7">
        <v>33.200000000000003</v>
      </c>
      <c r="Q827" s="7">
        <f t="shared" si="48"/>
        <v>208.13550000000001</v>
      </c>
      <c r="R827" s="7">
        <f t="shared" si="49"/>
        <v>99.600000000000009</v>
      </c>
      <c r="S827" s="7">
        <f t="shared" si="50"/>
        <v>108.5355</v>
      </c>
      <c r="T827" s="9">
        <f t="shared" si="51"/>
        <v>0.52146558371829888</v>
      </c>
      <c r="U827" s="10">
        <f>YEAR(SalesDataTable[[#This Row],[Order Date]])</f>
        <v>2026</v>
      </c>
      <c r="V827" s="9" t="str">
        <f>"Q"&amp;ROUNDUP(MONTH(SalesDataTable[[#This Row],[Order Date]])/3,0)</f>
        <v>Q2</v>
      </c>
      <c r="W827" s="6">
        <f>MONTH(SalesDataTable[[#This Row],[Order Date]])</f>
        <v>5</v>
      </c>
      <c r="X827" s="9" t="str">
        <f>TEXT(SalesDataTable[[#This Row],[Order Date]],"mmm")</f>
        <v>May</v>
      </c>
    </row>
    <row r="828" spans="1:24" ht="15.5">
      <c r="A828" s="3">
        <v>4469</v>
      </c>
      <c r="B828" s="4">
        <v>46157</v>
      </c>
      <c r="C828" s="12">
        <f>YEAR(SalesDataTable[[#This Row],[Order Date]])</f>
        <v>2026</v>
      </c>
      <c r="D828" s="15" t="str">
        <f>"Q"&amp;ROUNDUP(MONTH(SalesDataTable[[#This Row],[Order Date]])/3,0)</f>
        <v>Q2</v>
      </c>
      <c r="E828" s="12">
        <f>MONTH(SalesDataTable[[#This Row],[Order Date]])</f>
        <v>5</v>
      </c>
      <c r="F828" s="12" t="str">
        <f>TEXT(SalesDataTable[[#This Row],[Order Date]], "mmm")</f>
        <v>May</v>
      </c>
      <c r="G828" s="5" t="s">
        <v>11</v>
      </c>
      <c r="H828" s="5" t="s">
        <v>25</v>
      </c>
      <c r="I828" s="5" t="s">
        <v>19</v>
      </c>
      <c r="J828" s="5" t="s">
        <v>3</v>
      </c>
      <c r="K828" s="5" t="s">
        <v>4</v>
      </c>
      <c r="L828" s="5" t="s">
        <v>5</v>
      </c>
      <c r="M828" s="6">
        <v>2</v>
      </c>
      <c r="N828" s="7">
        <v>80.81</v>
      </c>
      <c r="O828" s="8">
        <v>0</v>
      </c>
      <c r="P828" s="7">
        <v>42.53</v>
      </c>
      <c r="Q828" s="7">
        <f t="shared" si="48"/>
        <v>161.62</v>
      </c>
      <c r="R828" s="7">
        <f t="shared" si="49"/>
        <v>85.06</v>
      </c>
      <c r="S828" s="7">
        <f t="shared" si="50"/>
        <v>76.56</v>
      </c>
      <c r="T828" s="9">
        <f t="shared" si="51"/>
        <v>0.47370374953594852</v>
      </c>
      <c r="U828" s="10">
        <f>YEAR(SalesDataTable[[#This Row],[Order Date]])</f>
        <v>2026</v>
      </c>
      <c r="V828" s="9" t="str">
        <f>"Q"&amp;ROUNDUP(MONTH(SalesDataTable[[#This Row],[Order Date]])/3,0)</f>
        <v>Q2</v>
      </c>
      <c r="W828" s="6">
        <f>MONTH(SalesDataTable[[#This Row],[Order Date]])</f>
        <v>5</v>
      </c>
      <c r="X828" s="9" t="str">
        <f>TEXT(SalesDataTable[[#This Row],[Order Date]],"mmm")</f>
        <v>May</v>
      </c>
    </row>
    <row r="829" spans="1:24" ht="15.5">
      <c r="A829" s="3">
        <v>5037</v>
      </c>
      <c r="B829" s="4">
        <v>46157</v>
      </c>
      <c r="C829" s="12">
        <f>YEAR(SalesDataTable[[#This Row],[Order Date]])</f>
        <v>2026</v>
      </c>
      <c r="D829" s="15" t="str">
        <f>"Q"&amp;ROUNDUP(MONTH(SalesDataTable[[#This Row],[Order Date]])/3,0)</f>
        <v>Q2</v>
      </c>
      <c r="E829" s="12">
        <f>MONTH(SalesDataTable[[#This Row],[Order Date]])</f>
        <v>5</v>
      </c>
      <c r="F829" s="12" t="str">
        <f>TEXT(SalesDataTable[[#This Row],[Order Date]], "mmm")</f>
        <v>May</v>
      </c>
      <c r="G829" s="5" t="s">
        <v>6</v>
      </c>
      <c r="H829" s="5" t="s">
        <v>41</v>
      </c>
      <c r="I829" s="5" t="s">
        <v>2</v>
      </c>
      <c r="J829" s="5" t="s">
        <v>13</v>
      </c>
      <c r="K829" s="5" t="s">
        <v>4</v>
      </c>
      <c r="L829" s="5" t="s">
        <v>22</v>
      </c>
      <c r="M829" s="6">
        <v>1</v>
      </c>
      <c r="N829" s="7">
        <v>51.53</v>
      </c>
      <c r="O829" s="8">
        <v>0.1</v>
      </c>
      <c r="P829" s="7">
        <v>23.06</v>
      </c>
      <c r="Q829" s="7">
        <f t="shared" si="48"/>
        <v>46.377000000000002</v>
      </c>
      <c r="R829" s="7">
        <f t="shared" si="49"/>
        <v>23.06</v>
      </c>
      <c r="S829" s="7">
        <f t="shared" si="50"/>
        <v>23.317000000000004</v>
      </c>
      <c r="T829" s="9">
        <f t="shared" si="51"/>
        <v>0.50277076999374692</v>
      </c>
      <c r="U829" s="10">
        <f>YEAR(SalesDataTable[[#This Row],[Order Date]])</f>
        <v>2026</v>
      </c>
      <c r="V829" s="9" t="str">
        <f>"Q"&amp;ROUNDUP(MONTH(SalesDataTable[[#This Row],[Order Date]])/3,0)</f>
        <v>Q2</v>
      </c>
      <c r="W829" s="6">
        <f>MONTH(SalesDataTable[[#This Row],[Order Date]])</f>
        <v>5</v>
      </c>
      <c r="X829" s="9" t="str">
        <f>TEXT(SalesDataTable[[#This Row],[Order Date]],"mmm")</f>
        <v>May</v>
      </c>
    </row>
    <row r="830" spans="1:24" ht="15.5">
      <c r="A830" s="3">
        <v>35</v>
      </c>
      <c r="B830" s="4">
        <v>46158</v>
      </c>
      <c r="C830" s="12">
        <f>YEAR(SalesDataTable[[#This Row],[Order Date]])</f>
        <v>2026</v>
      </c>
      <c r="D830" s="15" t="str">
        <f>"Q"&amp;ROUNDUP(MONTH(SalesDataTable[[#This Row],[Order Date]])/3,0)</f>
        <v>Q2</v>
      </c>
      <c r="E830" s="12">
        <f>MONTH(SalesDataTable[[#This Row],[Order Date]])</f>
        <v>5</v>
      </c>
      <c r="F830" s="12" t="str">
        <f>TEXT(SalesDataTable[[#This Row],[Order Date]], "mmm")</f>
        <v>May</v>
      </c>
      <c r="G830" s="5" t="s">
        <v>20</v>
      </c>
      <c r="H830" s="5" t="s">
        <v>47</v>
      </c>
      <c r="I830" s="5" t="s">
        <v>8</v>
      </c>
      <c r="J830" s="5" t="s">
        <v>16</v>
      </c>
      <c r="K830" s="5" t="s">
        <v>23</v>
      </c>
      <c r="L830" s="5" t="s">
        <v>40</v>
      </c>
      <c r="M830" s="6">
        <v>5</v>
      </c>
      <c r="N830" s="7">
        <v>81.75</v>
      </c>
      <c r="O830" s="8">
        <v>0.05</v>
      </c>
      <c r="P830" s="7">
        <v>39.159999999999997</v>
      </c>
      <c r="Q830" s="7">
        <f t="shared" si="48"/>
        <v>388.3125</v>
      </c>
      <c r="R830" s="7">
        <f t="shared" si="49"/>
        <v>195.79999999999998</v>
      </c>
      <c r="S830" s="7">
        <f t="shared" si="50"/>
        <v>192.51250000000002</v>
      </c>
      <c r="T830" s="9">
        <f t="shared" si="51"/>
        <v>0.49576694028649609</v>
      </c>
      <c r="U830" s="10">
        <f>YEAR(SalesDataTable[[#This Row],[Order Date]])</f>
        <v>2026</v>
      </c>
      <c r="V830" s="9" t="str">
        <f>"Q"&amp;ROUNDUP(MONTH(SalesDataTable[[#This Row],[Order Date]])/3,0)</f>
        <v>Q2</v>
      </c>
      <c r="W830" s="6">
        <f>MONTH(SalesDataTable[[#This Row],[Order Date]])</f>
        <v>5</v>
      </c>
      <c r="X830" s="9" t="str">
        <f>TEXT(SalesDataTable[[#This Row],[Order Date]],"mmm")</f>
        <v>May</v>
      </c>
    </row>
    <row r="831" spans="1:24" ht="15.5">
      <c r="A831" s="3">
        <v>226</v>
      </c>
      <c r="B831" s="4">
        <v>46158</v>
      </c>
      <c r="C831" s="12">
        <f>YEAR(SalesDataTable[[#This Row],[Order Date]])</f>
        <v>2026</v>
      </c>
      <c r="D831" s="15" t="str">
        <f>"Q"&amp;ROUNDUP(MONTH(SalesDataTable[[#This Row],[Order Date]])/3,0)</f>
        <v>Q2</v>
      </c>
      <c r="E831" s="12">
        <f>MONTH(SalesDataTable[[#This Row],[Order Date]])</f>
        <v>5</v>
      </c>
      <c r="F831" s="12" t="str">
        <f>TEXT(SalesDataTable[[#This Row],[Order Date]], "mmm")</f>
        <v>May</v>
      </c>
      <c r="G831" s="5" t="s">
        <v>11</v>
      </c>
      <c r="H831" s="5" t="s">
        <v>39</v>
      </c>
      <c r="I831" s="5" t="s">
        <v>2</v>
      </c>
      <c r="J831" s="5" t="s">
        <v>13</v>
      </c>
      <c r="K831" s="5" t="s">
        <v>14</v>
      </c>
      <c r="L831" s="5" t="s">
        <v>48</v>
      </c>
      <c r="M831" s="6">
        <v>1</v>
      </c>
      <c r="N831" s="7">
        <v>165.99</v>
      </c>
      <c r="O831" s="8">
        <v>0.1</v>
      </c>
      <c r="P831" s="7">
        <v>89.9</v>
      </c>
      <c r="Q831" s="7">
        <f t="shared" si="48"/>
        <v>149.39100000000002</v>
      </c>
      <c r="R831" s="7">
        <f t="shared" si="49"/>
        <v>89.9</v>
      </c>
      <c r="S831" s="7">
        <f t="shared" si="50"/>
        <v>59.491000000000014</v>
      </c>
      <c r="T831" s="9">
        <f t="shared" si="51"/>
        <v>0.3982234538894579</v>
      </c>
      <c r="U831" s="10">
        <f>YEAR(SalesDataTable[[#This Row],[Order Date]])</f>
        <v>2026</v>
      </c>
      <c r="V831" s="9" t="str">
        <f>"Q"&amp;ROUNDUP(MONTH(SalesDataTable[[#This Row],[Order Date]])/3,0)</f>
        <v>Q2</v>
      </c>
      <c r="W831" s="6">
        <f>MONTH(SalesDataTable[[#This Row],[Order Date]])</f>
        <v>5</v>
      </c>
      <c r="X831" s="9" t="str">
        <f>TEXT(SalesDataTable[[#This Row],[Order Date]],"mmm")</f>
        <v>May</v>
      </c>
    </row>
    <row r="832" spans="1:24" ht="15.5">
      <c r="A832" s="3">
        <v>1713</v>
      </c>
      <c r="B832" s="4">
        <v>46158</v>
      </c>
      <c r="C832" s="12">
        <f>YEAR(SalesDataTable[[#This Row],[Order Date]])</f>
        <v>2026</v>
      </c>
      <c r="D832" s="15" t="str">
        <f>"Q"&amp;ROUNDUP(MONTH(SalesDataTable[[#This Row],[Order Date]])/3,0)</f>
        <v>Q2</v>
      </c>
      <c r="E832" s="12">
        <f>MONTH(SalesDataTable[[#This Row],[Order Date]])</f>
        <v>5</v>
      </c>
      <c r="F832" s="12" t="str">
        <f>TEXT(SalesDataTable[[#This Row],[Order Date]], "mmm")</f>
        <v>May</v>
      </c>
      <c r="G832" s="5" t="s">
        <v>0</v>
      </c>
      <c r="H832" s="5" t="s">
        <v>50</v>
      </c>
      <c r="I832" s="5" t="s">
        <v>19</v>
      </c>
      <c r="J832" s="5" t="s">
        <v>13</v>
      </c>
      <c r="K832" s="5" t="s">
        <v>23</v>
      </c>
      <c r="L832" s="5" t="s">
        <v>51</v>
      </c>
      <c r="M832" s="6">
        <v>2</v>
      </c>
      <c r="N832" s="7">
        <v>121.22</v>
      </c>
      <c r="O832" s="8">
        <v>0</v>
      </c>
      <c r="P832" s="7">
        <v>60.38</v>
      </c>
      <c r="Q832" s="7">
        <f t="shared" si="48"/>
        <v>242.44</v>
      </c>
      <c r="R832" s="7">
        <f t="shared" si="49"/>
        <v>120.76</v>
      </c>
      <c r="S832" s="7">
        <f t="shared" si="50"/>
        <v>121.67999999999999</v>
      </c>
      <c r="T832" s="9">
        <f t="shared" si="51"/>
        <v>0.50189737667051637</v>
      </c>
      <c r="U832" s="10">
        <f>YEAR(SalesDataTable[[#This Row],[Order Date]])</f>
        <v>2026</v>
      </c>
      <c r="V832" s="9" t="str">
        <f>"Q"&amp;ROUNDUP(MONTH(SalesDataTable[[#This Row],[Order Date]])/3,0)</f>
        <v>Q2</v>
      </c>
      <c r="W832" s="6">
        <f>MONTH(SalesDataTable[[#This Row],[Order Date]])</f>
        <v>5</v>
      </c>
      <c r="X832" s="9" t="str">
        <f>TEXT(SalesDataTable[[#This Row],[Order Date]],"mmm")</f>
        <v>May</v>
      </c>
    </row>
    <row r="833" spans="1:24" ht="15.5">
      <c r="A833" s="3">
        <v>2320</v>
      </c>
      <c r="B833" s="4">
        <v>46158</v>
      </c>
      <c r="C833" s="12">
        <f>YEAR(SalesDataTable[[#This Row],[Order Date]])</f>
        <v>2026</v>
      </c>
      <c r="D833" s="15" t="str">
        <f>"Q"&amp;ROUNDUP(MONTH(SalesDataTable[[#This Row],[Order Date]])/3,0)</f>
        <v>Q2</v>
      </c>
      <c r="E833" s="12">
        <f>MONTH(SalesDataTable[[#This Row],[Order Date]])</f>
        <v>5</v>
      </c>
      <c r="F833" s="12" t="str">
        <f>TEXT(SalesDataTable[[#This Row],[Order Date]], "mmm")</f>
        <v>May</v>
      </c>
      <c r="G833" s="5" t="s">
        <v>6</v>
      </c>
      <c r="H833" s="5" t="s">
        <v>43</v>
      </c>
      <c r="I833" s="5" t="s">
        <v>19</v>
      </c>
      <c r="J833" s="5" t="s">
        <v>16</v>
      </c>
      <c r="K833" s="5" t="s">
        <v>14</v>
      </c>
      <c r="L833" s="5" t="s">
        <v>44</v>
      </c>
      <c r="M833" s="6">
        <v>2</v>
      </c>
      <c r="N833" s="7">
        <v>131.1</v>
      </c>
      <c r="O833" s="8">
        <v>0</v>
      </c>
      <c r="P833" s="7">
        <v>65.55</v>
      </c>
      <c r="Q833" s="7">
        <f t="shared" si="48"/>
        <v>262.2</v>
      </c>
      <c r="R833" s="7">
        <f t="shared" si="49"/>
        <v>131.1</v>
      </c>
      <c r="S833" s="7">
        <f t="shared" si="50"/>
        <v>131.1</v>
      </c>
      <c r="T833" s="9">
        <f t="shared" si="51"/>
        <v>0.5</v>
      </c>
      <c r="U833" s="10">
        <f>YEAR(SalesDataTable[[#This Row],[Order Date]])</f>
        <v>2026</v>
      </c>
      <c r="V833" s="9" t="str">
        <f>"Q"&amp;ROUNDUP(MONTH(SalesDataTable[[#This Row],[Order Date]])/3,0)</f>
        <v>Q2</v>
      </c>
      <c r="W833" s="6">
        <f>MONTH(SalesDataTable[[#This Row],[Order Date]])</f>
        <v>5</v>
      </c>
      <c r="X833" s="9" t="str">
        <f>TEXT(SalesDataTable[[#This Row],[Order Date]],"mmm")</f>
        <v>May</v>
      </c>
    </row>
    <row r="834" spans="1:24" ht="15.5">
      <c r="A834" s="3">
        <v>2496</v>
      </c>
      <c r="B834" s="4">
        <v>46158</v>
      </c>
      <c r="C834" s="12">
        <f>YEAR(SalesDataTable[[#This Row],[Order Date]])</f>
        <v>2026</v>
      </c>
      <c r="D834" s="15" t="str">
        <f>"Q"&amp;ROUNDUP(MONTH(SalesDataTable[[#This Row],[Order Date]])/3,0)</f>
        <v>Q2</v>
      </c>
      <c r="E834" s="12">
        <f>MONTH(SalesDataTable[[#This Row],[Order Date]])</f>
        <v>5</v>
      </c>
      <c r="F834" s="12" t="str">
        <f>TEXT(SalesDataTable[[#This Row],[Order Date]], "mmm")</f>
        <v>May</v>
      </c>
      <c r="G834" s="5" t="s">
        <v>6</v>
      </c>
      <c r="H834" s="5" t="s">
        <v>27</v>
      </c>
      <c r="I834" s="5" t="s">
        <v>2</v>
      </c>
      <c r="J834" s="5" t="s">
        <v>3</v>
      </c>
      <c r="K834" s="5" t="s">
        <v>14</v>
      </c>
      <c r="L834" s="5" t="s">
        <v>32</v>
      </c>
      <c r="M834" s="6">
        <v>2</v>
      </c>
      <c r="N834" s="7">
        <v>46.44</v>
      </c>
      <c r="O834" s="8">
        <v>0</v>
      </c>
      <c r="P834" s="7">
        <v>18.63</v>
      </c>
      <c r="Q834" s="7">
        <f t="shared" ref="Q834:Q897" si="52">M834*N834*(1-O834)</f>
        <v>92.88</v>
      </c>
      <c r="R834" s="7">
        <f t="shared" ref="R834:R897" si="53">M834*P834</f>
        <v>37.26</v>
      </c>
      <c r="S834" s="7">
        <f t="shared" ref="S834:S897" si="54">Q834-R834</f>
        <v>55.62</v>
      </c>
      <c r="T834" s="9">
        <f t="shared" ref="T834:T897" si="55">IFERROR(S834/Q834,0)</f>
        <v>0.59883720930232553</v>
      </c>
      <c r="U834" s="10">
        <f>YEAR(SalesDataTable[[#This Row],[Order Date]])</f>
        <v>2026</v>
      </c>
      <c r="V834" s="9" t="str">
        <f>"Q"&amp;ROUNDUP(MONTH(SalesDataTable[[#This Row],[Order Date]])/3,0)</f>
        <v>Q2</v>
      </c>
      <c r="W834" s="6">
        <f>MONTH(SalesDataTable[[#This Row],[Order Date]])</f>
        <v>5</v>
      </c>
      <c r="X834" s="9" t="str">
        <f>TEXT(SalesDataTable[[#This Row],[Order Date]],"mmm")</f>
        <v>May</v>
      </c>
    </row>
    <row r="835" spans="1:24" ht="15.5">
      <c r="A835" s="3">
        <v>2504</v>
      </c>
      <c r="B835" s="4">
        <v>46158</v>
      </c>
      <c r="C835" s="12">
        <f>YEAR(SalesDataTable[[#This Row],[Order Date]])</f>
        <v>2026</v>
      </c>
      <c r="D835" s="15" t="str">
        <f>"Q"&amp;ROUNDUP(MONTH(SalesDataTable[[#This Row],[Order Date]])/3,0)</f>
        <v>Q2</v>
      </c>
      <c r="E835" s="12">
        <f>MONTH(SalesDataTable[[#This Row],[Order Date]])</f>
        <v>5</v>
      </c>
      <c r="F835" s="12" t="str">
        <f>TEXT(SalesDataTable[[#This Row],[Order Date]], "mmm")</f>
        <v>May</v>
      </c>
      <c r="G835" s="5" t="s">
        <v>20</v>
      </c>
      <c r="H835" s="5" t="s">
        <v>31</v>
      </c>
      <c r="I835" s="5" t="s">
        <v>2</v>
      </c>
      <c r="J835" s="5" t="s">
        <v>13</v>
      </c>
      <c r="K835" s="5" t="s">
        <v>14</v>
      </c>
      <c r="L835" s="5" t="s">
        <v>15</v>
      </c>
      <c r="M835" s="6">
        <v>1</v>
      </c>
      <c r="N835" s="7">
        <v>36.659999999999997</v>
      </c>
      <c r="O835" s="8">
        <v>0</v>
      </c>
      <c r="P835" s="7">
        <v>13.61</v>
      </c>
      <c r="Q835" s="7">
        <f t="shared" si="52"/>
        <v>36.659999999999997</v>
      </c>
      <c r="R835" s="7">
        <f t="shared" si="53"/>
        <v>13.61</v>
      </c>
      <c r="S835" s="7">
        <f t="shared" si="54"/>
        <v>23.049999999999997</v>
      </c>
      <c r="T835" s="9">
        <f t="shared" si="55"/>
        <v>0.62875068194217132</v>
      </c>
      <c r="U835" s="10">
        <f>YEAR(SalesDataTable[[#This Row],[Order Date]])</f>
        <v>2026</v>
      </c>
      <c r="V835" s="9" t="str">
        <f>"Q"&amp;ROUNDUP(MONTH(SalesDataTable[[#This Row],[Order Date]])/3,0)</f>
        <v>Q2</v>
      </c>
      <c r="W835" s="6">
        <f>MONTH(SalesDataTable[[#This Row],[Order Date]])</f>
        <v>5</v>
      </c>
      <c r="X835" s="9" t="str">
        <f>TEXT(SalesDataTable[[#This Row],[Order Date]],"mmm")</f>
        <v>May</v>
      </c>
    </row>
    <row r="836" spans="1:24" ht="15.5">
      <c r="A836" s="3">
        <v>2598</v>
      </c>
      <c r="B836" s="4">
        <v>46158</v>
      </c>
      <c r="C836" s="12">
        <f>YEAR(SalesDataTable[[#This Row],[Order Date]])</f>
        <v>2026</v>
      </c>
      <c r="D836" s="15" t="str">
        <f>"Q"&amp;ROUNDUP(MONTH(SalesDataTable[[#This Row],[Order Date]])/3,0)</f>
        <v>Q2</v>
      </c>
      <c r="E836" s="12">
        <f>MONTH(SalesDataTable[[#This Row],[Order Date]])</f>
        <v>5</v>
      </c>
      <c r="F836" s="12" t="str">
        <f>TEXT(SalesDataTable[[#This Row],[Order Date]], "mmm")</f>
        <v>May</v>
      </c>
      <c r="G836" s="5" t="s">
        <v>20</v>
      </c>
      <c r="H836" s="5" t="s">
        <v>33</v>
      </c>
      <c r="I836" s="5" t="s">
        <v>2</v>
      </c>
      <c r="J836" s="5" t="s">
        <v>13</v>
      </c>
      <c r="K836" s="5" t="s">
        <v>9</v>
      </c>
      <c r="L836" s="5" t="s">
        <v>37</v>
      </c>
      <c r="M836" s="6">
        <v>5</v>
      </c>
      <c r="N836" s="7">
        <v>156.16999999999999</v>
      </c>
      <c r="O836" s="8">
        <v>0.1</v>
      </c>
      <c r="P836" s="7">
        <v>80.59</v>
      </c>
      <c r="Q836" s="7">
        <f t="shared" si="52"/>
        <v>702.76499999999999</v>
      </c>
      <c r="R836" s="7">
        <f t="shared" si="53"/>
        <v>402.95000000000005</v>
      </c>
      <c r="S836" s="7">
        <f t="shared" si="54"/>
        <v>299.81499999999994</v>
      </c>
      <c r="T836" s="9">
        <f t="shared" si="55"/>
        <v>0.42662198601239382</v>
      </c>
      <c r="U836" s="10">
        <f>YEAR(SalesDataTable[[#This Row],[Order Date]])</f>
        <v>2026</v>
      </c>
      <c r="V836" s="9" t="str">
        <f>"Q"&amp;ROUNDUP(MONTH(SalesDataTable[[#This Row],[Order Date]])/3,0)</f>
        <v>Q2</v>
      </c>
      <c r="W836" s="6">
        <f>MONTH(SalesDataTable[[#This Row],[Order Date]])</f>
        <v>5</v>
      </c>
      <c r="X836" s="9" t="str">
        <f>TEXT(SalesDataTable[[#This Row],[Order Date]],"mmm")</f>
        <v>May</v>
      </c>
    </row>
    <row r="837" spans="1:24" ht="15.5">
      <c r="A837" s="3">
        <v>2600</v>
      </c>
      <c r="B837" s="4">
        <v>46158</v>
      </c>
      <c r="C837" s="12">
        <f>YEAR(SalesDataTable[[#This Row],[Order Date]])</f>
        <v>2026</v>
      </c>
      <c r="D837" s="15" t="str">
        <f>"Q"&amp;ROUNDUP(MONTH(SalesDataTable[[#This Row],[Order Date]])/3,0)</f>
        <v>Q2</v>
      </c>
      <c r="E837" s="12">
        <f>MONTH(SalesDataTable[[#This Row],[Order Date]])</f>
        <v>5</v>
      </c>
      <c r="F837" s="12" t="str">
        <f>TEXT(SalesDataTable[[#This Row],[Order Date]], "mmm")</f>
        <v>May</v>
      </c>
      <c r="G837" s="5" t="s">
        <v>6</v>
      </c>
      <c r="H837" s="5" t="s">
        <v>43</v>
      </c>
      <c r="I837" s="5" t="s">
        <v>19</v>
      </c>
      <c r="J837" s="5" t="s">
        <v>13</v>
      </c>
      <c r="K837" s="5" t="s">
        <v>14</v>
      </c>
      <c r="L837" s="5" t="s">
        <v>15</v>
      </c>
      <c r="M837" s="6">
        <v>1</v>
      </c>
      <c r="N837" s="7">
        <v>35.97</v>
      </c>
      <c r="O837" s="8">
        <v>0.1</v>
      </c>
      <c r="P837" s="7">
        <v>13.54</v>
      </c>
      <c r="Q837" s="7">
        <f t="shared" si="52"/>
        <v>32.372999999999998</v>
      </c>
      <c r="R837" s="7">
        <f t="shared" si="53"/>
        <v>13.54</v>
      </c>
      <c r="S837" s="7">
        <f t="shared" si="54"/>
        <v>18.832999999999998</v>
      </c>
      <c r="T837" s="9">
        <f t="shared" si="55"/>
        <v>0.58175022395205878</v>
      </c>
      <c r="U837" s="10">
        <f>YEAR(SalesDataTable[[#This Row],[Order Date]])</f>
        <v>2026</v>
      </c>
      <c r="V837" s="9" t="str">
        <f>"Q"&amp;ROUNDUP(MONTH(SalesDataTable[[#This Row],[Order Date]])/3,0)</f>
        <v>Q2</v>
      </c>
      <c r="W837" s="6">
        <f>MONTH(SalesDataTable[[#This Row],[Order Date]])</f>
        <v>5</v>
      </c>
      <c r="X837" s="9" t="str">
        <f>TEXT(SalesDataTable[[#This Row],[Order Date]],"mmm")</f>
        <v>May</v>
      </c>
    </row>
    <row r="838" spans="1:24" ht="15.5">
      <c r="A838" s="3">
        <v>2856</v>
      </c>
      <c r="B838" s="4">
        <v>46158</v>
      </c>
      <c r="C838" s="12">
        <f>YEAR(SalesDataTable[[#This Row],[Order Date]])</f>
        <v>2026</v>
      </c>
      <c r="D838" s="15" t="str">
        <f>"Q"&amp;ROUNDUP(MONTH(SalesDataTable[[#This Row],[Order Date]])/3,0)</f>
        <v>Q2</v>
      </c>
      <c r="E838" s="12">
        <f>MONTH(SalesDataTable[[#This Row],[Order Date]])</f>
        <v>5</v>
      </c>
      <c r="F838" s="12" t="str">
        <f>TEXT(SalesDataTable[[#This Row],[Order Date]], "mmm")</f>
        <v>May</v>
      </c>
      <c r="G838" s="5" t="s">
        <v>6</v>
      </c>
      <c r="H838" s="5" t="s">
        <v>41</v>
      </c>
      <c r="I838" s="5" t="s">
        <v>8</v>
      </c>
      <c r="J838" s="5" t="s">
        <v>16</v>
      </c>
      <c r="K838" s="5" t="s">
        <v>34</v>
      </c>
      <c r="L838" s="5" t="s">
        <v>38</v>
      </c>
      <c r="M838" s="6">
        <v>4</v>
      </c>
      <c r="N838" s="7">
        <v>125.11</v>
      </c>
      <c r="O838" s="8">
        <v>0.15</v>
      </c>
      <c r="P838" s="7">
        <v>70.010000000000005</v>
      </c>
      <c r="Q838" s="7">
        <f t="shared" si="52"/>
        <v>425.37399999999997</v>
      </c>
      <c r="R838" s="7">
        <f t="shared" si="53"/>
        <v>280.04000000000002</v>
      </c>
      <c r="S838" s="7">
        <f t="shared" si="54"/>
        <v>145.33399999999995</v>
      </c>
      <c r="T838" s="9">
        <f t="shared" si="55"/>
        <v>0.34166169065340135</v>
      </c>
      <c r="U838" s="10">
        <f>YEAR(SalesDataTable[[#This Row],[Order Date]])</f>
        <v>2026</v>
      </c>
      <c r="V838" s="9" t="str">
        <f>"Q"&amp;ROUNDUP(MONTH(SalesDataTable[[#This Row],[Order Date]])/3,0)</f>
        <v>Q2</v>
      </c>
      <c r="W838" s="6">
        <f>MONTH(SalesDataTable[[#This Row],[Order Date]])</f>
        <v>5</v>
      </c>
      <c r="X838" s="9" t="str">
        <f>TEXT(SalesDataTable[[#This Row],[Order Date]],"mmm")</f>
        <v>May</v>
      </c>
    </row>
    <row r="839" spans="1:24" ht="15.5">
      <c r="A839" s="3">
        <v>3478</v>
      </c>
      <c r="B839" s="4">
        <v>46158</v>
      </c>
      <c r="C839" s="12">
        <f>YEAR(SalesDataTable[[#This Row],[Order Date]])</f>
        <v>2026</v>
      </c>
      <c r="D839" s="15" t="str">
        <f>"Q"&amp;ROUNDUP(MONTH(SalesDataTable[[#This Row],[Order Date]])/3,0)</f>
        <v>Q2</v>
      </c>
      <c r="E839" s="12">
        <f>MONTH(SalesDataTable[[#This Row],[Order Date]])</f>
        <v>5</v>
      </c>
      <c r="F839" s="12" t="str">
        <f>TEXT(SalesDataTable[[#This Row],[Order Date]], "mmm")</f>
        <v>May</v>
      </c>
      <c r="G839" s="5" t="s">
        <v>20</v>
      </c>
      <c r="H839" s="5" t="s">
        <v>33</v>
      </c>
      <c r="I839" s="5" t="s">
        <v>2</v>
      </c>
      <c r="J839" s="5" t="s">
        <v>13</v>
      </c>
      <c r="K839" s="5" t="s">
        <v>34</v>
      </c>
      <c r="L839" s="5" t="s">
        <v>42</v>
      </c>
      <c r="M839" s="6">
        <v>4</v>
      </c>
      <c r="N839" s="7">
        <v>36.29</v>
      </c>
      <c r="O839" s="8">
        <v>0.1</v>
      </c>
      <c r="P839" s="7">
        <v>13.77</v>
      </c>
      <c r="Q839" s="7">
        <f t="shared" si="52"/>
        <v>130.64400000000001</v>
      </c>
      <c r="R839" s="7">
        <f t="shared" si="53"/>
        <v>55.08</v>
      </c>
      <c r="S839" s="7">
        <f t="shared" si="54"/>
        <v>75.564000000000007</v>
      </c>
      <c r="T839" s="9">
        <f t="shared" si="55"/>
        <v>0.57839625241113257</v>
      </c>
      <c r="U839" s="10">
        <f>YEAR(SalesDataTable[[#This Row],[Order Date]])</f>
        <v>2026</v>
      </c>
      <c r="V839" s="9" t="str">
        <f>"Q"&amp;ROUNDUP(MONTH(SalesDataTable[[#This Row],[Order Date]])/3,0)</f>
        <v>Q2</v>
      </c>
      <c r="W839" s="6">
        <f>MONTH(SalesDataTable[[#This Row],[Order Date]])</f>
        <v>5</v>
      </c>
      <c r="X839" s="9" t="str">
        <f>TEXT(SalesDataTable[[#This Row],[Order Date]],"mmm")</f>
        <v>May</v>
      </c>
    </row>
    <row r="840" spans="1:24" ht="15.5">
      <c r="A840" s="3">
        <v>3599</v>
      </c>
      <c r="B840" s="4">
        <v>46158</v>
      </c>
      <c r="C840" s="12">
        <f>YEAR(SalesDataTable[[#This Row],[Order Date]])</f>
        <v>2026</v>
      </c>
      <c r="D840" s="15" t="str">
        <f>"Q"&amp;ROUNDUP(MONTH(SalesDataTable[[#This Row],[Order Date]])/3,0)</f>
        <v>Q2</v>
      </c>
      <c r="E840" s="12">
        <f>MONTH(SalesDataTable[[#This Row],[Order Date]])</f>
        <v>5</v>
      </c>
      <c r="F840" s="12" t="str">
        <f>TEXT(SalesDataTable[[#This Row],[Order Date]], "mmm")</f>
        <v>May</v>
      </c>
      <c r="G840" s="5" t="s">
        <v>6</v>
      </c>
      <c r="H840" s="5" t="s">
        <v>27</v>
      </c>
      <c r="I840" s="5" t="s">
        <v>2</v>
      </c>
      <c r="J840" s="5" t="s">
        <v>13</v>
      </c>
      <c r="K840" s="5" t="s">
        <v>9</v>
      </c>
      <c r="L840" s="5" t="s">
        <v>17</v>
      </c>
      <c r="M840" s="6">
        <v>4</v>
      </c>
      <c r="N840" s="7">
        <v>143.34</v>
      </c>
      <c r="O840" s="8">
        <v>0</v>
      </c>
      <c r="P840" s="7">
        <v>80.55</v>
      </c>
      <c r="Q840" s="7">
        <f t="shared" si="52"/>
        <v>573.36</v>
      </c>
      <c r="R840" s="7">
        <f t="shared" si="53"/>
        <v>322.2</v>
      </c>
      <c r="S840" s="7">
        <f t="shared" si="54"/>
        <v>251.16000000000003</v>
      </c>
      <c r="T840" s="9">
        <f t="shared" si="55"/>
        <v>0.43804939305148599</v>
      </c>
      <c r="U840" s="10">
        <f>YEAR(SalesDataTable[[#This Row],[Order Date]])</f>
        <v>2026</v>
      </c>
      <c r="V840" s="9" t="str">
        <f>"Q"&amp;ROUNDUP(MONTH(SalesDataTable[[#This Row],[Order Date]])/3,0)</f>
        <v>Q2</v>
      </c>
      <c r="W840" s="6">
        <f>MONTH(SalesDataTable[[#This Row],[Order Date]])</f>
        <v>5</v>
      </c>
      <c r="X840" s="9" t="str">
        <f>TEXT(SalesDataTable[[#This Row],[Order Date]],"mmm")</f>
        <v>May</v>
      </c>
    </row>
    <row r="841" spans="1:24" ht="15.5">
      <c r="A841" s="3">
        <v>282</v>
      </c>
      <c r="B841" s="4">
        <v>46159</v>
      </c>
      <c r="C841" s="12">
        <f>YEAR(SalesDataTable[[#This Row],[Order Date]])</f>
        <v>2026</v>
      </c>
      <c r="D841" s="15" t="str">
        <f>"Q"&amp;ROUNDUP(MONTH(SalesDataTable[[#This Row],[Order Date]])/3,0)</f>
        <v>Q2</v>
      </c>
      <c r="E841" s="12">
        <f>MONTH(SalesDataTable[[#This Row],[Order Date]])</f>
        <v>5</v>
      </c>
      <c r="F841" s="12" t="str">
        <f>TEXT(SalesDataTable[[#This Row],[Order Date]], "mmm")</f>
        <v>May</v>
      </c>
      <c r="G841" s="5" t="s">
        <v>6</v>
      </c>
      <c r="H841" s="5" t="s">
        <v>43</v>
      </c>
      <c r="I841" s="5" t="s">
        <v>28</v>
      </c>
      <c r="J841" s="5" t="s">
        <v>13</v>
      </c>
      <c r="K841" s="5" t="s">
        <v>4</v>
      </c>
      <c r="L841" s="5" t="s">
        <v>22</v>
      </c>
      <c r="M841" s="6">
        <v>3</v>
      </c>
      <c r="N841" s="7">
        <v>51.68</v>
      </c>
      <c r="O841" s="8">
        <v>0</v>
      </c>
      <c r="P841" s="7">
        <v>22.4</v>
      </c>
      <c r="Q841" s="7">
        <f t="shared" si="52"/>
        <v>155.04</v>
      </c>
      <c r="R841" s="7">
        <f t="shared" si="53"/>
        <v>67.199999999999989</v>
      </c>
      <c r="S841" s="7">
        <f t="shared" si="54"/>
        <v>87.84</v>
      </c>
      <c r="T841" s="9">
        <f t="shared" si="55"/>
        <v>0.56656346749226016</v>
      </c>
      <c r="U841" s="10">
        <f>YEAR(SalesDataTable[[#This Row],[Order Date]])</f>
        <v>2026</v>
      </c>
      <c r="V841" s="9" t="str">
        <f>"Q"&amp;ROUNDUP(MONTH(SalesDataTable[[#This Row],[Order Date]])/3,0)</f>
        <v>Q2</v>
      </c>
      <c r="W841" s="6">
        <f>MONTH(SalesDataTable[[#This Row],[Order Date]])</f>
        <v>5</v>
      </c>
      <c r="X841" s="9" t="str">
        <f>TEXT(SalesDataTable[[#This Row],[Order Date]],"mmm")</f>
        <v>May</v>
      </c>
    </row>
    <row r="842" spans="1:24" ht="15.5">
      <c r="A842" s="3">
        <v>980</v>
      </c>
      <c r="B842" s="4">
        <v>46159</v>
      </c>
      <c r="C842" s="12">
        <f>YEAR(SalesDataTable[[#This Row],[Order Date]])</f>
        <v>2026</v>
      </c>
      <c r="D842" s="15" t="str">
        <f>"Q"&amp;ROUNDUP(MONTH(SalesDataTable[[#This Row],[Order Date]])/3,0)</f>
        <v>Q2</v>
      </c>
      <c r="E842" s="12">
        <f>MONTH(SalesDataTable[[#This Row],[Order Date]])</f>
        <v>5</v>
      </c>
      <c r="F842" s="12" t="str">
        <f>TEXT(SalesDataTable[[#This Row],[Order Date]], "mmm")</f>
        <v>May</v>
      </c>
      <c r="G842" s="5" t="s">
        <v>20</v>
      </c>
      <c r="H842" s="5" t="s">
        <v>31</v>
      </c>
      <c r="I842" s="5" t="s">
        <v>2</v>
      </c>
      <c r="J842" s="5" t="s">
        <v>3</v>
      </c>
      <c r="K842" s="5" t="s">
        <v>14</v>
      </c>
      <c r="L842" s="5" t="s">
        <v>32</v>
      </c>
      <c r="M842" s="6">
        <v>1</v>
      </c>
      <c r="N842" s="7">
        <v>46.84</v>
      </c>
      <c r="O842" s="8">
        <v>0</v>
      </c>
      <c r="P842" s="7">
        <v>17.93</v>
      </c>
      <c r="Q842" s="7">
        <f t="shared" si="52"/>
        <v>46.84</v>
      </c>
      <c r="R842" s="7">
        <f t="shared" si="53"/>
        <v>17.93</v>
      </c>
      <c r="S842" s="7">
        <f t="shared" si="54"/>
        <v>28.910000000000004</v>
      </c>
      <c r="T842" s="9">
        <f t="shared" si="55"/>
        <v>0.61720751494449189</v>
      </c>
      <c r="U842" s="10">
        <f>YEAR(SalesDataTable[[#This Row],[Order Date]])</f>
        <v>2026</v>
      </c>
      <c r="V842" s="9" t="str">
        <f>"Q"&amp;ROUNDUP(MONTH(SalesDataTable[[#This Row],[Order Date]])/3,0)</f>
        <v>Q2</v>
      </c>
      <c r="W842" s="6">
        <f>MONTH(SalesDataTable[[#This Row],[Order Date]])</f>
        <v>5</v>
      </c>
      <c r="X842" s="9" t="str">
        <f>TEXT(SalesDataTable[[#This Row],[Order Date]],"mmm")</f>
        <v>May</v>
      </c>
    </row>
    <row r="843" spans="1:24" ht="15.5">
      <c r="A843" s="3">
        <v>1155</v>
      </c>
      <c r="B843" s="4">
        <v>46159</v>
      </c>
      <c r="C843" s="12">
        <f>YEAR(SalesDataTable[[#This Row],[Order Date]])</f>
        <v>2026</v>
      </c>
      <c r="D843" s="15" t="str">
        <f>"Q"&amp;ROUNDUP(MONTH(SalesDataTable[[#This Row],[Order Date]])/3,0)</f>
        <v>Q2</v>
      </c>
      <c r="E843" s="12">
        <f>MONTH(SalesDataTable[[#This Row],[Order Date]])</f>
        <v>5</v>
      </c>
      <c r="F843" s="12" t="str">
        <f>TEXT(SalesDataTable[[#This Row],[Order Date]], "mmm")</f>
        <v>May</v>
      </c>
      <c r="G843" s="5" t="s">
        <v>11</v>
      </c>
      <c r="H843" s="5" t="s">
        <v>12</v>
      </c>
      <c r="I843" s="5" t="s">
        <v>28</v>
      </c>
      <c r="J843" s="5" t="s">
        <v>13</v>
      </c>
      <c r="K843" s="5" t="s">
        <v>9</v>
      </c>
      <c r="L843" s="5" t="s">
        <v>46</v>
      </c>
      <c r="M843" s="6">
        <v>5</v>
      </c>
      <c r="N843" s="7">
        <v>72.900000000000006</v>
      </c>
      <c r="O843" s="8">
        <v>0.05</v>
      </c>
      <c r="P843" s="7">
        <v>31.57</v>
      </c>
      <c r="Q843" s="7">
        <f t="shared" si="52"/>
        <v>346.27499999999998</v>
      </c>
      <c r="R843" s="7">
        <f t="shared" si="53"/>
        <v>157.85</v>
      </c>
      <c r="S843" s="7">
        <f t="shared" si="54"/>
        <v>188.42499999999998</v>
      </c>
      <c r="T843" s="9">
        <f t="shared" si="55"/>
        <v>0.54414843693596127</v>
      </c>
      <c r="U843" s="10">
        <f>YEAR(SalesDataTable[[#This Row],[Order Date]])</f>
        <v>2026</v>
      </c>
      <c r="V843" s="9" t="str">
        <f>"Q"&amp;ROUNDUP(MONTH(SalesDataTable[[#This Row],[Order Date]])/3,0)</f>
        <v>Q2</v>
      </c>
      <c r="W843" s="6">
        <f>MONTH(SalesDataTable[[#This Row],[Order Date]])</f>
        <v>5</v>
      </c>
      <c r="X843" s="9" t="str">
        <f>TEXT(SalesDataTable[[#This Row],[Order Date]],"mmm")</f>
        <v>May</v>
      </c>
    </row>
    <row r="844" spans="1:24" ht="15.5">
      <c r="A844" s="3">
        <v>1816</v>
      </c>
      <c r="B844" s="4">
        <v>46159</v>
      </c>
      <c r="C844" s="12">
        <f>YEAR(SalesDataTable[[#This Row],[Order Date]])</f>
        <v>2026</v>
      </c>
      <c r="D844" s="15" t="str">
        <f>"Q"&amp;ROUNDUP(MONTH(SalesDataTable[[#This Row],[Order Date]])/3,0)</f>
        <v>Q2</v>
      </c>
      <c r="E844" s="12">
        <f>MONTH(SalesDataTable[[#This Row],[Order Date]])</f>
        <v>5</v>
      </c>
      <c r="F844" s="12" t="str">
        <f>TEXT(SalesDataTable[[#This Row],[Order Date]], "mmm")</f>
        <v>May</v>
      </c>
      <c r="G844" s="5" t="s">
        <v>20</v>
      </c>
      <c r="H844" s="5" t="s">
        <v>31</v>
      </c>
      <c r="I844" s="5" t="s">
        <v>2</v>
      </c>
      <c r="J844" s="5" t="s">
        <v>13</v>
      </c>
      <c r="K844" s="5" t="s">
        <v>9</v>
      </c>
      <c r="L844" s="5" t="s">
        <v>10</v>
      </c>
      <c r="M844" s="6">
        <v>1</v>
      </c>
      <c r="N844" s="7">
        <v>91.07</v>
      </c>
      <c r="O844" s="8">
        <v>0</v>
      </c>
      <c r="P844" s="7">
        <v>45.3</v>
      </c>
      <c r="Q844" s="7">
        <f t="shared" si="52"/>
        <v>91.07</v>
      </c>
      <c r="R844" s="7">
        <f t="shared" si="53"/>
        <v>45.3</v>
      </c>
      <c r="S844" s="7">
        <f t="shared" si="54"/>
        <v>45.769999999999996</v>
      </c>
      <c r="T844" s="9">
        <f t="shared" si="55"/>
        <v>0.50258043263423735</v>
      </c>
      <c r="U844" s="10">
        <f>YEAR(SalesDataTable[[#This Row],[Order Date]])</f>
        <v>2026</v>
      </c>
      <c r="V844" s="9" t="str">
        <f>"Q"&amp;ROUNDUP(MONTH(SalesDataTable[[#This Row],[Order Date]])/3,0)</f>
        <v>Q2</v>
      </c>
      <c r="W844" s="6">
        <f>MONTH(SalesDataTable[[#This Row],[Order Date]])</f>
        <v>5</v>
      </c>
      <c r="X844" s="9" t="str">
        <f>TEXT(SalesDataTable[[#This Row],[Order Date]],"mmm")</f>
        <v>May</v>
      </c>
    </row>
    <row r="845" spans="1:24" ht="15.5">
      <c r="A845" s="3">
        <v>2128</v>
      </c>
      <c r="B845" s="4">
        <v>46159</v>
      </c>
      <c r="C845" s="12">
        <f>YEAR(SalesDataTable[[#This Row],[Order Date]])</f>
        <v>2026</v>
      </c>
      <c r="D845" s="15" t="str">
        <f>"Q"&amp;ROUNDUP(MONTH(SalesDataTable[[#This Row],[Order Date]])/3,0)</f>
        <v>Q2</v>
      </c>
      <c r="E845" s="12">
        <f>MONTH(SalesDataTable[[#This Row],[Order Date]])</f>
        <v>5</v>
      </c>
      <c r="F845" s="12" t="str">
        <f>TEXT(SalesDataTable[[#This Row],[Order Date]], "mmm")</f>
        <v>May</v>
      </c>
      <c r="G845" s="5" t="s">
        <v>11</v>
      </c>
      <c r="H845" s="5" t="s">
        <v>39</v>
      </c>
      <c r="I845" s="5" t="s">
        <v>19</v>
      </c>
      <c r="J845" s="5" t="s">
        <v>13</v>
      </c>
      <c r="K845" s="5" t="s">
        <v>4</v>
      </c>
      <c r="L845" s="5" t="s">
        <v>5</v>
      </c>
      <c r="M845" s="6">
        <v>1</v>
      </c>
      <c r="N845" s="7">
        <v>81.86</v>
      </c>
      <c r="O845" s="8">
        <v>0</v>
      </c>
      <c r="P845" s="7">
        <v>43.14</v>
      </c>
      <c r="Q845" s="7">
        <f t="shared" si="52"/>
        <v>81.86</v>
      </c>
      <c r="R845" s="7">
        <f t="shared" si="53"/>
        <v>43.14</v>
      </c>
      <c r="S845" s="7">
        <f t="shared" si="54"/>
        <v>38.72</v>
      </c>
      <c r="T845" s="9">
        <f t="shared" si="55"/>
        <v>0.47300268751526997</v>
      </c>
      <c r="U845" s="10">
        <f>YEAR(SalesDataTable[[#This Row],[Order Date]])</f>
        <v>2026</v>
      </c>
      <c r="V845" s="9" t="str">
        <f>"Q"&amp;ROUNDUP(MONTH(SalesDataTable[[#This Row],[Order Date]])/3,0)</f>
        <v>Q2</v>
      </c>
      <c r="W845" s="6">
        <f>MONTH(SalesDataTable[[#This Row],[Order Date]])</f>
        <v>5</v>
      </c>
      <c r="X845" s="9" t="str">
        <f>TEXT(SalesDataTable[[#This Row],[Order Date]],"mmm")</f>
        <v>May</v>
      </c>
    </row>
    <row r="846" spans="1:24" ht="15.5">
      <c r="A846" s="3">
        <v>2296</v>
      </c>
      <c r="B846" s="4">
        <v>46159</v>
      </c>
      <c r="C846" s="12">
        <f>YEAR(SalesDataTable[[#This Row],[Order Date]])</f>
        <v>2026</v>
      </c>
      <c r="D846" s="15" t="str">
        <f>"Q"&amp;ROUNDUP(MONTH(SalesDataTable[[#This Row],[Order Date]])/3,0)</f>
        <v>Q2</v>
      </c>
      <c r="E846" s="12">
        <f>MONTH(SalesDataTable[[#This Row],[Order Date]])</f>
        <v>5</v>
      </c>
      <c r="F846" s="12" t="str">
        <f>TEXT(SalesDataTable[[#This Row],[Order Date]], "mmm")</f>
        <v>May</v>
      </c>
      <c r="G846" s="5" t="s">
        <v>20</v>
      </c>
      <c r="H846" s="5" t="s">
        <v>33</v>
      </c>
      <c r="I846" s="5" t="s">
        <v>2</v>
      </c>
      <c r="J846" s="5" t="s">
        <v>3</v>
      </c>
      <c r="K846" s="5" t="s">
        <v>14</v>
      </c>
      <c r="L846" s="5" t="s">
        <v>32</v>
      </c>
      <c r="M846" s="6">
        <v>1</v>
      </c>
      <c r="N846" s="7">
        <v>45.45</v>
      </c>
      <c r="O846" s="8">
        <v>0</v>
      </c>
      <c r="P846" s="7">
        <v>17.93</v>
      </c>
      <c r="Q846" s="7">
        <f t="shared" si="52"/>
        <v>45.45</v>
      </c>
      <c r="R846" s="7">
        <f t="shared" si="53"/>
        <v>17.93</v>
      </c>
      <c r="S846" s="7">
        <f t="shared" si="54"/>
        <v>27.520000000000003</v>
      </c>
      <c r="T846" s="9">
        <f t="shared" si="55"/>
        <v>0.60550055005500558</v>
      </c>
      <c r="U846" s="10">
        <f>YEAR(SalesDataTable[[#This Row],[Order Date]])</f>
        <v>2026</v>
      </c>
      <c r="V846" s="9" t="str">
        <f>"Q"&amp;ROUNDUP(MONTH(SalesDataTable[[#This Row],[Order Date]])/3,0)</f>
        <v>Q2</v>
      </c>
      <c r="W846" s="6">
        <f>MONTH(SalesDataTable[[#This Row],[Order Date]])</f>
        <v>5</v>
      </c>
      <c r="X846" s="9" t="str">
        <f>TEXT(SalesDataTable[[#This Row],[Order Date]],"mmm")</f>
        <v>May</v>
      </c>
    </row>
    <row r="847" spans="1:24" ht="15.5">
      <c r="A847" s="3">
        <v>2322</v>
      </c>
      <c r="B847" s="4">
        <v>46159</v>
      </c>
      <c r="C847" s="12">
        <f>YEAR(SalesDataTable[[#This Row],[Order Date]])</f>
        <v>2026</v>
      </c>
      <c r="D847" s="15" t="str">
        <f>"Q"&amp;ROUNDUP(MONTH(SalesDataTable[[#This Row],[Order Date]])/3,0)</f>
        <v>Q2</v>
      </c>
      <c r="E847" s="12">
        <f>MONTH(SalesDataTable[[#This Row],[Order Date]])</f>
        <v>5</v>
      </c>
      <c r="F847" s="12" t="str">
        <f>TEXT(SalesDataTable[[#This Row],[Order Date]], "mmm")</f>
        <v>May</v>
      </c>
      <c r="G847" s="5" t="s">
        <v>11</v>
      </c>
      <c r="H847" s="5" t="s">
        <v>39</v>
      </c>
      <c r="I847" s="5" t="s">
        <v>19</v>
      </c>
      <c r="J847" s="5" t="s">
        <v>16</v>
      </c>
      <c r="K847" s="5" t="s">
        <v>9</v>
      </c>
      <c r="L847" s="5" t="s">
        <v>46</v>
      </c>
      <c r="M847" s="6">
        <v>1</v>
      </c>
      <c r="N847" s="7">
        <v>70.62</v>
      </c>
      <c r="O847" s="8">
        <v>0</v>
      </c>
      <c r="P847" s="7">
        <v>32.53</v>
      </c>
      <c r="Q847" s="7">
        <f t="shared" si="52"/>
        <v>70.62</v>
      </c>
      <c r="R847" s="7">
        <f t="shared" si="53"/>
        <v>32.53</v>
      </c>
      <c r="S847" s="7">
        <f t="shared" si="54"/>
        <v>38.090000000000003</v>
      </c>
      <c r="T847" s="9">
        <f t="shared" si="55"/>
        <v>0.53936561880487111</v>
      </c>
      <c r="U847" s="10">
        <f>YEAR(SalesDataTable[[#This Row],[Order Date]])</f>
        <v>2026</v>
      </c>
      <c r="V847" s="9" t="str">
        <f>"Q"&amp;ROUNDUP(MONTH(SalesDataTable[[#This Row],[Order Date]])/3,0)</f>
        <v>Q2</v>
      </c>
      <c r="W847" s="6">
        <f>MONTH(SalesDataTable[[#This Row],[Order Date]])</f>
        <v>5</v>
      </c>
      <c r="X847" s="9" t="str">
        <f>TEXT(SalesDataTable[[#This Row],[Order Date]],"mmm")</f>
        <v>May</v>
      </c>
    </row>
    <row r="848" spans="1:24" ht="15.5">
      <c r="A848" s="3">
        <v>3480</v>
      </c>
      <c r="B848" s="4">
        <v>46159</v>
      </c>
      <c r="C848" s="12">
        <f>YEAR(SalesDataTable[[#This Row],[Order Date]])</f>
        <v>2026</v>
      </c>
      <c r="D848" s="15" t="str">
        <f>"Q"&amp;ROUNDUP(MONTH(SalesDataTable[[#This Row],[Order Date]])/3,0)</f>
        <v>Q2</v>
      </c>
      <c r="E848" s="12">
        <f>MONTH(SalesDataTable[[#This Row],[Order Date]])</f>
        <v>5</v>
      </c>
      <c r="F848" s="12" t="str">
        <f>TEXT(SalesDataTable[[#This Row],[Order Date]], "mmm")</f>
        <v>May</v>
      </c>
      <c r="G848" s="5" t="s">
        <v>20</v>
      </c>
      <c r="H848" s="5" t="s">
        <v>33</v>
      </c>
      <c r="I848" s="5" t="s">
        <v>2</v>
      </c>
      <c r="J848" s="5" t="s">
        <v>13</v>
      </c>
      <c r="K848" s="5" t="s">
        <v>34</v>
      </c>
      <c r="L848" s="5" t="s">
        <v>45</v>
      </c>
      <c r="M848" s="6">
        <v>2</v>
      </c>
      <c r="N848" s="7">
        <v>51.56</v>
      </c>
      <c r="O848" s="8">
        <v>0</v>
      </c>
      <c r="P848" s="7">
        <v>22.46</v>
      </c>
      <c r="Q848" s="7">
        <f t="shared" si="52"/>
        <v>103.12</v>
      </c>
      <c r="R848" s="7">
        <f t="shared" si="53"/>
        <v>44.92</v>
      </c>
      <c r="S848" s="7">
        <f t="shared" si="54"/>
        <v>58.2</v>
      </c>
      <c r="T848" s="9">
        <f t="shared" si="55"/>
        <v>0.56439100077579518</v>
      </c>
      <c r="U848" s="10">
        <f>YEAR(SalesDataTable[[#This Row],[Order Date]])</f>
        <v>2026</v>
      </c>
      <c r="V848" s="9" t="str">
        <f>"Q"&amp;ROUNDUP(MONTH(SalesDataTable[[#This Row],[Order Date]])/3,0)</f>
        <v>Q2</v>
      </c>
      <c r="W848" s="6">
        <f>MONTH(SalesDataTable[[#This Row],[Order Date]])</f>
        <v>5</v>
      </c>
      <c r="X848" s="9" t="str">
        <f>TEXT(SalesDataTable[[#This Row],[Order Date]],"mmm")</f>
        <v>May</v>
      </c>
    </row>
    <row r="849" spans="1:24" ht="15.5">
      <c r="A849" s="3">
        <v>4426</v>
      </c>
      <c r="B849" s="4">
        <v>46159</v>
      </c>
      <c r="C849" s="12">
        <f>YEAR(SalesDataTable[[#This Row],[Order Date]])</f>
        <v>2026</v>
      </c>
      <c r="D849" s="15" t="str">
        <f>"Q"&amp;ROUNDUP(MONTH(SalesDataTable[[#This Row],[Order Date]])/3,0)</f>
        <v>Q2</v>
      </c>
      <c r="E849" s="12">
        <f>MONTH(SalesDataTable[[#This Row],[Order Date]])</f>
        <v>5</v>
      </c>
      <c r="F849" s="12" t="str">
        <f>TEXT(SalesDataTable[[#This Row],[Order Date]], "mmm")</f>
        <v>May</v>
      </c>
      <c r="G849" s="5" t="s">
        <v>20</v>
      </c>
      <c r="H849" s="5" t="s">
        <v>33</v>
      </c>
      <c r="I849" s="5" t="s">
        <v>2</v>
      </c>
      <c r="J849" s="5" t="s">
        <v>13</v>
      </c>
      <c r="K849" s="5" t="s">
        <v>9</v>
      </c>
      <c r="L849" s="5" t="s">
        <v>17</v>
      </c>
      <c r="M849" s="6">
        <v>2</v>
      </c>
      <c r="N849" s="7">
        <v>146.22</v>
      </c>
      <c r="O849" s="8">
        <v>0</v>
      </c>
      <c r="P849" s="7">
        <v>81.069999999999993</v>
      </c>
      <c r="Q849" s="7">
        <f t="shared" si="52"/>
        <v>292.44</v>
      </c>
      <c r="R849" s="7">
        <f t="shared" si="53"/>
        <v>162.13999999999999</v>
      </c>
      <c r="S849" s="7">
        <f t="shared" si="54"/>
        <v>130.30000000000001</v>
      </c>
      <c r="T849" s="9">
        <f t="shared" si="55"/>
        <v>0.4455614826973055</v>
      </c>
      <c r="U849" s="10">
        <f>YEAR(SalesDataTable[[#This Row],[Order Date]])</f>
        <v>2026</v>
      </c>
      <c r="V849" s="9" t="str">
        <f>"Q"&amp;ROUNDUP(MONTH(SalesDataTable[[#This Row],[Order Date]])/3,0)</f>
        <v>Q2</v>
      </c>
      <c r="W849" s="6">
        <f>MONTH(SalesDataTable[[#This Row],[Order Date]])</f>
        <v>5</v>
      </c>
      <c r="X849" s="9" t="str">
        <f>TEXT(SalesDataTable[[#This Row],[Order Date]],"mmm")</f>
        <v>May</v>
      </c>
    </row>
    <row r="850" spans="1:24" ht="15.5">
      <c r="A850" s="3">
        <v>4938</v>
      </c>
      <c r="B850" s="4">
        <v>46159</v>
      </c>
      <c r="C850" s="12">
        <f>YEAR(SalesDataTable[[#This Row],[Order Date]])</f>
        <v>2026</v>
      </c>
      <c r="D850" s="15" t="str">
        <f>"Q"&amp;ROUNDUP(MONTH(SalesDataTable[[#This Row],[Order Date]])/3,0)</f>
        <v>Q2</v>
      </c>
      <c r="E850" s="12">
        <f>MONTH(SalesDataTable[[#This Row],[Order Date]])</f>
        <v>5</v>
      </c>
      <c r="F850" s="12" t="str">
        <f>TEXT(SalesDataTable[[#This Row],[Order Date]], "mmm")</f>
        <v>May</v>
      </c>
      <c r="G850" s="5" t="s">
        <v>20</v>
      </c>
      <c r="H850" s="5" t="s">
        <v>47</v>
      </c>
      <c r="I850" s="5" t="s">
        <v>19</v>
      </c>
      <c r="J850" s="5" t="s">
        <v>3</v>
      </c>
      <c r="K850" s="5" t="s">
        <v>34</v>
      </c>
      <c r="L850" s="5" t="s">
        <v>45</v>
      </c>
      <c r="M850" s="6">
        <v>2</v>
      </c>
      <c r="N850" s="7">
        <v>51.34</v>
      </c>
      <c r="O850" s="8">
        <v>0</v>
      </c>
      <c r="P850" s="7">
        <v>22.17</v>
      </c>
      <c r="Q850" s="7">
        <f t="shared" si="52"/>
        <v>102.68</v>
      </c>
      <c r="R850" s="7">
        <f t="shared" si="53"/>
        <v>44.34</v>
      </c>
      <c r="S850" s="7">
        <f t="shared" si="54"/>
        <v>58.34</v>
      </c>
      <c r="T850" s="9">
        <f t="shared" si="55"/>
        <v>0.56817296455005839</v>
      </c>
      <c r="U850" s="10">
        <f>YEAR(SalesDataTable[[#This Row],[Order Date]])</f>
        <v>2026</v>
      </c>
      <c r="V850" s="9" t="str">
        <f>"Q"&amp;ROUNDUP(MONTH(SalesDataTable[[#This Row],[Order Date]])/3,0)</f>
        <v>Q2</v>
      </c>
      <c r="W850" s="6">
        <f>MONTH(SalesDataTable[[#This Row],[Order Date]])</f>
        <v>5</v>
      </c>
      <c r="X850" s="9" t="str">
        <f>TEXT(SalesDataTable[[#This Row],[Order Date]],"mmm")</f>
        <v>May</v>
      </c>
    </row>
    <row r="851" spans="1:24" ht="15.5">
      <c r="A851" s="3">
        <v>915</v>
      </c>
      <c r="B851" s="4">
        <v>46160</v>
      </c>
      <c r="C851" s="12">
        <f>YEAR(SalesDataTable[[#This Row],[Order Date]])</f>
        <v>2026</v>
      </c>
      <c r="D851" s="15" t="str">
        <f>"Q"&amp;ROUNDUP(MONTH(SalesDataTable[[#This Row],[Order Date]])/3,0)</f>
        <v>Q2</v>
      </c>
      <c r="E851" s="12">
        <f>MONTH(SalesDataTable[[#This Row],[Order Date]])</f>
        <v>5</v>
      </c>
      <c r="F851" s="12" t="str">
        <f>TEXT(SalesDataTable[[#This Row],[Order Date]], "mmm")</f>
        <v>May</v>
      </c>
      <c r="G851" s="5" t="s">
        <v>20</v>
      </c>
      <c r="H851" s="5" t="s">
        <v>33</v>
      </c>
      <c r="I851" s="5" t="s">
        <v>2</v>
      </c>
      <c r="J851" s="5" t="s">
        <v>13</v>
      </c>
      <c r="K851" s="5" t="s">
        <v>9</v>
      </c>
      <c r="L851" s="5" t="s">
        <v>37</v>
      </c>
      <c r="M851" s="6">
        <v>1</v>
      </c>
      <c r="N851" s="7">
        <v>153.61000000000001</v>
      </c>
      <c r="O851" s="8">
        <v>0.05</v>
      </c>
      <c r="P851" s="7">
        <v>79.94</v>
      </c>
      <c r="Q851" s="7">
        <f t="shared" si="52"/>
        <v>145.92950000000002</v>
      </c>
      <c r="R851" s="7">
        <f t="shared" si="53"/>
        <v>79.94</v>
      </c>
      <c r="S851" s="7">
        <f t="shared" si="54"/>
        <v>65.989500000000021</v>
      </c>
      <c r="T851" s="9">
        <f t="shared" si="55"/>
        <v>0.45220123415758989</v>
      </c>
      <c r="U851" s="10">
        <f>YEAR(SalesDataTable[[#This Row],[Order Date]])</f>
        <v>2026</v>
      </c>
      <c r="V851" s="9" t="str">
        <f>"Q"&amp;ROUNDUP(MONTH(SalesDataTable[[#This Row],[Order Date]])/3,0)</f>
        <v>Q2</v>
      </c>
      <c r="W851" s="6">
        <f>MONTH(SalesDataTable[[#This Row],[Order Date]])</f>
        <v>5</v>
      </c>
      <c r="X851" s="9" t="str">
        <f>TEXT(SalesDataTable[[#This Row],[Order Date]],"mmm")</f>
        <v>May</v>
      </c>
    </row>
    <row r="852" spans="1:24" ht="15.5">
      <c r="A852" s="3">
        <v>1188</v>
      </c>
      <c r="B852" s="4">
        <v>46160</v>
      </c>
      <c r="C852" s="12">
        <f>YEAR(SalesDataTable[[#This Row],[Order Date]])</f>
        <v>2026</v>
      </c>
      <c r="D852" s="15" t="str">
        <f>"Q"&amp;ROUNDUP(MONTH(SalesDataTable[[#This Row],[Order Date]])/3,0)</f>
        <v>Q2</v>
      </c>
      <c r="E852" s="12">
        <f>MONTH(SalesDataTable[[#This Row],[Order Date]])</f>
        <v>5</v>
      </c>
      <c r="F852" s="12" t="str">
        <f>TEXT(SalesDataTable[[#This Row],[Order Date]], "mmm")</f>
        <v>May</v>
      </c>
      <c r="G852" s="5" t="s">
        <v>6</v>
      </c>
      <c r="H852" s="5" t="s">
        <v>27</v>
      </c>
      <c r="I852" s="5" t="s">
        <v>2</v>
      </c>
      <c r="J852" s="5" t="s">
        <v>3</v>
      </c>
      <c r="K852" s="5" t="s">
        <v>23</v>
      </c>
      <c r="L852" s="5" t="s">
        <v>40</v>
      </c>
      <c r="M852" s="6">
        <v>1</v>
      </c>
      <c r="N852" s="7">
        <v>82.44</v>
      </c>
      <c r="O852" s="8">
        <v>0.15</v>
      </c>
      <c r="P852" s="7">
        <v>39.380000000000003</v>
      </c>
      <c r="Q852" s="7">
        <f t="shared" si="52"/>
        <v>70.073999999999998</v>
      </c>
      <c r="R852" s="7">
        <f t="shared" si="53"/>
        <v>39.380000000000003</v>
      </c>
      <c r="S852" s="7">
        <f t="shared" si="54"/>
        <v>30.693999999999996</v>
      </c>
      <c r="T852" s="9">
        <f t="shared" si="55"/>
        <v>0.43802266175757054</v>
      </c>
      <c r="U852" s="10">
        <f>YEAR(SalesDataTable[[#This Row],[Order Date]])</f>
        <v>2026</v>
      </c>
      <c r="V852" s="9" t="str">
        <f>"Q"&amp;ROUNDUP(MONTH(SalesDataTable[[#This Row],[Order Date]])/3,0)</f>
        <v>Q2</v>
      </c>
      <c r="W852" s="6">
        <f>MONTH(SalesDataTable[[#This Row],[Order Date]])</f>
        <v>5</v>
      </c>
      <c r="X852" s="9" t="str">
        <f>TEXT(SalesDataTable[[#This Row],[Order Date]],"mmm")</f>
        <v>May</v>
      </c>
    </row>
    <row r="853" spans="1:24" ht="15.5">
      <c r="A853" s="3">
        <v>1594</v>
      </c>
      <c r="B853" s="4">
        <v>46160</v>
      </c>
      <c r="C853" s="12">
        <f>YEAR(SalesDataTable[[#This Row],[Order Date]])</f>
        <v>2026</v>
      </c>
      <c r="D853" s="15" t="str">
        <f>"Q"&amp;ROUNDUP(MONTH(SalesDataTable[[#This Row],[Order Date]])/3,0)</f>
        <v>Q2</v>
      </c>
      <c r="E853" s="12">
        <f>MONTH(SalesDataTable[[#This Row],[Order Date]])</f>
        <v>5</v>
      </c>
      <c r="F853" s="12" t="str">
        <f>TEXT(SalesDataTable[[#This Row],[Order Date]], "mmm")</f>
        <v>May</v>
      </c>
      <c r="G853" s="5" t="s">
        <v>0</v>
      </c>
      <c r="H853" s="5" t="s">
        <v>1</v>
      </c>
      <c r="I853" s="5" t="s">
        <v>8</v>
      </c>
      <c r="J853" s="5" t="s">
        <v>16</v>
      </c>
      <c r="K853" s="5" t="s">
        <v>9</v>
      </c>
      <c r="L853" s="5" t="s">
        <v>10</v>
      </c>
      <c r="M853" s="6">
        <v>10</v>
      </c>
      <c r="N853" s="7">
        <v>92.09</v>
      </c>
      <c r="O853" s="8">
        <v>0.15</v>
      </c>
      <c r="P853" s="7">
        <v>45.13</v>
      </c>
      <c r="Q853" s="7">
        <f t="shared" si="52"/>
        <v>782.7650000000001</v>
      </c>
      <c r="R853" s="7">
        <f t="shared" si="53"/>
        <v>451.3</v>
      </c>
      <c r="S853" s="7">
        <f t="shared" si="54"/>
        <v>331.46500000000009</v>
      </c>
      <c r="T853" s="9">
        <f t="shared" si="55"/>
        <v>0.42345403792964686</v>
      </c>
      <c r="U853" s="10">
        <f>YEAR(SalesDataTable[[#This Row],[Order Date]])</f>
        <v>2026</v>
      </c>
      <c r="V853" s="9" t="str">
        <f>"Q"&amp;ROUNDUP(MONTH(SalesDataTable[[#This Row],[Order Date]])/3,0)</f>
        <v>Q2</v>
      </c>
      <c r="W853" s="6">
        <f>MONTH(SalesDataTable[[#This Row],[Order Date]])</f>
        <v>5</v>
      </c>
      <c r="X853" s="9" t="str">
        <f>TEXT(SalesDataTable[[#This Row],[Order Date]],"mmm")</f>
        <v>May</v>
      </c>
    </row>
    <row r="854" spans="1:24" ht="15.5">
      <c r="A854" s="3">
        <v>3022</v>
      </c>
      <c r="B854" s="4">
        <v>46160</v>
      </c>
      <c r="C854" s="12">
        <f>YEAR(SalesDataTable[[#This Row],[Order Date]])</f>
        <v>2026</v>
      </c>
      <c r="D854" s="15" t="str">
        <f>"Q"&amp;ROUNDUP(MONTH(SalesDataTable[[#This Row],[Order Date]])/3,0)</f>
        <v>Q2</v>
      </c>
      <c r="E854" s="12">
        <f>MONTH(SalesDataTable[[#This Row],[Order Date]])</f>
        <v>5</v>
      </c>
      <c r="F854" s="12" t="str">
        <f>TEXT(SalesDataTable[[#This Row],[Order Date]], "mmm")</f>
        <v>May</v>
      </c>
      <c r="G854" s="5" t="s">
        <v>20</v>
      </c>
      <c r="H854" s="5" t="s">
        <v>33</v>
      </c>
      <c r="I854" s="5" t="s">
        <v>28</v>
      </c>
      <c r="J854" s="5" t="s">
        <v>13</v>
      </c>
      <c r="K854" s="5" t="s">
        <v>14</v>
      </c>
      <c r="L854" s="5" t="s">
        <v>15</v>
      </c>
      <c r="M854" s="6">
        <v>1</v>
      </c>
      <c r="N854" s="7">
        <v>36.72</v>
      </c>
      <c r="O854" s="8">
        <v>0</v>
      </c>
      <c r="P854" s="7">
        <v>13.67</v>
      </c>
      <c r="Q854" s="7">
        <f t="shared" si="52"/>
        <v>36.72</v>
      </c>
      <c r="R854" s="7">
        <f t="shared" si="53"/>
        <v>13.67</v>
      </c>
      <c r="S854" s="7">
        <f t="shared" si="54"/>
        <v>23.049999999999997</v>
      </c>
      <c r="T854" s="9">
        <f t="shared" si="55"/>
        <v>0.62772331154684091</v>
      </c>
      <c r="U854" s="10">
        <f>YEAR(SalesDataTable[[#This Row],[Order Date]])</f>
        <v>2026</v>
      </c>
      <c r="V854" s="9" t="str">
        <f>"Q"&amp;ROUNDUP(MONTH(SalesDataTable[[#This Row],[Order Date]])/3,0)</f>
        <v>Q2</v>
      </c>
      <c r="W854" s="6">
        <f>MONTH(SalesDataTable[[#This Row],[Order Date]])</f>
        <v>5</v>
      </c>
      <c r="X854" s="9" t="str">
        <f>TEXT(SalesDataTable[[#This Row],[Order Date]],"mmm")</f>
        <v>May</v>
      </c>
    </row>
    <row r="855" spans="1:24" ht="15.5">
      <c r="A855" s="3">
        <v>588</v>
      </c>
      <c r="B855" s="4">
        <v>46161</v>
      </c>
      <c r="C855" s="12">
        <f>YEAR(SalesDataTable[[#This Row],[Order Date]])</f>
        <v>2026</v>
      </c>
      <c r="D855" s="15" t="str">
        <f>"Q"&amp;ROUNDUP(MONTH(SalesDataTable[[#This Row],[Order Date]])/3,0)</f>
        <v>Q2</v>
      </c>
      <c r="E855" s="12">
        <f>MONTH(SalesDataTable[[#This Row],[Order Date]])</f>
        <v>5</v>
      </c>
      <c r="F855" s="12" t="str">
        <f>TEXT(SalesDataTable[[#This Row],[Order Date]], "mmm")</f>
        <v>May</v>
      </c>
      <c r="G855" s="5" t="s">
        <v>6</v>
      </c>
      <c r="H855" s="5" t="s">
        <v>7</v>
      </c>
      <c r="I855" s="5" t="s">
        <v>8</v>
      </c>
      <c r="J855" s="5" t="s">
        <v>16</v>
      </c>
      <c r="K855" s="5" t="s">
        <v>14</v>
      </c>
      <c r="L855" s="5" t="s">
        <v>44</v>
      </c>
      <c r="M855" s="6">
        <v>3</v>
      </c>
      <c r="N855" s="7">
        <v>132.41999999999999</v>
      </c>
      <c r="O855" s="8">
        <v>0.05</v>
      </c>
      <c r="P855" s="7">
        <v>67.09</v>
      </c>
      <c r="Q855" s="7">
        <f t="shared" si="52"/>
        <v>377.39699999999999</v>
      </c>
      <c r="R855" s="7">
        <f t="shared" si="53"/>
        <v>201.27</v>
      </c>
      <c r="S855" s="7">
        <f t="shared" si="54"/>
        <v>176.12699999999998</v>
      </c>
      <c r="T855" s="9">
        <f t="shared" si="55"/>
        <v>0.46668892439526544</v>
      </c>
      <c r="U855" s="10">
        <f>YEAR(SalesDataTable[[#This Row],[Order Date]])</f>
        <v>2026</v>
      </c>
      <c r="V855" s="9" t="str">
        <f>"Q"&amp;ROUNDUP(MONTH(SalesDataTable[[#This Row],[Order Date]])/3,0)</f>
        <v>Q2</v>
      </c>
      <c r="W855" s="6">
        <f>MONTH(SalesDataTable[[#This Row],[Order Date]])</f>
        <v>5</v>
      </c>
      <c r="X855" s="9" t="str">
        <f>TEXT(SalesDataTable[[#This Row],[Order Date]],"mmm")</f>
        <v>May</v>
      </c>
    </row>
    <row r="856" spans="1:24" ht="15.5">
      <c r="A856" s="3">
        <v>1016</v>
      </c>
      <c r="B856" s="4">
        <v>46161</v>
      </c>
      <c r="C856" s="12">
        <f>YEAR(SalesDataTable[[#This Row],[Order Date]])</f>
        <v>2026</v>
      </c>
      <c r="D856" s="15" t="str">
        <f>"Q"&amp;ROUNDUP(MONTH(SalesDataTable[[#This Row],[Order Date]])/3,0)</f>
        <v>Q2</v>
      </c>
      <c r="E856" s="12">
        <f>MONTH(SalesDataTable[[#This Row],[Order Date]])</f>
        <v>5</v>
      </c>
      <c r="F856" s="12" t="str">
        <f>TEXT(SalesDataTable[[#This Row],[Order Date]], "mmm")</f>
        <v>May</v>
      </c>
      <c r="G856" s="5" t="s">
        <v>20</v>
      </c>
      <c r="H856" s="5" t="s">
        <v>47</v>
      </c>
      <c r="I856" s="5" t="s">
        <v>19</v>
      </c>
      <c r="J856" s="5" t="s">
        <v>3</v>
      </c>
      <c r="K856" s="5" t="s">
        <v>23</v>
      </c>
      <c r="L856" s="5" t="s">
        <v>29</v>
      </c>
      <c r="M856" s="6">
        <v>2</v>
      </c>
      <c r="N856" s="7">
        <v>192.1</v>
      </c>
      <c r="O856" s="8">
        <v>0.05</v>
      </c>
      <c r="P856" s="7">
        <v>106.07</v>
      </c>
      <c r="Q856" s="7">
        <f t="shared" si="52"/>
        <v>364.98999999999995</v>
      </c>
      <c r="R856" s="7">
        <f t="shared" si="53"/>
        <v>212.14</v>
      </c>
      <c r="S856" s="7">
        <f t="shared" si="54"/>
        <v>152.84999999999997</v>
      </c>
      <c r="T856" s="9">
        <f t="shared" si="55"/>
        <v>0.41877859667388145</v>
      </c>
      <c r="U856" s="10">
        <f>YEAR(SalesDataTable[[#This Row],[Order Date]])</f>
        <v>2026</v>
      </c>
      <c r="V856" s="9" t="str">
        <f>"Q"&amp;ROUNDUP(MONTH(SalesDataTable[[#This Row],[Order Date]])/3,0)</f>
        <v>Q2</v>
      </c>
      <c r="W856" s="6">
        <f>MONTH(SalesDataTable[[#This Row],[Order Date]])</f>
        <v>5</v>
      </c>
      <c r="X856" s="9" t="str">
        <f>TEXT(SalesDataTable[[#This Row],[Order Date]],"mmm")</f>
        <v>May</v>
      </c>
    </row>
    <row r="857" spans="1:24" ht="15.5">
      <c r="A857" s="3">
        <v>1930</v>
      </c>
      <c r="B857" s="4">
        <v>46161</v>
      </c>
      <c r="C857" s="12">
        <f>YEAR(SalesDataTable[[#This Row],[Order Date]])</f>
        <v>2026</v>
      </c>
      <c r="D857" s="15" t="str">
        <f>"Q"&amp;ROUNDUP(MONTH(SalesDataTable[[#This Row],[Order Date]])/3,0)</f>
        <v>Q2</v>
      </c>
      <c r="E857" s="12">
        <f>MONTH(SalesDataTable[[#This Row],[Order Date]])</f>
        <v>5</v>
      </c>
      <c r="F857" s="12" t="str">
        <f>TEXT(SalesDataTable[[#This Row],[Order Date]], "mmm")</f>
        <v>May</v>
      </c>
      <c r="G857" s="5" t="s">
        <v>11</v>
      </c>
      <c r="H857" s="5" t="s">
        <v>52</v>
      </c>
      <c r="I857" s="5" t="s">
        <v>19</v>
      </c>
      <c r="J857" s="5" t="s">
        <v>13</v>
      </c>
      <c r="K857" s="5" t="s">
        <v>14</v>
      </c>
      <c r="L857" s="5" t="s">
        <v>15</v>
      </c>
      <c r="M857" s="6">
        <v>4</v>
      </c>
      <c r="N857" s="7">
        <v>36.94</v>
      </c>
      <c r="O857" s="8">
        <v>0</v>
      </c>
      <c r="P857" s="7">
        <v>13.63</v>
      </c>
      <c r="Q857" s="7">
        <f t="shared" si="52"/>
        <v>147.76</v>
      </c>
      <c r="R857" s="7">
        <f t="shared" si="53"/>
        <v>54.52</v>
      </c>
      <c r="S857" s="7">
        <f t="shared" si="54"/>
        <v>93.239999999999981</v>
      </c>
      <c r="T857" s="9">
        <f t="shared" si="55"/>
        <v>0.63102328099620997</v>
      </c>
      <c r="U857" s="10">
        <f>YEAR(SalesDataTable[[#This Row],[Order Date]])</f>
        <v>2026</v>
      </c>
      <c r="V857" s="9" t="str">
        <f>"Q"&amp;ROUNDUP(MONTH(SalesDataTable[[#This Row],[Order Date]])/3,0)</f>
        <v>Q2</v>
      </c>
      <c r="W857" s="6">
        <f>MONTH(SalesDataTable[[#This Row],[Order Date]])</f>
        <v>5</v>
      </c>
      <c r="X857" s="9" t="str">
        <f>TEXT(SalesDataTable[[#This Row],[Order Date]],"mmm")</f>
        <v>May</v>
      </c>
    </row>
    <row r="858" spans="1:24" ht="15.5">
      <c r="A858" s="3">
        <v>2658</v>
      </c>
      <c r="B858" s="4">
        <v>46161</v>
      </c>
      <c r="C858" s="12">
        <f>YEAR(SalesDataTable[[#This Row],[Order Date]])</f>
        <v>2026</v>
      </c>
      <c r="D858" s="15" t="str">
        <f>"Q"&amp;ROUNDUP(MONTH(SalesDataTable[[#This Row],[Order Date]])/3,0)</f>
        <v>Q2</v>
      </c>
      <c r="E858" s="12">
        <f>MONTH(SalesDataTable[[#This Row],[Order Date]])</f>
        <v>5</v>
      </c>
      <c r="F858" s="12" t="str">
        <f>TEXT(SalesDataTable[[#This Row],[Order Date]], "mmm")</f>
        <v>May</v>
      </c>
      <c r="G858" s="5" t="s">
        <v>0</v>
      </c>
      <c r="H858" s="5" t="s">
        <v>50</v>
      </c>
      <c r="I858" s="5" t="s">
        <v>2</v>
      </c>
      <c r="J858" s="5" t="s">
        <v>16</v>
      </c>
      <c r="K858" s="5" t="s">
        <v>9</v>
      </c>
      <c r="L858" s="5" t="s">
        <v>37</v>
      </c>
      <c r="M858" s="6">
        <v>1</v>
      </c>
      <c r="N858" s="7">
        <v>153.16999999999999</v>
      </c>
      <c r="O858" s="8">
        <v>0</v>
      </c>
      <c r="P858" s="7">
        <v>78.489999999999995</v>
      </c>
      <c r="Q858" s="7">
        <f t="shared" si="52"/>
        <v>153.16999999999999</v>
      </c>
      <c r="R858" s="7">
        <f t="shared" si="53"/>
        <v>78.489999999999995</v>
      </c>
      <c r="S858" s="7">
        <f t="shared" si="54"/>
        <v>74.679999999999993</v>
      </c>
      <c r="T858" s="9">
        <f t="shared" si="55"/>
        <v>0.48756283867598094</v>
      </c>
      <c r="U858" s="10">
        <f>YEAR(SalesDataTable[[#This Row],[Order Date]])</f>
        <v>2026</v>
      </c>
      <c r="V858" s="9" t="str">
        <f>"Q"&amp;ROUNDUP(MONTH(SalesDataTable[[#This Row],[Order Date]])/3,0)</f>
        <v>Q2</v>
      </c>
      <c r="W858" s="6">
        <f>MONTH(SalesDataTable[[#This Row],[Order Date]])</f>
        <v>5</v>
      </c>
      <c r="X858" s="9" t="str">
        <f>TEXT(SalesDataTable[[#This Row],[Order Date]],"mmm")</f>
        <v>May</v>
      </c>
    </row>
    <row r="859" spans="1:24" ht="15.5">
      <c r="A859" s="3">
        <v>2951</v>
      </c>
      <c r="B859" s="4">
        <v>46161</v>
      </c>
      <c r="C859" s="12">
        <f>YEAR(SalesDataTable[[#This Row],[Order Date]])</f>
        <v>2026</v>
      </c>
      <c r="D859" s="15" t="str">
        <f>"Q"&amp;ROUNDUP(MONTH(SalesDataTable[[#This Row],[Order Date]])/3,0)</f>
        <v>Q2</v>
      </c>
      <c r="E859" s="12">
        <f>MONTH(SalesDataTable[[#This Row],[Order Date]])</f>
        <v>5</v>
      </c>
      <c r="F859" s="12" t="str">
        <f>TEXT(SalesDataTable[[#This Row],[Order Date]], "mmm")</f>
        <v>May</v>
      </c>
      <c r="G859" s="5" t="s">
        <v>0</v>
      </c>
      <c r="H859" s="5" t="s">
        <v>1</v>
      </c>
      <c r="I859" s="5" t="s">
        <v>2</v>
      </c>
      <c r="J859" s="5" t="s">
        <v>16</v>
      </c>
      <c r="K859" s="5" t="s">
        <v>4</v>
      </c>
      <c r="L859" s="5" t="s">
        <v>5</v>
      </c>
      <c r="M859" s="6">
        <v>2</v>
      </c>
      <c r="N859" s="7">
        <v>82.85</v>
      </c>
      <c r="O859" s="8">
        <v>0</v>
      </c>
      <c r="P859" s="7">
        <v>42.53</v>
      </c>
      <c r="Q859" s="7">
        <f t="shared" si="52"/>
        <v>165.7</v>
      </c>
      <c r="R859" s="7">
        <f t="shared" si="53"/>
        <v>85.06</v>
      </c>
      <c r="S859" s="7">
        <f t="shared" si="54"/>
        <v>80.639999999999986</v>
      </c>
      <c r="T859" s="9">
        <f t="shared" si="55"/>
        <v>0.48666264333132164</v>
      </c>
      <c r="U859" s="10">
        <f>YEAR(SalesDataTable[[#This Row],[Order Date]])</f>
        <v>2026</v>
      </c>
      <c r="V859" s="9" t="str">
        <f>"Q"&amp;ROUNDUP(MONTH(SalesDataTable[[#This Row],[Order Date]])/3,0)</f>
        <v>Q2</v>
      </c>
      <c r="W859" s="6">
        <f>MONTH(SalesDataTable[[#This Row],[Order Date]])</f>
        <v>5</v>
      </c>
      <c r="X859" s="9" t="str">
        <f>TEXT(SalesDataTable[[#This Row],[Order Date]],"mmm")</f>
        <v>May</v>
      </c>
    </row>
    <row r="860" spans="1:24" ht="15.5">
      <c r="A860" s="3">
        <v>4328</v>
      </c>
      <c r="B860" s="4">
        <v>46161</v>
      </c>
      <c r="C860" s="12">
        <f>YEAR(SalesDataTable[[#This Row],[Order Date]])</f>
        <v>2026</v>
      </c>
      <c r="D860" s="15" t="str">
        <f>"Q"&amp;ROUNDUP(MONTH(SalesDataTable[[#This Row],[Order Date]])/3,0)</f>
        <v>Q2</v>
      </c>
      <c r="E860" s="12">
        <f>MONTH(SalesDataTable[[#This Row],[Order Date]])</f>
        <v>5</v>
      </c>
      <c r="F860" s="12" t="str">
        <f>TEXT(SalesDataTable[[#This Row],[Order Date]], "mmm")</f>
        <v>May</v>
      </c>
      <c r="G860" s="5" t="s">
        <v>11</v>
      </c>
      <c r="H860" s="5" t="s">
        <v>25</v>
      </c>
      <c r="I860" s="5" t="s">
        <v>28</v>
      </c>
      <c r="J860" s="5" t="s">
        <v>13</v>
      </c>
      <c r="K860" s="5" t="s">
        <v>9</v>
      </c>
      <c r="L860" s="5" t="s">
        <v>17</v>
      </c>
      <c r="M860" s="6">
        <v>1</v>
      </c>
      <c r="N860" s="7">
        <v>143.52000000000001</v>
      </c>
      <c r="O860" s="8">
        <v>0</v>
      </c>
      <c r="P860" s="7">
        <v>81.040000000000006</v>
      </c>
      <c r="Q860" s="7">
        <f t="shared" si="52"/>
        <v>143.52000000000001</v>
      </c>
      <c r="R860" s="7">
        <f t="shared" si="53"/>
        <v>81.040000000000006</v>
      </c>
      <c r="S860" s="7">
        <f t="shared" si="54"/>
        <v>62.480000000000004</v>
      </c>
      <c r="T860" s="9">
        <f t="shared" si="55"/>
        <v>0.435340022296544</v>
      </c>
      <c r="U860" s="10">
        <f>YEAR(SalesDataTable[[#This Row],[Order Date]])</f>
        <v>2026</v>
      </c>
      <c r="V860" s="9" t="str">
        <f>"Q"&amp;ROUNDUP(MONTH(SalesDataTable[[#This Row],[Order Date]])/3,0)</f>
        <v>Q2</v>
      </c>
      <c r="W860" s="6">
        <f>MONTH(SalesDataTable[[#This Row],[Order Date]])</f>
        <v>5</v>
      </c>
      <c r="X860" s="9" t="str">
        <f>TEXT(SalesDataTable[[#This Row],[Order Date]],"mmm")</f>
        <v>May</v>
      </c>
    </row>
    <row r="861" spans="1:24" ht="15.5">
      <c r="A861" s="3">
        <v>4591</v>
      </c>
      <c r="B861" s="4">
        <v>46161</v>
      </c>
      <c r="C861" s="12">
        <f>YEAR(SalesDataTable[[#This Row],[Order Date]])</f>
        <v>2026</v>
      </c>
      <c r="D861" s="15" t="str">
        <f>"Q"&amp;ROUNDUP(MONTH(SalesDataTable[[#This Row],[Order Date]])/3,0)</f>
        <v>Q2</v>
      </c>
      <c r="E861" s="12">
        <f>MONTH(SalesDataTable[[#This Row],[Order Date]])</f>
        <v>5</v>
      </c>
      <c r="F861" s="12" t="str">
        <f>TEXT(SalesDataTable[[#This Row],[Order Date]], "mmm")</f>
        <v>May</v>
      </c>
      <c r="G861" s="5" t="s">
        <v>11</v>
      </c>
      <c r="H861" s="5" t="s">
        <v>52</v>
      </c>
      <c r="I861" s="5" t="s">
        <v>19</v>
      </c>
      <c r="J861" s="5" t="s">
        <v>13</v>
      </c>
      <c r="K861" s="5" t="s">
        <v>23</v>
      </c>
      <c r="L861" s="5" t="s">
        <v>29</v>
      </c>
      <c r="M861" s="6">
        <v>1</v>
      </c>
      <c r="N861" s="7">
        <v>192.94</v>
      </c>
      <c r="O861" s="8">
        <v>0</v>
      </c>
      <c r="P861" s="7">
        <v>105.15</v>
      </c>
      <c r="Q861" s="7">
        <f t="shared" si="52"/>
        <v>192.94</v>
      </c>
      <c r="R861" s="7">
        <f t="shared" si="53"/>
        <v>105.15</v>
      </c>
      <c r="S861" s="7">
        <f t="shared" si="54"/>
        <v>87.789999999999992</v>
      </c>
      <c r="T861" s="9">
        <f t="shared" si="55"/>
        <v>0.45501192080439512</v>
      </c>
      <c r="U861" s="10">
        <f>YEAR(SalesDataTable[[#This Row],[Order Date]])</f>
        <v>2026</v>
      </c>
      <c r="V861" s="9" t="str">
        <f>"Q"&amp;ROUNDUP(MONTH(SalesDataTable[[#This Row],[Order Date]])/3,0)</f>
        <v>Q2</v>
      </c>
      <c r="W861" s="6">
        <f>MONTH(SalesDataTable[[#This Row],[Order Date]])</f>
        <v>5</v>
      </c>
      <c r="X861" s="9" t="str">
        <f>TEXT(SalesDataTable[[#This Row],[Order Date]],"mmm")</f>
        <v>May</v>
      </c>
    </row>
    <row r="862" spans="1:24" ht="15.5">
      <c r="A862" s="3">
        <v>280</v>
      </c>
      <c r="B862" s="4">
        <v>46162</v>
      </c>
      <c r="C862" s="12">
        <f>YEAR(SalesDataTable[[#This Row],[Order Date]])</f>
        <v>2026</v>
      </c>
      <c r="D862" s="15" t="str">
        <f>"Q"&amp;ROUNDUP(MONTH(SalesDataTable[[#This Row],[Order Date]])/3,0)</f>
        <v>Q2</v>
      </c>
      <c r="E862" s="12">
        <f>MONTH(SalesDataTable[[#This Row],[Order Date]])</f>
        <v>5</v>
      </c>
      <c r="F862" s="12" t="str">
        <f>TEXT(SalesDataTable[[#This Row],[Order Date]], "mmm")</f>
        <v>May</v>
      </c>
      <c r="G862" s="5" t="s">
        <v>20</v>
      </c>
      <c r="H862" s="5" t="s">
        <v>33</v>
      </c>
      <c r="I862" s="5" t="s">
        <v>19</v>
      </c>
      <c r="J862" s="5" t="s">
        <v>16</v>
      </c>
      <c r="K862" s="5" t="s">
        <v>14</v>
      </c>
      <c r="L862" s="5" t="s">
        <v>48</v>
      </c>
      <c r="M862" s="6">
        <v>1</v>
      </c>
      <c r="N862" s="7">
        <v>168.56</v>
      </c>
      <c r="O862" s="8">
        <v>0</v>
      </c>
      <c r="P862" s="7">
        <v>85.46</v>
      </c>
      <c r="Q862" s="7">
        <f t="shared" si="52"/>
        <v>168.56</v>
      </c>
      <c r="R862" s="7">
        <f t="shared" si="53"/>
        <v>85.46</v>
      </c>
      <c r="S862" s="7">
        <f t="shared" si="54"/>
        <v>83.100000000000009</v>
      </c>
      <c r="T862" s="9">
        <f t="shared" si="55"/>
        <v>0.49299952539155201</v>
      </c>
      <c r="U862" s="10">
        <f>YEAR(SalesDataTable[[#This Row],[Order Date]])</f>
        <v>2026</v>
      </c>
      <c r="V862" s="9" t="str">
        <f>"Q"&amp;ROUNDUP(MONTH(SalesDataTable[[#This Row],[Order Date]])/3,0)</f>
        <v>Q2</v>
      </c>
      <c r="W862" s="6">
        <f>MONTH(SalesDataTable[[#This Row],[Order Date]])</f>
        <v>5</v>
      </c>
      <c r="X862" s="9" t="str">
        <f>TEXT(SalesDataTable[[#This Row],[Order Date]],"mmm")</f>
        <v>May</v>
      </c>
    </row>
    <row r="863" spans="1:24" ht="15.5">
      <c r="A863" s="3">
        <v>409</v>
      </c>
      <c r="B863" s="4">
        <v>46162</v>
      </c>
      <c r="C863" s="12">
        <f>YEAR(SalesDataTable[[#This Row],[Order Date]])</f>
        <v>2026</v>
      </c>
      <c r="D863" s="15" t="str">
        <f>"Q"&amp;ROUNDUP(MONTH(SalesDataTable[[#This Row],[Order Date]])/3,0)</f>
        <v>Q2</v>
      </c>
      <c r="E863" s="12">
        <f>MONTH(SalesDataTable[[#This Row],[Order Date]])</f>
        <v>5</v>
      </c>
      <c r="F863" s="12" t="str">
        <f>TEXT(SalesDataTable[[#This Row],[Order Date]], "mmm")</f>
        <v>May</v>
      </c>
      <c r="G863" s="5" t="s">
        <v>0</v>
      </c>
      <c r="H863" s="5" t="s">
        <v>1</v>
      </c>
      <c r="I863" s="5" t="s">
        <v>2</v>
      </c>
      <c r="J863" s="5" t="s">
        <v>13</v>
      </c>
      <c r="K863" s="5" t="s">
        <v>23</v>
      </c>
      <c r="L863" s="5" t="s">
        <v>51</v>
      </c>
      <c r="M863" s="6">
        <v>2</v>
      </c>
      <c r="N863" s="7">
        <v>123.9</v>
      </c>
      <c r="O863" s="8">
        <v>0</v>
      </c>
      <c r="P863" s="7">
        <v>58.95</v>
      </c>
      <c r="Q863" s="7">
        <f t="shared" si="52"/>
        <v>247.8</v>
      </c>
      <c r="R863" s="7">
        <f t="shared" si="53"/>
        <v>117.9</v>
      </c>
      <c r="S863" s="7">
        <f t="shared" si="54"/>
        <v>129.9</v>
      </c>
      <c r="T863" s="9">
        <f t="shared" si="55"/>
        <v>0.52421307506053272</v>
      </c>
      <c r="U863" s="10">
        <f>YEAR(SalesDataTable[[#This Row],[Order Date]])</f>
        <v>2026</v>
      </c>
      <c r="V863" s="9" t="str">
        <f>"Q"&amp;ROUNDUP(MONTH(SalesDataTable[[#This Row],[Order Date]])/3,0)</f>
        <v>Q2</v>
      </c>
      <c r="W863" s="6">
        <f>MONTH(SalesDataTable[[#This Row],[Order Date]])</f>
        <v>5</v>
      </c>
      <c r="X863" s="9" t="str">
        <f>TEXT(SalesDataTable[[#This Row],[Order Date]],"mmm")</f>
        <v>May</v>
      </c>
    </row>
    <row r="864" spans="1:24" ht="15.5">
      <c r="A864" s="3">
        <v>1372</v>
      </c>
      <c r="B864" s="4">
        <v>46162</v>
      </c>
      <c r="C864" s="12">
        <f>YEAR(SalesDataTable[[#This Row],[Order Date]])</f>
        <v>2026</v>
      </c>
      <c r="D864" s="15" t="str">
        <f>"Q"&amp;ROUNDUP(MONTH(SalesDataTable[[#This Row],[Order Date]])/3,0)</f>
        <v>Q2</v>
      </c>
      <c r="E864" s="12">
        <f>MONTH(SalesDataTable[[#This Row],[Order Date]])</f>
        <v>5</v>
      </c>
      <c r="F864" s="12" t="str">
        <f>TEXT(SalesDataTable[[#This Row],[Order Date]], "mmm")</f>
        <v>May</v>
      </c>
      <c r="G864" s="5" t="s">
        <v>0</v>
      </c>
      <c r="H864" s="5" t="s">
        <v>36</v>
      </c>
      <c r="I864" s="5" t="s">
        <v>2</v>
      </c>
      <c r="J864" s="5" t="s">
        <v>13</v>
      </c>
      <c r="K864" s="5" t="s">
        <v>9</v>
      </c>
      <c r="L864" s="5" t="s">
        <v>17</v>
      </c>
      <c r="M864" s="6">
        <v>2</v>
      </c>
      <c r="N864" s="7">
        <v>140.93</v>
      </c>
      <c r="O864" s="8">
        <v>0</v>
      </c>
      <c r="P864" s="7">
        <v>81.040000000000006</v>
      </c>
      <c r="Q864" s="7">
        <f t="shared" si="52"/>
        <v>281.86</v>
      </c>
      <c r="R864" s="7">
        <f t="shared" si="53"/>
        <v>162.08000000000001</v>
      </c>
      <c r="S864" s="7">
        <f t="shared" si="54"/>
        <v>119.78</v>
      </c>
      <c r="T864" s="9">
        <f t="shared" si="55"/>
        <v>0.42496274746327961</v>
      </c>
      <c r="U864" s="10">
        <f>YEAR(SalesDataTable[[#This Row],[Order Date]])</f>
        <v>2026</v>
      </c>
      <c r="V864" s="9" t="str">
        <f>"Q"&amp;ROUNDUP(MONTH(SalesDataTable[[#This Row],[Order Date]])/3,0)</f>
        <v>Q2</v>
      </c>
      <c r="W864" s="6">
        <f>MONTH(SalesDataTable[[#This Row],[Order Date]])</f>
        <v>5</v>
      </c>
      <c r="X864" s="9" t="str">
        <f>TEXT(SalesDataTable[[#This Row],[Order Date]],"mmm")</f>
        <v>May</v>
      </c>
    </row>
    <row r="865" spans="1:24" ht="15.5">
      <c r="A865" s="3">
        <v>2327</v>
      </c>
      <c r="B865" s="4">
        <v>46162</v>
      </c>
      <c r="C865" s="12">
        <f>YEAR(SalesDataTable[[#This Row],[Order Date]])</f>
        <v>2026</v>
      </c>
      <c r="D865" s="15" t="str">
        <f>"Q"&amp;ROUNDUP(MONTH(SalesDataTable[[#This Row],[Order Date]])/3,0)</f>
        <v>Q2</v>
      </c>
      <c r="E865" s="12">
        <f>MONTH(SalesDataTable[[#This Row],[Order Date]])</f>
        <v>5</v>
      </c>
      <c r="F865" s="12" t="str">
        <f>TEXT(SalesDataTable[[#This Row],[Order Date]], "mmm")</f>
        <v>May</v>
      </c>
      <c r="G865" s="5" t="s">
        <v>11</v>
      </c>
      <c r="H865" s="5" t="s">
        <v>25</v>
      </c>
      <c r="I865" s="5" t="s">
        <v>19</v>
      </c>
      <c r="J865" s="5" t="s">
        <v>3</v>
      </c>
      <c r="K865" s="5" t="s">
        <v>9</v>
      </c>
      <c r="L865" s="5" t="s">
        <v>46</v>
      </c>
      <c r="M865" s="6">
        <v>1</v>
      </c>
      <c r="N865" s="7">
        <v>73.150000000000006</v>
      </c>
      <c r="O865" s="8">
        <v>0</v>
      </c>
      <c r="P865" s="7">
        <v>32.950000000000003</v>
      </c>
      <c r="Q865" s="7">
        <f t="shared" si="52"/>
        <v>73.150000000000006</v>
      </c>
      <c r="R865" s="7">
        <f t="shared" si="53"/>
        <v>32.950000000000003</v>
      </c>
      <c r="S865" s="7">
        <f t="shared" si="54"/>
        <v>40.200000000000003</v>
      </c>
      <c r="T865" s="9">
        <f t="shared" si="55"/>
        <v>0.54955570745044424</v>
      </c>
      <c r="U865" s="10">
        <f>YEAR(SalesDataTable[[#This Row],[Order Date]])</f>
        <v>2026</v>
      </c>
      <c r="V865" s="9" t="str">
        <f>"Q"&amp;ROUNDUP(MONTH(SalesDataTable[[#This Row],[Order Date]])/3,0)</f>
        <v>Q2</v>
      </c>
      <c r="W865" s="6">
        <f>MONTH(SalesDataTable[[#This Row],[Order Date]])</f>
        <v>5</v>
      </c>
      <c r="X865" s="9" t="str">
        <f>TEXT(SalesDataTable[[#This Row],[Order Date]],"mmm")</f>
        <v>May</v>
      </c>
    </row>
    <row r="866" spans="1:24" ht="15.5">
      <c r="A866" s="3">
        <v>2703</v>
      </c>
      <c r="B866" s="4">
        <v>46162</v>
      </c>
      <c r="C866" s="12">
        <f>YEAR(SalesDataTable[[#This Row],[Order Date]])</f>
        <v>2026</v>
      </c>
      <c r="D866" s="15" t="str">
        <f>"Q"&amp;ROUNDUP(MONTH(SalesDataTable[[#This Row],[Order Date]])/3,0)</f>
        <v>Q2</v>
      </c>
      <c r="E866" s="12">
        <f>MONTH(SalesDataTable[[#This Row],[Order Date]])</f>
        <v>5</v>
      </c>
      <c r="F866" s="12" t="str">
        <f>TEXT(SalesDataTable[[#This Row],[Order Date]], "mmm")</f>
        <v>May</v>
      </c>
      <c r="G866" s="5" t="s">
        <v>20</v>
      </c>
      <c r="H866" s="5" t="s">
        <v>33</v>
      </c>
      <c r="I866" s="5" t="s">
        <v>19</v>
      </c>
      <c r="J866" s="5" t="s">
        <v>16</v>
      </c>
      <c r="K866" s="5" t="s">
        <v>23</v>
      </c>
      <c r="L866" s="5" t="s">
        <v>29</v>
      </c>
      <c r="M866" s="6">
        <v>2</v>
      </c>
      <c r="N866" s="7">
        <v>197.35</v>
      </c>
      <c r="O866" s="8">
        <v>0.05</v>
      </c>
      <c r="P866" s="7">
        <v>102.63</v>
      </c>
      <c r="Q866" s="7">
        <f t="shared" si="52"/>
        <v>374.96499999999997</v>
      </c>
      <c r="R866" s="7">
        <f t="shared" si="53"/>
        <v>205.26</v>
      </c>
      <c r="S866" s="7">
        <f t="shared" si="54"/>
        <v>169.70499999999998</v>
      </c>
      <c r="T866" s="9">
        <f t="shared" si="55"/>
        <v>0.45258890829810783</v>
      </c>
      <c r="U866" s="10">
        <f>YEAR(SalesDataTable[[#This Row],[Order Date]])</f>
        <v>2026</v>
      </c>
      <c r="V866" s="9" t="str">
        <f>"Q"&amp;ROUNDUP(MONTH(SalesDataTable[[#This Row],[Order Date]])/3,0)</f>
        <v>Q2</v>
      </c>
      <c r="W866" s="6">
        <f>MONTH(SalesDataTable[[#This Row],[Order Date]])</f>
        <v>5</v>
      </c>
      <c r="X866" s="9" t="str">
        <f>TEXT(SalesDataTable[[#This Row],[Order Date]],"mmm")</f>
        <v>May</v>
      </c>
    </row>
    <row r="867" spans="1:24" ht="15.5">
      <c r="A867" s="3">
        <v>2776</v>
      </c>
      <c r="B867" s="4">
        <v>46162</v>
      </c>
      <c r="C867" s="12">
        <f>YEAR(SalesDataTable[[#This Row],[Order Date]])</f>
        <v>2026</v>
      </c>
      <c r="D867" s="15" t="str">
        <f>"Q"&amp;ROUNDUP(MONTH(SalesDataTable[[#This Row],[Order Date]])/3,0)</f>
        <v>Q2</v>
      </c>
      <c r="E867" s="12">
        <f>MONTH(SalesDataTable[[#This Row],[Order Date]])</f>
        <v>5</v>
      </c>
      <c r="F867" s="12" t="str">
        <f>TEXT(SalesDataTable[[#This Row],[Order Date]], "mmm")</f>
        <v>May</v>
      </c>
      <c r="G867" s="5" t="s">
        <v>20</v>
      </c>
      <c r="H867" s="5" t="s">
        <v>21</v>
      </c>
      <c r="I867" s="5" t="s">
        <v>2</v>
      </c>
      <c r="J867" s="5" t="s">
        <v>16</v>
      </c>
      <c r="K867" s="5" t="s">
        <v>14</v>
      </c>
      <c r="L867" s="5" t="s">
        <v>15</v>
      </c>
      <c r="M867" s="6">
        <v>3</v>
      </c>
      <c r="N867" s="7">
        <v>36.74</v>
      </c>
      <c r="O867" s="8">
        <v>0.05</v>
      </c>
      <c r="P867" s="7">
        <v>13.97</v>
      </c>
      <c r="Q867" s="7">
        <f t="shared" si="52"/>
        <v>104.70899999999999</v>
      </c>
      <c r="R867" s="7">
        <f t="shared" si="53"/>
        <v>41.910000000000004</v>
      </c>
      <c r="S867" s="7">
        <f t="shared" si="54"/>
        <v>62.798999999999985</v>
      </c>
      <c r="T867" s="9">
        <f t="shared" si="55"/>
        <v>0.59974787267570118</v>
      </c>
      <c r="U867" s="10">
        <f>YEAR(SalesDataTable[[#This Row],[Order Date]])</f>
        <v>2026</v>
      </c>
      <c r="V867" s="9" t="str">
        <f>"Q"&amp;ROUNDUP(MONTH(SalesDataTable[[#This Row],[Order Date]])/3,0)</f>
        <v>Q2</v>
      </c>
      <c r="W867" s="6">
        <f>MONTH(SalesDataTable[[#This Row],[Order Date]])</f>
        <v>5</v>
      </c>
      <c r="X867" s="9" t="str">
        <f>TEXT(SalesDataTable[[#This Row],[Order Date]],"mmm")</f>
        <v>May</v>
      </c>
    </row>
    <row r="868" spans="1:24" ht="15.5">
      <c r="A868" s="3">
        <v>3411</v>
      </c>
      <c r="B868" s="4">
        <v>46162</v>
      </c>
      <c r="C868" s="12">
        <f>YEAR(SalesDataTable[[#This Row],[Order Date]])</f>
        <v>2026</v>
      </c>
      <c r="D868" s="15" t="str">
        <f>"Q"&amp;ROUNDUP(MONTH(SalesDataTable[[#This Row],[Order Date]])/3,0)</f>
        <v>Q2</v>
      </c>
      <c r="E868" s="12">
        <f>MONTH(SalesDataTable[[#This Row],[Order Date]])</f>
        <v>5</v>
      </c>
      <c r="F868" s="12" t="str">
        <f>TEXT(SalesDataTable[[#This Row],[Order Date]], "mmm")</f>
        <v>May</v>
      </c>
      <c r="G868" s="5" t="s">
        <v>6</v>
      </c>
      <c r="H868" s="5" t="s">
        <v>41</v>
      </c>
      <c r="I868" s="5" t="s">
        <v>2</v>
      </c>
      <c r="J868" s="5" t="s">
        <v>3</v>
      </c>
      <c r="K868" s="5" t="s">
        <v>9</v>
      </c>
      <c r="L868" s="5" t="s">
        <v>37</v>
      </c>
      <c r="M868" s="6">
        <v>2</v>
      </c>
      <c r="N868" s="7">
        <v>151.35</v>
      </c>
      <c r="O868" s="8">
        <v>0.05</v>
      </c>
      <c r="P868" s="7">
        <v>77.150000000000006</v>
      </c>
      <c r="Q868" s="7">
        <f t="shared" si="52"/>
        <v>287.565</v>
      </c>
      <c r="R868" s="7">
        <f t="shared" si="53"/>
        <v>154.30000000000001</v>
      </c>
      <c r="S868" s="7">
        <f t="shared" si="54"/>
        <v>133.26499999999999</v>
      </c>
      <c r="T868" s="9">
        <f t="shared" si="55"/>
        <v>0.46342566028550064</v>
      </c>
      <c r="U868" s="10">
        <f>YEAR(SalesDataTable[[#This Row],[Order Date]])</f>
        <v>2026</v>
      </c>
      <c r="V868" s="9" t="str">
        <f>"Q"&amp;ROUNDUP(MONTH(SalesDataTable[[#This Row],[Order Date]])/3,0)</f>
        <v>Q2</v>
      </c>
      <c r="W868" s="6">
        <f>MONTH(SalesDataTable[[#This Row],[Order Date]])</f>
        <v>5</v>
      </c>
      <c r="X868" s="9" t="str">
        <f>TEXT(SalesDataTable[[#This Row],[Order Date]],"mmm")</f>
        <v>May</v>
      </c>
    </row>
    <row r="869" spans="1:24" ht="15.5">
      <c r="A869" s="3">
        <v>3841</v>
      </c>
      <c r="B869" s="4">
        <v>46162</v>
      </c>
      <c r="C869" s="12">
        <f>YEAR(SalesDataTable[[#This Row],[Order Date]])</f>
        <v>2026</v>
      </c>
      <c r="D869" s="15" t="str">
        <f>"Q"&amp;ROUNDUP(MONTH(SalesDataTable[[#This Row],[Order Date]])/3,0)</f>
        <v>Q2</v>
      </c>
      <c r="E869" s="12">
        <f>MONTH(SalesDataTable[[#This Row],[Order Date]])</f>
        <v>5</v>
      </c>
      <c r="F869" s="12" t="str">
        <f>TEXT(SalesDataTable[[#This Row],[Order Date]], "mmm")</f>
        <v>May</v>
      </c>
      <c r="G869" s="5" t="s">
        <v>0</v>
      </c>
      <c r="H869" s="5" t="s">
        <v>50</v>
      </c>
      <c r="I869" s="5" t="s">
        <v>19</v>
      </c>
      <c r="J869" s="5" t="s">
        <v>13</v>
      </c>
      <c r="K869" s="5" t="s">
        <v>4</v>
      </c>
      <c r="L869" s="5" t="s">
        <v>22</v>
      </c>
      <c r="M869" s="6">
        <v>2</v>
      </c>
      <c r="N869" s="7">
        <v>50.09</v>
      </c>
      <c r="O869" s="8">
        <v>0.05</v>
      </c>
      <c r="P869" s="7">
        <v>23.16</v>
      </c>
      <c r="Q869" s="7">
        <f t="shared" si="52"/>
        <v>95.171000000000006</v>
      </c>
      <c r="R869" s="7">
        <f t="shared" si="53"/>
        <v>46.32</v>
      </c>
      <c r="S869" s="7">
        <f t="shared" si="54"/>
        <v>48.851000000000006</v>
      </c>
      <c r="T869" s="9">
        <f t="shared" si="55"/>
        <v>0.51329711781950382</v>
      </c>
      <c r="U869" s="10">
        <f>YEAR(SalesDataTable[[#This Row],[Order Date]])</f>
        <v>2026</v>
      </c>
      <c r="V869" s="9" t="str">
        <f>"Q"&amp;ROUNDUP(MONTH(SalesDataTable[[#This Row],[Order Date]])/3,0)</f>
        <v>Q2</v>
      </c>
      <c r="W869" s="6">
        <f>MONTH(SalesDataTable[[#This Row],[Order Date]])</f>
        <v>5</v>
      </c>
      <c r="X869" s="9" t="str">
        <f>TEXT(SalesDataTable[[#This Row],[Order Date]],"mmm")</f>
        <v>May</v>
      </c>
    </row>
    <row r="870" spans="1:24" ht="15.5">
      <c r="A870" s="3">
        <v>5121</v>
      </c>
      <c r="B870" s="4">
        <v>46162</v>
      </c>
      <c r="C870" s="12">
        <f>YEAR(SalesDataTable[[#This Row],[Order Date]])</f>
        <v>2026</v>
      </c>
      <c r="D870" s="15" t="str">
        <f>"Q"&amp;ROUNDUP(MONTH(SalesDataTable[[#This Row],[Order Date]])/3,0)</f>
        <v>Q2</v>
      </c>
      <c r="E870" s="12">
        <f>MONTH(SalesDataTable[[#This Row],[Order Date]])</f>
        <v>5</v>
      </c>
      <c r="F870" s="12" t="str">
        <f>TEXT(SalesDataTable[[#This Row],[Order Date]], "mmm")</f>
        <v>May</v>
      </c>
      <c r="G870" s="5" t="s">
        <v>0</v>
      </c>
      <c r="H870" s="5" t="s">
        <v>36</v>
      </c>
      <c r="I870" s="5" t="s">
        <v>2</v>
      </c>
      <c r="J870" s="5" t="s">
        <v>13</v>
      </c>
      <c r="K870" s="5" t="s">
        <v>34</v>
      </c>
      <c r="L870" s="5" t="s">
        <v>38</v>
      </c>
      <c r="M870" s="6">
        <v>2</v>
      </c>
      <c r="N870" s="7">
        <v>121.96</v>
      </c>
      <c r="O870" s="8">
        <v>0.05</v>
      </c>
      <c r="P870" s="7">
        <v>71.2</v>
      </c>
      <c r="Q870" s="7">
        <f t="shared" si="52"/>
        <v>231.72399999999999</v>
      </c>
      <c r="R870" s="7">
        <f t="shared" si="53"/>
        <v>142.4</v>
      </c>
      <c r="S870" s="7">
        <f t="shared" si="54"/>
        <v>89.323999999999984</v>
      </c>
      <c r="T870" s="9">
        <f t="shared" si="55"/>
        <v>0.38547582468799085</v>
      </c>
      <c r="U870" s="10">
        <f>YEAR(SalesDataTable[[#This Row],[Order Date]])</f>
        <v>2026</v>
      </c>
      <c r="V870" s="9" t="str">
        <f>"Q"&amp;ROUNDUP(MONTH(SalesDataTable[[#This Row],[Order Date]])/3,0)</f>
        <v>Q2</v>
      </c>
      <c r="W870" s="6">
        <f>MONTH(SalesDataTable[[#This Row],[Order Date]])</f>
        <v>5</v>
      </c>
      <c r="X870" s="9" t="str">
        <f>TEXT(SalesDataTable[[#This Row],[Order Date]],"mmm")</f>
        <v>May</v>
      </c>
    </row>
    <row r="871" spans="1:24" ht="15.5">
      <c r="A871" s="3">
        <v>53</v>
      </c>
      <c r="B871" s="4">
        <v>46163</v>
      </c>
      <c r="C871" s="12">
        <f>YEAR(SalesDataTable[[#This Row],[Order Date]])</f>
        <v>2026</v>
      </c>
      <c r="D871" s="15" t="str">
        <f>"Q"&amp;ROUNDUP(MONTH(SalesDataTable[[#This Row],[Order Date]])/3,0)</f>
        <v>Q2</v>
      </c>
      <c r="E871" s="12">
        <f>MONTH(SalesDataTable[[#This Row],[Order Date]])</f>
        <v>5</v>
      </c>
      <c r="F871" s="12" t="str">
        <f>TEXT(SalesDataTable[[#This Row],[Order Date]], "mmm")</f>
        <v>May</v>
      </c>
      <c r="G871" s="5" t="s">
        <v>20</v>
      </c>
      <c r="H871" s="5" t="s">
        <v>47</v>
      </c>
      <c r="I871" s="5" t="s">
        <v>2</v>
      </c>
      <c r="J871" s="5" t="s">
        <v>16</v>
      </c>
      <c r="K871" s="5" t="s">
        <v>14</v>
      </c>
      <c r="L871" s="5" t="s">
        <v>44</v>
      </c>
      <c r="M871" s="6">
        <v>1</v>
      </c>
      <c r="N871" s="7">
        <v>134.28</v>
      </c>
      <c r="O871" s="8">
        <v>0.05</v>
      </c>
      <c r="P871" s="7">
        <v>65.44</v>
      </c>
      <c r="Q871" s="7">
        <f t="shared" si="52"/>
        <v>127.56599999999999</v>
      </c>
      <c r="R871" s="7">
        <f t="shared" si="53"/>
        <v>65.44</v>
      </c>
      <c r="S871" s="7">
        <f t="shared" si="54"/>
        <v>62.125999999999991</v>
      </c>
      <c r="T871" s="9">
        <f t="shared" si="55"/>
        <v>0.487010645469796</v>
      </c>
      <c r="U871" s="10">
        <f>YEAR(SalesDataTable[[#This Row],[Order Date]])</f>
        <v>2026</v>
      </c>
      <c r="V871" s="9" t="str">
        <f>"Q"&amp;ROUNDUP(MONTH(SalesDataTable[[#This Row],[Order Date]])/3,0)</f>
        <v>Q2</v>
      </c>
      <c r="W871" s="6">
        <f>MONTH(SalesDataTable[[#This Row],[Order Date]])</f>
        <v>5</v>
      </c>
      <c r="X871" s="9" t="str">
        <f>TEXT(SalesDataTable[[#This Row],[Order Date]],"mmm")</f>
        <v>May</v>
      </c>
    </row>
    <row r="872" spans="1:24" ht="15.5">
      <c r="A872" s="3">
        <v>127</v>
      </c>
      <c r="B872" s="4">
        <v>46163</v>
      </c>
      <c r="C872" s="12">
        <f>YEAR(SalesDataTable[[#This Row],[Order Date]])</f>
        <v>2026</v>
      </c>
      <c r="D872" s="15" t="str">
        <f>"Q"&amp;ROUNDUP(MONTH(SalesDataTable[[#This Row],[Order Date]])/3,0)</f>
        <v>Q2</v>
      </c>
      <c r="E872" s="12">
        <f>MONTH(SalesDataTable[[#This Row],[Order Date]])</f>
        <v>5</v>
      </c>
      <c r="F872" s="12" t="str">
        <f>TEXT(SalesDataTable[[#This Row],[Order Date]], "mmm")</f>
        <v>May</v>
      </c>
      <c r="G872" s="5" t="s">
        <v>20</v>
      </c>
      <c r="H872" s="5" t="s">
        <v>31</v>
      </c>
      <c r="I872" s="5" t="s">
        <v>2</v>
      </c>
      <c r="J872" s="5" t="s">
        <v>16</v>
      </c>
      <c r="K872" s="5" t="s">
        <v>4</v>
      </c>
      <c r="L872" s="5" t="s">
        <v>30</v>
      </c>
      <c r="M872" s="6">
        <v>3</v>
      </c>
      <c r="N872" s="7">
        <v>100.48</v>
      </c>
      <c r="O872" s="8">
        <v>0.05</v>
      </c>
      <c r="P872" s="7">
        <v>50.68</v>
      </c>
      <c r="Q872" s="7">
        <f t="shared" si="52"/>
        <v>286.36799999999999</v>
      </c>
      <c r="R872" s="7">
        <f t="shared" si="53"/>
        <v>152.04</v>
      </c>
      <c r="S872" s="7">
        <f t="shared" si="54"/>
        <v>134.328</v>
      </c>
      <c r="T872" s="9">
        <f t="shared" si="55"/>
        <v>0.46907475695608447</v>
      </c>
      <c r="U872" s="10">
        <f>YEAR(SalesDataTable[[#This Row],[Order Date]])</f>
        <v>2026</v>
      </c>
      <c r="V872" s="9" t="str">
        <f>"Q"&amp;ROUNDUP(MONTH(SalesDataTable[[#This Row],[Order Date]])/3,0)</f>
        <v>Q2</v>
      </c>
      <c r="W872" s="6">
        <f>MONTH(SalesDataTable[[#This Row],[Order Date]])</f>
        <v>5</v>
      </c>
      <c r="X872" s="9" t="str">
        <f>TEXT(SalesDataTable[[#This Row],[Order Date]],"mmm")</f>
        <v>May</v>
      </c>
    </row>
    <row r="873" spans="1:24" ht="15.5">
      <c r="A873" s="3">
        <v>1092</v>
      </c>
      <c r="B873" s="4">
        <v>46163</v>
      </c>
      <c r="C873" s="12">
        <f>YEAR(SalesDataTable[[#This Row],[Order Date]])</f>
        <v>2026</v>
      </c>
      <c r="D873" s="15" t="str">
        <f>"Q"&amp;ROUNDUP(MONTH(SalesDataTable[[#This Row],[Order Date]])/3,0)</f>
        <v>Q2</v>
      </c>
      <c r="E873" s="12">
        <f>MONTH(SalesDataTable[[#This Row],[Order Date]])</f>
        <v>5</v>
      </c>
      <c r="F873" s="12" t="str">
        <f>TEXT(SalesDataTable[[#This Row],[Order Date]], "mmm")</f>
        <v>May</v>
      </c>
      <c r="G873" s="5" t="s">
        <v>20</v>
      </c>
      <c r="H873" s="5" t="s">
        <v>33</v>
      </c>
      <c r="I873" s="5" t="s">
        <v>2</v>
      </c>
      <c r="J873" s="5" t="s">
        <v>13</v>
      </c>
      <c r="K873" s="5" t="s">
        <v>34</v>
      </c>
      <c r="L873" s="5" t="s">
        <v>42</v>
      </c>
      <c r="M873" s="6">
        <v>3</v>
      </c>
      <c r="N873" s="7">
        <v>36.229999999999997</v>
      </c>
      <c r="O873" s="8">
        <v>0</v>
      </c>
      <c r="P873" s="7">
        <v>13.55</v>
      </c>
      <c r="Q873" s="7">
        <f t="shared" si="52"/>
        <v>108.69</v>
      </c>
      <c r="R873" s="7">
        <f t="shared" si="53"/>
        <v>40.650000000000006</v>
      </c>
      <c r="S873" s="7">
        <f t="shared" si="54"/>
        <v>68.039999999999992</v>
      </c>
      <c r="T873" s="9">
        <f t="shared" si="55"/>
        <v>0.62600055202870541</v>
      </c>
      <c r="U873" s="10">
        <f>YEAR(SalesDataTable[[#This Row],[Order Date]])</f>
        <v>2026</v>
      </c>
      <c r="V873" s="9" t="str">
        <f>"Q"&amp;ROUNDUP(MONTH(SalesDataTable[[#This Row],[Order Date]])/3,0)</f>
        <v>Q2</v>
      </c>
      <c r="W873" s="6">
        <f>MONTH(SalesDataTable[[#This Row],[Order Date]])</f>
        <v>5</v>
      </c>
      <c r="X873" s="9" t="str">
        <f>TEXT(SalesDataTable[[#This Row],[Order Date]],"mmm")</f>
        <v>May</v>
      </c>
    </row>
    <row r="874" spans="1:24" ht="15.5">
      <c r="A874" s="3">
        <v>1213</v>
      </c>
      <c r="B874" s="4">
        <v>46163</v>
      </c>
      <c r="C874" s="12">
        <f>YEAR(SalesDataTable[[#This Row],[Order Date]])</f>
        <v>2026</v>
      </c>
      <c r="D874" s="15" t="str">
        <f>"Q"&amp;ROUNDUP(MONTH(SalesDataTable[[#This Row],[Order Date]])/3,0)</f>
        <v>Q2</v>
      </c>
      <c r="E874" s="12">
        <f>MONTH(SalesDataTable[[#This Row],[Order Date]])</f>
        <v>5</v>
      </c>
      <c r="F874" s="12" t="str">
        <f>TEXT(SalesDataTable[[#This Row],[Order Date]], "mmm")</f>
        <v>May</v>
      </c>
      <c r="G874" s="5" t="s">
        <v>11</v>
      </c>
      <c r="H874" s="5" t="s">
        <v>12</v>
      </c>
      <c r="I874" s="5" t="s">
        <v>28</v>
      </c>
      <c r="J874" s="5" t="s">
        <v>3</v>
      </c>
      <c r="K874" s="5" t="s">
        <v>23</v>
      </c>
      <c r="L874" s="5" t="s">
        <v>51</v>
      </c>
      <c r="M874" s="6">
        <v>3</v>
      </c>
      <c r="N874" s="7">
        <v>120.61</v>
      </c>
      <c r="O874" s="8">
        <v>0</v>
      </c>
      <c r="P874" s="7">
        <v>60.17</v>
      </c>
      <c r="Q874" s="7">
        <f t="shared" si="52"/>
        <v>361.83</v>
      </c>
      <c r="R874" s="7">
        <f t="shared" si="53"/>
        <v>180.51</v>
      </c>
      <c r="S874" s="7">
        <f t="shared" si="54"/>
        <v>181.32</v>
      </c>
      <c r="T874" s="9">
        <f t="shared" si="55"/>
        <v>0.50111931017328581</v>
      </c>
      <c r="U874" s="10">
        <f>YEAR(SalesDataTable[[#This Row],[Order Date]])</f>
        <v>2026</v>
      </c>
      <c r="V874" s="9" t="str">
        <f>"Q"&amp;ROUNDUP(MONTH(SalesDataTable[[#This Row],[Order Date]])/3,0)</f>
        <v>Q2</v>
      </c>
      <c r="W874" s="6">
        <f>MONTH(SalesDataTable[[#This Row],[Order Date]])</f>
        <v>5</v>
      </c>
      <c r="X874" s="9" t="str">
        <f>TEXT(SalesDataTable[[#This Row],[Order Date]],"mmm")</f>
        <v>May</v>
      </c>
    </row>
    <row r="875" spans="1:24" ht="15.5">
      <c r="A875" s="3">
        <v>1849</v>
      </c>
      <c r="B875" s="4">
        <v>46163</v>
      </c>
      <c r="C875" s="12">
        <f>YEAR(SalesDataTable[[#This Row],[Order Date]])</f>
        <v>2026</v>
      </c>
      <c r="D875" s="15" t="str">
        <f>"Q"&amp;ROUNDUP(MONTH(SalesDataTable[[#This Row],[Order Date]])/3,0)</f>
        <v>Q2</v>
      </c>
      <c r="E875" s="12">
        <f>MONTH(SalesDataTable[[#This Row],[Order Date]])</f>
        <v>5</v>
      </c>
      <c r="F875" s="12" t="str">
        <f>TEXT(SalesDataTable[[#This Row],[Order Date]], "mmm")</f>
        <v>May</v>
      </c>
      <c r="G875" s="5" t="s">
        <v>11</v>
      </c>
      <c r="H875" s="5" t="s">
        <v>25</v>
      </c>
      <c r="I875" s="5" t="s">
        <v>28</v>
      </c>
      <c r="J875" s="5" t="s">
        <v>3</v>
      </c>
      <c r="K875" s="5" t="s">
        <v>14</v>
      </c>
      <c r="L875" s="5" t="s">
        <v>32</v>
      </c>
      <c r="M875" s="6">
        <v>3</v>
      </c>
      <c r="N875" s="7">
        <v>46.46</v>
      </c>
      <c r="O875" s="8">
        <v>0</v>
      </c>
      <c r="P875" s="7">
        <v>18.71</v>
      </c>
      <c r="Q875" s="7">
        <f t="shared" si="52"/>
        <v>139.38</v>
      </c>
      <c r="R875" s="7">
        <f t="shared" si="53"/>
        <v>56.13</v>
      </c>
      <c r="S875" s="7">
        <f t="shared" si="54"/>
        <v>83.25</v>
      </c>
      <c r="T875" s="9">
        <f t="shared" si="55"/>
        <v>0.59728798966853214</v>
      </c>
      <c r="U875" s="10">
        <f>YEAR(SalesDataTable[[#This Row],[Order Date]])</f>
        <v>2026</v>
      </c>
      <c r="V875" s="9" t="str">
        <f>"Q"&amp;ROUNDUP(MONTH(SalesDataTable[[#This Row],[Order Date]])/3,0)</f>
        <v>Q2</v>
      </c>
      <c r="W875" s="6">
        <f>MONTH(SalesDataTable[[#This Row],[Order Date]])</f>
        <v>5</v>
      </c>
      <c r="X875" s="9" t="str">
        <f>TEXT(SalesDataTable[[#This Row],[Order Date]],"mmm")</f>
        <v>May</v>
      </c>
    </row>
    <row r="876" spans="1:24" ht="15.5">
      <c r="A876" s="3">
        <v>2395</v>
      </c>
      <c r="B876" s="4">
        <v>46163</v>
      </c>
      <c r="C876" s="12">
        <f>YEAR(SalesDataTable[[#This Row],[Order Date]])</f>
        <v>2026</v>
      </c>
      <c r="D876" s="15" t="str">
        <f>"Q"&amp;ROUNDUP(MONTH(SalesDataTable[[#This Row],[Order Date]])/3,0)</f>
        <v>Q2</v>
      </c>
      <c r="E876" s="12">
        <f>MONTH(SalesDataTable[[#This Row],[Order Date]])</f>
        <v>5</v>
      </c>
      <c r="F876" s="12" t="str">
        <f>TEXT(SalesDataTable[[#This Row],[Order Date]], "mmm")</f>
        <v>May</v>
      </c>
      <c r="G876" s="5" t="s">
        <v>6</v>
      </c>
      <c r="H876" s="5" t="s">
        <v>43</v>
      </c>
      <c r="I876" s="5" t="s">
        <v>2</v>
      </c>
      <c r="J876" s="5" t="s">
        <v>16</v>
      </c>
      <c r="K876" s="5" t="s">
        <v>34</v>
      </c>
      <c r="L876" s="5" t="s">
        <v>42</v>
      </c>
      <c r="M876" s="6">
        <v>1</v>
      </c>
      <c r="N876" s="7">
        <v>36.9</v>
      </c>
      <c r="O876" s="8">
        <v>0.05</v>
      </c>
      <c r="P876" s="7">
        <v>13.89</v>
      </c>
      <c r="Q876" s="7">
        <f t="shared" si="52"/>
        <v>35.055</v>
      </c>
      <c r="R876" s="7">
        <f t="shared" si="53"/>
        <v>13.89</v>
      </c>
      <c r="S876" s="7">
        <f t="shared" si="54"/>
        <v>21.164999999999999</v>
      </c>
      <c r="T876" s="9">
        <f t="shared" si="55"/>
        <v>0.60376551133932388</v>
      </c>
      <c r="U876" s="10">
        <f>YEAR(SalesDataTable[[#This Row],[Order Date]])</f>
        <v>2026</v>
      </c>
      <c r="V876" s="9" t="str">
        <f>"Q"&amp;ROUNDUP(MONTH(SalesDataTable[[#This Row],[Order Date]])/3,0)</f>
        <v>Q2</v>
      </c>
      <c r="W876" s="6">
        <f>MONTH(SalesDataTable[[#This Row],[Order Date]])</f>
        <v>5</v>
      </c>
      <c r="X876" s="9" t="str">
        <f>TEXT(SalesDataTable[[#This Row],[Order Date]],"mmm")</f>
        <v>May</v>
      </c>
    </row>
    <row r="877" spans="1:24" ht="15.5">
      <c r="A877" s="3">
        <v>4166</v>
      </c>
      <c r="B877" s="4">
        <v>46163</v>
      </c>
      <c r="C877" s="12">
        <f>YEAR(SalesDataTable[[#This Row],[Order Date]])</f>
        <v>2026</v>
      </c>
      <c r="D877" s="15" t="str">
        <f>"Q"&amp;ROUNDUP(MONTH(SalesDataTable[[#This Row],[Order Date]])/3,0)</f>
        <v>Q2</v>
      </c>
      <c r="E877" s="12">
        <f>MONTH(SalesDataTable[[#This Row],[Order Date]])</f>
        <v>5</v>
      </c>
      <c r="F877" s="12" t="str">
        <f>TEXT(SalesDataTable[[#This Row],[Order Date]], "mmm")</f>
        <v>May</v>
      </c>
      <c r="G877" s="5" t="s">
        <v>11</v>
      </c>
      <c r="H877" s="5" t="s">
        <v>18</v>
      </c>
      <c r="I877" s="5" t="s">
        <v>2</v>
      </c>
      <c r="J877" s="5" t="s">
        <v>13</v>
      </c>
      <c r="K877" s="5" t="s">
        <v>34</v>
      </c>
      <c r="L877" s="5" t="s">
        <v>35</v>
      </c>
      <c r="M877" s="6">
        <v>6</v>
      </c>
      <c r="N877" s="7">
        <v>40.61</v>
      </c>
      <c r="O877" s="8">
        <v>0.05</v>
      </c>
      <c r="P877" s="7">
        <v>15.14</v>
      </c>
      <c r="Q877" s="7">
        <f t="shared" si="52"/>
        <v>231.47699999999998</v>
      </c>
      <c r="R877" s="7">
        <f t="shared" si="53"/>
        <v>90.84</v>
      </c>
      <c r="S877" s="7">
        <f t="shared" si="54"/>
        <v>140.63699999999997</v>
      </c>
      <c r="T877" s="9">
        <f t="shared" si="55"/>
        <v>0.607563602431343</v>
      </c>
      <c r="U877" s="10">
        <f>YEAR(SalesDataTable[[#This Row],[Order Date]])</f>
        <v>2026</v>
      </c>
      <c r="V877" s="9" t="str">
        <f>"Q"&amp;ROUNDUP(MONTH(SalesDataTable[[#This Row],[Order Date]])/3,0)</f>
        <v>Q2</v>
      </c>
      <c r="W877" s="6">
        <f>MONTH(SalesDataTable[[#This Row],[Order Date]])</f>
        <v>5</v>
      </c>
      <c r="X877" s="9" t="str">
        <f>TEXT(SalesDataTable[[#This Row],[Order Date]],"mmm")</f>
        <v>May</v>
      </c>
    </row>
    <row r="878" spans="1:24" ht="15.5">
      <c r="A878" s="3">
        <v>1004</v>
      </c>
      <c r="B878" s="4">
        <v>46164</v>
      </c>
      <c r="C878" s="12">
        <f>YEAR(SalesDataTable[[#This Row],[Order Date]])</f>
        <v>2026</v>
      </c>
      <c r="D878" s="15" t="str">
        <f>"Q"&amp;ROUNDUP(MONTH(SalesDataTable[[#This Row],[Order Date]])/3,0)</f>
        <v>Q2</v>
      </c>
      <c r="E878" s="12">
        <f>MONTH(SalesDataTable[[#This Row],[Order Date]])</f>
        <v>5</v>
      </c>
      <c r="F878" s="12" t="str">
        <f>TEXT(SalesDataTable[[#This Row],[Order Date]], "mmm")</f>
        <v>May</v>
      </c>
      <c r="G878" s="5" t="s">
        <v>20</v>
      </c>
      <c r="H878" s="5" t="s">
        <v>47</v>
      </c>
      <c r="I878" s="5" t="s">
        <v>2</v>
      </c>
      <c r="J878" s="5" t="s">
        <v>16</v>
      </c>
      <c r="K878" s="5" t="s">
        <v>14</v>
      </c>
      <c r="L878" s="5" t="s">
        <v>15</v>
      </c>
      <c r="M878" s="6">
        <v>2</v>
      </c>
      <c r="N878" s="7">
        <v>36.86</v>
      </c>
      <c r="O878" s="8">
        <v>0.05</v>
      </c>
      <c r="P878" s="7">
        <v>13.85</v>
      </c>
      <c r="Q878" s="7">
        <f t="shared" si="52"/>
        <v>70.033999999999992</v>
      </c>
      <c r="R878" s="7">
        <f t="shared" si="53"/>
        <v>27.7</v>
      </c>
      <c r="S878" s="7">
        <f t="shared" si="54"/>
        <v>42.333999999999989</v>
      </c>
      <c r="T878" s="9">
        <f t="shared" si="55"/>
        <v>0.60447782505640113</v>
      </c>
      <c r="U878" s="10">
        <f>YEAR(SalesDataTable[[#This Row],[Order Date]])</f>
        <v>2026</v>
      </c>
      <c r="V878" s="9" t="str">
        <f>"Q"&amp;ROUNDUP(MONTH(SalesDataTable[[#This Row],[Order Date]])/3,0)</f>
        <v>Q2</v>
      </c>
      <c r="W878" s="6">
        <f>MONTH(SalesDataTable[[#This Row],[Order Date]])</f>
        <v>5</v>
      </c>
      <c r="X878" s="9" t="str">
        <f>TEXT(SalesDataTable[[#This Row],[Order Date]],"mmm")</f>
        <v>May</v>
      </c>
    </row>
    <row r="879" spans="1:24" ht="15.5">
      <c r="A879" s="3">
        <v>1012</v>
      </c>
      <c r="B879" s="4">
        <v>46164</v>
      </c>
      <c r="C879" s="12">
        <f>YEAR(SalesDataTable[[#This Row],[Order Date]])</f>
        <v>2026</v>
      </c>
      <c r="D879" s="15" t="str">
        <f>"Q"&amp;ROUNDUP(MONTH(SalesDataTable[[#This Row],[Order Date]])/3,0)</f>
        <v>Q2</v>
      </c>
      <c r="E879" s="12">
        <f>MONTH(SalesDataTable[[#This Row],[Order Date]])</f>
        <v>5</v>
      </c>
      <c r="F879" s="12" t="str">
        <f>TEXT(SalesDataTable[[#This Row],[Order Date]], "mmm")</f>
        <v>May</v>
      </c>
      <c r="G879" s="5" t="s">
        <v>6</v>
      </c>
      <c r="H879" s="5" t="s">
        <v>27</v>
      </c>
      <c r="I879" s="5" t="s">
        <v>2</v>
      </c>
      <c r="J879" s="5" t="s">
        <v>13</v>
      </c>
      <c r="K879" s="5" t="s">
        <v>9</v>
      </c>
      <c r="L879" s="5" t="s">
        <v>37</v>
      </c>
      <c r="M879" s="6">
        <v>3</v>
      </c>
      <c r="N879" s="7">
        <v>156.74</v>
      </c>
      <c r="O879" s="8">
        <v>0</v>
      </c>
      <c r="P879" s="7">
        <v>79.819999999999993</v>
      </c>
      <c r="Q879" s="7">
        <f t="shared" si="52"/>
        <v>470.22</v>
      </c>
      <c r="R879" s="7">
        <f t="shared" si="53"/>
        <v>239.45999999999998</v>
      </c>
      <c r="S879" s="7">
        <f t="shared" si="54"/>
        <v>230.76000000000005</v>
      </c>
      <c r="T879" s="9">
        <f t="shared" si="55"/>
        <v>0.49074901110118674</v>
      </c>
      <c r="U879" s="10">
        <f>YEAR(SalesDataTable[[#This Row],[Order Date]])</f>
        <v>2026</v>
      </c>
      <c r="V879" s="9" t="str">
        <f>"Q"&amp;ROUNDUP(MONTH(SalesDataTable[[#This Row],[Order Date]])/3,0)</f>
        <v>Q2</v>
      </c>
      <c r="W879" s="6">
        <f>MONTH(SalesDataTable[[#This Row],[Order Date]])</f>
        <v>5</v>
      </c>
      <c r="X879" s="9" t="str">
        <f>TEXT(SalesDataTable[[#This Row],[Order Date]],"mmm")</f>
        <v>May</v>
      </c>
    </row>
    <row r="880" spans="1:24" ht="15.5">
      <c r="A880" s="3">
        <v>2180</v>
      </c>
      <c r="B880" s="4">
        <v>46164</v>
      </c>
      <c r="C880" s="12">
        <f>YEAR(SalesDataTable[[#This Row],[Order Date]])</f>
        <v>2026</v>
      </c>
      <c r="D880" s="15" t="str">
        <f>"Q"&amp;ROUNDUP(MONTH(SalesDataTable[[#This Row],[Order Date]])/3,0)</f>
        <v>Q2</v>
      </c>
      <c r="E880" s="12">
        <f>MONTH(SalesDataTable[[#This Row],[Order Date]])</f>
        <v>5</v>
      </c>
      <c r="F880" s="12" t="str">
        <f>TEXT(SalesDataTable[[#This Row],[Order Date]], "mmm")</f>
        <v>May</v>
      </c>
      <c r="G880" s="5" t="s">
        <v>0</v>
      </c>
      <c r="H880" s="5" t="s">
        <v>36</v>
      </c>
      <c r="I880" s="5" t="s">
        <v>8</v>
      </c>
      <c r="J880" s="5" t="s">
        <v>3</v>
      </c>
      <c r="K880" s="5" t="s">
        <v>4</v>
      </c>
      <c r="L880" s="5" t="s">
        <v>22</v>
      </c>
      <c r="M880" s="6">
        <v>3</v>
      </c>
      <c r="N880" s="7">
        <v>51.04</v>
      </c>
      <c r="O880" s="8">
        <v>0.2</v>
      </c>
      <c r="P880" s="7">
        <v>22.32</v>
      </c>
      <c r="Q880" s="7">
        <f t="shared" si="52"/>
        <v>122.49600000000001</v>
      </c>
      <c r="R880" s="7">
        <f t="shared" si="53"/>
        <v>66.960000000000008</v>
      </c>
      <c r="S880" s="7">
        <f t="shared" si="54"/>
        <v>55.536000000000001</v>
      </c>
      <c r="T880" s="9">
        <f t="shared" si="55"/>
        <v>0.45336990595611282</v>
      </c>
      <c r="U880" s="10">
        <f>YEAR(SalesDataTable[[#This Row],[Order Date]])</f>
        <v>2026</v>
      </c>
      <c r="V880" s="9" t="str">
        <f>"Q"&amp;ROUNDUP(MONTH(SalesDataTable[[#This Row],[Order Date]])/3,0)</f>
        <v>Q2</v>
      </c>
      <c r="W880" s="6">
        <f>MONTH(SalesDataTable[[#This Row],[Order Date]])</f>
        <v>5</v>
      </c>
      <c r="X880" s="9" t="str">
        <f>TEXT(SalesDataTable[[#This Row],[Order Date]],"mmm")</f>
        <v>May</v>
      </c>
    </row>
    <row r="881" spans="1:24" ht="15.5">
      <c r="A881" s="3">
        <v>3659</v>
      </c>
      <c r="B881" s="4">
        <v>46164</v>
      </c>
      <c r="C881" s="12">
        <f>YEAR(SalesDataTable[[#This Row],[Order Date]])</f>
        <v>2026</v>
      </c>
      <c r="D881" s="15" t="str">
        <f>"Q"&amp;ROUNDUP(MONTH(SalesDataTable[[#This Row],[Order Date]])/3,0)</f>
        <v>Q2</v>
      </c>
      <c r="E881" s="12">
        <f>MONTH(SalesDataTable[[#This Row],[Order Date]])</f>
        <v>5</v>
      </c>
      <c r="F881" s="12" t="str">
        <f>TEXT(SalesDataTable[[#This Row],[Order Date]], "mmm")</f>
        <v>May</v>
      </c>
      <c r="G881" s="5" t="s">
        <v>20</v>
      </c>
      <c r="H881" s="5" t="s">
        <v>47</v>
      </c>
      <c r="I881" s="5" t="s">
        <v>19</v>
      </c>
      <c r="J881" s="5" t="s">
        <v>13</v>
      </c>
      <c r="K881" s="5" t="s">
        <v>9</v>
      </c>
      <c r="L881" s="5" t="s">
        <v>10</v>
      </c>
      <c r="M881" s="6">
        <v>2</v>
      </c>
      <c r="N881" s="7">
        <v>93.55</v>
      </c>
      <c r="O881" s="8">
        <v>0</v>
      </c>
      <c r="P881" s="7">
        <v>44.31</v>
      </c>
      <c r="Q881" s="7">
        <f t="shared" si="52"/>
        <v>187.1</v>
      </c>
      <c r="R881" s="7">
        <f t="shared" si="53"/>
        <v>88.62</v>
      </c>
      <c r="S881" s="7">
        <f t="shared" si="54"/>
        <v>98.47999999999999</v>
      </c>
      <c r="T881" s="9">
        <f t="shared" si="55"/>
        <v>0.52634954569748793</v>
      </c>
      <c r="U881" s="10">
        <f>YEAR(SalesDataTable[[#This Row],[Order Date]])</f>
        <v>2026</v>
      </c>
      <c r="V881" s="9" t="str">
        <f>"Q"&amp;ROUNDUP(MONTH(SalesDataTable[[#This Row],[Order Date]])/3,0)</f>
        <v>Q2</v>
      </c>
      <c r="W881" s="6">
        <f>MONTH(SalesDataTable[[#This Row],[Order Date]])</f>
        <v>5</v>
      </c>
      <c r="X881" s="9" t="str">
        <f>TEXT(SalesDataTable[[#This Row],[Order Date]],"mmm")</f>
        <v>May</v>
      </c>
    </row>
    <row r="882" spans="1:24" ht="15.5">
      <c r="A882" s="3">
        <v>3775</v>
      </c>
      <c r="B882" s="4">
        <v>46164</v>
      </c>
      <c r="C882" s="12">
        <f>YEAR(SalesDataTable[[#This Row],[Order Date]])</f>
        <v>2026</v>
      </c>
      <c r="D882" s="15" t="str">
        <f>"Q"&amp;ROUNDUP(MONTH(SalesDataTable[[#This Row],[Order Date]])/3,0)</f>
        <v>Q2</v>
      </c>
      <c r="E882" s="12">
        <f>MONTH(SalesDataTable[[#This Row],[Order Date]])</f>
        <v>5</v>
      </c>
      <c r="F882" s="12" t="str">
        <f>TEXT(SalesDataTable[[#This Row],[Order Date]], "mmm")</f>
        <v>May</v>
      </c>
      <c r="G882" s="5" t="s">
        <v>11</v>
      </c>
      <c r="H882" s="5" t="s">
        <v>12</v>
      </c>
      <c r="I882" s="5" t="s">
        <v>2</v>
      </c>
      <c r="J882" s="5" t="s">
        <v>16</v>
      </c>
      <c r="K882" s="5" t="s">
        <v>14</v>
      </c>
      <c r="L882" s="5" t="s">
        <v>44</v>
      </c>
      <c r="M882" s="6">
        <v>1</v>
      </c>
      <c r="N882" s="7">
        <v>131.74</v>
      </c>
      <c r="O882" s="8">
        <v>0</v>
      </c>
      <c r="P882" s="7">
        <v>66.650000000000006</v>
      </c>
      <c r="Q882" s="7">
        <f t="shared" si="52"/>
        <v>131.74</v>
      </c>
      <c r="R882" s="7">
        <f t="shared" si="53"/>
        <v>66.650000000000006</v>
      </c>
      <c r="S882" s="7">
        <f t="shared" si="54"/>
        <v>65.09</v>
      </c>
      <c r="T882" s="9">
        <f t="shared" si="55"/>
        <v>0.49407924700166994</v>
      </c>
      <c r="U882" s="10">
        <f>YEAR(SalesDataTable[[#This Row],[Order Date]])</f>
        <v>2026</v>
      </c>
      <c r="V882" s="9" t="str">
        <f>"Q"&amp;ROUNDUP(MONTH(SalesDataTable[[#This Row],[Order Date]])/3,0)</f>
        <v>Q2</v>
      </c>
      <c r="W882" s="6">
        <f>MONTH(SalesDataTable[[#This Row],[Order Date]])</f>
        <v>5</v>
      </c>
      <c r="X882" s="9" t="str">
        <f>TEXT(SalesDataTable[[#This Row],[Order Date]],"mmm")</f>
        <v>May</v>
      </c>
    </row>
    <row r="883" spans="1:24" ht="15.5">
      <c r="A883" s="3">
        <v>4071</v>
      </c>
      <c r="B883" s="4">
        <v>46164</v>
      </c>
      <c r="C883" s="12">
        <f>YEAR(SalesDataTable[[#This Row],[Order Date]])</f>
        <v>2026</v>
      </c>
      <c r="D883" s="15" t="str">
        <f>"Q"&amp;ROUNDUP(MONTH(SalesDataTable[[#This Row],[Order Date]])/3,0)</f>
        <v>Q2</v>
      </c>
      <c r="E883" s="12">
        <f>MONTH(SalesDataTable[[#This Row],[Order Date]])</f>
        <v>5</v>
      </c>
      <c r="F883" s="12" t="str">
        <f>TEXT(SalesDataTable[[#This Row],[Order Date]], "mmm")</f>
        <v>May</v>
      </c>
      <c r="G883" s="5" t="s">
        <v>20</v>
      </c>
      <c r="H883" s="5" t="s">
        <v>33</v>
      </c>
      <c r="I883" s="5" t="s">
        <v>2</v>
      </c>
      <c r="J883" s="5" t="s">
        <v>13</v>
      </c>
      <c r="K883" s="5" t="s">
        <v>9</v>
      </c>
      <c r="L883" s="5" t="s">
        <v>10</v>
      </c>
      <c r="M883" s="6">
        <v>5</v>
      </c>
      <c r="N883" s="7">
        <v>91.79</v>
      </c>
      <c r="O883" s="8">
        <v>0.05</v>
      </c>
      <c r="P883" s="7">
        <v>44.48</v>
      </c>
      <c r="Q883" s="7">
        <f t="shared" si="52"/>
        <v>436.0025</v>
      </c>
      <c r="R883" s="7">
        <f t="shared" si="53"/>
        <v>222.39999999999998</v>
      </c>
      <c r="S883" s="7">
        <f t="shared" si="54"/>
        <v>213.60250000000002</v>
      </c>
      <c r="T883" s="9">
        <f t="shared" si="55"/>
        <v>0.48991118170193981</v>
      </c>
      <c r="U883" s="10">
        <f>YEAR(SalesDataTable[[#This Row],[Order Date]])</f>
        <v>2026</v>
      </c>
      <c r="V883" s="9" t="str">
        <f>"Q"&amp;ROUNDUP(MONTH(SalesDataTable[[#This Row],[Order Date]])/3,0)</f>
        <v>Q2</v>
      </c>
      <c r="W883" s="6">
        <f>MONTH(SalesDataTable[[#This Row],[Order Date]])</f>
        <v>5</v>
      </c>
      <c r="X883" s="9" t="str">
        <f>TEXT(SalesDataTable[[#This Row],[Order Date]],"mmm")</f>
        <v>May</v>
      </c>
    </row>
    <row r="884" spans="1:24" ht="15.5">
      <c r="A884" s="3">
        <v>5137</v>
      </c>
      <c r="B884" s="4">
        <v>46164</v>
      </c>
      <c r="C884" s="12">
        <f>YEAR(SalesDataTable[[#This Row],[Order Date]])</f>
        <v>2026</v>
      </c>
      <c r="D884" s="15" t="str">
        <f>"Q"&amp;ROUNDUP(MONTH(SalesDataTable[[#This Row],[Order Date]])/3,0)</f>
        <v>Q2</v>
      </c>
      <c r="E884" s="12">
        <f>MONTH(SalesDataTable[[#This Row],[Order Date]])</f>
        <v>5</v>
      </c>
      <c r="F884" s="12" t="str">
        <f>TEXT(SalesDataTable[[#This Row],[Order Date]], "mmm")</f>
        <v>May</v>
      </c>
      <c r="G884" s="5" t="s">
        <v>20</v>
      </c>
      <c r="H884" s="5" t="s">
        <v>47</v>
      </c>
      <c r="I884" s="5" t="s">
        <v>2</v>
      </c>
      <c r="J884" s="5" t="s">
        <v>16</v>
      </c>
      <c r="K884" s="5" t="s">
        <v>9</v>
      </c>
      <c r="L884" s="5" t="s">
        <v>37</v>
      </c>
      <c r="M884" s="6">
        <v>4</v>
      </c>
      <c r="N884" s="7">
        <v>155.4</v>
      </c>
      <c r="O884" s="8">
        <v>0.05</v>
      </c>
      <c r="P884" s="7">
        <v>77.31</v>
      </c>
      <c r="Q884" s="7">
        <f t="shared" si="52"/>
        <v>590.52</v>
      </c>
      <c r="R884" s="7">
        <f t="shared" si="53"/>
        <v>309.24</v>
      </c>
      <c r="S884" s="7">
        <f t="shared" si="54"/>
        <v>281.27999999999997</v>
      </c>
      <c r="T884" s="9">
        <f t="shared" si="55"/>
        <v>0.47632595001016048</v>
      </c>
      <c r="U884" s="10">
        <f>YEAR(SalesDataTable[[#This Row],[Order Date]])</f>
        <v>2026</v>
      </c>
      <c r="V884" s="9" t="str">
        <f>"Q"&amp;ROUNDUP(MONTH(SalesDataTable[[#This Row],[Order Date]])/3,0)</f>
        <v>Q2</v>
      </c>
      <c r="W884" s="6">
        <f>MONTH(SalesDataTable[[#This Row],[Order Date]])</f>
        <v>5</v>
      </c>
      <c r="X884" s="9" t="str">
        <f>TEXT(SalesDataTable[[#This Row],[Order Date]],"mmm")</f>
        <v>May</v>
      </c>
    </row>
    <row r="885" spans="1:24" ht="15.5">
      <c r="A885" s="3">
        <v>133</v>
      </c>
      <c r="B885" s="4">
        <v>46165</v>
      </c>
      <c r="C885" s="12">
        <f>YEAR(SalesDataTable[[#This Row],[Order Date]])</f>
        <v>2026</v>
      </c>
      <c r="D885" s="15" t="str">
        <f>"Q"&amp;ROUNDUP(MONTH(SalesDataTable[[#This Row],[Order Date]])/3,0)</f>
        <v>Q2</v>
      </c>
      <c r="E885" s="12">
        <f>MONTH(SalesDataTable[[#This Row],[Order Date]])</f>
        <v>5</v>
      </c>
      <c r="F885" s="12" t="str">
        <f>TEXT(SalesDataTable[[#This Row],[Order Date]], "mmm")</f>
        <v>May</v>
      </c>
      <c r="G885" s="5" t="s">
        <v>6</v>
      </c>
      <c r="H885" s="5" t="s">
        <v>7</v>
      </c>
      <c r="I885" s="5" t="s">
        <v>2</v>
      </c>
      <c r="J885" s="5" t="s">
        <v>13</v>
      </c>
      <c r="K885" s="5" t="s">
        <v>14</v>
      </c>
      <c r="L885" s="5" t="s">
        <v>15</v>
      </c>
      <c r="M885" s="6">
        <v>1</v>
      </c>
      <c r="N885" s="7">
        <v>36.57</v>
      </c>
      <c r="O885" s="8">
        <v>0.05</v>
      </c>
      <c r="P885" s="7">
        <v>13.33</v>
      </c>
      <c r="Q885" s="7">
        <f t="shared" si="52"/>
        <v>34.741500000000002</v>
      </c>
      <c r="R885" s="7">
        <f t="shared" si="53"/>
        <v>13.33</v>
      </c>
      <c r="S885" s="7">
        <f t="shared" si="54"/>
        <v>21.411500000000004</v>
      </c>
      <c r="T885" s="9">
        <f t="shared" si="55"/>
        <v>0.61630902522919284</v>
      </c>
      <c r="U885" s="10">
        <f>YEAR(SalesDataTable[[#This Row],[Order Date]])</f>
        <v>2026</v>
      </c>
      <c r="V885" s="9" t="str">
        <f>"Q"&amp;ROUNDUP(MONTH(SalesDataTable[[#This Row],[Order Date]])/3,0)</f>
        <v>Q2</v>
      </c>
      <c r="W885" s="6">
        <f>MONTH(SalesDataTable[[#This Row],[Order Date]])</f>
        <v>5</v>
      </c>
      <c r="X885" s="9" t="str">
        <f>TEXT(SalesDataTable[[#This Row],[Order Date]],"mmm")</f>
        <v>May</v>
      </c>
    </row>
    <row r="886" spans="1:24" ht="15.5">
      <c r="A886" s="3">
        <v>1385</v>
      </c>
      <c r="B886" s="4">
        <v>46165</v>
      </c>
      <c r="C886" s="12">
        <f>YEAR(SalesDataTable[[#This Row],[Order Date]])</f>
        <v>2026</v>
      </c>
      <c r="D886" s="15" t="str">
        <f>"Q"&amp;ROUNDUP(MONTH(SalesDataTable[[#This Row],[Order Date]])/3,0)</f>
        <v>Q2</v>
      </c>
      <c r="E886" s="12">
        <f>MONTH(SalesDataTable[[#This Row],[Order Date]])</f>
        <v>5</v>
      </c>
      <c r="F886" s="12" t="str">
        <f>TEXT(SalesDataTable[[#This Row],[Order Date]], "mmm")</f>
        <v>May</v>
      </c>
      <c r="G886" s="5" t="s">
        <v>11</v>
      </c>
      <c r="H886" s="5" t="s">
        <v>52</v>
      </c>
      <c r="I886" s="5" t="s">
        <v>2</v>
      </c>
      <c r="J886" s="5" t="s">
        <v>13</v>
      </c>
      <c r="K886" s="5" t="s">
        <v>4</v>
      </c>
      <c r="L886" s="5" t="s">
        <v>26</v>
      </c>
      <c r="M886" s="6">
        <v>2</v>
      </c>
      <c r="N886" s="7">
        <v>41.19</v>
      </c>
      <c r="O886" s="8">
        <v>0</v>
      </c>
      <c r="P886" s="7">
        <v>17.190000000000001</v>
      </c>
      <c r="Q886" s="7">
        <f t="shared" si="52"/>
        <v>82.38</v>
      </c>
      <c r="R886" s="7">
        <f t="shared" si="53"/>
        <v>34.380000000000003</v>
      </c>
      <c r="S886" s="7">
        <f t="shared" si="54"/>
        <v>47.999999999999993</v>
      </c>
      <c r="T886" s="9">
        <f t="shared" si="55"/>
        <v>0.58266569555717407</v>
      </c>
      <c r="U886" s="10">
        <f>YEAR(SalesDataTable[[#This Row],[Order Date]])</f>
        <v>2026</v>
      </c>
      <c r="V886" s="9" t="str">
        <f>"Q"&amp;ROUNDUP(MONTH(SalesDataTable[[#This Row],[Order Date]])/3,0)</f>
        <v>Q2</v>
      </c>
      <c r="W886" s="6">
        <f>MONTH(SalesDataTable[[#This Row],[Order Date]])</f>
        <v>5</v>
      </c>
      <c r="X886" s="9" t="str">
        <f>TEXT(SalesDataTable[[#This Row],[Order Date]],"mmm")</f>
        <v>May</v>
      </c>
    </row>
    <row r="887" spans="1:24" ht="15.5">
      <c r="A887" s="3">
        <v>1597</v>
      </c>
      <c r="B887" s="4">
        <v>46165</v>
      </c>
      <c r="C887" s="12">
        <f>YEAR(SalesDataTable[[#This Row],[Order Date]])</f>
        <v>2026</v>
      </c>
      <c r="D887" s="15" t="str">
        <f>"Q"&amp;ROUNDUP(MONTH(SalesDataTable[[#This Row],[Order Date]])/3,0)</f>
        <v>Q2</v>
      </c>
      <c r="E887" s="12">
        <f>MONTH(SalesDataTable[[#This Row],[Order Date]])</f>
        <v>5</v>
      </c>
      <c r="F887" s="12" t="str">
        <f>TEXT(SalesDataTable[[#This Row],[Order Date]], "mmm")</f>
        <v>May</v>
      </c>
      <c r="G887" s="5" t="s">
        <v>20</v>
      </c>
      <c r="H887" s="5" t="s">
        <v>33</v>
      </c>
      <c r="I887" s="5" t="s">
        <v>2</v>
      </c>
      <c r="J887" s="5" t="s">
        <v>3</v>
      </c>
      <c r="K887" s="5" t="s">
        <v>14</v>
      </c>
      <c r="L887" s="5" t="s">
        <v>44</v>
      </c>
      <c r="M887" s="6">
        <v>1</v>
      </c>
      <c r="N887" s="7">
        <v>136.66999999999999</v>
      </c>
      <c r="O887" s="8">
        <v>0.05</v>
      </c>
      <c r="P887" s="7">
        <v>67.099999999999994</v>
      </c>
      <c r="Q887" s="7">
        <f t="shared" si="52"/>
        <v>129.83649999999997</v>
      </c>
      <c r="R887" s="7">
        <f t="shared" si="53"/>
        <v>67.099999999999994</v>
      </c>
      <c r="S887" s="7">
        <f t="shared" si="54"/>
        <v>62.736499999999978</v>
      </c>
      <c r="T887" s="9">
        <f t="shared" si="55"/>
        <v>0.48319617364916639</v>
      </c>
      <c r="U887" s="10">
        <f>YEAR(SalesDataTable[[#This Row],[Order Date]])</f>
        <v>2026</v>
      </c>
      <c r="V887" s="9" t="str">
        <f>"Q"&amp;ROUNDUP(MONTH(SalesDataTable[[#This Row],[Order Date]])/3,0)</f>
        <v>Q2</v>
      </c>
      <c r="W887" s="6">
        <f>MONTH(SalesDataTable[[#This Row],[Order Date]])</f>
        <v>5</v>
      </c>
      <c r="X887" s="9" t="str">
        <f>TEXT(SalesDataTable[[#This Row],[Order Date]],"mmm")</f>
        <v>May</v>
      </c>
    </row>
    <row r="888" spans="1:24" ht="15.5">
      <c r="A888" s="3">
        <v>2273</v>
      </c>
      <c r="B888" s="4">
        <v>46165</v>
      </c>
      <c r="C888" s="12">
        <f>YEAR(SalesDataTable[[#This Row],[Order Date]])</f>
        <v>2026</v>
      </c>
      <c r="D888" s="15" t="str">
        <f>"Q"&amp;ROUNDUP(MONTH(SalesDataTable[[#This Row],[Order Date]])/3,0)</f>
        <v>Q2</v>
      </c>
      <c r="E888" s="12">
        <f>MONTH(SalesDataTable[[#This Row],[Order Date]])</f>
        <v>5</v>
      </c>
      <c r="F888" s="12" t="str">
        <f>TEXT(SalesDataTable[[#This Row],[Order Date]], "mmm")</f>
        <v>May</v>
      </c>
      <c r="G888" s="5" t="s">
        <v>11</v>
      </c>
      <c r="H888" s="5" t="s">
        <v>12</v>
      </c>
      <c r="I888" s="5" t="s">
        <v>19</v>
      </c>
      <c r="J888" s="5" t="s">
        <v>13</v>
      </c>
      <c r="K888" s="5" t="s">
        <v>34</v>
      </c>
      <c r="L888" s="5" t="s">
        <v>42</v>
      </c>
      <c r="M888" s="6">
        <v>2</v>
      </c>
      <c r="N888" s="7">
        <v>35.700000000000003</v>
      </c>
      <c r="O888" s="8">
        <v>0</v>
      </c>
      <c r="P888" s="7">
        <v>13.52</v>
      </c>
      <c r="Q888" s="7">
        <f t="shared" si="52"/>
        <v>71.400000000000006</v>
      </c>
      <c r="R888" s="7">
        <f t="shared" si="53"/>
        <v>27.04</v>
      </c>
      <c r="S888" s="7">
        <f t="shared" si="54"/>
        <v>44.360000000000007</v>
      </c>
      <c r="T888" s="9">
        <f t="shared" si="55"/>
        <v>0.62128851540616248</v>
      </c>
      <c r="U888" s="10">
        <f>YEAR(SalesDataTable[[#This Row],[Order Date]])</f>
        <v>2026</v>
      </c>
      <c r="V888" s="9" t="str">
        <f>"Q"&amp;ROUNDUP(MONTH(SalesDataTable[[#This Row],[Order Date]])/3,0)</f>
        <v>Q2</v>
      </c>
      <c r="W888" s="6">
        <f>MONTH(SalesDataTable[[#This Row],[Order Date]])</f>
        <v>5</v>
      </c>
      <c r="X888" s="9" t="str">
        <f>TEXT(SalesDataTable[[#This Row],[Order Date]],"mmm")</f>
        <v>May</v>
      </c>
    </row>
    <row r="889" spans="1:24" ht="15.5">
      <c r="A889" s="3">
        <v>2931</v>
      </c>
      <c r="B889" s="4">
        <v>46165</v>
      </c>
      <c r="C889" s="12">
        <f>YEAR(SalesDataTable[[#This Row],[Order Date]])</f>
        <v>2026</v>
      </c>
      <c r="D889" s="15" t="str">
        <f>"Q"&amp;ROUNDUP(MONTH(SalesDataTable[[#This Row],[Order Date]])/3,0)</f>
        <v>Q2</v>
      </c>
      <c r="E889" s="12">
        <f>MONTH(SalesDataTable[[#This Row],[Order Date]])</f>
        <v>5</v>
      </c>
      <c r="F889" s="12" t="str">
        <f>TEXT(SalesDataTable[[#This Row],[Order Date]], "mmm")</f>
        <v>May</v>
      </c>
      <c r="G889" s="5" t="s">
        <v>0</v>
      </c>
      <c r="H889" s="5" t="s">
        <v>1</v>
      </c>
      <c r="I889" s="5" t="s">
        <v>2</v>
      </c>
      <c r="J889" s="5" t="s">
        <v>3</v>
      </c>
      <c r="K889" s="5" t="s">
        <v>4</v>
      </c>
      <c r="L889" s="5" t="s">
        <v>30</v>
      </c>
      <c r="M889" s="6">
        <v>1</v>
      </c>
      <c r="N889" s="7">
        <v>100.87</v>
      </c>
      <c r="O889" s="8">
        <v>0</v>
      </c>
      <c r="P889" s="7">
        <v>50.4</v>
      </c>
      <c r="Q889" s="7">
        <f t="shared" si="52"/>
        <v>100.87</v>
      </c>
      <c r="R889" s="7">
        <f t="shared" si="53"/>
        <v>50.4</v>
      </c>
      <c r="S889" s="7">
        <f t="shared" si="54"/>
        <v>50.470000000000006</v>
      </c>
      <c r="T889" s="9">
        <f t="shared" si="55"/>
        <v>0.5003469812630118</v>
      </c>
      <c r="U889" s="10">
        <f>YEAR(SalesDataTable[[#This Row],[Order Date]])</f>
        <v>2026</v>
      </c>
      <c r="V889" s="9" t="str">
        <f>"Q"&amp;ROUNDUP(MONTH(SalesDataTable[[#This Row],[Order Date]])/3,0)</f>
        <v>Q2</v>
      </c>
      <c r="W889" s="6">
        <f>MONTH(SalesDataTable[[#This Row],[Order Date]])</f>
        <v>5</v>
      </c>
      <c r="X889" s="9" t="str">
        <f>TEXT(SalesDataTable[[#This Row],[Order Date]],"mmm")</f>
        <v>May</v>
      </c>
    </row>
    <row r="890" spans="1:24" ht="15.5">
      <c r="A890" s="3">
        <v>4143</v>
      </c>
      <c r="B890" s="4">
        <v>46165</v>
      </c>
      <c r="C890" s="12">
        <f>YEAR(SalesDataTable[[#This Row],[Order Date]])</f>
        <v>2026</v>
      </c>
      <c r="D890" s="15" t="str">
        <f>"Q"&amp;ROUNDUP(MONTH(SalesDataTable[[#This Row],[Order Date]])/3,0)</f>
        <v>Q2</v>
      </c>
      <c r="E890" s="12">
        <f>MONTH(SalesDataTable[[#This Row],[Order Date]])</f>
        <v>5</v>
      </c>
      <c r="F890" s="12" t="str">
        <f>TEXT(SalesDataTable[[#This Row],[Order Date]], "mmm")</f>
        <v>May</v>
      </c>
      <c r="G890" s="5" t="s">
        <v>11</v>
      </c>
      <c r="H890" s="5" t="s">
        <v>52</v>
      </c>
      <c r="I890" s="5" t="s">
        <v>19</v>
      </c>
      <c r="J890" s="5" t="s">
        <v>3</v>
      </c>
      <c r="K890" s="5" t="s">
        <v>14</v>
      </c>
      <c r="L890" s="5" t="s">
        <v>44</v>
      </c>
      <c r="M890" s="6">
        <v>1</v>
      </c>
      <c r="N890" s="7">
        <v>130.80000000000001</v>
      </c>
      <c r="O890" s="8">
        <v>0</v>
      </c>
      <c r="P890" s="7">
        <v>68.7</v>
      </c>
      <c r="Q890" s="7">
        <f t="shared" si="52"/>
        <v>130.80000000000001</v>
      </c>
      <c r="R890" s="7">
        <f t="shared" si="53"/>
        <v>68.7</v>
      </c>
      <c r="S890" s="7">
        <f t="shared" si="54"/>
        <v>62.100000000000009</v>
      </c>
      <c r="T890" s="9">
        <f t="shared" si="55"/>
        <v>0.4747706422018349</v>
      </c>
      <c r="U890" s="10">
        <f>YEAR(SalesDataTable[[#This Row],[Order Date]])</f>
        <v>2026</v>
      </c>
      <c r="V890" s="9" t="str">
        <f>"Q"&amp;ROUNDUP(MONTH(SalesDataTable[[#This Row],[Order Date]])/3,0)</f>
        <v>Q2</v>
      </c>
      <c r="W890" s="6">
        <f>MONTH(SalesDataTable[[#This Row],[Order Date]])</f>
        <v>5</v>
      </c>
      <c r="X890" s="9" t="str">
        <f>TEXT(SalesDataTable[[#This Row],[Order Date]],"mmm")</f>
        <v>May</v>
      </c>
    </row>
    <row r="891" spans="1:24" ht="15.5">
      <c r="A891" s="3">
        <v>4504</v>
      </c>
      <c r="B891" s="4">
        <v>46165</v>
      </c>
      <c r="C891" s="12">
        <f>YEAR(SalesDataTable[[#This Row],[Order Date]])</f>
        <v>2026</v>
      </c>
      <c r="D891" s="15" t="str">
        <f>"Q"&amp;ROUNDUP(MONTH(SalesDataTable[[#This Row],[Order Date]])/3,0)</f>
        <v>Q2</v>
      </c>
      <c r="E891" s="12">
        <f>MONTH(SalesDataTable[[#This Row],[Order Date]])</f>
        <v>5</v>
      </c>
      <c r="F891" s="12" t="str">
        <f>TEXT(SalesDataTable[[#This Row],[Order Date]], "mmm")</f>
        <v>May</v>
      </c>
      <c r="G891" s="5" t="s">
        <v>0</v>
      </c>
      <c r="H891" s="5" t="s">
        <v>36</v>
      </c>
      <c r="I891" s="5" t="s">
        <v>28</v>
      </c>
      <c r="J891" s="5" t="s">
        <v>3</v>
      </c>
      <c r="K891" s="5" t="s">
        <v>9</v>
      </c>
      <c r="L891" s="5" t="s">
        <v>37</v>
      </c>
      <c r="M891" s="6">
        <v>1</v>
      </c>
      <c r="N891" s="7">
        <v>153.88999999999999</v>
      </c>
      <c r="O891" s="8">
        <v>0</v>
      </c>
      <c r="P891" s="7">
        <v>79.64</v>
      </c>
      <c r="Q891" s="7">
        <f t="shared" si="52"/>
        <v>153.88999999999999</v>
      </c>
      <c r="R891" s="7">
        <f t="shared" si="53"/>
        <v>79.64</v>
      </c>
      <c r="S891" s="7">
        <f t="shared" si="54"/>
        <v>74.249999999999986</v>
      </c>
      <c r="T891" s="9">
        <f t="shared" si="55"/>
        <v>0.4824874910650464</v>
      </c>
      <c r="U891" s="10">
        <f>YEAR(SalesDataTable[[#This Row],[Order Date]])</f>
        <v>2026</v>
      </c>
      <c r="V891" s="9" t="str">
        <f>"Q"&amp;ROUNDUP(MONTH(SalesDataTable[[#This Row],[Order Date]])/3,0)</f>
        <v>Q2</v>
      </c>
      <c r="W891" s="6">
        <f>MONTH(SalesDataTable[[#This Row],[Order Date]])</f>
        <v>5</v>
      </c>
      <c r="X891" s="9" t="str">
        <f>TEXT(SalesDataTable[[#This Row],[Order Date]],"mmm")</f>
        <v>May</v>
      </c>
    </row>
    <row r="892" spans="1:24" ht="15.5">
      <c r="A892" s="3">
        <v>656</v>
      </c>
      <c r="B892" s="4">
        <v>46166</v>
      </c>
      <c r="C892" s="12">
        <f>YEAR(SalesDataTable[[#This Row],[Order Date]])</f>
        <v>2026</v>
      </c>
      <c r="D892" s="15" t="str">
        <f>"Q"&amp;ROUNDUP(MONTH(SalesDataTable[[#This Row],[Order Date]])/3,0)</f>
        <v>Q2</v>
      </c>
      <c r="E892" s="12">
        <f>MONTH(SalesDataTable[[#This Row],[Order Date]])</f>
        <v>5</v>
      </c>
      <c r="F892" s="12" t="str">
        <f>TEXT(SalesDataTable[[#This Row],[Order Date]], "mmm")</f>
        <v>May</v>
      </c>
      <c r="G892" s="5" t="s">
        <v>20</v>
      </c>
      <c r="H892" s="5" t="s">
        <v>31</v>
      </c>
      <c r="I892" s="5" t="s">
        <v>2</v>
      </c>
      <c r="J892" s="5" t="s">
        <v>13</v>
      </c>
      <c r="K892" s="5" t="s">
        <v>23</v>
      </c>
      <c r="L892" s="5" t="s">
        <v>51</v>
      </c>
      <c r="M892" s="6">
        <v>1</v>
      </c>
      <c r="N892" s="7">
        <v>122.51</v>
      </c>
      <c r="O892" s="8">
        <v>0.15</v>
      </c>
      <c r="P892" s="7">
        <v>62.2</v>
      </c>
      <c r="Q892" s="7">
        <f t="shared" si="52"/>
        <v>104.1335</v>
      </c>
      <c r="R892" s="7">
        <f t="shared" si="53"/>
        <v>62.2</v>
      </c>
      <c r="S892" s="7">
        <f t="shared" si="54"/>
        <v>41.933499999999995</v>
      </c>
      <c r="T892" s="9">
        <f t="shared" si="55"/>
        <v>0.40268981643755369</v>
      </c>
      <c r="U892" s="10">
        <f>YEAR(SalesDataTable[[#This Row],[Order Date]])</f>
        <v>2026</v>
      </c>
      <c r="V892" s="9" t="str">
        <f>"Q"&amp;ROUNDUP(MONTH(SalesDataTable[[#This Row],[Order Date]])/3,0)</f>
        <v>Q2</v>
      </c>
      <c r="W892" s="6">
        <f>MONTH(SalesDataTable[[#This Row],[Order Date]])</f>
        <v>5</v>
      </c>
      <c r="X892" s="9" t="str">
        <f>TEXT(SalesDataTable[[#This Row],[Order Date]],"mmm")</f>
        <v>May</v>
      </c>
    </row>
    <row r="893" spans="1:24" ht="15.5">
      <c r="A893" s="3">
        <v>979</v>
      </c>
      <c r="B893" s="4">
        <v>46166</v>
      </c>
      <c r="C893" s="12">
        <f>YEAR(SalesDataTable[[#This Row],[Order Date]])</f>
        <v>2026</v>
      </c>
      <c r="D893" s="15" t="str">
        <f>"Q"&amp;ROUNDUP(MONTH(SalesDataTable[[#This Row],[Order Date]])/3,0)</f>
        <v>Q2</v>
      </c>
      <c r="E893" s="12">
        <f>MONTH(SalesDataTable[[#This Row],[Order Date]])</f>
        <v>5</v>
      </c>
      <c r="F893" s="12" t="str">
        <f>TEXT(SalesDataTable[[#This Row],[Order Date]], "mmm")</f>
        <v>May</v>
      </c>
      <c r="G893" s="5" t="s">
        <v>20</v>
      </c>
      <c r="H893" s="5" t="s">
        <v>21</v>
      </c>
      <c r="I893" s="5" t="s">
        <v>8</v>
      </c>
      <c r="J893" s="5" t="s">
        <v>3</v>
      </c>
      <c r="K893" s="5" t="s">
        <v>4</v>
      </c>
      <c r="L893" s="5" t="s">
        <v>5</v>
      </c>
      <c r="M893" s="6">
        <v>8</v>
      </c>
      <c r="N893" s="7">
        <v>79.94</v>
      </c>
      <c r="O893" s="8">
        <v>0.15</v>
      </c>
      <c r="P893" s="7">
        <v>41.65</v>
      </c>
      <c r="Q893" s="7">
        <f t="shared" si="52"/>
        <v>543.59199999999998</v>
      </c>
      <c r="R893" s="7">
        <f t="shared" si="53"/>
        <v>333.2</v>
      </c>
      <c r="S893" s="7">
        <f t="shared" si="54"/>
        <v>210.392</v>
      </c>
      <c r="T893" s="9">
        <f t="shared" si="55"/>
        <v>0.38704028021015763</v>
      </c>
      <c r="U893" s="10">
        <f>YEAR(SalesDataTable[[#This Row],[Order Date]])</f>
        <v>2026</v>
      </c>
      <c r="V893" s="9" t="str">
        <f>"Q"&amp;ROUNDUP(MONTH(SalesDataTable[[#This Row],[Order Date]])/3,0)</f>
        <v>Q2</v>
      </c>
      <c r="W893" s="6">
        <f>MONTH(SalesDataTable[[#This Row],[Order Date]])</f>
        <v>5</v>
      </c>
      <c r="X893" s="9" t="str">
        <f>TEXT(SalesDataTable[[#This Row],[Order Date]],"mmm")</f>
        <v>May</v>
      </c>
    </row>
    <row r="894" spans="1:24" ht="15.5">
      <c r="A894" s="3">
        <v>1510</v>
      </c>
      <c r="B894" s="4">
        <v>46166</v>
      </c>
      <c r="C894" s="12">
        <f>YEAR(SalesDataTable[[#This Row],[Order Date]])</f>
        <v>2026</v>
      </c>
      <c r="D894" s="15" t="str">
        <f>"Q"&amp;ROUNDUP(MONTH(SalesDataTable[[#This Row],[Order Date]])/3,0)</f>
        <v>Q2</v>
      </c>
      <c r="E894" s="12">
        <f>MONTH(SalesDataTable[[#This Row],[Order Date]])</f>
        <v>5</v>
      </c>
      <c r="F894" s="12" t="str">
        <f>TEXT(SalesDataTable[[#This Row],[Order Date]], "mmm")</f>
        <v>May</v>
      </c>
      <c r="G894" s="5" t="s">
        <v>20</v>
      </c>
      <c r="H894" s="5" t="s">
        <v>31</v>
      </c>
      <c r="I894" s="5" t="s">
        <v>2</v>
      </c>
      <c r="J894" s="5" t="s">
        <v>13</v>
      </c>
      <c r="K894" s="5" t="s">
        <v>4</v>
      </c>
      <c r="L894" s="5" t="s">
        <v>22</v>
      </c>
      <c r="M894" s="6">
        <v>2</v>
      </c>
      <c r="N894" s="7">
        <v>50.78</v>
      </c>
      <c r="O894" s="8">
        <v>0.05</v>
      </c>
      <c r="P894" s="7">
        <v>23.03</v>
      </c>
      <c r="Q894" s="7">
        <f t="shared" si="52"/>
        <v>96.481999999999999</v>
      </c>
      <c r="R894" s="7">
        <f t="shared" si="53"/>
        <v>46.06</v>
      </c>
      <c r="S894" s="7">
        <f t="shared" si="54"/>
        <v>50.421999999999997</v>
      </c>
      <c r="T894" s="9">
        <f t="shared" si="55"/>
        <v>0.52260525279326708</v>
      </c>
      <c r="U894" s="10">
        <f>YEAR(SalesDataTable[[#This Row],[Order Date]])</f>
        <v>2026</v>
      </c>
      <c r="V894" s="9" t="str">
        <f>"Q"&amp;ROUNDUP(MONTH(SalesDataTable[[#This Row],[Order Date]])/3,0)</f>
        <v>Q2</v>
      </c>
      <c r="W894" s="6">
        <f>MONTH(SalesDataTable[[#This Row],[Order Date]])</f>
        <v>5</v>
      </c>
      <c r="X894" s="9" t="str">
        <f>TEXT(SalesDataTable[[#This Row],[Order Date]],"mmm")</f>
        <v>May</v>
      </c>
    </row>
    <row r="895" spans="1:24" ht="15.5">
      <c r="A895" s="3">
        <v>1959</v>
      </c>
      <c r="B895" s="4">
        <v>46166</v>
      </c>
      <c r="C895" s="12">
        <f>YEAR(SalesDataTable[[#This Row],[Order Date]])</f>
        <v>2026</v>
      </c>
      <c r="D895" s="15" t="str">
        <f>"Q"&amp;ROUNDUP(MONTH(SalesDataTable[[#This Row],[Order Date]])/3,0)</f>
        <v>Q2</v>
      </c>
      <c r="E895" s="12">
        <f>MONTH(SalesDataTable[[#This Row],[Order Date]])</f>
        <v>5</v>
      </c>
      <c r="F895" s="12" t="str">
        <f>TEXT(SalesDataTable[[#This Row],[Order Date]], "mmm")</f>
        <v>May</v>
      </c>
      <c r="G895" s="5" t="s">
        <v>0</v>
      </c>
      <c r="H895" s="5" t="s">
        <v>50</v>
      </c>
      <c r="I895" s="5" t="s">
        <v>28</v>
      </c>
      <c r="J895" s="5" t="s">
        <v>16</v>
      </c>
      <c r="K895" s="5" t="s">
        <v>4</v>
      </c>
      <c r="L895" s="5" t="s">
        <v>5</v>
      </c>
      <c r="M895" s="6">
        <v>2</v>
      </c>
      <c r="N895" s="7">
        <v>80.59</v>
      </c>
      <c r="O895" s="8">
        <v>0.05</v>
      </c>
      <c r="P895" s="7">
        <v>41.44</v>
      </c>
      <c r="Q895" s="7">
        <f t="shared" si="52"/>
        <v>153.12100000000001</v>
      </c>
      <c r="R895" s="7">
        <f t="shared" si="53"/>
        <v>82.88</v>
      </c>
      <c r="S895" s="7">
        <f t="shared" si="54"/>
        <v>70.241000000000014</v>
      </c>
      <c r="T895" s="9">
        <f t="shared" si="55"/>
        <v>0.45872871781140412</v>
      </c>
      <c r="U895" s="10">
        <f>YEAR(SalesDataTable[[#This Row],[Order Date]])</f>
        <v>2026</v>
      </c>
      <c r="V895" s="9" t="str">
        <f>"Q"&amp;ROUNDUP(MONTH(SalesDataTable[[#This Row],[Order Date]])/3,0)</f>
        <v>Q2</v>
      </c>
      <c r="W895" s="6">
        <f>MONTH(SalesDataTable[[#This Row],[Order Date]])</f>
        <v>5</v>
      </c>
      <c r="X895" s="9" t="str">
        <f>TEXT(SalesDataTable[[#This Row],[Order Date]],"mmm")</f>
        <v>May</v>
      </c>
    </row>
    <row r="896" spans="1:24" ht="15.5">
      <c r="A896" s="3">
        <v>2089</v>
      </c>
      <c r="B896" s="4">
        <v>46166</v>
      </c>
      <c r="C896" s="12">
        <f>YEAR(SalesDataTable[[#This Row],[Order Date]])</f>
        <v>2026</v>
      </c>
      <c r="D896" s="15" t="str">
        <f>"Q"&amp;ROUNDUP(MONTH(SalesDataTable[[#This Row],[Order Date]])/3,0)</f>
        <v>Q2</v>
      </c>
      <c r="E896" s="12">
        <f>MONTH(SalesDataTable[[#This Row],[Order Date]])</f>
        <v>5</v>
      </c>
      <c r="F896" s="12" t="str">
        <f>TEXT(SalesDataTable[[#This Row],[Order Date]], "mmm")</f>
        <v>May</v>
      </c>
      <c r="G896" s="5" t="s">
        <v>0</v>
      </c>
      <c r="H896" s="5" t="s">
        <v>50</v>
      </c>
      <c r="I896" s="5" t="s">
        <v>28</v>
      </c>
      <c r="J896" s="5" t="s">
        <v>13</v>
      </c>
      <c r="K896" s="5" t="s">
        <v>34</v>
      </c>
      <c r="L896" s="5" t="s">
        <v>42</v>
      </c>
      <c r="M896" s="6">
        <v>3</v>
      </c>
      <c r="N896" s="7">
        <v>35.75</v>
      </c>
      <c r="O896" s="8">
        <v>0.15</v>
      </c>
      <c r="P896" s="7">
        <v>13.54</v>
      </c>
      <c r="Q896" s="7">
        <f t="shared" si="52"/>
        <v>91.162499999999994</v>
      </c>
      <c r="R896" s="7">
        <f t="shared" si="53"/>
        <v>40.619999999999997</v>
      </c>
      <c r="S896" s="7">
        <f t="shared" si="54"/>
        <v>50.542499999999997</v>
      </c>
      <c r="T896" s="9">
        <f t="shared" si="55"/>
        <v>0.55442204853969557</v>
      </c>
      <c r="U896" s="10">
        <f>YEAR(SalesDataTable[[#This Row],[Order Date]])</f>
        <v>2026</v>
      </c>
      <c r="V896" s="9" t="str">
        <f>"Q"&amp;ROUNDUP(MONTH(SalesDataTable[[#This Row],[Order Date]])/3,0)</f>
        <v>Q2</v>
      </c>
      <c r="W896" s="6">
        <f>MONTH(SalesDataTable[[#This Row],[Order Date]])</f>
        <v>5</v>
      </c>
      <c r="X896" s="9" t="str">
        <f>TEXT(SalesDataTable[[#This Row],[Order Date]],"mmm")</f>
        <v>May</v>
      </c>
    </row>
    <row r="897" spans="1:24" ht="15.5">
      <c r="A897" s="3">
        <v>2446</v>
      </c>
      <c r="B897" s="4">
        <v>46166</v>
      </c>
      <c r="C897" s="12">
        <f>YEAR(SalesDataTable[[#This Row],[Order Date]])</f>
        <v>2026</v>
      </c>
      <c r="D897" s="15" t="str">
        <f>"Q"&amp;ROUNDUP(MONTH(SalesDataTable[[#This Row],[Order Date]])/3,0)</f>
        <v>Q2</v>
      </c>
      <c r="E897" s="12">
        <f>MONTH(SalesDataTable[[#This Row],[Order Date]])</f>
        <v>5</v>
      </c>
      <c r="F897" s="12" t="str">
        <f>TEXT(SalesDataTable[[#This Row],[Order Date]], "mmm")</f>
        <v>May</v>
      </c>
      <c r="G897" s="5" t="s">
        <v>6</v>
      </c>
      <c r="H897" s="5" t="s">
        <v>43</v>
      </c>
      <c r="I897" s="5" t="s">
        <v>2</v>
      </c>
      <c r="J897" s="5" t="s">
        <v>13</v>
      </c>
      <c r="K897" s="5" t="s">
        <v>23</v>
      </c>
      <c r="L897" s="5" t="s">
        <v>29</v>
      </c>
      <c r="M897" s="6">
        <v>5</v>
      </c>
      <c r="N897" s="7">
        <v>195.78</v>
      </c>
      <c r="O897" s="8">
        <v>0.1</v>
      </c>
      <c r="P897" s="7">
        <v>101.98</v>
      </c>
      <c r="Q897" s="7">
        <f t="shared" si="52"/>
        <v>881.01</v>
      </c>
      <c r="R897" s="7">
        <f t="shared" si="53"/>
        <v>509.90000000000003</v>
      </c>
      <c r="S897" s="7">
        <f t="shared" si="54"/>
        <v>371.10999999999996</v>
      </c>
      <c r="T897" s="9">
        <f t="shared" si="55"/>
        <v>0.4212324491208953</v>
      </c>
      <c r="U897" s="10">
        <f>YEAR(SalesDataTable[[#This Row],[Order Date]])</f>
        <v>2026</v>
      </c>
      <c r="V897" s="9" t="str">
        <f>"Q"&amp;ROUNDUP(MONTH(SalesDataTable[[#This Row],[Order Date]])/3,0)</f>
        <v>Q2</v>
      </c>
      <c r="W897" s="6">
        <f>MONTH(SalesDataTable[[#This Row],[Order Date]])</f>
        <v>5</v>
      </c>
      <c r="X897" s="9" t="str">
        <f>TEXT(SalesDataTable[[#This Row],[Order Date]],"mmm")</f>
        <v>May</v>
      </c>
    </row>
    <row r="898" spans="1:24" ht="15.5">
      <c r="A898" s="3">
        <v>2847</v>
      </c>
      <c r="B898" s="4">
        <v>46166</v>
      </c>
      <c r="C898" s="12">
        <f>YEAR(SalesDataTable[[#This Row],[Order Date]])</f>
        <v>2026</v>
      </c>
      <c r="D898" s="15" t="str">
        <f>"Q"&amp;ROUNDUP(MONTH(SalesDataTable[[#This Row],[Order Date]])/3,0)</f>
        <v>Q2</v>
      </c>
      <c r="E898" s="12">
        <f>MONTH(SalesDataTable[[#This Row],[Order Date]])</f>
        <v>5</v>
      </c>
      <c r="F898" s="12" t="str">
        <f>TEXT(SalesDataTable[[#This Row],[Order Date]], "mmm")</f>
        <v>May</v>
      </c>
      <c r="G898" s="5" t="s">
        <v>20</v>
      </c>
      <c r="H898" s="5" t="s">
        <v>47</v>
      </c>
      <c r="I898" s="5" t="s">
        <v>2</v>
      </c>
      <c r="J898" s="5" t="s">
        <v>3</v>
      </c>
      <c r="K898" s="5" t="s">
        <v>23</v>
      </c>
      <c r="L898" s="5" t="s">
        <v>51</v>
      </c>
      <c r="M898" s="6">
        <v>2</v>
      </c>
      <c r="N898" s="7">
        <v>125.95</v>
      </c>
      <c r="O898" s="8">
        <v>0.05</v>
      </c>
      <c r="P898" s="7">
        <v>61.74</v>
      </c>
      <c r="Q898" s="7">
        <f t="shared" ref="Q898:Q961" si="56">M898*N898*(1-O898)</f>
        <v>239.30500000000001</v>
      </c>
      <c r="R898" s="7">
        <f t="shared" ref="R898:R961" si="57">M898*P898</f>
        <v>123.48</v>
      </c>
      <c r="S898" s="7">
        <f t="shared" ref="S898:S961" si="58">Q898-R898</f>
        <v>115.825</v>
      </c>
      <c r="T898" s="9">
        <f t="shared" ref="T898:T961" si="59">IFERROR(S898/Q898,0)</f>
        <v>0.48400576669940032</v>
      </c>
      <c r="U898" s="10">
        <f>YEAR(SalesDataTable[[#This Row],[Order Date]])</f>
        <v>2026</v>
      </c>
      <c r="V898" s="9" t="str">
        <f>"Q"&amp;ROUNDUP(MONTH(SalesDataTable[[#This Row],[Order Date]])/3,0)</f>
        <v>Q2</v>
      </c>
      <c r="W898" s="6">
        <f>MONTH(SalesDataTable[[#This Row],[Order Date]])</f>
        <v>5</v>
      </c>
      <c r="X898" s="9" t="str">
        <f>TEXT(SalesDataTable[[#This Row],[Order Date]],"mmm")</f>
        <v>May</v>
      </c>
    </row>
    <row r="899" spans="1:24" ht="15.5">
      <c r="A899" s="3">
        <v>3454</v>
      </c>
      <c r="B899" s="4">
        <v>46166</v>
      </c>
      <c r="C899" s="12">
        <f>YEAR(SalesDataTable[[#This Row],[Order Date]])</f>
        <v>2026</v>
      </c>
      <c r="D899" s="15" t="str">
        <f>"Q"&amp;ROUNDUP(MONTH(SalesDataTable[[#This Row],[Order Date]])/3,0)</f>
        <v>Q2</v>
      </c>
      <c r="E899" s="12">
        <f>MONTH(SalesDataTable[[#This Row],[Order Date]])</f>
        <v>5</v>
      </c>
      <c r="F899" s="12" t="str">
        <f>TEXT(SalesDataTable[[#This Row],[Order Date]], "mmm")</f>
        <v>May</v>
      </c>
      <c r="G899" s="5" t="s">
        <v>20</v>
      </c>
      <c r="H899" s="5" t="s">
        <v>31</v>
      </c>
      <c r="I899" s="5" t="s">
        <v>2</v>
      </c>
      <c r="J899" s="5" t="s">
        <v>13</v>
      </c>
      <c r="K899" s="5" t="s">
        <v>34</v>
      </c>
      <c r="L899" s="5" t="s">
        <v>35</v>
      </c>
      <c r="M899" s="6">
        <v>2</v>
      </c>
      <c r="N899" s="7">
        <v>41.32</v>
      </c>
      <c r="O899" s="8">
        <v>0</v>
      </c>
      <c r="P899" s="7">
        <v>14.91</v>
      </c>
      <c r="Q899" s="7">
        <f t="shared" si="56"/>
        <v>82.64</v>
      </c>
      <c r="R899" s="7">
        <f t="shared" si="57"/>
        <v>29.82</v>
      </c>
      <c r="S899" s="7">
        <f t="shared" si="58"/>
        <v>52.82</v>
      </c>
      <c r="T899" s="9">
        <f t="shared" si="59"/>
        <v>0.63915779283639884</v>
      </c>
      <c r="U899" s="10">
        <f>YEAR(SalesDataTable[[#This Row],[Order Date]])</f>
        <v>2026</v>
      </c>
      <c r="V899" s="9" t="str">
        <f>"Q"&amp;ROUNDUP(MONTH(SalesDataTable[[#This Row],[Order Date]])/3,0)</f>
        <v>Q2</v>
      </c>
      <c r="W899" s="6">
        <f>MONTH(SalesDataTable[[#This Row],[Order Date]])</f>
        <v>5</v>
      </c>
      <c r="X899" s="9" t="str">
        <f>TEXT(SalesDataTable[[#This Row],[Order Date]],"mmm")</f>
        <v>May</v>
      </c>
    </row>
    <row r="900" spans="1:24" ht="15.5">
      <c r="A900" s="3">
        <v>4472</v>
      </c>
      <c r="B900" s="4">
        <v>46166</v>
      </c>
      <c r="C900" s="12">
        <f>YEAR(SalesDataTable[[#This Row],[Order Date]])</f>
        <v>2026</v>
      </c>
      <c r="D900" s="15" t="str">
        <f>"Q"&amp;ROUNDUP(MONTH(SalesDataTable[[#This Row],[Order Date]])/3,0)</f>
        <v>Q2</v>
      </c>
      <c r="E900" s="12">
        <f>MONTH(SalesDataTable[[#This Row],[Order Date]])</f>
        <v>5</v>
      </c>
      <c r="F900" s="12" t="str">
        <f>TEXT(SalesDataTable[[#This Row],[Order Date]], "mmm")</f>
        <v>May</v>
      </c>
      <c r="G900" s="5" t="s">
        <v>20</v>
      </c>
      <c r="H900" s="5" t="s">
        <v>33</v>
      </c>
      <c r="I900" s="5" t="s">
        <v>28</v>
      </c>
      <c r="J900" s="5" t="s">
        <v>13</v>
      </c>
      <c r="K900" s="5" t="s">
        <v>9</v>
      </c>
      <c r="L900" s="5" t="s">
        <v>17</v>
      </c>
      <c r="M900" s="6">
        <v>2</v>
      </c>
      <c r="N900" s="7">
        <v>144.01</v>
      </c>
      <c r="O900" s="8">
        <v>0</v>
      </c>
      <c r="P900" s="7">
        <v>79.37</v>
      </c>
      <c r="Q900" s="7">
        <f t="shared" si="56"/>
        <v>288.02</v>
      </c>
      <c r="R900" s="7">
        <f t="shared" si="57"/>
        <v>158.74</v>
      </c>
      <c r="S900" s="7">
        <f t="shared" si="58"/>
        <v>129.27999999999997</v>
      </c>
      <c r="T900" s="9">
        <f t="shared" si="59"/>
        <v>0.44885771821401282</v>
      </c>
      <c r="U900" s="10">
        <f>YEAR(SalesDataTable[[#This Row],[Order Date]])</f>
        <v>2026</v>
      </c>
      <c r="V900" s="9" t="str">
        <f>"Q"&amp;ROUNDUP(MONTH(SalesDataTable[[#This Row],[Order Date]])/3,0)</f>
        <v>Q2</v>
      </c>
      <c r="W900" s="6">
        <f>MONTH(SalesDataTable[[#This Row],[Order Date]])</f>
        <v>5</v>
      </c>
      <c r="X900" s="9" t="str">
        <f>TEXT(SalesDataTable[[#This Row],[Order Date]],"mmm")</f>
        <v>May</v>
      </c>
    </row>
    <row r="901" spans="1:24" ht="15.5">
      <c r="A901" s="3">
        <v>4852</v>
      </c>
      <c r="B901" s="4">
        <v>46166</v>
      </c>
      <c r="C901" s="12">
        <f>YEAR(SalesDataTable[[#This Row],[Order Date]])</f>
        <v>2026</v>
      </c>
      <c r="D901" s="15" t="str">
        <f>"Q"&amp;ROUNDUP(MONTH(SalesDataTable[[#This Row],[Order Date]])/3,0)</f>
        <v>Q2</v>
      </c>
      <c r="E901" s="12">
        <f>MONTH(SalesDataTable[[#This Row],[Order Date]])</f>
        <v>5</v>
      </c>
      <c r="F901" s="12" t="str">
        <f>TEXT(SalesDataTable[[#This Row],[Order Date]], "mmm")</f>
        <v>May</v>
      </c>
      <c r="G901" s="5" t="s">
        <v>0</v>
      </c>
      <c r="H901" s="5" t="s">
        <v>50</v>
      </c>
      <c r="I901" s="5" t="s">
        <v>2</v>
      </c>
      <c r="J901" s="5" t="s">
        <v>16</v>
      </c>
      <c r="K901" s="5" t="s">
        <v>4</v>
      </c>
      <c r="L901" s="5" t="s">
        <v>22</v>
      </c>
      <c r="M901" s="6">
        <v>2</v>
      </c>
      <c r="N901" s="7">
        <v>51.17</v>
      </c>
      <c r="O901" s="8">
        <v>0.05</v>
      </c>
      <c r="P901" s="7">
        <v>21.97</v>
      </c>
      <c r="Q901" s="7">
        <f t="shared" si="56"/>
        <v>97.222999999999999</v>
      </c>
      <c r="R901" s="7">
        <f t="shared" si="57"/>
        <v>43.94</v>
      </c>
      <c r="S901" s="7">
        <f t="shared" si="58"/>
        <v>53.283000000000001</v>
      </c>
      <c r="T901" s="9">
        <f t="shared" si="59"/>
        <v>0.54804932989107513</v>
      </c>
      <c r="U901" s="10">
        <f>YEAR(SalesDataTable[[#This Row],[Order Date]])</f>
        <v>2026</v>
      </c>
      <c r="V901" s="9" t="str">
        <f>"Q"&amp;ROUNDUP(MONTH(SalesDataTable[[#This Row],[Order Date]])/3,0)</f>
        <v>Q2</v>
      </c>
      <c r="W901" s="6">
        <f>MONTH(SalesDataTable[[#This Row],[Order Date]])</f>
        <v>5</v>
      </c>
      <c r="X901" s="9" t="str">
        <f>TEXT(SalesDataTable[[#This Row],[Order Date]],"mmm")</f>
        <v>May</v>
      </c>
    </row>
    <row r="902" spans="1:24" ht="15.5">
      <c r="A902" s="3">
        <v>4959</v>
      </c>
      <c r="B902" s="4">
        <v>46166</v>
      </c>
      <c r="C902" s="12">
        <f>YEAR(SalesDataTable[[#This Row],[Order Date]])</f>
        <v>2026</v>
      </c>
      <c r="D902" s="15" t="str">
        <f>"Q"&amp;ROUNDUP(MONTH(SalesDataTable[[#This Row],[Order Date]])/3,0)</f>
        <v>Q2</v>
      </c>
      <c r="E902" s="12">
        <f>MONTH(SalesDataTable[[#This Row],[Order Date]])</f>
        <v>5</v>
      </c>
      <c r="F902" s="12" t="str">
        <f>TEXT(SalesDataTable[[#This Row],[Order Date]], "mmm")</f>
        <v>May</v>
      </c>
      <c r="G902" s="5" t="s">
        <v>0</v>
      </c>
      <c r="H902" s="5" t="s">
        <v>1</v>
      </c>
      <c r="I902" s="5" t="s">
        <v>8</v>
      </c>
      <c r="J902" s="5" t="s">
        <v>16</v>
      </c>
      <c r="K902" s="5" t="s">
        <v>23</v>
      </c>
      <c r="L902" s="5" t="s">
        <v>40</v>
      </c>
      <c r="M902" s="6">
        <v>6</v>
      </c>
      <c r="N902" s="7">
        <v>83.58</v>
      </c>
      <c r="O902" s="8">
        <v>0.2</v>
      </c>
      <c r="P902" s="7">
        <v>40.5</v>
      </c>
      <c r="Q902" s="7">
        <f t="shared" si="56"/>
        <v>401.18400000000003</v>
      </c>
      <c r="R902" s="7">
        <f t="shared" si="57"/>
        <v>243</v>
      </c>
      <c r="S902" s="7">
        <f t="shared" si="58"/>
        <v>158.18400000000003</v>
      </c>
      <c r="T902" s="9">
        <f t="shared" si="59"/>
        <v>0.39429289303661169</v>
      </c>
      <c r="U902" s="10">
        <f>YEAR(SalesDataTable[[#This Row],[Order Date]])</f>
        <v>2026</v>
      </c>
      <c r="V902" s="9" t="str">
        <f>"Q"&amp;ROUNDUP(MONTH(SalesDataTable[[#This Row],[Order Date]])/3,0)</f>
        <v>Q2</v>
      </c>
      <c r="W902" s="6">
        <f>MONTH(SalesDataTable[[#This Row],[Order Date]])</f>
        <v>5</v>
      </c>
      <c r="X902" s="9" t="str">
        <f>TEXT(SalesDataTable[[#This Row],[Order Date]],"mmm")</f>
        <v>May</v>
      </c>
    </row>
    <row r="903" spans="1:24" ht="15.5">
      <c r="A903" s="3">
        <v>5056</v>
      </c>
      <c r="B903" s="4">
        <v>46166</v>
      </c>
      <c r="C903" s="12">
        <f>YEAR(SalesDataTable[[#This Row],[Order Date]])</f>
        <v>2026</v>
      </c>
      <c r="D903" s="15" t="str">
        <f>"Q"&amp;ROUNDUP(MONTH(SalesDataTable[[#This Row],[Order Date]])/3,0)</f>
        <v>Q2</v>
      </c>
      <c r="E903" s="12">
        <f>MONTH(SalesDataTable[[#This Row],[Order Date]])</f>
        <v>5</v>
      </c>
      <c r="F903" s="12" t="str">
        <f>TEXT(SalesDataTable[[#This Row],[Order Date]], "mmm")</f>
        <v>May</v>
      </c>
      <c r="G903" s="5" t="s">
        <v>11</v>
      </c>
      <c r="H903" s="5" t="s">
        <v>52</v>
      </c>
      <c r="I903" s="5" t="s">
        <v>28</v>
      </c>
      <c r="J903" s="5" t="s">
        <v>3</v>
      </c>
      <c r="K903" s="5" t="s">
        <v>23</v>
      </c>
      <c r="L903" s="5" t="s">
        <v>40</v>
      </c>
      <c r="M903" s="6">
        <v>2</v>
      </c>
      <c r="N903" s="7">
        <v>80.010000000000005</v>
      </c>
      <c r="O903" s="8">
        <v>0</v>
      </c>
      <c r="P903" s="7">
        <v>38.54</v>
      </c>
      <c r="Q903" s="7">
        <f t="shared" si="56"/>
        <v>160.02000000000001</v>
      </c>
      <c r="R903" s="7">
        <f t="shared" si="57"/>
        <v>77.08</v>
      </c>
      <c r="S903" s="7">
        <f t="shared" si="58"/>
        <v>82.940000000000012</v>
      </c>
      <c r="T903" s="9">
        <f t="shared" si="59"/>
        <v>0.51831021122359711</v>
      </c>
      <c r="U903" s="10">
        <f>YEAR(SalesDataTable[[#This Row],[Order Date]])</f>
        <v>2026</v>
      </c>
      <c r="V903" s="9" t="str">
        <f>"Q"&amp;ROUNDUP(MONTH(SalesDataTable[[#This Row],[Order Date]])/3,0)</f>
        <v>Q2</v>
      </c>
      <c r="W903" s="6">
        <f>MONTH(SalesDataTable[[#This Row],[Order Date]])</f>
        <v>5</v>
      </c>
      <c r="X903" s="9" t="str">
        <f>TEXT(SalesDataTable[[#This Row],[Order Date]],"mmm")</f>
        <v>May</v>
      </c>
    </row>
    <row r="904" spans="1:24" ht="15.5">
      <c r="A904" s="3">
        <v>1152</v>
      </c>
      <c r="B904" s="4">
        <v>46167</v>
      </c>
      <c r="C904" s="12">
        <f>YEAR(SalesDataTable[[#This Row],[Order Date]])</f>
        <v>2026</v>
      </c>
      <c r="D904" s="15" t="str">
        <f>"Q"&amp;ROUNDUP(MONTH(SalesDataTable[[#This Row],[Order Date]])/3,0)</f>
        <v>Q2</v>
      </c>
      <c r="E904" s="12">
        <f>MONTH(SalesDataTable[[#This Row],[Order Date]])</f>
        <v>5</v>
      </c>
      <c r="F904" s="12" t="str">
        <f>TEXT(SalesDataTable[[#This Row],[Order Date]], "mmm")</f>
        <v>May</v>
      </c>
      <c r="G904" s="5" t="s">
        <v>20</v>
      </c>
      <c r="H904" s="5" t="s">
        <v>31</v>
      </c>
      <c r="I904" s="5" t="s">
        <v>2</v>
      </c>
      <c r="J904" s="5" t="s">
        <v>13</v>
      </c>
      <c r="K904" s="5" t="s">
        <v>9</v>
      </c>
      <c r="L904" s="5" t="s">
        <v>10</v>
      </c>
      <c r="M904" s="6">
        <v>2</v>
      </c>
      <c r="N904" s="7">
        <v>94.4</v>
      </c>
      <c r="O904" s="8">
        <v>0</v>
      </c>
      <c r="P904" s="7">
        <v>46.39</v>
      </c>
      <c r="Q904" s="7">
        <f t="shared" si="56"/>
        <v>188.8</v>
      </c>
      <c r="R904" s="7">
        <f t="shared" si="57"/>
        <v>92.78</v>
      </c>
      <c r="S904" s="7">
        <f t="shared" si="58"/>
        <v>96.02000000000001</v>
      </c>
      <c r="T904" s="9">
        <f t="shared" si="59"/>
        <v>0.50858050847457625</v>
      </c>
      <c r="U904" s="10">
        <f>YEAR(SalesDataTable[[#This Row],[Order Date]])</f>
        <v>2026</v>
      </c>
      <c r="V904" s="9" t="str">
        <f>"Q"&amp;ROUNDUP(MONTH(SalesDataTable[[#This Row],[Order Date]])/3,0)</f>
        <v>Q2</v>
      </c>
      <c r="W904" s="6">
        <f>MONTH(SalesDataTable[[#This Row],[Order Date]])</f>
        <v>5</v>
      </c>
      <c r="X904" s="9" t="str">
        <f>TEXT(SalesDataTable[[#This Row],[Order Date]],"mmm")</f>
        <v>May</v>
      </c>
    </row>
    <row r="905" spans="1:24" ht="15.5">
      <c r="A905" s="3">
        <v>3919</v>
      </c>
      <c r="B905" s="4">
        <v>46167</v>
      </c>
      <c r="C905" s="12">
        <f>YEAR(SalesDataTable[[#This Row],[Order Date]])</f>
        <v>2026</v>
      </c>
      <c r="D905" s="15" t="str">
        <f>"Q"&amp;ROUNDUP(MONTH(SalesDataTable[[#This Row],[Order Date]])/3,0)</f>
        <v>Q2</v>
      </c>
      <c r="E905" s="12">
        <f>MONTH(SalesDataTable[[#This Row],[Order Date]])</f>
        <v>5</v>
      </c>
      <c r="F905" s="12" t="str">
        <f>TEXT(SalesDataTable[[#This Row],[Order Date]], "mmm")</f>
        <v>May</v>
      </c>
      <c r="G905" s="5" t="s">
        <v>11</v>
      </c>
      <c r="H905" s="5" t="s">
        <v>12</v>
      </c>
      <c r="I905" s="5" t="s">
        <v>19</v>
      </c>
      <c r="J905" s="5" t="s">
        <v>16</v>
      </c>
      <c r="K905" s="5" t="s">
        <v>9</v>
      </c>
      <c r="L905" s="5" t="s">
        <v>37</v>
      </c>
      <c r="M905" s="6">
        <v>6</v>
      </c>
      <c r="N905" s="7">
        <v>157.33000000000001</v>
      </c>
      <c r="O905" s="8">
        <v>0</v>
      </c>
      <c r="P905" s="7">
        <v>78.849999999999994</v>
      </c>
      <c r="Q905" s="7">
        <f t="shared" si="56"/>
        <v>943.98</v>
      </c>
      <c r="R905" s="7">
        <f t="shared" si="57"/>
        <v>473.09999999999997</v>
      </c>
      <c r="S905" s="7">
        <f t="shared" si="58"/>
        <v>470.88000000000005</v>
      </c>
      <c r="T905" s="9">
        <f t="shared" si="59"/>
        <v>0.4988241276298227</v>
      </c>
      <c r="U905" s="10">
        <f>YEAR(SalesDataTable[[#This Row],[Order Date]])</f>
        <v>2026</v>
      </c>
      <c r="V905" s="9" t="str">
        <f>"Q"&amp;ROUNDUP(MONTH(SalesDataTable[[#This Row],[Order Date]])/3,0)</f>
        <v>Q2</v>
      </c>
      <c r="W905" s="6">
        <f>MONTH(SalesDataTable[[#This Row],[Order Date]])</f>
        <v>5</v>
      </c>
      <c r="X905" s="9" t="str">
        <f>TEXT(SalesDataTable[[#This Row],[Order Date]],"mmm")</f>
        <v>May</v>
      </c>
    </row>
    <row r="906" spans="1:24" ht="15.5">
      <c r="A906" s="3">
        <v>4202</v>
      </c>
      <c r="B906" s="4">
        <v>46167</v>
      </c>
      <c r="C906" s="12">
        <f>YEAR(SalesDataTable[[#This Row],[Order Date]])</f>
        <v>2026</v>
      </c>
      <c r="D906" s="15" t="str">
        <f>"Q"&amp;ROUNDUP(MONTH(SalesDataTable[[#This Row],[Order Date]])/3,0)</f>
        <v>Q2</v>
      </c>
      <c r="E906" s="12">
        <f>MONTH(SalesDataTable[[#This Row],[Order Date]])</f>
        <v>5</v>
      </c>
      <c r="F906" s="12" t="str">
        <f>TEXT(SalesDataTable[[#This Row],[Order Date]], "mmm")</f>
        <v>May</v>
      </c>
      <c r="G906" s="5" t="s">
        <v>11</v>
      </c>
      <c r="H906" s="5" t="s">
        <v>18</v>
      </c>
      <c r="I906" s="5" t="s">
        <v>2</v>
      </c>
      <c r="J906" s="5" t="s">
        <v>13</v>
      </c>
      <c r="K906" s="5" t="s">
        <v>23</v>
      </c>
      <c r="L906" s="5" t="s">
        <v>51</v>
      </c>
      <c r="M906" s="6">
        <v>1</v>
      </c>
      <c r="N906" s="7">
        <v>125.44</v>
      </c>
      <c r="O906" s="8">
        <v>0</v>
      </c>
      <c r="P906" s="7">
        <v>59.92</v>
      </c>
      <c r="Q906" s="7">
        <f t="shared" si="56"/>
        <v>125.44</v>
      </c>
      <c r="R906" s="7">
        <f t="shared" si="57"/>
        <v>59.92</v>
      </c>
      <c r="S906" s="7">
        <f t="shared" si="58"/>
        <v>65.52</v>
      </c>
      <c r="T906" s="9">
        <f t="shared" si="59"/>
        <v>0.5223214285714286</v>
      </c>
      <c r="U906" s="10">
        <f>YEAR(SalesDataTable[[#This Row],[Order Date]])</f>
        <v>2026</v>
      </c>
      <c r="V906" s="9" t="str">
        <f>"Q"&amp;ROUNDUP(MONTH(SalesDataTable[[#This Row],[Order Date]])/3,0)</f>
        <v>Q2</v>
      </c>
      <c r="W906" s="6">
        <f>MONTH(SalesDataTable[[#This Row],[Order Date]])</f>
        <v>5</v>
      </c>
      <c r="X906" s="9" t="str">
        <f>TEXT(SalesDataTable[[#This Row],[Order Date]],"mmm")</f>
        <v>May</v>
      </c>
    </row>
    <row r="907" spans="1:24" ht="15.5">
      <c r="A907" s="3">
        <v>4274</v>
      </c>
      <c r="B907" s="4">
        <v>46167</v>
      </c>
      <c r="C907" s="12">
        <f>YEAR(SalesDataTable[[#This Row],[Order Date]])</f>
        <v>2026</v>
      </c>
      <c r="D907" s="15" t="str">
        <f>"Q"&amp;ROUNDUP(MONTH(SalesDataTable[[#This Row],[Order Date]])/3,0)</f>
        <v>Q2</v>
      </c>
      <c r="E907" s="12">
        <f>MONTH(SalesDataTable[[#This Row],[Order Date]])</f>
        <v>5</v>
      </c>
      <c r="F907" s="12" t="str">
        <f>TEXT(SalesDataTable[[#This Row],[Order Date]], "mmm")</f>
        <v>May</v>
      </c>
      <c r="G907" s="5" t="s">
        <v>6</v>
      </c>
      <c r="H907" s="5" t="s">
        <v>43</v>
      </c>
      <c r="I907" s="5" t="s">
        <v>28</v>
      </c>
      <c r="J907" s="5" t="s">
        <v>3</v>
      </c>
      <c r="K907" s="5" t="s">
        <v>34</v>
      </c>
      <c r="L907" s="5" t="s">
        <v>42</v>
      </c>
      <c r="M907" s="6">
        <v>2</v>
      </c>
      <c r="N907" s="7">
        <v>36.18</v>
      </c>
      <c r="O907" s="8">
        <v>0</v>
      </c>
      <c r="P907" s="7">
        <v>13.71</v>
      </c>
      <c r="Q907" s="7">
        <f t="shared" si="56"/>
        <v>72.36</v>
      </c>
      <c r="R907" s="7">
        <f t="shared" si="57"/>
        <v>27.42</v>
      </c>
      <c r="S907" s="7">
        <f t="shared" si="58"/>
        <v>44.94</v>
      </c>
      <c r="T907" s="9">
        <f t="shared" si="59"/>
        <v>0.62106135986733002</v>
      </c>
      <c r="U907" s="10">
        <f>YEAR(SalesDataTable[[#This Row],[Order Date]])</f>
        <v>2026</v>
      </c>
      <c r="V907" s="9" t="str">
        <f>"Q"&amp;ROUNDUP(MONTH(SalesDataTable[[#This Row],[Order Date]])/3,0)</f>
        <v>Q2</v>
      </c>
      <c r="W907" s="6">
        <f>MONTH(SalesDataTable[[#This Row],[Order Date]])</f>
        <v>5</v>
      </c>
      <c r="X907" s="9" t="str">
        <f>TEXT(SalesDataTable[[#This Row],[Order Date]],"mmm")</f>
        <v>May</v>
      </c>
    </row>
    <row r="908" spans="1:24" ht="15.5">
      <c r="A908" s="3">
        <v>4364</v>
      </c>
      <c r="B908" s="4">
        <v>46167</v>
      </c>
      <c r="C908" s="12">
        <f>YEAR(SalesDataTable[[#This Row],[Order Date]])</f>
        <v>2026</v>
      </c>
      <c r="D908" s="15" t="str">
        <f>"Q"&amp;ROUNDUP(MONTH(SalesDataTable[[#This Row],[Order Date]])/3,0)</f>
        <v>Q2</v>
      </c>
      <c r="E908" s="12">
        <f>MONTH(SalesDataTable[[#This Row],[Order Date]])</f>
        <v>5</v>
      </c>
      <c r="F908" s="12" t="str">
        <f>TEXT(SalesDataTable[[#This Row],[Order Date]], "mmm")</f>
        <v>May</v>
      </c>
      <c r="G908" s="5" t="s">
        <v>0</v>
      </c>
      <c r="H908" s="5" t="s">
        <v>50</v>
      </c>
      <c r="I908" s="5" t="s">
        <v>19</v>
      </c>
      <c r="J908" s="5" t="s">
        <v>3</v>
      </c>
      <c r="K908" s="5" t="s">
        <v>34</v>
      </c>
      <c r="L908" s="5" t="s">
        <v>35</v>
      </c>
      <c r="M908" s="6">
        <v>1</v>
      </c>
      <c r="N908" s="7">
        <v>41</v>
      </c>
      <c r="O908" s="8">
        <v>0.05</v>
      </c>
      <c r="P908" s="7">
        <v>14.51</v>
      </c>
      <c r="Q908" s="7">
        <f t="shared" si="56"/>
        <v>38.949999999999996</v>
      </c>
      <c r="R908" s="7">
        <f t="shared" si="57"/>
        <v>14.51</v>
      </c>
      <c r="S908" s="7">
        <f t="shared" si="58"/>
        <v>24.439999999999998</v>
      </c>
      <c r="T908" s="9">
        <f t="shared" si="59"/>
        <v>0.62747111681643131</v>
      </c>
      <c r="U908" s="10">
        <f>YEAR(SalesDataTable[[#This Row],[Order Date]])</f>
        <v>2026</v>
      </c>
      <c r="V908" s="9" t="str">
        <f>"Q"&amp;ROUNDUP(MONTH(SalesDataTable[[#This Row],[Order Date]])/3,0)</f>
        <v>Q2</v>
      </c>
      <c r="W908" s="6">
        <f>MONTH(SalesDataTable[[#This Row],[Order Date]])</f>
        <v>5</v>
      </c>
      <c r="X908" s="9" t="str">
        <f>TEXT(SalesDataTable[[#This Row],[Order Date]],"mmm")</f>
        <v>May</v>
      </c>
    </row>
    <row r="909" spans="1:24" ht="15.5">
      <c r="A909" s="3">
        <v>4896</v>
      </c>
      <c r="B909" s="4">
        <v>46167</v>
      </c>
      <c r="C909" s="12">
        <f>YEAR(SalesDataTable[[#This Row],[Order Date]])</f>
        <v>2026</v>
      </c>
      <c r="D909" s="15" t="str">
        <f>"Q"&amp;ROUNDUP(MONTH(SalesDataTable[[#This Row],[Order Date]])/3,0)</f>
        <v>Q2</v>
      </c>
      <c r="E909" s="12">
        <f>MONTH(SalesDataTable[[#This Row],[Order Date]])</f>
        <v>5</v>
      </c>
      <c r="F909" s="12" t="str">
        <f>TEXT(SalesDataTable[[#This Row],[Order Date]], "mmm")</f>
        <v>May</v>
      </c>
      <c r="G909" s="5" t="s">
        <v>11</v>
      </c>
      <c r="H909" s="5" t="s">
        <v>25</v>
      </c>
      <c r="I909" s="5" t="s">
        <v>2</v>
      </c>
      <c r="J909" s="5" t="s">
        <v>3</v>
      </c>
      <c r="K909" s="5" t="s">
        <v>9</v>
      </c>
      <c r="L909" s="5" t="s">
        <v>46</v>
      </c>
      <c r="M909" s="6">
        <v>1</v>
      </c>
      <c r="N909" s="7">
        <v>72.33</v>
      </c>
      <c r="O909" s="8">
        <v>0.1</v>
      </c>
      <c r="P909" s="7">
        <v>32.61</v>
      </c>
      <c r="Q909" s="7">
        <f t="shared" si="56"/>
        <v>65.096999999999994</v>
      </c>
      <c r="R909" s="7">
        <f t="shared" si="57"/>
        <v>32.61</v>
      </c>
      <c r="S909" s="7">
        <f t="shared" si="58"/>
        <v>32.486999999999995</v>
      </c>
      <c r="T909" s="9">
        <f t="shared" si="59"/>
        <v>0.49905525600258072</v>
      </c>
      <c r="U909" s="10">
        <f>YEAR(SalesDataTable[[#This Row],[Order Date]])</f>
        <v>2026</v>
      </c>
      <c r="V909" s="9" t="str">
        <f>"Q"&amp;ROUNDUP(MONTH(SalesDataTable[[#This Row],[Order Date]])/3,0)</f>
        <v>Q2</v>
      </c>
      <c r="W909" s="6">
        <f>MONTH(SalesDataTable[[#This Row],[Order Date]])</f>
        <v>5</v>
      </c>
      <c r="X909" s="9" t="str">
        <f>TEXT(SalesDataTable[[#This Row],[Order Date]],"mmm")</f>
        <v>May</v>
      </c>
    </row>
    <row r="910" spans="1:24" ht="15.5">
      <c r="A910" s="3">
        <v>5109</v>
      </c>
      <c r="B910" s="4">
        <v>46167</v>
      </c>
      <c r="C910" s="12">
        <f>YEAR(SalesDataTable[[#This Row],[Order Date]])</f>
        <v>2026</v>
      </c>
      <c r="D910" s="15" t="str">
        <f>"Q"&amp;ROUNDUP(MONTH(SalesDataTable[[#This Row],[Order Date]])/3,0)</f>
        <v>Q2</v>
      </c>
      <c r="E910" s="12">
        <f>MONTH(SalesDataTable[[#This Row],[Order Date]])</f>
        <v>5</v>
      </c>
      <c r="F910" s="12" t="str">
        <f>TEXT(SalesDataTable[[#This Row],[Order Date]], "mmm")</f>
        <v>May</v>
      </c>
      <c r="G910" s="5" t="s">
        <v>20</v>
      </c>
      <c r="H910" s="5" t="s">
        <v>21</v>
      </c>
      <c r="I910" s="5" t="s">
        <v>2</v>
      </c>
      <c r="J910" s="5" t="s">
        <v>16</v>
      </c>
      <c r="K910" s="5" t="s">
        <v>23</v>
      </c>
      <c r="L910" s="5" t="s">
        <v>51</v>
      </c>
      <c r="M910" s="6">
        <v>2</v>
      </c>
      <c r="N910" s="7">
        <v>125.42</v>
      </c>
      <c r="O910" s="8">
        <v>0</v>
      </c>
      <c r="P910" s="7">
        <v>62.28</v>
      </c>
      <c r="Q910" s="7">
        <f t="shared" si="56"/>
        <v>250.84</v>
      </c>
      <c r="R910" s="7">
        <f t="shared" si="57"/>
        <v>124.56</v>
      </c>
      <c r="S910" s="7">
        <f t="shared" si="58"/>
        <v>126.28</v>
      </c>
      <c r="T910" s="9">
        <f t="shared" si="59"/>
        <v>0.50342848030617127</v>
      </c>
      <c r="U910" s="10">
        <f>YEAR(SalesDataTable[[#This Row],[Order Date]])</f>
        <v>2026</v>
      </c>
      <c r="V910" s="9" t="str">
        <f>"Q"&amp;ROUNDUP(MONTH(SalesDataTable[[#This Row],[Order Date]])/3,0)</f>
        <v>Q2</v>
      </c>
      <c r="W910" s="6">
        <f>MONTH(SalesDataTable[[#This Row],[Order Date]])</f>
        <v>5</v>
      </c>
      <c r="X910" s="9" t="str">
        <f>TEXT(SalesDataTable[[#This Row],[Order Date]],"mmm")</f>
        <v>May</v>
      </c>
    </row>
    <row r="911" spans="1:24" ht="15.5">
      <c r="A911" s="3">
        <v>289</v>
      </c>
      <c r="B911" s="4">
        <v>46168</v>
      </c>
      <c r="C911" s="12">
        <f>YEAR(SalesDataTable[[#This Row],[Order Date]])</f>
        <v>2026</v>
      </c>
      <c r="D911" s="15" t="str">
        <f>"Q"&amp;ROUNDUP(MONTH(SalesDataTable[[#This Row],[Order Date]])/3,0)</f>
        <v>Q2</v>
      </c>
      <c r="E911" s="12">
        <f>MONTH(SalesDataTable[[#This Row],[Order Date]])</f>
        <v>5</v>
      </c>
      <c r="F911" s="12" t="str">
        <f>TEXT(SalesDataTable[[#This Row],[Order Date]], "mmm")</f>
        <v>May</v>
      </c>
      <c r="G911" s="5" t="s">
        <v>0</v>
      </c>
      <c r="H911" s="5" t="s">
        <v>50</v>
      </c>
      <c r="I911" s="5" t="s">
        <v>2</v>
      </c>
      <c r="J911" s="5" t="s">
        <v>16</v>
      </c>
      <c r="K911" s="5" t="s">
        <v>4</v>
      </c>
      <c r="L911" s="5" t="s">
        <v>26</v>
      </c>
      <c r="M911" s="6">
        <v>2</v>
      </c>
      <c r="N911" s="7">
        <v>41.29</v>
      </c>
      <c r="O911" s="8">
        <v>0.15</v>
      </c>
      <c r="P911" s="7">
        <v>16.43</v>
      </c>
      <c r="Q911" s="7">
        <f t="shared" si="56"/>
        <v>70.192999999999998</v>
      </c>
      <c r="R911" s="7">
        <f t="shared" si="57"/>
        <v>32.86</v>
      </c>
      <c r="S911" s="7">
        <f t="shared" si="58"/>
        <v>37.332999999999998</v>
      </c>
      <c r="T911" s="9">
        <f t="shared" si="59"/>
        <v>0.531862151496588</v>
      </c>
      <c r="U911" s="10">
        <f>YEAR(SalesDataTable[[#This Row],[Order Date]])</f>
        <v>2026</v>
      </c>
      <c r="V911" s="9" t="str">
        <f>"Q"&amp;ROUNDUP(MONTH(SalesDataTable[[#This Row],[Order Date]])/3,0)</f>
        <v>Q2</v>
      </c>
      <c r="W911" s="6">
        <f>MONTH(SalesDataTable[[#This Row],[Order Date]])</f>
        <v>5</v>
      </c>
      <c r="X911" s="9" t="str">
        <f>TEXT(SalesDataTable[[#This Row],[Order Date]],"mmm")</f>
        <v>May</v>
      </c>
    </row>
    <row r="912" spans="1:24" ht="15.5">
      <c r="A912" s="3">
        <v>4092</v>
      </c>
      <c r="B912" s="4">
        <v>46168</v>
      </c>
      <c r="C912" s="12">
        <f>YEAR(SalesDataTable[[#This Row],[Order Date]])</f>
        <v>2026</v>
      </c>
      <c r="D912" s="15" t="str">
        <f>"Q"&amp;ROUNDUP(MONTH(SalesDataTable[[#This Row],[Order Date]])/3,0)</f>
        <v>Q2</v>
      </c>
      <c r="E912" s="12">
        <f>MONTH(SalesDataTable[[#This Row],[Order Date]])</f>
        <v>5</v>
      </c>
      <c r="F912" s="12" t="str">
        <f>TEXT(SalesDataTable[[#This Row],[Order Date]], "mmm")</f>
        <v>May</v>
      </c>
      <c r="G912" s="5" t="s">
        <v>20</v>
      </c>
      <c r="H912" s="5" t="s">
        <v>33</v>
      </c>
      <c r="I912" s="5" t="s">
        <v>8</v>
      </c>
      <c r="J912" s="5" t="s">
        <v>16</v>
      </c>
      <c r="K912" s="5" t="s">
        <v>14</v>
      </c>
      <c r="L912" s="5" t="s">
        <v>44</v>
      </c>
      <c r="M912" s="6">
        <v>8</v>
      </c>
      <c r="N912" s="7">
        <v>131.4</v>
      </c>
      <c r="O912" s="8">
        <v>0.05</v>
      </c>
      <c r="P912" s="7">
        <v>66.489999999999995</v>
      </c>
      <c r="Q912" s="7">
        <f t="shared" si="56"/>
        <v>998.64</v>
      </c>
      <c r="R912" s="7">
        <f t="shared" si="57"/>
        <v>531.91999999999996</v>
      </c>
      <c r="S912" s="7">
        <f t="shared" si="58"/>
        <v>466.72</v>
      </c>
      <c r="T912" s="9">
        <f t="shared" si="59"/>
        <v>0.46735560362092449</v>
      </c>
      <c r="U912" s="10">
        <f>YEAR(SalesDataTable[[#This Row],[Order Date]])</f>
        <v>2026</v>
      </c>
      <c r="V912" s="9" t="str">
        <f>"Q"&amp;ROUNDUP(MONTH(SalesDataTable[[#This Row],[Order Date]])/3,0)</f>
        <v>Q2</v>
      </c>
      <c r="W912" s="6">
        <f>MONTH(SalesDataTable[[#This Row],[Order Date]])</f>
        <v>5</v>
      </c>
      <c r="X912" s="9" t="str">
        <f>TEXT(SalesDataTable[[#This Row],[Order Date]],"mmm")</f>
        <v>May</v>
      </c>
    </row>
    <row r="913" spans="1:24" ht="15.5">
      <c r="A913" s="3">
        <v>4727</v>
      </c>
      <c r="B913" s="4">
        <v>46168</v>
      </c>
      <c r="C913" s="12">
        <f>YEAR(SalesDataTable[[#This Row],[Order Date]])</f>
        <v>2026</v>
      </c>
      <c r="D913" s="15" t="str">
        <f>"Q"&amp;ROUNDUP(MONTH(SalesDataTable[[#This Row],[Order Date]])/3,0)</f>
        <v>Q2</v>
      </c>
      <c r="E913" s="12">
        <f>MONTH(SalesDataTable[[#This Row],[Order Date]])</f>
        <v>5</v>
      </c>
      <c r="F913" s="12" t="str">
        <f>TEXT(SalesDataTable[[#This Row],[Order Date]], "mmm")</f>
        <v>May</v>
      </c>
      <c r="G913" s="5" t="s">
        <v>11</v>
      </c>
      <c r="H913" s="5" t="s">
        <v>52</v>
      </c>
      <c r="I913" s="5" t="s">
        <v>2</v>
      </c>
      <c r="J913" s="5" t="s">
        <v>13</v>
      </c>
      <c r="K913" s="5" t="s">
        <v>9</v>
      </c>
      <c r="L913" s="5" t="s">
        <v>17</v>
      </c>
      <c r="M913" s="6">
        <v>4</v>
      </c>
      <c r="N913" s="7">
        <v>140.66999999999999</v>
      </c>
      <c r="O913" s="8">
        <v>0</v>
      </c>
      <c r="P913" s="7">
        <v>80.72</v>
      </c>
      <c r="Q913" s="7">
        <f t="shared" si="56"/>
        <v>562.67999999999995</v>
      </c>
      <c r="R913" s="7">
        <f t="shared" si="57"/>
        <v>322.88</v>
      </c>
      <c r="S913" s="7">
        <f t="shared" si="58"/>
        <v>239.79999999999995</v>
      </c>
      <c r="T913" s="9">
        <f t="shared" si="59"/>
        <v>0.42617473519584842</v>
      </c>
      <c r="U913" s="10">
        <f>YEAR(SalesDataTable[[#This Row],[Order Date]])</f>
        <v>2026</v>
      </c>
      <c r="V913" s="9" t="str">
        <f>"Q"&amp;ROUNDUP(MONTH(SalesDataTable[[#This Row],[Order Date]])/3,0)</f>
        <v>Q2</v>
      </c>
      <c r="W913" s="6">
        <f>MONTH(SalesDataTable[[#This Row],[Order Date]])</f>
        <v>5</v>
      </c>
      <c r="X913" s="9" t="str">
        <f>TEXT(SalesDataTable[[#This Row],[Order Date]],"mmm")</f>
        <v>May</v>
      </c>
    </row>
    <row r="914" spans="1:24" ht="15.5">
      <c r="A914" s="3">
        <v>4753</v>
      </c>
      <c r="B914" s="4">
        <v>46168</v>
      </c>
      <c r="C914" s="12">
        <f>YEAR(SalesDataTable[[#This Row],[Order Date]])</f>
        <v>2026</v>
      </c>
      <c r="D914" s="15" t="str">
        <f>"Q"&amp;ROUNDUP(MONTH(SalesDataTable[[#This Row],[Order Date]])/3,0)</f>
        <v>Q2</v>
      </c>
      <c r="E914" s="12">
        <f>MONTH(SalesDataTable[[#This Row],[Order Date]])</f>
        <v>5</v>
      </c>
      <c r="F914" s="12" t="str">
        <f>TEXT(SalesDataTable[[#This Row],[Order Date]], "mmm")</f>
        <v>May</v>
      </c>
      <c r="G914" s="5" t="s">
        <v>20</v>
      </c>
      <c r="H914" s="5" t="s">
        <v>33</v>
      </c>
      <c r="I914" s="5" t="s">
        <v>2</v>
      </c>
      <c r="J914" s="5" t="s">
        <v>3</v>
      </c>
      <c r="K914" s="5" t="s">
        <v>34</v>
      </c>
      <c r="L914" s="5" t="s">
        <v>42</v>
      </c>
      <c r="M914" s="6">
        <v>1</v>
      </c>
      <c r="N914" s="7">
        <v>36.659999999999997</v>
      </c>
      <c r="O914" s="8">
        <v>0.05</v>
      </c>
      <c r="P914" s="7">
        <v>13.51</v>
      </c>
      <c r="Q914" s="7">
        <f t="shared" si="56"/>
        <v>34.826999999999998</v>
      </c>
      <c r="R914" s="7">
        <f t="shared" si="57"/>
        <v>13.51</v>
      </c>
      <c r="S914" s="7">
        <f t="shared" si="58"/>
        <v>21.317</v>
      </c>
      <c r="T914" s="9">
        <f t="shared" si="59"/>
        <v>0.61208257960777557</v>
      </c>
      <c r="U914" s="10">
        <f>YEAR(SalesDataTable[[#This Row],[Order Date]])</f>
        <v>2026</v>
      </c>
      <c r="V914" s="9" t="str">
        <f>"Q"&amp;ROUNDUP(MONTH(SalesDataTable[[#This Row],[Order Date]])/3,0)</f>
        <v>Q2</v>
      </c>
      <c r="W914" s="6">
        <f>MONTH(SalesDataTable[[#This Row],[Order Date]])</f>
        <v>5</v>
      </c>
      <c r="X914" s="9" t="str">
        <f>TEXT(SalesDataTable[[#This Row],[Order Date]],"mmm")</f>
        <v>May</v>
      </c>
    </row>
    <row r="915" spans="1:24" ht="15.5">
      <c r="A915" s="3">
        <v>942</v>
      </c>
      <c r="B915" s="4">
        <v>46169</v>
      </c>
      <c r="C915" s="12">
        <f>YEAR(SalesDataTable[[#This Row],[Order Date]])</f>
        <v>2026</v>
      </c>
      <c r="D915" s="15" t="str">
        <f>"Q"&amp;ROUNDUP(MONTH(SalesDataTable[[#This Row],[Order Date]])/3,0)</f>
        <v>Q2</v>
      </c>
      <c r="E915" s="12">
        <f>MONTH(SalesDataTable[[#This Row],[Order Date]])</f>
        <v>5</v>
      </c>
      <c r="F915" s="12" t="str">
        <f>TEXT(SalesDataTable[[#This Row],[Order Date]], "mmm")</f>
        <v>May</v>
      </c>
      <c r="G915" s="5" t="s">
        <v>20</v>
      </c>
      <c r="H915" s="5" t="s">
        <v>21</v>
      </c>
      <c r="I915" s="5" t="s">
        <v>2</v>
      </c>
      <c r="J915" s="5" t="s">
        <v>3</v>
      </c>
      <c r="K915" s="5" t="s">
        <v>14</v>
      </c>
      <c r="L915" s="5" t="s">
        <v>32</v>
      </c>
      <c r="M915" s="6">
        <v>1</v>
      </c>
      <c r="N915" s="7">
        <v>46.28</v>
      </c>
      <c r="O915" s="8">
        <v>0.05</v>
      </c>
      <c r="P915" s="7">
        <v>17.95</v>
      </c>
      <c r="Q915" s="7">
        <f t="shared" si="56"/>
        <v>43.966000000000001</v>
      </c>
      <c r="R915" s="7">
        <f t="shared" si="57"/>
        <v>17.95</v>
      </c>
      <c r="S915" s="7">
        <f t="shared" si="58"/>
        <v>26.016000000000002</v>
      </c>
      <c r="T915" s="9">
        <f t="shared" si="59"/>
        <v>0.591729973161079</v>
      </c>
      <c r="U915" s="10">
        <f>YEAR(SalesDataTable[[#This Row],[Order Date]])</f>
        <v>2026</v>
      </c>
      <c r="V915" s="9" t="str">
        <f>"Q"&amp;ROUNDUP(MONTH(SalesDataTable[[#This Row],[Order Date]])/3,0)</f>
        <v>Q2</v>
      </c>
      <c r="W915" s="6">
        <f>MONTH(SalesDataTable[[#This Row],[Order Date]])</f>
        <v>5</v>
      </c>
      <c r="X915" s="9" t="str">
        <f>TEXT(SalesDataTable[[#This Row],[Order Date]],"mmm")</f>
        <v>May</v>
      </c>
    </row>
    <row r="916" spans="1:24" ht="15.5">
      <c r="A916" s="3">
        <v>1755</v>
      </c>
      <c r="B916" s="4">
        <v>46169</v>
      </c>
      <c r="C916" s="12">
        <f>YEAR(SalesDataTable[[#This Row],[Order Date]])</f>
        <v>2026</v>
      </c>
      <c r="D916" s="15" t="str">
        <f>"Q"&amp;ROUNDUP(MONTH(SalesDataTable[[#This Row],[Order Date]])/3,0)</f>
        <v>Q2</v>
      </c>
      <c r="E916" s="12">
        <f>MONTH(SalesDataTable[[#This Row],[Order Date]])</f>
        <v>5</v>
      </c>
      <c r="F916" s="12" t="str">
        <f>TEXT(SalesDataTable[[#This Row],[Order Date]], "mmm")</f>
        <v>May</v>
      </c>
      <c r="G916" s="5" t="s">
        <v>20</v>
      </c>
      <c r="H916" s="5" t="s">
        <v>47</v>
      </c>
      <c r="I916" s="5" t="s">
        <v>28</v>
      </c>
      <c r="J916" s="5" t="s">
        <v>3</v>
      </c>
      <c r="K916" s="5" t="s">
        <v>9</v>
      </c>
      <c r="L916" s="5" t="s">
        <v>10</v>
      </c>
      <c r="M916" s="6">
        <v>2</v>
      </c>
      <c r="N916" s="7">
        <v>92.12</v>
      </c>
      <c r="O916" s="8">
        <v>0</v>
      </c>
      <c r="P916" s="7">
        <v>46.64</v>
      </c>
      <c r="Q916" s="7">
        <f t="shared" si="56"/>
        <v>184.24</v>
      </c>
      <c r="R916" s="7">
        <f t="shared" si="57"/>
        <v>93.28</v>
      </c>
      <c r="S916" s="7">
        <f t="shared" si="58"/>
        <v>90.960000000000008</v>
      </c>
      <c r="T916" s="9">
        <f t="shared" si="59"/>
        <v>0.49370386452453324</v>
      </c>
      <c r="U916" s="10">
        <f>YEAR(SalesDataTable[[#This Row],[Order Date]])</f>
        <v>2026</v>
      </c>
      <c r="V916" s="9" t="str">
        <f>"Q"&amp;ROUNDUP(MONTH(SalesDataTable[[#This Row],[Order Date]])/3,0)</f>
        <v>Q2</v>
      </c>
      <c r="W916" s="6">
        <f>MONTH(SalesDataTable[[#This Row],[Order Date]])</f>
        <v>5</v>
      </c>
      <c r="X916" s="9" t="str">
        <f>TEXT(SalesDataTable[[#This Row],[Order Date]],"mmm")</f>
        <v>May</v>
      </c>
    </row>
    <row r="917" spans="1:24" ht="15.5">
      <c r="A917" s="3">
        <v>3073</v>
      </c>
      <c r="B917" s="4">
        <v>46169</v>
      </c>
      <c r="C917" s="12">
        <f>YEAR(SalesDataTable[[#This Row],[Order Date]])</f>
        <v>2026</v>
      </c>
      <c r="D917" s="15" t="str">
        <f>"Q"&amp;ROUNDUP(MONTH(SalesDataTable[[#This Row],[Order Date]])/3,0)</f>
        <v>Q2</v>
      </c>
      <c r="E917" s="12">
        <f>MONTH(SalesDataTable[[#This Row],[Order Date]])</f>
        <v>5</v>
      </c>
      <c r="F917" s="12" t="str">
        <f>TEXT(SalesDataTable[[#This Row],[Order Date]], "mmm")</f>
        <v>May</v>
      </c>
      <c r="G917" s="5" t="s">
        <v>20</v>
      </c>
      <c r="H917" s="5" t="s">
        <v>47</v>
      </c>
      <c r="I917" s="5" t="s">
        <v>2</v>
      </c>
      <c r="J917" s="5" t="s">
        <v>3</v>
      </c>
      <c r="K917" s="5" t="s">
        <v>34</v>
      </c>
      <c r="L917" s="5" t="s">
        <v>35</v>
      </c>
      <c r="M917" s="6">
        <v>3</v>
      </c>
      <c r="N917" s="7">
        <v>39.549999999999997</v>
      </c>
      <c r="O917" s="8">
        <v>0</v>
      </c>
      <c r="P917" s="7">
        <v>14.87</v>
      </c>
      <c r="Q917" s="7">
        <f t="shared" si="56"/>
        <v>118.64999999999999</v>
      </c>
      <c r="R917" s="7">
        <f t="shared" si="57"/>
        <v>44.61</v>
      </c>
      <c r="S917" s="7">
        <f t="shared" si="58"/>
        <v>74.039999999999992</v>
      </c>
      <c r="T917" s="9">
        <f t="shared" si="59"/>
        <v>0.6240202275600506</v>
      </c>
      <c r="U917" s="10">
        <f>YEAR(SalesDataTable[[#This Row],[Order Date]])</f>
        <v>2026</v>
      </c>
      <c r="V917" s="9" t="str">
        <f>"Q"&amp;ROUNDUP(MONTH(SalesDataTable[[#This Row],[Order Date]])/3,0)</f>
        <v>Q2</v>
      </c>
      <c r="W917" s="6">
        <f>MONTH(SalesDataTable[[#This Row],[Order Date]])</f>
        <v>5</v>
      </c>
      <c r="X917" s="9" t="str">
        <f>TEXT(SalesDataTable[[#This Row],[Order Date]],"mmm")</f>
        <v>May</v>
      </c>
    </row>
    <row r="918" spans="1:24" ht="15.5">
      <c r="A918" s="3">
        <v>4230</v>
      </c>
      <c r="B918" s="4">
        <v>46169</v>
      </c>
      <c r="C918" s="12">
        <f>YEAR(SalesDataTable[[#This Row],[Order Date]])</f>
        <v>2026</v>
      </c>
      <c r="D918" s="15" t="str">
        <f>"Q"&amp;ROUNDUP(MONTH(SalesDataTable[[#This Row],[Order Date]])/3,0)</f>
        <v>Q2</v>
      </c>
      <c r="E918" s="12">
        <f>MONTH(SalesDataTable[[#This Row],[Order Date]])</f>
        <v>5</v>
      </c>
      <c r="F918" s="12" t="str">
        <f>TEXT(SalesDataTable[[#This Row],[Order Date]], "mmm")</f>
        <v>May</v>
      </c>
      <c r="G918" s="5" t="s">
        <v>0</v>
      </c>
      <c r="H918" s="5" t="s">
        <v>1</v>
      </c>
      <c r="I918" s="5" t="s">
        <v>19</v>
      </c>
      <c r="J918" s="5" t="s">
        <v>13</v>
      </c>
      <c r="K918" s="5" t="s">
        <v>4</v>
      </c>
      <c r="L918" s="5" t="s">
        <v>5</v>
      </c>
      <c r="M918" s="6">
        <v>1</v>
      </c>
      <c r="N918" s="7">
        <v>83.3</v>
      </c>
      <c r="O918" s="8">
        <v>0</v>
      </c>
      <c r="P918" s="7">
        <v>41.93</v>
      </c>
      <c r="Q918" s="7">
        <f t="shared" si="56"/>
        <v>83.3</v>
      </c>
      <c r="R918" s="7">
        <f t="shared" si="57"/>
        <v>41.93</v>
      </c>
      <c r="S918" s="7">
        <f t="shared" si="58"/>
        <v>41.37</v>
      </c>
      <c r="T918" s="9">
        <f t="shared" si="59"/>
        <v>0.49663865546218489</v>
      </c>
      <c r="U918" s="10">
        <f>YEAR(SalesDataTable[[#This Row],[Order Date]])</f>
        <v>2026</v>
      </c>
      <c r="V918" s="9" t="str">
        <f>"Q"&amp;ROUNDUP(MONTH(SalesDataTable[[#This Row],[Order Date]])/3,0)</f>
        <v>Q2</v>
      </c>
      <c r="W918" s="6">
        <f>MONTH(SalesDataTable[[#This Row],[Order Date]])</f>
        <v>5</v>
      </c>
      <c r="X918" s="9" t="str">
        <f>TEXT(SalesDataTable[[#This Row],[Order Date]],"mmm")</f>
        <v>May</v>
      </c>
    </row>
    <row r="919" spans="1:24" ht="15.5">
      <c r="A919" s="3">
        <v>644</v>
      </c>
      <c r="B919" s="4">
        <v>46170</v>
      </c>
      <c r="C919" s="12">
        <f>YEAR(SalesDataTable[[#This Row],[Order Date]])</f>
        <v>2026</v>
      </c>
      <c r="D919" s="15" t="str">
        <f>"Q"&amp;ROUNDUP(MONTH(SalesDataTable[[#This Row],[Order Date]])/3,0)</f>
        <v>Q2</v>
      </c>
      <c r="E919" s="12">
        <f>MONTH(SalesDataTable[[#This Row],[Order Date]])</f>
        <v>5</v>
      </c>
      <c r="F919" s="12" t="str">
        <f>TEXT(SalesDataTable[[#This Row],[Order Date]], "mmm")</f>
        <v>May</v>
      </c>
      <c r="G919" s="5" t="s">
        <v>20</v>
      </c>
      <c r="H919" s="5" t="s">
        <v>47</v>
      </c>
      <c r="I919" s="5" t="s">
        <v>19</v>
      </c>
      <c r="J919" s="5" t="s">
        <v>13</v>
      </c>
      <c r="K919" s="5" t="s">
        <v>9</v>
      </c>
      <c r="L919" s="5" t="s">
        <v>10</v>
      </c>
      <c r="M919" s="6">
        <v>2</v>
      </c>
      <c r="N919" s="7">
        <v>93.84</v>
      </c>
      <c r="O919" s="8">
        <v>0</v>
      </c>
      <c r="P919" s="7">
        <v>44.72</v>
      </c>
      <c r="Q919" s="7">
        <f t="shared" si="56"/>
        <v>187.68</v>
      </c>
      <c r="R919" s="7">
        <f t="shared" si="57"/>
        <v>89.44</v>
      </c>
      <c r="S919" s="7">
        <f t="shared" si="58"/>
        <v>98.240000000000009</v>
      </c>
      <c r="T919" s="9">
        <f t="shared" si="59"/>
        <v>0.52344416027280483</v>
      </c>
      <c r="U919" s="10">
        <f>YEAR(SalesDataTable[[#This Row],[Order Date]])</f>
        <v>2026</v>
      </c>
      <c r="V919" s="9" t="str">
        <f>"Q"&amp;ROUNDUP(MONTH(SalesDataTable[[#This Row],[Order Date]])/3,0)</f>
        <v>Q2</v>
      </c>
      <c r="W919" s="6">
        <f>MONTH(SalesDataTable[[#This Row],[Order Date]])</f>
        <v>5</v>
      </c>
      <c r="X919" s="9" t="str">
        <f>TEXT(SalesDataTable[[#This Row],[Order Date]],"mmm")</f>
        <v>May</v>
      </c>
    </row>
    <row r="920" spans="1:24" ht="15.5">
      <c r="A920" s="3">
        <v>1122</v>
      </c>
      <c r="B920" s="4">
        <v>46170</v>
      </c>
      <c r="C920" s="12">
        <f>YEAR(SalesDataTable[[#This Row],[Order Date]])</f>
        <v>2026</v>
      </c>
      <c r="D920" s="15" t="str">
        <f>"Q"&amp;ROUNDUP(MONTH(SalesDataTable[[#This Row],[Order Date]])/3,0)</f>
        <v>Q2</v>
      </c>
      <c r="E920" s="12">
        <f>MONTH(SalesDataTable[[#This Row],[Order Date]])</f>
        <v>5</v>
      </c>
      <c r="F920" s="12" t="str">
        <f>TEXT(SalesDataTable[[#This Row],[Order Date]], "mmm")</f>
        <v>May</v>
      </c>
      <c r="G920" s="5" t="s">
        <v>11</v>
      </c>
      <c r="H920" s="5" t="s">
        <v>52</v>
      </c>
      <c r="I920" s="5" t="s">
        <v>2</v>
      </c>
      <c r="J920" s="5" t="s">
        <v>3</v>
      </c>
      <c r="K920" s="5" t="s">
        <v>4</v>
      </c>
      <c r="L920" s="5" t="s">
        <v>22</v>
      </c>
      <c r="M920" s="6">
        <v>2</v>
      </c>
      <c r="N920" s="7">
        <v>51.25</v>
      </c>
      <c r="O920" s="8">
        <v>0</v>
      </c>
      <c r="P920" s="7">
        <v>22.57</v>
      </c>
      <c r="Q920" s="7">
        <f t="shared" si="56"/>
        <v>102.5</v>
      </c>
      <c r="R920" s="7">
        <f t="shared" si="57"/>
        <v>45.14</v>
      </c>
      <c r="S920" s="7">
        <f t="shared" si="58"/>
        <v>57.36</v>
      </c>
      <c r="T920" s="9">
        <f t="shared" si="59"/>
        <v>0.55960975609756092</v>
      </c>
      <c r="U920" s="10">
        <f>YEAR(SalesDataTable[[#This Row],[Order Date]])</f>
        <v>2026</v>
      </c>
      <c r="V920" s="9" t="str">
        <f>"Q"&amp;ROUNDUP(MONTH(SalesDataTable[[#This Row],[Order Date]])/3,0)</f>
        <v>Q2</v>
      </c>
      <c r="W920" s="6">
        <f>MONTH(SalesDataTable[[#This Row],[Order Date]])</f>
        <v>5</v>
      </c>
      <c r="X920" s="9" t="str">
        <f>TEXT(SalesDataTable[[#This Row],[Order Date]],"mmm")</f>
        <v>May</v>
      </c>
    </row>
    <row r="921" spans="1:24" ht="15.5">
      <c r="A921" s="3">
        <v>2019</v>
      </c>
      <c r="B921" s="4">
        <v>46170</v>
      </c>
      <c r="C921" s="12">
        <f>YEAR(SalesDataTable[[#This Row],[Order Date]])</f>
        <v>2026</v>
      </c>
      <c r="D921" s="15" t="str">
        <f>"Q"&amp;ROUNDUP(MONTH(SalesDataTable[[#This Row],[Order Date]])/3,0)</f>
        <v>Q2</v>
      </c>
      <c r="E921" s="12">
        <f>MONTH(SalesDataTable[[#This Row],[Order Date]])</f>
        <v>5</v>
      </c>
      <c r="F921" s="12" t="str">
        <f>TEXT(SalesDataTable[[#This Row],[Order Date]], "mmm")</f>
        <v>May</v>
      </c>
      <c r="G921" s="5" t="s">
        <v>20</v>
      </c>
      <c r="H921" s="5" t="s">
        <v>47</v>
      </c>
      <c r="I921" s="5" t="s">
        <v>8</v>
      </c>
      <c r="J921" s="5" t="s">
        <v>16</v>
      </c>
      <c r="K921" s="5" t="s">
        <v>4</v>
      </c>
      <c r="L921" s="5" t="s">
        <v>5</v>
      </c>
      <c r="M921" s="6">
        <v>8</v>
      </c>
      <c r="N921" s="7">
        <v>80.13</v>
      </c>
      <c r="O921" s="8">
        <v>0.1</v>
      </c>
      <c r="P921" s="7">
        <v>43.8</v>
      </c>
      <c r="Q921" s="7">
        <f t="shared" si="56"/>
        <v>576.93600000000004</v>
      </c>
      <c r="R921" s="7">
        <f t="shared" si="57"/>
        <v>350.4</v>
      </c>
      <c r="S921" s="7">
        <f t="shared" si="58"/>
        <v>226.53600000000006</v>
      </c>
      <c r="T921" s="9">
        <f t="shared" si="59"/>
        <v>0.39265360455925796</v>
      </c>
      <c r="U921" s="10">
        <f>YEAR(SalesDataTable[[#This Row],[Order Date]])</f>
        <v>2026</v>
      </c>
      <c r="V921" s="9" t="str">
        <f>"Q"&amp;ROUNDUP(MONTH(SalesDataTable[[#This Row],[Order Date]])/3,0)</f>
        <v>Q2</v>
      </c>
      <c r="W921" s="6">
        <f>MONTH(SalesDataTable[[#This Row],[Order Date]])</f>
        <v>5</v>
      </c>
      <c r="X921" s="9" t="str">
        <f>TEXT(SalesDataTable[[#This Row],[Order Date]],"mmm")</f>
        <v>May</v>
      </c>
    </row>
    <row r="922" spans="1:24" ht="15.5">
      <c r="A922" s="3">
        <v>2432</v>
      </c>
      <c r="B922" s="4">
        <v>46170</v>
      </c>
      <c r="C922" s="12">
        <f>YEAR(SalesDataTable[[#This Row],[Order Date]])</f>
        <v>2026</v>
      </c>
      <c r="D922" s="15" t="str">
        <f>"Q"&amp;ROUNDUP(MONTH(SalesDataTable[[#This Row],[Order Date]])/3,0)</f>
        <v>Q2</v>
      </c>
      <c r="E922" s="12">
        <f>MONTH(SalesDataTable[[#This Row],[Order Date]])</f>
        <v>5</v>
      </c>
      <c r="F922" s="12" t="str">
        <f>TEXT(SalesDataTable[[#This Row],[Order Date]], "mmm")</f>
        <v>May</v>
      </c>
      <c r="G922" s="5" t="s">
        <v>6</v>
      </c>
      <c r="H922" s="5" t="s">
        <v>43</v>
      </c>
      <c r="I922" s="5" t="s">
        <v>2</v>
      </c>
      <c r="J922" s="5" t="s">
        <v>3</v>
      </c>
      <c r="K922" s="5" t="s">
        <v>34</v>
      </c>
      <c r="L922" s="5" t="s">
        <v>35</v>
      </c>
      <c r="M922" s="6">
        <v>1</v>
      </c>
      <c r="N922" s="7">
        <v>41.13</v>
      </c>
      <c r="O922" s="8">
        <v>0</v>
      </c>
      <c r="P922" s="7">
        <v>14.8</v>
      </c>
      <c r="Q922" s="7">
        <f t="shared" si="56"/>
        <v>41.13</v>
      </c>
      <c r="R922" s="7">
        <f t="shared" si="57"/>
        <v>14.8</v>
      </c>
      <c r="S922" s="7">
        <f t="shared" si="58"/>
        <v>26.330000000000002</v>
      </c>
      <c r="T922" s="9">
        <f t="shared" si="59"/>
        <v>0.64016532944322879</v>
      </c>
      <c r="U922" s="10">
        <f>YEAR(SalesDataTable[[#This Row],[Order Date]])</f>
        <v>2026</v>
      </c>
      <c r="V922" s="9" t="str">
        <f>"Q"&amp;ROUNDUP(MONTH(SalesDataTable[[#This Row],[Order Date]])/3,0)</f>
        <v>Q2</v>
      </c>
      <c r="W922" s="6">
        <f>MONTH(SalesDataTable[[#This Row],[Order Date]])</f>
        <v>5</v>
      </c>
      <c r="X922" s="9" t="str">
        <f>TEXT(SalesDataTable[[#This Row],[Order Date]],"mmm")</f>
        <v>May</v>
      </c>
    </row>
    <row r="923" spans="1:24" ht="15.5">
      <c r="A923" s="3">
        <v>2989</v>
      </c>
      <c r="B923" s="4">
        <v>46170</v>
      </c>
      <c r="C923" s="12">
        <f>YEAR(SalesDataTable[[#This Row],[Order Date]])</f>
        <v>2026</v>
      </c>
      <c r="D923" s="15" t="str">
        <f>"Q"&amp;ROUNDUP(MONTH(SalesDataTable[[#This Row],[Order Date]])/3,0)</f>
        <v>Q2</v>
      </c>
      <c r="E923" s="12">
        <f>MONTH(SalesDataTable[[#This Row],[Order Date]])</f>
        <v>5</v>
      </c>
      <c r="F923" s="12" t="str">
        <f>TEXT(SalesDataTable[[#This Row],[Order Date]], "mmm")</f>
        <v>May</v>
      </c>
      <c r="G923" s="5" t="s">
        <v>20</v>
      </c>
      <c r="H923" s="5" t="s">
        <v>47</v>
      </c>
      <c r="I923" s="5" t="s">
        <v>2</v>
      </c>
      <c r="J923" s="5" t="s">
        <v>3</v>
      </c>
      <c r="K923" s="5" t="s">
        <v>23</v>
      </c>
      <c r="L923" s="5" t="s">
        <v>40</v>
      </c>
      <c r="M923" s="6">
        <v>1</v>
      </c>
      <c r="N923" s="7">
        <v>81.28</v>
      </c>
      <c r="O923" s="8">
        <v>0.15</v>
      </c>
      <c r="P923" s="7">
        <v>39.020000000000003</v>
      </c>
      <c r="Q923" s="7">
        <f t="shared" si="56"/>
        <v>69.087999999999994</v>
      </c>
      <c r="R923" s="7">
        <f t="shared" si="57"/>
        <v>39.020000000000003</v>
      </c>
      <c r="S923" s="7">
        <f t="shared" si="58"/>
        <v>30.067999999999991</v>
      </c>
      <c r="T923" s="9">
        <f t="shared" si="59"/>
        <v>0.43521306160259371</v>
      </c>
      <c r="U923" s="10">
        <f>YEAR(SalesDataTable[[#This Row],[Order Date]])</f>
        <v>2026</v>
      </c>
      <c r="V923" s="9" t="str">
        <f>"Q"&amp;ROUNDUP(MONTH(SalesDataTable[[#This Row],[Order Date]])/3,0)</f>
        <v>Q2</v>
      </c>
      <c r="W923" s="6">
        <f>MONTH(SalesDataTable[[#This Row],[Order Date]])</f>
        <v>5</v>
      </c>
      <c r="X923" s="9" t="str">
        <f>TEXT(SalesDataTable[[#This Row],[Order Date]],"mmm")</f>
        <v>May</v>
      </c>
    </row>
    <row r="924" spans="1:24" ht="15.5">
      <c r="A924" s="3">
        <v>3019</v>
      </c>
      <c r="B924" s="4">
        <v>46170</v>
      </c>
      <c r="C924" s="12">
        <f>YEAR(SalesDataTable[[#This Row],[Order Date]])</f>
        <v>2026</v>
      </c>
      <c r="D924" s="15" t="str">
        <f>"Q"&amp;ROUNDUP(MONTH(SalesDataTable[[#This Row],[Order Date]])/3,0)</f>
        <v>Q2</v>
      </c>
      <c r="E924" s="12">
        <f>MONTH(SalesDataTable[[#This Row],[Order Date]])</f>
        <v>5</v>
      </c>
      <c r="F924" s="12" t="str">
        <f>TEXT(SalesDataTable[[#This Row],[Order Date]], "mmm")</f>
        <v>May</v>
      </c>
      <c r="G924" s="5" t="s">
        <v>11</v>
      </c>
      <c r="H924" s="5" t="s">
        <v>18</v>
      </c>
      <c r="I924" s="5" t="s">
        <v>2</v>
      </c>
      <c r="J924" s="5" t="s">
        <v>16</v>
      </c>
      <c r="K924" s="5" t="s">
        <v>14</v>
      </c>
      <c r="L924" s="5" t="s">
        <v>32</v>
      </c>
      <c r="M924" s="6">
        <v>1</v>
      </c>
      <c r="N924" s="7">
        <v>46.19</v>
      </c>
      <c r="O924" s="8">
        <v>0</v>
      </c>
      <c r="P924" s="7">
        <v>18.329999999999998</v>
      </c>
      <c r="Q924" s="7">
        <f t="shared" si="56"/>
        <v>46.19</v>
      </c>
      <c r="R924" s="7">
        <f t="shared" si="57"/>
        <v>18.329999999999998</v>
      </c>
      <c r="S924" s="7">
        <f t="shared" si="58"/>
        <v>27.86</v>
      </c>
      <c r="T924" s="9">
        <f t="shared" si="59"/>
        <v>0.60316085732842606</v>
      </c>
      <c r="U924" s="10">
        <f>YEAR(SalesDataTable[[#This Row],[Order Date]])</f>
        <v>2026</v>
      </c>
      <c r="V924" s="9" t="str">
        <f>"Q"&amp;ROUNDUP(MONTH(SalesDataTable[[#This Row],[Order Date]])/3,0)</f>
        <v>Q2</v>
      </c>
      <c r="W924" s="6">
        <f>MONTH(SalesDataTable[[#This Row],[Order Date]])</f>
        <v>5</v>
      </c>
      <c r="X924" s="9" t="str">
        <f>TEXT(SalesDataTable[[#This Row],[Order Date]],"mmm")</f>
        <v>May</v>
      </c>
    </row>
    <row r="925" spans="1:24" ht="15.5">
      <c r="A925" s="3">
        <v>3798</v>
      </c>
      <c r="B925" s="4">
        <v>46170</v>
      </c>
      <c r="C925" s="12">
        <f>YEAR(SalesDataTable[[#This Row],[Order Date]])</f>
        <v>2026</v>
      </c>
      <c r="D925" s="15" t="str">
        <f>"Q"&amp;ROUNDUP(MONTH(SalesDataTable[[#This Row],[Order Date]])/3,0)</f>
        <v>Q2</v>
      </c>
      <c r="E925" s="12">
        <f>MONTH(SalesDataTable[[#This Row],[Order Date]])</f>
        <v>5</v>
      </c>
      <c r="F925" s="12" t="str">
        <f>TEXT(SalesDataTable[[#This Row],[Order Date]], "mmm")</f>
        <v>May</v>
      </c>
      <c r="G925" s="5" t="s">
        <v>20</v>
      </c>
      <c r="H925" s="5" t="s">
        <v>33</v>
      </c>
      <c r="I925" s="5" t="s">
        <v>2</v>
      </c>
      <c r="J925" s="5" t="s">
        <v>3</v>
      </c>
      <c r="K925" s="5" t="s">
        <v>9</v>
      </c>
      <c r="L925" s="5" t="s">
        <v>37</v>
      </c>
      <c r="M925" s="6">
        <v>3</v>
      </c>
      <c r="N925" s="7">
        <v>156.58000000000001</v>
      </c>
      <c r="O925" s="8">
        <v>0</v>
      </c>
      <c r="P925" s="7">
        <v>79.099999999999994</v>
      </c>
      <c r="Q925" s="7">
        <f t="shared" si="56"/>
        <v>469.74</v>
      </c>
      <c r="R925" s="7">
        <f t="shared" si="57"/>
        <v>237.29999999999998</v>
      </c>
      <c r="S925" s="7">
        <f t="shared" si="58"/>
        <v>232.44000000000003</v>
      </c>
      <c r="T925" s="9">
        <f t="shared" si="59"/>
        <v>0.49482692553327379</v>
      </c>
      <c r="U925" s="10">
        <f>YEAR(SalesDataTable[[#This Row],[Order Date]])</f>
        <v>2026</v>
      </c>
      <c r="V925" s="9" t="str">
        <f>"Q"&amp;ROUNDUP(MONTH(SalesDataTable[[#This Row],[Order Date]])/3,0)</f>
        <v>Q2</v>
      </c>
      <c r="W925" s="6">
        <f>MONTH(SalesDataTable[[#This Row],[Order Date]])</f>
        <v>5</v>
      </c>
      <c r="X925" s="9" t="str">
        <f>TEXT(SalesDataTable[[#This Row],[Order Date]],"mmm")</f>
        <v>May</v>
      </c>
    </row>
    <row r="926" spans="1:24" ht="15.5">
      <c r="A926" s="3">
        <v>3862</v>
      </c>
      <c r="B926" s="4">
        <v>46170</v>
      </c>
      <c r="C926" s="12">
        <f>YEAR(SalesDataTable[[#This Row],[Order Date]])</f>
        <v>2026</v>
      </c>
      <c r="D926" s="15" t="str">
        <f>"Q"&amp;ROUNDUP(MONTH(SalesDataTable[[#This Row],[Order Date]])/3,0)</f>
        <v>Q2</v>
      </c>
      <c r="E926" s="12">
        <f>MONTH(SalesDataTable[[#This Row],[Order Date]])</f>
        <v>5</v>
      </c>
      <c r="F926" s="12" t="str">
        <f>TEXT(SalesDataTable[[#This Row],[Order Date]], "mmm")</f>
        <v>May</v>
      </c>
      <c r="G926" s="5" t="s">
        <v>20</v>
      </c>
      <c r="H926" s="5" t="s">
        <v>47</v>
      </c>
      <c r="I926" s="5" t="s">
        <v>28</v>
      </c>
      <c r="J926" s="5" t="s">
        <v>13</v>
      </c>
      <c r="K926" s="5" t="s">
        <v>34</v>
      </c>
      <c r="L926" s="5" t="s">
        <v>38</v>
      </c>
      <c r="M926" s="6">
        <v>1</v>
      </c>
      <c r="N926" s="7">
        <v>123.91</v>
      </c>
      <c r="O926" s="8">
        <v>0</v>
      </c>
      <c r="P926" s="7">
        <v>68.89</v>
      </c>
      <c r="Q926" s="7">
        <f t="shared" si="56"/>
        <v>123.91</v>
      </c>
      <c r="R926" s="7">
        <f t="shared" si="57"/>
        <v>68.89</v>
      </c>
      <c r="S926" s="7">
        <f t="shared" si="58"/>
        <v>55.019999999999996</v>
      </c>
      <c r="T926" s="9">
        <f t="shared" si="59"/>
        <v>0.44403195867968687</v>
      </c>
      <c r="U926" s="10">
        <f>YEAR(SalesDataTable[[#This Row],[Order Date]])</f>
        <v>2026</v>
      </c>
      <c r="V926" s="9" t="str">
        <f>"Q"&amp;ROUNDUP(MONTH(SalesDataTable[[#This Row],[Order Date]])/3,0)</f>
        <v>Q2</v>
      </c>
      <c r="W926" s="6">
        <f>MONTH(SalesDataTable[[#This Row],[Order Date]])</f>
        <v>5</v>
      </c>
      <c r="X926" s="9" t="str">
        <f>TEXT(SalesDataTable[[#This Row],[Order Date]],"mmm")</f>
        <v>May</v>
      </c>
    </row>
    <row r="927" spans="1:24" ht="15.5">
      <c r="A927" s="3">
        <v>4281</v>
      </c>
      <c r="B927" s="4">
        <v>46170</v>
      </c>
      <c r="C927" s="12">
        <f>YEAR(SalesDataTable[[#This Row],[Order Date]])</f>
        <v>2026</v>
      </c>
      <c r="D927" s="15" t="str">
        <f>"Q"&amp;ROUNDUP(MONTH(SalesDataTable[[#This Row],[Order Date]])/3,0)</f>
        <v>Q2</v>
      </c>
      <c r="E927" s="12">
        <f>MONTH(SalesDataTable[[#This Row],[Order Date]])</f>
        <v>5</v>
      </c>
      <c r="F927" s="12" t="str">
        <f>TEXT(SalesDataTable[[#This Row],[Order Date]], "mmm")</f>
        <v>May</v>
      </c>
      <c r="G927" s="5" t="s">
        <v>11</v>
      </c>
      <c r="H927" s="5" t="s">
        <v>12</v>
      </c>
      <c r="I927" s="5" t="s">
        <v>28</v>
      </c>
      <c r="J927" s="5" t="s">
        <v>13</v>
      </c>
      <c r="K927" s="5" t="s">
        <v>4</v>
      </c>
      <c r="L927" s="5" t="s">
        <v>22</v>
      </c>
      <c r="M927" s="6">
        <v>1</v>
      </c>
      <c r="N927" s="7">
        <v>50.64</v>
      </c>
      <c r="O927" s="8">
        <v>0</v>
      </c>
      <c r="P927" s="7">
        <v>22.97</v>
      </c>
      <c r="Q927" s="7">
        <f t="shared" si="56"/>
        <v>50.64</v>
      </c>
      <c r="R927" s="7">
        <f t="shared" si="57"/>
        <v>22.97</v>
      </c>
      <c r="S927" s="7">
        <f t="shared" si="58"/>
        <v>27.67</v>
      </c>
      <c r="T927" s="9">
        <f t="shared" si="59"/>
        <v>0.54640600315955767</v>
      </c>
      <c r="U927" s="10">
        <f>YEAR(SalesDataTable[[#This Row],[Order Date]])</f>
        <v>2026</v>
      </c>
      <c r="V927" s="9" t="str">
        <f>"Q"&amp;ROUNDUP(MONTH(SalesDataTable[[#This Row],[Order Date]])/3,0)</f>
        <v>Q2</v>
      </c>
      <c r="W927" s="6">
        <f>MONTH(SalesDataTable[[#This Row],[Order Date]])</f>
        <v>5</v>
      </c>
      <c r="X927" s="9" t="str">
        <f>TEXT(SalesDataTable[[#This Row],[Order Date]],"mmm")</f>
        <v>May</v>
      </c>
    </row>
    <row r="928" spans="1:24" ht="15.5">
      <c r="A928" s="3">
        <v>191</v>
      </c>
      <c r="B928" s="4">
        <v>46171</v>
      </c>
      <c r="C928" s="12">
        <f>YEAR(SalesDataTable[[#This Row],[Order Date]])</f>
        <v>2026</v>
      </c>
      <c r="D928" s="15" t="str">
        <f>"Q"&amp;ROUNDUP(MONTH(SalesDataTable[[#This Row],[Order Date]])/3,0)</f>
        <v>Q2</v>
      </c>
      <c r="E928" s="12">
        <f>MONTH(SalesDataTable[[#This Row],[Order Date]])</f>
        <v>5</v>
      </c>
      <c r="F928" s="12" t="str">
        <f>TEXT(SalesDataTable[[#This Row],[Order Date]], "mmm")</f>
        <v>May</v>
      </c>
      <c r="G928" s="5" t="s">
        <v>11</v>
      </c>
      <c r="H928" s="5" t="s">
        <v>25</v>
      </c>
      <c r="I928" s="5" t="s">
        <v>2</v>
      </c>
      <c r="J928" s="5" t="s">
        <v>3</v>
      </c>
      <c r="K928" s="5" t="s">
        <v>9</v>
      </c>
      <c r="L928" s="5" t="s">
        <v>46</v>
      </c>
      <c r="M928" s="6">
        <v>2</v>
      </c>
      <c r="N928" s="7">
        <v>70.48</v>
      </c>
      <c r="O928" s="8">
        <v>0.1</v>
      </c>
      <c r="P928" s="7">
        <v>33.229999999999997</v>
      </c>
      <c r="Q928" s="7">
        <f t="shared" si="56"/>
        <v>126.864</v>
      </c>
      <c r="R928" s="7">
        <f t="shared" si="57"/>
        <v>66.459999999999994</v>
      </c>
      <c r="S928" s="7">
        <f t="shared" si="58"/>
        <v>60.404000000000011</v>
      </c>
      <c r="T928" s="9">
        <f t="shared" si="59"/>
        <v>0.47613192079707412</v>
      </c>
      <c r="U928" s="10">
        <f>YEAR(SalesDataTable[[#This Row],[Order Date]])</f>
        <v>2026</v>
      </c>
      <c r="V928" s="9" t="str">
        <f>"Q"&amp;ROUNDUP(MONTH(SalesDataTable[[#This Row],[Order Date]])/3,0)</f>
        <v>Q2</v>
      </c>
      <c r="W928" s="6">
        <f>MONTH(SalesDataTable[[#This Row],[Order Date]])</f>
        <v>5</v>
      </c>
      <c r="X928" s="9" t="str">
        <f>TEXT(SalesDataTable[[#This Row],[Order Date]],"mmm")</f>
        <v>May</v>
      </c>
    </row>
    <row r="929" spans="1:24" ht="15.5">
      <c r="A929" s="3">
        <v>1039</v>
      </c>
      <c r="B929" s="4">
        <v>46171</v>
      </c>
      <c r="C929" s="12">
        <f>YEAR(SalesDataTable[[#This Row],[Order Date]])</f>
        <v>2026</v>
      </c>
      <c r="D929" s="15" t="str">
        <f>"Q"&amp;ROUNDUP(MONTH(SalesDataTable[[#This Row],[Order Date]])/3,0)</f>
        <v>Q2</v>
      </c>
      <c r="E929" s="12">
        <f>MONTH(SalesDataTable[[#This Row],[Order Date]])</f>
        <v>5</v>
      </c>
      <c r="F929" s="12" t="str">
        <f>TEXT(SalesDataTable[[#This Row],[Order Date]], "mmm")</f>
        <v>May</v>
      </c>
      <c r="G929" s="5" t="s">
        <v>6</v>
      </c>
      <c r="H929" s="5" t="s">
        <v>41</v>
      </c>
      <c r="I929" s="5" t="s">
        <v>28</v>
      </c>
      <c r="J929" s="5" t="s">
        <v>13</v>
      </c>
      <c r="K929" s="5" t="s">
        <v>4</v>
      </c>
      <c r="L929" s="5" t="s">
        <v>26</v>
      </c>
      <c r="M929" s="6">
        <v>1</v>
      </c>
      <c r="N929" s="7">
        <v>41.27</v>
      </c>
      <c r="O929" s="8">
        <v>0.05</v>
      </c>
      <c r="P929" s="7">
        <v>17.149999999999999</v>
      </c>
      <c r="Q929" s="7">
        <f t="shared" si="56"/>
        <v>39.206499999999998</v>
      </c>
      <c r="R929" s="7">
        <f t="shared" si="57"/>
        <v>17.149999999999999</v>
      </c>
      <c r="S929" s="7">
        <f t="shared" si="58"/>
        <v>22.0565</v>
      </c>
      <c r="T929" s="9">
        <f t="shared" si="59"/>
        <v>0.56257253261576523</v>
      </c>
      <c r="U929" s="10">
        <f>YEAR(SalesDataTable[[#This Row],[Order Date]])</f>
        <v>2026</v>
      </c>
      <c r="V929" s="9" t="str">
        <f>"Q"&amp;ROUNDUP(MONTH(SalesDataTable[[#This Row],[Order Date]])/3,0)</f>
        <v>Q2</v>
      </c>
      <c r="W929" s="6">
        <f>MONTH(SalesDataTable[[#This Row],[Order Date]])</f>
        <v>5</v>
      </c>
      <c r="X929" s="9" t="str">
        <f>TEXT(SalesDataTable[[#This Row],[Order Date]],"mmm")</f>
        <v>May</v>
      </c>
    </row>
    <row r="930" spans="1:24" ht="15.5">
      <c r="A930" s="3">
        <v>2641</v>
      </c>
      <c r="B930" s="4">
        <v>46171</v>
      </c>
      <c r="C930" s="12">
        <f>YEAR(SalesDataTable[[#This Row],[Order Date]])</f>
        <v>2026</v>
      </c>
      <c r="D930" s="15" t="str">
        <f>"Q"&amp;ROUNDUP(MONTH(SalesDataTable[[#This Row],[Order Date]])/3,0)</f>
        <v>Q2</v>
      </c>
      <c r="E930" s="12">
        <f>MONTH(SalesDataTable[[#This Row],[Order Date]])</f>
        <v>5</v>
      </c>
      <c r="F930" s="12" t="str">
        <f>TEXT(SalesDataTable[[#This Row],[Order Date]], "mmm")</f>
        <v>May</v>
      </c>
      <c r="G930" s="5" t="s">
        <v>0</v>
      </c>
      <c r="H930" s="5" t="s">
        <v>50</v>
      </c>
      <c r="I930" s="5" t="s">
        <v>28</v>
      </c>
      <c r="J930" s="5" t="s">
        <v>3</v>
      </c>
      <c r="K930" s="5" t="s">
        <v>34</v>
      </c>
      <c r="L930" s="5" t="s">
        <v>42</v>
      </c>
      <c r="M930" s="6">
        <v>2</v>
      </c>
      <c r="N930" s="7">
        <v>36.9</v>
      </c>
      <c r="O930" s="8">
        <v>0</v>
      </c>
      <c r="P930" s="7">
        <v>14.07</v>
      </c>
      <c r="Q930" s="7">
        <f t="shared" si="56"/>
        <v>73.8</v>
      </c>
      <c r="R930" s="7">
        <f t="shared" si="57"/>
        <v>28.14</v>
      </c>
      <c r="S930" s="7">
        <f t="shared" si="58"/>
        <v>45.66</v>
      </c>
      <c r="T930" s="9">
        <f t="shared" si="59"/>
        <v>0.61869918699186988</v>
      </c>
      <c r="U930" s="10">
        <f>YEAR(SalesDataTable[[#This Row],[Order Date]])</f>
        <v>2026</v>
      </c>
      <c r="V930" s="9" t="str">
        <f>"Q"&amp;ROUNDUP(MONTH(SalesDataTable[[#This Row],[Order Date]])/3,0)</f>
        <v>Q2</v>
      </c>
      <c r="W930" s="6">
        <f>MONTH(SalesDataTable[[#This Row],[Order Date]])</f>
        <v>5</v>
      </c>
      <c r="X930" s="9" t="str">
        <f>TEXT(SalesDataTable[[#This Row],[Order Date]],"mmm")</f>
        <v>May</v>
      </c>
    </row>
    <row r="931" spans="1:24" ht="15.5">
      <c r="A931" s="3">
        <v>3058</v>
      </c>
      <c r="B931" s="4">
        <v>46171</v>
      </c>
      <c r="C931" s="12">
        <f>YEAR(SalesDataTable[[#This Row],[Order Date]])</f>
        <v>2026</v>
      </c>
      <c r="D931" s="15" t="str">
        <f>"Q"&amp;ROUNDUP(MONTH(SalesDataTable[[#This Row],[Order Date]])/3,0)</f>
        <v>Q2</v>
      </c>
      <c r="E931" s="12">
        <f>MONTH(SalesDataTable[[#This Row],[Order Date]])</f>
        <v>5</v>
      </c>
      <c r="F931" s="12" t="str">
        <f>TEXT(SalesDataTable[[#This Row],[Order Date]], "mmm")</f>
        <v>May</v>
      </c>
      <c r="G931" s="5" t="s">
        <v>6</v>
      </c>
      <c r="H931" s="5" t="s">
        <v>41</v>
      </c>
      <c r="I931" s="5" t="s">
        <v>2</v>
      </c>
      <c r="J931" s="5" t="s">
        <v>3</v>
      </c>
      <c r="K931" s="5" t="s">
        <v>23</v>
      </c>
      <c r="L931" s="5" t="s">
        <v>29</v>
      </c>
      <c r="M931" s="6">
        <v>1</v>
      </c>
      <c r="N931" s="7">
        <v>196.91</v>
      </c>
      <c r="O931" s="8">
        <v>0</v>
      </c>
      <c r="P931" s="7">
        <v>106.31</v>
      </c>
      <c r="Q931" s="7">
        <f t="shared" si="56"/>
        <v>196.91</v>
      </c>
      <c r="R931" s="7">
        <f t="shared" si="57"/>
        <v>106.31</v>
      </c>
      <c r="S931" s="7">
        <f t="shared" si="58"/>
        <v>90.6</v>
      </c>
      <c r="T931" s="9">
        <f t="shared" si="59"/>
        <v>0.46010867909197095</v>
      </c>
      <c r="U931" s="10">
        <f>YEAR(SalesDataTable[[#This Row],[Order Date]])</f>
        <v>2026</v>
      </c>
      <c r="V931" s="9" t="str">
        <f>"Q"&amp;ROUNDUP(MONTH(SalesDataTable[[#This Row],[Order Date]])/3,0)</f>
        <v>Q2</v>
      </c>
      <c r="W931" s="6">
        <f>MONTH(SalesDataTable[[#This Row],[Order Date]])</f>
        <v>5</v>
      </c>
      <c r="X931" s="9" t="str">
        <f>TEXT(SalesDataTable[[#This Row],[Order Date]],"mmm")</f>
        <v>May</v>
      </c>
    </row>
    <row r="932" spans="1:24" ht="15.5">
      <c r="A932" s="3">
        <v>3110</v>
      </c>
      <c r="B932" s="4">
        <v>46171</v>
      </c>
      <c r="C932" s="12">
        <f>YEAR(SalesDataTable[[#This Row],[Order Date]])</f>
        <v>2026</v>
      </c>
      <c r="D932" s="15" t="str">
        <f>"Q"&amp;ROUNDUP(MONTH(SalesDataTable[[#This Row],[Order Date]])/3,0)</f>
        <v>Q2</v>
      </c>
      <c r="E932" s="12">
        <f>MONTH(SalesDataTable[[#This Row],[Order Date]])</f>
        <v>5</v>
      </c>
      <c r="F932" s="12" t="str">
        <f>TEXT(SalesDataTable[[#This Row],[Order Date]], "mmm")</f>
        <v>May</v>
      </c>
      <c r="G932" s="5" t="s">
        <v>6</v>
      </c>
      <c r="H932" s="5" t="s">
        <v>27</v>
      </c>
      <c r="I932" s="5" t="s">
        <v>19</v>
      </c>
      <c r="J932" s="5" t="s">
        <v>16</v>
      </c>
      <c r="K932" s="5" t="s">
        <v>34</v>
      </c>
      <c r="L932" s="5" t="s">
        <v>42</v>
      </c>
      <c r="M932" s="6">
        <v>3</v>
      </c>
      <c r="N932" s="7">
        <v>35.79</v>
      </c>
      <c r="O932" s="8">
        <v>0</v>
      </c>
      <c r="P932" s="7">
        <v>13.67</v>
      </c>
      <c r="Q932" s="7">
        <f t="shared" si="56"/>
        <v>107.37</v>
      </c>
      <c r="R932" s="7">
        <f t="shared" si="57"/>
        <v>41.01</v>
      </c>
      <c r="S932" s="7">
        <f t="shared" si="58"/>
        <v>66.360000000000014</v>
      </c>
      <c r="T932" s="9">
        <f t="shared" si="59"/>
        <v>0.61804973456272716</v>
      </c>
      <c r="U932" s="10">
        <f>YEAR(SalesDataTable[[#This Row],[Order Date]])</f>
        <v>2026</v>
      </c>
      <c r="V932" s="9" t="str">
        <f>"Q"&amp;ROUNDUP(MONTH(SalesDataTable[[#This Row],[Order Date]])/3,0)</f>
        <v>Q2</v>
      </c>
      <c r="W932" s="6">
        <f>MONTH(SalesDataTable[[#This Row],[Order Date]])</f>
        <v>5</v>
      </c>
      <c r="X932" s="9" t="str">
        <f>TEXT(SalesDataTable[[#This Row],[Order Date]],"mmm")</f>
        <v>May</v>
      </c>
    </row>
    <row r="933" spans="1:24" ht="15.5">
      <c r="A933" s="3">
        <v>3981</v>
      </c>
      <c r="B933" s="4">
        <v>46171</v>
      </c>
      <c r="C933" s="12">
        <f>YEAR(SalesDataTable[[#This Row],[Order Date]])</f>
        <v>2026</v>
      </c>
      <c r="D933" s="15" t="str">
        <f>"Q"&amp;ROUNDUP(MONTH(SalesDataTable[[#This Row],[Order Date]])/3,0)</f>
        <v>Q2</v>
      </c>
      <c r="E933" s="12">
        <f>MONTH(SalesDataTable[[#This Row],[Order Date]])</f>
        <v>5</v>
      </c>
      <c r="F933" s="12" t="str">
        <f>TEXT(SalesDataTable[[#This Row],[Order Date]], "mmm")</f>
        <v>May</v>
      </c>
      <c r="G933" s="5" t="s">
        <v>20</v>
      </c>
      <c r="H933" s="5" t="s">
        <v>47</v>
      </c>
      <c r="I933" s="5" t="s">
        <v>2</v>
      </c>
      <c r="J933" s="5" t="s">
        <v>13</v>
      </c>
      <c r="K933" s="5" t="s">
        <v>4</v>
      </c>
      <c r="L933" s="5" t="s">
        <v>5</v>
      </c>
      <c r="M933" s="6">
        <v>2</v>
      </c>
      <c r="N933" s="7">
        <v>82.22</v>
      </c>
      <c r="O933" s="8">
        <v>0.05</v>
      </c>
      <c r="P933" s="7">
        <v>42.35</v>
      </c>
      <c r="Q933" s="7">
        <f t="shared" si="56"/>
        <v>156.21799999999999</v>
      </c>
      <c r="R933" s="7">
        <f t="shared" si="57"/>
        <v>84.7</v>
      </c>
      <c r="S933" s="7">
        <f t="shared" si="58"/>
        <v>71.517999999999986</v>
      </c>
      <c r="T933" s="9">
        <f t="shared" si="59"/>
        <v>0.45780895927485943</v>
      </c>
      <c r="U933" s="10">
        <f>YEAR(SalesDataTable[[#This Row],[Order Date]])</f>
        <v>2026</v>
      </c>
      <c r="V933" s="9" t="str">
        <f>"Q"&amp;ROUNDUP(MONTH(SalesDataTable[[#This Row],[Order Date]])/3,0)</f>
        <v>Q2</v>
      </c>
      <c r="W933" s="6">
        <f>MONTH(SalesDataTable[[#This Row],[Order Date]])</f>
        <v>5</v>
      </c>
      <c r="X933" s="9" t="str">
        <f>TEXT(SalesDataTable[[#This Row],[Order Date]],"mmm")</f>
        <v>May</v>
      </c>
    </row>
    <row r="934" spans="1:24" ht="15.5">
      <c r="A934" s="3">
        <v>4663</v>
      </c>
      <c r="B934" s="4">
        <v>46171</v>
      </c>
      <c r="C934" s="12">
        <f>YEAR(SalesDataTable[[#This Row],[Order Date]])</f>
        <v>2026</v>
      </c>
      <c r="D934" s="15" t="str">
        <f>"Q"&amp;ROUNDUP(MONTH(SalesDataTable[[#This Row],[Order Date]])/3,0)</f>
        <v>Q2</v>
      </c>
      <c r="E934" s="12">
        <f>MONTH(SalesDataTable[[#This Row],[Order Date]])</f>
        <v>5</v>
      </c>
      <c r="F934" s="12" t="str">
        <f>TEXT(SalesDataTable[[#This Row],[Order Date]], "mmm")</f>
        <v>May</v>
      </c>
      <c r="G934" s="5" t="s">
        <v>11</v>
      </c>
      <c r="H934" s="5" t="s">
        <v>25</v>
      </c>
      <c r="I934" s="5" t="s">
        <v>2</v>
      </c>
      <c r="J934" s="5" t="s">
        <v>13</v>
      </c>
      <c r="K934" s="5" t="s">
        <v>4</v>
      </c>
      <c r="L934" s="5" t="s">
        <v>26</v>
      </c>
      <c r="M934" s="6">
        <v>1</v>
      </c>
      <c r="N934" s="7">
        <v>40.57</v>
      </c>
      <c r="O934" s="8">
        <v>0</v>
      </c>
      <c r="P934" s="7">
        <v>16.809999999999999</v>
      </c>
      <c r="Q934" s="7">
        <f t="shared" si="56"/>
        <v>40.57</v>
      </c>
      <c r="R934" s="7">
        <f t="shared" si="57"/>
        <v>16.809999999999999</v>
      </c>
      <c r="S934" s="7">
        <f t="shared" si="58"/>
        <v>23.76</v>
      </c>
      <c r="T934" s="9">
        <f t="shared" si="59"/>
        <v>0.58565442445156524</v>
      </c>
      <c r="U934" s="10">
        <f>YEAR(SalesDataTable[[#This Row],[Order Date]])</f>
        <v>2026</v>
      </c>
      <c r="V934" s="9" t="str">
        <f>"Q"&amp;ROUNDUP(MONTH(SalesDataTable[[#This Row],[Order Date]])/3,0)</f>
        <v>Q2</v>
      </c>
      <c r="W934" s="6">
        <f>MONTH(SalesDataTable[[#This Row],[Order Date]])</f>
        <v>5</v>
      </c>
      <c r="X934" s="9" t="str">
        <f>TEXT(SalesDataTable[[#This Row],[Order Date]],"mmm")</f>
        <v>May</v>
      </c>
    </row>
    <row r="935" spans="1:24" ht="15.5">
      <c r="A935" s="3">
        <v>5021</v>
      </c>
      <c r="B935" s="4">
        <v>46171</v>
      </c>
      <c r="C935" s="12">
        <f>YEAR(SalesDataTable[[#This Row],[Order Date]])</f>
        <v>2026</v>
      </c>
      <c r="D935" s="15" t="str">
        <f>"Q"&amp;ROUNDUP(MONTH(SalesDataTable[[#This Row],[Order Date]])/3,0)</f>
        <v>Q2</v>
      </c>
      <c r="E935" s="12">
        <f>MONTH(SalesDataTable[[#This Row],[Order Date]])</f>
        <v>5</v>
      </c>
      <c r="F935" s="12" t="str">
        <f>TEXT(SalesDataTable[[#This Row],[Order Date]], "mmm")</f>
        <v>May</v>
      </c>
      <c r="G935" s="5" t="s">
        <v>11</v>
      </c>
      <c r="H935" s="5" t="s">
        <v>39</v>
      </c>
      <c r="I935" s="5" t="s">
        <v>19</v>
      </c>
      <c r="J935" s="5" t="s">
        <v>3</v>
      </c>
      <c r="K935" s="5" t="s">
        <v>23</v>
      </c>
      <c r="L935" s="5" t="s">
        <v>29</v>
      </c>
      <c r="M935" s="6">
        <v>1</v>
      </c>
      <c r="N935" s="7">
        <v>191.62</v>
      </c>
      <c r="O935" s="8">
        <v>0.05</v>
      </c>
      <c r="P935" s="7">
        <v>106.15</v>
      </c>
      <c r="Q935" s="7">
        <f t="shared" si="56"/>
        <v>182.03899999999999</v>
      </c>
      <c r="R935" s="7">
        <f t="shared" si="57"/>
        <v>106.15</v>
      </c>
      <c r="S935" s="7">
        <f t="shared" si="58"/>
        <v>75.888999999999982</v>
      </c>
      <c r="T935" s="9">
        <f t="shared" si="59"/>
        <v>0.41688319535923613</v>
      </c>
      <c r="U935" s="10">
        <f>YEAR(SalesDataTable[[#This Row],[Order Date]])</f>
        <v>2026</v>
      </c>
      <c r="V935" s="9" t="str">
        <f>"Q"&amp;ROUNDUP(MONTH(SalesDataTable[[#This Row],[Order Date]])/3,0)</f>
        <v>Q2</v>
      </c>
      <c r="W935" s="6">
        <f>MONTH(SalesDataTable[[#This Row],[Order Date]])</f>
        <v>5</v>
      </c>
      <c r="X935" s="9" t="str">
        <f>TEXT(SalesDataTable[[#This Row],[Order Date]],"mmm")</f>
        <v>May</v>
      </c>
    </row>
    <row r="936" spans="1:24" ht="15.5">
      <c r="A936" s="3">
        <v>5107</v>
      </c>
      <c r="B936" s="4">
        <v>46171</v>
      </c>
      <c r="C936" s="12">
        <f>YEAR(SalesDataTable[[#This Row],[Order Date]])</f>
        <v>2026</v>
      </c>
      <c r="D936" s="15" t="str">
        <f>"Q"&amp;ROUNDUP(MONTH(SalesDataTable[[#This Row],[Order Date]])/3,0)</f>
        <v>Q2</v>
      </c>
      <c r="E936" s="12">
        <f>MONTH(SalesDataTable[[#This Row],[Order Date]])</f>
        <v>5</v>
      </c>
      <c r="F936" s="12" t="str">
        <f>TEXT(SalesDataTable[[#This Row],[Order Date]], "mmm")</f>
        <v>May</v>
      </c>
      <c r="G936" s="5" t="s">
        <v>6</v>
      </c>
      <c r="H936" s="5" t="s">
        <v>27</v>
      </c>
      <c r="I936" s="5" t="s">
        <v>28</v>
      </c>
      <c r="J936" s="5" t="s">
        <v>3</v>
      </c>
      <c r="K936" s="5" t="s">
        <v>9</v>
      </c>
      <c r="L936" s="5" t="s">
        <v>37</v>
      </c>
      <c r="M936" s="6">
        <v>1</v>
      </c>
      <c r="N936" s="7">
        <v>154.07</v>
      </c>
      <c r="O936" s="8">
        <v>0.05</v>
      </c>
      <c r="P936" s="7">
        <v>78.400000000000006</v>
      </c>
      <c r="Q936" s="7">
        <f t="shared" si="56"/>
        <v>146.36649999999997</v>
      </c>
      <c r="R936" s="7">
        <f t="shared" si="57"/>
        <v>78.400000000000006</v>
      </c>
      <c r="S936" s="7">
        <f t="shared" si="58"/>
        <v>67.966499999999968</v>
      </c>
      <c r="T936" s="9">
        <f t="shared" si="59"/>
        <v>0.46435830603314271</v>
      </c>
      <c r="U936" s="10">
        <f>YEAR(SalesDataTable[[#This Row],[Order Date]])</f>
        <v>2026</v>
      </c>
      <c r="V936" s="9" t="str">
        <f>"Q"&amp;ROUNDUP(MONTH(SalesDataTable[[#This Row],[Order Date]])/3,0)</f>
        <v>Q2</v>
      </c>
      <c r="W936" s="6">
        <f>MONTH(SalesDataTable[[#This Row],[Order Date]])</f>
        <v>5</v>
      </c>
      <c r="X936" s="9" t="str">
        <f>TEXT(SalesDataTable[[#This Row],[Order Date]],"mmm")</f>
        <v>May</v>
      </c>
    </row>
    <row r="937" spans="1:24" ht="15.5">
      <c r="A937" s="3">
        <v>454</v>
      </c>
      <c r="B937" s="4">
        <v>46172</v>
      </c>
      <c r="C937" s="12">
        <f>YEAR(SalesDataTable[[#This Row],[Order Date]])</f>
        <v>2026</v>
      </c>
      <c r="D937" s="15" t="str">
        <f>"Q"&amp;ROUNDUP(MONTH(SalesDataTable[[#This Row],[Order Date]])/3,0)</f>
        <v>Q2</v>
      </c>
      <c r="E937" s="12">
        <f>MONTH(SalesDataTable[[#This Row],[Order Date]])</f>
        <v>5</v>
      </c>
      <c r="F937" s="12" t="str">
        <f>TEXT(SalesDataTable[[#This Row],[Order Date]], "mmm")</f>
        <v>May</v>
      </c>
      <c r="G937" s="5" t="s">
        <v>11</v>
      </c>
      <c r="H937" s="5" t="s">
        <v>39</v>
      </c>
      <c r="I937" s="5" t="s">
        <v>28</v>
      </c>
      <c r="J937" s="5" t="s">
        <v>3</v>
      </c>
      <c r="K937" s="5" t="s">
        <v>23</v>
      </c>
      <c r="L937" s="5" t="s">
        <v>51</v>
      </c>
      <c r="M937" s="6">
        <v>1</v>
      </c>
      <c r="N937" s="7">
        <v>120.8</v>
      </c>
      <c r="O937" s="8">
        <v>0</v>
      </c>
      <c r="P937" s="7">
        <v>61.4</v>
      </c>
      <c r="Q937" s="7">
        <f t="shared" si="56"/>
        <v>120.8</v>
      </c>
      <c r="R937" s="7">
        <f t="shared" si="57"/>
        <v>61.4</v>
      </c>
      <c r="S937" s="7">
        <f t="shared" si="58"/>
        <v>59.4</v>
      </c>
      <c r="T937" s="9">
        <f t="shared" si="59"/>
        <v>0.49172185430463577</v>
      </c>
      <c r="U937" s="10">
        <f>YEAR(SalesDataTable[[#This Row],[Order Date]])</f>
        <v>2026</v>
      </c>
      <c r="V937" s="9" t="str">
        <f>"Q"&amp;ROUNDUP(MONTH(SalesDataTable[[#This Row],[Order Date]])/3,0)</f>
        <v>Q2</v>
      </c>
      <c r="W937" s="6">
        <f>MONTH(SalesDataTable[[#This Row],[Order Date]])</f>
        <v>5</v>
      </c>
      <c r="X937" s="9" t="str">
        <f>TEXT(SalesDataTable[[#This Row],[Order Date]],"mmm")</f>
        <v>May</v>
      </c>
    </row>
    <row r="938" spans="1:24" ht="15.5">
      <c r="A938" s="3">
        <v>873</v>
      </c>
      <c r="B938" s="4">
        <v>46172</v>
      </c>
      <c r="C938" s="12">
        <f>YEAR(SalesDataTable[[#This Row],[Order Date]])</f>
        <v>2026</v>
      </c>
      <c r="D938" s="15" t="str">
        <f>"Q"&amp;ROUNDUP(MONTH(SalesDataTable[[#This Row],[Order Date]])/3,0)</f>
        <v>Q2</v>
      </c>
      <c r="E938" s="12">
        <f>MONTH(SalesDataTable[[#This Row],[Order Date]])</f>
        <v>5</v>
      </c>
      <c r="F938" s="12" t="str">
        <f>TEXT(SalesDataTable[[#This Row],[Order Date]], "mmm")</f>
        <v>May</v>
      </c>
      <c r="G938" s="5" t="s">
        <v>11</v>
      </c>
      <c r="H938" s="5" t="s">
        <v>39</v>
      </c>
      <c r="I938" s="5" t="s">
        <v>2</v>
      </c>
      <c r="J938" s="5" t="s">
        <v>16</v>
      </c>
      <c r="K938" s="5" t="s">
        <v>4</v>
      </c>
      <c r="L938" s="5" t="s">
        <v>26</v>
      </c>
      <c r="M938" s="6">
        <v>1</v>
      </c>
      <c r="N938" s="7">
        <v>40.15</v>
      </c>
      <c r="O938" s="8">
        <v>0</v>
      </c>
      <c r="P938" s="7">
        <v>16.82</v>
      </c>
      <c r="Q938" s="7">
        <f t="shared" si="56"/>
        <v>40.15</v>
      </c>
      <c r="R938" s="7">
        <f t="shared" si="57"/>
        <v>16.82</v>
      </c>
      <c r="S938" s="7">
        <f t="shared" si="58"/>
        <v>23.33</v>
      </c>
      <c r="T938" s="9">
        <f t="shared" si="59"/>
        <v>0.58107098381070976</v>
      </c>
      <c r="U938" s="10">
        <f>YEAR(SalesDataTable[[#This Row],[Order Date]])</f>
        <v>2026</v>
      </c>
      <c r="V938" s="9" t="str">
        <f>"Q"&amp;ROUNDUP(MONTH(SalesDataTable[[#This Row],[Order Date]])/3,0)</f>
        <v>Q2</v>
      </c>
      <c r="W938" s="6">
        <f>MONTH(SalesDataTable[[#This Row],[Order Date]])</f>
        <v>5</v>
      </c>
      <c r="X938" s="9" t="str">
        <f>TEXT(SalesDataTable[[#This Row],[Order Date]],"mmm")</f>
        <v>May</v>
      </c>
    </row>
    <row r="939" spans="1:24" ht="15.5">
      <c r="A939" s="3">
        <v>1116</v>
      </c>
      <c r="B939" s="4">
        <v>46172</v>
      </c>
      <c r="C939" s="12">
        <f>YEAR(SalesDataTable[[#This Row],[Order Date]])</f>
        <v>2026</v>
      </c>
      <c r="D939" s="15" t="str">
        <f>"Q"&amp;ROUNDUP(MONTH(SalesDataTable[[#This Row],[Order Date]])/3,0)</f>
        <v>Q2</v>
      </c>
      <c r="E939" s="12">
        <f>MONTH(SalesDataTable[[#This Row],[Order Date]])</f>
        <v>5</v>
      </c>
      <c r="F939" s="12" t="str">
        <f>TEXT(SalesDataTable[[#This Row],[Order Date]], "mmm")</f>
        <v>May</v>
      </c>
      <c r="G939" s="5" t="s">
        <v>6</v>
      </c>
      <c r="H939" s="5" t="s">
        <v>43</v>
      </c>
      <c r="I939" s="5" t="s">
        <v>8</v>
      </c>
      <c r="J939" s="5" t="s">
        <v>16</v>
      </c>
      <c r="K939" s="5" t="s">
        <v>14</v>
      </c>
      <c r="L939" s="5" t="s">
        <v>44</v>
      </c>
      <c r="M939" s="6">
        <v>5</v>
      </c>
      <c r="N939" s="7">
        <v>134.4</v>
      </c>
      <c r="O939" s="8">
        <v>0.15</v>
      </c>
      <c r="P939" s="7">
        <v>67.709999999999994</v>
      </c>
      <c r="Q939" s="7">
        <f t="shared" si="56"/>
        <v>571.19999999999993</v>
      </c>
      <c r="R939" s="7">
        <f t="shared" si="57"/>
        <v>338.54999999999995</v>
      </c>
      <c r="S939" s="7">
        <f t="shared" si="58"/>
        <v>232.64999999999998</v>
      </c>
      <c r="T939" s="9">
        <f t="shared" si="59"/>
        <v>0.40730042016806722</v>
      </c>
      <c r="U939" s="10">
        <f>YEAR(SalesDataTable[[#This Row],[Order Date]])</f>
        <v>2026</v>
      </c>
      <c r="V939" s="9" t="str">
        <f>"Q"&amp;ROUNDUP(MONTH(SalesDataTable[[#This Row],[Order Date]])/3,0)</f>
        <v>Q2</v>
      </c>
      <c r="W939" s="6">
        <f>MONTH(SalesDataTable[[#This Row],[Order Date]])</f>
        <v>5</v>
      </c>
      <c r="X939" s="9" t="str">
        <f>TEXT(SalesDataTable[[#This Row],[Order Date]],"mmm")</f>
        <v>May</v>
      </c>
    </row>
    <row r="940" spans="1:24" ht="15.5">
      <c r="A940" s="3">
        <v>1206</v>
      </c>
      <c r="B940" s="4">
        <v>46172</v>
      </c>
      <c r="C940" s="12">
        <f>YEAR(SalesDataTable[[#This Row],[Order Date]])</f>
        <v>2026</v>
      </c>
      <c r="D940" s="15" t="str">
        <f>"Q"&amp;ROUNDUP(MONTH(SalesDataTable[[#This Row],[Order Date]])/3,0)</f>
        <v>Q2</v>
      </c>
      <c r="E940" s="12">
        <f>MONTH(SalesDataTable[[#This Row],[Order Date]])</f>
        <v>5</v>
      </c>
      <c r="F940" s="12" t="str">
        <f>TEXT(SalesDataTable[[#This Row],[Order Date]], "mmm")</f>
        <v>May</v>
      </c>
      <c r="G940" s="5" t="s">
        <v>20</v>
      </c>
      <c r="H940" s="5" t="s">
        <v>47</v>
      </c>
      <c r="I940" s="5" t="s">
        <v>2</v>
      </c>
      <c r="J940" s="5" t="s">
        <v>3</v>
      </c>
      <c r="K940" s="5" t="s">
        <v>14</v>
      </c>
      <c r="L940" s="5" t="s">
        <v>15</v>
      </c>
      <c r="M940" s="6">
        <v>2</v>
      </c>
      <c r="N940" s="7">
        <v>37.130000000000003</v>
      </c>
      <c r="O940" s="8">
        <v>0.05</v>
      </c>
      <c r="P940" s="7">
        <v>13.44</v>
      </c>
      <c r="Q940" s="7">
        <f t="shared" si="56"/>
        <v>70.546999999999997</v>
      </c>
      <c r="R940" s="7">
        <f t="shared" si="57"/>
        <v>26.88</v>
      </c>
      <c r="S940" s="7">
        <f t="shared" si="58"/>
        <v>43.667000000000002</v>
      </c>
      <c r="T940" s="9">
        <f t="shared" si="59"/>
        <v>0.6189774193091131</v>
      </c>
      <c r="U940" s="10">
        <f>YEAR(SalesDataTable[[#This Row],[Order Date]])</f>
        <v>2026</v>
      </c>
      <c r="V940" s="9" t="str">
        <f>"Q"&amp;ROUNDUP(MONTH(SalesDataTable[[#This Row],[Order Date]])/3,0)</f>
        <v>Q2</v>
      </c>
      <c r="W940" s="6">
        <f>MONTH(SalesDataTable[[#This Row],[Order Date]])</f>
        <v>5</v>
      </c>
      <c r="X940" s="9" t="str">
        <f>TEXT(SalesDataTable[[#This Row],[Order Date]],"mmm")</f>
        <v>May</v>
      </c>
    </row>
    <row r="941" spans="1:24" ht="15.5">
      <c r="A941" s="3">
        <v>1576</v>
      </c>
      <c r="B941" s="4">
        <v>46172</v>
      </c>
      <c r="C941" s="12">
        <f>YEAR(SalesDataTable[[#This Row],[Order Date]])</f>
        <v>2026</v>
      </c>
      <c r="D941" s="15" t="str">
        <f>"Q"&amp;ROUNDUP(MONTH(SalesDataTable[[#This Row],[Order Date]])/3,0)</f>
        <v>Q2</v>
      </c>
      <c r="E941" s="12">
        <f>MONTH(SalesDataTable[[#This Row],[Order Date]])</f>
        <v>5</v>
      </c>
      <c r="F941" s="12" t="str">
        <f>TEXT(SalesDataTable[[#This Row],[Order Date]], "mmm")</f>
        <v>May</v>
      </c>
      <c r="G941" s="5" t="s">
        <v>6</v>
      </c>
      <c r="H941" s="5" t="s">
        <v>7</v>
      </c>
      <c r="I941" s="5" t="s">
        <v>2</v>
      </c>
      <c r="J941" s="5" t="s">
        <v>16</v>
      </c>
      <c r="K941" s="5" t="s">
        <v>23</v>
      </c>
      <c r="L941" s="5" t="s">
        <v>51</v>
      </c>
      <c r="M941" s="6">
        <v>6</v>
      </c>
      <c r="N941" s="7">
        <v>123.82</v>
      </c>
      <c r="O941" s="8">
        <v>0</v>
      </c>
      <c r="P941" s="7">
        <v>61.91</v>
      </c>
      <c r="Q941" s="7">
        <f t="shared" si="56"/>
        <v>742.92</v>
      </c>
      <c r="R941" s="7">
        <f t="shared" si="57"/>
        <v>371.46</v>
      </c>
      <c r="S941" s="7">
        <f t="shared" si="58"/>
        <v>371.46</v>
      </c>
      <c r="T941" s="9">
        <f t="shared" si="59"/>
        <v>0.5</v>
      </c>
      <c r="U941" s="10">
        <f>YEAR(SalesDataTable[[#This Row],[Order Date]])</f>
        <v>2026</v>
      </c>
      <c r="V941" s="9" t="str">
        <f>"Q"&amp;ROUNDUP(MONTH(SalesDataTable[[#This Row],[Order Date]])/3,0)</f>
        <v>Q2</v>
      </c>
      <c r="W941" s="6">
        <f>MONTH(SalesDataTable[[#This Row],[Order Date]])</f>
        <v>5</v>
      </c>
      <c r="X941" s="9" t="str">
        <f>TEXT(SalesDataTable[[#This Row],[Order Date]],"mmm")</f>
        <v>May</v>
      </c>
    </row>
    <row r="942" spans="1:24" ht="15.5">
      <c r="A942" s="3">
        <v>2634</v>
      </c>
      <c r="B942" s="4">
        <v>46172</v>
      </c>
      <c r="C942" s="12">
        <f>YEAR(SalesDataTable[[#This Row],[Order Date]])</f>
        <v>2026</v>
      </c>
      <c r="D942" s="15" t="str">
        <f>"Q"&amp;ROUNDUP(MONTH(SalesDataTable[[#This Row],[Order Date]])/3,0)</f>
        <v>Q2</v>
      </c>
      <c r="E942" s="12">
        <f>MONTH(SalesDataTable[[#This Row],[Order Date]])</f>
        <v>5</v>
      </c>
      <c r="F942" s="12" t="str">
        <f>TEXT(SalesDataTable[[#This Row],[Order Date]], "mmm")</f>
        <v>May</v>
      </c>
      <c r="G942" s="5" t="s">
        <v>11</v>
      </c>
      <c r="H942" s="5" t="s">
        <v>52</v>
      </c>
      <c r="I942" s="5" t="s">
        <v>28</v>
      </c>
      <c r="J942" s="5" t="s">
        <v>3</v>
      </c>
      <c r="K942" s="5" t="s">
        <v>14</v>
      </c>
      <c r="L942" s="5" t="s">
        <v>15</v>
      </c>
      <c r="M942" s="6">
        <v>2</v>
      </c>
      <c r="N942" s="7">
        <v>36.94</v>
      </c>
      <c r="O942" s="8">
        <v>0.05</v>
      </c>
      <c r="P942" s="7">
        <v>13.82</v>
      </c>
      <c r="Q942" s="7">
        <f t="shared" si="56"/>
        <v>70.185999999999993</v>
      </c>
      <c r="R942" s="7">
        <f t="shared" si="57"/>
        <v>27.64</v>
      </c>
      <c r="S942" s="7">
        <f t="shared" si="58"/>
        <v>42.545999999999992</v>
      </c>
      <c r="T942" s="9">
        <f t="shared" si="59"/>
        <v>0.60618926851508848</v>
      </c>
      <c r="U942" s="10">
        <f>YEAR(SalesDataTable[[#This Row],[Order Date]])</f>
        <v>2026</v>
      </c>
      <c r="V942" s="9" t="str">
        <f>"Q"&amp;ROUNDUP(MONTH(SalesDataTable[[#This Row],[Order Date]])/3,0)</f>
        <v>Q2</v>
      </c>
      <c r="W942" s="6">
        <f>MONTH(SalesDataTable[[#This Row],[Order Date]])</f>
        <v>5</v>
      </c>
      <c r="X942" s="9" t="str">
        <f>TEXT(SalesDataTable[[#This Row],[Order Date]],"mmm")</f>
        <v>May</v>
      </c>
    </row>
    <row r="943" spans="1:24" ht="15.5">
      <c r="A943" s="3">
        <v>2649</v>
      </c>
      <c r="B943" s="4">
        <v>46172</v>
      </c>
      <c r="C943" s="12">
        <f>YEAR(SalesDataTable[[#This Row],[Order Date]])</f>
        <v>2026</v>
      </c>
      <c r="D943" s="15" t="str">
        <f>"Q"&amp;ROUNDUP(MONTH(SalesDataTable[[#This Row],[Order Date]])/3,0)</f>
        <v>Q2</v>
      </c>
      <c r="E943" s="12">
        <f>MONTH(SalesDataTable[[#This Row],[Order Date]])</f>
        <v>5</v>
      </c>
      <c r="F943" s="12" t="str">
        <f>TEXT(SalesDataTable[[#This Row],[Order Date]], "mmm")</f>
        <v>May</v>
      </c>
      <c r="G943" s="5" t="s">
        <v>0</v>
      </c>
      <c r="H943" s="5" t="s">
        <v>1</v>
      </c>
      <c r="I943" s="5" t="s">
        <v>2</v>
      </c>
      <c r="J943" s="5" t="s">
        <v>13</v>
      </c>
      <c r="K943" s="5" t="s">
        <v>23</v>
      </c>
      <c r="L943" s="5" t="s">
        <v>29</v>
      </c>
      <c r="M943" s="6">
        <v>3</v>
      </c>
      <c r="N943" s="7">
        <v>199.17</v>
      </c>
      <c r="O943" s="8">
        <v>0.05</v>
      </c>
      <c r="P943" s="7">
        <v>105.24</v>
      </c>
      <c r="Q943" s="7">
        <f t="shared" si="56"/>
        <v>567.6345</v>
      </c>
      <c r="R943" s="7">
        <f t="shared" si="57"/>
        <v>315.71999999999997</v>
      </c>
      <c r="S943" s="7">
        <f t="shared" si="58"/>
        <v>251.91450000000003</v>
      </c>
      <c r="T943" s="9">
        <f t="shared" si="59"/>
        <v>0.4437970207941907</v>
      </c>
      <c r="U943" s="10">
        <f>YEAR(SalesDataTable[[#This Row],[Order Date]])</f>
        <v>2026</v>
      </c>
      <c r="V943" s="9" t="str">
        <f>"Q"&amp;ROUNDUP(MONTH(SalesDataTable[[#This Row],[Order Date]])/3,0)</f>
        <v>Q2</v>
      </c>
      <c r="W943" s="6">
        <f>MONTH(SalesDataTable[[#This Row],[Order Date]])</f>
        <v>5</v>
      </c>
      <c r="X943" s="9" t="str">
        <f>TEXT(SalesDataTable[[#This Row],[Order Date]],"mmm")</f>
        <v>May</v>
      </c>
    </row>
    <row r="944" spans="1:24" ht="15.5">
      <c r="A944" s="3">
        <v>2774</v>
      </c>
      <c r="B944" s="4">
        <v>46172</v>
      </c>
      <c r="C944" s="12">
        <f>YEAR(SalesDataTable[[#This Row],[Order Date]])</f>
        <v>2026</v>
      </c>
      <c r="D944" s="15" t="str">
        <f>"Q"&amp;ROUNDUP(MONTH(SalesDataTable[[#This Row],[Order Date]])/3,0)</f>
        <v>Q2</v>
      </c>
      <c r="E944" s="12">
        <f>MONTH(SalesDataTable[[#This Row],[Order Date]])</f>
        <v>5</v>
      </c>
      <c r="F944" s="12" t="str">
        <f>TEXT(SalesDataTable[[#This Row],[Order Date]], "mmm")</f>
        <v>May</v>
      </c>
      <c r="G944" s="5" t="s">
        <v>0</v>
      </c>
      <c r="H944" s="5" t="s">
        <v>36</v>
      </c>
      <c r="I944" s="5" t="s">
        <v>2</v>
      </c>
      <c r="J944" s="5" t="s">
        <v>3</v>
      </c>
      <c r="K944" s="5" t="s">
        <v>23</v>
      </c>
      <c r="L944" s="5" t="s">
        <v>40</v>
      </c>
      <c r="M944" s="6">
        <v>3</v>
      </c>
      <c r="N944" s="7">
        <v>83.17</v>
      </c>
      <c r="O944" s="8">
        <v>0</v>
      </c>
      <c r="P944" s="7">
        <v>40.520000000000003</v>
      </c>
      <c r="Q944" s="7">
        <f t="shared" si="56"/>
        <v>249.51</v>
      </c>
      <c r="R944" s="7">
        <f t="shared" si="57"/>
        <v>121.56</v>
      </c>
      <c r="S944" s="7">
        <f t="shared" si="58"/>
        <v>127.94999999999999</v>
      </c>
      <c r="T944" s="9">
        <f t="shared" si="59"/>
        <v>0.51280509799206442</v>
      </c>
      <c r="U944" s="10">
        <f>YEAR(SalesDataTable[[#This Row],[Order Date]])</f>
        <v>2026</v>
      </c>
      <c r="V944" s="9" t="str">
        <f>"Q"&amp;ROUNDUP(MONTH(SalesDataTable[[#This Row],[Order Date]])/3,0)</f>
        <v>Q2</v>
      </c>
      <c r="W944" s="6">
        <f>MONTH(SalesDataTable[[#This Row],[Order Date]])</f>
        <v>5</v>
      </c>
      <c r="X944" s="9" t="str">
        <f>TEXT(SalesDataTable[[#This Row],[Order Date]],"mmm")</f>
        <v>May</v>
      </c>
    </row>
    <row r="945" spans="1:24" ht="15.5">
      <c r="A945" s="3">
        <v>3037</v>
      </c>
      <c r="B945" s="4">
        <v>46172</v>
      </c>
      <c r="C945" s="12">
        <f>YEAR(SalesDataTable[[#This Row],[Order Date]])</f>
        <v>2026</v>
      </c>
      <c r="D945" s="15" t="str">
        <f>"Q"&amp;ROUNDUP(MONTH(SalesDataTable[[#This Row],[Order Date]])/3,0)</f>
        <v>Q2</v>
      </c>
      <c r="E945" s="12">
        <f>MONTH(SalesDataTable[[#This Row],[Order Date]])</f>
        <v>5</v>
      </c>
      <c r="F945" s="12" t="str">
        <f>TEXT(SalesDataTable[[#This Row],[Order Date]], "mmm")</f>
        <v>May</v>
      </c>
      <c r="G945" s="5" t="s">
        <v>6</v>
      </c>
      <c r="H945" s="5" t="s">
        <v>27</v>
      </c>
      <c r="I945" s="5" t="s">
        <v>2</v>
      </c>
      <c r="J945" s="5" t="s">
        <v>16</v>
      </c>
      <c r="K945" s="5" t="s">
        <v>14</v>
      </c>
      <c r="L945" s="5" t="s">
        <v>32</v>
      </c>
      <c r="M945" s="6">
        <v>1</v>
      </c>
      <c r="N945" s="7">
        <v>45.8</v>
      </c>
      <c r="O945" s="8">
        <v>0.05</v>
      </c>
      <c r="P945" s="7">
        <v>17.88</v>
      </c>
      <c r="Q945" s="7">
        <f t="shared" si="56"/>
        <v>43.51</v>
      </c>
      <c r="R945" s="7">
        <f t="shared" si="57"/>
        <v>17.88</v>
      </c>
      <c r="S945" s="7">
        <f t="shared" si="58"/>
        <v>25.63</v>
      </c>
      <c r="T945" s="9">
        <f t="shared" si="59"/>
        <v>0.58905998621006661</v>
      </c>
      <c r="U945" s="10">
        <f>YEAR(SalesDataTable[[#This Row],[Order Date]])</f>
        <v>2026</v>
      </c>
      <c r="V945" s="9" t="str">
        <f>"Q"&amp;ROUNDUP(MONTH(SalesDataTable[[#This Row],[Order Date]])/3,0)</f>
        <v>Q2</v>
      </c>
      <c r="W945" s="6">
        <f>MONTH(SalesDataTable[[#This Row],[Order Date]])</f>
        <v>5</v>
      </c>
      <c r="X945" s="9" t="str">
        <f>TEXT(SalesDataTable[[#This Row],[Order Date]],"mmm")</f>
        <v>May</v>
      </c>
    </row>
    <row r="946" spans="1:24" ht="15.5">
      <c r="A946" s="3">
        <v>3138</v>
      </c>
      <c r="B946" s="4">
        <v>46172</v>
      </c>
      <c r="C946" s="12">
        <f>YEAR(SalesDataTable[[#This Row],[Order Date]])</f>
        <v>2026</v>
      </c>
      <c r="D946" s="15" t="str">
        <f>"Q"&amp;ROUNDUP(MONTH(SalesDataTable[[#This Row],[Order Date]])/3,0)</f>
        <v>Q2</v>
      </c>
      <c r="E946" s="12">
        <f>MONTH(SalesDataTable[[#This Row],[Order Date]])</f>
        <v>5</v>
      </c>
      <c r="F946" s="12" t="str">
        <f>TEXT(SalesDataTable[[#This Row],[Order Date]], "mmm")</f>
        <v>May</v>
      </c>
      <c r="G946" s="5" t="s">
        <v>11</v>
      </c>
      <c r="H946" s="5" t="s">
        <v>12</v>
      </c>
      <c r="I946" s="5" t="s">
        <v>28</v>
      </c>
      <c r="J946" s="5" t="s">
        <v>3</v>
      </c>
      <c r="K946" s="5" t="s">
        <v>9</v>
      </c>
      <c r="L946" s="5" t="s">
        <v>37</v>
      </c>
      <c r="M946" s="6">
        <v>1</v>
      </c>
      <c r="N946" s="7">
        <v>154.85</v>
      </c>
      <c r="O946" s="8">
        <v>0</v>
      </c>
      <c r="P946" s="7">
        <v>80.17</v>
      </c>
      <c r="Q946" s="7">
        <f t="shared" si="56"/>
        <v>154.85</v>
      </c>
      <c r="R946" s="7">
        <f t="shared" si="57"/>
        <v>80.17</v>
      </c>
      <c r="S946" s="7">
        <f t="shared" si="58"/>
        <v>74.679999999999993</v>
      </c>
      <c r="T946" s="9">
        <f t="shared" si="59"/>
        <v>0.48227316758153049</v>
      </c>
      <c r="U946" s="10">
        <f>YEAR(SalesDataTable[[#This Row],[Order Date]])</f>
        <v>2026</v>
      </c>
      <c r="V946" s="9" t="str">
        <f>"Q"&amp;ROUNDUP(MONTH(SalesDataTable[[#This Row],[Order Date]])/3,0)</f>
        <v>Q2</v>
      </c>
      <c r="W946" s="6">
        <f>MONTH(SalesDataTable[[#This Row],[Order Date]])</f>
        <v>5</v>
      </c>
      <c r="X946" s="9" t="str">
        <f>TEXT(SalesDataTable[[#This Row],[Order Date]],"mmm")</f>
        <v>May</v>
      </c>
    </row>
    <row r="947" spans="1:24" ht="15.5">
      <c r="A947" s="3">
        <v>3228</v>
      </c>
      <c r="B947" s="4">
        <v>46172</v>
      </c>
      <c r="C947" s="12">
        <f>YEAR(SalesDataTable[[#This Row],[Order Date]])</f>
        <v>2026</v>
      </c>
      <c r="D947" s="15" t="str">
        <f>"Q"&amp;ROUNDUP(MONTH(SalesDataTable[[#This Row],[Order Date]])/3,0)</f>
        <v>Q2</v>
      </c>
      <c r="E947" s="12">
        <f>MONTH(SalesDataTable[[#This Row],[Order Date]])</f>
        <v>5</v>
      </c>
      <c r="F947" s="12" t="str">
        <f>TEXT(SalesDataTable[[#This Row],[Order Date]], "mmm")</f>
        <v>May</v>
      </c>
      <c r="G947" s="5" t="s">
        <v>20</v>
      </c>
      <c r="H947" s="5" t="s">
        <v>47</v>
      </c>
      <c r="I947" s="5" t="s">
        <v>2</v>
      </c>
      <c r="J947" s="5" t="s">
        <v>16</v>
      </c>
      <c r="K947" s="5" t="s">
        <v>23</v>
      </c>
      <c r="L947" s="5" t="s">
        <v>29</v>
      </c>
      <c r="M947" s="6">
        <v>1</v>
      </c>
      <c r="N947" s="7">
        <v>194.99</v>
      </c>
      <c r="O947" s="8">
        <v>0</v>
      </c>
      <c r="P947" s="7">
        <v>101.21</v>
      </c>
      <c r="Q947" s="7">
        <f t="shared" si="56"/>
        <v>194.99</v>
      </c>
      <c r="R947" s="7">
        <f t="shared" si="57"/>
        <v>101.21</v>
      </c>
      <c r="S947" s="7">
        <f t="shared" si="58"/>
        <v>93.780000000000015</v>
      </c>
      <c r="T947" s="9">
        <f t="shared" si="59"/>
        <v>0.48094774090979031</v>
      </c>
      <c r="U947" s="10">
        <f>YEAR(SalesDataTable[[#This Row],[Order Date]])</f>
        <v>2026</v>
      </c>
      <c r="V947" s="9" t="str">
        <f>"Q"&amp;ROUNDUP(MONTH(SalesDataTable[[#This Row],[Order Date]])/3,0)</f>
        <v>Q2</v>
      </c>
      <c r="W947" s="6">
        <f>MONTH(SalesDataTable[[#This Row],[Order Date]])</f>
        <v>5</v>
      </c>
      <c r="X947" s="9" t="str">
        <f>TEXT(SalesDataTable[[#This Row],[Order Date]],"mmm")</f>
        <v>May</v>
      </c>
    </row>
    <row r="948" spans="1:24" ht="15.5">
      <c r="A948" s="3">
        <v>3401</v>
      </c>
      <c r="B948" s="4">
        <v>46172</v>
      </c>
      <c r="C948" s="12">
        <f>YEAR(SalesDataTable[[#This Row],[Order Date]])</f>
        <v>2026</v>
      </c>
      <c r="D948" s="15" t="str">
        <f>"Q"&amp;ROUNDUP(MONTH(SalesDataTable[[#This Row],[Order Date]])/3,0)</f>
        <v>Q2</v>
      </c>
      <c r="E948" s="12">
        <f>MONTH(SalesDataTable[[#This Row],[Order Date]])</f>
        <v>5</v>
      </c>
      <c r="F948" s="12" t="str">
        <f>TEXT(SalesDataTable[[#This Row],[Order Date]], "mmm")</f>
        <v>May</v>
      </c>
      <c r="G948" s="5" t="s">
        <v>11</v>
      </c>
      <c r="H948" s="5" t="s">
        <v>39</v>
      </c>
      <c r="I948" s="5" t="s">
        <v>2</v>
      </c>
      <c r="J948" s="5" t="s">
        <v>3</v>
      </c>
      <c r="K948" s="5" t="s">
        <v>34</v>
      </c>
      <c r="L948" s="5" t="s">
        <v>42</v>
      </c>
      <c r="M948" s="6">
        <v>1</v>
      </c>
      <c r="N948" s="7">
        <v>36.31</v>
      </c>
      <c r="O948" s="8">
        <v>0</v>
      </c>
      <c r="P948" s="7">
        <v>13.93</v>
      </c>
      <c r="Q948" s="7">
        <f t="shared" si="56"/>
        <v>36.31</v>
      </c>
      <c r="R948" s="7">
        <f t="shared" si="57"/>
        <v>13.93</v>
      </c>
      <c r="S948" s="7">
        <f t="shared" si="58"/>
        <v>22.380000000000003</v>
      </c>
      <c r="T948" s="9">
        <f t="shared" si="59"/>
        <v>0.61635912971633167</v>
      </c>
      <c r="U948" s="10">
        <f>YEAR(SalesDataTable[[#This Row],[Order Date]])</f>
        <v>2026</v>
      </c>
      <c r="V948" s="9" t="str">
        <f>"Q"&amp;ROUNDUP(MONTH(SalesDataTable[[#This Row],[Order Date]])/3,0)</f>
        <v>Q2</v>
      </c>
      <c r="W948" s="6">
        <f>MONTH(SalesDataTable[[#This Row],[Order Date]])</f>
        <v>5</v>
      </c>
      <c r="X948" s="9" t="str">
        <f>TEXT(SalesDataTable[[#This Row],[Order Date]],"mmm")</f>
        <v>May</v>
      </c>
    </row>
    <row r="949" spans="1:24" ht="15.5">
      <c r="A949" s="3">
        <v>3511</v>
      </c>
      <c r="B949" s="4">
        <v>46172</v>
      </c>
      <c r="C949" s="12">
        <f>YEAR(SalesDataTable[[#This Row],[Order Date]])</f>
        <v>2026</v>
      </c>
      <c r="D949" s="15" t="str">
        <f>"Q"&amp;ROUNDUP(MONTH(SalesDataTable[[#This Row],[Order Date]])/3,0)</f>
        <v>Q2</v>
      </c>
      <c r="E949" s="12">
        <f>MONTH(SalesDataTable[[#This Row],[Order Date]])</f>
        <v>5</v>
      </c>
      <c r="F949" s="12" t="str">
        <f>TEXT(SalesDataTable[[#This Row],[Order Date]], "mmm")</f>
        <v>May</v>
      </c>
      <c r="G949" s="5" t="s">
        <v>0</v>
      </c>
      <c r="H949" s="5" t="s">
        <v>1</v>
      </c>
      <c r="I949" s="5" t="s">
        <v>2</v>
      </c>
      <c r="J949" s="5" t="s">
        <v>3</v>
      </c>
      <c r="K949" s="5" t="s">
        <v>14</v>
      </c>
      <c r="L949" s="5" t="s">
        <v>32</v>
      </c>
      <c r="M949" s="6">
        <v>1</v>
      </c>
      <c r="N949" s="7">
        <v>47.19</v>
      </c>
      <c r="O949" s="8">
        <v>0</v>
      </c>
      <c r="P949" s="7">
        <v>18.54</v>
      </c>
      <c r="Q949" s="7">
        <f t="shared" si="56"/>
        <v>47.19</v>
      </c>
      <c r="R949" s="7">
        <f t="shared" si="57"/>
        <v>18.54</v>
      </c>
      <c r="S949" s="7">
        <f t="shared" si="58"/>
        <v>28.65</v>
      </c>
      <c r="T949" s="9">
        <f t="shared" si="59"/>
        <v>0.60712015257469798</v>
      </c>
      <c r="U949" s="10">
        <f>YEAR(SalesDataTable[[#This Row],[Order Date]])</f>
        <v>2026</v>
      </c>
      <c r="V949" s="9" t="str">
        <f>"Q"&amp;ROUNDUP(MONTH(SalesDataTable[[#This Row],[Order Date]])/3,0)</f>
        <v>Q2</v>
      </c>
      <c r="W949" s="6">
        <f>MONTH(SalesDataTable[[#This Row],[Order Date]])</f>
        <v>5</v>
      </c>
      <c r="X949" s="9" t="str">
        <f>TEXT(SalesDataTable[[#This Row],[Order Date]],"mmm")</f>
        <v>May</v>
      </c>
    </row>
    <row r="950" spans="1:24" ht="15.5">
      <c r="A950" s="3">
        <v>4485</v>
      </c>
      <c r="B950" s="4">
        <v>46172</v>
      </c>
      <c r="C950" s="12">
        <f>YEAR(SalesDataTable[[#This Row],[Order Date]])</f>
        <v>2026</v>
      </c>
      <c r="D950" s="15" t="str">
        <f>"Q"&amp;ROUNDUP(MONTH(SalesDataTable[[#This Row],[Order Date]])/3,0)</f>
        <v>Q2</v>
      </c>
      <c r="E950" s="12">
        <f>MONTH(SalesDataTable[[#This Row],[Order Date]])</f>
        <v>5</v>
      </c>
      <c r="F950" s="12" t="str">
        <f>TEXT(SalesDataTable[[#This Row],[Order Date]], "mmm")</f>
        <v>May</v>
      </c>
      <c r="G950" s="5" t="s">
        <v>20</v>
      </c>
      <c r="H950" s="5" t="s">
        <v>33</v>
      </c>
      <c r="I950" s="5" t="s">
        <v>2</v>
      </c>
      <c r="J950" s="5" t="s">
        <v>13</v>
      </c>
      <c r="K950" s="5" t="s">
        <v>34</v>
      </c>
      <c r="L950" s="5" t="s">
        <v>38</v>
      </c>
      <c r="M950" s="6">
        <v>1</v>
      </c>
      <c r="N950" s="7">
        <v>124.14</v>
      </c>
      <c r="O950" s="8">
        <v>0</v>
      </c>
      <c r="P950" s="7">
        <v>70.900000000000006</v>
      </c>
      <c r="Q950" s="7">
        <f t="shared" si="56"/>
        <v>124.14</v>
      </c>
      <c r="R950" s="7">
        <f t="shared" si="57"/>
        <v>70.900000000000006</v>
      </c>
      <c r="S950" s="7">
        <f t="shared" si="58"/>
        <v>53.239999999999995</v>
      </c>
      <c r="T950" s="9">
        <f t="shared" si="59"/>
        <v>0.42887062993394548</v>
      </c>
      <c r="U950" s="10">
        <f>YEAR(SalesDataTable[[#This Row],[Order Date]])</f>
        <v>2026</v>
      </c>
      <c r="V950" s="9" t="str">
        <f>"Q"&amp;ROUNDUP(MONTH(SalesDataTable[[#This Row],[Order Date]])/3,0)</f>
        <v>Q2</v>
      </c>
      <c r="W950" s="6">
        <f>MONTH(SalesDataTable[[#This Row],[Order Date]])</f>
        <v>5</v>
      </c>
      <c r="X950" s="9" t="str">
        <f>TEXT(SalesDataTable[[#This Row],[Order Date]],"mmm")</f>
        <v>May</v>
      </c>
    </row>
    <row r="951" spans="1:24" ht="15.5">
      <c r="A951" s="3">
        <v>447</v>
      </c>
      <c r="B951" s="4">
        <v>46173</v>
      </c>
      <c r="C951" s="12">
        <f>YEAR(SalesDataTable[[#This Row],[Order Date]])</f>
        <v>2026</v>
      </c>
      <c r="D951" s="15" t="str">
        <f>"Q"&amp;ROUNDUP(MONTH(SalesDataTable[[#This Row],[Order Date]])/3,0)</f>
        <v>Q2</v>
      </c>
      <c r="E951" s="12">
        <f>MONTH(SalesDataTable[[#This Row],[Order Date]])</f>
        <v>5</v>
      </c>
      <c r="F951" s="12" t="str">
        <f>TEXT(SalesDataTable[[#This Row],[Order Date]], "mmm")</f>
        <v>May</v>
      </c>
      <c r="G951" s="5" t="s">
        <v>20</v>
      </c>
      <c r="H951" s="5" t="s">
        <v>33</v>
      </c>
      <c r="I951" s="5" t="s">
        <v>2</v>
      </c>
      <c r="J951" s="5" t="s">
        <v>3</v>
      </c>
      <c r="K951" s="5" t="s">
        <v>14</v>
      </c>
      <c r="L951" s="5" t="s">
        <v>44</v>
      </c>
      <c r="M951" s="6">
        <v>1</v>
      </c>
      <c r="N951" s="7">
        <v>131.94999999999999</v>
      </c>
      <c r="O951" s="8">
        <v>0</v>
      </c>
      <c r="P951" s="7">
        <v>65.17</v>
      </c>
      <c r="Q951" s="7">
        <f t="shared" si="56"/>
        <v>131.94999999999999</v>
      </c>
      <c r="R951" s="7">
        <f t="shared" si="57"/>
        <v>65.17</v>
      </c>
      <c r="S951" s="7">
        <f t="shared" si="58"/>
        <v>66.779999999999987</v>
      </c>
      <c r="T951" s="9">
        <f t="shared" si="59"/>
        <v>0.50610079575596811</v>
      </c>
      <c r="U951" s="10">
        <f>YEAR(SalesDataTable[[#This Row],[Order Date]])</f>
        <v>2026</v>
      </c>
      <c r="V951" s="9" t="str">
        <f>"Q"&amp;ROUNDUP(MONTH(SalesDataTable[[#This Row],[Order Date]])/3,0)</f>
        <v>Q2</v>
      </c>
      <c r="W951" s="6">
        <f>MONTH(SalesDataTable[[#This Row],[Order Date]])</f>
        <v>5</v>
      </c>
      <c r="X951" s="9" t="str">
        <f>TEXT(SalesDataTable[[#This Row],[Order Date]],"mmm")</f>
        <v>May</v>
      </c>
    </row>
    <row r="952" spans="1:24" ht="15.5">
      <c r="A952" s="3">
        <v>1208</v>
      </c>
      <c r="B952" s="4">
        <v>46173</v>
      </c>
      <c r="C952" s="12">
        <f>YEAR(SalesDataTable[[#This Row],[Order Date]])</f>
        <v>2026</v>
      </c>
      <c r="D952" s="15" t="str">
        <f>"Q"&amp;ROUNDUP(MONTH(SalesDataTable[[#This Row],[Order Date]])/3,0)</f>
        <v>Q2</v>
      </c>
      <c r="E952" s="12">
        <f>MONTH(SalesDataTable[[#This Row],[Order Date]])</f>
        <v>5</v>
      </c>
      <c r="F952" s="12" t="str">
        <f>TEXT(SalesDataTable[[#This Row],[Order Date]], "mmm")</f>
        <v>May</v>
      </c>
      <c r="G952" s="5" t="s">
        <v>20</v>
      </c>
      <c r="H952" s="5" t="s">
        <v>33</v>
      </c>
      <c r="I952" s="5" t="s">
        <v>28</v>
      </c>
      <c r="J952" s="5" t="s">
        <v>13</v>
      </c>
      <c r="K952" s="5" t="s">
        <v>4</v>
      </c>
      <c r="L952" s="5" t="s">
        <v>30</v>
      </c>
      <c r="M952" s="6">
        <v>1</v>
      </c>
      <c r="N952" s="7">
        <v>102.24</v>
      </c>
      <c r="O952" s="8">
        <v>0</v>
      </c>
      <c r="P952" s="7">
        <v>50.75</v>
      </c>
      <c r="Q952" s="7">
        <f t="shared" si="56"/>
        <v>102.24</v>
      </c>
      <c r="R952" s="7">
        <f t="shared" si="57"/>
        <v>50.75</v>
      </c>
      <c r="S952" s="7">
        <f t="shared" si="58"/>
        <v>51.489999999999995</v>
      </c>
      <c r="T952" s="9">
        <f t="shared" si="59"/>
        <v>0.50361893583724571</v>
      </c>
      <c r="U952" s="10">
        <f>YEAR(SalesDataTable[[#This Row],[Order Date]])</f>
        <v>2026</v>
      </c>
      <c r="V952" s="9" t="str">
        <f>"Q"&amp;ROUNDUP(MONTH(SalesDataTable[[#This Row],[Order Date]])/3,0)</f>
        <v>Q2</v>
      </c>
      <c r="W952" s="6">
        <f>MONTH(SalesDataTable[[#This Row],[Order Date]])</f>
        <v>5</v>
      </c>
      <c r="X952" s="9" t="str">
        <f>TEXT(SalesDataTable[[#This Row],[Order Date]],"mmm")</f>
        <v>May</v>
      </c>
    </row>
    <row r="953" spans="1:24" ht="15.5">
      <c r="A953" s="3">
        <v>1355</v>
      </c>
      <c r="B953" s="4">
        <v>46173</v>
      </c>
      <c r="C953" s="12">
        <f>YEAR(SalesDataTable[[#This Row],[Order Date]])</f>
        <v>2026</v>
      </c>
      <c r="D953" s="15" t="str">
        <f>"Q"&amp;ROUNDUP(MONTH(SalesDataTable[[#This Row],[Order Date]])/3,0)</f>
        <v>Q2</v>
      </c>
      <c r="E953" s="12">
        <f>MONTH(SalesDataTable[[#This Row],[Order Date]])</f>
        <v>5</v>
      </c>
      <c r="F953" s="12" t="str">
        <f>TEXT(SalesDataTable[[#This Row],[Order Date]], "mmm")</f>
        <v>May</v>
      </c>
      <c r="G953" s="5" t="s">
        <v>20</v>
      </c>
      <c r="H953" s="5" t="s">
        <v>47</v>
      </c>
      <c r="I953" s="5" t="s">
        <v>28</v>
      </c>
      <c r="J953" s="5" t="s">
        <v>13</v>
      </c>
      <c r="K953" s="5" t="s">
        <v>9</v>
      </c>
      <c r="L953" s="5" t="s">
        <v>37</v>
      </c>
      <c r="M953" s="6">
        <v>2</v>
      </c>
      <c r="N953" s="7">
        <v>152.07</v>
      </c>
      <c r="O953" s="8">
        <v>0</v>
      </c>
      <c r="P953" s="7">
        <v>76.849999999999994</v>
      </c>
      <c r="Q953" s="7">
        <f t="shared" si="56"/>
        <v>304.14</v>
      </c>
      <c r="R953" s="7">
        <f t="shared" si="57"/>
        <v>153.69999999999999</v>
      </c>
      <c r="S953" s="7">
        <f t="shared" si="58"/>
        <v>150.44</v>
      </c>
      <c r="T953" s="9">
        <f t="shared" si="59"/>
        <v>0.49464062602748737</v>
      </c>
      <c r="U953" s="10">
        <f>YEAR(SalesDataTable[[#This Row],[Order Date]])</f>
        <v>2026</v>
      </c>
      <c r="V953" s="9" t="str">
        <f>"Q"&amp;ROUNDUP(MONTH(SalesDataTable[[#This Row],[Order Date]])/3,0)</f>
        <v>Q2</v>
      </c>
      <c r="W953" s="6">
        <f>MONTH(SalesDataTable[[#This Row],[Order Date]])</f>
        <v>5</v>
      </c>
      <c r="X953" s="9" t="str">
        <f>TEXT(SalesDataTable[[#This Row],[Order Date]],"mmm")</f>
        <v>May</v>
      </c>
    </row>
    <row r="954" spans="1:24" ht="15.5">
      <c r="A954" s="3">
        <v>1474</v>
      </c>
      <c r="B954" s="4">
        <v>46173</v>
      </c>
      <c r="C954" s="12">
        <f>YEAR(SalesDataTable[[#This Row],[Order Date]])</f>
        <v>2026</v>
      </c>
      <c r="D954" s="15" t="str">
        <f>"Q"&amp;ROUNDUP(MONTH(SalesDataTable[[#This Row],[Order Date]])/3,0)</f>
        <v>Q2</v>
      </c>
      <c r="E954" s="12">
        <f>MONTH(SalesDataTable[[#This Row],[Order Date]])</f>
        <v>5</v>
      </c>
      <c r="F954" s="12" t="str">
        <f>TEXT(SalesDataTable[[#This Row],[Order Date]], "mmm")</f>
        <v>May</v>
      </c>
      <c r="G954" s="5" t="s">
        <v>11</v>
      </c>
      <c r="H954" s="5" t="s">
        <v>18</v>
      </c>
      <c r="I954" s="5" t="s">
        <v>2</v>
      </c>
      <c r="J954" s="5" t="s">
        <v>13</v>
      </c>
      <c r="K954" s="5" t="s">
        <v>23</v>
      </c>
      <c r="L954" s="5" t="s">
        <v>51</v>
      </c>
      <c r="M954" s="6">
        <v>2</v>
      </c>
      <c r="N954" s="7">
        <v>123.34</v>
      </c>
      <c r="O954" s="8">
        <v>0.05</v>
      </c>
      <c r="P954" s="7">
        <v>58.96</v>
      </c>
      <c r="Q954" s="7">
        <f t="shared" si="56"/>
        <v>234.346</v>
      </c>
      <c r="R954" s="7">
        <f t="shared" si="57"/>
        <v>117.92</v>
      </c>
      <c r="S954" s="7">
        <f t="shared" si="58"/>
        <v>116.426</v>
      </c>
      <c r="T954" s="9">
        <f t="shared" si="59"/>
        <v>0.49681240558831813</v>
      </c>
      <c r="U954" s="10">
        <f>YEAR(SalesDataTable[[#This Row],[Order Date]])</f>
        <v>2026</v>
      </c>
      <c r="V954" s="9" t="str">
        <f>"Q"&amp;ROUNDUP(MONTH(SalesDataTable[[#This Row],[Order Date]])/3,0)</f>
        <v>Q2</v>
      </c>
      <c r="W954" s="6">
        <f>MONTH(SalesDataTable[[#This Row],[Order Date]])</f>
        <v>5</v>
      </c>
      <c r="X954" s="9" t="str">
        <f>TEXT(SalesDataTable[[#This Row],[Order Date]],"mmm")</f>
        <v>May</v>
      </c>
    </row>
    <row r="955" spans="1:24" ht="15.5">
      <c r="A955" s="3">
        <v>1625</v>
      </c>
      <c r="B955" s="4">
        <v>46173</v>
      </c>
      <c r="C955" s="12">
        <f>YEAR(SalesDataTable[[#This Row],[Order Date]])</f>
        <v>2026</v>
      </c>
      <c r="D955" s="15" t="str">
        <f>"Q"&amp;ROUNDUP(MONTH(SalesDataTable[[#This Row],[Order Date]])/3,0)</f>
        <v>Q2</v>
      </c>
      <c r="E955" s="12">
        <f>MONTH(SalesDataTable[[#This Row],[Order Date]])</f>
        <v>5</v>
      </c>
      <c r="F955" s="12" t="str">
        <f>TEXT(SalesDataTable[[#This Row],[Order Date]], "mmm")</f>
        <v>May</v>
      </c>
      <c r="G955" s="5" t="s">
        <v>11</v>
      </c>
      <c r="H955" s="5" t="s">
        <v>12</v>
      </c>
      <c r="I955" s="5" t="s">
        <v>19</v>
      </c>
      <c r="J955" s="5" t="s">
        <v>3</v>
      </c>
      <c r="K955" s="5" t="s">
        <v>9</v>
      </c>
      <c r="L955" s="5" t="s">
        <v>37</v>
      </c>
      <c r="M955" s="6">
        <v>1</v>
      </c>
      <c r="N955" s="7">
        <v>155.81</v>
      </c>
      <c r="O955" s="8">
        <v>0</v>
      </c>
      <c r="P955" s="7">
        <v>80.31</v>
      </c>
      <c r="Q955" s="7">
        <f t="shared" si="56"/>
        <v>155.81</v>
      </c>
      <c r="R955" s="7">
        <f t="shared" si="57"/>
        <v>80.31</v>
      </c>
      <c r="S955" s="7">
        <f t="shared" si="58"/>
        <v>75.5</v>
      </c>
      <c r="T955" s="9">
        <f t="shared" si="59"/>
        <v>0.48456453372697517</v>
      </c>
      <c r="U955" s="10">
        <f>YEAR(SalesDataTable[[#This Row],[Order Date]])</f>
        <v>2026</v>
      </c>
      <c r="V955" s="9" t="str">
        <f>"Q"&amp;ROUNDUP(MONTH(SalesDataTable[[#This Row],[Order Date]])/3,0)</f>
        <v>Q2</v>
      </c>
      <c r="W955" s="6">
        <f>MONTH(SalesDataTable[[#This Row],[Order Date]])</f>
        <v>5</v>
      </c>
      <c r="X955" s="9" t="str">
        <f>TEXT(SalesDataTable[[#This Row],[Order Date]],"mmm")</f>
        <v>May</v>
      </c>
    </row>
    <row r="956" spans="1:24" ht="15.5">
      <c r="A956" s="3">
        <v>1877</v>
      </c>
      <c r="B956" s="4">
        <v>46173</v>
      </c>
      <c r="C956" s="12">
        <f>YEAR(SalesDataTable[[#This Row],[Order Date]])</f>
        <v>2026</v>
      </c>
      <c r="D956" s="15" t="str">
        <f>"Q"&amp;ROUNDUP(MONTH(SalesDataTable[[#This Row],[Order Date]])/3,0)</f>
        <v>Q2</v>
      </c>
      <c r="E956" s="12">
        <f>MONTH(SalesDataTable[[#This Row],[Order Date]])</f>
        <v>5</v>
      </c>
      <c r="F956" s="12" t="str">
        <f>TEXT(SalesDataTable[[#This Row],[Order Date]], "mmm")</f>
        <v>May</v>
      </c>
      <c r="G956" s="5" t="s">
        <v>11</v>
      </c>
      <c r="H956" s="5" t="s">
        <v>52</v>
      </c>
      <c r="I956" s="5" t="s">
        <v>2</v>
      </c>
      <c r="J956" s="5" t="s">
        <v>3</v>
      </c>
      <c r="K956" s="5" t="s">
        <v>14</v>
      </c>
      <c r="L956" s="5" t="s">
        <v>48</v>
      </c>
      <c r="M956" s="6">
        <v>1</v>
      </c>
      <c r="N956" s="7">
        <v>163.19</v>
      </c>
      <c r="O956" s="8">
        <v>0.05</v>
      </c>
      <c r="P956" s="7">
        <v>87.95</v>
      </c>
      <c r="Q956" s="7">
        <f t="shared" si="56"/>
        <v>155.03049999999999</v>
      </c>
      <c r="R956" s="7">
        <f t="shared" si="57"/>
        <v>87.95</v>
      </c>
      <c r="S956" s="7">
        <f t="shared" si="58"/>
        <v>67.080499999999986</v>
      </c>
      <c r="T956" s="9">
        <f t="shared" si="59"/>
        <v>0.4326922766810401</v>
      </c>
      <c r="U956" s="10">
        <f>YEAR(SalesDataTable[[#This Row],[Order Date]])</f>
        <v>2026</v>
      </c>
      <c r="V956" s="9" t="str">
        <f>"Q"&amp;ROUNDUP(MONTH(SalesDataTable[[#This Row],[Order Date]])/3,0)</f>
        <v>Q2</v>
      </c>
      <c r="W956" s="6">
        <f>MONTH(SalesDataTable[[#This Row],[Order Date]])</f>
        <v>5</v>
      </c>
      <c r="X956" s="9" t="str">
        <f>TEXT(SalesDataTable[[#This Row],[Order Date]],"mmm")</f>
        <v>May</v>
      </c>
    </row>
    <row r="957" spans="1:24" ht="15.5">
      <c r="A957" s="3">
        <v>1978</v>
      </c>
      <c r="B957" s="4">
        <v>46173</v>
      </c>
      <c r="C957" s="12">
        <f>YEAR(SalesDataTable[[#This Row],[Order Date]])</f>
        <v>2026</v>
      </c>
      <c r="D957" s="15" t="str">
        <f>"Q"&amp;ROUNDUP(MONTH(SalesDataTable[[#This Row],[Order Date]])/3,0)</f>
        <v>Q2</v>
      </c>
      <c r="E957" s="12">
        <f>MONTH(SalesDataTable[[#This Row],[Order Date]])</f>
        <v>5</v>
      </c>
      <c r="F957" s="12" t="str">
        <f>TEXT(SalesDataTable[[#This Row],[Order Date]], "mmm")</f>
        <v>May</v>
      </c>
      <c r="G957" s="5" t="s">
        <v>6</v>
      </c>
      <c r="H957" s="5" t="s">
        <v>43</v>
      </c>
      <c r="I957" s="5" t="s">
        <v>2</v>
      </c>
      <c r="J957" s="5" t="s">
        <v>3</v>
      </c>
      <c r="K957" s="5" t="s">
        <v>9</v>
      </c>
      <c r="L957" s="5" t="s">
        <v>17</v>
      </c>
      <c r="M957" s="6">
        <v>1</v>
      </c>
      <c r="N957" s="7">
        <v>147.30000000000001</v>
      </c>
      <c r="O957" s="8">
        <v>0.05</v>
      </c>
      <c r="P957" s="7">
        <v>81.510000000000005</v>
      </c>
      <c r="Q957" s="7">
        <f t="shared" si="56"/>
        <v>139.935</v>
      </c>
      <c r="R957" s="7">
        <f t="shared" si="57"/>
        <v>81.510000000000005</v>
      </c>
      <c r="S957" s="7">
        <f t="shared" si="58"/>
        <v>58.424999999999997</v>
      </c>
      <c r="T957" s="9">
        <f t="shared" si="59"/>
        <v>0.41751527494908347</v>
      </c>
      <c r="U957" s="10">
        <f>YEAR(SalesDataTable[[#This Row],[Order Date]])</f>
        <v>2026</v>
      </c>
      <c r="V957" s="9" t="str">
        <f>"Q"&amp;ROUNDUP(MONTH(SalesDataTable[[#This Row],[Order Date]])/3,0)</f>
        <v>Q2</v>
      </c>
      <c r="W957" s="6">
        <f>MONTH(SalesDataTable[[#This Row],[Order Date]])</f>
        <v>5</v>
      </c>
      <c r="X957" s="9" t="str">
        <f>TEXT(SalesDataTable[[#This Row],[Order Date]],"mmm")</f>
        <v>May</v>
      </c>
    </row>
    <row r="958" spans="1:24" ht="15.5">
      <c r="A958" s="3">
        <v>3616</v>
      </c>
      <c r="B958" s="4">
        <v>46173</v>
      </c>
      <c r="C958" s="12">
        <f>YEAR(SalesDataTable[[#This Row],[Order Date]])</f>
        <v>2026</v>
      </c>
      <c r="D958" s="15" t="str">
        <f>"Q"&amp;ROUNDUP(MONTH(SalesDataTable[[#This Row],[Order Date]])/3,0)</f>
        <v>Q2</v>
      </c>
      <c r="E958" s="12">
        <f>MONTH(SalesDataTable[[#This Row],[Order Date]])</f>
        <v>5</v>
      </c>
      <c r="F958" s="12" t="str">
        <f>TEXT(SalesDataTable[[#This Row],[Order Date]], "mmm")</f>
        <v>May</v>
      </c>
      <c r="G958" s="5" t="s">
        <v>11</v>
      </c>
      <c r="H958" s="5" t="s">
        <v>12</v>
      </c>
      <c r="I958" s="5" t="s">
        <v>2</v>
      </c>
      <c r="J958" s="5" t="s">
        <v>3</v>
      </c>
      <c r="K958" s="5" t="s">
        <v>34</v>
      </c>
      <c r="L958" s="5" t="s">
        <v>38</v>
      </c>
      <c r="M958" s="6">
        <v>5</v>
      </c>
      <c r="N958" s="7">
        <v>126.16</v>
      </c>
      <c r="O958" s="8">
        <v>0</v>
      </c>
      <c r="P958" s="7">
        <v>68.59</v>
      </c>
      <c r="Q958" s="7">
        <f t="shared" si="56"/>
        <v>630.79999999999995</v>
      </c>
      <c r="R958" s="7">
        <f t="shared" si="57"/>
        <v>342.95000000000005</v>
      </c>
      <c r="S958" s="7">
        <f t="shared" si="58"/>
        <v>287.84999999999991</v>
      </c>
      <c r="T958" s="9">
        <f t="shared" si="59"/>
        <v>0.45632530120481918</v>
      </c>
      <c r="U958" s="10">
        <f>YEAR(SalesDataTable[[#This Row],[Order Date]])</f>
        <v>2026</v>
      </c>
      <c r="V958" s="9" t="str">
        <f>"Q"&amp;ROUNDUP(MONTH(SalesDataTable[[#This Row],[Order Date]])/3,0)</f>
        <v>Q2</v>
      </c>
      <c r="W958" s="6">
        <f>MONTH(SalesDataTable[[#This Row],[Order Date]])</f>
        <v>5</v>
      </c>
      <c r="X958" s="9" t="str">
        <f>TEXT(SalesDataTable[[#This Row],[Order Date]],"mmm")</f>
        <v>May</v>
      </c>
    </row>
    <row r="959" spans="1:24" ht="15.5">
      <c r="A959" s="3">
        <v>3992</v>
      </c>
      <c r="B959" s="4">
        <v>46173</v>
      </c>
      <c r="C959" s="12">
        <f>YEAR(SalesDataTable[[#This Row],[Order Date]])</f>
        <v>2026</v>
      </c>
      <c r="D959" s="15" t="str">
        <f>"Q"&amp;ROUNDUP(MONTH(SalesDataTable[[#This Row],[Order Date]])/3,0)</f>
        <v>Q2</v>
      </c>
      <c r="E959" s="12">
        <f>MONTH(SalesDataTable[[#This Row],[Order Date]])</f>
        <v>5</v>
      </c>
      <c r="F959" s="12" t="str">
        <f>TEXT(SalesDataTable[[#This Row],[Order Date]], "mmm")</f>
        <v>May</v>
      </c>
      <c r="G959" s="5" t="s">
        <v>20</v>
      </c>
      <c r="H959" s="5" t="s">
        <v>33</v>
      </c>
      <c r="I959" s="5" t="s">
        <v>2</v>
      </c>
      <c r="J959" s="5" t="s">
        <v>13</v>
      </c>
      <c r="K959" s="5" t="s">
        <v>14</v>
      </c>
      <c r="L959" s="5" t="s">
        <v>48</v>
      </c>
      <c r="M959" s="6">
        <v>2</v>
      </c>
      <c r="N959" s="7">
        <v>163.57</v>
      </c>
      <c r="O959" s="8">
        <v>0</v>
      </c>
      <c r="P959" s="7">
        <v>85.72</v>
      </c>
      <c r="Q959" s="7">
        <f t="shared" si="56"/>
        <v>327.14</v>
      </c>
      <c r="R959" s="7">
        <f t="shared" si="57"/>
        <v>171.44</v>
      </c>
      <c r="S959" s="7">
        <f t="shared" si="58"/>
        <v>155.69999999999999</v>
      </c>
      <c r="T959" s="9">
        <f t="shared" si="59"/>
        <v>0.47594302133643085</v>
      </c>
      <c r="U959" s="10">
        <f>YEAR(SalesDataTable[[#This Row],[Order Date]])</f>
        <v>2026</v>
      </c>
      <c r="V959" s="9" t="str">
        <f>"Q"&amp;ROUNDUP(MONTH(SalesDataTable[[#This Row],[Order Date]])/3,0)</f>
        <v>Q2</v>
      </c>
      <c r="W959" s="6">
        <f>MONTH(SalesDataTable[[#This Row],[Order Date]])</f>
        <v>5</v>
      </c>
      <c r="X959" s="9" t="str">
        <f>TEXT(SalesDataTable[[#This Row],[Order Date]],"mmm")</f>
        <v>May</v>
      </c>
    </row>
    <row r="960" spans="1:24" ht="15.5">
      <c r="A960" s="3">
        <v>4091</v>
      </c>
      <c r="B960" s="4">
        <v>46173</v>
      </c>
      <c r="C960" s="12">
        <f>YEAR(SalesDataTable[[#This Row],[Order Date]])</f>
        <v>2026</v>
      </c>
      <c r="D960" s="15" t="str">
        <f>"Q"&amp;ROUNDUP(MONTH(SalesDataTable[[#This Row],[Order Date]])/3,0)</f>
        <v>Q2</v>
      </c>
      <c r="E960" s="12">
        <f>MONTH(SalesDataTable[[#This Row],[Order Date]])</f>
        <v>5</v>
      </c>
      <c r="F960" s="12" t="str">
        <f>TEXT(SalesDataTable[[#This Row],[Order Date]], "mmm")</f>
        <v>May</v>
      </c>
      <c r="G960" s="5" t="s">
        <v>11</v>
      </c>
      <c r="H960" s="5" t="s">
        <v>52</v>
      </c>
      <c r="I960" s="5" t="s">
        <v>2</v>
      </c>
      <c r="J960" s="5" t="s">
        <v>13</v>
      </c>
      <c r="K960" s="5" t="s">
        <v>9</v>
      </c>
      <c r="L960" s="5" t="s">
        <v>17</v>
      </c>
      <c r="M960" s="6">
        <v>1</v>
      </c>
      <c r="N960" s="7">
        <v>142.06</v>
      </c>
      <c r="O960" s="8">
        <v>0</v>
      </c>
      <c r="P960" s="7">
        <v>77.36</v>
      </c>
      <c r="Q960" s="7">
        <f t="shared" si="56"/>
        <v>142.06</v>
      </c>
      <c r="R960" s="7">
        <f t="shared" si="57"/>
        <v>77.36</v>
      </c>
      <c r="S960" s="7">
        <f t="shared" si="58"/>
        <v>64.7</v>
      </c>
      <c r="T960" s="9">
        <f t="shared" si="59"/>
        <v>0.45544136280444886</v>
      </c>
      <c r="U960" s="10">
        <f>YEAR(SalesDataTable[[#This Row],[Order Date]])</f>
        <v>2026</v>
      </c>
      <c r="V960" s="9" t="str">
        <f>"Q"&amp;ROUNDUP(MONTH(SalesDataTable[[#This Row],[Order Date]])/3,0)</f>
        <v>Q2</v>
      </c>
      <c r="W960" s="6">
        <f>MONTH(SalesDataTable[[#This Row],[Order Date]])</f>
        <v>5</v>
      </c>
      <c r="X960" s="9" t="str">
        <f>TEXT(SalesDataTable[[#This Row],[Order Date]],"mmm")</f>
        <v>May</v>
      </c>
    </row>
    <row r="961" spans="1:24" ht="15.5">
      <c r="A961" s="3">
        <v>4204</v>
      </c>
      <c r="B961" s="4">
        <v>46173</v>
      </c>
      <c r="C961" s="12">
        <f>YEAR(SalesDataTable[[#This Row],[Order Date]])</f>
        <v>2026</v>
      </c>
      <c r="D961" s="15" t="str">
        <f>"Q"&amp;ROUNDUP(MONTH(SalesDataTable[[#This Row],[Order Date]])/3,0)</f>
        <v>Q2</v>
      </c>
      <c r="E961" s="12">
        <f>MONTH(SalesDataTable[[#This Row],[Order Date]])</f>
        <v>5</v>
      </c>
      <c r="F961" s="12" t="str">
        <f>TEXT(SalesDataTable[[#This Row],[Order Date]], "mmm")</f>
        <v>May</v>
      </c>
      <c r="G961" s="5" t="s">
        <v>6</v>
      </c>
      <c r="H961" s="5" t="s">
        <v>41</v>
      </c>
      <c r="I961" s="5" t="s">
        <v>2</v>
      </c>
      <c r="J961" s="5" t="s">
        <v>13</v>
      </c>
      <c r="K961" s="5" t="s">
        <v>4</v>
      </c>
      <c r="L961" s="5" t="s">
        <v>5</v>
      </c>
      <c r="M961" s="6">
        <v>1</v>
      </c>
      <c r="N961" s="7">
        <v>81.37</v>
      </c>
      <c r="O961" s="8">
        <v>0</v>
      </c>
      <c r="P961" s="7">
        <v>42.01</v>
      </c>
      <c r="Q961" s="7">
        <f t="shared" si="56"/>
        <v>81.37</v>
      </c>
      <c r="R961" s="7">
        <f t="shared" si="57"/>
        <v>42.01</v>
      </c>
      <c r="S961" s="7">
        <f t="shared" si="58"/>
        <v>39.360000000000007</v>
      </c>
      <c r="T961" s="9">
        <f t="shared" si="59"/>
        <v>0.48371635737986979</v>
      </c>
      <c r="U961" s="10">
        <f>YEAR(SalesDataTable[[#This Row],[Order Date]])</f>
        <v>2026</v>
      </c>
      <c r="V961" s="9" t="str">
        <f>"Q"&amp;ROUNDUP(MONTH(SalesDataTable[[#This Row],[Order Date]])/3,0)</f>
        <v>Q2</v>
      </c>
      <c r="W961" s="6">
        <f>MONTH(SalesDataTable[[#This Row],[Order Date]])</f>
        <v>5</v>
      </c>
      <c r="X961" s="9" t="str">
        <f>TEXT(SalesDataTable[[#This Row],[Order Date]],"mmm")</f>
        <v>May</v>
      </c>
    </row>
    <row r="962" spans="1:24" ht="15.5">
      <c r="A962" s="3">
        <v>4234</v>
      </c>
      <c r="B962" s="4">
        <v>46173</v>
      </c>
      <c r="C962" s="12">
        <f>YEAR(SalesDataTable[[#This Row],[Order Date]])</f>
        <v>2026</v>
      </c>
      <c r="D962" s="15" t="str">
        <f>"Q"&amp;ROUNDUP(MONTH(SalesDataTable[[#This Row],[Order Date]])/3,0)</f>
        <v>Q2</v>
      </c>
      <c r="E962" s="12">
        <f>MONTH(SalesDataTable[[#This Row],[Order Date]])</f>
        <v>5</v>
      </c>
      <c r="F962" s="12" t="str">
        <f>TEXT(SalesDataTable[[#This Row],[Order Date]], "mmm")</f>
        <v>May</v>
      </c>
      <c r="G962" s="5" t="s">
        <v>20</v>
      </c>
      <c r="H962" s="5" t="s">
        <v>33</v>
      </c>
      <c r="I962" s="5" t="s">
        <v>19</v>
      </c>
      <c r="J962" s="5" t="s">
        <v>13</v>
      </c>
      <c r="K962" s="5" t="s">
        <v>23</v>
      </c>
      <c r="L962" s="5" t="s">
        <v>51</v>
      </c>
      <c r="M962" s="6">
        <v>1</v>
      </c>
      <c r="N962" s="7">
        <v>120.75</v>
      </c>
      <c r="O962" s="8">
        <v>0</v>
      </c>
      <c r="P962" s="7">
        <v>61.21</v>
      </c>
      <c r="Q962" s="7">
        <f t="shared" ref="Q962:Q1025" si="60">M962*N962*(1-O962)</f>
        <v>120.75</v>
      </c>
      <c r="R962" s="7">
        <f t="shared" ref="R962:R1025" si="61">M962*P962</f>
        <v>61.21</v>
      </c>
      <c r="S962" s="7">
        <f t="shared" ref="S962:S1025" si="62">Q962-R962</f>
        <v>59.54</v>
      </c>
      <c r="T962" s="9">
        <f t="shared" ref="T962:T1025" si="63">IFERROR(S962/Q962,0)</f>
        <v>0.49308488612836437</v>
      </c>
      <c r="U962" s="10">
        <f>YEAR(SalesDataTable[[#This Row],[Order Date]])</f>
        <v>2026</v>
      </c>
      <c r="V962" s="9" t="str">
        <f>"Q"&amp;ROUNDUP(MONTH(SalesDataTable[[#This Row],[Order Date]])/3,0)</f>
        <v>Q2</v>
      </c>
      <c r="W962" s="6">
        <f>MONTH(SalesDataTable[[#This Row],[Order Date]])</f>
        <v>5</v>
      </c>
      <c r="X962" s="9" t="str">
        <f>TEXT(SalesDataTable[[#This Row],[Order Date]],"mmm")</f>
        <v>May</v>
      </c>
    </row>
    <row r="963" spans="1:24" ht="15.5">
      <c r="A963" s="3">
        <v>4696</v>
      </c>
      <c r="B963" s="4">
        <v>46173</v>
      </c>
      <c r="C963" s="12">
        <f>YEAR(SalesDataTable[[#This Row],[Order Date]])</f>
        <v>2026</v>
      </c>
      <c r="D963" s="15" t="str">
        <f>"Q"&amp;ROUNDUP(MONTH(SalesDataTable[[#This Row],[Order Date]])/3,0)</f>
        <v>Q2</v>
      </c>
      <c r="E963" s="12">
        <f>MONTH(SalesDataTable[[#This Row],[Order Date]])</f>
        <v>5</v>
      </c>
      <c r="F963" s="12" t="str">
        <f>TEXT(SalesDataTable[[#This Row],[Order Date]], "mmm")</f>
        <v>May</v>
      </c>
      <c r="G963" s="5" t="s">
        <v>6</v>
      </c>
      <c r="H963" s="5" t="s">
        <v>49</v>
      </c>
      <c r="I963" s="5" t="s">
        <v>2</v>
      </c>
      <c r="J963" s="5" t="s">
        <v>13</v>
      </c>
      <c r="K963" s="5" t="s">
        <v>4</v>
      </c>
      <c r="L963" s="5" t="s">
        <v>5</v>
      </c>
      <c r="M963" s="6">
        <v>4</v>
      </c>
      <c r="N963" s="7">
        <v>81.790000000000006</v>
      </c>
      <c r="O963" s="8">
        <v>0</v>
      </c>
      <c r="P963" s="7">
        <v>42.96</v>
      </c>
      <c r="Q963" s="7">
        <f t="shared" si="60"/>
        <v>327.16000000000003</v>
      </c>
      <c r="R963" s="7">
        <f t="shared" si="61"/>
        <v>171.84</v>
      </c>
      <c r="S963" s="7">
        <f t="shared" si="62"/>
        <v>155.32000000000002</v>
      </c>
      <c r="T963" s="9">
        <f t="shared" si="63"/>
        <v>0.47475241472062601</v>
      </c>
      <c r="U963" s="10">
        <f>YEAR(SalesDataTable[[#This Row],[Order Date]])</f>
        <v>2026</v>
      </c>
      <c r="V963" s="9" t="str">
        <f>"Q"&amp;ROUNDUP(MONTH(SalesDataTable[[#This Row],[Order Date]])/3,0)</f>
        <v>Q2</v>
      </c>
      <c r="W963" s="6">
        <f>MONTH(SalesDataTable[[#This Row],[Order Date]])</f>
        <v>5</v>
      </c>
      <c r="X963" s="9" t="str">
        <f>TEXT(SalesDataTable[[#This Row],[Order Date]],"mmm")</f>
        <v>May</v>
      </c>
    </row>
    <row r="964" spans="1:24" ht="15.5">
      <c r="A964" s="3">
        <v>4755</v>
      </c>
      <c r="B964" s="4">
        <v>46173</v>
      </c>
      <c r="C964" s="12">
        <f>YEAR(SalesDataTable[[#This Row],[Order Date]])</f>
        <v>2026</v>
      </c>
      <c r="D964" s="15" t="str">
        <f>"Q"&amp;ROUNDUP(MONTH(SalesDataTable[[#This Row],[Order Date]])/3,0)</f>
        <v>Q2</v>
      </c>
      <c r="E964" s="12">
        <f>MONTH(SalesDataTable[[#This Row],[Order Date]])</f>
        <v>5</v>
      </c>
      <c r="F964" s="12" t="str">
        <f>TEXT(SalesDataTable[[#This Row],[Order Date]], "mmm")</f>
        <v>May</v>
      </c>
      <c r="G964" s="5" t="s">
        <v>0</v>
      </c>
      <c r="H964" s="5" t="s">
        <v>50</v>
      </c>
      <c r="I964" s="5" t="s">
        <v>2</v>
      </c>
      <c r="J964" s="5" t="s">
        <v>13</v>
      </c>
      <c r="K964" s="5" t="s">
        <v>23</v>
      </c>
      <c r="L964" s="5" t="s">
        <v>40</v>
      </c>
      <c r="M964" s="6">
        <v>1</v>
      </c>
      <c r="N964" s="7">
        <v>81.2</v>
      </c>
      <c r="O964" s="8">
        <v>0.1</v>
      </c>
      <c r="P964" s="7">
        <v>40.270000000000003</v>
      </c>
      <c r="Q964" s="7">
        <f t="shared" si="60"/>
        <v>73.08</v>
      </c>
      <c r="R964" s="7">
        <f t="shared" si="61"/>
        <v>40.270000000000003</v>
      </c>
      <c r="S964" s="7">
        <f t="shared" si="62"/>
        <v>32.809999999999995</v>
      </c>
      <c r="T964" s="9">
        <f t="shared" si="63"/>
        <v>0.44896004378762994</v>
      </c>
      <c r="U964" s="10">
        <f>YEAR(SalesDataTable[[#This Row],[Order Date]])</f>
        <v>2026</v>
      </c>
      <c r="V964" s="9" t="str">
        <f>"Q"&amp;ROUNDUP(MONTH(SalesDataTable[[#This Row],[Order Date]])/3,0)</f>
        <v>Q2</v>
      </c>
      <c r="W964" s="6">
        <f>MONTH(SalesDataTable[[#This Row],[Order Date]])</f>
        <v>5</v>
      </c>
      <c r="X964" s="9" t="str">
        <f>TEXT(SalesDataTable[[#This Row],[Order Date]],"mmm")</f>
        <v>May</v>
      </c>
    </row>
    <row r="965" spans="1:24" ht="15.5">
      <c r="A965" s="3">
        <v>5090</v>
      </c>
      <c r="B965" s="4">
        <v>46173</v>
      </c>
      <c r="C965" s="12">
        <f>YEAR(SalesDataTable[[#This Row],[Order Date]])</f>
        <v>2026</v>
      </c>
      <c r="D965" s="15" t="str">
        <f>"Q"&amp;ROUNDUP(MONTH(SalesDataTable[[#This Row],[Order Date]])/3,0)</f>
        <v>Q2</v>
      </c>
      <c r="E965" s="12">
        <f>MONTH(SalesDataTable[[#This Row],[Order Date]])</f>
        <v>5</v>
      </c>
      <c r="F965" s="12" t="str">
        <f>TEXT(SalesDataTable[[#This Row],[Order Date]], "mmm")</f>
        <v>May</v>
      </c>
      <c r="G965" s="5" t="s">
        <v>6</v>
      </c>
      <c r="H965" s="5" t="s">
        <v>7</v>
      </c>
      <c r="I965" s="5" t="s">
        <v>28</v>
      </c>
      <c r="J965" s="5" t="s">
        <v>13</v>
      </c>
      <c r="K965" s="5" t="s">
        <v>14</v>
      </c>
      <c r="L965" s="5" t="s">
        <v>32</v>
      </c>
      <c r="M965" s="6">
        <v>2</v>
      </c>
      <c r="N965" s="7">
        <v>46.52</v>
      </c>
      <c r="O965" s="8">
        <v>0.05</v>
      </c>
      <c r="P965" s="7">
        <v>18.739999999999998</v>
      </c>
      <c r="Q965" s="7">
        <f t="shared" si="60"/>
        <v>88.388000000000005</v>
      </c>
      <c r="R965" s="7">
        <f t="shared" si="61"/>
        <v>37.479999999999997</v>
      </c>
      <c r="S965" s="7">
        <f t="shared" si="62"/>
        <v>50.908000000000008</v>
      </c>
      <c r="T965" s="9">
        <f t="shared" si="63"/>
        <v>0.57596053762954258</v>
      </c>
      <c r="U965" s="10">
        <f>YEAR(SalesDataTable[[#This Row],[Order Date]])</f>
        <v>2026</v>
      </c>
      <c r="V965" s="9" t="str">
        <f>"Q"&amp;ROUNDUP(MONTH(SalesDataTable[[#This Row],[Order Date]])/3,0)</f>
        <v>Q2</v>
      </c>
      <c r="W965" s="6">
        <f>MONTH(SalesDataTable[[#This Row],[Order Date]])</f>
        <v>5</v>
      </c>
      <c r="X965" s="9" t="str">
        <f>TEXT(SalesDataTable[[#This Row],[Order Date]],"mmm")</f>
        <v>May</v>
      </c>
    </row>
    <row r="966" spans="1:24" ht="15.5">
      <c r="A966" s="3">
        <v>27</v>
      </c>
      <c r="B966" s="4">
        <v>46174</v>
      </c>
      <c r="C966" s="12">
        <f>YEAR(SalesDataTable[[#This Row],[Order Date]])</f>
        <v>2026</v>
      </c>
      <c r="D966" s="15" t="str">
        <f>"Q"&amp;ROUNDUP(MONTH(SalesDataTable[[#This Row],[Order Date]])/3,0)</f>
        <v>Q2</v>
      </c>
      <c r="E966" s="12">
        <f>MONTH(SalesDataTable[[#This Row],[Order Date]])</f>
        <v>6</v>
      </c>
      <c r="F966" s="12" t="str">
        <f>TEXT(SalesDataTable[[#This Row],[Order Date]], "mmm")</f>
        <v>Jun</v>
      </c>
      <c r="G966" s="5" t="s">
        <v>20</v>
      </c>
      <c r="H966" s="5" t="s">
        <v>47</v>
      </c>
      <c r="I966" s="5" t="s">
        <v>2</v>
      </c>
      <c r="J966" s="5" t="s">
        <v>3</v>
      </c>
      <c r="K966" s="5" t="s">
        <v>23</v>
      </c>
      <c r="L966" s="5" t="s">
        <v>29</v>
      </c>
      <c r="M966" s="6">
        <v>1</v>
      </c>
      <c r="N966" s="7">
        <v>195.22</v>
      </c>
      <c r="O966" s="8">
        <v>0</v>
      </c>
      <c r="P966" s="7">
        <v>105.91</v>
      </c>
      <c r="Q966" s="7">
        <f t="shared" si="60"/>
        <v>195.22</v>
      </c>
      <c r="R966" s="7">
        <f t="shared" si="61"/>
        <v>105.91</v>
      </c>
      <c r="S966" s="7">
        <f t="shared" si="62"/>
        <v>89.31</v>
      </c>
      <c r="T966" s="9">
        <f t="shared" si="63"/>
        <v>0.45748386435816002</v>
      </c>
      <c r="U966" s="10">
        <f>YEAR(SalesDataTable[[#This Row],[Order Date]])</f>
        <v>2026</v>
      </c>
      <c r="V966" s="9" t="str">
        <f>"Q"&amp;ROUNDUP(MONTH(SalesDataTable[[#This Row],[Order Date]])/3,0)</f>
        <v>Q2</v>
      </c>
      <c r="W966" s="6">
        <f>MONTH(SalesDataTable[[#This Row],[Order Date]])</f>
        <v>6</v>
      </c>
      <c r="X966" s="9" t="str">
        <f>TEXT(SalesDataTable[[#This Row],[Order Date]],"mmm")</f>
        <v>Jun</v>
      </c>
    </row>
    <row r="967" spans="1:24" ht="15.5">
      <c r="A967" s="3">
        <v>463</v>
      </c>
      <c r="B967" s="4">
        <v>46174</v>
      </c>
      <c r="C967" s="12">
        <f>YEAR(SalesDataTable[[#This Row],[Order Date]])</f>
        <v>2026</v>
      </c>
      <c r="D967" s="15" t="str">
        <f>"Q"&amp;ROUNDUP(MONTH(SalesDataTable[[#This Row],[Order Date]])/3,0)</f>
        <v>Q2</v>
      </c>
      <c r="E967" s="12">
        <f>MONTH(SalesDataTable[[#This Row],[Order Date]])</f>
        <v>6</v>
      </c>
      <c r="F967" s="12" t="str">
        <f>TEXT(SalesDataTable[[#This Row],[Order Date]], "mmm")</f>
        <v>Jun</v>
      </c>
      <c r="G967" s="5" t="s">
        <v>20</v>
      </c>
      <c r="H967" s="5" t="s">
        <v>21</v>
      </c>
      <c r="I967" s="5" t="s">
        <v>2</v>
      </c>
      <c r="J967" s="5" t="s">
        <v>13</v>
      </c>
      <c r="K967" s="5" t="s">
        <v>4</v>
      </c>
      <c r="L967" s="5" t="s">
        <v>26</v>
      </c>
      <c r="M967" s="6">
        <v>1</v>
      </c>
      <c r="N967" s="7">
        <v>40.71</v>
      </c>
      <c r="O967" s="8">
        <v>0.05</v>
      </c>
      <c r="P967" s="7">
        <v>16.559999999999999</v>
      </c>
      <c r="Q967" s="7">
        <f t="shared" si="60"/>
        <v>38.674500000000002</v>
      </c>
      <c r="R967" s="7">
        <f t="shared" si="61"/>
        <v>16.559999999999999</v>
      </c>
      <c r="S967" s="7">
        <f t="shared" si="62"/>
        <v>22.114500000000003</v>
      </c>
      <c r="T967" s="9">
        <f t="shared" si="63"/>
        <v>0.57181088314005357</v>
      </c>
      <c r="U967" s="10">
        <f>YEAR(SalesDataTable[[#This Row],[Order Date]])</f>
        <v>2026</v>
      </c>
      <c r="V967" s="9" t="str">
        <f>"Q"&amp;ROUNDUP(MONTH(SalesDataTable[[#This Row],[Order Date]])/3,0)</f>
        <v>Q2</v>
      </c>
      <c r="W967" s="6">
        <f>MONTH(SalesDataTable[[#This Row],[Order Date]])</f>
        <v>6</v>
      </c>
      <c r="X967" s="9" t="str">
        <f>TEXT(SalesDataTable[[#This Row],[Order Date]],"mmm")</f>
        <v>Jun</v>
      </c>
    </row>
    <row r="968" spans="1:24" ht="15.5">
      <c r="A968" s="3">
        <v>653</v>
      </c>
      <c r="B968" s="4">
        <v>46174</v>
      </c>
      <c r="C968" s="12">
        <f>YEAR(SalesDataTable[[#This Row],[Order Date]])</f>
        <v>2026</v>
      </c>
      <c r="D968" s="15" t="str">
        <f>"Q"&amp;ROUNDUP(MONTH(SalesDataTable[[#This Row],[Order Date]])/3,0)</f>
        <v>Q2</v>
      </c>
      <c r="E968" s="12">
        <f>MONTH(SalesDataTable[[#This Row],[Order Date]])</f>
        <v>6</v>
      </c>
      <c r="F968" s="12" t="str">
        <f>TEXT(SalesDataTable[[#This Row],[Order Date]], "mmm")</f>
        <v>Jun</v>
      </c>
      <c r="G968" s="5" t="s">
        <v>6</v>
      </c>
      <c r="H968" s="5" t="s">
        <v>41</v>
      </c>
      <c r="I968" s="5" t="s">
        <v>2</v>
      </c>
      <c r="J968" s="5" t="s">
        <v>3</v>
      </c>
      <c r="K968" s="5" t="s">
        <v>34</v>
      </c>
      <c r="L968" s="5" t="s">
        <v>35</v>
      </c>
      <c r="M968" s="6">
        <v>1</v>
      </c>
      <c r="N968" s="7">
        <v>41.26</v>
      </c>
      <c r="O968" s="8">
        <v>0.05</v>
      </c>
      <c r="P968" s="7">
        <v>14.32</v>
      </c>
      <c r="Q968" s="7">
        <f t="shared" si="60"/>
        <v>39.196999999999996</v>
      </c>
      <c r="R968" s="7">
        <f t="shared" si="61"/>
        <v>14.32</v>
      </c>
      <c r="S968" s="7">
        <f t="shared" si="62"/>
        <v>24.876999999999995</v>
      </c>
      <c r="T968" s="9">
        <f t="shared" si="63"/>
        <v>0.63466591831007468</v>
      </c>
      <c r="U968" s="10">
        <f>YEAR(SalesDataTable[[#This Row],[Order Date]])</f>
        <v>2026</v>
      </c>
      <c r="V968" s="9" t="str">
        <f>"Q"&amp;ROUNDUP(MONTH(SalesDataTable[[#This Row],[Order Date]])/3,0)</f>
        <v>Q2</v>
      </c>
      <c r="W968" s="6">
        <f>MONTH(SalesDataTable[[#This Row],[Order Date]])</f>
        <v>6</v>
      </c>
      <c r="X968" s="9" t="str">
        <f>TEXT(SalesDataTable[[#This Row],[Order Date]],"mmm")</f>
        <v>Jun</v>
      </c>
    </row>
    <row r="969" spans="1:24" ht="15.5">
      <c r="A969" s="3">
        <v>1485</v>
      </c>
      <c r="B969" s="4">
        <v>46174</v>
      </c>
      <c r="C969" s="12">
        <f>YEAR(SalesDataTable[[#This Row],[Order Date]])</f>
        <v>2026</v>
      </c>
      <c r="D969" s="15" t="str">
        <f>"Q"&amp;ROUNDUP(MONTH(SalesDataTable[[#This Row],[Order Date]])/3,0)</f>
        <v>Q2</v>
      </c>
      <c r="E969" s="12">
        <f>MONTH(SalesDataTable[[#This Row],[Order Date]])</f>
        <v>6</v>
      </c>
      <c r="F969" s="12" t="str">
        <f>TEXT(SalesDataTable[[#This Row],[Order Date]], "mmm")</f>
        <v>Jun</v>
      </c>
      <c r="G969" s="5" t="s">
        <v>6</v>
      </c>
      <c r="H969" s="5" t="s">
        <v>41</v>
      </c>
      <c r="I969" s="5" t="s">
        <v>19</v>
      </c>
      <c r="J969" s="5" t="s">
        <v>13</v>
      </c>
      <c r="K969" s="5" t="s">
        <v>34</v>
      </c>
      <c r="L969" s="5" t="s">
        <v>35</v>
      </c>
      <c r="M969" s="6">
        <v>2</v>
      </c>
      <c r="N969" s="7">
        <v>40.840000000000003</v>
      </c>
      <c r="O969" s="8">
        <v>0</v>
      </c>
      <c r="P969" s="7">
        <v>14.48</v>
      </c>
      <c r="Q969" s="7">
        <f t="shared" si="60"/>
        <v>81.680000000000007</v>
      </c>
      <c r="R969" s="7">
        <f t="shared" si="61"/>
        <v>28.96</v>
      </c>
      <c r="S969" s="7">
        <f t="shared" si="62"/>
        <v>52.720000000000006</v>
      </c>
      <c r="T969" s="9">
        <f t="shared" si="63"/>
        <v>0.64544564152791384</v>
      </c>
      <c r="U969" s="10">
        <f>YEAR(SalesDataTable[[#This Row],[Order Date]])</f>
        <v>2026</v>
      </c>
      <c r="V969" s="9" t="str">
        <f>"Q"&amp;ROUNDUP(MONTH(SalesDataTable[[#This Row],[Order Date]])/3,0)</f>
        <v>Q2</v>
      </c>
      <c r="W969" s="6">
        <f>MONTH(SalesDataTable[[#This Row],[Order Date]])</f>
        <v>6</v>
      </c>
      <c r="X969" s="9" t="str">
        <f>TEXT(SalesDataTable[[#This Row],[Order Date]],"mmm")</f>
        <v>Jun</v>
      </c>
    </row>
    <row r="970" spans="1:24" ht="15.5">
      <c r="A970" s="3">
        <v>1925</v>
      </c>
      <c r="B970" s="4">
        <v>46174</v>
      </c>
      <c r="C970" s="12">
        <f>YEAR(SalesDataTable[[#This Row],[Order Date]])</f>
        <v>2026</v>
      </c>
      <c r="D970" s="15" t="str">
        <f>"Q"&amp;ROUNDUP(MONTH(SalesDataTable[[#This Row],[Order Date]])/3,0)</f>
        <v>Q2</v>
      </c>
      <c r="E970" s="12">
        <f>MONTH(SalesDataTable[[#This Row],[Order Date]])</f>
        <v>6</v>
      </c>
      <c r="F970" s="12" t="str">
        <f>TEXT(SalesDataTable[[#This Row],[Order Date]], "mmm")</f>
        <v>Jun</v>
      </c>
      <c r="G970" s="5" t="s">
        <v>20</v>
      </c>
      <c r="H970" s="5" t="s">
        <v>21</v>
      </c>
      <c r="I970" s="5" t="s">
        <v>2</v>
      </c>
      <c r="J970" s="5" t="s">
        <v>3</v>
      </c>
      <c r="K970" s="5" t="s">
        <v>9</v>
      </c>
      <c r="L970" s="5" t="s">
        <v>17</v>
      </c>
      <c r="M970" s="6">
        <v>1</v>
      </c>
      <c r="N970" s="7">
        <v>143.32</v>
      </c>
      <c r="O970" s="8">
        <v>0</v>
      </c>
      <c r="P970" s="7">
        <v>80.36</v>
      </c>
      <c r="Q970" s="7">
        <f t="shared" si="60"/>
        <v>143.32</v>
      </c>
      <c r="R970" s="7">
        <f t="shared" si="61"/>
        <v>80.36</v>
      </c>
      <c r="S970" s="7">
        <f t="shared" si="62"/>
        <v>62.959999999999994</v>
      </c>
      <c r="T970" s="9">
        <f t="shared" si="63"/>
        <v>0.43929667876081496</v>
      </c>
      <c r="U970" s="10">
        <f>YEAR(SalesDataTable[[#This Row],[Order Date]])</f>
        <v>2026</v>
      </c>
      <c r="V970" s="9" t="str">
        <f>"Q"&amp;ROUNDUP(MONTH(SalesDataTable[[#This Row],[Order Date]])/3,0)</f>
        <v>Q2</v>
      </c>
      <c r="W970" s="6">
        <f>MONTH(SalesDataTable[[#This Row],[Order Date]])</f>
        <v>6</v>
      </c>
      <c r="X970" s="9" t="str">
        <f>TEXT(SalesDataTable[[#This Row],[Order Date]],"mmm")</f>
        <v>Jun</v>
      </c>
    </row>
    <row r="971" spans="1:24" ht="15.5">
      <c r="A971" s="3">
        <v>1952</v>
      </c>
      <c r="B971" s="4">
        <v>46174</v>
      </c>
      <c r="C971" s="12">
        <f>YEAR(SalesDataTable[[#This Row],[Order Date]])</f>
        <v>2026</v>
      </c>
      <c r="D971" s="15" t="str">
        <f>"Q"&amp;ROUNDUP(MONTH(SalesDataTable[[#This Row],[Order Date]])/3,0)</f>
        <v>Q2</v>
      </c>
      <c r="E971" s="12">
        <f>MONTH(SalesDataTable[[#This Row],[Order Date]])</f>
        <v>6</v>
      </c>
      <c r="F971" s="12" t="str">
        <f>TEXT(SalesDataTable[[#This Row],[Order Date]], "mmm")</f>
        <v>Jun</v>
      </c>
      <c r="G971" s="5" t="s">
        <v>0</v>
      </c>
      <c r="H971" s="5" t="s">
        <v>50</v>
      </c>
      <c r="I971" s="5" t="s">
        <v>2</v>
      </c>
      <c r="J971" s="5" t="s">
        <v>13</v>
      </c>
      <c r="K971" s="5" t="s">
        <v>9</v>
      </c>
      <c r="L971" s="5" t="s">
        <v>37</v>
      </c>
      <c r="M971" s="6">
        <v>2</v>
      </c>
      <c r="N971" s="7">
        <v>156.31</v>
      </c>
      <c r="O971" s="8">
        <v>0</v>
      </c>
      <c r="P971" s="7">
        <v>79.87</v>
      </c>
      <c r="Q971" s="7">
        <f t="shared" si="60"/>
        <v>312.62</v>
      </c>
      <c r="R971" s="7">
        <f t="shared" si="61"/>
        <v>159.74</v>
      </c>
      <c r="S971" s="7">
        <f t="shared" si="62"/>
        <v>152.88</v>
      </c>
      <c r="T971" s="9">
        <f t="shared" si="63"/>
        <v>0.4890282131661442</v>
      </c>
      <c r="U971" s="10">
        <f>YEAR(SalesDataTable[[#This Row],[Order Date]])</f>
        <v>2026</v>
      </c>
      <c r="V971" s="9" t="str">
        <f>"Q"&amp;ROUNDUP(MONTH(SalesDataTable[[#This Row],[Order Date]])/3,0)</f>
        <v>Q2</v>
      </c>
      <c r="W971" s="6">
        <f>MONTH(SalesDataTable[[#This Row],[Order Date]])</f>
        <v>6</v>
      </c>
      <c r="X971" s="9" t="str">
        <f>TEXT(SalesDataTable[[#This Row],[Order Date]],"mmm")</f>
        <v>Jun</v>
      </c>
    </row>
    <row r="972" spans="1:24" ht="15.5">
      <c r="A972" s="3">
        <v>2010</v>
      </c>
      <c r="B972" s="4">
        <v>46174</v>
      </c>
      <c r="C972" s="12">
        <f>YEAR(SalesDataTable[[#This Row],[Order Date]])</f>
        <v>2026</v>
      </c>
      <c r="D972" s="15" t="str">
        <f>"Q"&amp;ROUNDUP(MONTH(SalesDataTable[[#This Row],[Order Date]])/3,0)</f>
        <v>Q2</v>
      </c>
      <c r="E972" s="12">
        <f>MONTH(SalesDataTable[[#This Row],[Order Date]])</f>
        <v>6</v>
      </c>
      <c r="F972" s="12" t="str">
        <f>TEXT(SalesDataTable[[#This Row],[Order Date]], "mmm")</f>
        <v>Jun</v>
      </c>
      <c r="G972" s="5" t="s">
        <v>20</v>
      </c>
      <c r="H972" s="5" t="s">
        <v>33</v>
      </c>
      <c r="I972" s="5" t="s">
        <v>2</v>
      </c>
      <c r="J972" s="5" t="s">
        <v>13</v>
      </c>
      <c r="K972" s="5" t="s">
        <v>4</v>
      </c>
      <c r="L972" s="5" t="s">
        <v>30</v>
      </c>
      <c r="M972" s="6">
        <v>3</v>
      </c>
      <c r="N972" s="7">
        <v>100.69</v>
      </c>
      <c r="O972" s="8">
        <v>0.1</v>
      </c>
      <c r="P972" s="7">
        <v>51.31</v>
      </c>
      <c r="Q972" s="7">
        <f t="shared" si="60"/>
        <v>271.863</v>
      </c>
      <c r="R972" s="7">
        <f t="shared" si="61"/>
        <v>153.93</v>
      </c>
      <c r="S972" s="7">
        <f t="shared" si="62"/>
        <v>117.93299999999999</v>
      </c>
      <c r="T972" s="9">
        <f t="shared" si="63"/>
        <v>0.43379569856876438</v>
      </c>
      <c r="U972" s="10">
        <f>YEAR(SalesDataTable[[#This Row],[Order Date]])</f>
        <v>2026</v>
      </c>
      <c r="V972" s="9" t="str">
        <f>"Q"&amp;ROUNDUP(MONTH(SalesDataTable[[#This Row],[Order Date]])/3,0)</f>
        <v>Q2</v>
      </c>
      <c r="W972" s="6">
        <f>MONTH(SalesDataTable[[#This Row],[Order Date]])</f>
        <v>6</v>
      </c>
      <c r="X972" s="9" t="str">
        <f>TEXT(SalesDataTable[[#This Row],[Order Date]],"mmm")</f>
        <v>Jun</v>
      </c>
    </row>
    <row r="973" spans="1:24" ht="15.5">
      <c r="A973" s="3">
        <v>2114</v>
      </c>
      <c r="B973" s="4">
        <v>46174</v>
      </c>
      <c r="C973" s="12">
        <f>YEAR(SalesDataTable[[#This Row],[Order Date]])</f>
        <v>2026</v>
      </c>
      <c r="D973" s="15" t="str">
        <f>"Q"&amp;ROUNDUP(MONTH(SalesDataTable[[#This Row],[Order Date]])/3,0)</f>
        <v>Q2</v>
      </c>
      <c r="E973" s="12">
        <f>MONTH(SalesDataTable[[#This Row],[Order Date]])</f>
        <v>6</v>
      </c>
      <c r="F973" s="12" t="str">
        <f>TEXT(SalesDataTable[[#This Row],[Order Date]], "mmm")</f>
        <v>Jun</v>
      </c>
      <c r="G973" s="5" t="s">
        <v>20</v>
      </c>
      <c r="H973" s="5" t="s">
        <v>47</v>
      </c>
      <c r="I973" s="5" t="s">
        <v>19</v>
      </c>
      <c r="J973" s="5" t="s">
        <v>16</v>
      </c>
      <c r="K973" s="5" t="s">
        <v>14</v>
      </c>
      <c r="L973" s="5" t="s">
        <v>32</v>
      </c>
      <c r="M973" s="6">
        <v>2</v>
      </c>
      <c r="N973" s="7">
        <v>45.54</v>
      </c>
      <c r="O973" s="8">
        <v>0.1</v>
      </c>
      <c r="P973" s="7">
        <v>18.309999999999999</v>
      </c>
      <c r="Q973" s="7">
        <f t="shared" si="60"/>
        <v>81.971999999999994</v>
      </c>
      <c r="R973" s="7">
        <f t="shared" si="61"/>
        <v>36.619999999999997</v>
      </c>
      <c r="S973" s="7">
        <f t="shared" si="62"/>
        <v>45.351999999999997</v>
      </c>
      <c r="T973" s="9">
        <f t="shared" si="63"/>
        <v>0.5532620894939736</v>
      </c>
      <c r="U973" s="10">
        <f>YEAR(SalesDataTable[[#This Row],[Order Date]])</f>
        <v>2026</v>
      </c>
      <c r="V973" s="9" t="str">
        <f>"Q"&amp;ROUNDUP(MONTH(SalesDataTable[[#This Row],[Order Date]])/3,0)</f>
        <v>Q2</v>
      </c>
      <c r="W973" s="6">
        <f>MONTH(SalesDataTable[[#This Row],[Order Date]])</f>
        <v>6</v>
      </c>
      <c r="X973" s="9" t="str">
        <f>TEXT(SalesDataTable[[#This Row],[Order Date]],"mmm")</f>
        <v>Jun</v>
      </c>
    </row>
    <row r="974" spans="1:24" ht="15.5">
      <c r="A974" s="3">
        <v>3104</v>
      </c>
      <c r="B974" s="4">
        <v>46174</v>
      </c>
      <c r="C974" s="12">
        <f>YEAR(SalesDataTable[[#This Row],[Order Date]])</f>
        <v>2026</v>
      </c>
      <c r="D974" s="15" t="str">
        <f>"Q"&amp;ROUNDUP(MONTH(SalesDataTable[[#This Row],[Order Date]])/3,0)</f>
        <v>Q2</v>
      </c>
      <c r="E974" s="12">
        <f>MONTH(SalesDataTable[[#This Row],[Order Date]])</f>
        <v>6</v>
      </c>
      <c r="F974" s="12" t="str">
        <f>TEXT(SalesDataTable[[#This Row],[Order Date]], "mmm")</f>
        <v>Jun</v>
      </c>
      <c r="G974" s="5" t="s">
        <v>11</v>
      </c>
      <c r="H974" s="5" t="s">
        <v>18</v>
      </c>
      <c r="I974" s="5" t="s">
        <v>8</v>
      </c>
      <c r="J974" s="5" t="s">
        <v>16</v>
      </c>
      <c r="K974" s="5" t="s">
        <v>9</v>
      </c>
      <c r="L974" s="5" t="s">
        <v>37</v>
      </c>
      <c r="M974" s="6">
        <v>5</v>
      </c>
      <c r="N974" s="7">
        <v>153.97</v>
      </c>
      <c r="O974" s="8">
        <v>0.15</v>
      </c>
      <c r="P974" s="7">
        <v>79.81</v>
      </c>
      <c r="Q974" s="7">
        <f t="shared" si="60"/>
        <v>654.37249999999995</v>
      </c>
      <c r="R974" s="7">
        <f t="shared" si="61"/>
        <v>399.05</v>
      </c>
      <c r="S974" s="7">
        <f t="shared" si="62"/>
        <v>255.32249999999993</v>
      </c>
      <c r="T974" s="9">
        <f t="shared" si="63"/>
        <v>0.39017914108554369</v>
      </c>
      <c r="U974" s="10">
        <f>YEAR(SalesDataTable[[#This Row],[Order Date]])</f>
        <v>2026</v>
      </c>
      <c r="V974" s="9" t="str">
        <f>"Q"&amp;ROUNDUP(MONTH(SalesDataTable[[#This Row],[Order Date]])/3,0)</f>
        <v>Q2</v>
      </c>
      <c r="W974" s="6">
        <f>MONTH(SalesDataTable[[#This Row],[Order Date]])</f>
        <v>6</v>
      </c>
      <c r="X974" s="9" t="str">
        <f>TEXT(SalesDataTable[[#This Row],[Order Date]],"mmm")</f>
        <v>Jun</v>
      </c>
    </row>
    <row r="975" spans="1:24" ht="15.5">
      <c r="A975" s="3">
        <v>3230</v>
      </c>
      <c r="B975" s="4">
        <v>46174</v>
      </c>
      <c r="C975" s="12">
        <f>YEAR(SalesDataTable[[#This Row],[Order Date]])</f>
        <v>2026</v>
      </c>
      <c r="D975" s="15" t="str">
        <f>"Q"&amp;ROUNDUP(MONTH(SalesDataTable[[#This Row],[Order Date]])/3,0)</f>
        <v>Q2</v>
      </c>
      <c r="E975" s="12">
        <f>MONTH(SalesDataTable[[#This Row],[Order Date]])</f>
        <v>6</v>
      </c>
      <c r="F975" s="12" t="str">
        <f>TEXT(SalesDataTable[[#This Row],[Order Date]], "mmm")</f>
        <v>Jun</v>
      </c>
      <c r="G975" s="5" t="s">
        <v>11</v>
      </c>
      <c r="H975" s="5" t="s">
        <v>52</v>
      </c>
      <c r="I975" s="5" t="s">
        <v>19</v>
      </c>
      <c r="J975" s="5" t="s">
        <v>3</v>
      </c>
      <c r="K975" s="5" t="s">
        <v>34</v>
      </c>
      <c r="L975" s="5" t="s">
        <v>38</v>
      </c>
      <c r="M975" s="6">
        <v>1</v>
      </c>
      <c r="N975" s="7">
        <v>124.17</v>
      </c>
      <c r="O975" s="8">
        <v>0</v>
      </c>
      <c r="P975" s="7">
        <v>71.040000000000006</v>
      </c>
      <c r="Q975" s="7">
        <f t="shared" si="60"/>
        <v>124.17</v>
      </c>
      <c r="R975" s="7">
        <f t="shared" si="61"/>
        <v>71.040000000000006</v>
      </c>
      <c r="S975" s="7">
        <f t="shared" si="62"/>
        <v>53.129999999999995</v>
      </c>
      <c r="T975" s="9">
        <f t="shared" si="63"/>
        <v>0.4278811307079004</v>
      </c>
      <c r="U975" s="10">
        <f>YEAR(SalesDataTable[[#This Row],[Order Date]])</f>
        <v>2026</v>
      </c>
      <c r="V975" s="9" t="str">
        <f>"Q"&amp;ROUNDUP(MONTH(SalesDataTable[[#This Row],[Order Date]])/3,0)</f>
        <v>Q2</v>
      </c>
      <c r="W975" s="6">
        <f>MONTH(SalesDataTable[[#This Row],[Order Date]])</f>
        <v>6</v>
      </c>
      <c r="X975" s="9" t="str">
        <f>TEXT(SalesDataTable[[#This Row],[Order Date]],"mmm")</f>
        <v>Jun</v>
      </c>
    </row>
    <row r="976" spans="1:24" ht="15.5">
      <c r="A976" s="3">
        <v>3415</v>
      </c>
      <c r="B976" s="4">
        <v>46174</v>
      </c>
      <c r="C976" s="12">
        <f>YEAR(SalesDataTable[[#This Row],[Order Date]])</f>
        <v>2026</v>
      </c>
      <c r="D976" s="15" t="str">
        <f>"Q"&amp;ROUNDUP(MONTH(SalesDataTable[[#This Row],[Order Date]])/3,0)</f>
        <v>Q2</v>
      </c>
      <c r="E976" s="12">
        <f>MONTH(SalesDataTable[[#This Row],[Order Date]])</f>
        <v>6</v>
      </c>
      <c r="F976" s="12" t="str">
        <f>TEXT(SalesDataTable[[#This Row],[Order Date]], "mmm")</f>
        <v>Jun</v>
      </c>
      <c r="G976" s="5" t="s">
        <v>11</v>
      </c>
      <c r="H976" s="5" t="s">
        <v>25</v>
      </c>
      <c r="I976" s="5" t="s">
        <v>19</v>
      </c>
      <c r="J976" s="5" t="s">
        <v>3</v>
      </c>
      <c r="K976" s="5" t="s">
        <v>9</v>
      </c>
      <c r="L976" s="5" t="s">
        <v>37</v>
      </c>
      <c r="M976" s="6">
        <v>1</v>
      </c>
      <c r="N976" s="7">
        <v>152.94999999999999</v>
      </c>
      <c r="O976" s="8">
        <v>0.05</v>
      </c>
      <c r="P976" s="7">
        <v>76.97</v>
      </c>
      <c r="Q976" s="7">
        <f t="shared" si="60"/>
        <v>145.30249999999998</v>
      </c>
      <c r="R976" s="7">
        <f t="shared" si="61"/>
        <v>76.97</v>
      </c>
      <c r="S976" s="7">
        <f t="shared" si="62"/>
        <v>68.332499999999982</v>
      </c>
      <c r="T976" s="9">
        <f t="shared" si="63"/>
        <v>0.47027752447480248</v>
      </c>
      <c r="U976" s="10">
        <f>YEAR(SalesDataTable[[#This Row],[Order Date]])</f>
        <v>2026</v>
      </c>
      <c r="V976" s="9" t="str">
        <f>"Q"&amp;ROUNDUP(MONTH(SalesDataTable[[#This Row],[Order Date]])/3,0)</f>
        <v>Q2</v>
      </c>
      <c r="W976" s="6">
        <f>MONTH(SalesDataTable[[#This Row],[Order Date]])</f>
        <v>6</v>
      </c>
      <c r="X976" s="9" t="str">
        <f>TEXT(SalesDataTable[[#This Row],[Order Date]],"mmm")</f>
        <v>Jun</v>
      </c>
    </row>
    <row r="977" spans="1:24" ht="15.5">
      <c r="A977" s="3">
        <v>4130</v>
      </c>
      <c r="B977" s="4">
        <v>46174</v>
      </c>
      <c r="C977" s="12">
        <f>YEAR(SalesDataTable[[#This Row],[Order Date]])</f>
        <v>2026</v>
      </c>
      <c r="D977" s="15" t="str">
        <f>"Q"&amp;ROUNDUP(MONTH(SalesDataTable[[#This Row],[Order Date]])/3,0)</f>
        <v>Q2</v>
      </c>
      <c r="E977" s="12">
        <f>MONTH(SalesDataTable[[#This Row],[Order Date]])</f>
        <v>6</v>
      </c>
      <c r="F977" s="12" t="str">
        <f>TEXT(SalesDataTable[[#This Row],[Order Date]], "mmm")</f>
        <v>Jun</v>
      </c>
      <c r="G977" s="5" t="s">
        <v>20</v>
      </c>
      <c r="H977" s="5" t="s">
        <v>47</v>
      </c>
      <c r="I977" s="5" t="s">
        <v>2</v>
      </c>
      <c r="J977" s="5" t="s">
        <v>13</v>
      </c>
      <c r="K977" s="5" t="s">
        <v>4</v>
      </c>
      <c r="L977" s="5" t="s">
        <v>5</v>
      </c>
      <c r="M977" s="6">
        <v>3</v>
      </c>
      <c r="N977" s="7">
        <v>80.099999999999994</v>
      </c>
      <c r="O977" s="8">
        <v>0</v>
      </c>
      <c r="P977" s="7">
        <v>43.51</v>
      </c>
      <c r="Q977" s="7">
        <f t="shared" si="60"/>
        <v>240.29999999999998</v>
      </c>
      <c r="R977" s="7">
        <f t="shared" si="61"/>
        <v>130.53</v>
      </c>
      <c r="S977" s="7">
        <f t="shared" si="62"/>
        <v>109.76999999999998</v>
      </c>
      <c r="T977" s="9">
        <f t="shared" si="63"/>
        <v>0.45680399500624214</v>
      </c>
      <c r="U977" s="10">
        <f>YEAR(SalesDataTable[[#This Row],[Order Date]])</f>
        <v>2026</v>
      </c>
      <c r="V977" s="9" t="str">
        <f>"Q"&amp;ROUNDUP(MONTH(SalesDataTable[[#This Row],[Order Date]])/3,0)</f>
        <v>Q2</v>
      </c>
      <c r="W977" s="6">
        <f>MONTH(SalesDataTable[[#This Row],[Order Date]])</f>
        <v>6</v>
      </c>
      <c r="X977" s="9" t="str">
        <f>TEXT(SalesDataTable[[#This Row],[Order Date]],"mmm")</f>
        <v>Jun</v>
      </c>
    </row>
    <row r="978" spans="1:24" ht="15.5">
      <c r="A978" s="3">
        <v>4314</v>
      </c>
      <c r="B978" s="4">
        <v>46174</v>
      </c>
      <c r="C978" s="12">
        <f>YEAR(SalesDataTable[[#This Row],[Order Date]])</f>
        <v>2026</v>
      </c>
      <c r="D978" s="15" t="str">
        <f>"Q"&amp;ROUNDUP(MONTH(SalesDataTable[[#This Row],[Order Date]])/3,0)</f>
        <v>Q2</v>
      </c>
      <c r="E978" s="12">
        <f>MONTH(SalesDataTable[[#This Row],[Order Date]])</f>
        <v>6</v>
      </c>
      <c r="F978" s="12" t="str">
        <f>TEXT(SalesDataTable[[#This Row],[Order Date]], "mmm")</f>
        <v>Jun</v>
      </c>
      <c r="G978" s="5" t="s">
        <v>20</v>
      </c>
      <c r="H978" s="5" t="s">
        <v>21</v>
      </c>
      <c r="I978" s="5" t="s">
        <v>19</v>
      </c>
      <c r="J978" s="5" t="s">
        <v>13</v>
      </c>
      <c r="K978" s="5" t="s">
        <v>34</v>
      </c>
      <c r="L978" s="5" t="s">
        <v>42</v>
      </c>
      <c r="M978" s="6">
        <v>2</v>
      </c>
      <c r="N978" s="7">
        <v>36.61</v>
      </c>
      <c r="O978" s="8">
        <v>0</v>
      </c>
      <c r="P978" s="7">
        <v>14.15</v>
      </c>
      <c r="Q978" s="7">
        <f t="shared" si="60"/>
        <v>73.22</v>
      </c>
      <c r="R978" s="7">
        <f t="shared" si="61"/>
        <v>28.3</v>
      </c>
      <c r="S978" s="7">
        <f t="shared" si="62"/>
        <v>44.92</v>
      </c>
      <c r="T978" s="9">
        <f t="shared" si="63"/>
        <v>0.61349358098880091</v>
      </c>
      <c r="U978" s="10">
        <f>YEAR(SalesDataTable[[#This Row],[Order Date]])</f>
        <v>2026</v>
      </c>
      <c r="V978" s="9" t="str">
        <f>"Q"&amp;ROUNDUP(MONTH(SalesDataTable[[#This Row],[Order Date]])/3,0)</f>
        <v>Q2</v>
      </c>
      <c r="W978" s="6">
        <f>MONTH(SalesDataTable[[#This Row],[Order Date]])</f>
        <v>6</v>
      </c>
      <c r="X978" s="9" t="str">
        <f>TEXT(SalesDataTable[[#This Row],[Order Date]],"mmm")</f>
        <v>Jun</v>
      </c>
    </row>
    <row r="979" spans="1:24" ht="15.5">
      <c r="A979" s="3">
        <v>998</v>
      </c>
      <c r="B979" s="4">
        <v>46175</v>
      </c>
      <c r="C979" s="12">
        <f>YEAR(SalesDataTable[[#This Row],[Order Date]])</f>
        <v>2026</v>
      </c>
      <c r="D979" s="15" t="str">
        <f>"Q"&amp;ROUNDUP(MONTH(SalesDataTable[[#This Row],[Order Date]])/3,0)</f>
        <v>Q2</v>
      </c>
      <c r="E979" s="12">
        <f>MONTH(SalesDataTable[[#This Row],[Order Date]])</f>
        <v>6</v>
      </c>
      <c r="F979" s="12" t="str">
        <f>TEXT(SalesDataTable[[#This Row],[Order Date]], "mmm")</f>
        <v>Jun</v>
      </c>
      <c r="G979" s="5" t="s">
        <v>6</v>
      </c>
      <c r="H979" s="5" t="s">
        <v>41</v>
      </c>
      <c r="I979" s="5" t="s">
        <v>2</v>
      </c>
      <c r="J979" s="5" t="s">
        <v>3</v>
      </c>
      <c r="K979" s="5" t="s">
        <v>14</v>
      </c>
      <c r="L979" s="5" t="s">
        <v>44</v>
      </c>
      <c r="M979" s="6">
        <v>2</v>
      </c>
      <c r="N979" s="7">
        <v>131.81</v>
      </c>
      <c r="O979" s="8">
        <v>0.05</v>
      </c>
      <c r="P979" s="7">
        <v>66.09</v>
      </c>
      <c r="Q979" s="7">
        <f t="shared" si="60"/>
        <v>250.43899999999999</v>
      </c>
      <c r="R979" s="7">
        <f t="shared" si="61"/>
        <v>132.18</v>
      </c>
      <c r="S979" s="7">
        <f t="shared" si="62"/>
        <v>118.25899999999999</v>
      </c>
      <c r="T979" s="9">
        <f t="shared" si="63"/>
        <v>0.47220680485068217</v>
      </c>
      <c r="U979" s="10">
        <f>YEAR(SalesDataTable[[#This Row],[Order Date]])</f>
        <v>2026</v>
      </c>
      <c r="V979" s="9" t="str">
        <f>"Q"&amp;ROUNDUP(MONTH(SalesDataTable[[#This Row],[Order Date]])/3,0)</f>
        <v>Q2</v>
      </c>
      <c r="W979" s="6">
        <f>MONTH(SalesDataTable[[#This Row],[Order Date]])</f>
        <v>6</v>
      </c>
      <c r="X979" s="9" t="str">
        <f>TEXT(SalesDataTable[[#This Row],[Order Date]],"mmm")</f>
        <v>Jun</v>
      </c>
    </row>
    <row r="980" spans="1:24" ht="15.5">
      <c r="A980" s="3">
        <v>1172</v>
      </c>
      <c r="B980" s="4">
        <v>46175</v>
      </c>
      <c r="C980" s="12">
        <f>YEAR(SalesDataTable[[#This Row],[Order Date]])</f>
        <v>2026</v>
      </c>
      <c r="D980" s="15" t="str">
        <f>"Q"&amp;ROUNDUP(MONTH(SalesDataTable[[#This Row],[Order Date]])/3,0)</f>
        <v>Q2</v>
      </c>
      <c r="E980" s="12">
        <f>MONTH(SalesDataTable[[#This Row],[Order Date]])</f>
        <v>6</v>
      </c>
      <c r="F980" s="12" t="str">
        <f>TEXT(SalesDataTable[[#This Row],[Order Date]], "mmm")</f>
        <v>Jun</v>
      </c>
      <c r="G980" s="5" t="s">
        <v>0</v>
      </c>
      <c r="H980" s="5" t="s">
        <v>50</v>
      </c>
      <c r="I980" s="5" t="s">
        <v>2</v>
      </c>
      <c r="J980" s="5" t="s">
        <v>3</v>
      </c>
      <c r="K980" s="5" t="s">
        <v>9</v>
      </c>
      <c r="L980" s="5" t="s">
        <v>37</v>
      </c>
      <c r="M980" s="6">
        <v>1</v>
      </c>
      <c r="N980" s="7">
        <v>153.43</v>
      </c>
      <c r="O980" s="8">
        <v>0.05</v>
      </c>
      <c r="P980" s="7">
        <v>78.16</v>
      </c>
      <c r="Q980" s="7">
        <f t="shared" si="60"/>
        <v>145.7585</v>
      </c>
      <c r="R980" s="7">
        <f t="shared" si="61"/>
        <v>78.16</v>
      </c>
      <c r="S980" s="7">
        <f t="shared" si="62"/>
        <v>67.598500000000001</v>
      </c>
      <c r="T980" s="9">
        <f t="shared" si="63"/>
        <v>0.46377055197467043</v>
      </c>
      <c r="U980" s="10">
        <f>YEAR(SalesDataTable[[#This Row],[Order Date]])</f>
        <v>2026</v>
      </c>
      <c r="V980" s="9" t="str">
        <f>"Q"&amp;ROUNDUP(MONTH(SalesDataTable[[#This Row],[Order Date]])/3,0)</f>
        <v>Q2</v>
      </c>
      <c r="W980" s="6">
        <f>MONTH(SalesDataTable[[#This Row],[Order Date]])</f>
        <v>6</v>
      </c>
      <c r="X980" s="9" t="str">
        <f>TEXT(SalesDataTable[[#This Row],[Order Date]],"mmm")</f>
        <v>Jun</v>
      </c>
    </row>
    <row r="981" spans="1:24" ht="15.5">
      <c r="A981" s="3">
        <v>1261</v>
      </c>
      <c r="B981" s="4">
        <v>46175</v>
      </c>
      <c r="C981" s="12">
        <f>YEAR(SalesDataTable[[#This Row],[Order Date]])</f>
        <v>2026</v>
      </c>
      <c r="D981" s="15" t="str">
        <f>"Q"&amp;ROUNDUP(MONTH(SalesDataTable[[#This Row],[Order Date]])/3,0)</f>
        <v>Q2</v>
      </c>
      <c r="E981" s="12">
        <f>MONTH(SalesDataTable[[#This Row],[Order Date]])</f>
        <v>6</v>
      </c>
      <c r="F981" s="12" t="str">
        <f>TEXT(SalesDataTable[[#This Row],[Order Date]], "mmm")</f>
        <v>Jun</v>
      </c>
      <c r="G981" s="5" t="s">
        <v>6</v>
      </c>
      <c r="H981" s="5" t="s">
        <v>49</v>
      </c>
      <c r="I981" s="5" t="s">
        <v>2</v>
      </c>
      <c r="J981" s="5" t="s">
        <v>13</v>
      </c>
      <c r="K981" s="5" t="s">
        <v>4</v>
      </c>
      <c r="L981" s="5" t="s">
        <v>5</v>
      </c>
      <c r="M981" s="6">
        <v>2</v>
      </c>
      <c r="N981" s="7">
        <v>80.06</v>
      </c>
      <c r="O981" s="8">
        <v>0</v>
      </c>
      <c r="P981" s="7">
        <v>42.87</v>
      </c>
      <c r="Q981" s="7">
        <f t="shared" si="60"/>
        <v>160.12</v>
      </c>
      <c r="R981" s="7">
        <f t="shared" si="61"/>
        <v>85.74</v>
      </c>
      <c r="S981" s="7">
        <f t="shared" si="62"/>
        <v>74.38000000000001</v>
      </c>
      <c r="T981" s="9">
        <f t="shared" si="63"/>
        <v>0.4645266050462154</v>
      </c>
      <c r="U981" s="10">
        <f>YEAR(SalesDataTable[[#This Row],[Order Date]])</f>
        <v>2026</v>
      </c>
      <c r="V981" s="9" t="str">
        <f>"Q"&amp;ROUNDUP(MONTH(SalesDataTable[[#This Row],[Order Date]])/3,0)</f>
        <v>Q2</v>
      </c>
      <c r="W981" s="6">
        <f>MONTH(SalesDataTable[[#This Row],[Order Date]])</f>
        <v>6</v>
      </c>
      <c r="X981" s="9" t="str">
        <f>TEXT(SalesDataTable[[#This Row],[Order Date]],"mmm")</f>
        <v>Jun</v>
      </c>
    </row>
    <row r="982" spans="1:24" ht="15.5">
      <c r="A982" s="3">
        <v>1762</v>
      </c>
      <c r="B982" s="4">
        <v>46175</v>
      </c>
      <c r="C982" s="12">
        <f>YEAR(SalesDataTable[[#This Row],[Order Date]])</f>
        <v>2026</v>
      </c>
      <c r="D982" s="15" t="str">
        <f>"Q"&amp;ROUNDUP(MONTH(SalesDataTable[[#This Row],[Order Date]])/3,0)</f>
        <v>Q2</v>
      </c>
      <c r="E982" s="12">
        <f>MONTH(SalesDataTable[[#This Row],[Order Date]])</f>
        <v>6</v>
      </c>
      <c r="F982" s="12" t="str">
        <f>TEXT(SalesDataTable[[#This Row],[Order Date]], "mmm")</f>
        <v>Jun</v>
      </c>
      <c r="G982" s="5" t="s">
        <v>20</v>
      </c>
      <c r="H982" s="5" t="s">
        <v>47</v>
      </c>
      <c r="I982" s="5" t="s">
        <v>19</v>
      </c>
      <c r="J982" s="5" t="s">
        <v>16</v>
      </c>
      <c r="K982" s="5" t="s">
        <v>34</v>
      </c>
      <c r="L982" s="5" t="s">
        <v>35</v>
      </c>
      <c r="M982" s="6">
        <v>1</v>
      </c>
      <c r="N982" s="7">
        <v>40.549999999999997</v>
      </c>
      <c r="O982" s="8">
        <v>0</v>
      </c>
      <c r="P982" s="7">
        <v>15.16</v>
      </c>
      <c r="Q982" s="7">
        <f t="shared" si="60"/>
        <v>40.549999999999997</v>
      </c>
      <c r="R982" s="7">
        <f t="shared" si="61"/>
        <v>15.16</v>
      </c>
      <c r="S982" s="7">
        <f t="shared" si="62"/>
        <v>25.389999999999997</v>
      </c>
      <c r="T982" s="9">
        <f t="shared" si="63"/>
        <v>0.62614056720098643</v>
      </c>
      <c r="U982" s="10">
        <f>YEAR(SalesDataTable[[#This Row],[Order Date]])</f>
        <v>2026</v>
      </c>
      <c r="V982" s="9" t="str">
        <f>"Q"&amp;ROUNDUP(MONTH(SalesDataTable[[#This Row],[Order Date]])/3,0)</f>
        <v>Q2</v>
      </c>
      <c r="W982" s="6">
        <f>MONTH(SalesDataTable[[#This Row],[Order Date]])</f>
        <v>6</v>
      </c>
      <c r="X982" s="9" t="str">
        <f>TEXT(SalesDataTable[[#This Row],[Order Date]],"mmm")</f>
        <v>Jun</v>
      </c>
    </row>
    <row r="983" spans="1:24" ht="15.5">
      <c r="A983" s="3">
        <v>1851</v>
      </c>
      <c r="B983" s="4">
        <v>46175</v>
      </c>
      <c r="C983" s="12">
        <f>YEAR(SalesDataTable[[#This Row],[Order Date]])</f>
        <v>2026</v>
      </c>
      <c r="D983" s="15" t="str">
        <f>"Q"&amp;ROUNDUP(MONTH(SalesDataTable[[#This Row],[Order Date]])/3,0)</f>
        <v>Q2</v>
      </c>
      <c r="E983" s="12">
        <f>MONTH(SalesDataTable[[#This Row],[Order Date]])</f>
        <v>6</v>
      </c>
      <c r="F983" s="12" t="str">
        <f>TEXT(SalesDataTable[[#This Row],[Order Date]], "mmm")</f>
        <v>Jun</v>
      </c>
      <c r="G983" s="5" t="s">
        <v>6</v>
      </c>
      <c r="H983" s="5" t="s">
        <v>27</v>
      </c>
      <c r="I983" s="5" t="s">
        <v>2</v>
      </c>
      <c r="J983" s="5" t="s">
        <v>13</v>
      </c>
      <c r="K983" s="5" t="s">
        <v>14</v>
      </c>
      <c r="L983" s="5" t="s">
        <v>32</v>
      </c>
      <c r="M983" s="6">
        <v>3</v>
      </c>
      <c r="N983" s="7">
        <v>45.43</v>
      </c>
      <c r="O983" s="8">
        <v>0.15</v>
      </c>
      <c r="P983" s="7">
        <v>17.850000000000001</v>
      </c>
      <c r="Q983" s="7">
        <f t="shared" si="60"/>
        <v>115.84649999999999</v>
      </c>
      <c r="R983" s="7">
        <f t="shared" si="61"/>
        <v>53.550000000000004</v>
      </c>
      <c r="S983" s="7">
        <f t="shared" si="62"/>
        <v>62.296499999999988</v>
      </c>
      <c r="T983" s="9">
        <f t="shared" si="63"/>
        <v>0.53775038520801222</v>
      </c>
      <c r="U983" s="10">
        <f>YEAR(SalesDataTable[[#This Row],[Order Date]])</f>
        <v>2026</v>
      </c>
      <c r="V983" s="9" t="str">
        <f>"Q"&amp;ROUNDUP(MONTH(SalesDataTable[[#This Row],[Order Date]])/3,0)</f>
        <v>Q2</v>
      </c>
      <c r="W983" s="6">
        <f>MONTH(SalesDataTable[[#This Row],[Order Date]])</f>
        <v>6</v>
      </c>
      <c r="X983" s="9" t="str">
        <f>TEXT(SalesDataTable[[#This Row],[Order Date]],"mmm")</f>
        <v>Jun</v>
      </c>
    </row>
    <row r="984" spans="1:24" ht="15.5">
      <c r="A984" s="3">
        <v>3205</v>
      </c>
      <c r="B984" s="4">
        <v>46175</v>
      </c>
      <c r="C984" s="12">
        <f>YEAR(SalesDataTable[[#This Row],[Order Date]])</f>
        <v>2026</v>
      </c>
      <c r="D984" s="15" t="str">
        <f>"Q"&amp;ROUNDUP(MONTH(SalesDataTable[[#This Row],[Order Date]])/3,0)</f>
        <v>Q2</v>
      </c>
      <c r="E984" s="12">
        <f>MONTH(SalesDataTable[[#This Row],[Order Date]])</f>
        <v>6</v>
      </c>
      <c r="F984" s="12" t="str">
        <f>TEXT(SalesDataTable[[#This Row],[Order Date]], "mmm")</f>
        <v>Jun</v>
      </c>
      <c r="G984" s="5" t="s">
        <v>20</v>
      </c>
      <c r="H984" s="5" t="s">
        <v>21</v>
      </c>
      <c r="I984" s="5" t="s">
        <v>8</v>
      </c>
      <c r="J984" s="5" t="s">
        <v>16</v>
      </c>
      <c r="K984" s="5" t="s">
        <v>9</v>
      </c>
      <c r="L984" s="5" t="s">
        <v>17</v>
      </c>
      <c r="M984" s="6">
        <v>6</v>
      </c>
      <c r="N984" s="7">
        <v>146.85</v>
      </c>
      <c r="O984" s="8">
        <v>0.15</v>
      </c>
      <c r="P984" s="7">
        <v>80.45</v>
      </c>
      <c r="Q984" s="7">
        <f t="shared" si="60"/>
        <v>748.93499999999995</v>
      </c>
      <c r="R984" s="7">
        <f t="shared" si="61"/>
        <v>482.70000000000005</v>
      </c>
      <c r="S984" s="7">
        <f t="shared" si="62"/>
        <v>266.2349999999999</v>
      </c>
      <c r="T984" s="9">
        <f t="shared" si="63"/>
        <v>0.35548478839952724</v>
      </c>
      <c r="U984" s="10">
        <f>YEAR(SalesDataTable[[#This Row],[Order Date]])</f>
        <v>2026</v>
      </c>
      <c r="V984" s="9" t="str">
        <f>"Q"&amp;ROUNDUP(MONTH(SalesDataTable[[#This Row],[Order Date]])/3,0)</f>
        <v>Q2</v>
      </c>
      <c r="W984" s="6">
        <f>MONTH(SalesDataTable[[#This Row],[Order Date]])</f>
        <v>6</v>
      </c>
      <c r="X984" s="9" t="str">
        <f>TEXT(SalesDataTable[[#This Row],[Order Date]],"mmm")</f>
        <v>Jun</v>
      </c>
    </row>
    <row r="985" spans="1:24" ht="15.5">
      <c r="A985" s="3">
        <v>1396</v>
      </c>
      <c r="B985" s="4">
        <v>46176</v>
      </c>
      <c r="C985" s="12">
        <f>YEAR(SalesDataTable[[#This Row],[Order Date]])</f>
        <v>2026</v>
      </c>
      <c r="D985" s="15" t="str">
        <f>"Q"&amp;ROUNDUP(MONTH(SalesDataTable[[#This Row],[Order Date]])/3,0)</f>
        <v>Q2</v>
      </c>
      <c r="E985" s="12">
        <f>MONTH(SalesDataTable[[#This Row],[Order Date]])</f>
        <v>6</v>
      </c>
      <c r="F985" s="12" t="str">
        <f>TEXT(SalesDataTable[[#This Row],[Order Date]], "mmm")</f>
        <v>Jun</v>
      </c>
      <c r="G985" s="5" t="s">
        <v>11</v>
      </c>
      <c r="H985" s="5" t="s">
        <v>18</v>
      </c>
      <c r="I985" s="5" t="s">
        <v>2</v>
      </c>
      <c r="J985" s="5" t="s">
        <v>16</v>
      </c>
      <c r="K985" s="5" t="s">
        <v>23</v>
      </c>
      <c r="L985" s="5" t="s">
        <v>29</v>
      </c>
      <c r="M985" s="6">
        <v>1</v>
      </c>
      <c r="N985" s="7">
        <v>192.33</v>
      </c>
      <c r="O985" s="8">
        <v>0.1</v>
      </c>
      <c r="P985" s="7">
        <v>105.15</v>
      </c>
      <c r="Q985" s="7">
        <f t="shared" si="60"/>
        <v>173.09700000000001</v>
      </c>
      <c r="R985" s="7">
        <f t="shared" si="61"/>
        <v>105.15</v>
      </c>
      <c r="S985" s="7">
        <f t="shared" si="62"/>
        <v>67.947000000000003</v>
      </c>
      <c r="T985" s="9">
        <f t="shared" si="63"/>
        <v>0.39253713235931298</v>
      </c>
      <c r="U985" s="10">
        <f>YEAR(SalesDataTable[[#This Row],[Order Date]])</f>
        <v>2026</v>
      </c>
      <c r="V985" s="9" t="str">
        <f>"Q"&amp;ROUNDUP(MONTH(SalesDataTable[[#This Row],[Order Date]])/3,0)</f>
        <v>Q2</v>
      </c>
      <c r="W985" s="6">
        <f>MONTH(SalesDataTable[[#This Row],[Order Date]])</f>
        <v>6</v>
      </c>
      <c r="X985" s="9" t="str">
        <f>TEXT(SalesDataTable[[#This Row],[Order Date]],"mmm")</f>
        <v>Jun</v>
      </c>
    </row>
    <row r="986" spans="1:24" ht="15.5">
      <c r="A986" s="3">
        <v>1441</v>
      </c>
      <c r="B986" s="4">
        <v>46176</v>
      </c>
      <c r="C986" s="12">
        <f>YEAR(SalesDataTable[[#This Row],[Order Date]])</f>
        <v>2026</v>
      </c>
      <c r="D986" s="15" t="str">
        <f>"Q"&amp;ROUNDUP(MONTH(SalesDataTable[[#This Row],[Order Date]])/3,0)</f>
        <v>Q2</v>
      </c>
      <c r="E986" s="12">
        <f>MONTH(SalesDataTable[[#This Row],[Order Date]])</f>
        <v>6</v>
      </c>
      <c r="F986" s="12" t="str">
        <f>TEXT(SalesDataTable[[#This Row],[Order Date]], "mmm")</f>
        <v>Jun</v>
      </c>
      <c r="G986" s="5" t="s">
        <v>11</v>
      </c>
      <c r="H986" s="5" t="s">
        <v>39</v>
      </c>
      <c r="I986" s="5" t="s">
        <v>28</v>
      </c>
      <c r="J986" s="5" t="s">
        <v>13</v>
      </c>
      <c r="K986" s="5" t="s">
        <v>14</v>
      </c>
      <c r="L986" s="5" t="s">
        <v>44</v>
      </c>
      <c r="M986" s="6">
        <v>3</v>
      </c>
      <c r="N986" s="7">
        <v>135.4</v>
      </c>
      <c r="O986" s="8">
        <v>0</v>
      </c>
      <c r="P986" s="7">
        <v>65.16</v>
      </c>
      <c r="Q986" s="7">
        <f t="shared" si="60"/>
        <v>406.20000000000005</v>
      </c>
      <c r="R986" s="7">
        <f t="shared" si="61"/>
        <v>195.48</v>
      </c>
      <c r="S986" s="7">
        <f t="shared" si="62"/>
        <v>210.72000000000006</v>
      </c>
      <c r="T986" s="9">
        <f t="shared" si="63"/>
        <v>0.51875923190546536</v>
      </c>
      <c r="U986" s="10">
        <f>YEAR(SalesDataTable[[#This Row],[Order Date]])</f>
        <v>2026</v>
      </c>
      <c r="V986" s="9" t="str">
        <f>"Q"&amp;ROUNDUP(MONTH(SalesDataTable[[#This Row],[Order Date]])/3,0)</f>
        <v>Q2</v>
      </c>
      <c r="W986" s="6">
        <f>MONTH(SalesDataTable[[#This Row],[Order Date]])</f>
        <v>6</v>
      </c>
      <c r="X986" s="9" t="str">
        <f>TEXT(SalesDataTable[[#This Row],[Order Date]],"mmm")</f>
        <v>Jun</v>
      </c>
    </row>
    <row r="987" spans="1:24" ht="15.5">
      <c r="A987" s="3">
        <v>1511</v>
      </c>
      <c r="B987" s="4">
        <v>46176</v>
      </c>
      <c r="C987" s="12">
        <f>YEAR(SalesDataTable[[#This Row],[Order Date]])</f>
        <v>2026</v>
      </c>
      <c r="D987" s="15" t="str">
        <f>"Q"&amp;ROUNDUP(MONTH(SalesDataTable[[#This Row],[Order Date]])/3,0)</f>
        <v>Q2</v>
      </c>
      <c r="E987" s="12">
        <f>MONTH(SalesDataTable[[#This Row],[Order Date]])</f>
        <v>6</v>
      </c>
      <c r="F987" s="12" t="str">
        <f>TEXT(SalesDataTable[[#This Row],[Order Date]], "mmm")</f>
        <v>Jun</v>
      </c>
      <c r="G987" s="5" t="s">
        <v>11</v>
      </c>
      <c r="H987" s="5" t="s">
        <v>25</v>
      </c>
      <c r="I987" s="5" t="s">
        <v>2</v>
      </c>
      <c r="J987" s="5" t="s">
        <v>13</v>
      </c>
      <c r="K987" s="5" t="s">
        <v>34</v>
      </c>
      <c r="L987" s="5" t="s">
        <v>42</v>
      </c>
      <c r="M987" s="6">
        <v>2</v>
      </c>
      <c r="N987" s="7">
        <v>36.08</v>
      </c>
      <c r="O987" s="8">
        <v>0.05</v>
      </c>
      <c r="P987" s="7">
        <v>13.73</v>
      </c>
      <c r="Q987" s="7">
        <f t="shared" si="60"/>
        <v>68.551999999999992</v>
      </c>
      <c r="R987" s="7">
        <f t="shared" si="61"/>
        <v>27.46</v>
      </c>
      <c r="S987" s="7">
        <f t="shared" si="62"/>
        <v>41.091999999999992</v>
      </c>
      <c r="T987" s="9">
        <f t="shared" si="63"/>
        <v>0.59942817131520587</v>
      </c>
      <c r="U987" s="10">
        <f>YEAR(SalesDataTable[[#This Row],[Order Date]])</f>
        <v>2026</v>
      </c>
      <c r="V987" s="9" t="str">
        <f>"Q"&amp;ROUNDUP(MONTH(SalesDataTable[[#This Row],[Order Date]])/3,0)</f>
        <v>Q2</v>
      </c>
      <c r="W987" s="6">
        <f>MONTH(SalesDataTable[[#This Row],[Order Date]])</f>
        <v>6</v>
      </c>
      <c r="X987" s="9" t="str">
        <f>TEXT(SalesDataTable[[#This Row],[Order Date]],"mmm")</f>
        <v>Jun</v>
      </c>
    </row>
    <row r="988" spans="1:24" ht="15.5">
      <c r="A988" s="3">
        <v>1701</v>
      </c>
      <c r="B988" s="4">
        <v>46176</v>
      </c>
      <c r="C988" s="12">
        <f>YEAR(SalesDataTable[[#This Row],[Order Date]])</f>
        <v>2026</v>
      </c>
      <c r="D988" s="15" t="str">
        <f>"Q"&amp;ROUNDUP(MONTH(SalesDataTable[[#This Row],[Order Date]])/3,0)</f>
        <v>Q2</v>
      </c>
      <c r="E988" s="12">
        <f>MONTH(SalesDataTable[[#This Row],[Order Date]])</f>
        <v>6</v>
      </c>
      <c r="F988" s="12" t="str">
        <f>TEXT(SalesDataTable[[#This Row],[Order Date]], "mmm")</f>
        <v>Jun</v>
      </c>
      <c r="G988" s="5" t="s">
        <v>0</v>
      </c>
      <c r="H988" s="5" t="s">
        <v>36</v>
      </c>
      <c r="I988" s="5" t="s">
        <v>2</v>
      </c>
      <c r="J988" s="5" t="s">
        <v>13</v>
      </c>
      <c r="K988" s="5" t="s">
        <v>14</v>
      </c>
      <c r="L988" s="5" t="s">
        <v>32</v>
      </c>
      <c r="M988" s="6">
        <v>1</v>
      </c>
      <c r="N988" s="7">
        <v>46.16</v>
      </c>
      <c r="O988" s="8">
        <v>0</v>
      </c>
      <c r="P988" s="7">
        <v>18.36</v>
      </c>
      <c r="Q988" s="7">
        <f t="shared" si="60"/>
        <v>46.16</v>
      </c>
      <c r="R988" s="7">
        <f t="shared" si="61"/>
        <v>18.36</v>
      </c>
      <c r="S988" s="7">
        <f t="shared" si="62"/>
        <v>27.799999999999997</v>
      </c>
      <c r="T988" s="9">
        <f t="shared" si="63"/>
        <v>0.60225303292894283</v>
      </c>
      <c r="U988" s="10">
        <f>YEAR(SalesDataTable[[#This Row],[Order Date]])</f>
        <v>2026</v>
      </c>
      <c r="V988" s="9" t="str">
        <f>"Q"&amp;ROUNDUP(MONTH(SalesDataTable[[#This Row],[Order Date]])/3,0)</f>
        <v>Q2</v>
      </c>
      <c r="W988" s="6">
        <f>MONTH(SalesDataTable[[#This Row],[Order Date]])</f>
        <v>6</v>
      </c>
      <c r="X988" s="9" t="str">
        <f>TEXT(SalesDataTable[[#This Row],[Order Date]],"mmm")</f>
        <v>Jun</v>
      </c>
    </row>
    <row r="989" spans="1:24" ht="15.5">
      <c r="A989" s="3">
        <v>1984</v>
      </c>
      <c r="B989" s="4">
        <v>46176</v>
      </c>
      <c r="C989" s="12">
        <f>YEAR(SalesDataTable[[#This Row],[Order Date]])</f>
        <v>2026</v>
      </c>
      <c r="D989" s="15" t="str">
        <f>"Q"&amp;ROUNDUP(MONTH(SalesDataTable[[#This Row],[Order Date]])/3,0)</f>
        <v>Q2</v>
      </c>
      <c r="E989" s="12">
        <f>MONTH(SalesDataTable[[#This Row],[Order Date]])</f>
        <v>6</v>
      </c>
      <c r="F989" s="12" t="str">
        <f>TEXT(SalesDataTable[[#This Row],[Order Date]], "mmm")</f>
        <v>Jun</v>
      </c>
      <c r="G989" s="5" t="s">
        <v>6</v>
      </c>
      <c r="H989" s="5" t="s">
        <v>7</v>
      </c>
      <c r="I989" s="5" t="s">
        <v>2</v>
      </c>
      <c r="J989" s="5" t="s">
        <v>3</v>
      </c>
      <c r="K989" s="5" t="s">
        <v>4</v>
      </c>
      <c r="L989" s="5" t="s">
        <v>22</v>
      </c>
      <c r="M989" s="6">
        <v>2</v>
      </c>
      <c r="N989" s="7">
        <v>50.77</v>
      </c>
      <c r="O989" s="8">
        <v>0</v>
      </c>
      <c r="P989" s="7">
        <v>22.93</v>
      </c>
      <c r="Q989" s="7">
        <f t="shared" si="60"/>
        <v>101.54</v>
      </c>
      <c r="R989" s="7">
        <f t="shared" si="61"/>
        <v>45.86</v>
      </c>
      <c r="S989" s="7">
        <f t="shared" si="62"/>
        <v>55.680000000000007</v>
      </c>
      <c r="T989" s="9">
        <f t="shared" si="63"/>
        <v>0.54835532794957653</v>
      </c>
      <c r="U989" s="10">
        <f>YEAR(SalesDataTable[[#This Row],[Order Date]])</f>
        <v>2026</v>
      </c>
      <c r="V989" s="9" t="str">
        <f>"Q"&amp;ROUNDUP(MONTH(SalesDataTable[[#This Row],[Order Date]])/3,0)</f>
        <v>Q2</v>
      </c>
      <c r="W989" s="6">
        <f>MONTH(SalesDataTable[[#This Row],[Order Date]])</f>
        <v>6</v>
      </c>
      <c r="X989" s="9" t="str">
        <f>TEXT(SalesDataTable[[#This Row],[Order Date]],"mmm")</f>
        <v>Jun</v>
      </c>
    </row>
    <row r="990" spans="1:24" ht="15.5">
      <c r="A990" s="3">
        <v>2572</v>
      </c>
      <c r="B990" s="4">
        <v>46176</v>
      </c>
      <c r="C990" s="12">
        <f>YEAR(SalesDataTable[[#This Row],[Order Date]])</f>
        <v>2026</v>
      </c>
      <c r="D990" s="15" t="str">
        <f>"Q"&amp;ROUNDUP(MONTH(SalesDataTable[[#This Row],[Order Date]])/3,0)</f>
        <v>Q2</v>
      </c>
      <c r="E990" s="12">
        <f>MONTH(SalesDataTable[[#This Row],[Order Date]])</f>
        <v>6</v>
      </c>
      <c r="F990" s="12" t="str">
        <f>TEXT(SalesDataTable[[#This Row],[Order Date]], "mmm")</f>
        <v>Jun</v>
      </c>
      <c r="G990" s="5" t="s">
        <v>20</v>
      </c>
      <c r="H990" s="5" t="s">
        <v>33</v>
      </c>
      <c r="I990" s="5" t="s">
        <v>28</v>
      </c>
      <c r="J990" s="5" t="s">
        <v>16</v>
      </c>
      <c r="K990" s="5" t="s">
        <v>9</v>
      </c>
      <c r="L990" s="5" t="s">
        <v>46</v>
      </c>
      <c r="M990" s="6">
        <v>2</v>
      </c>
      <c r="N990" s="7">
        <v>70.97</v>
      </c>
      <c r="O990" s="8">
        <v>0.05</v>
      </c>
      <c r="P990" s="7">
        <v>32.54</v>
      </c>
      <c r="Q990" s="7">
        <f t="shared" si="60"/>
        <v>134.84299999999999</v>
      </c>
      <c r="R990" s="7">
        <f t="shared" si="61"/>
        <v>65.08</v>
      </c>
      <c r="S990" s="7">
        <f t="shared" si="62"/>
        <v>69.762999999999991</v>
      </c>
      <c r="T990" s="9">
        <f t="shared" si="63"/>
        <v>0.51736463887632278</v>
      </c>
      <c r="U990" s="10">
        <f>YEAR(SalesDataTable[[#This Row],[Order Date]])</f>
        <v>2026</v>
      </c>
      <c r="V990" s="9" t="str">
        <f>"Q"&amp;ROUNDUP(MONTH(SalesDataTable[[#This Row],[Order Date]])/3,0)</f>
        <v>Q2</v>
      </c>
      <c r="W990" s="6">
        <f>MONTH(SalesDataTable[[#This Row],[Order Date]])</f>
        <v>6</v>
      </c>
      <c r="X990" s="9" t="str">
        <f>TEXT(SalesDataTable[[#This Row],[Order Date]],"mmm")</f>
        <v>Jun</v>
      </c>
    </row>
    <row r="991" spans="1:24" ht="15.5">
      <c r="A991" s="3">
        <v>2833</v>
      </c>
      <c r="B991" s="4">
        <v>46176</v>
      </c>
      <c r="C991" s="12">
        <f>YEAR(SalesDataTable[[#This Row],[Order Date]])</f>
        <v>2026</v>
      </c>
      <c r="D991" s="15" t="str">
        <f>"Q"&amp;ROUNDUP(MONTH(SalesDataTable[[#This Row],[Order Date]])/3,0)</f>
        <v>Q2</v>
      </c>
      <c r="E991" s="12">
        <f>MONTH(SalesDataTable[[#This Row],[Order Date]])</f>
        <v>6</v>
      </c>
      <c r="F991" s="12" t="str">
        <f>TEXT(SalesDataTable[[#This Row],[Order Date]], "mmm")</f>
        <v>Jun</v>
      </c>
      <c r="G991" s="5" t="s">
        <v>20</v>
      </c>
      <c r="H991" s="5" t="s">
        <v>47</v>
      </c>
      <c r="I991" s="5" t="s">
        <v>2</v>
      </c>
      <c r="J991" s="5" t="s">
        <v>3</v>
      </c>
      <c r="K991" s="5" t="s">
        <v>9</v>
      </c>
      <c r="L991" s="5" t="s">
        <v>17</v>
      </c>
      <c r="M991" s="6">
        <v>3</v>
      </c>
      <c r="N991" s="7">
        <v>141.6</v>
      </c>
      <c r="O991" s="8">
        <v>0</v>
      </c>
      <c r="P991" s="7">
        <v>78.02</v>
      </c>
      <c r="Q991" s="7">
        <f t="shared" si="60"/>
        <v>424.79999999999995</v>
      </c>
      <c r="R991" s="7">
        <f t="shared" si="61"/>
        <v>234.06</v>
      </c>
      <c r="S991" s="7">
        <f t="shared" si="62"/>
        <v>190.73999999999995</v>
      </c>
      <c r="T991" s="9">
        <f t="shared" si="63"/>
        <v>0.44901129943502821</v>
      </c>
      <c r="U991" s="10">
        <f>YEAR(SalesDataTable[[#This Row],[Order Date]])</f>
        <v>2026</v>
      </c>
      <c r="V991" s="9" t="str">
        <f>"Q"&amp;ROUNDUP(MONTH(SalesDataTable[[#This Row],[Order Date]])/3,0)</f>
        <v>Q2</v>
      </c>
      <c r="W991" s="6">
        <f>MONTH(SalesDataTable[[#This Row],[Order Date]])</f>
        <v>6</v>
      </c>
      <c r="X991" s="9" t="str">
        <f>TEXT(SalesDataTable[[#This Row],[Order Date]],"mmm")</f>
        <v>Jun</v>
      </c>
    </row>
    <row r="992" spans="1:24" ht="15.5">
      <c r="A992" s="3">
        <v>3522</v>
      </c>
      <c r="B992" s="4">
        <v>46176</v>
      </c>
      <c r="C992" s="12">
        <f>YEAR(SalesDataTable[[#This Row],[Order Date]])</f>
        <v>2026</v>
      </c>
      <c r="D992" s="15" t="str">
        <f>"Q"&amp;ROUNDUP(MONTH(SalesDataTable[[#This Row],[Order Date]])/3,0)</f>
        <v>Q2</v>
      </c>
      <c r="E992" s="12">
        <f>MONTH(SalesDataTable[[#This Row],[Order Date]])</f>
        <v>6</v>
      </c>
      <c r="F992" s="12" t="str">
        <f>TEXT(SalesDataTable[[#This Row],[Order Date]], "mmm")</f>
        <v>Jun</v>
      </c>
      <c r="G992" s="5" t="s">
        <v>20</v>
      </c>
      <c r="H992" s="5" t="s">
        <v>47</v>
      </c>
      <c r="I992" s="5" t="s">
        <v>2</v>
      </c>
      <c r="J992" s="5" t="s">
        <v>13</v>
      </c>
      <c r="K992" s="5" t="s">
        <v>4</v>
      </c>
      <c r="L992" s="5" t="s">
        <v>26</v>
      </c>
      <c r="M992" s="6">
        <v>1</v>
      </c>
      <c r="N992" s="7">
        <v>40.57</v>
      </c>
      <c r="O992" s="8">
        <v>0</v>
      </c>
      <c r="P992" s="7">
        <v>16.329999999999998</v>
      </c>
      <c r="Q992" s="7">
        <f t="shared" si="60"/>
        <v>40.57</v>
      </c>
      <c r="R992" s="7">
        <f t="shared" si="61"/>
        <v>16.329999999999998</v>
      </c>
      <c r="S992" s="7">
        <f t="shared" si="62"/>
        <v>24.240000000000002</v>
      </c>
      <c r="T992" s="9">
        <f t="shared" si="63"/>
        <v>0.59748582696573826</v>
      </c>
      <c r="U992" s="10">
        <f>YEAR(SalesDataTable[[#This Row],[Order Date]])</f>
        <v>2026</v>
      </c>
      <c r="V992" s="9" t="str">
        <f>"Q"&amp;ROUNDUP(MONTH(SalesDataTable[[#This Row],[Order Date]])/3,0)</f>
        <v>Q2</v>
      </c>
      <c r="W992" s="6">
        <f>MONTH(SalesDataTable[[#This Row],[Order Date]])</f>
        <v>6</v>
      </c>
      <c r="X992" s="9" t="str">
        <f>TEXT(SalesDataTable[[#This Row],[Order Date]],"mmm")</f>
        <v>Jun</v>
      </c>
    </row>
    <row r="993" spans="1:24" ht="15.5">
      <c r="A993" s="3">
        <v>146</v>
      </c>
      <c r="B993" s="4">
        <v>46177</v>
      </c>
      <c r="C993" s="12">
        <f>YEAR(SalesDataTable[[#This Row],[Order Date]])</f>
        <v>2026</v>
      </c>
      <c r="D993" s="15" t="str">
        <f>"Q"&amp;ROUNDUP(MONTH(SalesDataTable[[#This Row],[Order Date]])/3,0)</f>
        <v>Q2</v>
      </c>
      <c r="E993" s="12">
        <f>MONTH(SalesDataTable[[#This Row],[Order Date]])</f>
        <v>6</v>
      </c>
      <c r="F993" s="12" t="str">
        <f>TEXT(SalesDataTable[[#This Row],[Order Date]], "mmm")</f>
        <v>Jun</v>
      </c>
      <c r="G993" s="5" t="s">
        <v>6</v>
      </c>
      <c r="H993" s="5" t="s">
        <v>49</v>
      </c>
      <c r="I993" s="5" t="s">
        <v>28</v>
      </c>
      <c r="J993" s="5" t="s">
        <v>3</v>
      </c>
      <c r="K993" s="5" t="s">
        <v>4</v>
      </c>
      <c r="L993" s="5" t="s">
        <v>5</v>
      </c>
      <c r="M993" s="6">
        <v>2</v>
      </c>
      <c r="N993" s="7">
        <v>81.81</v>
      </c>
      <c r="O993" s="8">
        <v>0</v>
      </c>
      <c r="P993" s="7">
        <v>42.54</v>
      </c>
      <c r="Q993" s="7">
        <f t="shared" si="60"/>
        <v>163.62</v>
      </c>
      <c r="R993" s="7">
        <f t="shared" si="61"/>
        <v>85.08</v>
      </c>
      <c r="S993" s="7">
        <f t="shared" si="62"/>
        <v>78.540000000000006</v>
      </c>
      <c r="T993" s="9">
        <f t="shared" si="63"/>
        <v>0.48001466813348004</v>
      </c>
      <c r="U993" s="10">
        <f>YEAR(SalesDataTable[[#This Row],[Order Date]])</f>
        <v>2026</v>
      </c>
      <c r="V993" s="9" t="str">
        <f>"Q"&amp;ROUNDUP(MONTH(SalesDataTable[[#This Row],[Order Date]])/3,0)</f>
        <v>Q2</v>
      </c>
      <c r="W993" s="6">
        <f>MONTH(SalesDataTable[[#This Row],[Order Date]])</f>
        <v>6</v>
      </c>
      <c r="X993" s="9" t="str">
        <f>TEXT(SalesDataTable[[#This Row],[Order Date]],"mmm")</f>
        <v>Jun</v>
      </c>
    </row>
    <row r="994" spans="1:24" ht="15.5">
      <c r="A994" s="3">
        <v>161</v>
      </c>
      <c r="B994" s="4">
        <v>46177</v>
      </c>
      <c r="C994" s="12">
        <f>YEAR(SalesDataTable[[#This Row],[Order Date]])</f>
        <v>2026</v>
      </c>
      <c r="D994" s="15" t="str">
        <f>"Q"&amp;ROUNDUP(MONTH(SalesDataTable[[#This Row],[Order Date]])/3,0)</f>
        <v>Q2</v>
      </c>
      <c r="E994" s="12">
        <f>MONTH(SalesDataTable[[#This Row],[Order Date]])</f>
        <v>6</v>
      </c>
      <c r="F994" s="12" t="str">
        <f>TEXT(SalesDataTable[[#This Row],[Order Date]], "mmm")</f>
        <v>Jun</v>
      </c>
      <c r="G994" s="5" t="s">
        <v>0</v>
      </c>
      <c r="H994" s="5" t="s">
        <v>1</v>
      </c>
      <c r="I994" s="5" t="s">
        <v>28</v>
      </c>
      <c r="J994" s="5" t="s">
        <v>3</v>
      </c>
      <c r="K994" s="5" t="s">
        <v>4</v>
      </c>
      <c r="L994" s="5" t="s">
        <v>22</v>
      </c>
      <c r="M994" s="6">
        <v>2</v>
      </c>
      <c r="N994" s="7">
        <v>50.09</v>
      </c>
      <c r="O994" s="8">
        <v>0</v>
      </c>
      <c r="P994" s="7">
        <v>22.91</v>
      </c>
      <c r="Q994" s="7">
        <f t="shared" si="60"/>
        <v>100.18</v>
      </c>
      <c r="R994" s="7">
        <f t="shared" si="61"/>
        <v>45.82</v>
      </c>
      <c r="S994" s="7">
        <f t="shared" si="62"/>
        <v>54.360000000000007</v>
      </c>
      <c r="T994" s="9">
        <f t="shared" si="63"/>
        <v>0.54262327809942112</v>
      </c>
      <c r="U994" s="10">
        <f>YEAR(SalesDataTable[[#This Row],[Order Date]])</f>
        <v>2026</v>
      </c>
      <c r="V994" s="9" t="str">
        <f>"Q"&amp;ROUNDUP(MONTH(SalesDataTable[[#This Row],[Order Date]])/3,0)</f>
        <v>Q2</v>
      </c>
      <c r="W994" s="6">
        <f>MONTH(SalesDataTable[[#This Row],[Order Date]])</f>
        <v>6</v>
      </c>
      <c r="X994" s="9" t="str">
        <f>TEXT(SalesDataTable[[#This Row],[Order Date]],"mmm")</f>
        <v>Jun</v>
      </c>
    </row>
    <row r="995" spans="1:24" ht="15.5">
      <c r="A995" s="3">
        <v>819</v>
      </c>
      <c r="B995" s="4">
        <v>46177</v>
      </c>
      <c r="C995" s="12">
        <f>YEAR(SalesDataTable[[#This Row],[Order Date]])</f>
        <v>2026</v>
      </c>
      <c r="D995" s="15" t="str">
        <f>"Q"&amp;ROUNDUP(MONTH(SalesDataTable[[#This Row],[Order Date]])/3,0)</f>
        <v>Q2</v>
      </c>
      <c r="E995" s="12">
        <f>MONTH(SalesDataTable[[#This Row],[Order Date]])</f>
        <v>6</v>
      </c>
      <c r="F995" s="12" t="str">
        <f>TEXT(SalesDataTable[[#This Row],[Order Date]], "mmm")</f>
        <v>Jun</v>
      </c>
      <c r="G995" s="5" t="s">
        <v>20</v>
      </c>
      <c r="H995" s="5" t="s">
        <v>33</v>
      </c>
      <c r="I995" s="5" t="s">
        <v>2</v>
      </c>
      <c r="J995" s="5" t="s">
        <v>3</v>
      </c>
      <c r="K995" s="5" t="s">
        <v>9</v>
      </c>
      <c r="L995" s="5" t="s">
        <v>46</v>
      </c>
      <c r="M995" s="6">
        <v>1</v>
      </c>
      <c r="N995" s="7">
        <v>72.38</v>
      </c>
      <c r="O995" s="8">
        <v>0</v>
      </c>
      <c r="P995" s="7">
        <v>32.68</v>
      </c>
      <c r="Q995" s="7">
        <f t="shared" si="60"/>
        <v>72.38</v>
      </c>
      <c r="R995" s="7">
        <f t="shared" si="61"/>
        <v>32.68</v>
      </c>
      <c r="S995" s="7">
        <f t="shared" si="62"/>
        <v>39.699999999999996</v>
      </c>
      <c r="T995" s="9">
        <f t="shared" si="63"/>
        <v>0.54849405913235694</v>
      </c>
      <c r="U995" s="10">
        <f>YEAR(SalesDataTable[[#This Row],[Order Date]])</f>
        <v>2026</v>
      </c>
      <c r="V995" s="9" t="str">
        <f>"Q"&amp;ROUNDUP(MONTH(SalesDataTable[[#This Row],[Order Date]])/3,0)</f>
        <v>Q2</v>
      </c>
      <c r="W995" s="6">
        <f>MONTH(SalesDataTable[[#This Row],[Order Date]])</f>
        <v>6</v>
      </c>
      <c r="X995" s="9" t="str">
        <f>TEXT(SalesDataTable[[#This Row],[Order Date]],"mmm")</f>
        <v>Jun</v>
      </c>
    </row>
    <row r="996" spans="1:24" ht="15.5">
      <c r="A996" s="3">
        <v>2104</v>
      </c>
      <c r="B996" s="4">
        <v>46177</v>
      </c>
      <c r="C996" s="12">
        <f>YEAR(SalesDataTable[[#This Row],[Order Date]])</f>
        <v>2026</v>
      </c>
      <c r="D996" s="15" t="str">
        <f>"Q"&amp;ROUNDUP(MONTH(SalesDataTable[[#This Row],[Order Date]])/3,0)</f>
        <v>Q2</v>
      </c>
      <c r="E996" s="12">
        <f>MONTH(SalesDataTable[[#This Row],[Order Date]])</f>
        <v>6</v>
      </c>
      <c r="F996" s="12" t="str">
        <f>TEXT(SalesDataTable[[#This Row],[Order Date]], "mmm")</f>
        <v>Jun</v>
      </c>
      <c r="G996" s="5" t="s">
        <v>6</v>
      </c>
      <c r="H996" s="5" t="s">
        <v>7</v>
      </c>
      <c r="I996" s="5" t="s">
        <v>2</v>
      </c>
      <c r="J996" s="5" t="s">
        <v>13</v>
      </c>
      <c r="K996" s="5" t="s">
        <v>9</v>
      </c>
      <c r="L996" s="5" t="s">
        <v>10</v>
      </c>
      <c r="M996" s="6">
        <v>1</v>
      </c>
      <c r="N996" s="7">
        <v>92.31</v>
      </c>
      <c r="O996" s="8">
        <v>0</v>
      </c>
      <c r="P996" s="7">
        <v>45.58</v>
      </c>
      <c r="Q996" s="7">
        <f t="shared" si="60"/>
        <v>92.31</v>
      </c>
      <c r="R996" s="7">
        <f t="shared" si="61"/>
        <v>45.58</v>
      </c>
      <c r="S996" s="7">
        <f t="shared" si="62"/>
        <v>46.730000000000004</v>
      </c>
      <c r="T996" s="9">
        <f t="shared" si="63"/>
        <v>0.50622901094139316</v>
      </c>
      <c r="U996" s="10">
        <f>YEAR(SalesDataTable[[#This Row],[Order Date]])</f>
        <v>2026</v>
      </c>
      <c r="V996" s="9" t="str">
        <f>"Q"&amp;ROUNDUP(MONTH(SalesDataTable[[#This Row],[Order Date]])/3,0)</f>
        <v>Q2</v>
      </c>
      <c r="W996" s="6">
        <f>MONTH(SalesDataTable[[#This Row],[Order Date]])</f>
        <v>6</v>
      </c>
      <c r="X996" s="9" t="str">
        <f>TEXT(SalesDataTable[[#This Row],[Order Date]],"mmm")</f>
        <v>Jun</v>
      </c>
    </row>
    <row r="997" spans="1:24" ht="15.5">
      <c r="A997" s="3">
        <v>2678</v>
      </c>
      <c r="B997" s="4">
        <v>46177</v>
      </c>
      <c r="C997" s="12">
        <f>YEAR(SalesDataTable[[#This Row],[Order Date]])</f>
        <v>2026</v>
      </c>
      <c r="D997" s="15" t="str">
        <f>"Q"&amp;ROUNDUP(MONTH(SalesDataTable[[#This Row],[Order Date]])/3,0)</f>
        <v>Q2</v>
      </c>
      <c r="E997" s="12">
        <f>MONTH(SalesDataTable[[#This Row],[Order Date]])</f>
        <v>6</v>
      </c>
      <c r="F997" s="12" t="str">
        <f>TEXT(SalesDataTable[[#This Row],[Order Date]], "mmm")</f>
        <v>Jun</v>
      </c>
      <c r="G997" s="5" t="s">
        <v>20</v>
      </c>
      <c r="H997" s="5" t="s">
        <v>33</v>
      </c>
      <c r="I997" s="5" t="s">
        <v>8</v>
      </c>
      <c r="J997" s="5" t="s">
        <v>3</v>
      </c>
      <c r="K997" s="5" t="s">
        <v>14</v>
      </c>
      <c r="L997" s="5" t="s">
        <v>32</v>
      </c>
      <c r="M997" s="6">
        <v>12</v>
      </c>
      <c r="N997" s="7">
        <v>47.6</v>
      </c>
      <c r="O997" s="8">
        <v>0.15</v>
      </c>
      <c r="P997" s="7">
        <v>18.670000000000002</v>
      </c>
      <c r="Q997" s="7">
        <f t="shared" si="60"/>
        <v>485.52000000000004</v>
      </c>
      <c r="R997" s="7">
        <f t="shared" si="61"/>
        <v>224.04000000000002</v>
      </c>
      <c r="S997" s="7">
        <f t="shared" si="62"/>
        <v>261.48</v>
      </c>
      <c r="T997" s="9">
        <f t="shared" si="63"/>
        <v>0.53855659911023235</v>
      </c>
      <c r="U997" s="10">
        <f>YEAR(SalesDataTable[[#This Row],[Order Date]])</f>
        <v>2026</v>
      </c>
      <c r="V997" s="9" t="str">
        <f>"Q"&amp;ROUNDUP(MONTH(SalesDataTable[[#This Row],[Order Date]])/3,0)</f>
        <v>Q2</v>
      </c>
      <c r="W997" s="6">
        <f>MONTH(SalesDataTable[[#This Row],[Order Date]])</f>
        <v>6</v>
      </c>
      <c r="X997" s="9" t="str">
        <f>TEXT(SalesDataTable[[#This Row],[Order Date]],"mmm")</f>
        <v>Jun</v>
      </c>
    </row>
    <row r="998" spans="1:24" ht="15.5">
      <c r="A998" s="3">
        <v>3015</v>
      </c>
      <c r="B998" s="4">
        <v>46177</v>
      </c>
      <c r="C998" s="12">
        <f>YEAR(SalesDataTable[[#This Row],[Order Date]])</f>
        <v>2026</v>
      </c>
      <c r="D998" s="15" t="str">
        <f>"Q"&amp;ROUNDUP(MONTH(SalesDataTable[[#This Row],[Order Date]])/3,0)</f>
        <v>Q2</v>
      </c>
      <c r="E998" s="12">
        <f>MONTH(SalesDataTable[[#This Row],[Order Date]])</f>
        <v>6</v>
      </c>
      <c r="F998" s="12" t="str">
        <f>TEXT(SalesDataTable[[#This Row],[Order Date]], "mmm")</f>
        <v>Jun</v>
      </c>
      <c r="G998" s="5" t="s">
        <v>6</v>
      </c>
      <c r="H998" s="5" t="s">
        <v>49</v>
      </c>
      <c r="I998" s="5" t="s">
        <v>2</v>
      </c>
      <c r="J998" s="5" t="s">
        <v>3</v>
      </c>
      <c r="K998" s="5" t="s">
        <v>14</v>
      </c>
      <c r="L998" s="5" t="s">
        <v>32</v>
      </c>
      <c r="M998" s="6">
        <v>1</v>
      </c>
      <c r="N998" s="7">
        <v>45.5</v>
      </c>
      <c r="O998" s="8">
        <v>0.05</v>
      </c>
      <c r="P998" s="7">
        <v>18.89</v>
      </c>
      <c r="Q998" s="7">
        <f t="shared" si="60"/>
        <v>43.225000000000001</v>
      </c>
      <c r="R998" s="7">
        <f t="shared" si="61"/>
        <v>18.89</v>
      </c>
      <c r="S998" s="7">
        <f t="shared" si="62"/>
        <v>24.335000000000001</v>
      </c>
      <c r="T998" s="9">
        <f t="shared" si="63"/>
        <v>0.56298438403701567</v>
      </c>
      <c r="U998" s="10">
        <f>YEAR(SalesDataTable[[#This Row],[Order Date]])</f>
        <v>2026</v>
      </c>
      <c r="V998" s="9" t="str">
        <f>"Q"&amp;ROUNDUP(MONTH(SalesDataTable[[#This Row],[Order Date]])/3,0)</f>
        <v>Q2</v>
      </c>
      <c r="W998" s="6">
        <f>MONTH(SalesDataTable[[#This Row],[Order Date]])</f>
        <v>6</v>
      </c>
      <c r="X998" s="9" t="str">
        <f>TEXT(SalesDataTable[[#This Row],[Order Date]],"mmm")</f>
        <v>Jun</v>
      </c>
    </row>
    <row r="999" spans="1:24" ht="15.5">
      <c r="A999" s="3">
        <v>3243</v>
      </c>
      <c r="B999" s="4">
        <v>46177</v>
      </c>
      <c r="C999" s="12">
        <f>YEAR(SalesDataTable[[#This Row],[Order Date]])</f>
        <v>2026</v>
      </c>
      <c r="D999" s="15" t="str">
        <f>"Q"&amp;ROUNDUP(MONTH(SalesDataTable[[#This Row],[Order Date]])/3,0)</f>
        <v>Q2</v>
      </c>
      <c r="E999" s="12">
        <f>MONTH(SalesDataTable[[#This Row],[Order Date]])</f>
        <v>6</v>
      </c>
      <c r="F999" s="12" t="str">
        <f>TEXT(SalesDataTable[[#This Row],[Order Date]], "mmm")</f>
        <v>Jun</v>
      </c>
      <c r="G999" s="5" t="s">
        <v>11</v>
      </c>
      <c r="H999" s="5" t="s">
        <v>25</v>
      </c>
      <c r="I999" s="5" t="s">
        <v>2</v>
      </c>
      <c r="J999" s="5" t="s">
        <v>3</v>
      </c>
      <c r="K999" s="5" t="s">
        <v>34</v>
      </c>
      <c r="L999" s="5" t="s">
        <v>42</v>
      </c>
      <c r="M999" s="6">
        <v>1</v>
      </c>
      <c r="N999" s="7">
        <v>35.99</v>
      </c>
      <c r="O999" s="8">
        <v>0</v>
      </c>
      <c r="P999" s="7">
        <v>14.05</v>
      </c>
      <c r="Q999" s="7">
        <f t="shared" si="60"/>
        <v>35.99</v>
      </c>
      <c r="R999" s="7">
        <f t="shared" si="61"/>
        <v>14.05</v>
      </c>
      <c r="S999" s="7">
        <f t="shared" si="62"/>
        <v>21.94</v>
      </c>
      <c r="T999" s="9">
        <f t="shared" si="63"/>
        <v>0.60961378160600166</v>
      </c>
      <c r="U999" s="10">
        <f>YEAR(SalesDataTable[[#This Row],[Order Date]])</f>
        <v>2026</v>
      </c>
      <c r="V999" s="9" t="str">
        <f>"Q"&amp;ROUNDUP(MONTH(SalesDataTable[[#This Row],[Order Date]])/3,0)</f>
        <v>Q2</v>
      </c>
      <c r="W999" s="6">
        <f>MONTH(SalesDataTable[[#This Row],[Order Date]])</f>
        <v>6</v>
      </c>
      <c r="X999" s="9" t="str">
        <f>TEXT(SalesDataTable[[#This Row],[Order Date]],"mmm")</f>
        <v>Jun</v>
      </c>
    </row>
    <row r="1000" spans="1:24" ht="15.5">
      <c r="A1000" s="3">
        <v>3283</v>
      </c>
      <c r="B1000" s="4">
        <v>46177</v>
      </c>
      <c r="C1000" s="12">
        <f>YEAR(SalesDataTable[[#This Row],[Order Date]])</f>
        <v>2026</v>
      </c>
      <c r="D1000" s="15" t="str">
        <f>"Q"&amp;ROUNDUP(MONTH(SalesDataTable[[#This Row],[Order Date]])/3,0)</f>
        <v>Q2</v>
      </c>
      <c r="E1000" s="12">
        <f>MONTH(SalesDataTable[[#This Row],[Order Date]])</f>
        <v>6</v>
      </c>
      <c r="F1000" s="12" t="str">
        <f>TEXT(SalesDataTable[[#This Row],[Order Date]], "mmm")</f>
        <v>Jun</v>
      </c>
      <c r="G1000" s="5" t="s">
        <v>6</v>
      </c>
      <c r="H1000" s="5" t="s">
        <v>43</v>
      </c>
      <c r="I1000" s="5" t="s">
        <v>28</v>
      </c>
      <c r="J1000" s="5" t="s">
        <v>3</v>
      </c>
      <c r="K1000" s="5" t="s">
        <v>34</v>
      </c>
      <c r="L1000" s="5" t="s">
        <v>38</v>
      </c>
      <c r="M1000" s="6">
        <v>1</v>
      </c>
      <c r="N1000" s="7">
        <v>122.55</v>
      </c>
      <c r="O1000" s="8">
        <v>0</v>
      </c>
      <c r="P1000" s="7">
        <v>68.97</v>
      </c>
      <c r="Q1000" s="7">
        <f t="shared" si="60"/>
        <v>122.55</v>
      </c>
      <c r="R1000" s="7">
        <f t="shared" si="61"/>
        <v>68.97</v>
      </c>
      <c r="S1000" s="7">
        <f t="shared" si="62"/>
        <v>53.58</v>
      </c>
      <c r="T1000" s="9">
        <f t="shared" si="63"/>
        <v>0.43720930232558142</v>
      </c>
      <c r="U1000" s="10">
        <f>YEAR(SalesDataTable[[#This Row],[Order Date]])</f>
        <v>2026</v>
      </c>
      <c r="V1000" s="9" t="str">
        <f>"Q"&amp;ROUNDUP(MONTH(SalesDataTable[[#This Row],[Order Date]])/3,0)</f>
        <v>Q2</v>
      </c>
      <c r="W1000" s="6">
        <f>MONTH(SalesDataTable[[#This Row],[Order Date]])</f>
        <v>6</v>
      </c>
      <c r="X1000" s="9" t="str">
        <f>TEXT(SalesDataTable[[#This Row],[Order Date]],"mmm")</f>
        <v>Jun</v>
      </c>
    </row>
    <row r="1001" spans="1:24" ht="15.5">
      <c r="A1001" s="3">
        <v>3966</v>
      </c>
      <c r="B1001" s="4">
        <v>46177</v>
      </c>
      <c r="C1001" s="12">
        <f>YEAR(SalesDataTable[[#This Row],[Order Date]])</f>
        <v>2026</v>
      </c>
      <c r="D1001" s="15" t="str">
        <f>"Q"&amp;ROUNDUP(MONTH(SalesDataTable[[#This Row],[Order Date]])/3,0)</f>
        <v>Q2</v>
      </c>
      <c r="E1001" s="12">
        <f>MONTH(SalesDataTable[[#This Row],[Order Date]])</f>
        <v>6</v>
      </c>
      <c r="F1001" s="12" t="str">
        <f>TEXT(SalesDataTable[[#This Row],[Order Date]], "mmm")</f>
        <v>Jun</v>
      </c>
      <c r="G1001" s="5" t="s">
        <v>20</v>
      </c>
      <c r="H1001" s="5" t="s">
        <v>33</v>
      </c>
      <c r="I1001" s="5" t="s">
        <v>2</v>
      </c>
      <c r="J1001" s="5" t="s">
        <v>13</v>
      </c>
      <c r="K1001" s="5" t="s">
        <v>34</v>
      </c>
      <c r="L1001" s="5" t="s">
        <v>38</v>
      </c>
      <c r="M1001" s="6">
        <v>3</v>
      </c>
      <c r="N1001" s="7">
        <v>126.22</v>
      </c>
      <c r="O1001" s="8">
        <v>0</v>
      </c>
      <c r="P1001" s="7">
        <v>69.599999999999994</v>
      </c>
      <c r="Q1001" s="7">
        <f t="shared" si="60"/>
        <v>378.65999999999997</v>
      </c>
      <c r="R1001" s="7">
        <f t="shared" si="61"/>
        <v>208.79999999999998</v>
      </c>
      <c r="S1001" s="7">
        <f t="shared" si="62"/>
        <v>169.85999999999999</v>
      </c>
      <c r="T1001" s="9">
        <f t="shared" si="63"/>
        <v>0.4485818412295991</v>
      </c>
      <c r="U1001" s="10">
        <f>YEAR(SalesDataTable[[#This Row],[Order Date]])</f>
        <v>2026</v>
      </c>
      <c r="V1001" s="9" t="str">
        <f>"Q"&amp;ROUNDUP(MONTH(SalesDataTable[[#This Row],[Order Date]])/3,0)</f>
        <v>Q2</v>
      </c>
      <c r="W1001" s="6">
        <f>MONTH(SalesDataTable[[#This Row],[Order Date]])</f>
        <v>6</v>
      </c>
      <c r="X1001" s="9" t="str">
        <f>TEXT(SalesDataTable[[#This Row],[Order Date]],"mmm")</f>
        <v>Jun</v>
      </c>
    </row>
    <row r="1002" spans="1:24" ht="15.5">
      <c r="A1002" s="3">
        <v>1349</v>
      </c>
      <c r="B1002" s="4">
        <v>46178</v>
      </c>
      <c r="C1002" s="12">
        <f>YEAR(SalesDataTable[[#This Row],[Order Date]])</f>
        <v>2026</v>
      </c>
      <c r="D1002" s="15" t="str">
        <f>"Q"&amp;ROUNDUP(MONTH(SalesDataTable[[#This Row],[Order Date]])/3,0)</f>
        <v>Q2</v>
      </c>
      <c r="E1002" s="12">
        <f>MONTH(SalesDataTable[[#This Row],[Order Date]])</f>
        <v>6</v>
      </c>
      <c r="F1002" s="12" t="str">
        <f>TEXT(SalesDataTable[[#This Row],[Order Date]], "mmm")</f>
        <v>Jun</v>
      </c>
      <c r="G1002" s="5" t="s">
        <v>0</v>
      </c>
      <c r="H1002" s="5" t="s">
        <v>50</v>
      </c>
      <c r="I1002" s="5" t="s">
        <v>19</v>
      </c>
      <c r="J1002" s="5" t="s">
        <v>3</v>
      </c>
      <c r="K1002" s="5" t="s">
        <v>9</v>
      </c>
      <c r="L1002" s="5" t="s">
        <v>10</v>
      </c>
      <c r="M1002" s="6">
        <v>6</v>
      </c>
      <c r="N1002" s="7">
        <v>91.98</v>
      </c>
      <c r="O1002" s="8">
        <v>0.05</v>
      </c>
      <c r="P1002" s="7">
        <v>46.46</v>
      </c>
      <c r="Q1002" s="7">
        <f t="shared" si="60"/>
        <v>524.28599999999994</v>
      </c>
      <c r="R1002" s="7">
        <f t="shared" si="61"/>
        <v>278.76</v>
      </c>
      <c r="S1002" s="7">
        <f t="shared" si="62"/>
        <v>245.52599999999995</v>
      </c>
      <c r="T1002" s="9">
        <f t="shared" si="63"/>
        <v>0.46830546686350577</v>
      </c>
      <c r="U1002" s="10">
        <f>YEAR(SalesDataTable[[#This Row],[Order Date]])</f>
        <v>2026</v>
      </c>
      <c r="V1002" s="9" t="str">
        <f>"Q"&amp;ROUNDUP(MONTH(SalesDataTable[[#This Row],[Order Date]])/3,0)</f>
        <v>Q2</v>
      </c>
      <c r="W1002" s="6">
        <f>MONTH(SalesDataTable[[#This Row],[Order Date]])</f>
        <v>6</v>
      </c>
      <c r="X1002" s="9" t="str">
        <f>TEXT(SalesDataTable[[#This Row],[Order Date]],"mmm")</f>
        <v>Jun</v>
      </c>
    </row>
    <row r="1003" spans="1:24" ht="15.5">
      <c r="A1003" s="3">
        <v>2333</v>
      </c>
      <c r="B1003" s="4">
        <v>46178</v>
      </c>
      <c r="C1003" s="12">
        <f>YEAR(SalesDataTable[[#This Row],[Order Date]])</f>
        <v>2026</v>
      </c>
      <c r="D1003" s="15" t="str">
        <f>"Q"&amp;ROUNDUP(MONTH(SalesDataTable[[#This Row],[Order Date]])/3,0)</f>
        <v>Q2</v>
      </c>
      <c r="E1003" s="12">
        <f>MONTH(SalesDataTable[[#This Row],[Order Date]])</f>
        <v>6</v>
      </c>
      <c r="F1003" s="12" t="str">
        <f>TEXT(SalesDataTable[[#This Row],[Order Date]], "mmm")</f>
        <v>Jun</v>
      </c>
      <c r="G1003" s="5" t="s">
        <v>11</v>
      </c>
      <c r="H1003" s="5" t="s">
        <v>25</v>
      </c>
      <c r="I1003" s="5" t="s">
        <v>2</v>
      </c>
      <c r="J1003" s="5" t="s">
        <v>16</v>
      </c>
      <c r="K1003" s="5" t="s">
        <v>23</v>
      </c>
      <c r="L1003" s="5" t="s">
        <v>51</v>
      </c>
      <c r="M1003" s="6">
        <v>1</v>
      </c>
      <c r="N1003" s="7">
        <v>125.32</v>
      </c>
      <c r="O1003" s="8">
        <v>0</v>
      </c>
      <c r="P1003" s="7">
        <v>59.03</v>
      </c>
      <c r="Q1003" s="7">
        <f t="shared" si="60"/>
        <v>125.32</v>
      </c>
      <c r="R1003" s="7">
        <f t="shared" si="61"/>
        <v>59.03</v>
      </c>
      <c r="S1003" s="7">
        <f t="shared" si="62"/>
        <v>66.289999999999992</v>
      </c>
      <c r="T1003" s="9">
        <f t="shared" si="63"/>
        <v>0.52896584743057773</v>
      </c>
      <c r="U1003" s="10">
        <f>YEAR(SalesDataTable[[#This Row],[Order Date]])</f>
        <v>2026</v>
      </c>
      <c r="V1003" s="9" t="str">
        <f>"Q"&amp;ROUNDUP(MONTH(SalesDataTable[[#This Row],[Order Date]])/3,0)</f>
        <v>Q2</v>
      </c>
      <c r="W1003" s="6">
        <f>MONTH(SalesDataTable[[#This Row],[Order Date]])</f>
        <v>6</v>
      </c>
      <c r="X1003" s="9" t="str">
        <f>TEXT(SalesDataTable[[#This Row],[Order Date]],"mmm")</f>
        <v>Jun</v>
      </c>
    </row>
    <row r="1004" spans="1:24" ht="15.5">
      <c r="A1004" s="3">
        <v>2628</v>
      </c>
      <c r="B1004" s="4">
        <v>46178</v>
      </c>
      <c r="C1004" s="12">
        <f>YEAR(SalesDataTable[[#This Row],[Order Date]])</f>
        <v>2026</v>
      </c>
      <c r="D1004" s="15" t="str">
        <f>"Q"&amp;ROUNDUP(MONTH(SalesDataTable[[#This Row],[Order Date]])/3,0)</f>
        <v>Q2</v>
      </c>
      <c r="E1004" s="12">
        <f>MONTH(SalesDataTable[[#This Row],[Order Date]])</f>
        <v>6</v>
      </c>
      <c r="F1004" s="12" t="str">
        <f>TEXT(SalesDataTable[[#This Row],[Order Date]], "mmm")</f>
        <v>Jun</v>
      </c>
      <c r="G1004" s="5" t="s">
        <v>20</v>
      </c>
      <c r="H1004" s="5" t="s">
        <v>33</v>
      </c>
      <c r="I1004" s="5" t="s">
        <v>28</v>
      </c>
      <c r="J1004" s="5" t="s">
        <v>3</v>
      </c>
      <c r="K1004" s="5" t="s">
        <v>14</v>
      </c>
      <c r="L1004" s="5" t="s">
        <v>48</v>
      </c>
      <c r="M1004" s="6">
        <v>2</v>
      </c>
      <c r="N1004" s="7">
        <v>167.26</v>
      </c>
      <c r="O1004" s="8">
        <v>0</v>
      </c>
      <c r="P1004" s="7">
        <v>89.65</v>
      </c>
      <c r="Q1004" s="7">
        <f t="shared" si="60"/>
        <v>334.52</v>
      </c>
      <c r="R1004" s="7">
        <f t="shared" si="61"/>
        <v>179.3</v>
      </c>
      <c r="S1004" s="7">
        <f t="shared" si="62"/>
        <v>155.21999999999997</v>
      </c>
      <c r="T1004" s="9">
        <f t="shared" si="63"/>
        <v>0.46400813105344968</v>
      </c>
      <c r="U1004" s="10">
        <f>YEAR(SalesDataTable[[#This Row],[Order Date]])</f>
        <v>2026</v>
      </c>
      <c r="V1004" s="9" t="str">
        <f>"Q"&amp;ROUNDUP(MONTH(SalesDataTable[[#This Row],[Order Date]])/3,0)</f>
        <v>Q2</v>
      </c>
      <c r="W1004" s="6">
        <f>MONTH(SalesDataTable[[#This Row],[Order Date]])</f>
        <v>6</v>
      </c>
      <c r="X1004" s="9" t="str">
        <f>TEXT(SalesDataTable[[#This Row],[Order Date]],"mmm")</f>
        <v>Jun</v>
      </c>
    </row>
    <row r="1005" spans="1:24" ht="15.5">
      <c r="A1005" s="3">
        <v>2718</v>
      </c>
      <c r="B1005" s="4">
        <v>46178</v>
      </c>
      <c r="C1005" s="12">
        <f>YEAR(SalesDataTable[[#This Row],[Order Date]])</f>
        <v>2026</v>
      </c>
      <c r="D1005" s="15" t="str">
        <f>"Q"&amp;ROUNDUP(MONTH(SalesDataTable[[#This Row],[Order Date]])/3,0)</f>
        <v>Q2</v>
      </c>
      <c r="E1005" s="12">
        <f>MONTH(SalesDataTable[[#This Row],[Order Date]])</f>
        <v>6</v>
      </c>
      <c r="F1005" s="12" t="str">
        <f>TEXT(SalesDataTable[[#This Row],[Order Date]], "mmm")</f>
        <v>Jun</v>
      </c>
      <c r="G1005" s="5" t="s">
        <v>0</v>
      </c>
      <c r="H1005" s="5" t="s">
        <v>1</v>
      </c>
      <c r="I1005" s="5" t="s">
        <v>28</v>
      </c>
      <c r="J1005" s="5" t="s">
        <v>3</v>
      </c>
      <c r="K1005" s="5" t="s">
        <v>4</v>
      </c>
      <c r="L1005" s="5" t="s">
        <v>5</v>
      </c>
      <c r="M1005" s="6">
        <v>1</v>
      </c>
      <c r="N1005" s="7">
        <v>80.19</v>
      </c>
      <c r="O1005" s="8">
        <v>0</v>
      </c>
      <c r="P1005" s="7">
        <v>42.18</v>
      </c>
      <c r="Q1005" s="7">
        <f t="shared" si="60"/>
        <v>80.19</v>
      </c>
      <c r="R1005" s="7">
        <f t="shared" si="61"/>
        <v>42.18</v>
      </c>
      <c r="S1005" s="7">
        <f t="shared" si="62"/>
        <v>38.01</v>
      </c>
      <c r="T1005" s="9">
        <f t="shared" si="63"/>
        <v>0.47399925177702956</v>
      </c>
      <c r="U1005" s="10">
        <f>YEAR(SalesDataTable[[#This Row],[Order Date]])</f>
        <v>2026</v>
      </c>
      <c r="V1005" s="9" t="str">
        <f>"Q"&amp;ROUNDUP(MONTH(SalesDataTable[[#This Row],[Order Date]])/3,0)</f>
        <v>Q2</v>
      </c>
      <c r="W1005" s="6">
        <f>MONTH(SalesDataTable[[#This Row],[Order Date]])</f>
        <v>6</v>
      </c>
      <c r="X1005" s="9" t="str">
        <f>TEXT(SalesDataTable[[#This Row],[Order Date]],"mmm")</f>
        <v>Jun</v>
      </c>
    </row>
    <row r="1006" spans="1:24" ht="15.5">
      <c r="A1006" s="3">
        <v>3185</v>
      </c>
      <c r="B1006" s="4">
        <v>46178</v>
      </c>
      <c r="C1006" s="12">
        <f>YEAR(SalesDataTable[[#This Row],[Order Date]])</f>
        <v>2026</v>
      </c>
      <c r="D1006" s="15" t="str">
        <f>"Q"&amp;ROUNDUP(MONTH(SalesDataTable[[#This Row],[Order Date]])/3,0)</f>
        <v>Q2</v>
      </c>
      <c r="E1006" s="12">
        <f>MONTH(SalesDataTable[[#This Row],[Order Date]])</f>
        <v>6</v>
      </c>
      <c r="F1006" s="12" t="str">
        <f>TEXT(SalesDataTable[[#This Row],[Order Date]], "mmm")</f>
        <v>Jun</v>
      </c>
      <c r="G1006" s="5" t="s">
        <v>0</v>
      </c>
      <c r="H1006" s="5" t="s">
        <v>50</v>
      </c>
      <c r="I1006" s="5" t="s">
        <v>2</v>
      </c>
      <c r="J1006" s="5" t="s">
        <v>13</v>
      </c>
      <c r="K1006" s="5" t="s">
        <v>4</v>
      </c>
      <c r="L1006" s="5" t="s">
        <v>22</v>
      </c>
      <c r="M1006" s="6">
        <v>1</v>
      </c>
      <c r="N1006" s="7">
        <v>49.86</v>
      </c>
      <c r="O1006" s="8">
        <v>0</v>
      </c>
      <c r="P1006" s="7">
        <v>22.72</v>
      </c>
      <c r="Q1006" s="7">
        <f t="shared" si="60"/>
        <v>49.86</v>
      </c>
      <c r="R1006" s="7">
        <f t="shared" si="61"/>
        <v>22.72</v>
      </c>
      <c r="S1006" s="7">
        <f t="shared" si="62"/>
        <v>27.14</v>
      </c>
      <c r="T1006" s="9">
        <f t="shared" si="63"/>
        <v>0.5443241075010028</v>
      </c>
      <c r="U1006" s="10">
        <f>YEAR(SalesDataTable[[#This Row],[Order Date]])</f>
        <v>2026</v>
      </c>
      <c r="V1006" s="9" t="str">
        <f>"Q"&amp;ROUNDUP(MONTH(SalesDataTable[[#This Row],[Order Date]])/3,0)</f>
        <v>Q2</v>
      </c>
      <c r="W1006" s="6">
        <f>MONTH(SalesDataTable[[#This Row],[Order Date]])</f>
        <v>6</v>
      </c>
      <c r="X1006" s="9" t="str">
        <f>TEXT(SalesDataTable[[#This Row],[Order Date]],"mmm")</f>
        <v>Jun</v>
      </c>
    </row>
    <row r="1007" spans="1:24" ht="15.5">
      <c r="A1007" s="3">
        <v>4495</v>
      </c>
      <c r="B1007" s="4">
        <v>46178</v>
      </c>
      <c r="C1007" s="12">
        <f>YEAR(SalesDataTable[[#This Row],[Order Date]])</f>
        <v>2026</v>
      </c>
      <c r="D1007" s="15" t="str">
        <f>"Q"&amp;ROUNDUP(MONTH(SalesDataTable[[#This Row],[Order Date]])/3,0)</f>
        <v>Q2</v>
      </c>
      <c r="E1007" s="12">
        <f>MONTH(SalesDataTable[[#This Row],[Order Date]])</f>
        <v>6</v>
      </c>
      <c r="F1007" s="12" t="str">
        <f>TEXT(SalesDataTable[[#This Row],[Order Date]], "mmm")</f>
        <v>Jun</v>
      </c>
      <c r="G1007" s="5" t="s">
        <v>11</v>
      </c>
      <c r="H1007" s="5" t="s">
        <v>39</v>
      </c>
      <c r="I1007" s="5" t="s">
        <v>19</v>
      </c>
      <c r="J1007" s="5" t="s">
        <v>13</v>
      </c>
      <c r="K1007" s="5" t="s">
        <v>23</v>
      </c>
      <c r="L1007" s="5" t="s">
        <v>29</v>
      </c>
      <c r="M1007" s="6">
        <v>2</v>
      </c>
      <c r="N1007" s="7">
        <v>195.51</v>
      </c>
      <c r="O1007" s="8">
        <v>0</v>
      </c>
      <c r="P1007" s="7">
        <v>102.97</v>
      </c>
      <c r="Q1007" s="7">
        <f t="shared" si="60"/>
        <v>391.02</v>
      </c>
      <c r="R1007" s="7">
        <f t="shared" si="61"/>
        <v>205.94</v>
      </c>
      <c r="S1007" s="7">
        <f t="shared" si="62"/>
        <v>185.07999999999998</v>
      </c>
      <c r="T1007" s="9">
        <f t="shared" si="63"/>
        <v>0.47332617257429288</v>
      </c>
      <c r="U1007" s="10">
        <f>YEAR(SalesDataTable[[#This Row],[Order Date]])</f>
        <v>2026</v>
      </c>
      <c r="V1007" s="9" t="str">
        <f>"Q"&amp;ROUNDUP(MONTH(SalesDataTable[[#This Row],[Order Date]])/3,0)</f>
        <v>Q2</v>
      </c>
      <c r="W1007" s="6">
        <f>MONTH(SalesDataTable[[#This Row],[Order Date]])</f>
        <v>6</v>
      </c>
      <c r="X1007" s="9" t="str">
        <f>TEXT(SalesDataTable[[#This Row],[Order Date]],"mmm")</f>
        <v>Jun</v>
      </c>
    </row>
    <row r="1008" spans="1:24" ht="15.5">
      <c r="A1008" s="3">
        <v>815</v>
      </c>
      <c r="B1008" s="4">
        <v>46179</v>
      </c>
      <c r="C1008" s="12">
        <f>YEAR(SalesDataTable[[#This Row],[Order Date]])</f>
        <v>2026</v>
      </c>
      <c r="D1008" s="15" t="str">
        <f>"Q"&amp;ROUNDUP(MONTH(SalesDataTable[[#This Row],[Order Date]])/3,0)</f>
        <v>Q2</v>
      </c>
      <c r="E1008" s="12">
        <f>MONTH(SalesDataTable[[#This Row],[Order Date]])</f>
        <v>6</v>
      </c>
      <c r="F1008" s="12" t="str">
        <f>TEXT(SalesDataTable[[#This Row],[Order Date]], "mmm")</f>
        <v>Jun</v>
      </c>
      <c r="G1008" s="5" t="s">
        <v>0</v>
      </c>
      <c r="H1008" s="5" t="s">
        <v>1</v>
      </c>
      <c r="I1008" s="5" t="s">
        <v>19</v>
      </c>
      <c r="J1008" s="5" t="s">
        <v>13</v>
      </c>
      <c r="K1008" s="5" t="s">
        <v>34</v>
      </c>
      <c r="L1008" s="5" t="s">
        <v>35</v>
      </c>
      <c r="M1008" s="6">
        <v>1</v>
      </c>
      <c r="N1008" s="7">
        <v>39.61</v>
      </c>
      <c r="O1008" s="8">
        <v>0</v>
      </c>
      <c r="P1008" s="7">
        <v>14.75</v>
      </c>
      <c r="Q1008" s="7">
        <f t="shared" si="60"/>
        <v>39.61</v>
      </c>
      <c r="R1008" s="7">
        <f t="shared" si="61"/>
        <v>14.75</v>
      </c>
      <c r="S1008" s="7">
        <f t="shared" si="62"/>
        <v>24.86</v>
      </c>
      <c r="T1008" s="9">
        <f t="shared" si="63"/>
        <v>0.62761928805857103</v>
      </c>
      <c r="U1008" s="10">
        <f>YEAR(SalesDataTable[[#This Row],[Order Date]])</f>
        <v>2026</v>
      </c>
      <c r="V1008" s="9" t="str">
        <f>"Q"&amp;ROUNDUP(MONTH(SalesDataTable[[#This Row],[Order Date]])/3,0)</f>
        <v>Q2</v>
      </c>
      <c r="W1008" s="6">
        <f>MONTH(SalesDataTable[[#This Row],[Order Date]])</f>
        <v>6</v>
      </c>
      <c r="X1008" s="9" t="str">
        <f>TEXT(SalesDataTable[[#This Row],[Order Date]],"mmm")</f>
        <v>Jun</v>
      </c>
    </row>
    <row r="1009" spans="1:24" ht="15.5">
      <c r="A1009" s="3">
        <v>1140</v>
      </c>
      <c r="B1009" s="4">
        <v>46179</v>
      </c>
      <c r="C1009" s="12">
        <f>YEAR(SalesDataTable[[#This Row],[Order Date]])</f>
        <v>2026</v>
      </c>
      <c r="D1009" s="15" t="str">
        <f>"Q"&amp;ROUNDUP(MONTH(SalesDataTable[[#This Row],[Order Date]])/3,0)</f>
        <v>Q2</v>
      </c>
      <c r="E1009" s="12">
        <f>MONTH(SalesDataTable[[#This Row],[Order Date]])</f>
        <v>6</v>
      </c>
      <c r="F1009" s="12" t="str">
        <f>TEXT(SalesDataTable[[#This Row],[Order Date]], "mmm")</f>
        <v>Jun</v>
      </c>
      <c r="G1009" s="5" t="s">
        <v>6</v>
      </c>
      <c r="H1009" s="5" t="s">
        <v>7</v>
      </c>
      <c r="I1009" s="5" t="s">
        <v>19</v>
      </c>
      <c r="J1009" s="5" t="s">
        <v>3</v>
      </c>
      <c r="K1009" s="5" t="s">
        <v>9</v>
      </c>
      <c r="L1009" s="5" t="s">
        <v>46</v>
      </c>
      <c r="M1009" s="6">
        <v>1</v>
      </c>
      <c r="N1009" s="7">
        <v>70.86</v>
      </c>
      <c r="O1009" s="8">
        <v>0</v>
      </c>
      <c r="P1009" s="7">
        <v>31.47</v>
      </c>
      <c r="Q1009" s="7">
        <f t="shared" si="60"/>
        <v>70.86</v>
      </c>
      <c r="R1009" s="7">
        <f t="shared" si="61"/>
        <v>31.47</v>
      </c>
      <c r="S1009" s="7">
        <f t="shared" si="62"/>
        <v>39.39</v>
      </c>
      <c r="T1009" s="9">
        <f t="shared" si="63"/>
        <v>0.55588484335309063</v>
      </c>
      <c r="U1009" s="10">
        <f>YEAR(SalesDataTable[[#This Row],[Order Date]])</f>
        <v>2026</v>
      </c>
      <c r="V1009" s="9" t="str">
        <f>"Q"&amp;ROUNDUP(MONTH(SalesDataTable[[#This Row],[Order Date]])/3,0)</f>
        <v>Q2</v>
      </c>
      <c r="W1009" s="6">
        <f>MONTH(SalesDataTable[[#This Row],[Order Date]])</f>
        <v>6</v>
      </c>
      <c r="X1009" s="9" t="str">
        <f>TEXT(SalesDataTable[[#This Row],[Order Date]],"mmm")</f>
        <v>Jun</v>
      </c>
    </row>
    <row r="1010" spans="1:24" ht="15.5">
      <c r="A1010" s="3">
        <v>1544</v>
      </c>
      <c r="B1010" s="4">
        <v>46179</v>
      </c>
      <c r="C1010" s="12">
        <f>YEAR(SalesDataTable[[#This Row],[Order Date]])</f>
        <v>2026</v>
      </c>
      <c r="D1010" s="15" t="str">
        <f>"Q"&amp;ROUNDUP(MONTH(SalesDataTable[[#This Row],[Order Date]])/3,0)</f>
        <v>Q2</v>
      </c>
      <c r="E1010" s="12">
        <f>MONTH(SalesDataTable[[#This Row],[Order Date]])</f>
        <v>6</v>
      </c>
      <c r="F1010" s="12" t="str">
        <f>TEXT(SalesDataTable[[#This Row],[Order Date]], "mmm")</f>
        <v>Jun</v>
      </c>
      <c r="G1010" s="5" t="s">
        <v>20</v>
      </c>
      <c r="H1010" s="5" t="s">
        <v>31</v>
      </c>
      <c r="I1010" s="5" t="s">
        <v>8</v>
      </c>
      <c r="J1010" s="5" t="s">
        <v>3</v>
      </c>
      <c r="K1010" s="5" t="s">
        <v>34</v>
      </c>
      <c r="L1010" s="5" t="s">
        <v>35</v>
      </c>
      <c r="M1010" s="6">
        <v>8</v>
      </c>
      <c r="N1010" s="7">
        <v>40.46</v>
      </c>
      <c r="O1010" s="8">
        <v>0.2</v>
      </c>
      <c r="P1010" s="7">
        <v>14.7</v>
      </c>
      <c r="Q1010" s="7">
        <f t="shared" si="60"/>
        <v>258.94400000000002</v>
      </c>
      <c r="R1010" s="7">
        <f t="shared" si="61"/>
        <v>117.6</v>
      </c>
      <c r="S1010" s="7">
        <f t="shared" si="62"/>
        <v>141.34400000000002</v>
      </c>
      <c r="T1010" s="9">
        <f t="shared" si="63"/>
        <v>0.54584775086505199</v>
      </c>
      <c r="U1010" s="10">
        <f>YEAR(SalesDataTable[[#This Row],[Order Date]])</f>
        <v>2026</v>
      </c>
      <c r="V1010" s="9" t="str">
        <f>"Q"&amp;ROUNDUP(MONTH(SalesDataTable[[#This Row],[Order Date]])/3,0)</f>
        <v>Q2</v>
      </c>
      <c r="W1010" s="6">
        <f>MONTH(SalesDataTable[[#This Row],[Order Date]])</f>
        <v>6</v>
      </c>
      <c r="X1010" s="9" t="str">
        <f>TEXT(SalesDataTable[[#This Row],[Order Date]],"mmm")</f>
        <v>Jun</v>
      </c>
    </row>
    <row r="1011" spans="1:24" ht="15.5">
      <c r="A1011" s="3">
        <v>2420</v>
      </c>
      <c r="B1011" s="4">
        <v>46179</v>
      </c>
      <c r="C1011" s="12">
        <f>YEAR(SalesDataTable[[#This Row],[Order Date]])</f>
        <v>2026</v>
      </c>
      <c r="D1011" s="15" t="str">
        <f>"Q"&amp;ROUNDUP(MONTH(SalesDataTable[[#This Row],[Order Date]])/3,0)</f>
        <v>Q2</v>
      </c>
      <c r="E1011" s="12">
        <f>MONTH(SalesDataTable[[#This Row],[Order Date]])</f>
        <v>6</v>
      </c>
      <c r="F1011" s="12" t="str">
        <f>TEXT(SalesDataTable[[#This Row],[Order Date]], "mmm")</f>
        <v>Jun</v>
      </c>
      <c r="G1011" s="5" t="s">
        <v>11</v>
      </c>
      <c r="H1011" s="5" t="s">
        <v>25</v>
      </c>
      <c r="I1011" s="5" t="s">
        <v>2</v>
      </c>
      <c r="J1011" s="5" t="s">
        <v>13</v>
      </c>
      <c r="K1011" s="5" t="s">
        <v>14</v>
      </c>
      <c r="L1011" s="5" t="s">
        <v>44</v>
      </c>
      <c r="M1011" s="6">
        <v>1</v>
      </c>
      <c r="N1011" s="7">
        <v>131.79</v>
      </c>
      <c r="O1011" s="8">
        <v>0</v>
      </c>
      <c r="P1011" s="7">
        <v>68.22</v>
      </c>
      <c r="Q1011" s="7">
        <f t="shared" si="60"/>
        <v>131.79</v>
      </c>
      <c r="R1011" s="7">
        <f t="shared" si="61"/>
        <v>68.22</v>
      </c>
      <c r="S1011" s="7">
        <f t="shared" si="62"/>
        <v>63.569999999999993</v>
      </c>
      <c r="T1011" s="9">
        <f t="shared" si="63"/>
        <v>0.48235829729114499</v>
      </c>
      <c r="U1011" s="10">
        <f>YEAR(SalesDataTable[[#This Row],[Order Date]])</f>
        <v>2026</v>
      </c>
      <c r="V1011" s="9" t="str">
        <f>"Q"&amp;ROUNDUP(MONTH(SalesDataTable[[#This Row],[Order Date]])/3,0)</f>
        <v>Q2</v>
      </c>
      <c r="W1011" s="6">
        <f>MONTH(SalesDataTable[[#This Row],[Order Date]])</f>
        <v>6</v>
      </c>
      <c r="X1011" s="9" t="str">
        <f>TEXT(SalesDataTable[[#This Row],[Order Date]],"mmm")</f>
        <v>Jun</v>
      </c>
    </row>
    <row r="1012" spans="1:24" ht="15.5">
      <c r="A1012" s="3">
        <v>2805</v>
      </c>
      <c r="B1012" s="4">
        <v>46179</v>
      </c>
      <c r="C1012" s="12">
        <f>YEAR(SalesDataTable[[#This Row],[Order Date]])</f>
        <v>2026</v>
      </c>
      <c r="D1012" s="15" t="str">
        <f>"Q"&amp;ROUNDUP(MONTH(SalesDataTable[[#This Row],[Order Date]])/3,0)</f>
        <v>Q2</v>
      </c>
      <c r="E1012" s="12">
        <f>MONTH(SalesDataTable[[#This Row],[Order Date]])</f>
        <v>6</v>
      </c>
      <c r="F1012" s="12" t="str">
        <f>TEXT(SalesDataTable[[#This Row],[Order Date]], "mmm")</f>
        <v>Jun</v>
      </c>
      <c r="G1012" s="5" t="s">
        <v>11</v>
      </c>
      <c r="H1012" s="5" t="s">
        <v>39</v>
      </c>
      <c r="I1012" s="5" t="s">
        <v>8</v>
      </c>
      <c r="J1012" s="5" t="s">
        <v>3</v>
      </c>
      <c r="K1012" s="5" t="s">
        <v>23</v>
      </c>
      <c r="L1012" s="5" t="s">
        <v>24</v>
      </c>
      <c r="M1012" s="6">
        <v>12</v>
      </c>
      <c r="N1012" s="7">
        <v>338.45</v>
      </c>
      <c r="O1012" s="8">
        <v>0.1</v>
      </c>
      <c r="P1012" s="7">
        <v>196.78</v>
      </c>
      <c r="Q1012" s="7">
        <f t="shared" si="60"/>
        <v>3655.2599999999998</v>
      </c>
      <c r="R1012" s="7">
        <f t="shared" si="61"/>
        <v>2361.36</v>
      </c>
      <c r="S1012" s="7">
        <f t="shared" si="62"/>
        <v>1293.8999999999996</v>
      </c>
      <c r="T1012" s="9">
        <f t="shared" si="63"/>
        <v>0.35398302719915947</v>
      </c>
      <c r="U1012" s="10">
        <f>YEAR(SalesDataTable[[#This Row],[Order Date]])</f>
        <v>2026</v>
      </c>
      <c r="V1012" s="9" t="str">
        <f>"Q"&amp;ROUNDUP(MONTH(SalesDataTable[[#This Row],[Order Date]])/3,0)</f>
        <v>Q2</v>
      </c>
      <c r="W1012" s="6">
        <f>MONTH(SalesDataTable[[#This Row],[Order Date]])</f>
        <v>6</v>
      </c>
      <c r="X1012" s="9" t="str">
        <f>TEXT(SalesDataTable[[#This Row],[Order Date]],"mmm")</f>
        <v>Jun</v>
      </c>
    </row>
    <row r="1013" spans="1:24" ht="15.5">
      <c r="A1013" s="3">
        <v>3160</v>
      </c>
      <c r="B1013" s="4">
        <v>46179</v>
      </c>
      <c r="C1013" s="12">
        <f>YEAR(SalesDataTable[[#This Row],[Order Date]])</f>
        <v>2026</v>
      </c>
      <c r="D1013" s="15" t="str">
        <f>"Q"&amp;ROUNDUP(MONTH(SalesDataTable[[#This Row],[Order Date]])/3,0)</f>
        <v>Q2</v>
      </c>
      <c r="E1013" s="12">
        <f>MONTH(SalesDataTable[[#This Row],[Order Date]])</f>
        <v>6</v>
      </c>
      <c r="F1013" s="12" t="str">
        <f>TEXT(SalesDataTable[[#This Row],[Order Date]], "mmm")</f>
        <v>Jun</v>
      </c>
      <c r="G1013" s="5" t="s">
        <v>11</v>
      </c>
      <c r="H1013" s="5" t="s">
        <v>18</v>
      </c>
      <c r="I1013" s="5" t="s">
        <v>19</v>
      </c>
      <c r="J1013" s="5" t="s">
        <v>3</v>
      </c>
      <c r="K1013" s="5" t="s">
        <v>34</v>
      </c>
      <c r="L1013" s="5" t="s">
        <v>35</v>
      </c>
      <c r="M1013" s="6">
        <v>2</v>
      </c>
      <c r="N1013" s="7">
        <v>40.99</v>
      </c>
      <c r="O1013" s="8">
        <v>0</v>
      </c>
      <c r="P1013" s="7">
        <v>14.53</v>
      </c>
      <c r="Q1013" s="7">
        <f t="shared" si="60"/>
        <v>81.98</v>
      </c>
      <c r="R1013" s="7">
        <f t="shared" si="61"/>
        <v>29.06</v>
      </c>
      <c r="S1013" s="7">
        <f t="shared" si="62"/>
        <v>52.92</v>
      </c>
      <c r="T1013" s="9">
        <f t="shared" si="63"/>
        <v>0.64552329836545497</v>
      </c>
      <c r="U1013" s="10">
        <f>YEAR(SalesDataTable[[#This Row],[Order Date]])</f>
        <v>2026</v>
      </c>
      <c r="V1013" s="9" t="str">
        <f>"Q"&amp;ROUNDUP(MONTH(SalesDataTable[[#This Row],[Order Date]])/3,0)</f>
        <v>Q2</v>
      </c>
      <c r="W1013" s="6">
        <f>MONTH(SalesDataTable[[#This Row],[Order Date]])</f>
        <v>6</v>
      </c>
      <c r="X1013" s="9" t="str">
        <f>TEXT(SalesDataTable[[#This Row],[Order Date]],"mmm")</f>
        <v>Jun</v>
      </c>
    </row>
    <row r="1014" spans="1:24" ht="15.5">
      <c r="A1014" s="3">
        <v>3278</v>
      </c>
      <c r="B1014" s="4">
        <v>46179</v>
      </c>
      <c r="C1014" s="12">
        <f>YEAR(SalesDataTable[[#This Row],[Order Date]])</f>
        <v>2026</v>
      </c>
      <c r="D1014" s="15" t="str">
        <f>"Q"&amp;ROUNDUP(MONTH(SalesDataTable[[#This Row],[Order Date]])/3,0)</f>
        <v>Q2</v>
      </c>
      <c r="E1014" s="12">
        <f>MONTH(SalesDataTable[[#This Row],[Order Date]])</f>
        <v>6</v>
      </c>
      <c r="F1014" s="12" t="str">
        <f>TEXT(SalesDataTable[[#This Row],[Order Date]], "mmm")</f>
        <v>Jun</v>
      </c>
      <c r="G1014" s="5" t="s">
        <v>6</v>
      </c>
      <c r="H1014" s="5" t="s">
        <v>43</v>
      </c>
      <c r="I1014" s="5" t="s">
        <v>19</v>
      </c>
      <c r="J1014" s="5" t="s">
        <v>3</v>
      </c>
      <c r="K1014" s="5" t="s">
        <v>4</v>
      </c>
      <c r="L1014" s="5" t="s">
        <v>30</v>
      </c>
      <c r="M1014" s="6">
        <v>1</v>
      </c>
      <c r="N1014" s="7">
        <v>101.85</v>
      </c>
      <c r="O1014" s="8">
        <v>0</v>
      </c>
      <c r="P1014" s="7">
        <v>51.59</v>
      </c>
      <c r="Q1014" s="7">
        <f t="shared" si="60"/>
        <v>101.85</v>
      </c>
      <c r="R1014" s="7">
        <f t="shared" si="61"/>
        <v>51.59</v>
      </c>
      <c r="S1014" s="7">
        <f t="shared" si="62"/>
        <v>50.259999999999991</v>
      </c>
      <c r="T1014" s="9">
        <f t="shared" si="63"/>
        <v>0.49347079037800679</v>
      </c>
      <c r="U1014" s="10">
        <f>YEAR(SalesDataTable[[#This Row],[Order Date]])</f>
        <v>2026</v>
      </c>
      <c r="V1014" s="9" t="str">
        <f>"Q"&amp;ROUNDUP(MONTH(SalesDataTable[[#This Row],[Order Date]])/3,0)</f>
        <v>Q2</v>
      </c>
      <c r="W1014" s="6">
        <f>MONTH(SalesDataTable[[#This Row],[Order Date]])</f>
        <v>6</v>
      </c>
      <c r="X1014" s="9" t="str">
        <f>TEXT(SalesDataTable[[#This Row],[Order Date]],"mmm")</f>
        <v>Jun</v>
      </c>
    </row>
    <row r="1015" spans="1:24" ht="15.5">
      <c r="A1015" s="3">
        <v>3555</v>
      </c>
      <c r="B1015" s="4">
        <v>46179</v>
      </c>
      <c r="C1015" s="12">
        <f>YEAR(SalesDataTable[[#This Row],[Order Date]])</f>
        <v>2026</v>
      </c>
      <c r="D1015" s="15" t="str">
        <f>"Q"&amp;ROUNDUP(MONTH(SalesDataTable[[#This Row],[Order Date]])/3,0)</f>
        <v>Q2</v>
      </c>
      <c r="E1015" s="12">
        <f>MONTH(SalesDataTable[[#This Row],[Order Date]])</f>
        <v>6</v>
      </c>
      <c r="F1015" s="12" t="str">
        <f>TEXT(SalesDataTable[[#This Row],[Order Date]], "mmm")</f>
        <v>Jun</v>
      </c>
      <c r="G1015" s="5" t="s">
        <v>11</v>
      </c>
      <c r="H1015" s="5" t="s">
        <v>12</v>
      </c>
      <c r="I1015" s="5" t="s">
        <v>8</v>
      </c>
      <c r="J1015" s="5" t="s">
        <v>16</v>
      </c>
      <c r="K1015" s="5" t="s">
        <v>23</v>
      </c>
      <c r="L1015" s="5" t="s">
        <v>24</v>
      </c>
      <c r="M1015" s="6">
        <v>4</v>
      </c>
      <c r="N1015" s="7">
        <v>346.14</v>
      </c>
      <c r="O1015" s="8">
        <v>0.05</v>
      </c>
      <c r="P1015" s="7">
        <v>198.97</v>
      </c>
      <c r="Q1015" s="7">
        <f t="shared" si="60"/>
        <v>1315.3319999999999</v>
      </c>
      <c r="R1015" s="7">
        <f t="shared" si="61"/>
        <v>795.88</v>
      </c>
      <c r="S1015" s="7">
        <f t="shared" si="62"/>
        <v>519.45199999999988</v>
      </c>
      <c r="T1015" s="9">
        <f t="shared" si="63"/>
        <v>0.39492082607280893</v>
      </c>
      <c r="U1015" s="10">
        <f>YEAR(SalesDataTable[[#This Row],[Order Date]])</f>
        <v>2026</v>
      </c>
      <c r="V1015" s="9" t="str">
        <f>"Q"&amp;ROUNDUP(MONTH(SalesDataTable[[#This Row],[Order Date]])/3,0)</f>
        <v>Q2</v>
      </c>
      <c r="W1015" s="6">
        <f>MONTH(SalesDataTable[[#This Row],[Order Date]])</f>
        <v>6</v>
      </c>
      <c r="X1015" s="9" t="str">
        <f>TEXT(SalesDataTable[[#This Row],[Order Date]],"mmm")</f>
        <v>Jun</v>
      </c>
    </row>
    <row r="1016" spans="1:24" ht="15.5">
      <c r="A1016" s="3">
        <v>3702</v>
      </c>
      <c r="B1016" s="4">
        <v>46179</v>
      </c>
      <c r="C1016" s="12">
        <f>YEAR(SalesDataTable[[#This Row],[Order Date]])</f>
        <v>2026</v>
      </c>
      <c r="D1016" s="15" t="str">
        <f>"Q"&amp;ROUNDUP(MONTH(SalesDataTable[[#This Row],[Order Date]])/3,0)</f>
        <v>Q2</v>
      </c>
      <c r="E1016" s="12">
        <f>MONTH(SalesDataTable[[#This Row],[Order Date]])</f>
        <v>6</v>
      </c>
      <c r="F1016" s="12" t="str">
        <f>TEXT(SalesDataTable[[#This Row],[Order Date]], "mmm")</f>
        <v>Jun</v>
      </c>
      <c r="G1016" s="5" t="s">
        <v>0</v>
      </c>
      <c r="H1016" s="5" t="s">
        <v>36</v>
      </c>
      <c r="I1016" s="5" t="s">
        <v>19</v>
      </c>
      <c r="J1016" s="5" t="s">
        <v>16</v>
      </c>
      <c r="K1016" s="5" t="s">
        <v>4</v>
      </c>
      <c r="L1016" s="5" t="s">
        <v>5</v>
      </c>
      <c r="M1016" s="6">
        <v>2</v>
      </c>
      <c r="N1016" s="7">
        <v>83.28</v>
      </c>
      <c r="O1016" s="8">
        <v>0</v>
      </c>
      <c r="P1016" s="7">
        <v>43.56</v>
      </c>
      <c r="Q1016" s="7">
        <f t="shared" si="60"/>
        <v>166.56</v>
      </c>
      <c r="R1016" s="7">
        <f t="shared" si="61"/>
        <v>87.12</v>
      </c>
      <c r="S1016" s="7">
        <f t="shared" si="62"/>
        <v>79.44</v>
      </c>
      <c r="T1016" s="9">
        <f t="shared" si="63"/>
        <v>0.47694524495677232</v>
      </c>
      <c r="U1016" s="10">
        <f>YEAR(SalesDataTable[[#This Row],[Order Date]])</f>
        <v>2026</v>
      </c>
      <c r="V1016" s="9" t="str">
        <f>"Q"&amp;ROUNDUP(MONTH(SalesDataTable[[#This Row],[Order Date]])/3,0)</f>
        <v>Q2</v>
      </c>
      <c r="W1016" s="6">
        <f>MONTH(SalesDataTable[[#This Row],[Order Date]])</f>
        <v>6</v>
      </c>
      <c r="X1016" s="9" t="str">
        <f>TEXT(SalesDataTable[[#This Row],[Order Date]],"mmm")</f>
        <v>Jun</v>
      </c>
    </row>
    <row r="1017" spans="1:24" ht="15.5">
      <c r="A1017" s="3">
        <v>4349</v>
      </c>
      <c r="B1017" s="4">
        <v>46179</v>
      </c>
      <c r="C1017" s="12">
        <f>YEAR(SalesDataTable[[#This Row],[Order Date]])</f>
        <v>2026</v>
      </c>
      <c r="D1017" s="15" t="str">
        <f>"Q"&amp;ROUNDUP(MONTH(SalesDataTable[[#This Row],[Order Date]])/3,0)</f>
        <v>Q2</v>
      </c>
      <c r="E1017" s="12">
        <f>MONTH(SalesDataTable[[#This Row],[Order Date]])</f>
        <v>6</v>
      </c>
      <c r="F1017" s="12" t="str">
        <f>TEXT(SalesDataTable[[#This Row],[Order Date]], "mmm")</f>
        <v>Jun</v>
      </c>
      <c r="G1017" s="5" t="s">
        <v>20</v>
      </c>
      <c r="H1017" s="5" t="s">
        <v>31</v>
      </c>
      <c r="I1017" s="5" t="s">
        <v>19</v>
      </c>
      <c r="J1017" s="5" t="s">
        <v>16</v>
      </c>
      <c r="K1017" s="5" t="s">
        <v>4</v>
      </c>
      <c r="L1017" s="5" t="s">
        <v>5</v>
      </c>
      <c r="M1017" s="6">
        <v>1</v>
      </c>
      <c r="N1017" s="7">
        <v>80.349999999999994</v>
      </c>
      <c r="O1017" s="8">
        <v>0.15</v>
      </c>
      <c r="P1017" s="7">
        <v>43.51</v>
      </c>
      <c r="Q1017" s="7">
        <f t="shared" si="60"/>
        <v>68.297499999999999</v>
      </c>
      <c r="R1017" s="7">
        <f t="shared" si="61"/>
        <v>43.51</v>
      </c>
      <c r="S1017" s="7">
        <f t="shared" si="62"/>
        <v>24.787500000000001</v>
      </c>
      <c r="T1017" s="9">
        <f t="shared" si="63"/>
        <v>0.3629342216040119</v>
      </c>
      <c r="U1017" s="10">
        <f>YEAR(SalesDataTable[[#This Row],[Order Date]])</f>
        <v>2026</v>
      </c>
      <c r="V1017" s="9" t="str">
        <f>"Q"&amp;ROUNDUP(MONTH(SalesDataTable[[#This Row],[Order Date]])/3,0)</f>
        <v>Q2</v>
      </c>
      <c r="W1017" s="6">
        <f>MONTH(SalesDataTable[[#This Row],[Order Date]])</f>
        <v>6</v>
      </c>
      <c r="X1017" s="9" t="str">
        <f>TEXT(SalesDataTable[[#This Row],[Order Date]],"mmm")</f>
        <v>Jun</v>
      </c>
    </row>
    <row r="1018" spans="1:24" ht="15.5">
      <c r="A1018" s="3">
        <v>4989</v>
      </c>
      <c r="B1018" s="4">
        <v>46179</v>
      </c>
      <c r="C1018" s="12">
        <f>YEAR(SalesDataTable[[#This Row],[Order Date]])</f>
        <v>2026</v>
      </c>
      <c r="D1018" s="15" t="str">
        <f>"Q"&amp;ROUNDUP(MONTH(SalesDataTable[[#This Row],[Order Date]])/3,0)</f>
        <v>Q2</v>
      </c>
      <c r="E1018" s="12">
        <f>MONTH(SalesDataTable[[#This Row],[Order Date]])</f>
        <v>6</v>
      </c>
      <c r="F1018" s="12" t="str">
        <f>TEXT(SalesDataTable[[#This Row],[Order Date]], "mmm")</f>
        <v>Jun</v>
      </c>
      <c r="G1018" s="5" t="s">
        <v>6</v>
      </c>
      <c r="H1018" s="5" t="s">
        <v>7</v>
      </c>
      <c r="I1018" s="5" t="s">
        <v>2</v>
      </c>
      <c r="J1018" s="5" t="s">
        <v>3</v>
      </c>
      <c r="K1018" s="5" t="s">
        <v>4</v>
      </c>
      <c r="L1018" s="5" t="s">
        <v>26</v>
      </c>
      <c r="M1018" s="6">
        <v>1</v>
      </c>
      <c r="N1018" s="7">
        <v>40.86</v>
      </c>
      <c r="O1018" s="8">
        <v>0.05</v>
      </c>
      <c r="P1018" s="7">
        <v>16.899999999999999</v>
      </c>
      <c r="Q1018" s="7">
        <f t="shared" si="60"/>
        <v>38.817</v>
      </c>
      <c r="R1018" s="7">
        <f t="shared" si="61"/>
        <v>16.899999999999999</v>
      </c>
      <c r="S1018" s="7">
        <f t="shared" si="62"/>
        <v>21.917000000000002</v>
      </c>
      <c r="T1018" s="9">
        <f t="shared" si="63"/>
        <v>0.564623747327202</v>
      </c>
      <c r="U1018" s="10">
        <f>YEAR(SalesDataTable[[#This Row],[Order Date]])</f>
        <v>2026</v>
      </c>
      <c r="V1018" s="9" t="str">
        <f>"Q"&amp;ROUNDUP(MONTH(SalesDataTable[[#This Row],[Order Date]])/3,0)</f>
        <v>Q2</v>
      </c>
      <c r="W1018" s="6">
        <f>MONTH(SalesDataTable[[#This Row],[Order Date]])</f>
        <v>6</v>
      </c>
      <c r="X1018" s="9" t="str">
        <f>TEXT(SalesDataTable[[#This Row],[Order Date]],"mmm")</f>
        <v>Jun</v>
      </c>
    </row>
    <row r="1019" spans="1:24" ht="15.5">
      <c r="A1019" s="3">
        <v>713</v>
      </c>
      <c r="B1019" s="4">
        <v>46180</v>
      </c>
      <c r="C1019" s="12">
        <f>YEAR(SalesDataTable[[#This Row],[Order Date]])</f>
        <v>2026</v>
      </c>
      <c r="D1019" s="15" t="str">
        <f>"Q"&amp;ROUNDUP(MONTH(SalesDataTable[[#This Row],[Order Date]])/3,0)</f>
        <v>Q2</v>
      </c>
      <c r="E1019" s="12">
        <f>MONTH(SalesDataTable[[#This Row],[Order Date]])</f>
        <v>6</v>
      </c>
      <c r="F1019" s="12" t="str">
        <f>TEXT(SalesDataTable[[#This Row],[Order Date]], "mmm")</f>
        <v>Jun</v>
      </c>
      <c r="G1019" s="5" t="s">
        <v>6</v>
      </c>
      <c r="H1019" s="5" t="s">
        <v>27</v>
      </c>
      <c r="I1019" s="5" t="s">
        <v>19</v>
      </c>
      <c r="J1019" s="5" t="s">
        <v>3</v>
      </c>
      <c r="K1019" s="5" t="s">
        <v>14</v>
      </c>
      <c r="L1019" s="5" t="s">
        <v>15</v>
      </c>
      <c r="M1019" s="6">
        <v>4</v>
      </c>
      <c r="N1019" s="7">
        <v>36.299999999999997</v>
      </c>
      <c r="O1019" s="8">
        <v>0.05</v>
      </c>
      <c r="P1019" s="7">
        <v>13.16</v>
      </c>
      <c r="Q1019" s="7">
        <f t="shared" si="60"/>
        <v>137.93999999999997</v>
      </c>
      <c r="R1019" s="7">
        <f t="shared" si="61"/>
        <v>52.64</v>
      </c>
      <c r="S1019" s="7">
        <f t="shared" si="62"/>
        <v>85.299999999999969</v>
      </c>
      <c r="T1019" s="9">
        <f t="shared" si="63"/>
        <v>0.61838480498767567</v>
      </c>
      <c r="U1019" s="10">
        <f>YEAR(SalesDataTable[[#This Row],[Order Date]])</f>
        <v>2026</v>
      </c>
      <c r="V1019" s="9" t="str">
        <f>"Q"&amp;ROUNDUP(MONTH(SalesDataTable[[#This Row],[Order Date]])/3,0)</f>
        <v>Q2</v>
      </c>
      <c r="W1019" s="6">
        <f>MONTH(SalesDataTable[[#This Row],[Order Date]])</f>
        <v>6</v>
      </c>
      <c r="X1019" s="9" t="str">
        <f>TEXT(SalesDataTable[[#This Row],[Order Date]],"mmm")</f>
        <v>Jun</v>
      </c>
    </row>
    <row r="1020" spans="1:24" ht="15.5">
      <c r="A1020" s="3">
        <v>3355</v>
      </c>
      <c r="B1020" s="4">
        <v>46180</v>
      </c>
      <c r="C1020" s="12">
        <f>YEAR(SalesDataTable[[#This Row],[Order Date]])</f>
        <v>2026</v>
      </c>
      <c r="D1020" s="15" t="str">
        <f>"Q"&amp;ROUNDUP(MONTH(SalesDataTable[[#This Row],[Order Date]])/3,0)</f>
        <v>Q2</v>
      </c>
      <c r="E1020" s="12">
        <f>MONTH(SalesDataTable[[#This Row],[Order Date]])</f>
        <v>6</v>
      </c>
      <c r="F1020" s="12" t="str">
        <f>TEXT(SalesDataTable[[#This Row],[Order Date]], "mmm")</f>
        <v>Jun</v>
      </c>
      <c r="G1020" s="5" t="s">
        <v>0</v>
      </c>
      <c r="H1020" s="5" t="s">
        <v>50</v>
      </c>
      <c r="I1020" s="5" t="s">
        <v>8</v>
      </c>
      <c r="J1020" s="5" t="s">
        <v>13</v>
      </c>
      <c r="K1020" s="5" t="s">
        <v>23</v>
      </c>
      <c r="L1020" s="5" t="s">
        <v>24</v>
      </c>
      <c r="M1020" s="6">
        <v>10</v>
      </c>
      <c r="N1020" s="7">
        <v>338.26</v>
      </c>
      <c r="O1020" s="8">
        <v>0.05</v>
      </c>
      <c r="P1020" s="7">
        <v>197.42</v>
      </c>
      <c r="Q1020" s="7">
        <f t="shared" si="60"/>
        <v>3213.47</v>
      </c>
      <c r="R1020" s="7">
        <f t="shared" si="61"/>
        <v>1974.1999999999998</v>
      </c>
      <c r="S1020" s="7">
        <f t="shared" si="62"/>
        <v>1239.27</v>
      </c>
      <c r="T1020" s="9">
        <f t="shared" si="63"/>
        <v>0.38564853569505864</v>
      </c>
      <c r="U1020" s="10">
        <f>YEAR(SalesDataTable[[#This Row],[Order Date]])</f>
        <v>2026</v>
      </c>
      <c r="V1020" s="9" t="str">
        <f>"Q"&amp;ROUNDUP(MONTH(SalesDataTable[[#This Row],[Order Date]])/3,0)</f>
        <v>Q2</v>
      </c>
      <c r="W1020" s="6">
        <f>MONTH(SalesDataTable[[#This Row],[Order Date]])</f>
        <v>6</v>
      </c>
      <c r="X1020" s="9" t="str">
        <f>TEXT(SalesDataTable[[#This Row],[Order Date]],"mmm")</f>
        <v>Jun</v>
      </c>
    </row>
    <row r="1021" spans="1:24" ht="15.5">
      <c r="A1021" s="3">
        <v>3879</v>
      </c>
      <c r="B1021" s="4">
        <v>46180</v>
      </c>
      <c r="C1021" s="12">
        <f>YEAR(SalesDataTable[[#This Row],[Order Date]])</f>
        <v>2026</v>
      </c>
      <c r="D1021" s="15" t="str">
        <f>"Q"&amp;ROUNDUP(MONTH(SalesDataTable[[#This Row],[Order Date]])/3,0)</f>
        <v>Q2</v>
      </c>
      <c r="E1021" s="12">
        <f>MONTH(SalesDataTable[[#This Row],[Order Date]])</f>
        <v>6</v>
      </c>
      <c r="F1021" s="12" t="str">
        <f>TEXT(SalesDataTable[[#This Row],[Order Date]], "mmm")</f>
        <v>Jun</v>
      </c>
      <c r="G1021" s="5" t="s">
        <v>0</v>
      </c>
      <c r="H1021" s="5" t="s">
        <v>36</v>
      </c>
      <c r="I1021" s="5" t="s">
        <v>28</v>
      </c>
      <c r="J1021" s="5" t="s">
        <v>3</v>
      </c>
      <c r="K1021" s="5" t="s">
        <v>4</v>
      </c>
      <c r="L1021" s="5" t="s">
        <v>26</v>
      </c>
      <c r="M1021" s="6">
        <v>2</v>
      </c>
      <c r="N1021" s="7">
        <v>41.25</v>
      </c>
      <c r="O1021" s="8">
        <v>0</v>
      </c>
      <c r="P1021" s="7">
        <v>17.13</v>
      </c>
      <c r="Q1021" s="7">
        <f t="shared" si="60"/>
        <v>82.5</v>
      </c>
      <c r="R1021" s="7">
        <f t="shared" si="61"/>
        <v>34.26</v>
      </c>
      <c r="S1021" s="7">
        <f t="shared" si="62"/>
        <v>48.24</v>
      </c>
      <c r="T1021" s="9">
        <f t="shared" si="63"/>
        <v>0.58472727272727276</v>
      </c>
      <c r="U1021" s="10">
        <f>YEAR(SalesDataTable[[#This Row],[Order Date]])</f>
        <v>2026</v>
      </c>
      <c r="V1021" s="9" t="str">
        <f>"Q"&amp;ROUNDUP(MONTH(SalesDataTable[[#This Row],[Order Date]])/3,0)</f>
        <v>Q2</v>
      </c>
      <c r="W1021" s="6">
        <f>MONTH(SalesDataTable[[#This Row],[Order Date]])</f>
        <v>6</v>
      </c>
      <c r="X1021" s="9" t="str">
        <f>TEXT(SalesDataTable[[#This Row],[Order Date]],"mmm")</f>
        <v>Jun</v>
      </c>
    </row>
    <row r="1022" spans="1:24" ht="15.5">
      <c r="A1022" s="3">
        <v>3989</v>
      </c>
      <c r="B1022" s="4">
        <v>46180</v>
      </c>
      <c r="C1022" s="12">
        <f>YEAR(SalesDataTable[[#This Row],[Order Date]])</f>
        <v>2026</v>
      </c>
      <c r="D1022" s="15" t="str">
        <f>"Q"&amp;ROUNDUP(MONTH(SalesDataTable[[#This Row],[Order Date]])/3,0)</f>
        <v>Q2</v>
      </c>
      <c r="E1022" s="12">
        <f>MONTH(SalesDataTable[[#This Row],[Order Date]])</f>
        <v>6</v>
      </c>
      <c r="F1022" s="12" t="str">
        <f>TEXT(SalesDataTable[[#This Row],[Order Date]], "mmm")</f>
        <v>Jun</v>
      </c>
      <c r="G1022" s="5" t="s">
        <v>6</v>
      </c>
      <c r="H1022" s="5" t="s">
        <v>43</v>
      </c>
      <c r="I1022" s="5" t="s">
        <v>2</v>
      </c>
      <c r="J1022" s="5" t="s">
        <v>3</v>
      </c>
      <c r="K1022" s="5" t="s">
        <v>9</v>
      </c>
      <c r="L1022" s="5" t="s">
        <v>10</v>
      </c>
      <c r="M1022" s="6">
        <v>2</v>
      </c>
      <c r="N1022" s="7">
        <v>92</v>
      </c>
      <c r="O1022" s="8">
        <v>0</v>
      </c>
      <c r="P1022" s="7">
        <v>44.27</v>
      </c>
      <c r="Q1022" s="7">
        <f t="shared" si="60"/>
        <v>184</v>
      </c>
      <c r="R1022" s="7">
        <f t="shared" si="61"/>
        <v>88.54</v>
      </c>
      <c r="S1022" s="7">
        <f t="shared" si="62"/>
        <v>95.46</v>
      </c>
      <c r="T1022" s="9">
        <f t="shared" si="63"/>
        <v>0.51880434782608698</v>
      </c>
      <c r="U1022" s="10">
        <f>YEAR(SalesDataTable[[#This Row],[Order Date]])</f>
        <v>2026</v>
      </c>
      <c r="V1022" s="9" t="str">
        <f>"Q"&amp;ROUNDUP(MONTH(SalesDataTable[[#This Row],[Order Date]])/3,0)</f>
        <v>Q2</v>
      </c>
      <c r="W1022" s="6">
        <f>MONTH(SalesDataTable[[#This Row],[Order Date]])</f>
        <v>6</v>
      </c>
      <c r="X1022" s="9" t="str">
        <f>TEXT(SalesDataTable[[#This Row],[Order Date]],"mmm")</f>
        <v>Jun</v>
      </c>
    </row>
    <row r="1023" spans="1:24" ht="15.5">
      <c r="A1023" s="3">
        <v>4193</v>
      </c>
      <c r="B1023" s="4">
        <v>46180</v>
      </c>
      <c r="C1023" s="12">
        <f>YEAR(SalesDataTable[[#This Row],[Order Date]])</f>
        <v>2026</v>
      </c>
      <c r="D1023" s="15" t="str">
        <f>"Q"&amp;ROUNDUP(MONTH(SalesDataTable[[#This Row],[Order Date]])/3,0)</f>
        <v>Q2</v>
      </c>
      <c r="E1023" s="12">
        <f>MONTH(SalesDataTable[[#This Row],[Order Date]])</f>
        <v>6</v>
      </c>
      <c r="F1023" s="12" t="str">
        <f>TEXT(SalesDataTable[[#This Row],[Order Date]], "mmm")</f>
        <v>Jun</v>
      </c>
      <c r="G1023" s="5" t="s">
        <v>6</v>
      </c>
      <c r="H1023" s="5" t="s">
        <v>27</v>
      </c>
      <c r="I1023" s="5" t="s">
        <v>2</v>
      </c>
      <c r="J1023" s="5" t="s">
        <v>13</v>
      </c>
      <c r="K1023" s="5" t="s">
        <v>23</v>
      </c>
      <c r="L1023" s="5" t="s">
        <v>40</v>
      </c>
      <c r="M1023" s="6">
        <v>1</v>
      </c>
      <c r="N1023" s="7">
        <v>80.89</v>
      </c>
      <c r="O1023" s="8">
        <v>0.1</v>
      </c>
      <c r="P1023" s="7">
        <v>40.32</v>
      </c>
      <c r="Q1023" s="7">
        <f t="shared" si="60"/>
        <v>72.801000000000002</v>
      </c>
      <c r="R1023" s="7">
        <f t="shared" si="61"/>
        <v>40.32</v>
      </c>
      <c r="S1023" s="7">
        <f t="shared" si="62"/>
        <v>32.481000000000002</v>
      </c>
      <c r="T1023" s="9">
        <f t="shared" si="63"/>
        <v>0.44616145382618372</v>
      </c>
      <c r="U1023" s="10">
        <f>YEAR(SalesDataTable[[#This Row],[Order Date]])</f>
        <v>2026</v>
      </c>
      <c r="V1023" s="9" t="str">
        <f>"Q"&amp;ROUNDUP(MONTH(SalesDataTable[[#This Row],[Order Date]])/3,0)</f>
        <v>Q2</v>
      </c>
      <c r="W1023" s="6">
        <f>MONTH(SalesDataTable[[#This Row],[Order Date]])</f>
        <v>6</v>
      </c>
      <c r="X1023" s="9" t="str">
        <f>TEXT(SalesDataTable[[#This Row],[Order Date]],"mmm")</f>
        <v>Jun</v>
      </c>
    </row>
    <row r="1024" spans="1:24" ht="15.5">
      <c r="A1024" s="3">
        <v>4413</v>
      </c>
      <c r="B1024" s="4">
        <v>46180</v>
      </c>
      <c r="C1024" s="12">
        <f>YEAR(SalesDataTable[[#This Row],[Order Date]])</f>
        <v>2026</v>
      </c>
      <c r="D1024" s="15" t="str">
        <f>"Q"&amp;ROUNDUP(MONTH(SalesDataTable[[#This Row],[Order Date]])/3,0)</f>
        <v>Q2</v>
      </c>
      <c r="E1024" s="12">
        <f>MONTH(SalesDataTable[[#This Row],[Order Date]])</f>
        <v>6</v>
      </c>
      <c r="F1024" s="12" t="str">
        <f>TEXT(SalesDataTable[[#This Row],[Order Date]], "mmm")</f>
        <v>Jun</v>
      </c>
      <c r="G1024" s="5" t="s">
        <v>0</v>
      </c>
      <c r="H1024" s="5" t="s">
        <v>1</v>
      </c>
      <c r="I1024" s="5" t="s">
        <v>19</v>
      </c>
      <c r="J1024" s="5" t="s">
        <v>13</v>
      </c>
      <c r="K1024" s="5" t="s">
        <v>23</v>
      </c>
      <c r="L1024" s="5" t="s">
        <v>29</v>
      </c>
      <c r="M1024" s="6">
        <v>1</v>
      </c>
      <c r="N1024" s="7">
        <v>194.73</v>
      </c>
      <c r="O1024" s="8">
        <v>0</v>
      </c>
      <c r="P1024" s="7">
        <v>101.91</v>
      </c>
      <c r="Q1024" s="7">
        <f t="shared" si="60"/>
        <v>194.73</v>
      </c>
      <c r="R1024" s="7">
        <f t="shared" si="61"/>
        <v>101.91</v>
      </c>
      <c r="S1024" s="7">
        <f t="shared" si="62"/>
        <v>92.82</v>
      </c>
      <c r="T1024" s="9">
        <f t="shared" si="63"/>
        <v>0.47665999075643195</v>
      </c>
      <c r="U1024" s="10">
        <f>YEAR(SalesDataTable[[#This Row],[Order Date]])</f>
        <v>2026</v>
      </c>
      <c r="V1024" s="9" t="str">
        <f>"Q"&amp;ROUNDUP(MONTH(SalesDataTable[[#This Row],[Order Date]])/3,0)</f>
        <v>Q2</v>
      </c>
      <c r="W1024" s="6">
        <f>MONTH(SalesDataTable[[#This Row],[Order Date]])</f>
        <v>6</v>
      </c>
      <c r="X1024" s="9" t="str">
        <f>TEXT(SalesDataTable[[#This Row],[Order Date]],"mmm")</f>
        <v>Jun</v>
      </c>
    </row>
    <row r="1025" spans="1:24" ht="15.5">
      <c r="A1025" s="3">
        <v>4598</v>
      </c>
      <c r="B1025" s="4">
        <v>46180</v>
      </c>
      <c r="C1025" s="12">
        <f>YEAR(SalesDataTable[[#This Row],[Order Date]])</f>
        <v>2026</v>
      </c>
      <c r="D1025" s="15" t="str">
        <f>"Q"&amp;ROUNDUP(MONTH(SalesDataTable[[#This Row],[Order Date]])/3,0)</f>
        <v>Q2</v>
      </c>
      <c r="E1025" s="12">
        <f>MONTH(SalesDataTable[[#This Row],[Order Date]])</f>
        <v>6</v>
      </c>
      <c r="F1025" s="12" t="str">
        <f>TEXT(SalesDataTable[[#This Row],[Order Date]], "mmm")</f>
        <v>Jun</v>
      </c>
      <c r="G1025" s="5" t="s">
        <v>20</v>
      </c>
      <c r="H1025" s="5" t="s">
        <v>21</v>
      </c>
      <c r="I1025" s="5" t="s">
        <v>8</v>
      </c>
      <c r="J1025" s="5" t="s">
        <v>16</v>
      </c>
      <c r="K1025" s="5" t="s">
        <v>9</v>
      </c>
      <c r="L1025" s="5" t="s">
        <v>10</v>
      </c>
      <c r="M1025" s="6">
        <v>5</v>
      </c>
      <c r="N1025" s="7">
        <v>93.82</v>
      </c>
      <c r="O1025" s="8">
        <v>0.15</v>
      </c>
      <c r="P1025" s="7">
        <v>46.06</v>
      </c>
      <c r="Q1025" s="7">
        <f t="shared" si="60"/>
        <v>398.73499999999996</v>
      </c>
      <c r="R1025" s="7">
        <f t="shared" si="61"/>
        <v>230.3</v>
      </c>
      <c r="S1025" s="7">
        <f t="shared" si="62"/>
        <v>168.43499999999995</v>
      </c>
      <c r="T1025" s="9">
        <f t="shared" si="63"/>
        <v>0.4224234140469233</v>
      </c>
      <c r="U1025" s="10">
        <f>YEAR(SalesDataTable[[#This Row],[Order Date]])</f>
        <v>2026</v>
      </c>
      <c r="V1025" s="9" t="str">
        <f>"Q"&amp;ROUNDUP(MONTH(SalesDataTable[[#This Row],[Order Date]])/3,0)</f>
        <v>Q2</v>
      </c>
      <c r="W1025" s="6">
        <f>MONTH(SalesDataTable[[#This Row],[Order Date]])</f>
        <v>6</v>
      </c>
      <c r="X1025" s="9" t="str">
        <f>TEXT(SalesDataTable[[#This Row],[Order Date]],"mmm")</f>
        <v>Jun</v>
      </c>
    </row>
    <row r="1026" spans="1:24" ht="15.5">
      <c r="A1026" s="3">
        <v>72</v>
      </c>
      <c r="B1026" s="4">
        <v>46181</v>
      </c>
      <c r="C1026" s="12">
        <f>YEAR(SalesDataTable[[#This Row],[Order Date]])</f>
        <v>2026</v>
      </c>
      <c r="D1026" s="15" t="str">
        <f>"Q"&amp;ROUNDUP(MONTH(SalesDataTable[[#This Row],[Order Date]])/3,0)</f>
        <v>Q2</v>
      </c>
      <c r="E1026" s="12">
        <f>MONTH(SalesDataTable[[#This Row],[Order Date]])</f>
        <v>6</v>
      </c>
      <c r="F1026" s="12" t="str">
        <f>TEXT(SalesDataTable[[#This Row],[Order Date]], "mmm")</f>
        <v>Jun</v>
      </c>
      <c r="G1026" s="5" t="s">
        <v>11</v>
      </c>
      <c r="H1026" s="5" t="s">
        <v>39</v>
      </c>
      <c r="I1026" s="5" t="s">
        <v>19</v>
      </c>
      <c r="J1026" s="5" t="s">
        <v>13</v>
      </c>
      <c r="K1026" s="5" t="s">
        <v>9</v>
      </c>
      <c r="L1026" s="5" t="s">
        <v>17</v>
      </c>
      <c r="M1026" s="6">
        <v>3</v>
      </c>
      <c r="N1026" s="7">
        <v>142.53</v>
      </c>
      <c r="O1026" s="8">
        <v>0</v>
      </c>
      <c r="P1026" s="7">
        <v>80.67</v>
      </c>
      <c r="Q1026" s="7">
        <f t="shared" ref="Q1026:Q1089" si="64">M1026*N1026*(1-O1026)</f>
        <v>427.59000000000003</v>
      </c>
      <c r="R1026" s="7">
        <f t="shared" ref="R1026:R1089" si="65">M1026*P1026</f>
        <v>242.01</v>
      </c>
      <c r="S1026" s="7">
        <f t="shared" ref="S1026:S1089" si="66">Q1026-R1026</f>
        <v>185.58000000000004</v>
      </c>
      <c r="T1026" s="9">
        <f t="shared" ref="T1026:T1089" si="67">IFERROR(S1026/Q1026,0)</f>
        <v>0.43401389181225014</v>
      </c>
      <c r="U1026" s="10">
        <f>YEAR(SalesDataTable[[#This Row],[Order Date]])</f>
        <v>2026</v>
      </c>
      <c r="V1026" s="9" t="str">
        <f>"Q"&amp;ROUNDUP(MONTH(SalesDataTable[[#This Row],[Order Date]])/3,0)</f>
        <v>Q2</v>
      </c>
      <c r="W1026" s="6">
        <f>MONTH(SalesDataTable[[#This Row],[Order Date]])</f>
        <v>6</v>
      </c>
      <c r="X1026" s="9" t="str">
        <f>TEXT(SalesDataTable[[#This Row],[Order Date]],"mmm")</f>
        <v>Jun</v>
      </c>
    </row>
    <row r="1027" spans="1:24" ht="15.5">
      <c r="A1027" s="3">
        <v>176</v>
      </c>
      <c r="B1027" s="4">
        <v>46181</v>
      </c>
      <c r="C1027" s="12">
        <f>YEAR(SalesDataTable[[#This Row],[Order Date]])</f>
        <v>2026</v>
      </c>
      <c r="D1027" s="15" t="str">
        <f>"Q"&amp;ROUNDUP(MONTH(SalesDataTable[[#This Row],[Order Date]])/3,0)</f>
        <v>Q2</v>
      </c>
      <c r="E1027" s="12">
        <f>MONTH(SalesDataTable[[#This Row],[Order Date]])</f>
        <v>6</v>
      </c>
      <c r="F1027" s="12" t="str">
        <f>TEXT(SalesDataTable[[#This Row],[Order Date]], "mmm")</f>
        <v>Jun</v>
      </c>
      <c r="G1027" s="5" t="s">
        <v>6</v>
      </c>
      <c r="H1027" s="5" t="s">
        <v>49</v>
      </c>
      <c r="I1027" s="5" t="s">
        <v>2</v>
      </c>
      <c r="J1027" s="5" t="s">
        <v>3</v>
      </c>
      <c r="K1027" s="5" t="s">
        <v>23</v>
      </c>
      <c r="L1027" s="5" t="s">
        <v>29</v>
      </c>
      <c r="M1027" s="6">
        <v>1</v>
      </c>
      <c r="N1027" s="7">
        <v>196.33</v>
      </c>
      <c r="O1027" s="8">
        <v>0</v>
      </c>
      <c r="P1027" s="7">
        <v>103.27</v>
      </c>
      <c r="Q1027" s="7">
        <f t="shared" si="64"/>
        <v>196.33</v>
      </c>
      <c r="R1027" s="7">
        <f t="shared" si="65"/>
        <v>103.27</v>
      </c>
      <c r="S1027" s="7">
        <f t="shared" si="66"/>
        <v>93.060000000000016</v>
      </c>
      <c r="T1027" s="9">
        <f t="shared" si="67"/>
        <v>0.47399786074466466</v>
      </c>
      <c r="U1027" s="10">
        <f>YEAR(SalesDataTable[[#This Row],[Order Date]])</f>
        <v>2026</v>
      </c>
      <c r="V1027" s="9" t="str">
        <f>"Q"&amp;ROUNDUP(MONTH(SalesDataTable[[#This Row],[Order Date]])/3,0)</f>
        <v>Q2</v>
      </c>
      <c r="W1027" s="6">
        <f>MONTH(SalesDataTable[[#This Row],[Order Date]])</f>
        <v>6</v>
      </c>
      <c r="X1027" s="9" t="str">
        <f>TEXT(SalesDataTable[[#This Row],[Order Date]],"mmm")</f>
        <v>Jun</v>
      </c>
    </row>
    <row r="1028" spans="1:24" ht="15.5">
      <c r="A1028" s="3">
        <v>205</v>
      </c>
      <c r="B1028" s="4">
        <v>46181</v>
      </c>
      <c r="C1028" s="12">
        <f>YEAR(SalesDataTable[[#This Row],[Order Date]])</f>
        <v>2026</v>
      </c>
      <c r="D1028" s="15" t="str">
        <f>"Q"&amp;ROUNDUP(MONTH(SalesDataTable[[#This Row],[Order Date]])/3,0)</f>
        <v>Q2</v>
      </c>
      <c r="E1028" s="12">
        <f>MONTH(SalesDataTable[[#This Row],[Order Date]])</f>
        <v>6</v>
      </c>
      <c r="F1028" s="12" t="str">
        <f>TEXT(SalesDataTable[[#This Row],[Order Date]], "mmm")</f>
        <v>Jun</v>
      </c>
      <c r="G1028" s="5" t="s">
        <v>20</v>
      </c>
      <c r="H1028" s="5" t="s">
        <v>31</v>
      </c>
      <c r="I1028" s="5" t="s">
        <v>2</v>
      </c>
      <c r="J1028" s="5" t="s">
        <v>13</v>
      </c>
      <c r="K1028" s="5" t="s">
        <v>4</v>
      </c>
      <c r="L1028" s="5" t="s">
        <v>26</v>
      </c>
      <c r="M1028" s="6">
        <v>2</v>
      </c>
      <c r="N1028" s="7">
        <v>41.05</v>
      </c>
      <c r="O1028" s="8">
        <v>0</v>
      </c>
      <c r="P1028" s="7">
        <v>16.690000000000001</v>
      </c>
      <c r="Q1028" s="7">
        <f t="shared" si="64"/>
        <v>82.1</v>
      </c>
      <c r="R1028" s="7">
        <f t="shared" si="65"/>
        <v>33.380000000000003</v>
      </c>
      <c r="S1028" s="7">
        <f t="shared" si="66"/>
        <v>48.719999999999992</v>
      </c>
      <c r="T1028" s="9">
        <f t="shared" si="67"/>
        <v>0.59342265529841653</v>
      </c>
      <c r="U1028" s="10">
        <f>YEAR(SalesDataTable[[#This Row],[Order Date]])</f>
        <v>2026</v>
      </c>
      <c r="V1028" s="9" t="str">
        <f>"Q"&amp;ROUNDUP(MONTH(SalesDataTable[[#This Row],[Order Date]])/3,0)</f>
        <v>Q2</v>
      </c>
      <c r="W1028" s="6">
        <f>MONTH(SalesDataTable[[#This Row],[Order Date]])</f>
        <v>6</v>
      </c>
      <c r="X1028" s="9" t="str">
        <f>TEXT(SalesDataTable[[#This Row],[Order Date]],"mmm")</f>
        <v>Jun</v>
      </c>
    </row>
    <row r="1029" spans="1:24" ht="15.5">
      <c r="A1029" s="3">
        <v>896</v>
      </c>
      <c r="B1029" s="4">
        <v>46181</v>
      </c>
      <c r="C1029" s="12">
        <f>YEAR(SalesDataTable[[#This Row],[Order Date]])</f>
        <v>2026</v>
      </c>
      <c r="D1029" s="15" t="str">
        <f>"Q"&amp;ROUNDUP(MONTH(SalesDataTable[[#This Row],[Order Date]])/3,0)</f>
        <v>Q2</v>
      </c>
      <c r="E1029" s="12">
        <f>MONTH(SalesDataTable[[#This Row],[Order Date]])</f>
        <v>6</v>
      </c>
      <c r="F1029" s="12" t="str">
        <f>TEXT(SalesDataTable[[#This Row],[Order Date]], "mmm")</f>
        <v>Jun</v>
      </c>
      <c r="G1029" s="5" t="s">
        <v>20</v>
      </c>
      <c r="H1029" s="5" t="s">
        <v>33</v>
      </c>
      <c r="I1029" s="5" t="s">
        <v>2</v>
      </c>
      <c r="J1029" s="5" t="s">
        <v>13</v>
      </c>
      <c r="K1029" s="5" t="s">
        <v>34</v>
      </c>
      <c r="L1029" s="5" t="s">
        <v>38</v>
      </c>
      <c r="M1029" s="6">
        <v>1</v>
      </c>
      <c r="N1029" s="7">
        <v>123.09</v>
      </c>
      <c r="O1029" s="8">
        <v>0</v>
      </c>
      <c r="P1029" s="7">
        <v>68.03</v>
      </c>
      <c r="Q1029" s="7">
        <f t="shared" si="64"/>
        <v>123.09</v>
      </c>
      <c r="R1029" s="7">
        <f t="shared" si="65"/>
        <v>68.03</v>
      </c>
      <c r="S1029" s="7">
        <f t="shared" si="66"/>
        <v>55.06</v>
      </c>
      <c r="T1029" s="9">
        <f t="shared" si="67"/>
        <v>0.44731497278414167</v>
      </c>
      <c r="U1029" s="10">
        <f>YEAR(SalesDataTable[[#This Row],[Order Date]])</f>
        <v>2026</v>
      </c>
      <c r="V1029" s="9" t="str">
        <f>"Q"&amp;ROUNDUP(MONTH(SalesDataTable[[#This Row],[Order Date]])/3,0)</f>
        <v>Q2</v>
      </c>
      <c r="W1029" s="6">
        <f>MONTH(SalesDataTable[[#This Row],[Order Date]])</f>
        <v>6</v>
      </c>
      <c r="X1029" s="9" t="str">
        <f>TEXT(SalesDataTable[[#This Row],[Order Date]],"mmm")</f>
        <v>Jun</v>
      </c>
    </row>
    <row r="1030" spans="1:24" ht="15.5">
      <c r="A1030" s="3">
        <v>1697</v>
      </c>
      <c r="B1030" s="4">
        <v>46181</v>
      </c>
      <c r="C1030" s="12">
        <f>YEAR(SalesDataTable[[#This Row],[Order Date]])</f>
        <v>2026</v>
      </c>
      <c r="D1030" s="15" t="str">
        <f>"Q"&amp;ROUNDUP(MONTH(SalesDataTable[[#This Row],[Order Date]])/3,0)</f>
        <v>Q2</v>
      </c>
      <c r="E1030" s="12">
        <f>MONTH(SalesDataTable[[#This Row],[Order Date]])</f>
        <v>6</v>
      </c>
      <c r="F1030" s="12" t="str">
        <f>TEXT(SalesDataTable[[#This Row],[Order Date]], "mmm")</f>
        <v>Jun</v>
      </c>
      <c r="G1030" s="5" t="s">
        <v>6</v>
      </c>
      <c r="H1030" s="5" t="s">
        <v>43</v>
      </c>
      <c r="I1030" s="5" t="s">
        <v>2</v>
      </c>
      <c r="J1030" s="5" t="s">
        <v>16</v>
      </c>
      <c r="K1030" s="5" t="s">
        <v>9</v>
      </c>
      <c r="L1030" s="5" t="s">
        <v>17</v>
      </c>
      <c r="M1030" s="6">
        <v>2</v>
      </c>
      <c r="N1030" s="7">
        <v>141.09</v>
      </c>
      <c r="O1030" s="8">
        <v>0</v>
      </c>
      <c r="P1030" s="7">
        <v>81.69</v>
      </c>
      <c r="Q1030" s="7">
        <f t="shared" si="64"/>
        <v>282.18</v>
      </c>
      <c r="R1030" s="7">
        <f t="shared" si="65"/>
        <v>163.38</v>
      </c>
      <c r="S1030" s="7">
        <f t="shared" si="66"/>
        <v>118.80000000000001</v>
      </c>
      <c r="T1030" s="9">
        <f t="shared" si="67"/>
        <v>0.42100786731873274</v>
      </c>
      <c r="U1030" s="10">
        <f>YEAR(SalesDataTable[[#This Row],[Order Date]])</f>
        <v>2026</v>
      </c>
      <c r="V1030" s="9" t="str">
        <f>"Q"&amp;ROUNDUP(MONTH(SalesDataTable[[#This Row],[Order Date]])/3,0)</f>
        <v>Q2</v>
      </c>
      <c r="W1030" s="6">
        <f>MONTH(SalesDataTable[[#This Row],[Order Date]])</f>
        <v>6</v>
      </c>
      <c r="X1030" s="9" t="str">
        <f>TEXT(SalesDataTable[[#This Row],[Order Date]],"mmm")</f>
        <v>Jun</v>
      </c>
    </row>
    <row r="1031" spans="1:24" ht="15.5">
      <c r="A1031" s="3">
        <v>2159</v>
      </c>
      <c r="B1031" s="4">
        <v>46181</v>
      </c>
      <c r="C1031" s="12">
        <f>YEAR(SalesDataTable[[#This Row],[Order Date]])</f>
        <v>2026</v>
      </c>
      <c r="D1031" s="15" t="str">
        <f>"Q"&amp;ROUNDUP(MONTH(SalesDataTable[[#This Row],[Order Date]])/3,0)</f>
        <v>Q2</v>
      </c>
      <c r="E1031" s="12">
        <f>MONTH(SalesDataTable[[#This Row],[Order Date]])</f>
        <v>6</v>
      </c>
      <c r="F1031" s="12" t="str">
        <f>TEXT(SalesDataTable[[#This Row],[Order Date]], "mmm")</f>
        <v>Jun</v>
      </c>
      <c r="G1031" s="5" t="s">
        <v>11</v>
      </c>
      <c r="H1031" s="5" t="s">
        <v>39</v>
      </c>
      <c r="I1031" s="5" t="s">
        <v>19</v>
      </c>
      <c r="J1031" s="5" t="s">
        <v>13</v>
      </c>
      <c r="K1031" s="5" t="s">
        <v>9</v>
      </c>
      <c r="L1031" s="5" t="s">
        <v>37</v>
      </c>
      <c r="M1031" s="6">
        <v>1</v>
      </c>
      <c r="N1031" s="7">
        <v>157.04</v>
      </c>
      <c r="O1031" s="8">
        <v>0</v>
      </c>
      <c r="P1031" s="7">
        <v>77.540000000000006</v>
      </c>
      <c r="Q1031" s="7">
        <f t="shared" si="64"/>
        <v>157.04</v>
      </c>
      <c r="R1031" s="7">
        <f t="shared" si="65"/>
        <v>77.540000000000006</v>
      </c>
      <c r="S1031" s="7">
        <f t="shared" si="66"/>
        <v>79.499999999999986</v>
      </c>
      <c r="T1031" s="9">
        <f t="shared" si="67"/>
        <v>0.5062404482934284</v>
      </c>
      <c r="U1031" s="10">
        <f>YEAR(SalesDataTable[[#This Row],[Order Date]])</f>
        <v>2026</v>
      </c>
      <c r="V1031" s="9" t="str">
        <f>"Q"&amp;ROUNDUP(MONTH(SalesDataTable[[#This Row],[Order Date]])/3,0)</f>
        <v>Q2</v>
      </c>
      <c r="W1031" s="6">
        <f>MONTH(SalesDataTable[[#This Row],[Order Date]])</f>
        <v>6</v>
      </c>
      <c r="X1031" s="9" t="str">
        <f>TEXT(SalesDataTable[[#This Row],[Order Date]],"mmm")</f>
        <v>Jun</v>
      </c>
    </row>
    <row r="1032" spans="1:24" ht="15.5">
      <c r="A1032" s="3">
        <v>2772</v>
      </c>
      <c r="B1032" s="4">
        <v>46181</v>
      </c>
      <c r="C1032" s="12">
        <f>YEAR(SalesDataTable[[#This Row],[Order Date]])</f>
        <v>2026</v>
      </c>
      <c r="D1032" s="15" t="str">
        <f>"Q"&amp;ROUNDUP(MONTH(SalesDataTable[[#This Row],[Order Date]])/3,0)</f>
        <v>Q2</v>
      </c>
      <c r="E1032" s="12">
        <f>MONTH(SalesDataTable[[#This Row],[Order Date]])</f>
        <v>6</v>
      </c>
      <c r="F1032" s="12" t="str">
        <f>TEXT(SalesDataTable[[#This Row],[Order Date]], "mmm")</f>
        <v>Jun</v>
      </c>
      <c r="G1032" s="5" t="s">
        <v>20</v>
      </c>
      <c r="H1032" s="5" t="s">
        <v>31</v>
      </c>
      <c r="I1032" s="5" t="s">
        <v>19</v>
      </c>
      <c r="J1032" s="5" t="s">
        <v>13</v>
      </c>
      <c r="K1032" s="5" t="s">
        <v>14</v>
      </c>
      <c r="L1032" s="5" t="s">
        <v>44</v>
      </c>
      <c r="M1032" s="6">
        <v>6</v>
      </c>
      <c r="N1032" s="7">
        <v>136.46</v>
      </c>
      <c r="O1032" s="8">
        <v>0</v>
      </c>
      <c r="P1032" s="7">
        <v>68.61</v>
      </c>
      <c r="Q1032" s="7">
        <f t="shared" si="64"/>
        <v>818.76</v>
      </c>
      <c r="R1032" s="7">
        <f t="shared" si="65"/>
        <v>411.65999999999997</v>
      </c>
      <c r="S1032" s="7">
        <f t="shared" si="66"/>
        <v>407.1</v>
      </c>
      <c r="T1032" s="9">
        <f t="shared" si="67"/>
        <v>0.49721530118716112</v>
      </c>
      <c r="U1032" s="10">
        <f>YEAR(SalesDataTable[[#This Row],[Order Date]])</f>
        <v>2026</v>
      </c>
      <c r="V1032" s="9" t="str">
        <f>"Q"&amp;ROUNDUP(MONTH(SalesDataTable[[#This Row],[Order Date]])/3,0)</f>
        <v>Q2</v>
      </c>
      <c r="W1032" s="6">
        <f>MONTH(SalesDataTable[[#This Row],[Order Date]])</f>
        <v>6</v>
      </c>
      <c r="X1032" s="9" t="str">
        <f>TEXT(SalesDataTable[[#This Row],[Order Date]],"mmm")</f>
        <v>Jun</v>
      </c>
    </row>
    <row r="1033" spans="1:24" ht="15.5">
      <c r="A1033" s="3">
        <v>3091</v>
      </c>
      <c r="B1033" s="4">
        <v>46181</v>
      </c>
      <c r="C1033" s="12">
        <f>YEAR(SalesDataTable[[#This Row],[Order Date]])</f>
        <v>2026</v>
      </c>
      <c r="D1033" s="15" t="str">
        <f>"Q"&amp;ROUNDUP(MONTH(SalesDataTable[[#This Row],[Order Date]])/3,0)</f>
        <v>Q2</v>
      </c>
      <c r="E1033" s="12">
        <f>MONTH(SalesDataTable[[#This Row],[Order Date]])</f>
        <v>6</v>
      </c>
      <c r="F1033" s="12" t="str">
        <f>TEXT(SalesDataTable[[#This Row],[Order Date]], "mmm")</f>
        <v>Jun</v>
      </c>
      <c r="G1033" s="5" t="s">
        <v>0</v>
      </c>
      <c r="H1033" s="5" t="s">
        <v>1</v>
      </c>
      <c r="I1033" s="5" t="s">
        <v>2</v>
      </c>
      <c r="J1033" s="5" t="s">
        <v>13</v>
      </c>
      <c r="K1033" s="5" t="s">
        <v>34</v>
      </c>
      <c r="L1033" s="5" t="s">
        <v>42</v>
      </c>
      <c r="M1033" s="6">
        <v>1</v>
      </c>
      <c r="N1033" s="7">
        <v>36.1</v>
      </c>
      <c r="O1033" s="8">
        <v>0</v>
      </c>
      <c r="P1033" s="7">
        <v>13.65</v>
      </c>
      <c r="Q1033" s="7">
        <f t="shared" si="64"/>
        <v>36.1</v>
      </c>
      <c r="R1033" s="7">
        <f t="shared" si="65"/>
        <v>13.65</v>
      </c>
      <c r="S1033" s="7">
        <f t="shared" si="66"/>
        <v>22.450000000000003</v>
      </c>
      <c r="T1033" s="9">
        <f t="shared" si="67"/>
        <v>0.62188365650969535</v>
      </c>
      <c r="U1033" s="10">
        <f>YEAR(SalesDataTable[[#This Row],[Order Date]])</f>
        <v>2026</v>
      </c>
      <c r="V1033" s="9" t="str">
        <f>"Q"&amp;ROUNDUP(MONTH(SalesDataTable[[#This Row],[Order Date]])/3,0)</f>
        <v>Q2</v>
      </c>
      <c r="W1033" s="6">
        <f>MONTH(SalesDataTable[[#This Row],[Order Date]])</f>
        <v>6</v>
      </c>
      <c r="X1033" s="9" t="str">
        <f>TEXT(SalesDataTable[[#This Row],[Order Date]],"mmm")</f>
        <v>Jun</v>
      </c>
    </row>
    <row r="1034" spans="1:24" ht="15.5">
      <c r="A1034" s="3">
        <v>4241</v>
      </c>
      <c r="B1034" s="4">
        <v>46181</v>
      </c>
      <c r="C1034" s="12">
        <f>YEAR(SalesDataTable[[#This Row],[Order Date]])</f>
        <v>2026</v>
      </c>
      <c r="D1034" s="15" t="str">
        <f>"Q"&amp;ROUNDUP(MONTH(SalesDataTable[[#This Row],[Order Date]])/3,0)</f>
        <v>Q2</v>
      </c>
      <c r="E1034" s="12">
        <f>MONTH(SalesDataTable[[#This Row],[Order Date]])</f>
        <v>6</v>
      </c>
      <c r="F1034" s="12" t="str">
        <f>TEXT(SalesDataTable[[#This Row],[Order Date]], "mmm")</f>
        <v>Jun</v>
      </c>
      <c r="G1034" s="5" t="s">
        <v>20</v>
      </c>
      <c r="H1034" s="5" t="s">
        <v>47</v>
      </c>
      <c r="I1034" s="5" t="s">
        <v>2</v>
      </c>
      <c r="J1034" s="5" t="s">
        <v>13</v>
      </c>
      <c r="K1034" s="5" t="s">
        <v>9</v>
      </c>
      <c r="L1034" s="5" t="s">
        <v>10</v>
      </c>
      <c r="M1034" s="6">
        <v>3</v>
      </c>
      <c r="N1034" s="7">
        <v>92.73</v>
      </c>
      <c r="O1034" s="8">
        <v>0</v>
      </c>
      <c r="P1034" s="7">
        <v>44.68</v>
      </c>
      <c r="Q1034" s="7">
        <f t="shared" si="64"/>
        <v>278.19</v>
      </c>
      <c r="R1034" s="7">
        <f t="shared" si="65"/>
        <v>134.04</v>
      </c>
      <c r="S1034" s="7">
        <f t="shared" si="66"/>
        <v>144.15</v>
      </c>
      <c r="T1034" s="9">
        <f t="shared" si="67"/>
        <v>0.51817103418526911</v>
      </c>
      <c r="U1034" s="10">
        <f>YEAR(SalesDataTable[[#This Row],[Order Date]])</f>
        <v>2026</v>
      </c>
      <c r="V1034" s="9" t="str">
        <f>"Q"&amp;ROUNDUP(MONTH(SalesDataTable[[#This Row],[Order Date]])/3,0)</f>
        <v>Q2</v>
      </c>
      <c r="W1034" s="6">
        <f>MONTH(SalesDataTable[[#This Row],[Order Date]])</f>
        <v>6</v>
      </c>
      <c r="X1034" s="9" t="str">
        <f>TEXT(SalesDataTable[[#This Row],[Order Date]],"mmm")</f>
        <v>Jun</v>
      </c>
    </row>
    <row r="1035" spans="1:24" ht="15.5">
      <c r="A1035" s="3">
        <v>5185</v>
      </c>
      <c r="B1035" s="4">
        <v>46181</v>
      </c>
      <c r="C1035" s="12">
        <f>YEAR(SalesDataTable[[#This Row],[Order Date]])</f>
        <v>2026</v>
      </c>
      <c r="D1035" s="15" t="str">
        <f>"Q"&amp;ROUNDUP(MONTH(SalesDataTable[[#This Row],[Order Date]])/3,0)</f>
        <v>Q2</v>
      </c>
      <c r="E1035" s="12">
        <f>MONTH(SalesDataTable[[#This Row],[Order Date]])</f>
        <v>6</v>
      </c>
      <c r="F1035" s="12" t="str">
        <f>TEXT(SalesDataTable[[#This Row],[Order Date]], "mmm")</f>
        <v>Jun</v>
      </c>
      <c r="G1035" s="5" t="s">
        <v>6</v>
      </c>
      <c r="H1035" s="5" t="s">
        <v>43</v>
      </c>
      <c r="I1035" s="5" t="s">
        <v>2</v>
      </c>
      <c r="J1035" s="5" t="s">
        <v>13</v>
      </c>
      <c r="K1035" s="5" t="s">
        <v>14</v>
      </c>
      <c r="L1035" s="5" t="s">
        <v>48</v>
      </c>
      <c r="M1035" s="6">
        <v>3</v>
      </c>
      <c r="N1035" s="7">
        <v>164.31</v>
      </c>
      <c r="O1035" s="8">
        <v>0.05</v>
      </c>
      <c r="P1035" s="7">
        <v>86</v>
      </c>
      <c r="Q1035" s="7">
        <f t="shared" si="64"/>
        <v>468.2835</v>
      </c>
      <c r="R1035" s="7">
        <f t="shared" si="65"/>
        <v>258</v>
      </c>
      <c r="S1035" s="7">
        <f t="shared" si="66"/>
        <v>210.2835</v>
      </c>
      <c r="T1035" s="9">
        <f t="shared" si="67"/>
        <v>0.44905169624810615</v>
      </c>
      <c r="U1035" s="10">
        <f>YEAR(SalesDataTable[[#This Row],[Order Date]])</f>
        <v>2026</v>
      </c>
      <c r="V1035" s="9" t="str">
        <f>"Q"&amp;ROUNDUP(MONTH(SalesDataTable[[#This Row],[Order Date]])/3,0)</f>
        <v>Q2</v>
      </c>
      <c r="W1035" s="6">
        <f>MONTH(SalesDataTable[[#This Row],[Order Date]])</f>
        <v>6</v>
      </c>
      <c r="X1035" s="9" t="str">
        <f>TEXT(SalesDataTable[[#This Row],[Order Date]],"mmm")</f>
        <v>Jun</v>
      </c>
    </row>
    <row r="1036" spans="1:24" ht="15.5">
      <c r="A1036" s="3">
        <v>1437</v>
      </c>
      <c r="B1036" s="4">
        <v>46182</v>
      </c>
      <c r="C1036" s="12">
        <f>YEAR(SalesDataTable[[#This Row],[Order Date]])</f>
        <v>2026</v>
      </c>
      <c r="D1036" s="15" t="str">
        <f>"Q"&amp;ROUNDUP(MONTH(SalesDataTable[[#This Row],[Order Date]])/3,0)</f>
        <v>Q2</v>
      </c>
      <c r="E1036" s="12">
        <f>MONTH(SalesDataTable[[#This Row],[Order Date]])</f>
        <v>6</v>
      </c>
      <c r="F1036" s="12" t="str">
        <f>TEXT(SalesDataTable[[#This Row],[Order Date]], "mmm")</f>
        <v>Jun</v>
      </c>
      <c r="G1036" s="5" t="s">
        <v>20</v>
      </c>
      <c r="H1036" s="5" t="s">
        <v>33</v>
      </c>
      <c r="I1036" s="5" t="s">
        <v>28</v>
      </c>
      <c r="J1036" s="5" t="s">
        <v>13</v>
      </c>
      <c r="K1036" s="5" t="s">
        <v>14</v>
      </c>
      <c r="L1036" s="5" t="s">
        <v>15</v>
      </c>
      <c r="M1036" s="6">
        <v>2</v>
      </c>
      <c r="N1036" s="7">
        <v>36.85</v>
      </c>
      <c r="O1036" s="8">
        <v>0.1</v>
      </c>
      <c r="P1036" s="7">
        <v>13.92</v>
      </c>
      <c r="Q1036" s="7">
        <f t="shared" si="64"/>
        <v>66.33</v>
      </c>
      <c r="R1036" s="7">
        <f t="shared" si="65"/>
        <v>27.84</v>
      </c>
      <c r="S1036" s="7">
        <f t="shared" si="66"/>
        <v>38.489999999999995</v>
      </c>
      <c r="T1036" s="9">
        <f t="shared" si="67"/>
        <v>0.58028041610131154</v>
      </c>
      <c r="U1036" s="10">
        <f>YEAR(SalesDataTable[[#This Row],[Order Date]])</f>
        <v>2026</v>
      </c>
      <c r="V1036" s="9" t="str">
        <f>"Q"&amp;ROUNDUP(MONTH(SalesDataTable[[#This Row],[Order Date]])/3,0)</f>
        <v>Q2</v>
      </c>
      <c r="W1036" s="6">
        <f>MONTH(SalesDataTable[[#This Row],[Order Date]])</f>
        <v>6</v>
      </c>
      <c r="X1036" s="9" t="str">
        <f>TEXT(SalesDataTable[[#This Row],[Order Date]],"mmm")</f>
        <v>Jun</v>
      </c>
    </row>
    <row r="1037" spans="1:24" ht="15.5">
      <c r="A1037" s="3">
        <v>2316</v>
      </c>
      <c r="B1037" s="4">
        <v>46182</v>
      </c>
      <c r="C1037" s="12">
        <f>YEAR(SalesDataTable[[#This Row],[Order Date]])</f>
        <v>2026</v>
      </c>
      <c r="D1037" s="15" t="str">
        <f>"Q"&amp;ROUNDUP(MONTH(SalesDataTable[[#This Row],[Order Date]])/3,0)</f>
        <v>Q2</v>
      </c>
      <c r="E1037" s="12">
        <f>MONTH(SalesDataTable[[#This Row],[Order Date]])</f>
        <v>6</v>
      </c>
      <c r="F1037" s="12" t="str">
        <f>TEXT(SalesDataTable[[#This Row],[Order Date]], "mmm")</f>
        <v>Jun</v>
      </c>
      <c r="G1037" s="5" t="s">
        <v>6</v>
      </c>
      <c r="H1037" s="5" t="s">
        <v>41</v>
      </c>
      <c r="I1037" s="5" t="s">
        <v>28</v>
      </c>
      <c r="J1037" s="5" t="s">
        <v>13</v>
      </c>
      <c r="K1037" s="5" t="s">
        <v>34</v>
      </c>
      <c r="L1037" s="5" t="s">
        <v>42</v>
      </c>
      <c r="M1037" s="6">
        <v>1</v>
      </c>
      <c r="N1037" s="7">
        <v>35.619999999999997</v>
      </c>
      <c r="O1037" s="8">
        <v>0</v>
      </c>
      <c r="P1037" s="7">
        <v>14.05</v>
      </c>
      <c r="Q1037" s="7">
        <f t="shared" si="64"/>
        <v>35.619999999999997</v>
      </c>
      <c r="R1037" s="7">
        <f t="shared" si="65"/>
        <v>14.05</v>
      </c>
      <c r="S1037" s="7">
        <f t="shared" si="66"/>
        <v>21.569999999999997</v>
      </c>
      <c r="T1037" s="9">
        <f t="shared" si="67"/>
        <v>0.60555867490174053</v>
      </c>
      <c r="U1037" s="10">
        <f>YEAR(SalesDataTable[[#This Row],[Order Date]])</f>
        <v>2026</v>
      </c>
      <c r="V1037" s="9" t="str">
        <f>"Q"&amp;ROUNDUP(MONTH(SalesDataTable[[#This Row],[Order Date]])/3,0)</f>
        <v>Q2</v>
      </c>
      <c r="W1037" s="6">
        <f>MONTH(SalesDataTable[[#This Row],[Order Date]])</f>
        <v>6</v>
      </c>
      <c r="X1037" s="9" t="str">
        <f>TEXT(SalesDataTable[[#This Row],[Order Date]],"mmm")</f>
        <v>Jun</v>
      </c>
    </row>
    <row r="1038" spans="1:24" ht="15.5">
      <c r="A1038" s="3">
        <v>2329</v>
      </c>
      <c r="B1038" s="4">
        <v>46182</v>
      </c>
      <c r="C1038" s="12">
        <f>YEAR(SalesDataTable[[#This Row],[Order Date]])</f>
        <v>2026</v>
      </c>
      <c r="D1038" s="15" t="str">
        <f>"Q"&amp;ROUNDUP(MONTH(SalesDataTable[[#This Row],[Order Date]])/3,0)</f>
        <v>Q2</v>
      </c>
      <c r="E1038" s="12">
        <f>MONTH(SalesDataTable[[#This Row],[Order Date]])</f>
        <v>6</v>
      </c>
      <c r="F1038" s="12" t="str">
        <f>TEXT(SalesDataTable[[#This Row],[Order Date]], "mmm")</f>
        <v>Jun</v>
      </c>
      <c r="G1038" s="5" t="s">
        <v>20</v>
      </c>
      <c r="H1038" s="5" t="s">
        <v>33</v>
      </c>
      <c r="I1038" s="5" t="s">
        <v>2</v>
      </c>
      <c r="J1038" s="5" t="s">
        <v>13</v>
      </c>
      <c r="K1038" s="5" t="s">
        <v>9</v>
      </c>
      <c r="L1038" s="5" t="s">
        <v>37</v>
      </c>
      <c r="M1038" s="6">
        <v>3</v>
      </c>
      <c r="N1038" s="7">
        <v>157.43</v>
      </c>
      <c r="O1038" s="8">
        <v>0.15</v>
      </c>
      <c r="P1038" s="7">
        <v>77.56</v>
      </c>
      <c r="Q1038" s="7">
        <f t="shared" si="64"/>
        <v>401.44650000000001</v>
      </c>
      <c r="R1038" s="7">
        <f t="shared" si="65"/>
        <v>232.68</v>
      </c>
      <c r="S1038" s="7">
        <f t="shared" si="66"/>
        <v>168.76650000000001</v>
      </c>
      <c r="T1038" s="9">
        <f t="shared" si="67"/>
        <v>0.42039599299034863</v>
      </c>
      <c r="U1038" s="10">
        <f>YEAR(SalesDataTable[[#This Row],[Order Date]])</f>
        <v>2026</v>
      </c>
      <c r="V1038" s="9" t="str">
        <f>"Q"&amp;ROUNDUP(MONTH(SalesDataTable[[#This Row],[Order Date]])/3,0)</f>
        <v>Q2</v>
      </c>
      <c r="W1038" s="6">
        <f>MONTH(SalesDataTable[[#This Row],[Order Date]])</f>
        <v>6</v>
      </c>
      <c r="X1038" s="9" t="str">
        <f>TEXT(SalesDataTable[[#This Row],[Order Date]],"mmm")</f>
        <v>Jun</v>
      </c>
    </row>
    <row r="1039" spans="1:24" ht="15.5">
      <c r="A1039" s="3">
        <v>3036</v>
      </c>
      <c r="B1039" s="4">
        <v>46182</v>
      </c>
      <c r="C1039" s="12">
        <f>YEAR(SalesDataTable[[#This Row],[Order Date]])</f>
        <v>2026</v>
      </c>
      <c r="D1039" s="15" t="str">
        <f>"Q"&amp;ROUNDUP(MONTH(SalesDataTable[[#This Row],[Order Date]])/3,0)</f>
        <v>Q2</v>
      </c>
      <c r="E1039" s="12">
        <f>MONTH(SalesDataTable[[#This Row],[Order Date]])</f>
        <v>6</v>
      </c>
      <c r="F1039" s="12" t="str">
        <f>TEXT(SalesDataTable[[#This Row],[Order Date]], "mmm")</f>
        <v>Jun</v>
      </c>
      <c r="G1039" s="5" t="s">
        <v>6</v>
      </c>
      <c r="H1039" s="5" t="s">
        <v>43</v>
      </c>
      <c r="I1039" s="5" t="s">
        <v>19</v>
      </c>
      <c r="J1039" s="5" t="s">
        <v>13</v>
      </c>
      <c r="K1039" s="5" t="s">
        <v>4</v>
      </c>
      <c r="L1039" s="5" t="s">
        <v>5</v>
      </c>
      <c r="M1039" s="6">
        <v>1</v>
      </c>
      <c r="N1039" s="7">
        <v>81.2</v>
      </c>
      <c r="O1039" s="8">
        <v>0.1</v>
      </c>
      <c r="P1039" s="7">
        <v>41.64</v>
      </c>
      <c r="Q1039" s="7">
        <f t="shared" si="64"/>
        <v>73.08</v>
      </c>
      <c r="R1039" s="7">
        <f t="shared" si="65"/>
        <v>41.64</v>
      </c>
      <c r="S1039" s="7">
        <f t="shared" si="66"/>
        <v>31.439999999999998</v>
      </c>
      <c r="T1039" s="9">
        <f t="shared" si="67"/>
        <v>0.43021346469622329</v>
      </c>
      <c r="U1039" s="10">
        <f>YEAR(SalesDataTable[[#This Row],[Order Date]])</f>
        <v>2026</v>
      </c>
      <c r="V1039" s="9" t="str">
        <f>"Q"&amp;ROUNDUP(MONTH(SalesDataTable[[#This Row],[Order Date]])/3,0)</f>
        <v>Q2</v>
      </c>
      <c r="W1039" s="6">
        <f>MONTH(SalesDataTable[[#This Row],[Order Date]])</f>
        <v>6</v>
      </c>
      <c r="X1039" s="9" t="str">
        <f>TEXT(SalesDataTable[[#This Row],[Order Date]],"mmm")</f>
        <v>Jun</v>
      </c>
    </row>
    <row r="1040" spans="1:24" ht="15.5">
      <c r="A1040" s="3">
        <v>3429</v>
      </c>
      <c r="B1040" s="4">
        <v>46182</v>
      </c>
      <c r="C1040" s="12">
        <f>YEAR(SalesDataTable[[#This Row],[Order Date]])</f>
        <v>2026</v>
      </c>
      <c r="D1040" s="15" t="str">
        <f>"Q"&amp;ROUNDUP(MONTH(SalesDataTable[[#This Row],[Order Date]])/3,0)</f>
        <v>Q2</v>
      </c>
      <c r="E1040" s="12">
        <f>MONTH(SalesDataTable[[#This Row],[Order Date]])</f>
        <v>6</v>
      </c>
      <c r="F1040" s="12" t="str">
        <f>TEXT(SalesDataTable[[#This Row],[Order Date]], "mmm")</f>
        <v>Jun</v>
      </c>
      <c r="G1040" s="5" t="s">
        <v>20</v>
      </c>
      <c r="H1040" s="5" t="s">
        <v>47</v>
      </c>
      <c r="I1040" s="5" t="s">
        <v>2</v>
      </c>
      <c r="J1040" s="5" t="s">
        <v>3</v>
      </c>
      <c r="K1040" s="5" t="s">
        <v>9</v>
      </c>
      <c r="L1040" s="5" t="s">
        <v>10</v>
      </c>
      <c r="M1040" s="6">
        <v>4</v>
      </c>
      <c r="N1040" s="7">
        <v>93.58</v>
      </c>
      <c r="O1040" s="8">
        <v>0.1</v>
      </c>
      <c r="P1040" s="7">
        <v>44.56</v>
      </c>
      <c r="Q1040" s="7">
        <f t="shared" si="64"/>
        <v>336.88799999999998</v>
      </c>
      <c r="R1040" s="7">
        <f t="shared" si="65"/>
        <v>178.24</v>
      </c>
      <c r="S1040" s="7">
        <f t="shared" si="66"/>
        <v>158.64799999999997</v>
      </c>
      <c r="T1040" s="9">
        <f t="shared" si="67"/>
        <v>0.4709220868656645</v>
      </c>
      <c r="U1040" s="10">
        <f>YEAR(SalesDataTable[[#This Row],[Order Date]])</f>
        <v>2026</v>
      </c>
      <c r="V1040" s="9" t="str">
        <f>"Q"&amp;ROUNDUP(MONTH(SalesDataTable[[#This Row],[Order Date]])/3,0)</f>
        <v>Q2</v>
      </c>
      <c r="W1040" s="6">
        <f>MONTH(SalesDataTable[[#This Row],[Order Date]])</f>
        <v>6</v>
      </c>
      <c r="X1040" s="9" t="str">
        <f>TEXT(SalesDataTable[[#This Row],[Order Date]],"mmm")</f>
        <v>Jun</v>
      </c>
    </row>
    <row r="1041" spans="1:24" ht="15.5">
      <c r="A1041" s="3">
        <v>3615</v>
      </c>
      <c r="B1041" s="4">
        <v>46182</v>
      </c>
      <c r="C1041" s="12">
        <f>YEAR(SalesDataTable[[#This Row],[Order Date]])</f>
        <v>2026</v>
      </c>
      <c r="D1041" s="15" t="str">
        <f>"Q"&amp;ROUNDUP(MONTH(SalesDataTable[[#This Row],[Order Date]])/3,0)</f>
        <v>Q2</v>
      </c>
      <c r="E1041" s="12">
        <f>MONTH(SalesDataTable[[#This Row],[Order Date]])</f>
        <v>6</v>
      </c>
      <c r="F1041" s="12" t="str">
        <f>TEXT(SalesDataTable[[#This Row],[Order Date]], "mmm")</f>
        <v>Jun</v>
      </c>
      <c r="G1041" s="5" t="s">
        <v>6</v>
      </c>
      <c r="H1041" s="5" t="s">
        <v>49</v>
      </c>
      <c r="I1041" s="5" t="s">
        <v>2</v>
      </c>
      <c r="J1041" s="5" t="s">
        <v>13</v>
      </c>
      <c r="K1041" s="5" t="s">
        <v>9</v>
      </c>
      <c r="L1041" s="5" t="s">
        <v>37</v>
      </c>
      <c r="M1041" s="6">
        <v>4</v>
      </c>
      <c r="N1041" s="7">
        <v>155.22</v>
      </c>
      <c r="O1041" s="8">
        <v>0</v>
      </c>
      <c r="P1041" s="7">
        <v>77.209999999999994</v>
      </c>
      <c r="Q1041" s="7">
        <f t="shared" si="64"/>
        <v>620.88</v>
      </c>
      <c r="R1041" s="7">
        <f t="shared" si="65"/>
        <v>308.83999999999997</v>
      </c>
      <c r="S1041" s="7">
        <f t="shared" si="66"/>
        <v>312.04000000000002</v>
      </c>
      <c r="T1041" s="9">
        <f t="shared" si="67"/>
        <v>0.50257698750161062</v>
      </c>
      <c r="U1041" s="10">
        <f>YEAR(SalesDataTable[[#This Row],[Order Date]])</f>
        <v>2026</v>
      </c>
      <c r="V1041" s="9" t="str">
        <f>"Q"&amp;ROUNDUP(MONTH(SalesDataTable[[#This Row],[Order Date]])/3,0)</f>
        <v>Q2</v>
      </c>
      <c r="W1041" s="6">
        <f>MONTH(SalesDataTable[[#This Row],[Order Date]])</f>
        <v>6</v>
      </c>
      <c r="X1041" s="9" t="str">
        <f>TEXT(SalesDataTable[[#This Row],[Order Date]],"mmm")</f>
        <v>Jun</v>
      </c>
    </row>
    <row r="1042" spans="1:24" ht="15.5">
      <c r="A1042" s="3">
        <v>3661</v>
      </c>
      <c r="B1042" s="4">
        <v>46182</v>
      </c>
      <c r="C1042" s="12">
        <f>YEAR(SalesDataTable[[#This Row],[Order Date]])</f>
        <v>2026</v>
      </c>
      <c r="D1042" s="15" t="str">
        <f>"Q"&amp;ROUNDUP(MONTH(SalesDataTable[[#This Row],[Order Date]])/3,0)</f>
        <v>Q2</v>
      </c>
      <c r="E1042" s="12">
        <f>MONTH(SalesDataTable[[#This Row],[Order Date]])</f>
        <v>6</v>
      </c>
      <c r="F1042" s="12" t="str">
        <f>TEXT(SalesDataTable[[#This Row],[Order Date]], "mmm")</f>
        <v>Jun</v>
      </c>
      <c r="G1042" s="5" t="s">
        <v>20</v>
      </c>
      <c r="H1042" s="5" t="s">
        <v>33</v>
      </c>
      <c r="I1042" s="5" t="s">
        <v>2</v>
      </c>
      <c r="J1042" s="5" t="s">
        <v>13</v>
      </c>
      <c r="K1042" s="5" t="s">
        <v>4</v>
      </c>
      <c r="L1042" s="5" t="s">
        <v>30</v>
      </c>
      <c r="M1042" s="6">
        <v>4</v>
      </c>
      <c r="N1042" s="7">
        <v>100.33</v>
      </c>
      <c r="O1042" s="8">
        <v>0</v>
      </c>
      <c r="P1042" s="7">
        <v>49.99</v>
      </c>
      <c r="Q1042" s="7">
        <f t="shared" si="64"/>
        <v>401.32</v>
      </c>
      <c r="R1042" s="7">
        <f t="shared" si="65"/>
        <v>199.96</v>
      </c>
      <c r="S1042" s="7">
        <f t="shared" si="66"/>
        <v>201.35999999999999</v>
      </c>
      <c r="T1042" s="9">
        <f t="shared" si="67"/>
        <v>0.5017442439948171</v>
      </c>
      <c r="U1042" s="10">
        <f>YEAR(SalesDataTable[[#This Row],[Order Date]])</f>
        <v>2026</v>
      </c>
      <c r="V1042" s="9" t="str">
        <f>"Q"&amp;ROUNDUP(MONTH(SalesDataTable[[#This Row],[Order Date]])/3,0)</f>
        <v>Q2</v>
      </c>
      <c r="W1042" s="6">
        <f>MONTH(SalesDataTable[[#This Row],[Order Date]])</f>
        <v>6</v>
      </c>
      <c r="X1042" s="9" t="str">
        <f>TEXT(SalesDataTable[[#This Row],[Order Date]],"mmm")</f>
        <v>Jun</v>
      </c>
    </row>
    <row r="1043" spans="1:24" ht="15.5">
      <c r="A1043" s="3">
        <v>3831</v>
      </c>
      <c r="B1043" s="4">
        <v>46182</v>
      </c>
      <c r="C1043" s="12">
        <f>YEAR(SalesDataTable[[#This Row],[Order Date]])</f>
        <v>2026</v>
      </c>
      <c r="D1043" s="15" t="str">
        <f>"Q"&amp;ROUNDUP(MONTH(SalesDataTable[[#This Row],[Order Date]])/3,0)</f>
        <v>Q2</v>
      </c>
      <c r="E1043" s="12">
        <f>MONTH(SalesDataTable[[#This Row],[Order Date]])</f>
        <v>6</v>
      </c>
      <c r="F1043" s="12" t="str">
        <f>TEXT(SalesDataTable[[#This Row],[Order Date]], "mmm")</f>
        <v>Jun</v>
      </c>
      <c r="G1043" s="5" t="s">
        <v>11</v>
      </c>
      <c r="H1043" s="5" t="s">
        <v>18</v>
      </c>
      <c r="I1043" s="5" t="s">
        <v>2</v>
      </c>
      <c r="J1043" s="5" t="s">
        <v>16</v>
      </c>
      <c r="K1043" s="5" t="s">
        <v>14</v>
      </c>
      <c r="L1043" s="5" t="s">
        <v>44</v>
      </c>
      <c r="M1043" s="6">
        <v>2</v>
      </c>
      <c r="N1043" s="7">
        <v>134.28</v>
      </c>
      <c r="O1043" s="8">
        <v>0</v>
      </c>
      <c r="P1043" s="7">
        <v>69.12</v>
      </c>
      <c r="Q1043" s="7">
        <f t="shared" si="64"/>
        <v>268.56</v>
      </c>
      <c r="R1043" s="7">
        <f t="shared" si="65"/>
        <v>138.24</v>
      </c>
      <c r="S1043" s="7">
        <f t="shared" si="66"/>
        <v>130.32</v>
      </c>
      <c r="T1043" s="9">
        <f t="shared" si="67"/>
        <v>0.48525469168900803</v>
      </c>
      <c r="U1043" s="10">
        <f>YEAR(SalesDataTable[[#This Row],[Order Date]])</f>
        <v>2026</v>
      </c>
      <c r="V1043" s="9" t="str">
        <f>"Q"&amp;ROUNDUP(MONTH(SalesDataTable[[#This Row],[Order Date]])/3,0)</f>
        <v>Q2</v>
      </c>
      <c r="W1043" s="6">
        <f>MONTH(SalesDataTable[[#This Row],[Order Date]])</f>
        <v>6</v>
      </c>
      <c r="X1043" s="9" t="str">
        <f>TEXT(SalesDataTable[[#This Row],[Order Date]],"mmm")</f>
        <v>Jun</v>
      </c>
    </row>
    <row r="1044" spans="1:24" ht="15.5">
      <c r="A1044" s="3">
        <v>4394</v>
      </c>
      <c r="B1044" s="4">
        <v>46182</v>
      </c>
      <c r="C1044" s="12">
        <f>YEAR(SalesDataTable[[#This Row],[Order Date]])</f>
        <v>2026</v>
      </c>
      <c r="D1044" s="15" t="str">
        <f>"Q"&amp;ROUNDUP(MONTH(SalesDataTable[[#This Row],[Order Date]])/3,0)</f>
        <v>Q2</v>
      </c>
      <c r="E1044" s="12">
        <f>MONTH(SalesDataTable[[#This Row],[Order Date]])</f>
        <v>6</v>
      </c>
      <c r="F1044" s="12" t="str">
        <f>TEXT(SalesDataTable[[#This Row],[Order Date]], "mmm")</f>
        <v>Jun</v>
      </c>
      <c r="G1044" s="5" t="s">
        <v>11</v>
      </c>
      <c r="H1044" s="5" t="s">
        <v>12</v>
      </c>
      <c r="I1044" s="5" t="s">
        <v>2</v>
      </c>
      <c r="J1044" s="5" t="s">
        <v>13</v>
      </c>
      <c r="K1044" s="5" t="s">
        <v>34</v>
      </c>
      <c r="L1044" s="5" t="s">
        <v>45</v>
      </c>
      <c r="M1044" s="6">
        <v>2</v>
      </c>
      <c r="N1044" s="7">
        <v>51.16</v>
      </c>
      <c r="O1044" s="8">
        <v>0</v>
      </c>
      <c r="P1044" s="7">
        <v>21.57</v>
      </c>
      <c r="Q1044" s="7">
        <f t="shared" si="64"/>
        <v>102.32</v>
      </c>
      <c r="R1044" s="7">
        <f t="shared" si="65"/>
        <v>43.14</v>
      </c>
      <c r="S1044" s="7">
        <f t="shared" si="66"/>
        <v>59.179999999999993</v>
      </c>
      <c r="T1044" s="9">
        <f t="shared" si="67"/>
        <v>0.57838154808444098</v>
      </c>
      <c r="U1044" s="10">
        <f>YEAR(SalesDataTable[[#This Row],[Order Date]])</f>
        <v>2026</v>
      </c>
      <c r="V1044" s="9" t="str">
        <f>"Q"&amp;ROUNDUP(MONTH(SalesDataTable[[#This Row],[Order Date]])/3,0)</f>
        <v>Q2</v>
      </c>
      <c r="W1044" s="6">
        <f>MONTH(SalesDataTable[[#This Row],[Order Date]])</f>
        <v>6</v>
      </c>
      <c r="X1044" s="9" t="str">
        <f>TEXT(SalesDataTable[[#This Row],[Order Date]],"mmm")</f>
        <v>Jun</v>
      </c>
    </row>
    <row r="1045" spans="1:24" ht="15.5">
      <c r="A1045" s="3">
        <v>372</v>
      </c>
      <c r="B1045" s="4">
        <v>46183</v>
      </c>
      <c r="C1045" s="12">
        <f>YEAR(SalesDataTable[[#This Row],[Order Date]])</f>
        <v>2026</v>
      </c>
      <c r="D1045" s="15" t="str">
        <f>"Q"&amp;ROUNDUP(MONTH(SalesDataTable[[#This Row],[Order Date]])/3,0)</f>
        <v>Q2</v>
      </c>
      <c r="E1045" s="12">
        <f>MONTH(SalesDataTable[[#This Row],[Order Date]])</f>
        <v>6</v>
      </c>
      <c r="F1045" s="12" t="str">
        <f>TEXT(SalesDataTable[[#This Row],[Order Date]], "mmm")</f>
        <v>Jun</v>
      </c>
      <c r="G1045" s="5" t="s">
        <v>6</v>
      </c>
      <c r="H1045" s="5" t="s">
        <v>43</v>
      </c>
      <c r="I1045" s="5" t="s">
        <v>2</v>
      </c>
      <c r="J1045" s="5" t="s">
        <v>3</v>
      </c>
      <c r="K1045" s="5" t="s">
        <v>34</v>
      </c>
      <c r="L1045" s="5" t="s">
        <v>42</v>
      </c>
      <c r="M1045" s="6">
        <v>3</v>
      </c>
      <c r="N1045" s="7">
        <v>35.94</v>
      </c>
      <c r="O1045" s="8">
        <v>0.1</v>
      </c>
      <c r="P1045" s="7">
        <v>14.04</v>
      </c>
      <c r="Q1045" s="7">
        <f t="shared" si="64"/>
        <v>97.037999999999997</v>
      </c>
      <c r="R1045" s="7">
        <f t="shared" si="65"/>
        <v>42.12</v>
      </c>
      <c r="S1045" s="7">
        <f t="shared" si="66"/>
        <v>54.917999999999999</v>
      </c>
      <c r="T1045" s="9">
        <f t="shared" si="67"/>
        <v>0.56594323873121866</v>
      </c>
      <c r="U1045" s="10">
        <f>YEAR(SalesDataTable[[#This Row],[Order Date]])</f>
        <v>2026</v>
      </c>
      <c r="V1045" s="9" t="str">
        <f>"Q"&amp;ROUNDUP(MONTH(SalesDataTable[[#This Row],[Order Date]])/3,0)</f>
        <v>Q2</v>
      </c>
      <c r="W1045" s="6">
        <f>MONTH(SalesDataTable[[#This Row],[Order Date]])</f>
        <v>6</v>
      </c>
      <c r="X1045" s="9" t="str">
        <f>TEXT(SalesDataTable[[#This Row],[Order Date]],"mmm")</f>
        <v>Jun</v>
      </c>
    </row>
    <row r="1046" spans="1:24" ht="15.5">
      <c r="A1046" s="3">
        <v>532</v>
      </c>
      <c r="B1046" s="4">
        <v>46183</v>
      </c>
      <c r="C1046" s="12">
        <f>YEAR(SalesDataTable[[#This Row],[Order Date]])</f>
        <v>2026</v>
      </c>
      <c r="D1046" s="15" t="str">
        <f>"Q"&amp;ROUNDUP(MONTH(SalesDataTable[[#This Row],[Order Date]])/3,0)</f>
        <v>Q2</v>
      </c>
      <c r="E1046" s="12">
        <f>MONTH(SalesDataTable[[#This Row],[Order Date]])</f>
        <v>6</v>
      </c>
      <c r="F1046" s="12" t="str">
        <f>TEXT(SalesDataTable[[#This Row],[Order Date]], "mmm")</f>
        <v>Jun</v>
      </c>
      <c r="G1046" s="5" t="s">
        <v>11</v>
      </c>
      <c r="H1046" s="5" t="s">
        <v>39</v>
      </c>
      <c r="I1046" s="5" t="s">
        <v>19</v>
      </c>
      <c r="J1046" s="5" t="s">
        <v>3</v>
      </c>
      <c r="K1046" s="5" t="s">
        <v>9</v>
      </c>
      <c r="L1046" s="5" t="s">
        <v>17</v>
      </c>
      <c r="M1046" s="6">
        <v>1</v>
      </c>
      <c r="N1046" s="7">
        <v>145.34</v>
      </c>
      <c r="O1046" s="8">
        <v>0.05</v>
      </c>
      <c r="P1046" s="7">
        <v>77.89</v>
      </c>
      <c r="Q1046" s="7">
        <f t="shared" si="64"/>
        <v>138.07300000000001</v>
      </c>
      <c r="R1046" s="7">
        <f t="shared" si="65"/>
        <v>77.89</v>
      </c>
      <c r="S1046" s="7">
        <f t="shared" si="66"/>
        <v>60.183000000000007</v>
      </c>
      <c r="T1046" s="9">
        <f t="shared" si="67"/>
        <v>0.43587812244247609</v>
      </c>
      <c r="U1046" s="10">
        <f>YEAR(SalesDataTable[[#This Row],[Order Date]])</f>
        <v>2026</v>
      </c>
      <c r="V1046" s="9" t="str">
        <f>"Q"&amp;ROUNDUP(MONTH(SalesDataTable[[#This Row],[Order Date]])/3,0)</f>
        <v>Q2</v>
      </c>
      <c r="W1046" s="6">
        <f>MONTH(SalesDataTable[[#This Row],[Order Date]])</f>
        <v>6</v>
      </c>
      <c r="X1046" s="9" t="str">
        <f>TEXT(SalesDataTable[[#This Row],[Order Date]],"mmm")</f>
        <v>Jun</v>
      </c>
    </row>
    <row r="1047" spans="1:24" ht="15.5">
      <c r="A1047" s="3">
        <v>910</v>
      </c>
      <c r="B1047" s="4">
        <v>46183</v>
      </c>
      <c r="C1047" s="12">
        <f>YEAR(SalesDataTable[[#This Row],[Order Date]])</f>
        <v>2026</v>
      </c>
      <c r="D1047" s="15" t="str">
        <f>"Q"&amp;ROUNDUP(MONTH(SalesDataTable[[#This Row],[Order Date]])/3,0)</f>
        <v>Q2</v>
      </c>
      <c r="E1047" s="12">
        <f>MONTH(SalesDataTable[[#This Row],[Order Date]])</f>
        <v>6</v>
      </c>
      <c r="F1047" s="12" t="str">
        <f>TEXT(SalesDataTable[[#This Row],[Order Date]], "mmm")</f>
        <v>Jun</v>
      </c>
      <c r="G1047" s="5" t="s">
        <v>11</v>
      </c>
      <c r="H1047" s="5" t="s">
        <v>52</v>
      </c>
      <c r="I1047" s="5" t="s">
        <v>2</v>
      </c>
      <c r="J1047" s="5" t="s">
        <v>16</v>
      </c>
      <c r="K1047" s="5" t="s">
        <v>14</v>
      </c>
      <c r="L1047" s="5" t="s">
        <v>15</v>
      </c>
      <c r="M1047" s="6">
        <v>1</v>
      </c>
      <c r="N1047" s="7">
        <v>35.950000000000003</v>
      </c>
      <c r="O1047" s="8">
        <v>0.1</v>
      </c>
      <c r="P1047" s="7">
        <v>13.63</v>
      </c>
      <c r="Q1047" s="7">
        <f t="shared" si="64"/>
        <v>32.355000000000004</v>
      </c>
      <c r="R1047" s="7">
        <f t="shared" si="65"/>
        <v>13.63</v>
      </c>
      <c r="S1047" s="7">
        <f t="shared" si="66"/>
        <v>18.725000000000001</v>
      </c>
      <c r="T1047" s="9">
        <f t="shared" si="67"/>
        <v>0.57873589862463293</v>
      </c>
      <c r="U1047" s="10">
        <f>YEAR(SalesDataTable[[#This Row],[Order Date]])</f>
        <v>2026</v>
      </c>
      <c r="V1047" s="9" t="str">
        <f>"Q"&amp;ROUNDUP(MONTH(SalesDataTable[[#This Row],[Order Date]])/3,0)</f>
        <v>Q2</v>
      </c>
      <c r="W1047" s="6">
        <f>MONTH(SalesDataTable[[#This Row],[Order Date]])</f>
        <v>6</v>
      </c>
      <c r="X1047" s="9" t="str">
        <f>TEXT(SalesDataTable[[#This Row],[Order Date]],"mmm")</f>
        <v>Jun</v>
      </c>
    </row>
    <row r="1048" spans="1:24" ht="15.5">
      <c r="A1048" s="3">
        <v>938</v>
      </c>
      <c r="B1048" s="4">
        <v>46183</v>
      </c>
      <c r="C1048" s="12">
        <f>YEAR(SalesDataTable[[#This Row],[Order Date]])</f>
        <v>2026</v>
      </c>
      <c r="D1048" s="15" t="str">
        <f>"Q"&amp;ROUNDUP(MONTH(SalesDataTable[[#This Row],[Order Date]])/3,0)</f>
        <v>Q2</v>
      </c>
      <c r="E1048" s="12">
        <f>MONTH(SalesDataTable[[#This Row],[Order Date]])</f>
        <v>6</v>
      </c>
      <c r="F1048" s="12" t="str">
        <f>TEXT(SalesDataTable[[#This Row],[Order Date]], "mmm")</f>
        <v>Jun</v>
      </c>
      <c r="G1048" s="5" t="s">
        <v>20</v>
      </c>
      <c r="H1048" s="5" t="s">
        <v>47</v>
      </c>
      <c r="I1048" s="5" t="s">
        <v>19</v>
      </c>
      <c r="J1048" s="5" t="s">
        <v>16</v>
      </c>
      <c r="K1048" s="5" t="s">
        <v>34</v>
      </c>
      <c r="L1048" s="5" t="s">
        <v>45</v>
      </c>
      <c r="M1048" s="6">
        <v>1</v>
      </c>
      <c r="N1048" s="7">
        <v>51.09</v>
      </c>
      <c r="O1048" s="8">
        <v>0</v>
      </c>
      <c r="P1048" s="7">
        <v>22.4</v>
      </c>
      <c r="Q1048" s="7">
        <f t="shared" si="64"/>
        <v>51.09</v>
      </c>
      <c r="R1048" s="7">
        <f t="shared" si="65"/>
        <v>22.4</v>
      </c>
      <c r="S1048" s="7">
        <f t="shared" si="66"/>
        <v>28.690000000000005</v>
      </c>
      <c r="T1048" s="9">
        <f t="shared" si="67"/>
        <v>0.56155803484047762</v>
      </c>
      <c r="U1048" s="10">
        <f>YEAR(SalesDataTable[[#This Row],[Order Date]])</f>
        <v>2026</v>
      </c>
      <c r="V1048" s="9" t="str">
        <f>"Q"&amp;ROUNDUP(MONTH(SalesDataTable[[#This Row],[Order Date]])/3,0)</f>
        <v>Q2</v>
      </c>
      <c r="W1048" s="6">
        <f>MONTH(SalesDataTable[[#This Row],[Order Date]])</f>
        <v>6</v>
      </c>
      <c r="X1048" s="9" t="str">
        <f>TEXT(SalesDataTable[[#This Row],[Order Date]],"mmm")</f>
        <v>Jun</v>
      </c>
    </row>
    <row r="1049" spans="1:24" ht="15.5">
      <c r="A1049" s="3">
        <v>1079</v>
      </c>
      <c r="B1049" s="4">
        <v>46183</v>
      </c>
      <c r="C1049" s="12">
        <f>YEAR(SalesDataTable[[#This Row],[Order Date]])</f>
        <v>2026</v>
      </c>
      <c r="D1049" s="15" t="str">
        <f>"Q"&amp;ROUNDUP(MONTH(SalesDataTable[[#This Row],[Order Date]])/3,0)</f>
        <v>Q2</v>
      </c>
      <c r="E1049" s="12">
        <f>MONTH(SalesDataTable[[#This Row],[Order Date]])</f>
        <v>6</v>
      </c>
      <c r="F1049" s="12" t="str">
        <f>TEXT(SalesDataTable[[#This Row],[Order Date]], "mmm")</f>
        <v>Jun</v>
      </c>
      <c r="G1049" s="5" t="s">
        <v>6</v>
      </c>
      <c r="H1049" s="5" t="s">
        <v>49</v>
      </c>
      <c r="I1049" s="5" t="s">
        <v>19</v>
      </c>
      <c r="J1049" s="5" t="s">
        <v>3</v>
      </c>
      <c r="K1049" s="5" t="s">
        <v>23</v>
      </c>
      <c r="L1049" s="5" t="s">
        <v>29</v>
      </c>
      <c r="M1049" s="6">
        <v>2</v>
      </c>
      <c r="N1049" s="7">
        <v>198.69</v>
      </c>
      <c r="O1049" s="8">
        <v>0.15</v>
      </c>
      <c r="P1049" s="7">
        <v>104.25</v>
      </c>
      <c r="Q1049" s="7">
        <f t="shared" si="64"/>
        <v>337.77299999999997</v>
      </c>
      <c r="R1049" s="7">
        <f t="shared" si="65"/>
        <v>208.5</v>
      </c>
      <c r="S1049" s="7">
        <f t="shared" si="66"/>
        <v>129.27299999999997</v>
      </c>
      <c r="T1049" s="9">
        <f t="shared" si="67"/>
        <v>0.38272153191640534</v>
      </c>
      <c r="U1049" s="10">
        <f>YEAR(SalesDataTable[[#This Row],[Order Date]])</f>
        <v>2026</v>
      </c>
      <c r="V1049" s="9" t="str">
        <f>"Q"&amp;ROUNDUP(MONTH(SalesDataTable[[#This Row],[Order Date]])/3,0)</f>
        <v>Q2</v>
      </c>
      <c r="W1049" s="6">
        <f>MONTH(SalesDataTable[[#This Row],[Order Date]])</f>
        <v>6</v>
      </c>
      <c r="X1049" s="9" t="str">
        <f>TEXT(SalesDataTable[[#This Row],[Order Date]],"mmm")</f>
        <v>Jun</v>
      </c>
    </row>
    <row r="1050" spans="1:24" ht="15.5">
      <c r="A1050" s="3">
        <v>1662</v>
      </c>
      <c r="B1050" s="4">
        <v>46183</v>
      </c>
      <c r="C1050" s="12">
        <f>YEAR(SalesDataTable[[#This Row],[Order Date]])</f>
        <v>2026</v>
      </c>
      <c r="D1050" s="15" t="str">
        <f>"Q"&amp;ROUNDUP(MONTH(SalesDataTable[[#This Row],[Order Date]])/3,0)</f>
        <v>Q2</v>
      </c>
      <c r="E1050" s="12">
        <f>MONTH(SalesDataTable[[#This Row],[Order Date]])</f>
        <v>6</v>
      </c>
      <c r="F1050" s="12" t="str">
        <f>TEXT(SalesDataTable[[#This Row],[Order Date]], "mmm")</f>
        <v>Jun</v>
      </c>
      <c r="G1050" s="5" t="s">
        <v>6</v>
      </c>
      <c r="H1050" s="5" t="s">
        <v>27</v>
      </c>
      <c r="I1050" s="5" t="s">
        <v>19</v>
      </c>
      <c r="J1050" s="5" t="s">
        <v>13</v>
      </c>
      <c r="K1050" s="5" t="s">
        <v>4</v>
      </c>
      <c r="L1050" s="5" t="s">
        <v>5</v>
      </c>
      <c r="M1050" s="6">
        <v>3</v>
      </c>
      <c r="N1050" s="7">
        <v>83.45</v>
      </c>
      <c r="O1050" s="8">
        <v>0</v>
      </c>
      <c r="P1050" s="7">
        <v>43.73</v>
      </c>
      <c r="Q1050" s="7">
        <f t="shared" si="64"/>
        <v>250.35000000000002</v>
      </c>
      <c r="R1050" s="7">
        <f t="shared" si="65"/>
        <v>131.19</v>
      </c>
      <c r="S1050" s="7">
        <f t="shared" si="66"/>
        <v>119.16000000000003</v>
      </c>
      <c r="T1050" s="9">
        <f t="shared" si="67"/>
        <v>0.47597363690832839</v>
      </c>
      <c r="U1050" s="10">
        <f>YEAR(SalesDataTable[[#This Row],[Order Date]])</f>
        <v>2026</v>
      </c>
      <c r="V1050" s="9" t="str">
        <f>"Q"&amp;ROUNDUP(MONTH(SalesDataTable[[#This Row],[Order Date]])/3,0)</f>
        <v>Q2</v>
      </c>
      <c r="W1050" s="6">
        <f>MONTH(SalesDataTable[[#This Row],[Order Date]])</f>
        <v>6</v>
      </c>
      <c r="X1050" s="9" t="str">
        <f>TEXT(SalesDataTable[[#This Row],[Order Date]],"mmm")</f>
        <v>Jun</v>
      </c>
    </row>
    <row r="1051" spans="1:24" ht="15.5">
      <c r="A1051" s="3">
        <v>2748</v>
      </c>
      <c r="B1051" s="4">
        <v>46183</v>
      </c>
      <c r="C1051" s="12">
        <f>YEAR(SalesDataTable[[#This Row],[Order Date]])</f>
        <v>2026</v>
      </c>
      <c r="D1051" s="15" t="str">
        <f>"Q"&amp;ROUNDUP(MONTH(SalesDataTable[[#This Row],[Order Date]])/3,0)</f>
        <v>Q2</v>
      </c>
      <c r="E1051" s="12">
        <f>MONTH(SalesDataTable[[#This Row],[Order Date]])</f>
        <v>6</v>
      </c>
      <c r="F1051" s="12" t="str">
        <f>TEXT(SalesDataTable[[#This Row],[Order Date]], "mmm")</f>
        <v>Jun</v>
      </c>
      <c r="G1051" s="5" t="s">
        <v>11</v>
      </c>
      <c r="H1051" s="5" t="s">
        <v>12</v>
      </c>
      <c r="I1051" s="5" t="s">
        <v>2</v>
      </c>
      <c r="J1051" s="5" t="s">
        <v>13</v>
      </c>
      <c r="K1051" s="5" t="s">
        <v>34</v>
      </c>
      <c r="L1051" s="5" t="s">
        <v>35</v>
      </c>
      <c r="M1051" s="6">
        <v>2</v>
      </c>
      <c r="N1051" s="7">
        <v>40.86</v>
      </c>
      <c r="O1051" s="8">
        <v>0</v>
      </c>
      <c r="P1051" s="7">
        <v>14.59</v>
      </c>
      <c r="Q1051" s="7">
        <f t="shared" si="64"/>
        <v>81.72</v>
      </c>
      <c r="R1051" s="7">
        <f t="shared" si="65"/>
        <v>29.18</v>
      </c>
      <c r="S1051" s="7">
        <f t="shared" si="66"/>
        <v>52.54</v>
      </c>
      <c r="T1051" s="9">
        <f t="shared" si="67"/>
        <v>0.64292706803720023</v>
      </c>
      <c r="U1051" s="10">
        <f>YEAR(SalesDataTable[[#This Row],[Order Date]])</f>
        <v>2026</v>
      </c>
      <c r="V1051" s="9" t="str">
        <f>"Q"&amp;ROUNDUP(MONTH(SalesDataTable[[#This Row],[Order Date]])/3,0)</f>
        <v>Q2</v>
      </c>
      <c r="W1051" s="6">
        <f>MONTH(SalesDataTable[[#This Row],[Order Date]])</f>
        <v>6</v>
      </c>
      <c r="X1051" s="9" t="str">
        <f>TEXT(SalesDataTable[[#This Row],[Order Date]],"mmm")</f>
        <v>Jun</v>
      </c>
    </row>
    <row r="1052" spans="1:24" ht="15.5">
      <c r="A1052" s="3">
        <v>3354</v>
      </c>
      <c r="B1052" s="4">
        <v>46183</v>
      </c>
      <c r="C1052" s="12">
        <f>YEAR(SalesDataTable[[#This Row],[Order Date]])</f>
        <v>2026</v>
      </c>
      <c r="D1052" s="15" t="str">
        <f>"Q"&amp;ROUNDUP(MONTH(SalesDataTable[[#This Row],[Order Date]])/3,0)</f>
        <v>Q2</v>
      </c>
      <c r="E1052" s="12">
        <f>MONTH(SalesDataTable[[#This Row],[Order Date]])</f>
        <v>6</v>
      </c>
      <c r="F1052" s="12" t="str">
        <f>TEXT(SalesDataTable[[#This Row],[Order Date]], "mmm")</f>
        <v>Jun</v>
      </c>
      <c r="G1052" s="5" t="s">
        <v>6</v>
      </c>
      <c r="H1052" s="5" t="s">
        <v>27</v>
      </c>
      <c r="I1052" s="5" t="s">
        <v>19</v>
      </c>
      <c r="J1052" s="5" t="s">
        <v>13</v>
      </c>
      <c r="K1052" s="5" t="s">
        <v>23</v>
      </c>
      <c r="L1052" s="5" t="s">
        <v>40</v>
      </c>
      <c r="M1052" s="6">
        <v>1</v>
      </c>
      <c r="N1052" s="7">
        <v>82.21</v>
      </c>
      <c r="O1052" s="8">
        <v>0.05</v>
      </c>
      <c r="P1052" s="7">
        <v>39.04</v>
      </c>
      <c r="Q1052" s="7">
        <f t="shared" si="64"/>
        <v>78.099499999999992</v>
      </c>
      <c r="R1052" s="7">
        <f t="shared" si="65"/>
        <v>39.04</v>
      </c>
      <c r="S1052" s="7">
        <f t="shared" si="66"/>
        <v>39.059499999999993</v>
      </c>
      <c r="T1052" s="9">
        <f t="shared" si="67"/>
        <v>0.50012484074802011</v>
      </c>
      <c r="U1052" s="10">
        <f>YEAR(SalesDataTable[[#This Row],[Order Date]])</f>
        <v>2026</v>
      </c>
      <c r="V1052" s="9" t="str">
        <f>"Q"&amp;ROUNDUP(MONTH(SalesDataTable[[#This Row],[Order Date]])/3,0)</f>
        <v>Q2</v>
      </c>
      <c r="W1052" s="6">
        <f>MONTH(SalesDataTable[[#This Row],[Order Date]])</f>
        <v>6</v>
      </c>
      <c r="X1052" s="9" t="str">
        <f>TEXT(SalesDataTable[[#This Row],[Order Date]],"mmm")</f>
        <v>Jun</v>
      </c>
    </row>
    <row r="1053" spans="1:24" ht="15.5">
      <c r="A1053" s="3">
        <v>3532</v>
      </c>
      <c r="B1053" s="4">
        <v>46183</v>
      </c>
      <c r="C1053" s="12">
        <f>YEAR(SalesDataTable[[#This Row],[Order Date]])</f>
        <v>2026</v>
      </c>
      <c r="D1053" s="15" t="str">
        <f>"Q"&amp;ROUNDUP(MONTH(SalesDataTable[[#This Row],[Order Date]])/3,0)</f>
        <v>Q2</v>
      </c>
      <c r="E1053" s="12">
        <f>MONTH(SalesDataTable[[#This Row],[Order Date]])</f>
        <v>6</v>
      </c>
      <c r="F1053" s="12" t="str">
        <f>TEXT(SalesDataTable[[#This Row],[Order Date]], "mmm")</f>
        <v>Jun</v>
      </c>
      <c r="G1053" s="5" t="s">
        <v>11</v>
      </c>
      <c r="H1053" s="5" t="s">
        <v>39</v>
      </c>
      <c r="I1053" s="5" t="s">
        <v>28</v>
      </c>
      <c r="J1053" s="5" t="s">
        <v>16</v>
      </c>
      <c r="K1053" s="5" t="s">
        <v>34</v>
      </c>
      <c r="L1053" s="5" t="s">
        <v>42</v>
      </c>
      <c r="M1053" s="6">
        <v>1</v>
      </c>
      <c r="N1053" s="7">
        <v>35.93</v>
      </c>
      <c r="O1053" s="8">
        <v>0.1</v>
      </c>
      <c r="P1053" s="7">
        <v>13.52</v>
      </c>
      <c r="Q1053" s="7">
        <f t="shared" si="64"/>
        <v>32.337000000000003</v>
      </c>
      <c r="R1053" s="7">
        <f t="shared" si="65"/>
        <v>13.52</v>
      </c>
      <c r="S1053" s="7">
        <f t="shared" si="66"/>
        <v>18.817000000000004</v>
      </c>
      <c r="T1053" s="9">
        <f t="shared" si="67"/>
        <v>0.58190308315551853</v>
      </c>
      <c r="U1053" s="10">
        <f>YEAR(SalesDataTable[[#This Row],[Order Date]])</f>
        <v>2026</v>
      </c>
      <c r="V1053" s="9" t="str">
        <f>"Q"&amp;ROUNDUP(MONTH(SalesDataTable[[#This Row],[Order Date]])/3,0)</f>
        <v>Q2</v>
      </c>
      <c r="W1053" s="6">
        <f>MONTH(SalesDataTable[[#This Row],[Order Date]])</f>
        <v>6</v>
      </c>
      <c r="X1053" s="9" t="str">
        <f>TEXT(SalesDataTable[[#This Row],[Order Date]],"mmm")</f>
        <v>Jun</v>
      </c>
    </row>
    <row r="1054" spans="1:24" ht="15.5">
      <c r="A1054" s="3">
        <v>3636</v>
      </c>
      <c r="B1054" s="4">
        <v>46183</v>
      </c>
      <c r="C1054" s="12">
        <f>YEAR(SalesDataTable[[#This Row],[Order Date]])</f>
        <v>2026</v>
      </c>
      <c r="D1054" s="15" t="str">
        <f>"Q"&amp;ROUNDUP(MONTH(SalesDataTable[[#This Row],[Order Date]])/3,0)</f>
        <v>Q2</v>
      </c>
      <c r="E1054" s="12">
        <f>MONTH(SalesDataTable[[#This Row],[Order Date]])</f>
        <v>6</v>
      </c>
      <c r="F1054" s="12" t="str">
        <f>TEXT(SalesDataTable[[#This Row],[Order Date]], "mmm")</f>
        <v>Jun</v>
      </c>
      <c r="G1054" s="5" t="s">
        <v>0</v>
      </c>
      <c r="H1054" s="5" t="s">
        <v>1</v>
      </c>
      <c r="I1054" s="5" t="s">
        <v>28</v>
      </c>
      <c r="J1054" s="5" t="s">
        <v>13</v>
      </c>
      <c r="K1054" s="5" t="s">
        <v>14</v>
      </c>
      <c r="L1054" s="5" t="s">
        <v>48</v>
      </c>
      <c r="M1054" s="6">
        <v>2</v>
      </c>
      <c r="N1054" s="7">
        <v>164.77</v>
      </c>
      <c r="O1054" s="8">
        <v>0</v>
      </c>
      <c r="P1054" s="7">
        <v>89.07</v>
      </c>
      <c r="Q1054" s="7">
        <f t="shared" si="64"/>
        <v>329.54</v>
      </c>
      <c r="R1054" s="7">
        <f t="shared" si="65"/>
        <v>178.14</v>
      </c>
      <c r="S1054" s="7">
        <f t="shared" si="66"/>
        <v>151.40000000000003</v>
      </c>
      <c r="T1054" s="9">
        <f t="shared" si="67"/>
        <v>0.45942829398555568</v>
      </c>
      <c r="U1054" s="10">
        <f>YEAR(SalesDataTable[[#This Row],[Order Date]])</f>
        <v>2026</v>
      </c>
      <c r="V1054" s="9" t="str">
        <f>"Q"&amp;ROUNDUP(MONTH(SalesDataTable[[#This Row],[Order Date]])/3,0)</f>
        <v>Q2</v>
      </c>
      <c r="W1054" s="6">
        <f>MONTH(SalesDataTable[[#This Row],[Order Date]])</f>
        <v>6</v>
      </c>
      <c r="X1054" s="9" t="str">
        <f>TEXT(SalesDataTable[[#This Row],[Order Date]],"mmm")</f>
        <v>Jun</v>
      </c>
    </row>
    <row r="1055" spans="1:24" ht="15.5">
      <c r="A1055" s="3">
        <v>3810</v>
      </c>
      <c r="B1055" s="4">
        <v>46183</v>
      </c>
      <c r="C1055" s="12">
        <f>YEAR(SalesDataTable[[#This Row],[Order Date]])</f>
        <v>2026</v>
      </c>
      <c r="D1055" s="15" t="str">
        <f>"Q"&amp;ROUNDUP(MONTH(SalesDataTable[[#This Row],[Order Date]])/3,0)</f>
        <v>Q2</v>
      </c>
      <c r="E1055" s="12">
        <f>MONTH(SalesDataTable[[#This Row],[Order Date]])</f>
        <v>6</v>
      </c>
      <c r="F1055" s="12" t="str">
        <f>TEXT(SalesDataTable[[#This Row],[Order Date]], "mmm")</f>
        <v>Jun</v>
      </c>
      <c r="G1055" s="5" t="s">
        <v>11</v>
      </c>
      <c r="H1055" s="5" t="s">
        <v>12</v>
      </c>
      <c r="I1055" s="5" t="s">
        <v>8</v>
      </c>
      <c r="J1055" s="5" t="s">
        <v>16</v>
      </c>
      <c r="K1055" s="5" t="s">
        <v>14</v>
      </c>
      <c r="L1055" s="5" t="s">
        <v>32</v>
      </c>
      <c r="M1055" s="6">
        <v>4</v>
      </c>
      <c r="N1055" s="7">
        <v>47.36</v>
      </c>
      <c r="O1055" s="8">
        <v>0.1</v>
      </c>
      <c r="P1055" s="7">
        <v>18.87</v>
      </c>
      <c r="Q1055" s="7">
        <f t="shared" si="64"/>
        <v>170.49600000000001</v>
      </c>
      <c r="R1055" s="7">
        <f t="shared" si="65"/>
        <v>75.48</v>
      </c>
      <c r="S1055" s="7">
        <f t="shared" si="66"/>
        <v>95.016000000000005</v>
      </c>
      <c r="T1055" s="9">
        <f t="shared" si="67"/>
        <v>0.55729166666666663</v>
      </c>
      <c r="U1055" s="10">
        <f>YEAR(SalesDataTable[[#This Row],[Order Date]])</f>
        <v>2026</v>
      </c>
      <c r="V1055" s="9" t="str">
        <f>"Q"&amp;ROUNDUP(MONTH(SalesDataTable[[#This Row],[Order Date]])/3,0)</f>
        <v>Q2</v>
      </c>
      <c r="W1055" s="6">
        <f>MONTH(SalesDataTable[[#This Row],[Order Date]])</f>
        <v>6</v>
      </c>
      <c r="X1055" s="9" t="str">
        <f>TEXT(SalesDataTable[[#This Row],[Order Date]],"mmm")</f>
        <v>Jun</v>
      </c>
    </row>
    <row r="1056" spans="1:24" ht="15.5">
      <c r="A1056" s="3">
        <v>4137</v>
      </c>
      <c r="B1056" s="4">
        <v>46183</v>
      </c>
      <c r="C1056" s="12">
        <f>YEAR(SalesDataTable[[#This Row],[Order Date]])</f>
        <v>2026</v>
      </c>
      <c r="D1056" s="15" t="str">
        <f>"Q"&amp;ROUNDUP(MONTH(SalesDataTable[[#This Row],[Order Date]])/3,0)</f>
        <v>Q2</v>
      </c>
      <c r="E1056" s="12">
        <f>MONTH(SalesDataTable[[#This Row],[Order Date]])</f>
        <v>6</v>
      </c>
      <c r="F1056" s="12" t="str">
        <f>TEXT(SalesDataTable[[#This Row],[Order Date]], "mmm")</f>
        <v>Jun</v>
      </c>
      <c r="G1056" s="5" t="s">
        <v>20</v>
      </c>
      <c r="H1056" s="5" t="s">
        <v>33</v>
      </c>
      <c r="I1056" s="5" t="s">
        <v>2</v>
      </c>
      <c r="J1056" s="5" t="s">
        <v>3</v>
      </c>
      <c r="K1056" s="5" t="s">
        <v>9</v>
      </c>
      <c r="L1056" s="5" t="s">
        <v>10</v>
      </c>
      <c r="M1056" s="6">
        <v>1</v>
      </c>
      <c r="N1056" s="7">
        <v>90.7</v>
      </c>
      <c r="O1056" s="8">
        <v>0</v>
      </c>
      <c r="P1056" s="7">
        <v>44.18</v>
      </c>
      <c r="Q1056" s="7">
        <f t="shared" si="64"/>
        <v>90.7</v>
      </c>
      <c r="R1056" s="7">
        <f t="shared" si="65"/>
        <v>44.18</v>
      </c>
      <c r="S1056" s="7">
        <f t="shared" si="66"/>
        <v>46.52</v>
      </c>
      <c r="T1056" s="9">
        <f t="shared" si="67"/>
        <v>0.51289966923925034</v>
      </c>
      <c r="U1056" s="10">
        <f>YEAR(SalesDataTable[[#This Row],[Order Date]])</f>
        <v>2026</v>
      </c>
      <c r="V1056" s="9" t="str">
        <f>"Q"&amp;ROUNDUP(MONTH(SalesDataTable[[#This Row],[Order Date]])/3,0)</f>
        <v>Q2</v>
      </c>
      <c r="W1056" s="6">
        <f>MONTH(SalesDataTable[[#This Row],[Order Date]])</f>
        <v>6</v>
      </c>
      <c r="X1056" s="9" t="str">
        <f>TEXT(SalesDataTable[[#This Row],[Order Date]],"mmm")</f>
        <v>Jun</v>
      </c>
    </row>
    <row r="1057" spans="1:24" ht="15.5">
      <c r="A1057" s="3">
        <v>4303</v>
      </c>
      <c r="B1057" s="4">
        <v>46183</v>
      </c>
      <c r="C1057" s="12">
        <f>YEAR(SalesDataTable[[#This Row],[Order Date]])</f>
        <v>2026</v>
      </c>
      <c r="D1057" s="15" t="str">
        <f>"Q"&amp;ROUNDUP(MONTH(SalesDataTable[[#This Row],[Order Date]])/3,0)</f>
        <v>Q2</v>
      </c>
      <c r="E1057" s="12">
        <f>MONTH(SalesDataTable[[#This Row],[Order Date]])</f>
        <v>6</v>
      </c>
      <c r="F1057" s="12" t="str">
        <f>TEXT(SalesDataTable[[#This Row],[Order Date]], "mmm")</f>
        <v>Jun</v>
      </c>
      <c r="G1057" s="5" t="s">
        <v>11</v>
      </c>
      <c r="H1057" s="5" t="s">
        <v>39</v>
      </c>
      <c r="I1057" s="5" t="s">
        <v>28</v>
      </c>
      <c r="J1057" s="5" t="s">
        <v>3</v>
      </c>
      <c r="K1057" s="5" t="s">
        <v>14</v>
      </c>
      <c r="L1057" s="5" t="s">
        <v>32</v>
      </c>
      <c r="M1057" s="6">
        <v>1</v>
      </c>
      <c r="N1057" s="7">
        <v>45.59</v>
      </c>
      <c r="O1057" s="8">
        <v>0</v>
      </c>
      <c r="P1057" s="7">
        <v>18.57</v>
      </c>
      <c r="Q1057" s="7">
        <f t="shared" si="64"/>
        <v>45.59</v>
      </c>
      <c r="R1057" s="7">
        <f t="shared" si="65"/>
        <v>18.57</v>
      </c>
      <c r="S1057" s="7">
        <f t="shared" si="66"/>
        <v>27.020000000000003</v>
      </c>
      <c r="T1057" s="9">
        <f t="shared" si="67"/>
        <v>0.59267383198069756</v>
      </c>
      <c r="U1057" s="10">
        <f>YEAR(SalesDataTable[[#This Row],[Order Date]])</f>
        <v>2026</v>
      </c>
      <c r="V1057" s="9" t="str">
        <f>"Q"&amp;ROUNDUP(MONTH(SalesDataTable[[#This Row],[Order Date]])/3,0)</f>
        <v>Q2</v>
      </c>
      <c r="W1057" s="6">
        <f>MONTH(SalesDataTable[[#This Row],[Order Date]])</f>
        <v>6</v>
      </c>
      <c r="X1057" s="9" t="str">
        <f>TEXT(SalesDataTable[[#This Row],[Order Date]],"mmm")</f>
        <v>Jun</v>
      </c>
    </row>
    <row r="1058" spans="1:24" ht="15.5">
      <c r="A1058" s="3">
        <v>4991</v>
      </c>
      <c r="B1058" s="4">
        <v>46183</v>
      </c>
      <c r="C1058" s="12">
        <f>YEAR(SalesDataTable[[#This Row],[Order Date]])</f>
        <v>2026</v>
      </c>
      <c r="D1058" s="15" t="str">
        <f>"Q"&amp;ROUNDUP(MONTH(SalesDataTable[[#This Row],[Order Date]])/3,0)</f>
        <v>Q2</v>
      </c>
      <c r="E1058" s="12">
        <f>MONTH(SalesDataTable[[#This Row],[Order Date]])</f>
        <v>6</v>
      </c>
      <c r="F1058" s="12" t="str">
        <f>TEXT(SalesDataTable[[#This Row],[Order Date]], "mmm")</f>
        <v>Jun</v>
      </c>
      <c r="G1058" s="5" t="s">
        <v>20</v>
      </c>
      <c r="H1058" s="5" t="s">
        <v>21</v>
      </c>
      <c r="I1058" s="5" t="s">
        <v>2</v>
      </c>
      <c r="J1058" s="5" t="s">
        <v>13</v>
      </c>
      <c r="K1058" s="5" t="s">
        <v>9</v>
      </c>
      <c r="L1058" s="5" t="s">
        <v>17</v>
      </c>
      <c r="M1058" s="6">
        <v>3</v>
      </c>
      <c r="N1058" s="7">
        <v>146.55000000000001</v>
      </c>
      <c r="O1058" s="8">
        <v>0.1</v>
      </c>
      <c r="P1058" s="7">
        <v>79.59</v>
      </c>
      <c r="Q1058" s="7">
        <f t="shared" si="64"/>
        <v>395.68500000000006</v>
      </c>
      <c r="R1058" s="7">
        <f t="shared" si="65"/>
        <v>238.77</v>
      </c>
      <c r="S1058" s="7">
        <f t="shared" si="66"/>
        <v>156.91500000000005</v>
      </c>
      <c r="T1058" s="9">
        <f t="shared" si="67"/>
        <v>0.39656544978960545</v>
      </c>
      <c r="U1058" s="10">
        <f>YEAR(SalesDataTable[[#This Row],[Order Date]])</f>
        <v>2026</v>
      </c>
      <c r="V1058" s="9" t="str">
        <f>"Q"&amp;ROUNDUP(MONTH(SalesDataTable[[#This Row],[Order Date]])/3,0)</f>
        <v>Q2</v>
      </c>
      <c r="W1058" s="6">
        <f>MONTH(SalesDataTable[[#This Row],[Order Date]])</f>
        <v>6</v>
      </c>
      <c r="X1058" s="9" t="str">
        <f>TEXT(SalesDataTable[[#This Row],[Order Date]],"mmm")</f>
        <v>Jun</v>
      </c>
    </row>
    <row r="1059" spans="1:24" ht="15.5">
      <c r="A1059" s="3">
        <v>39</v>
      </c>
      <c r="B1059" s="4">
        <v>46184</v>
      </c>
      <c r="C1059" s="12">
        <f>YEAR(SalesDataTable[[#This Row],[Order Date]])</f>
        <v>2026</v>
      </c>
      <c r="D1059" s="15" t="str">
        <f>"Q"&amp;ROUNDUP(MONTH(SalesDataTable[[#This Row],[Order Date]])/3,0)</f>
        <v>Q2</v>
      </c>
      <c r="E1059" s="12">
        <f>MONTH(SalesDataTable[[#This Row],[Order Date]])</f>
        <v>6</v>
      </c>
      <c r="F1059" s="12" t="str">
        <f>TEXT(SalesDataTable[[#This Row],[Order Date]], "mmm")</f>
        <v>Jun</v>
      </c>
      <c r="G1059" s="5" t="s">
        <v>20</v>
      </c>
      <c r="H1059" s="5" t="s">
        <v>33</v>
      </c>
      <c r="I1059" s="5" t="s">
        <v>28</v>
      </c>
      <c r="J1059" s="5" t="s">
        <v>16</v>
      </c>
      <c r="K1059" s="5" t="s">
        <v>4</v>
      </c>
      <c r="L1059" s="5" t="s">
        <v>26</v>
      </c>
      <c r="M1059" s="6">
        <v>4</v>
      </c>
      <c r="N1059" s="7">
        <v>40.33</v>
      </c>
      <c r="O1059" s="8">
        <v>0.1</v>
      </c>
      <c r="P1059" s="7">
        <v>17.170000000000002</v>
      </c>
      <c r="Q1059" s="7">
        <f t="shared" si="64"/>
        <v>145.18799999999999</v>
      </c>
      <c r="R1059" s="7">
        <f t="shared" si="65"/>
        <v>68.680000000000007</v>
      </c>
      <c r="S1059" s="7">
        <f t="shared" si="66"/>
        <v>76.507999999999981</v>
      </c>
      <c r="T1059" s="9">
        <f t="shared" si="67"/>
        <v>0.52695815081136177</v>
      </c>
      <c r="U1059" s="10">
        <f>YEAR(SalesDataTable[[#This Row],[Order Date]])</f>
        <v>2026</v>
      </c>
      <c r="V1059" s="9" t="str">
        <f>"Q"&amp;ROUNDUP(MONTH(SalesDataTable[[#This Row],[Order Date]])/3,0)</f>
        <v>Q2</v>
      </c>
      <c r="W1059" s="6">
        <f>MONTH(SalesDataTable[[#This Row],[Order Date]])</f>
        <v>6</v>
      </c>
      <c r="X1059" s="9" t="str">
        <f>TEXT(SalesDataTable[[#This Row],[Order Date]],"mmm")</f>
        <v>Jun</v>
      </c>
    </row>
    <row r="1060" spans="1:24" ht="15.5">
      <c r="A1060" s="3">
        <v>206</v>
      </c>
      <c r="B1060" s="4">
        <v>46184</v>
      </c>
      <c r="C1060" s="12">
        <f>YEAR(SalesDataTable[[#This Row],[Order Date]])</f>
        <v>2026</v>
      </c>
      <c r="D1060" s="15" t="str">
        <f>"Q"&amp;ROUNDUP(MONTH(SalesDataTable[[#This Row],[Order Date]])/3,0)</f>
        <v>Q2</v>
      </c>
      <c r="E1060" s="12">
        <f>MONTH(SalesDataTable[[#This Row],[Order Date]])</f>
        <v>6</v>
      </c>
      <c r="F1060" s="12" t="str">
        <f>TEXT(SalesDataTable[[#This Row],[Order Date]], "mmm")</f>
        <v>Jun</v>
      </c>
      <c r="G1060" s="5" t="s">
        <v>0</v>
      </c>
      <c r="H1060" s="5" t="s">
        <v>1</v>
      </c>
      <c r="I1060" s="5" t="s">
        <v>19</v>
      </c>
      <c r="J1060" s="5" t="s">
        <v>13</v>
      </c>
      <c r="K1060" s="5" t="s">
        <v>4</v>
      </c>
      <c r="L1060" s="5" t="s">
        <v>22</v>
      </c>
      <c r="M1060" s="6">
        <v>2</v>
      </c>
      <c r="N1060" s="7">
        <v>51.83</v>
      </c>
      <c r="O1060" s="8">
        <v>0.1</v>
      </c>
      <c r="P1060" s="7">
        <v>23.1</v>
      </c>
      <c r="Q1060" s="7">
        <f t="shared" si="64"/>
        <v>93.293999999999997</v>
      </c>
      <c r="R1060" s="7">
        <f t="shared" si="65"/>
        <v>46.2</v>
      </c>
      <c r="S1060" s="7">
        <f t="shared" si="66"/>
        <v>47.093999999999994</v>
      </c>
      <c r="T1060" s="9">
        <f t="shared" si="67"/>
        <v>0.50479130490706792</v>
      </c>
      <c r="U1060" s="10">
        <f>YEAR(SalesDataTable[[#This Row],[Order Date]])</f>
        <v>2026</v>
      </c>
      <c r="V1060" s="9" t="str">
        <f>"Q"&amp;ROUNDUP(MONTH(SalesDataTable[[#This Row],[Order Date]])/3,0)</f>
        <v>Q2</v>
      </c>
      <c r="W1060" s="6">
        <f>MONTH(SalesDataTable[[#This Row],[Order Date]])</f>
        <v>6</v>
      </c>
      <c r="X1060" s="9" t="str">
        <f>TEXT(SalesDataTable[[#This Row],[Order Date]],"mmm")</f>
        <v>Jun</v>
      </c>
    </row>
    <row r="1061" spans="1:24" ht="15.5">
      <c r="A1061" s="3">
        <v>397</v>
      </c>
      <c r="B1061" s="4">
        <v>46184</v>
      </c>
      <c r="C1061" s="12">
        <f>YEAR(SalesDataTable[[#This Row],[Order Date]])</f>
        <v>2026</v>
      </c>
      <c r="D1061" s="15" t="str">
        <f>"Q"&amp;ROUNDUP(MONTH(SalesDataTable[[#This Row],[Order Date]])/3,0)</f>
        <v>Q2</v>
      </c>
      <c r="E1061" s="12">
        <f>MONTH(SalesDataTable[[#This Row],[Order Date]])</f>
        <v>6</v>
      </c>
      <c r="F1061" s="12" t="str">
        <f>TEXT(SalesDataTable[[#This Row],[Order Date]], "mmm")</f>
        <v>Jun</v>
      </c>
      <c r="G1061" s="5" t="s">
        <v>20</v>
      </c>
      <c r="H1061" s="5" t="s">
        <v>33</v>
      </c>
      <c r="I1061" s="5" t="s">
        <v>2</v>
      </c>
      <c r="J1061" s="5" t="s">
        <v>16</v>
      </c>
      <c r="K1061" s="5" t="s">
        <v>23</v>
      </c>
      <c r="L1061" s="5" t="s">
        <v>51</v>
      </c>
      <c r="M1061" s="6">
        <v>2</v>
      </c>
      <c r="N1061" s="7">
        <v>121.19</v>
      </c>
      <c r="O1061" s="8">
        <v>0.05</v>
      </c>
      <c r="P1061" s="7">
        <v>58.91</v>
      </c>
      <c r="Q1061" s="7">
        <f t="shared" si="64"/>
        <v>230.261</v>
      </c>
      <c r="R1061" s="7">
        <f t="shared" si="65"/>
        <v>117.82</v>
      </c>
      <c r="S1061" s="7">
        <f t="shared" si="66"/>
        <v>112.441</v>
      </c>
      <c r="T1061" s="9">
        <f t="shared" si="67"/>
        <v>0.48831977625390321</v>
      </c>
      <c r="U1061" s="10">
        <f>YEAR(SalesDataTable[[#This Row],[Order Date]])</f>
        <v>2026</v>
      </c>
      <c r="V1061" s="9" t="str">
        <f>"Q"&amp;ROUNDUP(MONTH(SalesDataTable[[#This Row],[Order Date]])/3,0)</f>
        <v>Q2</v>
      </c>
      <c r="W1061" s="6">
        <f>MONTH(SalesDataTable[[#This Row],[Order Date]])</f>
        <v>6</v>
      </c>
      <c r="X1061" s="9" t="str">
        <f>TEXT(SalesDataTable[[#This Row],[Order Date]],"mmm")</f>
        <v>Jun</v>
      </c>
    </row>
    <row r="1062" spans="1:24" ht="15.5">
      <c r="A1062" s="3">
        <v>763</v>
      </c>
      <c r="B1062" s="4">
        <v>46184</v>
      </c>
      <c r="C1062" s="12">
        <f>YEAR(SalesDataTable[[#This Row],[Order Date]])</f>
        <v>2026</v>
      </c>
      <c r="D1062" s="15" t="str">
        <f>"Q"&amp;ROUNDUP(MONTH(SalesDataTable[[#This Row],[Order Date]])/3,0)</f>
        <v>Q2</v>
      </c>
      <c r="E1062" s="12">
        <f>MONTH(SalesDataTable[[#This Row],[Order Date]])</f>
        <v>6</v>
      </c>
      <c r="F1062" s="12" t="str">
        <f>TEXT(SalesDataTable[[#This Row],[Order Date]], "mmm")</f>
        <v>Jun</v>
      </c>
      <c r="G1062" s="5" t="s">
        <v>20</v>
      </c>
      <c r="H1062" s="5" t="s">
        <v>47</v>
      </c>
      <c r="I1062" s="5" t="s">
        <v>19</v>
      </c>
      <c r="J1062" s="5" t="s">
        <v>13</v>
      </c>
      <c r="K1062" s="5" t="s">
        <v>9</v>
      </c>
      <c r="L1062" s="5" t="s">
        <v>37</v>
      </c>
      <c r="M1062" s="6">
        <v>1</v>
      </c>
      <c r="N1062" s="7">
        <v>154.09</v>
      </c>
      <c r="O1062" s="8">
        <v>0</v>
      </c>
      <c r="P1062" s="7">
        <v>77.37</v>
      </c>
      <c r="Q1062" s="7">
        <f t="shared" si="64"/>
        <v>154.09</v>
      </c>
      <c r="R1062" s="7">
        <f t="shared" si="65"/>
        <v>77.37</v>
      </c>
      <c r="S1062" s="7">
        <f t="shared" si="66"/>
        <v>76.72</v>
      </c>
      <c r="T1062" s="9">
        <f t="shared" si="67"/>
        <v>0.49789084301382308</v>
      </c>
      <c r="U1062" s="10">
        <f>YEAR(SalesDataTable[[#This Row],[Order Date]])</f>
        <v>2026</v>
      </c>
      <c r="V1062" s="9" t="str">
        <f>"Q"&amp;ROUNDUP(MONTH(SalesDataTable[[#This Row],[Order Date]])/3,0)</f>
        <v>Q2</v>
      </c>
      <c r="W1062" s="6">
        <f>MONTH(SalesDataTable[[#This Row],[Order Date]])</f>
        <v>6</v>
      </c>
      <c r="X1062" s="9" t="str">
        <f>TEXT(SalesDataTable[[#This Row],[Order Date]],"mmm")</f>
        <v>Jun</v>
      </c>
    </row>
    <row r="1063" spans="1:24" ht="15.5">
      <c r="A1063" s="3">
        <v>1059</v>
      </c>
      <c r="B1063" s="4">
        <v>46184</v>
      </c>
      <c r="C1063" s="12">
        <f>YEAR(SalesDataTable[[#This Row],[Order Date]])</f>
        <v>2026</v>
      </c>
      <c r="D1063" s="15" t="str">
        <f>"Q"&amp;ROUNDUP(MONTH(SalesDataTable[[#This Row],[Order Date]])/3,0)</f>
        <v>Q2</v>
      </c>
      <c r="E1063" s="12">
        <f>MONTH(SalesDataTable[[#This Row],[Order Date]])</f>
        <v>6</v>
      </c>
      <c r="F1063" s="12" t="str">
        <f>TEXT(SalesDataTable[[#This Row],[Order Date]], "mmm")</f>
        <v>Jun</v>
      </c>
      <c r="G1063" s="5" t="s">
        <v>0</v>
      </c>
      <c r="H1063" s="5" t="s">
        <v>1</v>
      </c>
      <c r="I1063" s="5" t="s">
        <v>2</v>
      </c>
      <c r="J1063" s="5" t="s">
        <v>13</v>
      </c>
      <c r="K1063" s="5" t="s">
        <v>4</v>
      </c>
      <c r="L1063" s="5" t="s">
        <v>5</v>
      </c>
      <c r="M1063" s="6">
        <v>1</v>
      </c>
      <c r="N1063" s="7">
        <v>80.64</v>
      </c>
      <c r="O1063" s="8">
        <v>0.05</v>
      </c>
      <c r="P1063" s="7">
        <v>43.85</v>
      </c>
      <c r="Q1063" s="7">
        <f t="shared" si="64"/>
        <v>76.60799999999999</v>
      </c>
      <c r="R1063" s="7">
        <f t="shared" si="65"/>
        <v>43.85</v>
      </c>
      <c r="S1063" s="7">
        <f t="shared" si="66"/>
        <v>32.757999999999988</v>
      </c>
      <c r="T1063" s="9">
        <f t="shared" si="67"/>
        <v>0.42760547201336668</v>
      </c>
      <c r="U1063" s="10">
        <f>YEAR(SalesDataTable[[#This Row],[Order Date]])</f>
        <v>2026</v>
      </c>
      <c r="V1063" s="9" t="str">
        <f>"Q"&amp;ROUNDUP(MONTH(SalesDataTable[[#This Row],[Order Date]])/3,0)</f>
        <v>Q2</v>
      </c>
      <c r="W1063" s="6">
        <f>MONTH(SalesDataTable[[#This Row],[Order Date]])</f>
        <v>6</v>
      </c>
      <c r="X1063" s="9" t="str">
        <f>TEXT(SalesDataTable[[#This Row],[Order Date]],"mmm")</f>
        <v>Jun</v>
      </c>
    </row>
    <row r="1064" spans="1:24" ht="15.5">
      <c r="A1064" s="3">
        <v>1332</v>
      </c>
      <c r="B1064" s="4">
        <v>46184</v>
      </c>
      <c r="C1064" s="12">
        <f>YEAR(SalesDataTable[[#This Row],[Order Date]])</f>
        <v>2026</v>
      </c>
      <c r="D1064" s="15" t="str">
        <f>"Q"&amp;ROUNDUP(MONTH(SalesDataTable[[#This Row],[Order Date]])/3,0)</f>
        <v>Q2</v>
      </c>
      <c r="E1064" s="12">
        <f>MONTH(SalesDataTable[[#This Row],[Order Date]])</f>
        <v>6</v>
      </c>
      <c r="F1064" s="12" t="str">
        <f>TEXT(SalesDataTable[[#This Row],[Order Date]], "mmm")</f>
        <v>Jun</v>
      </c>
      <c r="G1064" s="5" t="s">
        <v>6</v>
      </c>
      <c r="H1064" s="5" t="s">
        <v>43</v>
      </c>
      <c r="I1064" s="5" t="s">
        <v>28</v>
      </c>
      <c r="J1064" s="5" t="s">
        <v>3</v>
      </c>
      <c r="K1064" s="5" t="s">
        <v>9</v>
      </c>
      <c r="L1064" s="5" t="s">
        <v>10</v>
      </c>
      <c r="M1064" s="6">
        <v>1</v>
      </c>
      <c r="N1064" s="7">
        <v>94.01</v>
      </c>
      <c r="O1064" s="8">
        <v>0.15</v>
      </c>
      <c r="P1064" s="7">
        <v>46.12</v>
      </c>
      <c r="Q1064" s="7">
        <f t="shared" si="64"/>
        <v>79.908500000000004</v>
      </c>
      <c r="R1064" s="7">
        <f t="shared" si="65"/>
        <v>46.12</v>
      </c>
      <c r="S1064" s="7">
        <f t="shared" si="66"/>
        <v>33.788500000000006</v>
      </c>
      <c r="T1064" s="9">
        <f t="shared" si="67"/>
        <v>0.42283987310486376</v>
      </c>
      <c r="U1064" s="10">
        <f>YEAR(SalesDataTable[[#This Row],[Order Date]])</f>
        <v>2026</v>
      </c>
      <c r="V1064" s="9" t="str">
        <f>"Q"&amp;ROUNDUP(MONTH(SalesDataTable[[#This Row],[Order Date]])/3,0)</f>
        <v>Q2</v>
      </c>
      <c r="W1064" s="6">
        <f>MONTH(SalesDataTable[[#This Row],[Order Date]])</f>
        <v>6</v>
      </c>
      <c r="X1064" s="9" t="str">
        <f>TEXT(SalesDataTable[[#This Row],[Order Date]],"mmm")</f>
        <v>Jun</v>
      </c>
    </row>
    <row r="1065" spans="1:24" ht="15.5">
      <c r="A1065" s="3">
        <v>1447</v>
      </c>
      <c r="B1065" s="4">
        <v>46184</v>
      </c>
      <c r="C1065" s="12">
        <f>YEAR(SalesDataTable[[#This Row],[Order Date]])</f>
        <v>2026</v>
      </c>
      <c r="D1065" s="15" t="str">
        <f>"Q"&amp;ROUNDUP(MONTH(SalesDataTable[[#This Row],[Order Date]])/3,0)</f>
        <v>Q2</v>
      </c>
      <c r="E1065" s="12">
        <f>MONTH(SalesDataTable[[#This Row],[Order Date]])</f>
        <v>6</v>
      </c>
      <c r="F1065" s="12" t="str">
        <f>TEXT(SalesDataTable[[#This Row],[Order Date]], "mmm")</f>
        <v>Jun</v>
      </c>
      <c r="G1065" s="5" t="s">
        <v>6</v>
      </c>
      <c r="H1065" s="5" t="s">
        <v>27</v>
      </c>
      <c r="I1065" s="5" t="s">
        <v>2</v>
      </c>
      <c r="J1065" s="5" t="s">
        <v>3</v>
      </c>
      <c r="K1065" s="5" t="s">
        <v>4</v>
      </c>
      <c r="L1065" s="5" t="s">
        <v>22</v>
      </c>
      <c r="M1065" s="6">
        <v>1</v>
      </c>
      <c r="N1065" s="7">
        <v>51.09</v>
      </c>
      <c r="O1065" s="8">
        <v>0</v>
      </c>
      <c r="P1065" s="7">
        <v>22.78</v>
      </c>
      <c r="Q1065" s="7">
        <f t="shared" si="64"/>
        <v>51.09</v>
      </c>
      <c r="R1065" s="7">
        <f t="shared" si="65"/>
        <v>22.78</v>
      </c>
      <c r="S1065" s="7">
        <f t="shared" si="66"/>
        <v>28.310000000000002</v>
      </c>
      <c r="T1065" s="9">
        <f t="shared" si="67"/>
        <v>0.55412018007437858</v>
      </c>
      <c r="U1065" s="10">
        <f>YEAR(SalesDataTable[[#This Row],[Order Date]])</f>
        <v>2026</v>
      </c>
      <c r="V1065" s="9" t="str">
        <f>"Q"&amp;ROUNDUP(MONTH(SalesDataTable[[#This Row],[Order Date]])/3,0)</f>
        <v>Q2</v>
      </c>
      <c r="W1065" s="6">
        <f>MONTH(SalesDataTable[[#This Row],[Order Date]])</f>
        <v>6</v>
      </c>
      <c r="X1065" s="9" t="str">
        <f>TEXT(SalesDataTable[[#This Row],[Order Date]],"mmm")</f>
        <v>Jun</v>
      </c>
    </row>
    <row r="1066" spans="1:24" ht="15.5">
      <c r="A1066" s="3">
        <v>2990</v>
      </c>
      <c r="B1066" s="4">
        <v>46184</v>
      </c>
      <c r="C1066" s="12">
        <f>YEAR(SalesDataTable[[#This Row],[Order Date]])</f>
        <v>2026</v>
      </c>
      <c r="D1066" s="15" t="str">
        <f>"Q"&amp;ROUNDUP(MONTH(SalesDataTable[[#This Row],[Order Date]])/3,0)</f>
        <v>Q2</v>
      </c>
      <c r="E1066" s="12">
        <f>MONTH(SalesDataTable[[#This Row],[Order Date]])</f>
        <v>6</v>
      </c>
      <c r="F1066" s="12" t="str">
        <f>TEXT(SalesDataTable[[#This Row],[Order Date]], "mmm")</f>
        <v>Jun</v>
      </c>
      <c r="G1066" s="5" t="s">
        <v>6</v>
      </c>
      <c r="H1066" s="5" t="s">
        <v>27</v>
      </c>
      <c r="I1066" s="5" t="s">
        <v>28</v>
      </c>
      <c r="J1066" s="5" t="s">
        <v>3</v>
      </c>
      <c r="K1066" s="5" t="s">
        <v>9</v>
      </c>
      <c r="L1066" s="5" t="s">
        <v>17</v>
      </c>
      <c r="M1066" s="6">
        <v>1</v>
      </c>
      <c r="N1066" s="7">
        <v>146.66</v>
      </c>
      <c r="O1066" s="8">
        <v>0</v>
      </c>
      <c r="P1066" s="7">
        <v>78.709999999999994</v>
      </c>
      <c r="Q1066" s="7">
        <f t="shared" si="64"/>
        <v>146.66</v>
      </c>
      <c r="R1066" s="7">
        <f t="shared" si="65"/>
        <v>78.709999999999994</v>
      </c>
      <c r="S1066" s="7">
        <f t="shared" si="66"/>
        <v>67.95</v>
      </c>
      <c r="T1066" s="9">
        <f t="shared" si="67"/>
        <v>0.4633165143870176</v>
      </c>
      <c r="U1066" s="10">
        <f>YEAR(SalesDataTable[[#This Row],[Order Date]])</f>
        <v>2026</v>
      </c>
      <c r="V1066" s="9" t="str">
        <f>"Q"&amp;ROUNDUP(MONTH(SalesDataTable[[#This Row],[Order Date]])/3,0)</f>
        <v>Q2</v>
      </c>
      <c r="W1066" s="6">
        <f>MONTH(SalesDataTable[[#This Row],[Order Date]])</f>
        <v>6</v>
      </c>
      <c r="X1066" s="9" t="str">
        <f>TEXT(SalesDataTable[[#This Row],[Order Date]],"mmm")</f>
        <v>Jun</v>
      </c>
    </row>
    <row r="1067" spans="1:24" ht="15.5">
      <c r="A1067" s="3">
        <v>3769</v>
      </c>
      <c r="B1067" s="4">
        <v>46184</v>
      </c>
      <c r="C1067" s="12">
        <f>YEAR(SalesDataTable[[#This Row],[Order Date]])</f>
        <v>2026</v>
      </c>
      <c r="D1067" s="15" t="str">
        <f>"Q"&amp;ROUNDUP(MONTH(SalesDataTable[[#This Row],[Order Date]])/3,0)</f>
        <v>Q2</v>
      </c>
      <c r="E1067" s="12">
        <f>MONTH(SalesDataTable[[#This Row],[Order Date]])</f>
        <v>6</v>
      </c>
      <c r="F1067" s="12" t="str">
        <f>TEXT(SalesDataTable[[#This Row],[Order Date]], "mmm")</f>
        <v>Jun</v>
      </c>
      <c r="G1067" s="5" t="s">
        <v>6</v>
      </c>
      <c r="H1067" s="5" t="s">
        <v>43</v>
      </c>
      <c r="I1067" s="5" t="s">
        <v>19</v>
      </c>
      <c r="J1067" s="5" t="s">
        <v>13</v>
      </c>
      <c r="K1067" s="5" t="s">
        <v>23</v>
      </c>
      <c r="L1067" s="5" t="s">
        <v>29</v>
      </c>
      <c r="M1067" s="6">
        <v>2</v>
      </c>
      <c r="N1067" s="7">
        <v>199.03</v>
      </c>
      <c r="O1067" s="8">
        <v>0</v>
      </c>
      <c r="P1067" s="7">
        <v>104.7</v>
      </c>
      <c r="Q1067" s="7">
        <f t="shared" si="64"/>
        <v>398.06</v>
      </c>
      <c r="R1067" s="7">
        <f t="shared" si="65"/>
        <v>209.4</v>
      </c>
      <c r="S1067" s="7">
        <f t="shared" si="66"/>
        <v>188.66</v>
      </c>
      <c r="T1067" s="9">
        <f t="shared" si="67"/>
        <v>0.47394865095714211</v>
      </c>
      <c r="U1067" s="10">
        <f>YEAR(SalesDataTable[[#This Row],[Order Date]])</f>
        <v>2026</v>
      </c>
      <c r="V1067" s="9" t="str">
        <f>"Q"&amp;ROUNDUP(MONTH(SalesDataTable[[#This Row],[Order Date]])/3,0)</f>
        <v>Q2</v>
      </c>
      <c r="W1067" s="6">
        <f>MONTH(SalesDataTable[[#This Row],[Order Date]])</f>
        <v>6</v>
      </c>
      <c r="X1067" s="9" t="str">
        <f>TEXT(SalesDataTable[[#This Row],[Order Date]],"mmm")</f>
        <v>Jun</v>
      </c>
    </row>
    <row r="1068" spans="1:24" ht="15.5">
      <c r="A1068" s="3">
        <v>4152</v>
      </c>
      <c r="B1068" s="4">
        <v>46184</v>
      </c>
      <c r="C1068" s="12">
        <f>YEAR(SalesDataTable[[#This Row],[Order Date]])</f>
        <v>2026</v>
      </c>
      <c r="D1068" s="15" t="str">
        <f>"Q"&amp;ROUNDUP(MONTH(SalesDataTable[[#This Row],[Order Date]])/3,0)</f>
        <v>Q2</v>
      </c>
      <c r="E1068" s="12">
        <f>MONTH(SalesDataTable[[#This Row],[Order Date]])</f>
        <v>6</v>
      </c>
      <c r="F1068" s="12" t="str">
        <f>TEXT(SalesDataTable[[#This Row],[Order Date]], "mmm")</f>
        <v>Jun</v>
      </c>
      <c r="G1068" s="5" t="s">
        <v>11</v>
      </c>
      <c r="H1068" s="5" t="s">
        <v>12</v>
      </c>
      <c r="I1068" s="5" t="s">
        <v>2</v>
      </c>
      <c r="J1068" s="5" t="s">
        <v>3</v>
      </c>
      <c r="K1068" s="5" t="s">
        <v>4</v>
      </c>
      <c r="L1068" s="5" t="s">
        <v>26</v>
      </c>
      <c r="M1068" s="6">
        <v>5</v>
      </c>
      <c r="N1068" s="7">
        <v>41.18</v>
      </c>
      <c r="O1068" s="8">
        <v>0.05</v>
      </c>
      <c r="P1068" s="7">
        <v>16.87</v>
      </c>
      <c r="Q1068" s="7">
        <f t="shared" si="64"/>
        <v>195.60499999999999</v>
      </c>
      <c r="R1068" s="7">
        <f t="shared" si="65"/>
        <v>84.350000000000009</v>
      </c>
      <c r="S1068" s="7">
        <f t="shared" si="66"/>
        <v>111.25499999999998</v>
      </c>
      <c r="T1068" s="9">
        <f t="shared" si="67"/>
        <v>0.56877380435060443</v>
      </c>
      <c r="U1068" s="10">
        <f>YEAR(SalesDataTable[[#This Row],[Order Date]])</f>
        <v>2026</v>
      </c>
      <c r="V1068" s="9" t="str">
        <f>"Q"&amp;ROUNDUP(MONTH(SalesDataTable[[#This Row],[Order Date]])/3,0)</f>
        <v>Q2</v>
      </c>
      <c r="W1068" s="6">
        <f>MONTH(SalesDataTable[[#This Row],[Order Date]])</f>
        <v>6</v>
      </c>
      <c r="X1068" s="9" t="str">
        <f>TEXT(SalesDataTable[[#This Row],[Order Date]],"mmm")</f>
        <v>Jun</v>
      </c>
    </row>
    <row r="1069" spans="1:24" ht="15.5">
      <c r="A1069" s="3">
        <v>4242</v>
      </c>
      <c r="B1069" s="4">
        <v>46184</v>
      </c>
      <c r="C1069" s="12">
        <f>YEAR(SalesDataTable[[#This Row],[Order Date]])</f>
        <v>2026</v>
      </c>
      <c r="D1069" s="15" t="str">
        <f>"Q"&amp;ROUNDUP(MONTH(SalesDataTable[[#This Row],[Order Date]])/3,0)</f>
        <v>Q2</v>
      </c>
      <c r="E1069" s="12">
        <f>MONTH(SalesDataTable[[#This Row],[Order Date]])</f>
        <v>6</v>
      </c>
      <c r="F1069" s="12" t="str">
        <f>TEXT(SalesDataTable[[#This Row],[Order Date]], "mmm")</f>
        <v>Jun</v>
      </c>
      <c r="G1069" s="5" t="s">
        <v>6</v>
      </c>
      <c r="H1069" s="5" t="s">
        <v>43</v>
      </c>
      <c r="I1069" s="5" t="s">
        <v>19</v>
      </c>
      <c r="J1069" s="5" t="s">
        <v>16</v>
      </c>
      <c r="K1069" s="5" t="s">
        <v>9</v>
      </c>
      <c r="L1069" s="5" t="s">
        <v>17</v>
      </c>
      <c r="M1069" s="6">
        <v>2</v>
      </c>
      <c r="N1069" s="7">
        <v>141.18</v>
      </c>
      <c r="O1069" s="8">
        <v>0</v>
      </c>
      <c r="P1069" s="7">
        <v>78.66</v>
      </c>
      <c r="Q1069" s="7">
        <f t="shared" si="64"/>
        <v>282.36</v>
      </c>
      <c r="R1069" s="7">
        <f t="shared" si="65"/>
        <v>157.32</v>
      </c>
      <c r="S1069" s="7">
        <f t="shared" si="66"/>
        <v>125.04000000000002</v>
      </c>
      <c r="T1069" s="9">
        <f t="shared" si="67"/>
        <v>0.44283892902677441</v>
      </c>
      <c r="U1069" s="10">
        <f>YEAR(SalesDataTable[[#This Row],[Order Date]])</f>
        <v>2026</v>
      </c>
      <c r="V1069" s="9" t="str">
        <f>"Q"&amp;ROUNDUP(MONTH(SalesDataTable[[#This Row],[Order Date]])/3,0)</f>
        <v>Q2</v>
      </c>
      <c r="W1069" s="6">
        <f>MONTH(SalesDataTable[[#This Row],[Order Date]])</f>
        <v>6</v>
      </c>
      <c r="X1069" s="9" t="str">
        <f>TEXT(SalesDataTable[[#This Row],[Order Date]],"mmm")</f>
        <v>Jun</v>
      </c>
    </row>
    <row r="1070" spans="1:24" ht="15.5">
      <c r="A1070" s="3">
        <v>4780</v>
      </c>
      <c r="B1070" s="4">
        <v>46184</v>
      </c>
      <c r="C1070" s="12">
        <f>YEAR(SalesDataTable[[#This Row],[Order Date]])</f>
        <v>2026</v>
      </c>
      <c r="D1070" s="15" t="str">
        <f>"Q"&amp;ROUNDUP(MONTH(SalesDataTable[[#This Row],[Order Date]])/3,0)</f>
        <v>Q2</v>
      </c>
      <c r="E1070" s="12">
        <f>MONTH(SalesDataTable[[#This Row],[Order Date]])</f>
        <v>6</v>
      </c>
      <c r="F1070" s="12" t="str">
        <f>TEXT(SalesDataTable[[#This Row],[Order Date]], "mmm")</f>
        <v>Jun</v>
      </c>
      <c r="G1070" s="5" t="s">
        <v>6</v>
      </c>
      <c r="H1070" s="5" t="s">
        <v>43</v>
      </c>
      <c r="I1070" s="5" t="s">
        <v>19</v>
      </c>
      <c r="J1070" s="5" t="s">
        <v>3</v>
      </c>
      <c r="K1070" s="5" t="s">
        <v>4</v>
      </c>
      <c r="L1070" s="5" t="s">
        <v>5</v>
      </c>
      <c r="M1070" s="6">
        <v>1</v>
      </c>
      <c r="N1070" s="7">
        <v>82.47</v>
      </c>
      <c r="O1070" s="8">
        <v>0.1</v>
      </c>
      <c r="P1070" s="7">
        <v>42.73</v>
      </c>
      <c r="Q1070" s="7">
        <f t="shared" si="64"/>
        <v>74.222999999999999</v>
      </c>
      <c r="R1070" s="7">
        <f t="shared" si="65"/>
        <v>42.73</v>
      </c>
      <c r="S1070" s="7">
        <f t="shared" si="66"/>
        <v>31.493000000000002</v>
      </c>
      <c r="T1070" s="9">
        <f t="shared" si="67"/>
        <v>0.42430243994449163</v>
      </c>
      <c r="U1070" s="10">
        <f>YEAR(SalesDataTable[[#This Row],[Order Date]])</f>
        <v>2026</v>
      </c>
      <c r="V1070" s="9" t="str">
        <f>"Q"&amp;ROUNDUP(MONTH(SalesDataTable[[#This Row],[Order Date]])/3,0)</f>
        <v>Q2</v>
      </c>
      <c r="W1070" s="6">
        <f>MONTH(SalesDataTable[[#This Row],[Order Date]])</f>
        <v>6</v>
      </c>
      <c r="X1070" s="9" t="str">
        <f>TEXT(SalesDataTable[[#This Row],[Order Date]],"mmm")</f>
        <v>Jun</v>
      </c>
    </row>
    <row r="1071" spans="1:24" ht="15.5">
      <c r="A1071" s="3">
        <v>63</v>
      </c>
      <c r="B1071" s="4">
        <v>46185</v>
      </c>
      <c r="C1071" s="12">
        <f>YEAR(SalesDataTable[[#This Row],[Order Date]])</f>
        <v>2026</v>
      </c>
      <c r="D1071" s="15" t="str">
        <f>"Q"&amp;ROUNDUP(MONTH(SalesDataTable[[#This Row],[Order Date]])/3,0)</f>
        <v>Q2</v>
      </c>
      <c r="E1071" s="12">
        <f>MONTH(SalesDataTable[[#This Row],[Order Date]])</f>
        <v>6</v>
      </c>
      <c r="F1071" s="12" t="str">
        <f>TEXT(SalesDataTable[[#This Row],[Order Date]], "mmm")</f>
        <v>Jun</v>
      </c>
      <c r="G1071" s="5" t="s">
        <v>6</v>
      </c>
      <c r="H1071" s="5" t="s">
        <v>7</v>
      </c>
      <c r="I1071" s="5" t="s">
        <v>28</v>
      </c>
      <c r="J1071" s="5" t="s">
        <v>3</v>
      </c>
      <c r="K1071" s="5" t="s">
        <v>14</v>
      </c>
      <c r="L1071" s="5" t="s">
        <v>48</v>
      </c>
      <c r="M1071" s="6">
        <v>1</v>
      </c>
      <c r="N1071" s="7">
        <v>166.91</v>
      </c>
      <c r="O1071" s="8">
        <v>0</v>
      </c>
      <c r="P1071" s="7">
        <v>85.58</v>
      </c>
      <c r="Q1071" s="7">
        <f t="shared" si="64"/>
        <v>166.91</v>
      </c>
      <c r="R1071" s="7">
        <f t="shared" si="65"/>
        <v>85.58</v>
      </c>
      <c r="S1071" s="7">
        <f t="shared" si="66"/>
        <v>81.33</v>
      </c>
      <c r="T1071" s="9">
        <f t="shared" si="67"/>
        <v>0.48726858786172189</v>
      </c>
      <c r="U1071" s="10">
        <f>YEAR(SalesDataTable[[#This Row],[Order Date]])</f>
        <v>2026</v>
      </c>
      <c r="V1071" s="9" t="str">
        <f>"Q"&amp;ROUNDUP(MONTH(SalesDataTable[[#This Row],[Order Date]])/3,0)</f>
        <v>Q2</v>
      </c>
      <c r="W1071" s="6">
        <f>MONTH(SalesDataTable[[#This Row],[Order Date]])</f>
        <v>6</v>
      </c>
      <c r="X1071" s="9" t="str">
        <f>TEXT(SalesDataTable[[#This Row],[Order Date]],"mmm")</f>
        <v>Jun</v>
      </c>
    </row>
    <row r="1072" spans="1:24" ht="15.5">
      <c r="A1072" s="3">
        <v>190</v>
      </c>
      <c r="B1072" s="4">
        <v>46185</v>
      </c>
      <c r="C1072" s="12">
        <f>YEAR(SalesDataTable[[#This Row],[Order Date]])</f>
        <v>2026</v>
      </c>
      <c r="D1072" s="15" t="str">
        <f>"Q"&amp;ROUNDUP(MONTH(SalesDataTable[[#This Row],[Order Date]])/3,0)</f>
        <v>Q2</v>
      </c>
      <c r="E1072" s="12">
        <f>MONTH(SalesDataTable[[#This Row],[Order Date]])</f>
        <v>6</v>
      </c>
      <c r="F1072" s="12" t="str">
        <f>TEXT(SalesDataTable[[#This Row],[Order Date]], "mmm")</f>
        <v>Jun</v>
      </c>
      <c r="G1072" s="5" t="s">
        <v>0</v>
      </c>
      <c r="H1072" s="5" t="s">
        <v>1</v>
      </c>
      <c r="I1072" s="5" t="s">
        <v>19</v>
      </c>
      <c r="J1072" s="5" t="s">
        <v>16</v>
      </c>
      <c r="K1072" s="5" t="s">
        <v>14</v>
      </c>
      <c r="L1072" s="5" t="s">
        <v>32</v>
      </c>
      <c r="M1072" s="6">
        <v>1</v>
      </c>
      <c r="N1072" s="7">
        <v>45.99</v>
      </c>
      <c r="O1072" s="8">
        <v>0</v>
      </c>
      <c r="P1072" s="7">
        <v>18.579999999999998</v>
      </c>
      <c r="Q1072" s="7">
        <f t="shared" si="64"/>
        <v>45.99</v>
      </c>
      <c r="R1072" s="7">
        <f t="shared" si="65"/>
        <v>18.579999999999998</v>
      </c>
      <c r="S1072" s="7">
        <f t="shared" si="66"/>
        <v>27.410000000000004</v>
      </c>
      <c r="T1072" s="9">
        <f t="shared" si="67"/>
        <v>0.59599913024570561</v>
      </c>
      <c r="U1072" s="10">
        <f>YEAR(SalesDataTable[[#This Row],[Order Date]])</f>
        <v>2026</v>
      </c>
      <c r="V1072" s="9" t="str">
        <f>"Q"&amp;ROUNDUP(MONTH(SalesDataTable[[#This Row],[Order Date]])/3,0)</f>
        <v>Q2</v>
      </c>
      <c r="W1072" s="6">
        <f>MONTH(SalesDataTable[[#This Row],[Order Date]])</f>
        <v>6</v>
      </c>
      <c r="X1072" s="9" t="str">
        <f>TEXT(SalesDataTable[[#This Row],[Order Date]],"mmm")</f>
        <v>Jun</v>
      </c>
    </row>
    <row r="1073" spans="1:24" ht="15.5">
      <c r="A1073" s="3">
        <v>268</v>
      </c>
      <c r="B1073" s="4">
        <v>46185</v>
      </c>
      <c r="C1073" s="12">
        <f>YEAR(SalesDataTable[[#This Row],[Order Date]])</f>
        <v>2026</v>
      </c>
      <c r="D1073" s="15" t="str">
        <f>"Q"&amp;ROUNDUP(MONTH(SalesDataTable[[#This Row],[Order Date]])/3,0)</f>
        <v>Q2</v>
      </c>
      <c r="E1073" s="12">
        <f>MONTH(SalesDataTable[[#This Row],[Order Date]])</f>
        <v>6</v>
      </c>
      <c r="F1073" s="12" t="str">
        <f>TEXT(SalesDataTable[[#This Row],[Order Date]], "mmm")</f>
        <v>Jun</v>
      </c>
      <c r="G1073" s="5" t="s">
        <v>20</v>
      </c>
      <c r="H1073" s="5" t="s">
        <v>47</v>
      </c>
      <c r="I1073" s="5" t="s">
        <v>19</v>
      </c>
      <c r="J1073" s="5" t="s">
        <v>16</v>
      </c>
      <c r="K1073" s="5" t="s">
        <v>34</v>
      </c>
      <c r="L1073" s="5" t="s">
        <v>42</v>
      </c>
      <c r="M1073" s="6">
        <v>1</v>
      </c>
      <c r="N1073" s="7">
        <v>37.01</v>
      </c>
      <c r="O1073" s="8">
        <v>0.05</v>
      </c>
      <c r="P1073" s="7">
        <v>14.18</v>
      </c>
      <c r="Q1073" s="7">
        <f t="shared" si="64"/>
        <v>35.159499999999994</v>
      </c>
      <c r="R1073" s="7">
        <f t="shared" si="65"/>
        <v>14.18</v>
      </c>
      <c r="S1073" s="7">
        <f t="shared" si="66"/>
        <v>20.979499999999994</v>
      </c>
      <c r="T1073" s="9">
        <f t="shared" si="67"/>
        <v>0.59669506107879799</v>
      </c>
      <c r="U1073" s="10">
        <f>YEAR(SalesDataTable[[#This Row],[Order Date]])</f>
        <v>2026</v>
      </c>
      <c r="V1073" s="9" t="str">
        <f>"Q"&amp;ROUNDUP(MONTH(SalesDataTable[[#This Row],[Order Date]])/3,0)</f>
        <v>Q2</v>
      </c>
      <c r="W1073" s="6">
        <f>MONTH(SalesDataTable[[#This Row],[Order Date]])</f>
        <v>6</v>
      </c>
      <c r="X1073" s="9" t="str">
        <f>TEXT(SalesDataTable[[#This Row],[Order Date]],"mmm")</f>
        <v>Jun</v>
      </c>
    </row>
    <row r="1074" spans="1:24" ht="15.5">
      <c r="A1074" s="3">
        <v>691</v>
      </c>
      <c r="B1074" s="4">
        <v>46185</v>
      </c>
      <c r="C1074" s="12">
        <f>YEAR(SalesDataTable[[#This Row],[Order Date]])</f>
        <v>2026</v>
      </c>
      <c r="D1074" s="15" t="str">
        <f>"Q"&amp;ROUNDUP(MONTH(SalesDataTable[[#This Row],[Order Date]])/3,0)</f>
        <v>Q2</v>
      </c>
      <c r="E1074" s="12">
        <f>MONTH(SalesDataTable[[#This Row],[Order Date]])</f>
        <v>6</v>
      </c>
      <c r="F1074" s="12" t="str">
        <f>TEXT(SalesDataTable[[#This Row],[Order Date]], "mmm")</f>
        <v>Jun</v>
      </c>
      <c r="G1074" s="5" t="s">
        <v>20</v>
      </c>
      <c r="H1074" s="5" t="s">
        <v>33</v>
      </c>
      <c r="I1074" s="5" t="s">
        <v>28</v>
      </c>
      <c r="J1074" s="5" t="s">
        <v>16</v>
      </c>
      <c r="K1074" s="5" t="s">
        <v>9</v>
      </c>
      <c r="L1074" s="5" t="s">
        <v>17</v>
      </c>
      <c r="M1074" s="6">
        <v>5</v>
      </c>
      <c r="N1074" s="7">
        <v>140.9</v>
      </c>
      <c r="O1074" s="8">
        <v>0</v>
      </c>
      <c r="P1074" s="7">
        <v>80.16</v>
      </c>
      <c r="Q1074" s="7">
        <f t="shared" si="64"/>
        <v>704.5</v>
      </c>
      <c r="R1074" s="7">
        <f t="shared" si="65"/>
        <v>400.79999999999995</v>
      </c>
      <c r="S1074" s="7">
        <f t="shared" si="66"/>
        <v>303.70000000000005</v>
      </c>
      <c r="T1074" s="9">
        <f t="shared" si="67"/>
        <v>0.43108587650816188</v>
      </c>
      <c r="U1074" s="10">
        <f>YEAR(SalesDataTable[[#This Row],[Order Date]])</f>
        <v>2026</v>
      </c>
      <c r="V1074" s="9" t="str">
        <f>"Q"&amp;ROUNDUP(MONTH(SalesDataTable[[#This Row],[Order Date]])/3,0)</f>
        <v>Q2</v>
      </c>
      <c r="W1074" s="6">
        <f>MONTH(SalesDataTable[[#This Row],[Order Date]])</f>
        <v>6</v>
      </c>
      <c r="X1074" s="9" t="str">
        <f>TEXT(SalesDataTable[[#This Row],[Order Date]],"mmm")</f>
        <v>Jun</v>
      </c>
    </row>
    <row r="1075" spans="1:24" ht="15.5">
      <c r="A1075" s="3">
        <v>810</v>
      </c>
      <c r="B1075" s="4">
        <v>46185</v>
      </c>
      <c r="C1075" s="12">
        <f>YEAR(SalesDataTable[[#This Row],[Order Date]])</f>
        <v>2026</v>
      </c>
      <c r="D1075" s="15" t="str">
        <f>"Q"&amp;ROUNDUP(MONTH(SalesDataTable[[#This Row],[Order Date]])/3,0)</f>
        <v>Q2</v>
      </c>
      <c r="E1075" s="12">
        <f>MONTH(SalesDataTable[[#This Row],[Order Date]])</f>
        <v>6</v>
      </c>
      <c r="F1075" s="12" t="str">
        <f>TEXT(SalesDataTable[[#This Row],[Order Date]], "mmm")</f>
        <v>Jun</v>
      </c>
      <c r="G1075" s="5" t="s">
        <v>6</v>
      </c>
      <c r="H1075" s="5" t="s">
        <v>43</v>
      </c>
      <c r="I1075" s="5" t="s">
        <v>19</v>
      </c>
      <c r="J1075" s="5" t="s">
        <v>13</v>
      </c>
      <c r="K1075" s="5" t="s">
        <v>34</v>
      </c>
      <c r="L1075" s="5" t="s">
        <v>42</v>
      </c>
      <c r="M1075" s="6">
        <v>3</v>
      </c>
      <c r="N1075" s="7">
        <v>36.659999999999997</v>
      </c>
      <c r="O1075" s="8">
        <v>0</v>
      </c>
      <c r="P1075" s="7">
        <v>13.55</v>
      </c>
      <c r="Q1075" s="7">
        <f t="shared" si="64"/>
        <v>109.97999999999999</v>
      </c>
      <c r="R1075" s="7">
        <f t="shared" si="65"/>
        <v>40.650000000000006</v>
      </c>
      <c r="S1075" s="7">
        <f t="shared" si="66"/>
        <v>69.329999999999984</v>
      </c>
      <c r="T1075" s="9">
        <f t="shared" si="67"/>
        <v>0.63038734315330047</v>
      </c>
      <c r="U1075" s="10">
        <f>YEAR(SalesDataTable[[#This Row],[Order Date]])</f>
        <v>2026</v>
      </c>
      <c r="V1075" s="9" t="str">
        <f>"Q"&amp;ROUNDUP(MONTH(SalesDataTable[[#This Row],[Order Date]])/3,0)</f>
        <v>Q2</v>
      </c>
      <c r="W1075" s="6">
        <f>MONTH(SalesDataTable[[#This Row],[Order Date]])</f>
        <v>6</v>
      </c>
      <c r="X1075" s="9" t="str">
        <f>TEXT(SalesDataTable[[#This Row],[Order Date]],"mmm")</f>
        <v>Jun</v>
      </c>
    </row>
    <row r="1076" spans="1:24" ht="15.5">
      <c r="A1076" s="3">
        <v>855</v>
      </c>
      <c r="B1076" s="4">
        <v>46185</v>
      </c>
      <c r="C1076" s="12">
        <f>YEAR(SalesDataTable[[#This Row],[Order Date]])</f>
        <v>2026</v>
      </c>
      <c r="D1076" s="15" t="str">
        <f>"Q"&amp;ROUNDUP(MONTH(SalesDataTable[[#This Row],[Order Date]])/3,0)</f>
        <v>Q2</v>
      </c>
      <c r="E1076" s="12">
        <f>MONTH(SalesDataTable[[#This Row],[Order Date]])</f>
        <v>6</v>
      </c>
      <c r="F1076" s="12" t="str">
        <f>TEXT(SalesDataTable[[#This Row],[Order Date]], "mmm")</f>
        <v>Jun</v>
      </c>
      <c r="G1076" s="5" t="s">
        <v>6</v>
      </c>
      <c r="H1076" s="5" t="s">
        <v>27</v>
      </c>
      <c r="I1076" s="5" t="s">
        <v>2</v>
      </c>
      <c r="J1076" s="5" t="s">
        <v>16</v>
      </c>
      <c r="K1076" s="5" t="s">
        <v>14</v>
      </c>
      <c r="L1076" s="5" t="s">
        <v>15</v>
      </c>
      <c r="M1076" s="6">
        <v>1</v>
      </c>
      <c r="N1076" s="7">
        <v>36.299999999999997</v>
      </c>
      <c r="O1076" s="8">
        <v>0.1</v>
      </c>
      <c r="P1076" s="7">
        <v>13.69</v>
      </c>
      <c r="Q1076" s="7">
        <f t="shared" si="64"/>
        <v>32.67</v>
      </c>
      <c r="R1076" s="7">
        <f t="shared" si="65"/>
        <v>13.69</v>
      </c>
      <c r="S1076" s="7">
        <f t="shared" si="66"/>
        <v>18.980000000000004</v>
      </c>
      <c r="T1076" s="9">
        <f t="shared" si="67"/>
        <v>0.58096112641567199</v>
      </c>
      <c r="U1076" s="10">
        <f>YEAR(SalesDataTable[[#This Row],[Order Date]])</f>
        <v>2026</v>
      </c>
      <c r="V1076" s="9" t="str">
        <f>"Q"&amp;ROUNDUP(MONTH(SalesDataTable[[#This Row],[Order Date]])/3,0)</f>
        <v>Q2</v>
      </c>
      <c r="W1076" s="6">
        <f>MONTH(SalesDataTable[[#This Row],[Order Date]])</f>
        <v>6</v>
      </c>
      <c r="X1076" s="9" t="str">
        <f>TEXT(SalesDataTable[[#This Row],[Order Date]],"mmm")</f>
        <v>Jun</v>
      </c>
    </row>
    <row r="1077" spans="1:24" ht="15.5">
      <c r="A1077" s="3">
        <v>1612</v>
      </c>
      <c r="B1077" s="4">
        <v>46185</v>
      </c>
      <c r="C1077" s="12">
        <f>YEAR(SalesDataTable[[#This Row],[Order Date]])</f>
        <v>2026</v>
      </c>
      <c r="D1077" s="15" t="str">
        <f>"Q"&amp;ROUNDUP(MONTH(SalesDataTable[[#This Row],[Order Date]])/3,0)</f>
        <v>Q2</v>
      </c>
      <c r="E1077" s="12">
        <f>MONTH(SalesDataTable[[#This Row],[Order Date]])</f>
        <v>6</v>
      </c>
      <c r="F1077" s="12" t="str">
        <f>TEXT(SalesDataTable[[#This Row],[Order Date]], "mmm")</f>
        <v>Jun</v>
      </c>
      <c r="G1077" s="5" t="s">
        <v>11</v>
      </c>
      <c r="H1077" s="5" t="s">
        <v>52</v>
      </c>
      <c r="I1077" s="5" t="s">
        <v>2</v>
      </c>
      <c r="J1077" s="5" t="s">
        <v>13</v>
      </c>
      <c r="K1077" s="5" t="s">
        <v>23</v>
      </c>
      <c r="L1077" s="5" t="s">
        <v>51</v>
      </c>
      <c r="M1077" s="6">
        <v>2</v>
      </c>
      <c r="N1077" s="7">
        <v>120.64</v>
      </c>
      <c r="O1077" s="8">
        <v>0</v>
      </c>
      <c r="P1077" s="7">
        <v>61.66</v>
      </c>
      <c r="Q1077" s="7">
        <f t="shared" si="64"/>
        <v>241.28</v>
      </c>
      <c r="R1077" s="7">
        <f t="shared" si="65"/>
        <v>123.32</v>
      </c>
      <c r="S1077" s="7">
        <f t="shared" si="66"/>
        <v>117.96000000000001</v>
      </c>
      <c r="T1077" s="9">
        <f t="shared" si="67"/>
        <v>0.48889257294429711</v>
      </c>
      <c r="U1077" s="10">
        <f>YEAR(SalesDataTable[[#This Row],[Order Date]])</f>
        <v>2026</v>
      </c>
      <c r="V1077" s="9" t="str">
        <f>"Q"&amp;ROUNDUP(MONTH(SalesDataTable[[#This Row],[Order Date]])/3,0)</f>
        <v>Q2</v>
      </c>
      <c r="W1077" s="6">
        <f>MONTH(SalesDataTable[[#This Row],[Order Date]])</f>
        <v>6</v>
      </c>
      <c r="X1077" s="9" t="str">
        <f>TEXT(SalesDataTable[[#This Row],[Order Date]],"mmm")</f>
        <v>Jun</v>
      </c>
    </row>
    <row r="1078" spans="1:24" ht="15.5">
      <c r="A1078" s="3">
        <v>1704</v>
      </c>
      <c r="B1078" s="4">
        <v>46185</v>
      </c>
      <c r="C1078" s="12">
        <f>YEAR(SalesDataTable[[#This Row],[Order Date]])</f>
        <v>2026</v>
      </c>
      <c r="D1078" s="15" t="str">
        <f>"Q"&amp;ROUNDUP(MONTH(SalesDataTable[[#This Row],[Order Date]])/3,0)</f>
        <v>Q2</v>
      </c>
      <c r="E1078" s="12">
        <f>MONTH(SalesDataTable[[#This Row],[Order Date]])</f>
        <v>6</v>
      </c>
      <c r="F1078" s="12" t="str">
        <f>TEXT(SalesDataTable[[#This Row],[Order Date]], "mmm")</f>
        <v>Jun</v>
      </c>
      <c r="G1078" s="5" t="s">
        <v>11</v>
      </c>
      <c r="H1078" s="5" t="s">
        <v>52</v>
      </c>
      <c r="I1078" s="5" t="s">
        <v>2</v>
      </c>
      <c r="J1078" s="5" t="s">
        <v>3</v>
      </c>
      <c r="K1078" s="5" t="s">
        <v>14</v>
      </c>
      <c r="L1078" s="5" t="s">
        <v>32</v>
      </c>
      <c r="M1078" s="6">
        <v>1</v>
      </c>
      <c r="N1078" s="7">
        <v>47.07</v>
      </c>
      <c r="O1078" s="8">
        <v>0</v>
      </c>
      <c r="P1078" s="7">
        <v>18.7</v>
      </c>
      <c r="Q1078" s="7">
        <f t="shared" si="64"/>
        <v>47.07</v>
      </c>
      <c r="R1078" s="7">
        <f t="shared" si="65"/>
        <v>18.7</v>
      </c>
      <c r="S1078" s="7">
        <f t="shared" si="66"/>
        <v>28.37</v>
      </c>
      <c r="T1078" s="9">
        <f t="shared" si="67"/>
        <v>0.60271935415338862</v>
      </c>
      <c r="U1078" s="10">
        <f>YEAR(SalesDataTable[[#This Row],[Order Date]])</f>
        <v>2026</v>
      </c>
      <c r="V1078" s="9" t="str">
        <f>"Q"&amp;ROUNDUP(MONTH(SalesDataTable[[#This Row],[Order Date]])/3,0)</f>
        <v>Q2</v>
      </c>
      <c r="W1078" s="6">
        <f>MONTH(SalesDataTable[[#This Row],[Order Date]])</f>
        <v>6</v>
      </c>
      <c r="X1078" s="9" t="str">
        <f>TEXT(SalesDataTable[[#This Row],[Order Date]],"mmm")</f>
        <v>Jun</v>
      </c>
    </row>
    <row r="1079" spans="1:24" ht="15.5">
      <c r="A1079" s="3">
        <v>1857</v>
      </c>
      <c r="B1079" s="4">
        <v>46185</v>
      </c>
      <c r="C1079" s="12">
        <f>YEAR(SalesDataTable[[#This Row],[Order Date]])</f>
        <v>2026</v>
      </c>
      <c r="D1079" s="15" t="str">
        <f>"Q"&amp;ROUNDUP(MONTH(SalesDataTable[[#This Row],[Order Date]])/3,0)</f>
        <v>Q2</v>
      </c>
      <c r="E1079" s="12">
        <f>MONTH(SalesDataTable[[#This Row],[Order Date]])</f>
        <v>6</v>
      </c>
      <c r="F1079" s="12" t="str">
        <f>TEXT(SalesDataTable[[#This Row],[Order Date]], "mmm")</f>
        <v>Jun</v>
      </c>
      <c r="G1079" s="5" t="s">
        <v>11</v>
      </c>
      <c r="H1079" s="5" t="s">
        <v>18</v>
      </c>
      <c r="I1079" s="5" t="s">
        <v>28</v>
      </c>
      <c r="J1079" s="5" t="s">
        <v>16</v>
      </c>
      <c r="K1079" s="5" t="s">
        <v>9</v>
      </c>
      <c r="L1079" s="5" t="s">
        <v>37</v>
      </c>
      <c r="M1079" s="6">
        <v>2</v>
      </c>
      <c r="N1079" s="7">
        <v>154.94</v>
      </c>
      <c r="O1079" s="8">
        <v>0.05</v>
      </c>
      <c r="P1079" s="7">
        <v>77.260000000000005</v>
      </c>
      <c r="Q1079" s="7">
        <f t="shared" si="64"/>
        <v>294.38599999999997</v>
      </c>
      <c r="R1079" s="7">
        <f t="shared" si="65"/>
        <v>154.52000000000001</v>
      </c>
      <c r="S1079" s="7">
        <f t="shared" si="66"/>
        <v>139.86599999999996</v>
      </c>
      <c r="T1079" s="9">
        <f t="shared" si="67"/>
        <v>0.47511090880680457</v>
      </c>
      <c r="U1079" s="10">
        <f>YEAR(SalesDataTable[[#This Row],[Order Date]])</f>
        <v>2026</v>
      </c>
      <c r="V1079" s="9" t="str">
        <f>"Q"&amp;ROUNDUP(MONTH(SalesDataTable[[#This Row],[Order Date]])/3,0)</f>
        <v>Q2</v>
      </c>
      <c r="W1079" s="6">
        <f>MONTH(SalesDataTable[[#This Row],[Order Date]])</f>
        <v>6</v>
      </c>
      <c r="X1079" s="9" t="str">
        <f>TEXT(SalesDataTable[[#This Row],[Order Date]],"mmm")</f>
        <v>Jun</v>
      </c>
    </row>
    <row r="1080" spans="1:24" ht="15.5">
      <c r="A1080" s="3">
        <v>1888</v>
      </c>
      <c r="B1080" s="4">
        <v>46185</v>
      </c>
      <c r="C1080" s="12">
        <f>YEAR(SalesDataTable[[#This Row],[Order Date]])</f>
        <v>2026</v>
      </c>
      <c r="D1080" s="15" t="str">
        <f>"Q"&amp;ROUNDUP(MONTH(SalesDataTable[[#This Row],[Order Date]])/3,0)</f>
        <v>Q2</v>
      </c>
      <c r="E1080" s="12">
        <f>MONTH(SalesDataTable[[#This Row],[Order Date]])</f>
        <v>6</v>
      </c>
      <c r="F1080" s="12" t="str">
        <f>TEXT(SalesDataTable[[#This Row],[Order Date]], "mmm")</f>
        <v>Jun</v>
      </c>
      <c r="G1080" s="5" t="s">
        <v>6</v>
      </c>
      <c r="H1080" s="5" t="s">
        <v>43</v>
      </c>
      <c r="I1080" s="5" t="s">
        <v>2</v>
      </c>
      <c r="J1080" s="5" t="s">
        <v>3</v>
      </c>
      <c r="K1080" s="5" t="s">
        <v>14</v>
      </c>
      <c r="L1080" s="5" t="s">
        <v>32</v>
      </c>
      <c r="M1080" s="6">
        <v>1</v>
      </c>
      <c r="N1080" s="7">
        <v>45.97</v>
      </c>
      <c r="O1080" s="8">
        <v>0.05</v>
      </c>
      <c r="P1080" s="7">
        <v>18.41</v>
      </c>
      <c r="Q1080" s="7">
        <f t="shared" si="64"/>
        <v>43.671499999999995</v>
      </c>
      <c r="R1080" s="7">
        <f t="shared" si="65"/>
        <v>18.41</v>
      </c>
      <c r="S1080" s="7">
        <f t="shared" si="66"/>
        <v>25.261499999999995</v>
      </c>
      <c r="T1080" s="9">
        <f t="shared" si="67"/>
        <v>0.57844360738696854</v>
      </c>
      <c r="U1080" s="10">
        <f>YEAR(SalesDataTable[[#This Row],[Order Date]])</f>
        <v>2026</v>
      </c>
      <c r="V1080" s="9" t="str">
        <f>"Q"&amp;ROUNDUP(MONTH(SalesDataTable[[#This Row],[Order Date]])/3,0)</f>
        <v>Q2</v>
      </c>
      <c r="W1080" s="6">
        <f>MONTH(SalesDataTable[[#This Row],[Order Date]])</f>
        <v>6</v>
      </c>
      <c r="X1080" s="9" t="str">
        <f>TEXT(SalesDataTable[[#This Row],[Order Date]],"mmm")</f>
        <v>Jun</v>
      </c>
    </row>
    <row r="1081" spans="1:24" ht="15.5">
      <c r="A1081" s="3">
        <v>2683</v>
      </c>
      <c r="B1081" s="4">
        <v>46185</v>
      </c>
      <c r="C1081" s="12">
        <f>YEAR(SalesDataTable[[#This Row],[Order Date]])</f>
        <v>2026</v>
      </c>
      <c r="D1081" s="15" t="str">
        <f>"Q"&amp;ROUNDUP(MONTH(SalesDataTable[[#This Row],[Order Date]])/3,0)</f>
        <v>Q2</v>
      </c>
      <c r="E1081" s="12">
        <f>MONTH(SalesDataTable[[#This Row],[Order Date]])</f>
        <v>6</v>
      </c>
      <c r="F1081" s="12" t="str">
        <f>TEXT(SalesDataTable[[#This Row],[Order Date]], "mmm")</f>
        <v>Jun</v>
      </c>
      <c r="G1081" s="5" t="s">
        <v>20</v>
      </c>
      <c r="H1081" s="5" t="s">
        <v>33</v>
      </c>
      <c r="I1081" s="5" t="s">
        <v>2</v>
      </c>
      <c r="J1081" s="5" t="s">
        <v>3</v>
      </c>
      <c r="K1081" s="5" t="s">
        <v>23</v>
      </c>
      <c r="L1081" s="5" t="s">
        <v>29</v>
      </c>
      <c r="M1081" s="6">
        <v>1</v>
      </c>
      <c r="N1081" s="7">
        <v>198.64</v>
      </c>
      <c r="O1081" s="8">
        <v>0.05</v>
      </c>
      <c r="P1081" s="7">
        <v>101.89</v>
      </c>
      <c r="Q1081" s="7">
        <f t="shared" si="64"/>
        <v>188.70799999999997</v>
      </c>
      <c r="R1081" s="7">
        <f t="shared" si="65"/>
        <v>101.89</v>
      </c>
      <c r="S1081" s="7">
        <f t="shared" si="66"/>
        <v>86.817999999999969</v>
      </c>
      <c r="T1081" s="9">
        <f t="shared" si="67"/>
        <v>0.46006528605040581</v>
      </c>
      <c r="U1081" s="10">
        <f>YEAR(SalesDataTable[[#This Row],[Order Date]])</f>
        <v>2026</v>
      </c>
      <c r="V1081" s="9" t="str">
        <f>"Q"&amp;ROUNDUP(MONTH(SalesDataTable[[#This Row],[Order Date]])/3,0)</f>
        <v>Q2</v>
      </c>
      <c r="W1081" s="6">
        <f>MONTH(SalesDataTable[[#This Row],[Order Date]])</f>
        <v>6</v>
      </c>
      <c r="X1081" s="9" t="str">
        <f>TEXT(SalesDataTable[[#This Row],[Order Date]],"mmm")</f>
        <v>Jun</v>
      </c>
    </row>
    <row r="1082" spans="1:24" ht="15.5">
      <c r="A1082" s="3">
        <v>4211</v>
      </c>
      <c r="B1082" s="4">
        <v>46185</v>
      </c>
      <c r="C1082" s="12">
        <f>YEAR(SalesDataTable[[#This Row],[Order Date]])</f>
        <v>2026</v>
      </c>
      <c r="D1082" s="15" t="str">
        <f>"Q"&amp;ROUNDUP(MONTH(SalesDataTable[[#This Row],[Order Date]])/3,0)</f>
        <v>Q2</v>
      </c>
      <c r="E1082" s="12">
        <f>MONTH(SalesDataTable[[#This Row],[Order Date]])</f>
        <v>6</v>
      </c>
      <c r="F1082" s="12" t="str">
        <f>TEXT(SalesDataTable[[#This Row],[Order Date]], "mmm")</f>
        <v>Jun</v>
      </c>
      <c r="G1082" s="5" t="s">
        <v>11</v>
      </c>
      <c r="H1082" s="5" t="s">
        <v>18</v>
      </c>
      <c r="I1082" s="5" t="s">
        <v>2</v>
      </c>
      <c r="J1082" s="5" t="s">
        <v>13</v>
      </c>
      <c r="K1082" s="5" t="s">
        <v>14</v>
      </c>
      <c r="L1082" s="5" t="s">
        <v>48</v>
      </c>
      <c r="M1082" s="6">
        <v>5</v>
      </c>
      <c r="N1082" s="7">
        <v>168.57</v>
      </c>
      <c r="O1082" s="8">
        <v>0</v>
      </c>
      <c r="P1082" s="7">
        <v>88.65</v>
      </c>
      <c r="Q1082" s="7">
        <f t="shared" si="64"/>
        <v>842.84999999999991</v>
      </c>
      <c r="R1082" s="7">
        <f t="shared" si="65"/>
        <v>443.25</v>
      </c>
      <c r="S1082" s="7">
        <f t="shared" si="66"/>
        <v>399.59999999999991</v>
      </c>
      <c r="T1082" s="9">
        <f t="shared" si="67"/>
        <v>0.47410571276027758</v>
      </c>
      <c r="U1082" s="10">
        <f>YEAR(SalesDataTable[[#This Row],[Order Date]])</f>
        <v>2026</v>
      </c>
      <c r="V1082" s="9" t="str">
        <f>"Q"&amp;ROUNDUP(MONTH(SalesDataTable[[#This Row],[Order Date]])/3,0)</f>
        <v>Q2</v>
      </c>
      <c r="W1082" s="6">
        <f>MONTH(SalesDataTable[[#This Row],[Order Date]])</f>
        <v>6</v>
      </c>
      <c r="X1082" s="9" t="str">
        <f>TEXT(SalesDataTable[[#This Row],[Order Date]],"mmm")</f>
        <v>Jun</v>
      </c>
    </row>
    <row r="1083" spans="1:24" ht="15.5">
      <c r="A1083" s="3">
        <v>4353</v>
      </c>
      <c r="B1083" s="4">
        <v>46185</v>
      </c>
      <c r="C1083" s="12">
        <f>YEAR(SalesDataTable[[#This Row],[Order Date]])</f>
        <v>2026</v>
      </c>
      <c r="D1083" s="15" t="str">
        <f>"Q"&amp;ROUNDUP(MONTH(SalesDataTable[[#This Row],[Order Date]])/3,0)</f>
        <v>Q2</v>
      </c>
      <c r="E1083" s="12">
        <f>MONTH(SalesDataTable[[#This Row],[Order Date]])</f>
        <v>6</v>
      </c>
      <c r="F1083" s="12" t="str">
        <f>TEXT(SalesDataTable[[#This Row],[Order Date]], "mmm")</f>
        <v>Jun</v>
      </c>
      <c r="G1083" s="5" t="s">
        <v>6</v>
      </c>
      <c r="H1083" s="5" t="s">
        <v>27</v>
      </c>
      <c r="I1083" s="5" t="s">
        <v>19</v>
      </c>
      <c r="J1083" s="5" t="s">
        <v>13</v>
      </c>
      <c r="K1083" s="5" t="s">
        <v>14</v>
      </c>
      <c r="L1083" s="5" t="s">
        <v>15</v>
      </c>
      <c r="M1083" s="6">
        <v>1</v>
      </c>
      <c r="N1083" s="7">
        <v>36.65</v>
      </c>
      <c r="O1083" s="8">
        <v>0</v>
      </c>
      <c r="P1083" s="7">
        <v>13.97</v>
      </c>
      <c r="Q1083" s="7">
        <f t="shared" si="64"/>
        <v>36.65</v>
      </c>
      <c r="R1083" s="7">
        <f t="shared" si="65"/>
        <v>13.97</v>
      </c>
      <c r="S1083" s="7">
        <f t="shared" si="66"/>
        <v>22.68</v>
      </c>
      <c r="T1083" s="9">
        <f t="shared" si="67"/>
        <v>0.61882673942701227</v>
      </c>
      <c r="U1083" s="10">
        <f>YEAR(SalesDataTable[[#This Row],[Order Date]])</f>
        <v>2026</v>
      </c>
      <c r="V1083" s="9" t="str">
        <f>"Q"&amp;ROUNDUP(MONTH(SalesDataTable[[#This Row],[Order Date]])/3,0)</f>
        <v>Q2</v>
      </c>
      <c r="W1083" s="6">
        <f>MONTH(SalesDataTable[[#This Row],[Order Date]])</f>
        <v>6</v>
      </c>
      <c r="X1083" s="9" t="str">
        <f>TEXT(SalesDataTable[[#This Row],[Order Date]],"mmm")</f>
        <v>Jun</v>
      </c>
    </row>
    <row r="1084" spans="1:24" ht="15.5">
      <c r="A1084" s="3">
        <v>5020</v>
      </c>
      <c r="B1084" s="4">
        <v>46185</v>
      </c>
      <c r="C1084" s="12">
        <f>YEAR(SalesDataTable[[#This Row],[Order Date]])</f>
        <v>2026</v>
      </c>
      <c r="D1084" s="15" t="str">
        <f>"Q"&amp;ROUNDUP(MONTH(SalesDataTable[[#This Row],[Order Date]])/3,0)</f>
        <v>Q2</v>
      </c>
      <c r="E1084" s="12">
        <f>MONTH(SalesDataTable[[#This Row],[Order Date]])</f>
        <v>6</v>
      </c>
      <c r="F1084" s="12" t="str">
        <f>TEXT(SalesDataTable[[#This Row],[Order Date]], "mmm")</f>
        <v>Jun</v>
      </c>
      <c r="G1084" s="5" t="s">
        <v>11</v>
      </c>
      <c r="H1084" s="5" t="s">
        <v>25</v>
      </c>
      <c r="I1084" s="5" t="s">
        <v>19</v>
      </c>
      <c r="J1084" s="5" t="s">
        <v>3</v>
      </c>
      <c r="K1084" s="5" t="s">
        <v>14</v>
      </c>
      <c r="L1084" s="5" t="s">
        <v>15</v>
      </c>
      <c r="M1084" s="6">
        <v>2</v>
      </c>
      <c r="N1084" s="7">
        <v>35.450000000000003</v>
      </c>
      <c r="O1084" s="8">
        <v>0.05</v>
      </c>
      <c r="P1084" s="7">
        <v>13.39</v>
      </c>
      <c r="Q1084" s="7">
        <f t="shared" si="64"/>
        <v>67.355000000000004</v>
      </c>
      <c r="R1084" s="7">
        <f t="shared" si="65"/>
        <v>26.78</v>
      </c>
      <c r="S1084" s="7">
        <f t="shared" si="66"/>
        <v>40.575000000000003</v>
      </c>
      <c r="T1084" s="9">
        <f t="shared" si="67"/>
        <v>0.60240516665429444</v>
      </c>
      <c r="U1084" s="10">
        <f>YEAR(SalesDataTable[[#This Row],[Order Date]])</f>
        <v>2026</v>
      </c>
      <c r="V1084" s="9" t="str">
        <f>"Q"&amp;ROUNDUP(MONTH(SalesDataTable[[#This Row],[Order Date]])/3,0)</f>
        <v>Q2</v>
      </c>
      <c r="W1084" s="6">
        <f>MONTH(SalesDataTable[[#This Row],[Order Date]])</f>
        <v>6</v>
      </c>
      <c r="X1084" s="9" t="str">
        <f>TEXT(SalesDataTable[[#This Row],[Order Date]],"mmm")</f>
        <v>Jun</v>
      </c>
    </row>
    <row r="1085" spans="1:24" ht="15.5">
      <c r="A1085" s="3">
        <v>564</v>
      </c>
      <c r="B1085" s="4">
        <v>46186</v>
      </c>
      <c r="C1085" s="12">
        <f>YEAR(SalesDataTable[[#This Row],[Order Date]])</f>
        <v>2026</v>
      </c>
      <c r="D1085" s="15" t="str">
        <f>"Q"&amp;ROUNDUP(MONTH(SalesDataTable[[#This Row],[Order Date]])/3,0)</f>
        <v>Q2</v>
      </c>
      <c r="E1085" s="12">
        <f>MONTH(SalesDataTable[[#This Row],[Order Date]])</f>
        <v>6</v>
      </c>
      <c r="F1085" s="12" t="str">
        <f>TEXT(SalesDataTable[[#This Row],[Order Date]], "mmm")</f>
        <v>Jun</v>
      </c>
      <c r="G1085" s="5" t="s">
        <v>11</v>
      </c>
      <c r="H1085" s="5" t="s">
        <v>25</v>
      </c>
      <c r="I1085" s="5" t="s">
        <v>19</v>
      </c>
      <c r="J1085" s="5" t="s">
        <v>13</v>
      </c>
      <c r="K1085" s="5" t="s">
        <v>14</v>
      </c>
      <c r="L1085" s="5" t="s">
        <v>32</v>
      </c>
      <c r="M1085" s="6">
        <v>3</v>
      </c>
      <c r="N1085" s="7">
        <v>45.82</v>
      </c>
      <c r="O1085" s="8">
        <v>0.1</v>
      </c>
      <c r="P1085" s="7">
        <v>18.61</v>
      </c>
      <c r="Q1085" s="7">
        <f t="shared" si="64"/>
        <v>123.71400000000001</v>
      </c>
      <c r="R1085" s="7">
        <f t="shared" si="65"/>
        <v>55.83</v>
      </c>
      <c r="S1085" s="7">
        <f t="shared" si="66"/>
        <v>67.884000000000015</v>
      </c>
      <c r="T1085" s="9">
        <f t="shared" si="67"/>
        <v>0.54871720258014456</v>
      </c>
      <c r="U1085" s="10">
        <f>YEAR(SalesDataTable[[#This Row],[Order Date]])</f>
        <v>2026</v>
      </c>
      <c r="V1085" s="9" t="str">
        <f>"Q"&amp;ROUNDUP(MONTH(SalesDataTable[[#This Row],[Order Date]])/3,0)</f>
        <v>Q2</v>
      </c>
      <c r="W1085" s="6">
        <f>MONTH(SalesDataTable[[#This Row],[Order Date]])</f>
        <v>6</v>
      </c>
      <c r="X1085" s="9" t="str">
        <f>TEXT(SalesDataTable[[#This Row],[Order Date]],"mmm")</f>
        <v>Jun</v>
      </c>
    </row>
    <row r="1086" spans="1:24" ht="15.5">
      <c r="A1086" s="3">
        <v>736</v>
      </c>
      <c r="B1086" s="4">
        <v>46186</v>
      </c>
      <c r="C1086" s="12">
        <f>YEAR(SalesDataTable[[#This Row],[Order Date]])</f>
        <v>2026</v>
      </c>
      <c r="D1086" s="15" t="str">
        <f>"Q"&amp;ROUNDUP(MONTH(SalesDataTable[[#This Row],[Order Date]])/3,0)</f>
        <v>Q2</v>
      </c>
      <c r="E1086" s="12">
        <f>MONTH(SalesDataTable[[#This Row],[Order Date]])</f>
        <v>6</v>
      </c>
      <c r="F1086" s="12" t="str">
        <f>TEXT(SalesDataTable[[#This Row],[Order Date]], "mmm")</f>
        <v>Jun</v>
      </c>
      <c r="G1086" s="5" t="s">
        <v>20</v>
      </c>
      <c r="H1086" s="5" t="s">
        <v>47</v>
      </c>
      <c r="I1086" s="5" t="s">
        <v>19</v>
      </c>
      <c r="J1086" s="5" t="s">
        <v>16</v>
      </c>
      <c r="K1086" s="5" t="s">
        <v>9</v>
      </c>
      <c r="L1086" s="5" t="s">
        <v>37</v>
      </c>
      <c r="M1086" s="6">
        <v>1</v>
      </c>
      <c r="N1086" s="7">
        <v>152.78</v>
      </c>
      <c r="O1086" s="8">
        <v>0</v>
      </c>
      <c r="P1086" s="7">
        <v>78.540000000000006</v>
      </c>
      <c r="Q1086" s="7">
        <f t="shared" si="64"/>
        <v>152.78</v>
      </c>
      <c r="R1086" s="7">
        <f t="shared" si="65"/>
        <v>78.540000000000006</v>
      </c>
      <c r="S1086" s="7">
        <f t="shared" si="66"/>
        <v>74.239999999999995</v>
      </c>
      <c r="T1086" s="9">
        <f t="shared" si="67"/>
        <v>0.48592747741851022</v>
      </c>
      <c r="U1086" s="10">
        <f>YEAR(SalesDataTable[[#This Row],[Order Date]])</f>
        <v>2026</v>
      </c>
      <c r="V1086" s="9" t="str">
        <f>"Q"&amp;ROUNDUP(MONTH(SalesDataTable[[#This Row],[Order Date]])/3,0)</f>
        <v>Q2</v>
      </c>
      <c r="W1086" s="6">
        <f>MONTH(SalesDataTable[[#This Row],[Order Date]])</f>
        <v>6</v>
      </c>
      <c r="X1086" s="9" t="str">
        <f>TEXT(SalesDataTable[[#This Row],[Order Date]],"mmm")</f>
        <v>Jun</v>
      </c>
    </row>
    <row r="1087" spans="1:24" ht="15.5">
      <c r="A1087" s="3">
        <v>1300</v>
      </c>
      <c r="B1087" s="4">
        <v>46186</v>
      </c>
      <c r="C1087" s="12">
        <f>YEAR(SalesDataTable[[#This Row],[Order Date]])</f>
        <v>2026</v>
      </c>
      <c r="D1087" s="15" t="str">
        <f>"Q"&amp;ROUNDUP(MONTH(SalesDataTable[[#This Row],[Order Date]])/3,0)</f>
        <v>Q2</v>
      </c>
      <c r="E1087" s="12">
        <f>MONTH(SalesDataTable[[#This Row],[Order Date]])</f>
        <v>6</v>
      </c>
      <c r="F1087" s="12" t="str">
        <f>TEXT(SalesDataTable[[#This Row],[Order Date]], "mmm")</f>
        <v>Jun</v>
      </c>
      <c r="G1087" s="5" t="s">
        <v>6</v>
      </c>
      <c r="H1087" s="5" t="s">
        <v>27</v>
      </c>
      <c r="I1087" s="5" t="s">
        <v>2</v>
      </c>
      <c r="J1087" s="5" t="s">
        <v>13</v>
      </c>
      <c r="K1087" s="5" t="s">
        <v>4</v>
      </c>
      <c r="L1087" s="5" t="s">
        <v>22</v>
      </c>
      <c r="M1087" s="6">
        <v>1</v>
      </c>
      <c r="N1087" s="7">
        <v>49.76</v>
      </c>
      <c r="O1087" s="8">
        <v>0.05</v>
      </c>
      <c r="P1087" s="7">
        <v>22.58</v>
      </c>
      <c r="Q1087" s="7">
        <f t="shared" si="64"/>
        <v>47.271999999999998</v>
      </c>
      <c r="R1087" s="7">
        <f t="shared" si="65"/>
        <v>22.58</v>
      </c>
      <c r="S1087" s="7">
        <f t="shared" si="66"/>
        <v>24.692</v>
      </c>
      <c r="T1087" s="9">
        <f t="shared" si="67"/>
        <v>0.52233880521238796</v>
      </c>
      <c r="U1087" s="10">
        <f>YEAR(SalesDataTable[[#This Row],[Order Date]])</f>
        <v>2026</v>
      </c>
      <c r="V1087" s="9" t="str">
        <f>"Q"&amp;ROUNDUP(MONTH(SalesDataTable[[#This Row],[Order Date]])/3,0)</f>
        <v>Q2</v>
      </c>
      <c r="W1087" s="6">
        <f>MONTH(SalesDataTable[[#This Row],[Order Date]])</f>
        <v>6</v>
      </c>
      <c r="X1087" s="9" t="str">
        <f>TEXT(SalesDataTable[[#This Row],[Order Date]],"mmm")</f>
        <v>Jun</v>
      </c>
    </row>
    <row r="1088" spans="1:24" ht="15.5">
      <c r="A1088" s="3">
        <v>1948</v>
      </c>
      <c r="B1088" s="4">
        <v>46186</v>
      </c>
      <c r="C1088" s="12">
        <f>YEAR(SalesDataTable[[#This Row],[Order Date]])</f>
        <v>2026</v>
      </c>
      <c r="D1088" s="15" t="str">
        <f>"Q"&amp;ROUNDUP(MONTH(SalesDataTable[[#This Row],[Order Date]])/3,0)</f>
        <v>Q2</v>
      </c>
      <c r="E1088" s="12">
        <f>MONTH(SalesDataTable[[#This Row],[Order Date]])</f>
        <v>6</v>
      </c>
      <c r="F1088" s="12" t="str">
        <f>TEXT(SalesDataTable[[#This Row],[Order Date]], "mmm")</f>
        <v>Jun</v>
      </c>
      <c r="G1088" s="5" t="s">
        <v>20</v>
      </c>
      <c r="H1088" s="5" t="s">
        <v>33</v>
      </c>
      <c r="I1088" s="5" t="s">
        <v>19</v>
      </c>
      <c r="J1088" s="5" t="s">
        <v>13</v>
      </c>
      <c r="K1088" s="5" t="s">
        <v>9</v>
      </c>
      <c r="L1088" s="5" t="s">
        <v>37</v>
      </c>
      <c r="M1088" s="6">
        <v>1</v>
      </c>
      <c r="N1088" s="7">
        <v>157.6</v>
      </c>
      <c r="O1088" s="8">
        <v>0.05</v>
      </c>
      <c r="P1088" s="7">
        <v>79.34</v>
      </c>
      <c r="Q1088" s="7">
        <f t="shared" si="64"/>
        <v>149.72</v>
      </c>
      <c r="R1088" s="7">
        <f t="shared" si="65"/>
        <v>79.34</v>
      </c>
      <c r="S1088" s="7">
        <f t="shared" si="66"/>
        <v>70.38</v>
      </c>
      <c r="T1088" s="9">
        <f t="shared" si="67"/>
        <v>0.47007747795885652</v>
      </c>
      <c r="U1088" s="10">
        <f>YEAR(SalesDataTable[[#This Row],[Order Date]])</f>
        <v>2026</v>
      </c>
      <c r="V1088" s="9" t="str">
        <f>"Q"&amp;ROUNDUP(MONTH(SalesDataTable[[#This Row],[Order Date]])/3,0)</f>
        <v>Q2</v>
      </c>
      <c r="W1088" s="6">
        <f>MONTH(SalesDataTable[[#This Row],[Order Date]])</f>
        <v>6</v>
      </c>
      <c r="X1088" s="9" t="str">
        <f>TEXT(SalesDataTable[[#This Row],[Order Date]],"mmm")</f>
        <v>Jun</v>
      </c>
    </row>
    <row r="1089" spans="1:24" ht="15.5">
      <c r="A1089" s="3">
        <v>2272</v>
      </c>
      <c r="B1089" s="4">
        <v>46186</v>
      </c>
      <c r="C1089" s="12">
        <f>YEAR(SalesDataTable[[#This Row],[Order Date]])</f>
        <v>2026</v>
      </c>
      <c r="D1089" s="15" t="str">
        <f>"Q"&amp;ROUNDUP(MONTH(SalesDataTable[[#This Row],[Order Date]])/3,0)</f>
        <v>Q2</v>
      </c>
      <c r="E1089" s="12">
        <f>MONTH(SalesDataTable[[#This Row],[Order Date]])</f>
        <v>6</v>
      </c>
      <c r="F1089" s="12" t="str">
        <f>TEXT(SalesDataTable[[#This Row],[Order Date]], "mmm")</f>
        <v>Jun</v>
      </c>
      <c r="G1089" s="5" t="s">
        <v>20</v>
      </c>
      <c r="H1089" s="5" t="s">
        <v>33</v>
      </c>
      <c r="I1089" s="5" t="s">
        <v>2</v>
      </c>
      <c r="J1089" s="5" t="s">
        <v>3</v>
      </c>
      <c r="K1089" s="5" t="s">
        <v>34</v>
      </c>
      <c r="L1089" s="5" t="s">
        <v>38</v>
      </c>
      <c r="M1089" s="6">
        <v>1</v>
      </c>
      <c r="N1089" s="7">
        <v>125.01</v>
      </c>
      <c r="O1089" s="8">
        <v>0.15</v>
      </c>
      <c r="P1089" s="7">
        <v>70.39</v>
      </c>
      <c r="Q1089" s="7">
        <f t="shared" si="64"/>
        <v>106.2585</v>
      </c>
      <c r="R1089" s="7">
        <f t="shared" si="65"/>
        <v>70.39</v>
      </c>
      <c r="S1089" s="7">
        <f t="shared" si="66"/>
        <v>35.868499999999997</v>
      </c>
      <c r="T1089" s="9">
        <f t="shared" si="67"/>
        <v>0.33755887764272974</v>
      </c>
      <c r="U1089" s="10">
        <f>YEAR(SalesDataTable[[#This Row],[Order Date]])</f>
        <v>2026</v>
      </c>
      <c r="V1089" s="9" t="str">
        <f>"Q"&amp;ROUNDUP(MONTH(SalesDataTable[[#This Row],[Order Date]])/3,0)</f>
        <v>Q2</v>
      </c>
      <c r="W1089" s="6">
        <f>MONTH(SalesDataTable[[#This Row],[Order Date]])</f>
        <v>6</v>
      </c>
      <c r="X1089" s="9" t="str">
        <f>TEXT(SalesDataTable[[#This Row],[Order Date]],"mmm")</f>
        <v>Jun</v>
      </c>
    </row>
    <row r="1090" spans="1:24" ht="15.5">
      <c r="A1090" s="3">
        <v>2680</v>
      </c>
      <c r="B1090" s="4">
        <v>46186</v>
      </c>
      <c r="C1090" s="12">
        <f>YEAR(SalesDataTable[[#This Row],[Order Date]])</f>
        <v>2026</v>
      </c>
      <c r="D1090" s="15" t="str">
        <f>"Q"&amp;ROUNDUP(MONTH(SalesDataTable[[#This Row],[Order Date]])/3,0)</f>
        <v>Q2</v>
      </c>
      <c r="E1090" s="12">
        <f>MONTH(SalesDataTable[[#This Row],[Order Date]])</f>
        <v>6</v>
      </c>
      <c r="F1090" s="12" t="str">
        <f>TEXT(SalesDataTable[[#This Row],[Order Date]], "mmm")</f>
        <v>Jun</v>
      </c>
      <c r="G1090" s="5" t="s">
        <v>6</v>
      </c>
      <c r="H1090" s="5" t="s">
        <v>49</v>
      </c>
      <c r="I1090" s="5" t="s">
        <v>2</v>
      </c>
      <c r="J1090" s="5" t="s">
        <v>3</v>
      </c>
      <c r="K1090" s="5" t="s">
        <v>9</v>
      </c>
      <c r="L1090" s="5" t="s">
        <v>10</v>
      </c>
      <c r="M1090" s="6">
        <v>1</v>
      </c>
      <c r="N1090" s="7">
        <v>93.59</v>
      </c>
      <c r="O1090" s="8">
        <v>0.15</v>
      </c>
      <c r="P1090" s="7">
        <v>46.48</v>
      </c>
      <c r="Q1090" s="7">
        <f t="shared" ref="Q1090:Q1153" si="68">M1090*N1090*(1-O1090)</f>
        <v>79.551500000000004</v>
      </c>
      <c r="R1090" s="7">
        <f t="shared" ref="R1090:R1153" si="69">M1090*P1090</f>
        <v>46.48</v>
      </c>
      <c r="S1090" s="7">
        <f t="shared" ref="S1090:S1153" si="70">Q1090-R1090</f>
        <v>33.071500000000007</v>
      </c>
      <c r="T1090" s="9">
        <f t="shared" ref="T1090:T1153" si="71">IFERROR(S1090/Q1090,0)</f>
        <v>0.41572440494522422</v>
      </c>
      <c r="U1090" s="10">
        <f>YEAR(SalesDataTable[[#This Row],[Order Date]])</f>
        <v>2026</v>
      </c>
      <c r="V1090" s="9" t="str">
        <f>"Q"&amp;ROUNDUP(MONTH(SalesDataTable[[#This Row],[Order Date]])/3,0)</f>
        <v>Q2</v>
      </c>
      <c r="W1090" s="6">
        <f>MONTH(SalesDataTable[[#This Row],[Order Date]])</f>
        <v>6</v>
      </c>
      <c r="X1090" s="9" t="str">
        <f>TEXT(SalesDataTable[[#This Row],[Order Date]],"mmm")</f>
        <v>Jun</v>
      </c>
    </row>
    <row r="1091" spans="1:24" ht="15.5">
      <c r="A1091" s="3">
        <v>4178</v>
      </c>
      <c r="B1091" s="4">
        <v>46186</v>
      </c>
      <c r="C1091" s="12">
        <f>YEAR(SalesDataTable[[#This Row],[Order Date]])</f>
        <v>2026</v>
      </c>
      <c r="D1091" s="15" t="str">
        <f>"Q"&amp;ROUNDUP(MONTH(SalesDataTable[[#This Row],[Order Date]])/3,0)</f>
        <v>Q2</v>
      </c>
      <c r="E1091" s="12">
        <f>MONTH(SalesDataTable[[#This Row],[Order Date]])</f>
        <v>6</v>
      </c>
      <c r="F1091" s="12" t="str">
        <f>TEXT(SalesDataTable[[#This Row],[Order Date]], "mmm")</f>
        <v>Jun</v>
      </c>
      <c r="G1091" s="5" t="s">
        <v>11</v>
      </c>
      <c r="H1091" s="5" t="s">
        <v>12</v>
      </c>
      <c r="I1091" s="5" t="s">
        <v>19</v>
      </c>
      <c r="J1091" s="5" t="s">
        <v>3</v>
      </c>
      <c r="K1091" s="5" t="s">
        <v>9</v>
      </c>
      <c r="L1091" s="5" t="s">
        <v>17</v>
      </c>
      <c r="M1091" s="6">
        <v>4</v>
      </c>
      <c r="N1091" s="7">
        <v>143.9</v>
      </c>
      <c r="O1091" s="8">
        <v>0.05</v>
      </c>
      <c r="P1091" s="7">
        <v>79.709999999999994</v>
      </c>
      <c r="Q1091" s="7">
        <f t="shared" si="68"/>
        <v>546.82000000000005</v>
      </c>
      <c r="R1091" s="7">
        <f t="shared" si="69"/>
        <v>318.83999999999997</v>
      </c>
      <c r="S1091" s="7">
        <f t="shared" si="70"/>
        <v>227.98000000000008</v>
      </c>
      <c r="T1091" s="9">
        <f t="shared" si="71"/>
        <v>0.41691964448996022</v>
      </c>
      <c r="U1091" s="10">
        <f>YEAR(SalesDataTable[[#This Row],[Order Date]])</f>
        <v>2026</v>
      </c>
      <c r="V1091" s="9" t="str">
        <f>"Q"&amp;ROUNDUP(MONTH(SalesDataTable[[#This Row],[Order Date]])/3,0)</f>
        <v>Q2</v>
      </c>
      <c r="W1091" s="6">
        <f>MONTH(SalesDataTable[[#This Row],[Order Date]])</f>
        <v>6</v>
      </c>
      <c r="X1091" s="9" t="str">
        <f>TEXT(SalesDataTable[[#This Row],[Order Date]],"mmm")</f>
        <v>Jun</v>
      </c>
    </row>
    <row r="1092" spans="1:24" ht="15.5">
      <c r="A1092" s="3">
        <v>4272</v>
      </c>
      <c r="B1092" s="4">
        <v>46186</v>
      </c>
      <c r="C1092" s="12">
        <f>YEAR(SalesDataTable[[#This Row],[Order Date]])</f>
        <v>2026</v>
      </c>
      <c r="D1092" s="15" t="str">
        <f>"Q"&amp;ROUNDUP(MONTH(SalesDataTable[[#This Row],[Order Date]])/3,0)</f>
        <v>Q2</v>
      </c>
      <c r="E1092" s="12">
        <f>MONTH(SalesDataTable[[#This Row],[Order Date]])</f>
        <v>6</v>
      </c>
      <c r="F1092" s="12" t="str">
        <f>TEXT(SalesDataTable[[#This Row],[Order Date]], "mmm")</f>
        <v>Jun</v>
      </c>
      <c r="G1092" s="5" t="s">
        <v>20</v>
      </c>
      <c r="H1092" s="5" t="s">
        <v>31</v>
      </c>
      <c r="I1092" s="5" t="s">
        <v>28</v>
      </c>
      <c r="J1092" s="5" t="s">
        <v>3</v>
      </c>
      <c r="K1092" s="5" t="s">
        <v>23</v>
      </c>
      <c r="L1092" s="5" t="s">
        <v>29</v>
      </c>
      <c r="M1092" s="6">
        <v>4</v>
      </c>
      <c r="N1092" s="7">
        <v>190.97</v>
      </c>
      <c r="O1092" s="8">
        <v>0</v>
      </c>
      <c r="P1092" s="7">
        <v>103.36</v>
      </c>
      <c r="Q1092" s="7">
        <f t="shared" si="68"/>
        <v>763.88</v>
      </c>
      <c r="R1092" s="7">
        <f t="shared" si="69"/>
        <v>413.44</v>
      </c>
      <c r="S1092" s="7">
        <f t="shared" si="70"/>
        <v>350.44</v>
      </c>
      <c r="T1092" s="9">
        <f t="shared" si="71"/>
        <v>0.45876315651673039</v>
      </c>
      <c r="U1092" s="10">
        <f>YEAR(SalesDataTable[[#This Row],[Order Date]])</f>
        <v>2026</v>
      </c>
      <c r="V1092" s="9" t="str">
        <f>"Q"&amp;ROUNDUP(MONTH(SalesDataTable[[#This Row],[Order Date]])/3,0)</f>
        <v>Q2</v>
      </c>
      <c r="W1092" s="6">
        <f>MONTH(SalesDataTable[[#This Row],[Order Date]])</f>
        <v>6</v>
      </c>
      <c r="X1092" s="9" t="str">
        <f>TEXT(SalesDataTable[[#This Row],[Order Date]],"mmm")</f>
        <v>Jun</v>
      </c>
    </row>
    <row r="1093" spans="1:24" ht="15.5">
      <c r="A1093" s="3">
        <v>4713</v>
      </c>
      <c r="B1093" s="4">
        <v>46186</v>
      </c>
      <c r="C1093" s="12">
        <f>YEAR(SalesDataTable[[#This Row],[Order Date]])</f>
        <v>2026</v>
      </c>
      <c r="D1093" s="15" t="str">
        <f>"Q"&amp;ROUNDUP(MONTH(SalesDataTable[[#This Row],[Order Date]])/3,0)</f>
        <v>Q2</v>
      </c>
      <c r="E1093" s="12">
        <f>MONTH(SalesDataTable[[#This Row],[Order Date]])</f>
        <v>6</v>
      </c>
      <c r="F1093" s="12" t="str">
        <f>TEXT(SalesDataTable[[#This Row],[Order Date]], "mmm")</f>
        <v>Jun</v>
      </c>
      <c r="G1093" s="5" t="s">
        <v>20</v>
      </c>
      <c r="H1093" s="5" t="s">
        <v>47</v>
      </c>
      <c r="I1093" s="5" t="s">
        <v>19</v>
      </c>
      <c r="J1093" s="5" t="s">
        <v>16</v>
      </c>
      <c r="K1093" s="5" t="s">
        <v>34</v>
      </c>
      <c r="L1093" s="5" t="s">
        <v>42</v>
      </c>
      <c r="M1093" s="6">
        <v>1</v>
      </c>
      <c r="N1093" s="7">
        <v>35.78</v>
      </c>
      <c r="O1093" s="8">
        <v>0</v>
      </c>
      <c r="P1093" s="7">
        <v>14</v>
      </c>
      <c r="Q1093" s="7">
        <f t="shared" si="68"/>
        <v>35.78</v>
      </c>
      <c r="R1093" s="7">
        <f t="shared" si="69"/>
        <v>14</v>
      </c>
      <c r="S1093" s="7">
        <f t="shared" si="70"/>
        <v>21.78</v>
      </c>
      <c r="T1093" s="9">
        <f t="shared" si="71"/>
        <v>0.60871995528228062</v>
      </c>
      <c r="U1093" s="10">
        <f>YEAR(SalesDataTable[[#This Row],[Order Date]])</f>
        <v>2026</v>
      </c>
      <c r="V1093" s="9" t="str">
        <f>"Q"&amp;ROUNDUP(MONTH(SalesDataTable[[#This Row],[Order Date]])/3,0)</f>
        <v>Q2</v>
      </c>
      <c r="W1093" s="6">
        <f>MONTH(SalesDataTable[[#This Row],[Order Date]])</f>
        <v>6</v>
      </c>
      <c r="X1093" s="9" t="str">
        <f>TEXT(SalesDataTable[[#This Row],[Order Date]],"mmm")</f>
        <v>Jun</v>
      </c>
    </row>
    <row r="1094" spans="1:24" ht="15.5">
      <c r="A1094" s="3">
        <v>5166</v>
      </c>
      <c r="B1094" s="4">
        <v>46186</v>
      </c>
      <c r="C1094" s="12">
        <f>YEAR(SalesDataTable[[#This Row],[Order Date]])</f>
        <v>2026</v>
      </c>
      <c r="D1094" s="15" t="str">
        <f>"Q"&amp;ROUNDUP(MONTH(SalesDataTable[[#This Row],[Order Date]])/3,0)</f>
        <v>Q2</v>
      </c>
      <c r="E1094" s="12">
        <f>MONTH(SalesDataTable[[#This Row],[Order Date]])</f>
        <v>6</v>
      </c>
      <c r="F1094" s="12" t="str">
        <f>TEXT(SalesDataTable[[#This Row],[Order Date]], "mmm")</f>
        <v>Jun</v>
      </c>
      <c r="G1094" s="5" t="s">
        <v>20</v>
      </c>
      <c r="H1094" s="5" t="s">
        <v>31</v>
      </c>
      <c r="I1094" s="5" t="s">
        <v>28</v>
      </c>
      <c r="J1094" s="5" t="s">
        <v>13</v>
      </c>
      <c r="K1094" s="5" t="s">
        <v>23</v>
      </c>
      <c r="L1094" s="5" t="s">
        <v>51</v>
      </c>
      <c r="M1094" s="6">
        <v>3</v>
      </c>
      <c r="N1094" s="7">
        <v>125.25</v>
      </c>
      <c r="O1094" s="8">
        <v>0.05</v>
      </c>
      <c r="P1094" s="7">
        <v>58.95</v>
      </c>
      <c r="Q1094" s="7">
        <f t="shared" si="68"/>
        <v>356.96249999999998</v>
      </c>
      <c r="R1094" s="7">
        <f t="shared" si="69"/>
        <v>176.85000000000002</v>
      </c>
      <c r="S1094" s="7">
        <f t="shared" si="70"/>
        <v>180.11249999999995</v>
      </c>
      <c r="T1094" s="9">
        <f t="shared" si="71"/>
        <v>0.50456980775291516</v>
      </c>
      <c r="U1094" s="10">
        <f>YEAR(SalesDataTable[[#This Row],[Order Date]])</f>
        <v>2026</v>
      </c>
      <c r="V1094" s="9" t="str">
        <f>"Q"&amp;ROUNDUP(MONTH(SalesDataTable[[#This Row],[Order Date]])/3,0)</f>
        <v>Q2</v>
      </c>
      <c r="W1094" s="6">
        <f>MONTH(SalesDataTable[[#This Row],[Order Date]])</f>
        <v>6</v>
      </c>
      <c r="X1094" s="9" t="str">
        <f>TEXT(SalesDataTable[[#This Row],[Order Date]],"mmm")</f>
        <v>Jun</v>
      </c>
    </row>
    <row r="1095" spans="1:24" ht="15.5">
      <c r="A1095" s="3">
        <v>486</v>
      </c>
      <c r="B1095" s="4">
        <v>46187</v>
      </c>
      <c r="C1095" s="12">
        <f>YEAR(SalesDataTable[[#This Row],[Order Date]])</f>
        <v>2026</v>
      </c>
      <c r="D1095" s="15" t="str">
        <f>"Q"&amp;ROUNDUP(MONTH(SalesDataTable[[#This Row],[Order Date]])/3,0)</f>
        <v>Q2</v>
      </c>
      <c r="E1095" s="12">
        <f>MONTH(SalesDataTable[[#This Row],[Order Date]])</f>
        <v>6</v>
      </c>
      <c r="F1095" s="12" t="str">
        <f>TEXT(SalesDataTable[[#This Row],[Order Date]], "mmm")</f>
        <v>Jun</v>
      </c>
      <c r="G1095" s="5" t="s">
        <v>0</v>
      </c>
      <c r="H1095" s="5" t="s">
        <v>36</v>
      </c>
      <c r="I1095" s="5" t="s">
        <v>8</v>
      </c>
      <c r="J1095" s="5" t="s">
        <v>16</v>
      </c>
      <c r="K1095" s="5" t="s">
        <v>9</v>
      </c>
      <c r="L1095" s="5" t="s">
        <v>46</v>
      </c>
      <c r="M1095" s="6">
        <v>8</v>
      </c>
      <c r="N1095" s="7">
        <v>72.36</v>
      </c>
      <c r="O1095" s="8">
        <v>0.1</v>
      </c>
      <c r="P1095" s="7">
        <v>32.229999999999997</v>
      </c>
      <c r="Q1095" s="7">
        <f t="shared" si="68"/>
        <v>520.99199999999996</v>
      </c>
      <c r="R1095" s="7">
        <f t="shared" si="69"/>
        <v>257.83999999999997</v>
      </c>
      <c r="S1095" s="7">
        <f t="shared" si="70"/>
        <v>263.15199999999999</v>
      </c>
      <c r="T1095" s="9">
        <f t="shared" si="71"/>
        <v>0.5050979669553467</v>
      </c>
      <c r="U1095" s="10">
        <f>YEAR(SalesDataTable[[#This Row],[Order Date]])</f>
        <v>2026</v>
      </c>
      <c r="V1095" s="9" t="str">
        <f>"Q"&amp;ROUNDUP(MONTH(SalesDataTable[[#This Row],[Order Date]])/3,0)</f>
        <v>Q2</v>
      </c>
      <c r="W1095" s="6">
        <f>MONTH(SalesDataTable[[#This Row],[Order Date]])</f>
        <v>6</v>
      </c>
      <c r="X1095" s="9" t="str">
        <f>TEXT(SalesDataTable[[#This Row],[Order Date]],"mmm")</f>
        <v>Jun</v>
      </c>
    </row>
    <row r="1096" spans="1:24" ht="15.5">
      <c r="A1096" s="3">
        <v>1507</v>
      </c>
      <c r="B1096" s="4">
        <v>46187</v>
      </c>
      <c r="C1096" s="12">
        <f>YEAR(SalesDataTable[[#This Row],[Order Date]])</f>
        <v>2026</v>
      </c>
      <c r="D1096" s="15" t="str">
        <f>"Q"&amp;ROUNDUP(MONTH(SalesDataTable[[#This Row],[Order Date]])/3,0)</f>
        <v>Q2</v>
      </c>
      <c r="E1096" s="12">
        <f>MONTH(SalesDataTable[[#This Row],[Order Date]])</f>
        <v>6</v>
      </c>
      <c r="F1096" s="12" t="str">
        <f>TEXT(SalesDataTable[[#This Row],[Order Date]], "mmm")</f>
        <v>Jun</v>
      </c>
      <c r="G1096" s="5" t="s">
        <v>0</v>
      </c>
      <c r="H1096" s="5" t="s">
        <v>50</v>
      </c>
      <c r="I1096" s="5" t="s">
        <v>19</v>
      </c>
      <c r="J1096" s="5" t="s">
        <v>3</v>
      </c>
      <c r="K1096" s="5" t="s">
        <v>14</v>
      </c>
      <c r="L1096" s="5" t="s">
        <v>48</v>
      </c>
      <c r="M1096" s="6">
        <v>1</v>
      </c>
      <c r="N1096" s="7">
        <v>162.51</v>
      </c>
      <c r="O1096" s="8">
        <v>0</v>
      </c>
      <c r="P1096" s="7">
        <v>88.29</v>
      </c>
      <c r="Q1096" s="7">
        <f t="shared" si="68"/>
        <v>162.51</v>
      </c>
      <c r="R1096" s="7">
        <f t="shared" si="69"/>
        <v>88.29</v>
      </c>
      <c r="S1096" s="7">
        <f t="shared" si="70"/>
        <v>74.219999999999985</v>
      </c>
      <c r="T1096" s="9">
        <f t="shared" si="71"/>
        <v>0.45671035628576695</v>
      </c>
      <c r="U1096" s="10">
        <f>YEAR(SalesDataTable[[#This Row],[Order Date]])</f>
        <v>2026</v>
      </c>
      <c r="V1096" s="9" t="str">
        <f>"Q"&amp;ROUNDUP(MONTH(SalesDataTable[[#This Row],[Order Date]])/3,0)</f>
        <v>Q2</v>
      </c>
      <c r="W1096" s="6">
        <f>MONTH(SalesDataTable[[#This Row],[Order Date]])</f>
        <v>6</v>
      </c>
      <c r="X1096" s="9" t="str">
        <f>TEXT(SalesDataTable[[#This Row],[Order Date]],"mmm")</f>
        <v>Jun</v>
      </c>
    </row>
    <row r="1097" spans="1:24" ht="15.5">
      <c r="A1097" s="3">
        <v>1821</v>
      </c>
      <c r="B1097" s="4">
        <v>46187</v>
      </c>
      <c r="C1097" s="12">
        <f>YEAR(SalesDataTable[[#This Row],[Order Date]])</f>
        <v>2026</v>
      </c>
      <c r="D1097" s="15" t="str">
        <f>"Q"&amp;ROUNDUP(MONTH(SalesDataTable[[#This Row],[Order Date]])/3,0)</f>
        <v>Q2</v>
      </c>
      <c r="E1097" s="12">
        <f>MONTH(SalesDataTable[[#This Row],[Order Date]])</f>
        <v>6</v>
      </c>
      <c r="F1097" s="12" t="str">
        <f>TEXT(SalesDataTable[[#This Row],[Order Date]], "mmm")</f>
        <v>Jun</v>
      </c>
      <c r="G1097" s="5" t="s">
        <v>0</v>
      </c>
      <c r="H1097" s="5" t="s">
        <v>50</v>
      </c>
      <c r="I1097" s="5" t="s">
        <v>19</v>
      </c>
      <c r="J1097" s="5" t="s">
        <v>16</v>
      </c>
      <c r="K1097" s="5" t="s">
        <v>9</v>
      </c>
      <c r="L1097" s="5" t="s">
        <v>46</v>
      </c>
      <c r="M1097" s="6">
        <v>3</v>
      </c>
      <c r="N1097" s="7">
        <v>70.52</v>
      </c>
      <c r="O1097" s="8">
        <v>0</v>
      </c>
      <c r="P1097" s="7">
        <v>33.119999999999997</v>
      </c>
      <c r="Q1097" s="7">
        <f t="shared" si="68"/>
        <v>211.56</v>
      </c>
      <c r="R1097" s="7">
        <f t="shared" si="69"/>
        <v>99.359999999999985</v>
      </c>
      <c r="S1097" s="7">
        <f t="shared" si="70"/>
        <v>112.20000000000002</v>
      </c>
      <c r="T1097" s="9">
        <f t="shared" si="71"/>
        <v>0.53034600113442998</v>
      </c>
      <c r="U1097" s="10">
        <f>YEAR(SalesDataTable[[#This Row],[Order Date]])</f>
        <v>2026</v>
      </c>
      <c r="V1097" s="9" t="str">
        <f>"Q"&amp;ROUNDUP(MONTH(SalesDataTable[[#This Row],[Order Date]])/3,0)</f>
        <v>Q2</v>
      </c>
      <c r="W1097" s="6">
        <f>MONTH(SalesDataTable[[#This Row],[Order Date]])</f>
        <v>6</v>
      </c>
      <c r="X1097" s="9" t="str">
        <f>TEXT(SalesDataTable[[#This Row],[Order Date]],"mmm")</f>
        <v>Jun</v>
      </c>
    </row>
    <row r="1098" spans="1:24" ht="15.5">
      <c r="A1098" s="3">
        <v>2588</v>
      </c>
      <c r="B1098" s="4">
        <v>46187</v>
      </c>
      <c r="C1098" s="12">
        <f>YEAR(SalesDataTable[[#This Row],[Order Date]])</f>
        <v>2026</v>
      </c>
      <c r="D1098" s="15" t="str">
        <f>"Q"&amp;ROUNDUP(MONTH(SalesDataTable[[#This Row],[Order Date]])/3,0)</f>
        <v>Q2</v>
      </c>
      <c r="E1098" s="12">
        <f>MONTH(SalesDataTable[[#This Row],[Order Date]])</f>
        <v>6</v>
      </c>
      <c r="F1098" s="12" t="str">
        <f>TEXT(SalesDataTable[[#This Row],[Order Date]], "mmm")</f>
        <v>Jun</v>
      </c>
      <c r="G1098" s="5" t="s">
        <v>20</v>
      </c>
      <c r="H1098" s="5" t="s">
        <v>33</v>
      </c>
      <c r="I1098" s="5" t="s">
        <v>28</v>
      </c>
      <c r="J1098" s="5" t="s">
        <v>3</v>
      </c>
      <c r="K1098" s="5" t="s">
        <v>9</v>
      </c>
      <c r="L1098" s="5" t="s">
        <v>10</v>
      </c>
      <c r="M1098" s="6">
        <v>1</v>
      </c>
      <c r="N1098" s="7">
        <v>90.28</v>
      </c>
      <c r="O1098" s="8">
        <v>0</v>
      </c>
      <c r="P1098" s="7">
        <v>46.04</v>
      </c>
      <c r="Q1098" s="7">
        <f t="shared" si="68"/>
        <v>90.28</v>
      </c>
      <c r="R1098" s="7">
        <f t="shared" si="69"/>
        <v>46.04</v>
      </c>
      <c r="S1098" s="7">
        <f t="shared" si="70"/>
        <v>44.24</v>
      </c>
      <c r="T1098" s="9">
        <f t="shared" si="71"/>
        <v>0.4900310146211786</v>
      </c>
      <c r="U1098" s="10">
        <f>YEAR(SalesDataTable[[#This Row],[Order Date]])</f>
        <v>2026</v>
      </c>
      <c r="V1098" s="9" t="str">
        <f>"Q"&amp;ROUNDUP(MONTH(SalesDataTable[[#This Row],[Order Date]])/3,0)</f>
        <v>Q2</v>
      </c>
      <c r="W1098" s="6">
        <f>MONTH(SalesDataTable[[#This Row],[Order Date]])</f>
        <v>6</v>
      </c>
      <c r="X1098" s="9" t="str">
        <f>TEXT(SalesDataTable[[#This Row],[Order Date]],"mmm")</f>
        <v>Jun</v>
      </c>
    </row>
    <row r="1099" spans="1:24" ht="15.5">
      <c r="A1099" s="3">
        <v>2815</v>
      </c>
      <c r="B1099" s="4">
        <v>46187</v>
      </c>
      <c r="C1099" s="12">
        <f>YEAR(SalesDataTable[[#This Row],[Order Date]])</f>
        <v>2026</v>
      </c>
      <c r="D1099" s="15" t="str">
        <f>"Q"&amp;ROUNDUP(MONTH(SalesDataTable[[#This Row],[Order Date]])/3,0)</f>
        <v>Q2</v>
      </c>
      <c r="E1099" s="12">
        <f>MONTH(SalesDataTable[[#This Row],[Order Date]])</f>
        <v>6</v>
      </c>
      <c r="F1099" s="12" t="str">
        <f>TEXT(SalesDataTable[[#This Row],[Order Date]], "mmm")</f>
        <v>Jun</v>
      </c>
      <c r="G1099" s="5" t="s">
        <v>20</v>
      </c>
      <c r="H1099" s="5" t="s">
        <v>47</v>
      </c>
      <c r="I1099" s="5" t="s">
        <v>28</v>
      </c>
      <c r="J1099" s="5" t="s">
        <v>13</v>
      </c>
      <c r="K1099" s="5" t="s">
        <v>23</v>
      </c>
      <c r="L1099" s="5" t="s">
        <v>24</v>
      </c>
      <c r="M1099" s="6">
        <v>2</v>
      </c>
      <c r="N1099" s="7">
        <v>342.25</v>
      </c>
      <c r="O1099" s="8">
        <v>0</v>
      </c>
      <c r="P1099" s="7">
        <v>196.86</v>
      </c>
      <c r="Q1099" s="7">
        <f t="shared" si="68"/>
        <v>684.5</v>
      </c>
      <c r="R1099" s="7">
        <f t="shared" si="69"/>
        <v>393.72</v>
      </c>
      <c r="S1099" s="7">
        <f t="shared" si="70"/>
        <v>290.77999999999997</v>
      </c>
      <c r="T1099" s="9">
        <f t="shared" si="71"/>
        <v>0.42480642804967128</v>
      </c>
      <c r="U1099" s="10">
        <f>YEAR(SalesDataTable[[#This Row],[Order Date]])</f>
        <v>2026</v>
      </c>
      <c r="V1099" s="9" t="str">
        <f>"Q"&amp;ROUNDUP(MONTH(SalesDataTable[[#This Row],[Order Date]])/3,0)</f>
        <v>Q2</v>
      </c>
      <c r="W1099" s="6">
        <f>MONTH(SalesDataTable[[#This Row],[Order Date]])</f>
        <v>6</v>
      </c>
      <c r="X1099" s="9" t="str">
        <f>TEXT(SalesDataTable[[#This Row],[Order Date]],"mmm")</f>
        <v>Jun</v>
      </c>
    </row>
    <row r="1100" spans="1:24" ht="15.5">
      <c r="A1100" s="3">
        <v>3258</v>
      </c>
      <c r="B1100" s="4">
        <v>46187</v>
      </c>
      <c r="C1100" s="12">
        <f>YEAR(SalesDataTable[[#This Row],[Order Date]])</f>
        <v>2026</v>
      </c>
      <c r="D1100" s="15" t="str">
        <f>"Q"&amp;ROUNDUP(MONTH(SalesDataTable[[#This Row],[Order Date]])/3,0)</f>
        <v>Q2</v>
      </c>
      <c r="E1100" s="12">
        <f>MONTH(SalesDataTable[[#This Row],[Order Date]])</f>
        <v>6</v>
      </c>
      <c r="F1100" s="12" t="str">
        <f>TEXT(SalesDataTable[[#This Row],[Order Date]], "mmm")</f>
        <v>Jun</v>
      </c>
      <c r="G1100" s="5" t="s">
        <v>6</v>
      </c>
      <c r="H1100" s="5" t="s">
        <v>7</v>
      </c>
      <c r="I1100" s="5" t="s">
        <v>2</v>
      </c>
      <c r="J1100" s="5" t="s">
        <v>16</v>
      </c>
      <c r="K1100" s="5" t="s">
        <v>4</v>
      </c>
      <c r="L1100" s="5" t="s">
        <v>22</v>
      </c>
      <c r="M1100" s="6">
        <v>6</v>
      </c>
      <c r="N1100" s="7">
        <v>50.92</v>
      </c>
      <c r="O1100" s="8">
        <v>0.05</v>
      </c>
      <c r="P1100" s="7">
        <v>22.87</v>
      </c>
      <c r="Q1100" s="7">
        <f t="shared" si="68"/>
        <v>290.24399999999997</v>
      </c>
      <c r="R1100" s="7">
        <f t="shared" si="69"/>
        <v>137.22</v>
      </c>
      <c r="S1100" s="7">
        <f t="shared" si="70"/>
        <v>153.02399999999997</v>
      </c>
      <c r="T1100" s="9">
        <f t="shared" si="71"/>
        <v>0.52722536899987593</v>
      </c>
      <c r="U1100" s="10">
        <f>YEAR(SalesDataTable[[#This Row],[Order Date]])</f>
        <v>2026</v>
      </c>
      <c r="V1100" s="9" t="str">
        <f>"Q"&amp;ROUNDUP(MONTH(SalesDataTable[[#This Row],[Order Date]])/3,0)</f>
        <v>Q2</v>
      </c>
      <c r="W1100" s="6">
        <f>MONTH(SalesDataTable[[#This Row],[Order Date]])</f>
        <v>6</v>
      </c>
      <c r="X1100" s="9" t="str">
        <f>TEXT(SalesDataTable[[#This Row],[Order Date]],"mmm")</f>
        <v>Jun</v>
      </c>
    </row>
    <row r="1101" spans="1:24" ht="15.5">
      <c r="A1101" s="3">
        <v>3361</v>
      </c>
      <c r="B1101" s="4">
        <v>46187</v>
      </c>
      <c r="C1101" s="12">
        <f>YEAR(SalesDataTable[[#This Row],[Order Date]])</f>
        <v>2026</v>
      </c>
      <c r="D1101" s="15" t="str">
        <f>"Q"&amp;ROUNDUP(MONTH(SalesDataTable[[#This Row],[Order Date]])/3,0)</f>
        <v>Q2</v>
      </c>
      <c r="E1101" s="12">
        <f>MONTH(SalesDataTable[[#This Row],[Order Date]])</f>
        <v>6</v>
      </c>
      <c r="F1101" s="12" t="str">
        <f>TEXT(SalesDataTable[[#This Row],[Order Date]], "mmm")</f>
        <v>Jun</v>
      </c>
      <c r="G1101" s="5" t="s">
        <v>0</v>
      </c>
      <c r="H1101" s="5" t="s">
        <v>1</v>
      </c>
      <c r="I1101" s="5" t="s">
        <v>19</v>
      </c>
      <c r="J1101" s="5" t="s">
        <v>3</v>
      </c>
      <c r="K1101" s="5" t="s">
        <v>14</v>
      </c>
      <c r="L1101" s="5" t="s">
        <v>15</v>
      </c>
      <c r="M1101" s="6">
        <v>5</v>
      </c>
      <c r="N1101" s="7">
        <v>36.72</v>
      </c>
      <c r="O1101" s="8">
        <v>0.15</v>
      </c>
      <c r="P1101" s="7">
        <v>13.2</v>
      </c>
      <c r="Q1101" s="7">
        <f t="shared" si="68"/>
        <v>156.06</v>
      </c>
      <c r="R1101" s="7">
        <f t="shared" si="69"/>
        <v>66</v>
      </c>
      <c r="S1101" s="7">
        <f t="shared" si="70"/>
        <v>90.06</v>
      </c>
      <c r="T1101" s="9">
        <f t="shared" si="71"/>
        <v>0.57708573625528647</v>
      </c>
      <c r="U1101" s="10">
        <f>YEAR(SalesDataTable[[#This Row],[Order Date]])</f>
        <v>2026</v>
      </c>
      <c r="V1101" s="9" t="str">
        <f>"Q"&amp;ROUNDUP(MONTH(SalesDataTable[[#This Row],[Order Date]])/3,0)</f>
        <v>Q2</v>
      </c>
      <c r="W1101" s="6">
        <f>MONTH(SalesDataTable[[#This Row],[Order Date]])</f>
        <v>6</v>
      </c>
      <c r="X1101" s="9" t="str">
        <f>TEXT(SalesDataTable[[#This Row],[Order Date]],"mmm")</f>
        <v>Jun</v>
      </c>
    </row>
    <row r="1102" spans="1:24" ht="15.5">
      <c r="A1102" s="3">
        <v>3629</v>
      </c>
      <c r="B1102" s="4">
        <v>46187</v>
      </c>
      <c r="C1102" s="12">
        <f>YEAR(SalesDataTable[[#This Row],[Order Date]])</f>
        <v>2026</v>
      </c>
      <c r="D1102" s="15" t="str">
        <f>"Q"&amp;ROUNDUP(MONTH(SalesDataTable[[#This Row],[Order Date]])/3,0)</f>
        <v>Q2</v>
      </c>
      <c r="E1102" s="12">
        <f>MONTH(SalesDataTable[[#This Row],[Order Date]])</f>
        <v>6</v>
      </c>
      <c r="F1102" s="12" t="str">
        <f>TEXT(SalesDataTable[[#This Row],[Order Date]], "mmm")</f>
        <v>Jun</v>
      </c>
      <c r="G1102" s="5" t="s">
        <v>0</v>
      </c>
      <c r="H1102" s="5" t="s">
        <v>50</v>
      </c>
      <c r="I1102" s="5" t="s">
        <v>2</v>
      </c>
      <c r="J1102" s="5" t="s">
        <v>13</v>
      </c>
      <c r="K1102" s="5" t="s">
        <v>23</v>
      </c>
      <c r="L1102" s="5" t="s">
        <v>24</v>
      </c>
      <c r="M1102" s="6">
        <v>4</v>
      </c>
      <c r="N1102" s="7">
        <v>348.96</v>
      </c>
      <c r="O1102" s="8">
        <v>0.15</v>
      </c>
      <c r="P1102" s="7">
        <v>197.02</v>
      </c>
      <c r="Q1102" s="7">
        <f t="shared" si="68"/>
        <v>1186.4639999999999</v>
      </c>
      <c r="R1102" s="7">
        <f t="shared" si="69"/>
        <v>788.08</v>
      </c>
      <c r="S1102" s="7">
        <f t="shared" si="70"/>
        <v>398.3839999999999</v>
      </c>
      <c r="T1102" s="9">
        <f t="shared" si="71"/>
        <v>0.3357741996385899</v>
      </c>
      <c r="U1102" s="10">
        <f>YEAR(SalesDataTable[[#This Row],[Order Date]])</f>
        <v>2026</v>
      </c>
      <c r="V1102" s="9" t="str">
        <f>"Q"&amp;ROUNDUP(MONTH(SalesDataTable[[#This Row],[Order Date]])/3,0)</f>
        <v>Q2</v>
      </c>
      <c r="W1102" s="6">
        <f>MONTH(SalesDataTable[[#This Row],[Order Date]])</f>
        <v>6</v>
      </c>
      <c r="X1102" s="9" t="str">
        <f>TEXT(SalesDataTable[[#This Row],[Order Date]],"mmm")</f>
        <v>Jun</v>
      </c>
    </row>
    <row r="1103" spans="1:24" ht="15.5">
      <c r="A1103" s="3">
        <v>3750</v>
      </c>
      <c r="B1103" s="4">
        <v>46187</v>
      </c>
      <c r="C1103" s="12">
        <f>YEAR(SalesDataTable[[#This Row],[Order Date]])</f>
        <v>2026</v>
      </c>
      <c r="D1103" s="15" t="str">
        <f>"Q"&amp;ROUNDUP(MONTH(SalesDataTable[[#This Row],[Order Date]])/3,0)</f>
        <v>Q2</v>
      </c>
      <c r="E1103" s="12">
        <f>MONTH(SalesDataTable[[#This Row],[Order Date]])</f>
        <v>6</v>
      </c>
      <c r="F1103" s="12" t="str">
        <f>TEXT(SalesDataTable[[#This Row],[Order Date]], "mmm")</f>
        <v>Jun</v>
      </c>
      <c r="G1103" s="5" t="s">
        <v>0</v>
      </c>
      <c r="H1103" s="5" t="s">
        <v>1</v>
      </c>
      <c r="I1103" s="5" t="s">
        <v>2</v>
      </c>
      <c r="J1103" s="5" t="s">
        <v>3</v>
      </c>
      <c r="K1103" s="5" t="s">
        <v>9</v>
      </c>
      <c r="L1103" s="5" t="s">
        <v>46</v>
      </c>
      <c r="M1103" s="6">
        <v>1</v>
      </c>
      <c r="N1103" s="7">
        <v>71.28</v>
      </c>
      <c r="O1103" s="8">
        <v>0</v>
      </c>
      <c r="P1103" s="7">
        <v>31.92</v>
      </c>
      <c r="Q1103" s="7">
        <f t="shared" si="68"/>
        <v>71.28</v>
      </c>
      <c r="R1103" s="7">
        <f t="shared" si="69"/>
        <v>31.92</v>
      </c>
      <c r="S1103" s="7">
        <f t="shared" si="70"/>
        <v>39.36</v>
      </c>
      <c r="T1103" s="9">
        <f t="shared" si="71"/>
        <v>0.55218855218855212</v>
      </c>
      <c r="U1103" s="10">
        <f>YEAR(SalesDataTable[[#This Row],[Order Date]])</f>
        <v>2026</v>
      </c>
      <c r="V1103" s="9" t="str">
        <f>"Q"&amp;ROUNDUP(MONTH(SalesDataTable[[#This Row],[Order Date]])/3,0)</f>
        <v>Q2</v>
      </c>
      <c r="W1103" s="6">
        <f>MONTH(SalesDataTable[[#This Row],[Order Date]])</f>
        <v>6</v>
      </c>
      <c r="X1103" s="9" t="str">
        <f>TEXT(SalesDataTable[[#This Row],[Order Date]],"mmm")</f>
        <v>Jun</v>
      </c>
    </row>
    <row r="1104" spans="1:24" ht="15.5">
      <c r="A1104" s="3">
        <v>5088</v>
      </c>
      <c r="B1104" s="4">
        <v>46187</v>
      </c>
      <c r="C1104" s="12">
        <f>YEAR(SalesDataTable[[#This Row],[Order Date]])</f>
        <v>2026</v>
      </c>
      <c r="D1104" s="15" t="str">
        <f>"Q"&amp;ROUNDUP(MONTH(SalesDataTable[[#This Row],[Order Date]])/3,0)</f>
        <v>Q2</v>
      </c>
      <c r="E1104" s="12">
        <f>MONTH(SalesDataTable[[#This Row],[Order Date]])</f>
        <v>6</v>
      </c>
      <c r="F1104" s="12" t="str">
        <f>TEXT(SalesDataTable[[#This Row],[Order Date]], "mmm")</f>
        <v>Jun</v>
      </c>
      <c r="G1104" s="5" t="s">
        <v>6</v>
      </c>
      <c r="H1104" s="5" t="s">
        <v>43</v>
      </c>
      <c r="I1104" s="5" t="s">
        <v>2</v>
      </c>
      <c r="J1104" s="5" t="s">
        <v>13</v>
      </c>
      <c r="K1104" s="5" t="s">
        <v>14</v>
      </c>
      <c r="L1104" s="5" t="s">
        <v>48</v>
      </c>
      <c r="M1104" s="6">
        <v>1</v>
      </c>
      <c r="N1104" s="7">
        <v>160.99</v>
      </c>
      <c r="O1104" s="8">
        <v>0.05</v>
      </c>
      <c r="P1104" s="7">
        <v>89.15</v>
      </c>
      <c r="Q1104" s="7">
        <f t="shared" si="68"/>
        <v>152.94050000000001</v>
      </c>
      <c r="R1104" s="7">
        <f t="shared" si="69"/>
        <v>89.15</v>
      </c>
      <c r="S1104" s="7">
        <f t="shared" si="70"/>
        <v>63.790500000000009</v>
      </c>
      <c r="T1104" s="9">
        <f t="shared" si="71"/>
        <v>0.41709357560619981</v>
      </c>
      <c r="U1104" s="10">
        <f>YEAR(SalesDataTable[[#This Row],[Order Date]])</f>
        <v>2026</v>
      </c>
      <c r="V1104" s="9" t="str">
        <f>"Q"&amp;ROUNDUP(MONTH(SalesDataTable[[#This Row],[Order Date]])/3,0)</f>
        <v>Q2</v>
      </c>
      <c r="W1104" s="6">
        <f>MONTH(SalesDataTable[[#This Row],[Order Date]])</f>
        <v>6</v>
      </c>
      <c r="X1104" s="9" t="str">
        <f>TEXT(SalesDataTable[[#This Row],[Order Date]],"mmm")</f>
        <v>Jun</v>
      </c>
    </row>
    <row r="1105" spans="1:24" ht="15.5">
      <c r="A1105" s="3">
        <v>1450</v>
      </c>
      <c r="B1105" s="4">
        <v>46188</v>
      </c>
      <c r="C1105" s="12">
        <f>YEAR(SalesDataTable[[#This Row],[Order Date]])</f>
        <v>2026</v>
      </c>
      <c r="D1105" s="15" t="str">
        <f>"Q"&amp;ROUNDUP(MONTH(SalesDataTable[[#This Row],[Order Date]])/3,0)</f>
        <v>Q2</v>
      </c>
      <c r="E1105" s="12">
        <f>MONTH(SalesDataTable[[#This Row],[Order Date]])</f>
        <v>6</v>
      </c>
      <c r="F1105" s="12" t="str">
        <f>TEXT(SalesDataTable[[#This Row],[Order Date]], "mmm")</f>
        <v>Jun</v>
      </c>
      <c r="G1105" s="5" t="s">
        <v>6</v>
      </c>
      <c r="H1105" s="5" t="s">
        <v>49</v>
      </c>
      <c r="I1105" s="5" t="s">
        <v>2</v>
      </c>
      <c r="J1105" s="5" t="s">
        <v>3</v>
      </c>
      <c r="K1105" s="5" t="s">
        <v>34</v>
      </c>
      <c r="L1105" s="5" t="s">
        <v>38</v>
      </c>
      <c r="M1105" s="6">
        <v>1</v>
      </c>
      <c r="N1105" s="7">
        <v>124.19</v>
      </c>
      <c r="O1105" s="8">
        <v>0.05</v>
      </c>
      <c r="P1105" s="7">
        <v>67.209999999999994</v>
      </c>
      <c r="Q1105" s="7">
        <f t="shared" si="68"/>
        <v>117.98049999999999</v>
      </c>
      <c r="R1105" s="7">
        <f t="shared" si="69"/>
        <v>67.209999999999994</v>
      </c>
      <c r="S1105" s="7">
        <f t="shared" si="70"/>
        <v>50.770499999999998</v>
      </c>
      <c r="T1105" s="9">
        <f t="shared" si="71"/>
        <v>0.43032958836417884</v>
      </c>
      <c r="U1105" s="10">
        <f>YEAR(SalesDataTable[[#This Row],[Order Date]])</f>
        <v>2026</v>
      </c>
      <c r="V1105" s="9" t="str">
        <f>"Q"&amp;ROUNDUP(MONTH(SalesDataTable[[#This Row],[Order Date]])/3,0)</f>
        <v>Q2</v>
      </c>
      <c r="W1105" s="6">
        <f>MONTH(SalesDataTable[[#This Row],[Order Date]])</f>
        <v>6</v>
      </c>
      <c r="X1105" s="9" t="str">
        <f>TEXT(SalesDataTable[[#This Row],[Order Date]],"mmm")</f>
        <v>Jun</v>
      </c>
    </row>
    <row r="1106" spans="1:24" ht="15.5">
      <c r="A1106" s="3">
        <v>2330</v>
      </c>
      <c r="B1106" s="4">
        <v>46188</v>
      </c>
      <c r="C1106" s="12">
        <f>YEAR(SalesDataTable[[#This Row],[Order Date]])</f>
        <v>2026</v>
      </c>
      <c r="D1106" s="15" t="str">
        <f>"Q"&amp;ROUNDUP(MONTH(SalesDataTable[[#This Row],[Order Date]])/3,0)</f>
        <v>Q2</v>
      </c>
      <c r="E1106" s="12">
        <f>MONTH(SalesDataTable[[#This Row],[Order Date]])</f>
        <v>6</v>
      </c>
      <c r="F1106" s="12" t="str">
        <f>TEXT(SalesDataTable[[#This Row],[Order Date]], "mmm")</f>
        <v>Jun</v>
      </c>
      <c r="G1106" s="5" t="s">
        <v>6</v>
      </c>
      <c r="H1106" s="5" t="s">
        <v>7</v>
      </c>
      <c r="I1106" s="5" t="s">
        <v>2</v>
      </c>
      <c r="J1106" s="5" t="s">
        <v>13</v>
      </c>
      <c r="K1106" s="5" t="s">
        <v>14</v>
      </c>
      <c r="L1106" s="5" t="s">
        <v>15</v>
      </c>
      <c r="M1106" s="6">
        <v>2</v>
      </c>
      <c r="N1106" s="7">
        <v>36.11</v>
      </c>
      <c r="O1106" s="8">
        <v>0.05</v>
      </c>
      <c r="P1106" s="7">
        <v>13.29</v>
      </c>
      <c r="Q1106" s="7">
        <f t="shared" si="68"/>
        <v>68.608999999999995</v>
      </c>
      <c r="R1106" s="7">
        <f t="shared" si="69"/>
        <v>26.58</v>
      </c>
      <c r="S1106" s="7">
        <f t="shared" si="70"/>
        <v>42.028999999999996</v>
      </c>
      <c r="T1106" s="9">
        <f t="shared" si="71"/>
        <v>0.6125872698917052</v>
      </c>
      <c r="U1106" s="10">
        <f>YEAR(SalesDataTable[[#This Row],[Order Date]])</f>
        <v>2026</v>
      </c>
      <c r="V1106" s="9" t="str">
        <f>"Q"&amp;ROUNDUP(MONTH(SalesDataTable[[#This Row],[Order Date]])/3,0)</f>
        <v>Q2</v>
      </c>
      <c r="W1106" s="6">
        <f>MONTH(SalesDataTable[[#This Row],[Order Date]])</f>
        <v>6</v>
      </c>
      <c r="X1106" s="9" t="str">
        <f>TEXT(SalesDataTable[[#This Row],[Order Date]],"mmm")</f>
        <v>Jun</v>
      </c>
    </row>
    <row r="1107" spans="1:24" ht="15.5">
      <c r="A1107" s="3">
        <v>4655</v>
      </c>
      <c r="B1107" s="4">
        <v>46188</v>
      </c>
      <c r="C1107" s="12">
        <f>YEAR(SalesDataTable[[#This Row],[Order Date]])</f>
        <v>2026</v>
      </c>
      <c r="D1107" s="15" t="str">
        <f>"Q"&amp;ROUNDUP(MONTH(SalesDataTable[[#This Row],[Order Date]])/3,0)</f>
        <v>Q2</v>
      </c>
      <c r="E1107" s="12">
        <f>MONTH(SalesDataTable[[#This Row],[Order Date]])</f>
        <v>6</v>
      </c>
      <c r="F1107" s="12" t="str">
        <f>TEXT(SalesDataTable[[#This Row],[Order Date]], "mmm")</f>
        <v>Jun</v>
      </c>
      <c r="G1107" s="5" t="s">
        <v>0</v>
      </c>
      <c r="H1107" s="5" t="s">
        <v>1</v>
      </c>
      <c r="I1107" s="5" t="s">
        <v>8</v>
      </c>
      <c r="J1107" s="5" t="s">
        <v>16</v>
      </c>
      <c r="K1107" s="5" t="s">
        <v>34</v>
      </c>
      <c r="L1107" s="5" t="s">
        <v>35</v>
      </c>
      <c r="M1107" s="6">
        <v>4</v>
      </c>
      <c r="N1107" s="7">
        <v>40.909999999999997</v>
      </c>
      <c r="O1107" s="8">
        <v>0.05</v>
      </c>
      <c r="P1107" s="7">
        <v>14.42</v>
      </c>
      <c r="Q1107" s="7">
        <f t="shared" si="68"/>
        <v>155.45799999999997</v>
      </c>
      <c r="R1107" s="7">
        <f t="shared" si="69"/>
        <v>57.68</v>
      </c>
      <c r="S1107" s="7">
        <f t="shared" si="70"/>
        <v>97.777999999999963</v>
      </c>
      <c r="T1107" s="9">
        <f t="shared" si="71"/>
        <v>0.62896730949838531</v>
      </c>
      <c r="U1107" s="10">
        <f>YEAR(SalesDataTable[[#This Row],[Order Date]])</f>
        <v>2026</v>
      </c>
      <c r="V1107" s="9" t="str">
        <f>"Q"&amp;ROUNDUP(MONTH(SalesDataTable[[#This Row],[Order Date]])/3,0)</f>
        <v>Q2</v>
      </c>
      <c r="W1107" s="6">
        <f>MONTH(SalesDataTable[[#This Row],[Order Date]])</f>
        <v>6</v>
      </c>
      <c r="X1107" s="9" t="str">
        <f>TEXT(SalesDataTable[[#This Row],[Order Date]],"mmm")</f>
        <v>Jun</v>
      </c>
    </row>
    <row r="1108" spans="1:24" ht="15.5">
      <c r="A1108" s="3">
        <v>137</v>
      </c>
      <c r="B1108" s="4">
        <v>46189</v>
      </c>
      <c r="C1108" s="12">
        <f>YEAR(SalesDataTable[[#This Row],[Order Date]])</f>
        <v>2026</v>
      </c>
      <c r="D1108" s="15" t="str">
        <f>"Q"&amp;ROUNDUP(MONTH(SalesDataTable[[#This Row],[Order Date]])/3,0)</f>
        <v>Q2</v>
      </c>
      <c r="E1108" s="12">
        <f>MONTH(SalesDataTable[[#This Row],[Order Date]])</f>
        <v>6</v>
      </c>
      <c r="F1108" s="12" t="str">
        <f>TEXT(SalesDataTable[[#This Row],[Order Date]], "mmm")</f>
        <v>Jun</v>
      </c>
      <c r="G1108" s="5" t="s">
        <v>6</v>
      </c>
      <c r="H1108" s="5" t="s">
        <v>27</v>
      </c>
      <c r="I1108" s="5" t="s">
        <v>2</v>
      </c>
      <c r="J1108" s="5" t="s">
        <v>3</v>
      </c>
      <c r="K1108" s="5" t="s">
        <v>9</v>
      </c>
      <c r="L1108" s="5" t="s">
        <v>17</v>
      </c>
      <c r="M1108" s="6">
        <v>5</v>
      </c>
      <c r="N1108" s="7">
        <v>141.66999999999999</v>
      </c>
      <c r="O1108" s="8">
        <v>0.1</v>
      </c>
      <c r="P1108" s="7">
        <v>80.59</v>
      </c>
      <c r="Q1108" s="7">
        <f t="shared" si="68"/>
        <v>637.51499999999999</v>
      </c>
      <c r="R1108" s="7">
        <f t="shared" si="69"/>
        <v>402.95000000000005</v>
      </c>
      <c r="S1108" s="7">
        <f t="shared" si="70"/>
        <v>234.56499999999994</v>
      </c>
      <c r="T1108" s="9">
        <f t="shared" si="71"/>
        <v>0.36793644071119885</v>
      </c>
      <c r="U1108" s="10">
        <f>YEAR(SalesDataTable[[#This Row],[Order Date]])</f>
        <v>2026</v>
      </c>
      <c r="V1108" s="9" t="str">
        <f>"Q"&amp;ROUNDUP(MONTH(SalesDataTable[[#This Row],[Order Date]])/3,0)</f>
        <v>Q2</v>
      </c>
      <c r="W1108" s="6">
        <f>MONTH(SalesDataTable[[#This Row],[Order Date]])</f>
        <v>6</v>
      </c>
      <c r="X1108" s="9" t="str">
        <f>TEXT(SalesDataTable[[#This Row],[Order Date]],"mmm")</f>
        <v>Jun</v>
      </c>
    </row>
    <row r="1109" spans="1:24" ht="15.5">
      <c r="A1109" s="3">
        <v>141</v>
      </c>
      <c r="B1109" s="4">
        <v>46189</v>
      </c>
      <c r="C1109" s="12">
        <f>YEAR(SalesDataTable[[#This Row],[Order Date]])</f>
        <v>2026</v>
      </c>
      <c r="D1109" s="15" t="str">
        <f>"Q"&amp;ROUNDUP(MONTH(SalesDataTable[[#This Row],[Order Date]])/3,0)</f>
        <v>Q2</v>
      </c>
      <c r="E1109" s="12">
        <f>MONTH(SalesDataTable[[#This Row],[Order Date]])</f>
        <v>6</v>
      </c>
      <c r="F1109" s="12" t="str">
        <f>TEXT(SalesDataTable[[#This Row],[Order Date]], "mmm")</f>
        <v>Jun</v>
      </c>
      <c r="G1109" s="5" t="s">
        <v>20</v>
      </c>
      <c r="H1109" s="5" t="s">
        <v>31</v>
      </c>
      <c r="I1109" s="5" t="s">
        <v>2</v>
      </c>
      <c r="J1109" s="5" t="s">
        <v>3</v>
      </c>
      <c r="K1109" s="5" t="s">
        <v>14</v>
      </c>
      <c r="L1109" s="5" t="s">
        <v>32</v>
      </c>
      <c r="M1109" s="6">
        <v>1</v>
      </c>
      <c r="N1109" s="7">
        <v>47.53</v>
      </c>
      <c r="O1109" s="8">
        <v>0.05</v>
      </c>
      <c r="P1109" s="7">
        <v>18.5</v>
      </c>
      <c r="Q1109" s="7">
        <f t="shared" si="68"/>
        <v>45.153500000000001</v>
      </c>
      <c r="R1109" s="7">
        <f t="shared" si="69"/>
        <v>18.5</v>
      </c>
      <c r="S1109" s="7">
        <f t="shared" si="70"/>
        <v>26.653500000000001</v>
      </c>
      <c r="T1109" s="9">
        <f t="shared" si="71"/>
        <v>0.59028646727274736</v>
      </c>
      <c r="U1109" s="10">
        <f>YEAR(SalesDataTable[[#This Row],[Order Date]])</f>
        <v>2026</v>
      </c>
      <c r="V1109" s="9" t="str">
        <f>"Q"&amp;ROUNDUP(MONTH(SalesDataTable[[#This Row],[Order Date]])/3,0)</f>
        <v>Q2</v>
      </c>
      <c r="W1109" s="6">
        <f>MONTH(SalesDataTable[[#This Row],[Order Date]])</f>
        <v>6</v>
      </c>
      <c r="X1109" s="9" t="str">
        <f>TEXT(SalesDataTable[[#This Row],[Order Date]],"mmm")</f>
        <v>Jun</v>
      </c>
    </row>
    <row r="1110" spans="1:24" ht="15.5">
      <c r="A1110" s="3">
        <v>335</v>
      </c>
      <c r="B1110" s="4">
        <v>46189</v>
      </c>
      <c r="C1110" s="12">
        <f>YEAR(SalesDataTable[[#This Row],[Order Date]])</f>
        <v>2026</v>
      </c>
      <c r="D1110" s="15" t="str">
        <f>"Q"&amp;ROUNDUP(MONTH(SalesDataTable[[#This Row],[Order Date]])/3,0)</f>
        <v>Q2</v>
      </c>
      <c r="E1110" s="12">
        <f>MONTH(SalesDataTable[[#This Row],[Order Date]])</f>
        <v>6</v>
      </c>
      <c r="F1110" s="12" t="str">
        <f>TEXT(SalesDataTable[[#This Row],[Order Date]], "mmm")</f>
        <v>Jun</v>
      </c>
      <c r="G1110" s="5" t="s">
        <v>20</v>
      </c>
      <c r="H1110" s="5" t="s">
        <v>33</v>
      </c>
      <c r="I1110" s="5" t="s">
        <v>2</v>
      </c>
      <c r="J1110" s="5" t="s">
        <v>3</v>
      </c>
      <c r="K1110" s="5" t="s">
        <v>14</v>
      </c>
      <c r="L1110" s="5" t="s">
        <v>48</v>
      </c>
      <c r="M1110" s="6">
        <v>3</v>
      </c>
      <c r="N1110" s="7">
        <v>163.65</v>
      </c>
      <c r="O1110" s="8">
        <v>0.15</v>
      </c>
      <c r="P1110" s="7">
        <v>85.8</v>
      </c>
      <c r="Q1110" s="7">
        <f t="shared" si="68"/>
        <v>417.3075</v>
      </c>
      <c r="R1110" s="7">
        <f t="shared" si="69"/>
        <v>257.39999999999998</v>
      </c>
      <c r="S1110" s="7">
        <f t="shared" si="70"/>
        <v>159.90750000000003</v>
      </c>
      <c r="T1110" s="9">
        <f t="shared" si="71"/>
        <v>0.38318865584730688</v>
      </c>
      <c r="U1110" s="10">
        <f>YEAR(SalesDataTable[[#This Row],[Order Date]])</f>
        <v>2026</v>
      </c>
      <c r="V1110" s="9" t="str">
        <f>"Q"&amp;ROUNDUP(MONTH(SalesDataTable[[#This Row],[Order Date]])/3,0)</f>
        <v>Q2</v>
      </c>
      <c r="W1110" s="6">
        <f>MONTH(SalesDataTable[[#This Row],[Order Date]])</f>
        <v>6</v>
      </c>
      <c r="X1110" s="9" t="str">
        <f>TEXT(SalesDataTable[[#This Row],[Order Date]],"mmm")</f>
        <v>Jun</v>
      </c>
    </row>
    <row r="1111" spans="1:24" ht="15.5">
      <c r="A1111" s="3">
        <v>498</v>
      </c>
      <c r="B1111" s="4">
        <v>46189</v>
      </c>
      <c r="C1111" s="12">
        <f>YEAR(SalesDataTable[[#This Row],[Order Date]])</f>
        <v>2026</v>
      </c>
      <c r="D1111" s="15" t="str">
        <f>"Q"&amp;ROUNDUP(MONTH(SalesDataTable[[#This Row],[Order Date]])/3,0)</f>
        <v>Q2</v>
      </c>
      <c r="E1111" s="12">
        <f>MONTH(SalesDataTable[[#This Row],[Order Date]])</f>
        <v>6</v>
      </c>
      <c r="F1111" s="12" t="str">
        <f>TEXT(SalesDataTable[[#This Row],[Order Date]], "mmm")</f>
        <v>Jun</v>
      </c>
      <c r="G1111" s="5" t="s">
        <v>0</v>
      </c>
      <c r="H1111" s="5" t="s">
        <v>50</v>
      </c>
      <c r="I1111" s="5" t="s">
        <v>8</v>
      </c>
      <c r="J1111" s="5" t="s">
        <v>16</v>
      </c>
      <c r="K1111" s="5" t="s">
        <v>14</v>
      </c>
      <c r="L1111" s="5" t="s">
        <v>44</v>
      </c>
      <c r="M1111" s="6">
        <v>5</v>
      </c>
      <c r="N1111" s="7">
        <v>130.94999999999999</v>
      </c>
      <c r="O1111" s="8">
        <v>0.15</v>
      </c>
      <c r="P1111" s="7">
        <v>68.47</v>
      </c>
      <c r="Q1111" s="7">
        <f t="shared" si="68"/>
        <v>556.53750000000002</v>
      </c>
      <c r="R1111" s="7">
        <f t="shared" si="69"/>
        <v>342.35</v>
      </c>
      <c r="S1111" s="7">
        <f t="shared" si="70"/>
        <v>214.1875</v>
      </c>
      <c r="T1111" s="9">
        <f t="shared" si="71"/>
        <v>0.38485726478449339</v>
      </c>
      <c r="U1111" s="10">
        <f>YEAR(SalesDataTable[[#This Row],[Order Date]])</f>
        <v>2026</v>
      </c>
      <c r="V1111" s="9" t="str">
        <f>"Q"&amp;ROUNDUP(MONTH(SalesDataTable[[#This Row],[Order Date]])/3,0)</f>
        <v>Q2</v>
      </c>
      <c r="W1111" s="6">
        <f>MONTH(SalesDataTable[[#This Row],[Order Date]])</f>
        <v>6</v>
      </c>
      <c r="X1111" s="9" t="str">
        <f>TEXT(SalesDataTable[[#This Row],[Order Date]],"mmm")</f>
        <v>Jun</v>
      </c>
    </row>
    <row r="1112" spans="1:24" ht="15.5">
      <c r="A1112" s="3">
        <v>2611</v>
      </c>
      <c r="B1112" s="4">
        <v>46189</v>
      </c>
      <c r="C1112" s="12">
        <f>YEAR(SalesDataTable[[#This Row],[Order Date]])</f>
        <v>2026</v>
      </c>
      <c r="D1112" s="15" t="str">
        <f>"Q"&amp;ROUNDUP(MONTH(SalesDataTable[[#This Row],[Order Date]])/3,0)</f>
        <v>Q2</v>
      </c>
      <c r="E1112" s="12">
        <f>MONTH(SalesDataTable[[#This Row],[Order Date]])</f>
        <v>6</v>
      </c>
      <c r="F1112" s="12" t="str">
        <f>TEXT(SalesDataTable[[#This Row],[Order Date]], "mmm")</f>
        <v>Jun</v>
      </c>
      <c r="G1112" s="5" t="s">
        <v>20</v>
      </c>
      <c r="H1112" s="5" t="s">
        <v>47</v>
      </c>
      <c r="I1112" s="5" t="s">
        <v>2</v>
      </c>
      <c r="J1112" s="5" t="s">
        <v>3</v>
      </c>
      <c r="K1112" s="5" t="s">
        <v>14</v>
      </c>
      <c r="L1112" s="5" t="s">
        <v>48</v>
      </c>
      <c r="M1112" s="6">
        <v>5</v>
      </c>
      <c r="N1112" s="7">
        <v>160.82</v>
      </c>
      <c r="O1112" s="8">
        <v>0</v>
      </c>
      <c r="P1112" s="7">
        <v>90.14</v>
      </c>
      <c r="Q1112" s="7">
        <f t="shared" si="68"/>
        <v>804.09999999999991</v>
      </c>
      <c r="R1112" s="7">
        <f t="shared" si="69"/>
        <v>450.7</v>
      </c>
      <c r="S1112" s="7">
        <f t="shared" si="70"/>
        <v>353.39999999999992</v>
      </c>
      <c r="T1112" s="9">
        <f t="shared" si="71"/>
        <v>0.43949757492849145</v>
      </c>
      <c r="U1112" s="10">
        <f>YEAR(SalesDataTable[[#This Row],[Order Date]])</f>
        <v>2026</v>
      </c>
      <c r="V1112" s="9" t="str">
        <f>"Q"&amp;ROUNDUP(MONTH(SalesDataTable[[#This Row],[Order Date]])/3,0)</f>
        <v>Q2</v>
      </c>
      <c r="W1112" s="6">
        <f>MONTH(SalesDataTable[[#This Row],[Order Date]])</f>
        <v>6</v>
      </c>
      <c r="X1112" s="9" t="str">
        <f>TEXT(SalesDataTable[[#This Row],[Order Date]],"mmm")</f>
        <v>Jun</v>
      </c>
    </row>
    <row r="1113" spans="1:24" ht="15.5">
      <c r="A1113" s="3">
        <v>3197</v>
      </c>
      <c r="B1113" s="4">
        <v>46189</v>
      </c>
      <c r="C1113" s="12">
        <f>YEAR(SalesDataTable[[#This Row],[Order Date]])</f>
        <v>2026</v>
      </c>
      <c r="D1113" s="15" t="str">
        <f>"Q"&amp;ROUNDUP(MONTH(SalesDataTable[[#This Row],[Order Date]])/3,0)</f>
        <v>Q2</v>
      </c>
      <c r="E1113" s="12">
        <f>MONTH(SalesDataTable[[#This Row],[Order Date]])</f>
        <v>6</v>
      </c>
      <c r="F1113" s="12" t="str">
        <f>TEXT(SalesDataTable[[#This Row],[Order Date]], "mmm")</f>
        <v>Jun</v>
      </c>
      <c r="G1113" s="5" t="s">
        <v>6</v>
      </c>
      <c r="H1113" s="5" t="s">
        <v>43</v>
      </c>
      <c r="I1113" s="5" t="s">
        <v>19</v>
      </c>
      <c r="J1113" s="5" t="s">
        <v>13</v>
      </c>
      <c r="K1113" s="5" t="s">
        <v>4</v>
      </c>
      <c r="L1113" s="5" t="s">
        <v>26</v>
      </c>
      <c r="M1113" s="6">
        <v>3</v>
      </c>
      <c r="N1113" s="7">
        <v>40.51</v>
      </c>
      <c r="O1113" s="8">
        <v>0</v>
      </c>
      <c r="P1113" s="7">
        <v>16.940000000000001</v>
      </c>
      <c r="Q1113" s="7">
        <f t="shared" si="68"/>
        <v>121.53</v>
      </c>
      <c r="R1113" s="7">
        <f t="shared" si="69"/>
        <v>50.820000000000007</v>
      </c>
      <c r="S1113" s="7">
        <f t="shared" si="70"/>
        <v>70.709999999999994</v>
      </c>
      <c r="T1113" s="9">
        <f t="shared" si="71"/>
        <v>0.58183164650703523</v>
      </c>
      <c r="U1113" s="10">
        <f>YEAR(SalesDataTable[[#This Row],[Order Date]])</f>
        <v>2026</v>
      </c>
      <c r="V1113" s="9" t="str">
        <f>"Q"&amp;ROUNDUP(MONTH(SalesDataTable[[#This Row],[Order Date]])/3,0)</f>
        <v>Q2</v>
      </c>
      <c r="W1113" s="6">
        <f>MONTH(SalesDataTable[[#This Row],[Order Date]])</f>
        <v>6</v>
      </c>
      <c r="X1113" s="9" t="str">
        <f>TEXT(SalesDataTable[[#This Row],[Order Date]],"mmm")</f>
        <v>Jun</v>
      </c>
    </row>
    <row r="1114" spans="1:24" ht="15.5">
      <c r="A1114" s="3">
        <v>4668</v>
      </c>
      <c r="B1114" s="4">
        <v>46189</v>
      </c>
      <c r="C1114" s="12">
        <f>YEAR(SalesDataTable[[#This Row],[Order Date]])</f>
        <v>2026</v>
      </c>
      <c r="D1114" s="15" t="str">
        <f>"Q"&amp;ROUNDUP(MONTH(SalesDataTable[[#This Row],[Order Date]])/3,0)</f>
        <v>Q2</v>
      </c>
      <c r="E1114" s="12">
        <f>MONTH(SalesDataTable[[#This Row],[Order Date]])</f>
        <v>6</v>
      </c>
      <c r="F1114" s="12" t="str">
        <f>TEXT(SalesDataTable[[#This Row],[Order Date]], "mmm")</f>
        <v>Jun</v>
      </c>
      <c r="G1114" s="5" t="s">
        <v>6</v>
      </c>
      <c r="H1114" s="5" t="s">
        <v>41</v>
      </c>
      <c r="I1114" s="5" t="s">
        <v>2</v>
      </c>
      <c r="J1114" s="5" t="s">
        <v>16</v>
      </c>
      <c r="K1114" s="5" t="s">
        <v>4</v>
      </c>
      <c r="L1114" s="5" t="s">
        <v>5</v>
      </c>
      <c r="M1114" s="6">
        <v>1</v>
      </c>
      <c r="N1114" s="7">
        <v>81.08</v>
      </c>
      <c r="O1114" s="8">
        <v>0</v>
      </c>
      <c r="P1114" s="7">
        <v>41.52</v>
      </c>
      <c r="Q1114" s="7">
        <f t="shared" si="68"/>
        <v>81.08</v>
      </c>
      <c r="R1114" s="7">
        <f t="shared" si="69"/>
        <v>41.52</v>
      </c>
      <c r="S1114" s="7">
        <f t="shared" si="70"/>
        <v>39.559999999999995</v>
      </c>
      <c r="T1114" s="9">
        <f t="shared" si="71"/>
        <v>0.48791317217562896</v>
      </c>
      <c r="U1114" s="10">
        <f>YEAR(SalesDataTable[[#This Row],[Order Date]])</f>
        <v>2026</v>
      </c>
      <c r="V1114" s="9" t="str">
        <f>"Q"&amp;ROUNDUP(MONTH(SalesDataTable[[#This Row],[Order Date]])/3,0)</f>
        <v>Q2</v>
      </c>
      <c r="W1114" s="6">
        <f>MONTH(SalesDataTable[[#This Row],[Order Date]])</f>
        <v>6</v>
      </c>
      <c r="X1114" s="9" t="str">
        <f>TEXT(SalesDataTable[[#This Row],[Order Date]],"mmm")</f>
        <v>Jun</v>
      </c>
    </row>
    <row r="1115" spans="1:24" ht="15.5">
      <c r="A1115" s="3">
        <v>4994</v>
      </c>
      <c r="B1115" s="4">
        <v>46189</v>
      </c>
      <c r="C1115" s="12">
        <f>YEAR(SalesDataTable[[#This Row],[Order Date]])</f>
        <v>2026</v>
      </c>
      <c r="D1115" s="15" t="str">
        <f>"Q"&amp;ROUNDUP(MONTH(SalesDataTable[[#This Row],[Order Date]])/3,0)</f>
        <v>Q2</v>
      </c>
      <c r="E1115" s="12">
        <f>MONTH(SalesDataTable[[#This Row],[Order Date]])</f>
        <v>6</v>
      </c>
      <c r="F1115" s="12" t="str">
        <f>TEXT(SalesDataTable[[#This Row],[Order Date]], "mmm")</f>
        <v>Jun</v>
      </c>
      <c r="G1115" s="5" t="s">
        <v>11</v>
      </c>
      <c r="H1115" s="5" t="s">
        <v>39</v>
      </c>
      <c r="I1115" s="5" t="s">
        <v>8</v>
      </c>
      <c r="J1115" s="5" t="s">
        <v>16</v>
      </c>
      <c r="K1115" s="5" t="s">
        <v>9</v>
      </c>
      <c r="L1115" s="5" t="s">
        <v>37</v>
      </c>
      <c r="M1115" s="6">
        <v>4</v>
      </c>
      <c r="N1115" s="7">
        <v>150.43</v>
      </c>
      <c r="O1115" s="8">
        <v>0.1</v>
      </c>
      <c r="P1115" s="7">
        <v>77.650000000000006</v>
      </c>
      <c r="Q1115" s="7">
        <f t="shared" si="68"/>
        <v>541.548</v>
      </c>
      <c r="R1115" s="7">
        <f t="shared" si="69"/>
        <v>310.60000000000002</v>
      </c>
      <c r="S1115" s="7">
        <f t="shared" si="70"/>
        <v>230.94799999999998</v>
      </c>
      <c r="T1115" s="9">
        <f t="shared" si="71"/>
        <v>0.42645896577957998</v>
      </c>
      <c r="U1115" s="10">
        <f>YEAR(SalesDataTable[[#This Row],[Order Date]])</f>
        <v>2026</v>
      </c>
      <c r="V1115" s="9" t="str">
        <f>"Q"&amp;ROUNDUP(MONTH(SalesDataTable[[#This Row],[Order Date]])/3,0)</f>
        <v>Q2</v>
      </c>
      <c r="W1115" s="6">
        <f>MONTH(SalesDataTable[[#This Row],[Order Date]])</f>
        <v>6</v>
      </c>
      <c r="X1115" s="9" t="str">
        <f>TEXT(SalesDataTable[[#This Row],[Order Date]],"mmm")</f>
        <v>Jun</v>
      </c>
    </row>
    <row r="1116" spans="1:24" ht="15.5">
      <c r="A1116" s="3">
        <v>512</v>
      </c>
      <c r="B1116" s="4">
        <v>46190</v>
      </c>
      <c r="C1116" s="12">
        <f>YEAR(SalesDataTable[[#This Row],[Order Date]])</f>
        <v>2026</v>
      </c>
      <c r="D1116" s="15" t="str">
        <f>"Q"&amp;ROUNDUP(MONTH(SalesDataTable[[#This Row],[Order Date]])/3,0)</f>
        <v>Q2</v>
      </c>
      <c r="E1116" s="12">
        <f>MONTH(SalesDataTable[[#This Row],[Order Date]])</f>
        <v>6</v>
      </c>
      <c r="F1116" s="12" t="str">
        <f>TEXT(SalesDataTable[[#This Row],[Order Date]], "mmm")</f>
        <v>Jun</v>
      </c>
      <c r="G1116" s="5" t="s">
        <v>6</v>
      </c>
      <c r="H1116" s="5" t="s">
        <v>43</v>
      </c>
      <c r="I1116" s="5" t="s">
        <v>28</v>
      </c>
      <c r="J1116" s="5" t="s">
        <v>3</v>
      </c>
      <c r="K1116" s="5" t="s">
        <v>23</v>
      </c>
      <c r="L1116" s="5" t="s">
        <v>29</v>
      </c>
      <c r="M1116" s="6">
        <v>1</v>
      </c>
      <c r="N1116" s="7">
        <v>192.42</v>
      </c>
      <c r="O1116" s="8">
        <v>0</v>
      </c>
      <c r="P1116" s="7">
        <v>103.31</v>
      </c>
      <c r="Q1116" s="7">
        <f t="shared" si="68"/>
        <v>192.42</v>
      </c>
      <c r="R1116" s="7">
        <f t="shared" si="69"/>
        <v>103.31</v>
      </c>
      <c r="S1116" s="7">
        <f t="shared" si="70"/>
        <v>89.109999999999985</v>
      </c>
      <c r="T1116" s="9">
        <f t="shared" si="71"/>
        <v>0.46310154869556175</v>
      </c>
      <c r="U1116" s="10">
        <f>YEAR(SalesDataTable[[#This Row],[Order Date]])</f>
        <v>2026</v>
      </c>
      <c r="V1116" s="9" t="str">
        <f>"Q"&amp;ROUNDUP(MONTH(SalesDataTable[[#This Row],[Order Date]])/3,0)</f>
        <v>Q2</v>
      </c>
      <c r="W1116" s="6">
        <f>MONTH(SalesDataTable[[#This Row],[Order Date]])</f>
        <v>6</v>
      </c>
      <c r="X1116" s="9" t="str">
        <f>TEXT(SalesDataTable[[#This Row],[Order Date]],"mmm")</f>
        <v>Jun</v>
      </c>
    </row>
    <row r="1117" spans="1:24" ht="15.5">
      <c r="A1117" s="3">
        <v>717</v>
      </c>
      <c r="B1117" s="4">
        <v>46190</v>
      </c>
      <c r="C1117" s="12">
        <f>YEAR(SalesDataTable[[#This Row],[Order Date]])</f>
        <v>2026</v>
      </c>
      <c r="D1117" s="15" t="str">
        <f>"Q"&amp;ROUNDUP(MONTH(SalesDataTable[[#This Row],[Order Date]])/3,0)</f>
        <v>Q2</v>
      </c>
      <c r="E1117" s="12">
        <f>MONTH(SalesDataTable[[#This Row],[Order Date]])</f>
        <v>6</v>
      </c>
      <c r="F1117" s="12" t="str">
        <f>TEXT(SalesDataTable[[#This Row],[Order Date]], "mmm")</f>
        <v>Jun</v>
      </c>
      <c r="G1117" s="5" t="s">
        <v>20</v>
      </c>
      <c r="H1117" s="5" t="s">
        <v>31</v>
      </c>
      <c r="I1117" s="5" t="s">
        <v>8</v>
      </c>
      <c r="J1117" s="5" t="s">
        <v>16</v>
      </c>
      <c r="K1117" s="5" t="s">
        <v>23</v>
      </c>
      <c r="L1117" s="5" t="s">
        <v>24</v>
      </c>
      <c r="M1117" s="6">
        <v>10</v>
      </c>
      <c r="N1117" s="7">
        <v>333.14</v>
      </c>
      <c r="O1117" s="8">
        <v>0.15</v>
      </c>
      <c r="P1117" s="7">
        <v>194.52</v>
      </c>
      <c r="Q1117" s="7">
        <f t="shared" si="68"/>
        <v>2831.6899999999996</v>
      </c>
      <c r="R1117" s="7">
        <f t="shared" si="69"/>
        <v>1945.2</v>
      </c>
      <c r="S1117" s="7">
        <f t="shared" si="70"/>
        <v>886.48999999999955</v>
      </c>
      <c r="T1117" s="9">
        <f t="shared" si="71"/>
        <v>0.31306039856057677</v>
      </c>
      <c r="U1117" s="10">
        <f>YEAR(SalesDataTable[[#This Row],[Order Date]])</f>
        <v>2026</v>
      </c>
      <c r="V1117" s="9" t="str">
        <f>"Q"&amp;ROUNDUP(MONTH(SalesDataTable[[#This Row],[Order Date]])/3,0)</f>
        <v>Q2</v>
      </c>
      <c r="W1117" s="6">
        <f>MONTH(SalesDataTable[[#This Row],[Order Date]])</f>
        <v>6</v>
      </c>
      <c r="X1117" s="9" t="str">
        <f>TEXT(SalesDataTable[[#This Row],[Order Date]],"mmm")</f>
        <v>Jun</v>
      </c>
    </row>
    <row r="1118" spans="1:24" ht="15.5">
      <c r="A1118" s="3">
        <v>952</v>
      </c>
      <c r="B1118" s="4">
        <v>46190</v>
      </c>
      <c r="C1118" s="12">
        <f>YEAR(SalesDataTable[[#This Row],[Order Date]])</f>
        <v>2026</v>
      </c>
      <c r="D1118" s="15" t="str">
        <f>"Q"&amp;ROUNDUP(MONTH(SalesDataTable[[#This Row],[Order Date]])/3,0)</f>
        <v>Q2</v>
      </c>
      <c r="E1118" s="12">
        <f>MONTH(SalesDataTable[[#This Row],[Order Date]])</f>
        <v>6</v>
      </c>
      <c r="F1118" s="12" t="str">
        <f>TEXT(SalesDataTable[[#This Row],[Order Date]], "mmm")</f>
        <v>Jun</v>
      </c>
      <c r="G1118" s="5" t="s">
        <v>0</v>
      </c>
      <c r="H1118" s="5" t="s">
        <v>1</v>
      </c>
      <c r="I1118" s="5" t="s">
        <v>2</v>
      </c>
      <c r="J1118" s="5" t="s">
        <v>16</v>
      </c>
      <c r="K1118" s="5" t="s">
        <v>23</v>
      </c>
      <c r="L1118" s="5" t="s">
        <v>40</v>
      </c>
      <c r="M1118" s="6">
        <v>1</v>
      </c>
      <c r="N1118" s="7">
        <v>79.900000000000006</v>
      </c>
      <c r="O1118" s="8">
        <v>0.05</v>
      </c>
      <c r="P1118" s="7">
        <v>40.19</v>
      </c>
      <c r="Q1118" s="7">
        <f t="shared" si="68"/>
        <v>75.905000000000001</v>
      </c>
      <c r="R1118" s="7">
        <f t="shared" si="69"/>
        <v>40.19</v>
      </c>
      <c r="S1118" s="7">
        <f t="shared" si="70"/>
        <v>35.715000000000003</v>
      </c>
      <c r="T1118" s="9">
        <f t="shared" si="71"/>
        <v>0.47052236348066667</v>
      </c>
      <c r="U1118" s="10">
        <f>YEAR(SalesDataTable[[#This Row],[Order Date]])</f>
        <v>2026</v>
      </c>
      <c r="V1118" s="9" t="str">
        <f>"Q"&amp;ROUNDUP(MONTH(SalesDataTable[[#This Row],[Order Date]])/3,0)</f>
        <v>Q2</v>
      </c>
      <c r="W1118" s="6">
        <f>MONTH(SalesDataTable[[#This Row],[Order Date]])</f>
        <v>6</v>
      </c>
      <c r="X1118" s="9" t="str">
        <f>TEXT(SalesDataTable[[#This Row],[Order Date]],"mmm")</f>
        <v>Jun</v>
      </c>
    </row>
    <row r="1119" spans="1:24" ht="15.5">
      <c r="A1119" s="3">
        <v>1081</v>
      </c>
      <c r="B1119" s="4">
        <v>46190</v>
      </c>
      <c r="C1119" s="12">
        <f>YEAR(SalesDataTable[[#This Row],[Order Date]])</f>
        <v>2026</v>
      </c>
      <c r="D1119" s="15" t="str">
        <f>"Q"&amp;ROUNDUP(MONTH(SalesDataTable[[#This Row],[Order Date]])/3,0)</f>
        <v>Q2</v>
      </c>
      <c r="E1119" s="12">
        <f>MONTH(SalesDataTable[[#This Row],[Order Date]])</f>
        <v>6</v>
      </c>
      <c r="F1119" s="12" t="str">
        <f>TEXT(SalesDataTable[[#This Row],[Order Date]], "mmm")</f>
        <v>Jun</v>
      </c>
      <c r="G1119" s="5" t="s">
        <v>20</v>
      </c>
      <c r="H1119" s="5" t="s">
        <v>47</v>
      </c>
      <c r="I1119" s="5" t="s">
        <v>2</v>
      </c>
      <c r="J1119" s="5" t="s">
        <v>3</v>
      </c>
      <c r="K1119" s="5" t="s">
        <v>4</v>
      </c>
      <c r="L1119" s="5" t="s">
        <v>22</v>
      </c>
      <c r="M1119" s="6">
        <v>1</v>
      </c>
      <c r="N1119" s="7">
        <v>51.12</v>
      </c>
      <c r="O1119" s="8">
        <v>0</v>
      </c>
      <c r="P1119" s="7">
        <v>22.43</v>
      </c>
      <c r="Q1119" s="7">
        <f t="shared" si="68"/>
        <v>51.12</v>
      </c>
      <c r="R1119" s="7">
        <f t="shared" si="69"/>
        <v>22.43</v>
      </c>
      <c r="S1119" s="7">
        <f t="shared" si="70"/>
        <v>28.689999999999998</v>
      </c>
      <c r="T1119" s="9">
        <f t="shared" si="71"/>
        <v>0.56122848200312991</v>
      </c>
      <c r="U1119" s="10">
        <f>YEAR(SalesDataTable[[#This Row],[Order Date]])</f>
        <v>2026</v>
      </c>
      <c r="V1119" s="9" t="str">
        <f>"Q"&amp;ROUNDUP(MONTH(SalesDataTable[[#This Row],[Order Date]])/3,0)</f>
        <v>Q2</v>
      </c>
      <c r="W1119" s="6">
        <f>MONTH(SalesDataTable[[#This Row],[Order Date]])</f>
        <v>6</v>
      </c>
      <c r="X1119" s="9" t="str">
        <f>TEXT(SalesDataTable[[#This Row],[Order Date]],"mmm")</f>
        <v>Jun</v>
      </c>
    </row>
    <row r="1120" spans="1:24" ht="15.5">
      <c r="A1120" s="3">
        <v>2043</v>
      </c>
      <c r="B1120" s="4">
        <v>46190</v>
      </c>
      <c r="C1120" s="12">
        <f>YEAR(SalesDataTable[[#This Row],[Order Date]])</f>
        <v>2026</v>
      </c>
      <c r="D1120" s="15" t="str">
        <f>"Q"&amp;ROUNDUP(MONTH(SalesDataTable[[#This Row],[Order Date]])/3,0)</f>
        <v>Q2</v>
      </c>
      <c r="E1120" s="12">
        <f>MONTH(SalesDataTable[[#This Row],[Order Date]])</f>
        <v>6</v>
      </c>
      <c r="F1120" s="12" t="str">
        <f>TEXT(SalesDataTable[[#This Row],[Order Date]], "mmm")</f>
        <v>Jun</v>
      </c>
      <c r="G1120" s="5" t="s">
        <v>6</v>
      </c>
      <c r="H1120" s="5" t="s">
        <v>27</v>
      </c>
      <c r="I1120" s="5" t="s">
        <v>2</v>
      </c>
      <c r="J1120" s="5" t="s">
        <v>13</v>
      </c>
      <c r="K1120" s="5" t="s">
        <v>9</v>
      </c>
      <c r="L1120" s="5" t="s">
        <v>10</v>
      </c>
      <c r="M1120" s="6">
        <v>2</v>
      </c>
      <c r="N1120" s="7">
        <v>90.33</v>
      </c>
      <c r="O1120" s="8">
        <v>0</v>
      </c>
      <c r="P1120" s="7">
        <v>46.3</v>
      </c>
      <c r="Q1120" s="7">
        <f t="shared" si="68"/>
        <v>180.66</v>
      </c>
      <c r="R1120" s="7">
        <f t="shared" si="69"/>
        <v>92.6</v>
      </c>
      <c r="S1120" s="7">
        <f t="shared" si="70"/>
        <v>88.06</v>
      </c>
      <c r="T1120" s="9">
        <f t="shared" si="71"/>
        <v>0.48743496069965686</v>
      </c>
      <c r="U1120" s="10">
        <f>YEAR(SalesDataTable[[#This Row],[Order Date]])</f>
        <v>2026</v>
      </c>
      <c r="V1120" s="9" t="str">
        <f>"Q"&amp;ROUNDUP(MONTH(SalesDataTable[[#This Row],[Order Date]])/3,0)</f>
        <v>Q2</v>
      </c>
      <c r="W1120" s="6">
        <f>MONTH(SalesDataTable[[#This Row],[Order Date]])</f>
        <v>6</v>
      </c>
      <c r="X1120" s="9" t="str">
        <f>TEXT(SalesDataTable[[#This Row],[Order Date]],"mmm")</f>
        <v>Jun</v>
      </c>
    </row>
    <row r="1121" spans="1:24" ht="15.5">
      <c r="A1121" s="3">
        <v>4040</v>
      </c>
      <c r="B1121" s="4">
        <v>46190</v>
      </c>
      <c r="C1121" s="12">
        <f>YEAR(SalesDataTable[[#This Row],[Order Date]])</f>
        <v>2026</v>
      </c>
      <c r="D1121" s="15" t="str">
        <f>"Q"&amp;ROUNDUP(MONTH(SalesDataTable[[#This Row],[Order Date]])/3,0)</f>
        <v>Q2</v>
      </c>
      <c r="E1121" s="12">
        <f>MONTH(SalesDataTable[[#This Row],[Order Date]])</f>
        <v>6</v>
      </c>
      <c r="F1121" s="12" t="str">
        <f>TEXT(SalesDataTable[[#This Row],[Order Date]], "mmm")</f>
        <v>Jun</v>
      </c>
      <c r="G1121" s="5" t="s">
        <v>20</v>
      </c>
      <c r="H1121" s="5" t="s">
        <v>31</v>
      </c>
      <c r="I1121" s="5" t="s">
        <v>2</v>
      </c>
      <c r="J1121" s="5" t="s">
        <v>16</v>
      </c>
      <c r="K1121" s="5" t="s">
        <v>14</v>
      </c>
      <c r="L1121" s="5" t="s">
        <v>15</v>
      </c>
      <c r="M1121" s="6">
        <v>2</v>
      </c>
      <c r="N1121" s="7">
        <v>36.799999999999997</v>
      </c>
      <c r="O1121" s="8">
        <v>0.05</v>
      </c>
      <c r="P1121" s="7">
        <v>13.94</v>
      </c>
      <c r="Q1121" s="7">
        <f t="shared" si="68"/>
        <v>69.919999999999987</v>
      </c>
      <c r="R1121" s="7">
        <f t="shared" si="69"/>
        <v>27.88</v>
      </c>
      <c r="S1121" s="7">
        <f t="shared" si="70"/>
        <v>42.039999999999992</v>
      </c>
      <c r="T1121" s="9">
        <f t="shared" si="71"/>
        <v>0.60125858123569798</v>
      </c>
      <c r="U1121" s="10">
        <f>YEAR(SalesDataTable[[#This Row],[Order Date]])</f>
        <v>2026</v>
      </c>
      <c r="V1121" s="9" t="str">
        <f>"Q"&amp;ROUNDUP(MONTH(SalesDataTable[[#This Row],[Order Date]])/3,0)</f>
        <v>Q2</v>
      </c>
      <c r="W1121" s="6">
        <f>MONTH(SalesDataTable[[#This Row],[Order Date]])</f>
        <v>6</v>
      </c>
      <c r="X1121" s="9" t="str">
        <f>TEXT(SalesDataTable[[#This Row],[Order Date]],"mmm")</f>
        <v>Jun</v>
      </c>
    </row>
    <row r="1122" spans="1:24" ht="15.5">
      <c r="A1122" s="3">
        <v>2295</v>
      </c>
      <c r="B1122" s="4">
        <v>46191</v>
      </c>
      <c r="C1122" s="12">
        <f>YEAR(SalesDataTable[[#This Row],[Order Date]])</f>
        <v>2026</v>
      </c>
      <c r="D1122" s="15" t="str">
        <f>"Q"&amp;ROUNDUP(MONTH(SalesDataTable[[#This Row],[Order Date]])/3,0)</f>
        <v>Q2</v>
      </c>
      <c r="E1122" s="12">
        <f>MONTH(SalesDataTable[[#This Row],[Order Date]])</f>
        <v>6</v>
      </c>
      <c r="F1122" s="12" t="str">
        <f>TEXT(SalesDataTable[[#This Row],[Order Date]], "mmm")</f>
        <v>Jun</v>
      </c>
      <c r="G1122" s="5" t="s">
        <v>6</v>
      </c>
      <c r="H1122" s="5" t="s">
        <v>41</v>
      </c>
      <c r="I1122" s="5" t="s">
        <v>28</v>
      </c>
      <c r="J1122" s="5" t="s">
        <v>13</v>
      </c>
      <c r="K1122" s="5" t="s">
        <v>14</v>
      </c>
      <c r="L1122" s="5" t="s">
        <v>32</v>
      </c>
      <c r="M1122" s="6">
        <v>1</v>
      </c>
      <c r="N1122" s="7">
        <v>45.7</v>
      </c>
      <c r="O1122" s="8">
        <v>0.1</v>
      </c>
      <c r="P1122" s="7">
        <v>18.600000000000001</v>
      </c>
      <c r="Q1122" s="7">
        <f t="shared" si="68"/>
        <v>41.13</v>
      </c>
      <c r="R1122" s="7">
        <f t="shared" si="69"/>
        <v>18.600000000000001</v>
      </c>
      <c r="S1122" s="7">
        <f t="shared" si="70"/>
        <v>22.53</v>
      </c>
      <c r="T1122" s="9">
        <f t="shared" si="71"/>
        <v>0.5477753464624362</v>
      </c>
      <c r="U1122" s="10">
        <f>YEAR(SalesDataTable[[#This Row],[Order Date]])</f>
        <v>2026</v>
      </c>
      <c r="V1122" s="9" t="str">
        <f>"Q"&amp;ROUNDUP(MONTH(SalesDataTable[[#This Row],[Order Date]])/3,0)</f>
        <v>Q2</v>
      </c>
      <c r="W1122" s="6">
        <f>MONTH(SalesDataTable[[#This Row],[Order Date]])</f>
        <v>6</v>
      </c>
      <c r="X1122" s="9" t="str">
        <f>TEXT(SalesDataTable[[#This Row],[Order Date]],"mmm")</f>
        <v>Jun</v>
      </c>
    </row>
    <row r="1123" spans="1:24" ht="15.5">
      <c r="A1123" s="3">
        <v>2670</v>
      </c>
      <c r="B1123" s="4">
        <v>46191</v>
      </c>
      <c r="C1123" s="12">
        <f>YEAR(SalesDataTable[[#This Row],[Order Date]])</f>
        <v>2026</v>
      </c>
      <c r="D1123" s="15" t="str">
        <f>"Q"&amp;ROUNDUP(MONTH(SalesDataTable[[#This Row],[Order Date]])/3,0)</f>
        <v>Q2</v>
      </c>
      <c r="E1123" s="12">
        <f>MONTH(SalesDataTable[[#This Row],[Order Date]])</f>
        <v>6</v>
      </c>
      <c r="F1123" s="12" t="str">
        <f>TEXT(SalesDataTable[[#This Row],[Order Date]], "mmm")</f>
        <v>Jun</v>
      </c>
      <c r="G1123" s="5" t="s">
        <v>11</v>
      </c>
      <c r="H1123" s="5" t="s">
        <v>25</v>
      </c>
      <c r="I1123" s="5" t="s">
        <v>28</v>
      </c>
      <c r="J1123" s="5" t="s">
        <v>3</v>
      </c>
      <c r="K1123" s="5" t="s">
        <v>14</v>
      </c>
      <c r="L1123" s="5" t="s">
        <v>48</v>
      </c>
      <c r="M1123" s="6">
        <v>3</v>
      </c>
      <c r="N1123" s="7">
        <v>162.30000000000001</v>
      </c>
      <c r="O1123" s="8">
        <v>0.1</v>
      </c>
      <c r="P1123" s="7">
        <v>86.43</v>
      </c>
      <c r="Q1123" s="7">
        <f t="shared" si="68"/>
        <v>438.21000000000004</v>
      </c>
      <c r="R1123" s="7">
        <f t="shared" si="69"/>
        <v>259.29000000000002</v>
      </c>
      <c r="S1123" s="7">
        <f t="shared" si="70"/>
        <v>178.92000000000002</v>
      </c>
      <c r="T1123" s="9">
        <f t="shared" si="71"/>
        <v>0.40829739166153217</v>
      </c>
      <c r="U1123" s="10">
        <f>YEAR(SalesDataTable[[#This Row],[Order Date]])</f>
        <v>2026</v>
      </c>
      <c r="V1123" s="9" t="str">
        <f>"Q"&amp;ROUNDUP(MONTH(SalesDataTable[[#This Row],[Order Date]])/3,0)</f>
        <v>Q2</v>
      </c>
      <c r="W1123" s="6">
        <f>MONTH(SalesDataTable[[#This Row],[Order Date]])</f>
        <v>6</v>
      </c>
      <c r="X1123" s="9" t="str">
        <f>TEXT(SalesDataTable[[#This Row],[Order Date]],"mmm")</f>
        <v>Jun</v>
      </c>
    </row>
    <row r="1124" spans="1:24" ht="15.5">
      <c r="A1124" s="3">
        <v>2777</v>
      </c>
      <c r="B1124" s="4">
        <v>46191</v>
      </c>
      <c r="C1124" s="12">
        <f>YEAR(SalesDataTable[[#This Row],[Order Date]])</f>
        <v>2026</v>
      </c>
      <c r="D1124" s="15" t="str">
        <f>"Q"&amp;ROUNDUP(MONTH(SalesDataTable[[#This Row],[Order Date]])/3,0)</f>
        <v>Q2</v>
      </c>
      <c r="E1124" s="12">
        <f>MONTH(SalesDataTable[[#This Row],[Order Date]])</f>
        <v>6</v>
      </c>
      <c r="F1124" s="12" t="str">
        <f>TEXT(SalesDataTable[[#This Row],[Order Date]], "mmm")</f>
        <v>Jun</v>
      </c>
      <c r="G1124" s="5" t="s">
        <v>6</v>
      </c>
      <c r="H1124" s="5" t="s">
        <v>49</v>
      </c>
      <c r="I1124" s="5" t="s">
        <v>8</v>
      </c>
      <c r="J1124" s="5" t="s">
        <v>16</v>
      </c>
      <c r="K1124" s="5" t="s">
        <v>9</v>
      </c>
      <c r="L1124" s="5" t="s">
        <v>46</v>
      </c>
      <c r="M1124" s="6">
        <v>5</v>
      </c>
      <c r="N1124" s="7">
        <v>72.37</v>
      </c>
      <c r="O1124" s="8">
        <v>0.2</v>
      </c>
      <c r="P1124" s="7">
        <v>32.840000000000003</v>
      </c>
      <c r="Q1124" s="7">
        <f t="shared" si="68"/>
        <v>289.48</v>
      </c>
      <c r="R1124" s="7">
        <f t="shared" si="69"/>
        <v>164.20000000000002</v>
      </c>
      <c r="S1124" s="7">
        <f t="shared" si="70"/>
        <v>125.28</v>
      </c>
      <c r="T1124" s="9">
        <f t="shared" si="71"/>
        <v>0.43277601215973466</v>
      </c>
      <c r="U1124" s="10">
        <f>YEAR(SalesDataTable[[#This Row],[Order Date]])</f>
        <v>2026</v>
      </c>
      <c r="V1124" s="9" t="str">
        <f>"Q"&amp;ROUNDUP(MONTH(SalesDataTable[[#This Row],[Order Date]])/3,0)</f>
        <v>Q2</v>
      </c>
      <c r="W1124" s="6">
        <f>MONTH(SalesDataTable[[#This Row],[Order Date]])</f>
        <v>6</v>
      </c>
      <c r="X1124" s="9" t="str">
        <f>TEXT(SalesDataTable[[#This Row],[Order Date]],"mmm")</f>
        <v>Jun</v>
      </c>
    </row>
    <row r="1125" spans="1:24" ht="15.5">
      <c r="A1125" s="3">
        <v>2780</v>
      </c>
      <c r="B1125" s="4">
        <v>46191</v>
      </c>
      <c r="C1125" s="12">
        <f>YEAR(SalesDataTable[[#This Row],[Order Date]])</f>
        <v>2026</v>
      </c>
      <c r="D1125" s="15" t="str">
        <f>"Q"&amp;ROUNDUP(MONTH(SalesDataTable[[#This Row],[Order Date]])/3,0)</f>
        <v>Q2</v>
      </c>
      <c r="E1125" s="12">
        <f>MONTH(SalesDataTable[[#This Row],[Order Date]])</f>
        <v>6</v>
      </c>
      <c r="F1125" s="12" t="str">
        <f>TEXT(SalesDataTable[[#This Row],[Order Date]], "mmm")</f>
        <v>Jun</v>
      </c>
      <c r="G1125" s="5" t="s">
        <v>11</v>
      </c>
      <c r="H1125" s="5" t="s">
        <v>18</v>
      </c>
      <c r="I1125" s="5" t="s">
        <v>2</v>
      </c>
      <c r="J1125" s="5" t="s">
        <v>13</v>
      </c>
      <c r="K1125" s="5" t="s">
        <v>34</v>
      </c>
      <c r="L1125" s="5" t="s">
        <v>42</v>
      </c>
      <c r="M1125" s="6">
        <v>2</v>
      </c>
      <c r="N1125" s="7">
        <v>35.61</v>
      </c>
      <c r="O1125" s="8">
        <v>0.15</v>
      </c>
      <c r="P1125" s="7">
        <v>13.96</v>
      </c>
      <c r="Q1125" s="7">
        <f t="shared" si="68"/>
        <v>60.536999999999999</v>
      </c>
      <c r="R1125" s="7">
        <f t="shared" si="69"/>
        <v>27.92</v>
      </c>
      <c r="S1125" s="7">
        <f t="shared" si="70"/>
        <v>32.616999999999997</v>
      </c>
      <c r="T1125" s="9">
        <f t="shared" si="71"/>
        <v>0.53879445628293432</v>
      </c>
      <c r="U1125" s="10">
        <f>YEAR(SalesDataTable[[#This Row],[Order Date]])</f>
        <v>2026</v>
      </c>
      <c r="V1125" s="9" t="str">
        <f>"Q"&amp;ROUNDUP(MONTH(SalesDataTable[[#This Row],[Order Date]])/3,0)</f>
        <v>Q2</v>
      </c>
      <c r="W1125" s="6">
        <f>MONTH(SalesDataTable[[#This Row],[Order Date]])</f>
        <v>6</v>
      </c>
      <c r="X1125" s="9" t="str">
        <f>TEXT(SalesDataTable[[#This Row],[Order Date]],"mmm")</f>
        <v>Jun</v>
      </c>
    </row>
    <row r="1126" spans="1:24" ht="15.5">
      <c r="A1126" s="3">
        <v>3209</v>
      </c>
      <c r="B1126" s="4">
        <v>46191</v>
      </c>
      <c r="C1126" s="12">
        <f>YEAR(SalesDataTable[[#This Row],[Order Date]])</f>
        <v>2026</v>
      </c>
      <c r="D1126" s="15" t="str">
        <f>"Q"&amp;ROUNDUP(MONTH(SalesDataTable[[#This Row],[Order Date]])/3,0)</f>
        <v>Q2</v>
      </c>
      <c r="E1126" s="12">
        <f>MONTH(SalesDataTable[[#This Row],[Order Date]])</f>
        <v>6</v>
      </c>
      <c r="F1126" s="12" t="str">
        <f>TEXT(SalesDataTable[[#This Row],[Order Date]], "mmm")</f>
        <v>Jun</v>
      </c>
      <c r="G1126" s="5" t="s">
        <v>20</v>
      </c>
      <c r="H1126" s="5" t="s">
        <v>47</v>
      </c>
      <c r="I1126" s="5" t="s">
        <v>2</v>
      </c>
      <c r="J1126" s="5" t="s">
        <v>3</v>
      </c>
      <c r="K1126" s="5" t="s">
        <v>14</v>
      </c>
      <c r="L1126" s="5" t="s">
        <v>44</v>
      </c>
      <c r="M1126" s="6">
        <v>2</v>
      </c>
      <c r="N1126" s="7">
        <v>133.12</v>
      </c>
      <c r="O1126" s="8">
        <v>0</v>
      </c>
      <c r="P1126" s="7">
        <v>67.02</v>
      </c>
      <c r="Q1126" s="7">
        <f t="shared" si="68"/>
        <v>266.24</v>
      </c>
      <c r="R1126" s="7">
        <f t="shared" si="69"/>
        <v>134.04</v>
      </c>
      <c r="S1126" s="7">
        <f t="shared" si="70"/>
        <v>132.20000000000002</v>
      </c>
      <c r="T1126" s="9">
        <f t="shared" si="71"/>
        <v>0.4965444711538462</v>
      </c>
      <c r="U1126" s="10">
        <f>YEAR(SalesDataTable[[#This Row],[Order Date]])</f>
        <v>2026</v>
      </c>
      <c r="V1126" s="9" t="str">
        <f>"Q"&amp;ROUNDUP(MONTH(SalesDataTable[[#This Row],[Order Date]])/3,0)</f>
        <v>Q2</v>
      </c>
      <c r="W1126" s="6">
        <f>MONTH(SalesDataTable[[#This Row],[Order Date]])</f>
        <v>6</v>
      </c>
      <c r="X1126" s="9" t="str">
        <f>TEXT(SalesDataTable[[#This Row],[Order Date]],"mmm")</f>
        <v>Jun</v>
      </c>
    </row>
    <row r="1127" spans="1:24" ht="15.5">
      <c r="A1127" s="3">
        <v>3414</v>
      </c>
      <c r="B1127" s="4">
        <v>46191</v>
      </c>
      <c r="C1127" s="12">
        <f>YEAR(SalesDataTable[[#This Row],[Order Date]])</f>
        <v>2026</v>
      </c>
      <c r="D1127" s="15" t="str">
        <f>"Q"&amp;ROUNDUP(MONTH(SalesDataTable[[#This Row],[Order Date]])/3,0)</f>
        <v>Q2</v>
      </c>
      <c r="E1127" s="12">
        <f>MONTH(SalesDataTable[[#This Row],[Order Date]])</f>
        <v>6</v>
      </c>
      <c r="F1127" s="12" t="str">
        <f>TEXT(SalesDataTable[[#This Row],[Order Date]], "mmm")</f>
        <v>Jun</v>
      </c>
      <c r="G1127" s="5" t="s">
        <v>0</v>
      </c>
      <c r="H1127" s="5" t="s">
        <v>50</v>
      </c>
      <c r="I1127" s="5" t="s">
        <v>28</v>
      </c>
      <c r="J1127" s="5" t="s">
        <v>3</v>
      </c>
      <c r="K1127" s="5" t="s">
        <v>4</v>
      </c>
      <c r="L1127" s="5" t="s">
        <v>22</v>
      </c>
      <c r="M1127" s="6">
        <v>1</v>
      </c>
      <c r="N1127" s="7">
        <v>51.23</v>
      </c>
      <c r="O1127" s="8">
        <v>0.05</v>
      </c>
      <c r="P1127" s="7">
        <v>23.12</v>
      </c>
      <c r="Q1127" s="7">
        <f t="shared" si="68"/>
        <v>48.668499999999995</v>
      </c>
      <c r="R1127" s="7">
        <f t="shared" si="69"/>
        <v>23.12</v>
      </c>
      <c r="S1127" s="7">
        <f t="shared" si="70"/>
        <v>25.548499999999994</v>
      </c>
      <c r="T1127" s="9">
        <f t="shared" si="71"/>
        <v>0.5249494025909982</v>
      </c>
      <c r="U1127" s="10">
        <f>YEAR(SalesDataTable[[#This Row],[Order Date]])</f>
        <v>2026</v>
      </c>
      <c r="V1127" s="9" t="str">
        <f>"Q"&amp;ROUNDUP(MONTH(SalesDataTable[[#This Row],[Order Date]])/3,0)</f>
        <v>Q2</v>
      </c>
      <c r="W1127" s="6">
        <f>MONTH(SalesDataTable[[#This Row],[Order Date]])</f>
        <v>6</v>
      </c>
      <c r="X1127" s="9" t="str">
        <f>TEXT(SalesDataTable[[#This Row],[Order Date]],"mmm")</f>
        <v>Jun</v>
      </c>
    </row>
    <row r="1128" spans="1:24" ht="15.5">
      <c r="A1128" s="3">
        <v>3846</v>
      </c>
      <c r="B1128" s="4">
        <v>46191</v>
      </c>
      <c r="C1128" s="12">
        <f>YEAR(SalesDataTable[[#This Row],[Order Date]])</f>
        <v>2026</v>
      </c>
      <c r="D1128" s="15" t="str">
        <f>"Q"&amp;ROUNDUP(MONTH(SalesDataTable[[#This Row],[Order Date]])/3,0)</f>
        <v>Q2</v>
      </c>
      <c r="E1128" s="12">
        <f>MONTH(SalesDataTable[[#This Row],[Order Date]])</f>
        <v>6</v>
      </c>
      <c r="F1128" s="12" t="str">
        <f>TEXT(SalesDataTable[[#This Row],[Order Date]], "mmm")</f>
        <v>Jun</v>
      </c>
      <c r="G1128" s="5" t="s">
        <v>6</v>
      </c>
      <c r="H1128" s="5" t="s">
        <v>43</v>
      </c>
      <c r="I1128" s="5" t="s">
        <v>2</v>
      </c>
      <c r="J1128" s="5" t="s">
        <v>16</v>
      </c>
      <c r="K1128" s="5" t="s">
        <v>9</v>
      </c>
      <c r="L1128" s="5" t="s">
        <v>10</v>
      </c>
      <c r="M1128" s="6">
        <v>1</v>
      </c>
      <c r="N1128" s="7">
        <v>93.5</v>
      </c>
      <c r="O1128" s="8">
        <v>0</v>
      </c>
      <c r="P1128" s="7">
        <v>46.63</v>
      </c>
      <c r="Q1128" s="7">
        <f t="shared" si="68"/>
        <v>93.5</v>
      </c>
      <c r="R1128" s="7">
        <f t="shared" si="69"/>
        <v>46.63</v>
      </c>
      <c r="S1128" s="7">
        <f t="shared" si="70"/>
        <v>46.87</v>
      </c>
      <c r="T1128" s="9">
        <f t="shared" si="71"/>
        <v>0.50128342245989299</v>
      </c>
      <c r="U1128" s="10">
        <f>YEAR(SalesDataTable[[#This Row],[Order Date]])</f>
        <v>2026</v>
      </c>
      <c r="V1128" s="9" t="str">
        <f>"Q"&amp;ROUNDUP(MONTH(SalesDataTable[[#This Row],[Order Date]])/3,0)</f>
        <v>Q2</v>
      </c>
      <c r="W1128" s="6">
        <f>MONTH(SalesDataTable[[#This Row],[Order Date]])</f>
        <v>6</v>
      </c>
      <c r="X1128" s="9" t="str">
        <f>TEXT(SalesDataTable[[#This Row],[Order Date]],"mmm")</f>
        <v>Jun</v>
      </c>
    </row>
    <row r="1129" spans="1:24" ht="15.5">
      <c r="A1129" s="3">
        <v>4120</v>
      </c>
      <c r="B1129" s="4">
        <v>46191</v>
      </c>
      <c r="C1129" s="12">
        <f>YEAR(SalesDataTable[[#This Row],[Order Date]])</f>
        <v>2026</v>
      </c>
      <c r="D1129" s="15" t="str">
        <f>"Q"&amp;ROUNDUP(MONTH(SalesDataTable[[#This Row],[Order Date]])/3,0)</f>
        <v>Q2</v>
      </c>
      <c r="E1129" s="12">
        <f>MONTH(SalesDataTable[[#This Row],[Order Date]])</f>
        <v>6</v>
      </c>
      <c r="F1129" s="12" t="str">
        <f>TEXT(SalesDataTable[[#This Row],[Order Date]], "mmm")</f>
        <v>Jun</v>
      </c>
      <c r="G1129" s="5" t="s">
        <v>20</v>
      </c>
      <c r="H1129" s="5" t="s">
        <v>21</v>
      </c>
      <c r="I1129" s="5" t="s">
        <v>19</v>
      </c>
      <c r="J1129" s="5" t="s">
        <v>3</v>
      </c>
      <c r="K1129" s="5" t="s">
        <v>34</v>
      </c>
      <c r="L1129" s="5" t="s">
        <v>35</v>
      </c>
      <c r="M1129" s="6">
        <v>3</v>
      </c>
      <c r="N1129" s="7">
        <v>41.16</v>
      </c>
      <c r="O1129" s="8">
        <v>0</v>
      </c>
      <c r="P1129" s="7">
        <v>14.79</v>
      </c>
      <c r="Q1129" s="7">
        <f t="shared" si="68"/>
        <v>123.47999999999999</v>
      </c>
      <c r="R1129" s="7">
        <f t="shared" si="69"/>
        <v>44.37</v>
      </c>
      <c r="S1129" s="7">
        <f t="shared" si="70"/>
        <v>79.109999999999985</v>
      </c>
      <c r="T1129" s="9">
        <f t="shared" si="71"/>
        <v>0.64067055393586003</v>
      </c>
      <c r="U1129" s="10">
        <f>YEAR(SalesDataTable[[#This Row],[Order Date]])</f>
        <v>2026</v>
      </c>
      <c r="V1129" s="9" t="str">
        <f>"Q"&amp;ROUNDUP(MONTH(SalesDataTable[[#This Row],[Order Date]])/3,0)</f>
        <v>Q2</v>
      </c>
      <c r="W1129" s="6">
        <f>MONTH(SalesDataTable[[#This Row],[Order Date]])</f>
        <v>6</v>
      </c>
      <c r="X1129" s="9" t="str">
        <f>TEXT(SalesDataTable[[#This Row],[Order Date]],"mmm")</f>
        <v>Jun</v>
      </c>
    </row>
    <row r="1130" spans="1:24" ht="15.5">
      <c r="A1130" s="3">
        <v>4217</v>
      </c>
      <c r="B1130" s="4">
        <v>46191</v>
      </c>
      <c r="C1130" s="12">
        <f>YEAR(SalesDataTable[[#This Row],[Order Date]])</f>
        <v>2026</v>
      </c>
      <c r="D1130" s="15" t="str">
        <f>"Q"&amp;ROUNDUP(MONTH(SalesDataTable[[#This Row],[Order Date]])/3,0)</f>
        <v>Q2</v>
      </c>
      <c r="E1130" s="12">
        <f>MONTH(SalesDataTable[[#This Row],[Order Date]])</f>
        <v>6</v>
      </c>
      <c r="F1130" s="12" t="str">
        <f>TEXT(SalesDataTable[[#This Row],[Order Date]], "mmm")</f>
        <v>Jun</v>
      </c>
      <c r="G1130" s="5" t="s">
        <v>6</v>
      </c>
      <c r="H1130" s="5" t="s">
        <v>43</v>
      </c>
      <c r="I1130" s="5" t="s">
        <v>28</v>
      </c>
      <c r="J1130" s="5" t="s">
        <v>13</v>
      </c>
      <c r="K1130" s="5" t="s">
        <v>34</v>
      </c>
      <c r="L1130" s="5" t="s">
        <v>35</v>
      </c>
      <c r="M1130" s="6">
        <v>1</v>
      </c>
      <c r="N1130" s="7">
        <v>39.74</v>
      </c>
      <c r="O1130" s="8">
        <v>0.05</v>
      </c>
      <c r="P1130" s="7">
        <v>14.39</v>
      </c>
      <c r="Q1130" s="7">
        <f t="shared" si="68"/>
        <v>37.753</v>
      </c>
      <c r="R1130" s="7">
        <f t="shared" si="69"/>
        <v>14.39</v>
      </c>
      <c r="S1130" s="7">
        <f t="shared" si="70"/>
        <v>23.363</v>
      </c>
      <c r="T1130" s="9">
        <f t="shared" si="71"/>
        <v>0.6188382380208195</v>
      </c>
      <c r="U1130" s="10">
        <f>YEAR(SalesDataTable[[#This Row],[Order Date]])</f>
        <v>2026</v>
      </c>
      <c r="V1130" s="9" t="str">
        <f>"Q"&amp;ROUNDUP(MONTH(SalesDataTable[[#This Row],[Order Date]])/3,0)</f>
        <v>Q2</v>
      </c>
      <c r="W1130" s="6">
        <f>MONTH(SalesDataTable[[#This Row],[Order Date]])</f>
        <v>6</v>
      </c>
      <c r="X1130" s="9" t="str">
        <f>TEXT(SalesDataTable[[#This Row],[Order Date]],"mmm")</f>
        <v>Jun</v>
      </c>
    </row>
    <row r="1131" spans="1:24" ht="15.5">
      <c r="A1131" s="3">
        <v>4786</v>
      </c>
      <c r="B1131" s="4">
        <v>46191</v>
      </c>
      <c r="C1131" s="12">
        <f>YEAR(SalesDataTable[[#This Row],[Order Date]])</f>
        <v>2026</v>
      </c>
      <c r="D1131" s="15" t="str">
        <f>"Q"&amp;ROUNDUP(MONTH(SalesDataTable[[#This Row],[Order Date]])/3,0)</f>
        <v>Q2</v>
      </c>
      <c r="E1131" s="12">
        <f>MONTH(SalesDataTable[[#This Row],[Order Date]])</f>
        <v>6</v>
      </c>
      <c r="F1131" s="12" t="str">
        <f>TEXT(SalesDataTable[[#This Row],[Order Date]], "mmm")</f>
        <v>Jun</v>
      </c>
      <c r="G1131" s="5" t="s">
        <v>20</v>
      </c>
      <c r="H1131" s="5" t="s">
        <v>31</v>
      </c>
      <c r="I1131" s="5" t="s">
        <v>2</v>
      </c>
      <c r="J1131" s="5" t="s">
        <v>3</v>
      </c>
      <c r="K1131" s="5" t="s">
        <v>14</v>
      </c>
      <c r="L1131" s="5" t="s">
        <v>32</v>
      </c>
      <c r="M1131" s="6">
        <v>3</v>
      </c>
      <c r="N1131" s="7">
        <v>46.79</v>
      </c>
      <c r="O1131" s="8">
        <v>0.1</v>
      </c>
      <c r="P1131" s="7">
        <v>18.25</v>
      </c>
      <c r="Q1131" s="7">
        <f t="shared" si="68"/>
        <v>126.33300000000001</v>
      </c>
      <c r="R1131" s="7">
        <f t="shared" si="69"/>
        <v>54.75</v>
      </c>
      <c r="S1131" s="7">
        <f t="shared" si="70"/>
        <v>71.583000000000013</v>
      </c>
      <c r="T1131" s="9">
        <f t="shared" si="71"/>
        <v>0.56662154781411034</v>
      </c>
      <c r="U1131" s="10">
        <f>YEAR(SalesDataTable[[#This Row],[Order Date]])</f>
        <v>2026</v>
      </c>
      <c r="V1131" s="9" t="str">
        <f>"Q"&amp;ROUNDUP(MONTH(SalesDataTable[[#This Row],[Order Date]])/3,0)</f>
        <v>Q2</v>
      </c>
      <c r="W1131" s="6">
        <f>MONTH(SalesDataTable[[#This Row],[Order Date]])</f>
        <v>6</v>
      </c>
      <c r="X1131" s="9" t="str">
        <f>TEXT(SalesDataTable[[#This Row],[Order Date]],"mmm")</f>
        <v>Jun</v>
      </c>
    </row>
    <row r="1132" spans="1:24" ht="15.5">
      <c r="A1132" s="3">
        <v>23</v>
      </c>
      <c r="B1132" s="4">
        <v>46192</v>
      </c>
      <c r="C1132" s="12">
        <f>YEAR(SalesDataTable[[#This Row],[Order Date]])</f>
        <v>2026</v>
      </c>
      <c r="D1132" s="15" t="str">
        <f>"Q"&amp;ROUNDUP(MONTH(SalesDataTable[[#This Row],[Order Date]])/3,0)</f>
        <v>Q2</v>
      </c>
      <c r="E1132" s="12">
        <f>MONTH(SalesDataTable[[#This Row],[Order Date]])</f>
        <v>6</v>
      </c>
      <c r="F1132" s="12" t="str">
        <f>TEXT(SalesDataTable[[#This Row],[Order Date]], "mmm")</f>
        <v>Jun</v>
      </c>
      <c r="G1132" s="5" t="s">
        <v>20</v>
      </c>
      <c r="H1132" s="5" t="s">
        <v>47</v>
      </c>
      <c r="I1132" s="5" t="s">
        <v>8</v>
      </c>
      <c r="J1132" s="5" t="s">
        <v>16</v>
      </c>
      <c r="K1132" s="5" t="s">
        <v>9</v>
      </c>
      <c r="L1132" s="5" t="s">
        <v>10</v>
      </c>
      <c r="M1132" s="6">
        <v>4</v>
      </c>
      <c r="N1132" s="7">
        <v>91.74</v>
      </c>
      <c r="O1132" s="8">
        <v>0.2</v>
      </c>
      <c r="P1132" s="7">
        <v>44.74</v>
      </c>
      <c r="Q1132" s="7">
        <f t="shared" si="68"/>
        <v>293.56799999999998</v>
      </c>
      <c r="R1132" s="7">
        <f t="shared" si="69"/>
        <v>178.96</v>
      </c>
      <c r="S1132" s="7">
        <f t="shared" si="70"/>
        <v>114.60799999999998</v>
      </c>
      <c r="T1132" s="9">
        <f t="shared" si="71"/>
        <v>0.39039677349029861</v>
      </c>
      <c r="U1132" s="10">
        <f>YEAR(SalesDataTable[[#This Row],[Order Date]])</f>
        <v>2026</v>
      </c>
      <c r="V1132" s="9" t="str">
        <f>"Q"&amp;ROUNDUP(MONTH(SalesDataTable[[#This Row],[Order Date]])/3,0)</f>
        <v>Q2</v>
      </c>
      <c r="W1132" s="6">
        <f>MONTH(SalesDataTable[[#This Row],[Order Date]])</f>
        <v>6</v>
      </c>
      <c r="X1132" s="9" t="str">
        <f>TEXT(SalesDataTable[[#This Row],[Order Date]],"mmm")</f>
        <v>Jun</v>
      </c>
    </row>
    <row r="1133" spans="1:24" ht="15.5">
      <c r="A1133" s="3">
        <v>99</v>
      </c>
      <c r="B1133" s="4">
        <v>46192</v>
      </c>
      <c r="C1133" s="12">
        <f>YEAR(SalesDataTable[[#This Row],[Order Date]])</f>
        <v>2026</v>
      </c>
      <c r="D1133" s="15" t="str">
        <f>"Q"&amp;ROUNDUP(MONTH(SalesDataTable[[#This Row],[Order Date]])/3,0)</f>
        <v>Q2</v>
      </c>
      <c r="E1133" s="12">
        <f>MONTH(SalesDataTable[[#This Row],[Order Date]])</f>
        <v>6</v>
      </c>
      <c r="F1133" s="12" t="str">
        <f>TEXT(SalesDataTable[[#This Row],[Order Date]], "mmm")</f>
        <v>Jun</v>
      </c>
      <c r="G1133" s="5" t="s">
        <v>20</v>
      </c>
      <c r="H1133" s="5" t="s">
        <v>47</v>
      </c>
      <c r="I1133" s="5" t="s">
        <v>2</v>
      </c>
      <c r="J1133" s="5" t="s">
        <v>13</v>
      </c>
      <c r="K1133" s="5" t="s">
        <v>34</v>
      </c>
      <c r="L1133" s="5" t="s">
        <v>42</v>
      </c>
      <c r="M1133" s="6">
        <v>1</v>
      </c>
      <c r="N1133" s="7">
        <v>36.28</v>
      </c>
      <c r="O1133" s="8">
        <v>0.1</v>
      </c>
      <c r="P1133" s="7">
        <v>13.8</v>
      </c>
      <c r="Q1133" s="7">
        <f t="shared" si="68"/>
        <v>32.652000000000001</v>
      </c>
      <c r="R1133" s="7">
        <f t="shared" si="69"/>
        <v>13.8</v>
      </c>
      <c r="S1133" s="7">
        <f t="shared" si="70"/>
        <v>18.852</v>
      </c>
      <c r="T1133" s="9">
        <f t="shared" si="71"/>
        <v>0.5773612642410878</v>
      </c>
      <c r="U1133" s="10">
        <f>YEAR(SalesDataTable[[#This Row],[Order Date]])</f>
        <v>2026</v>
      </c>
      <c r="V1133" s="9" t="str">
        <f>"Q"&amp;ROUNDUP(MONTH(SalesDataTable[[#This Row],[Order Date]])/3,0)</f>
        <v>Q2</v>
      </c>
      <c r="W1133" s="6">
        <f>MONTH(SalesDataTable[[#This Row],[Order Date]])</f>
        <v>6</v>
      </c>
      <c r="X1133" s="9" t="str">
        <f>TEXT(SalesDataTable[[#This Row],[Order Date]],"mmm")</f>
        <v>Jun</v>
      </c>
    </row>
    <row r="1134" spans="1:24" ht="15.5">
      <c r="A1134" s="3">
        <v>269</v>
      </c>
      <c r="B1134" s="4">
        <v>46192</v>
      </c>
      <c r="C1134" s="12">
        <f>YEAR(SalesDataTable[[#This Row],[Order Date]])</f>
        <v>2026</v>
      </c>
      <c r="D1134" s="15" t="str">
        <f>"Q"&amp;ROUNDUP(MONTH(SalesDataTable[[#This Row],[Order Date]])/3,0)</f>
        <v>Q2</v>
      </c>
      <c r="E1134" s="12">
        <f>MONTH(SalesDataTable[[#This Row],[Order Date]])</f>
        <v>6</v>
      </c>
      <c r="F1134" s="12" t="str">
        <f>TEXT(SalesDataTable[[#This Row],[Order Date]], "mmm")</f>
        <v>Jun</v>
      </c>
      <c r="G1134" s="5" t="s">
        <v>20</v>
      </c>
      <c r="H1134" s="5" t="s">
        <v>47</v>
      </c>
      <c r="I1134" s="5" t="s">
        <v>8</v>
      </c>
      <c r="J1134" s="5" t="s">
        <v>3</v>
      </c>
      <c r="K1134" s="5" t="s">
        <v>9</v>
      </c>
      <c r="L1134" s="5" t="s">
        <v>46</v>
      </c>
      <c r="M1134" s="6">
        <v>3</v>
      </c>
      <c r="N1134" s="7">
        <v>73.02</v>
      </c>
      <c r="O1134" s="8">
        <v>0.1</v>
      </c>
      <c r="P1134" s="7">
        <v>32.69</v>
      </c>
      <c r="Q1134" s="7">
        <f t="shared" si="68"/>
        <v>197.154</v>
      </c>
      <c r="R1134" s="7">
        <f t="shared" si="69"/>
        <v>98.07</v>
      </c>
      <c r="S1134" s="7">
        <f t="shared" si="70"/>
        <v>99.084000000000003</v>
      </c>
      <c r="T1134" s="9">
        <f t="shared" si="71"/>
        <v>0.50257159377948202</v>
      </c>
      <c r="U1134" s="10">
        <f>YEAR(SalesDataTable[[#This Row],[Order Date]])</f>
        <v>2026</v>
      </c>
      <c r="V1134" s="9" t="str">
        <f>"Q"&amp;ROUNDUP(MONTH(SalesDataTable[[#This Row],[Order Date]])/3,0)</f>
        <v>Q2</v>
      </c>
      <c r="W1134" s="6">
        <f>MONTH(SalesDataTable[[#This Row],[Order Date]])</f>
        <v>6</v>
      </c>
      <c r="X1134" s="9" t="str">
        <f>TEXT(SalesDataTable[[#This Row],[Order Date]],"mmm")</f>
        <v>Jun</v>
      </c>
    </row>
    <row r="1135" spans="1:24" ht="15.5">
      <c r="A1135" s="3">
        <v>1772</v>
      </c>
      <c r="B1135" s="4">
        <v>46192</v>
      </c>
      <c r="C1135" s="12">
        <f>YEAR(SalesDataTable[[#This Row],[Order Date]])</f>
        <v>2026</v>
      </c>
      <c r="D1135" s="15" t="str">
        <f>"Q"&amp;ROUNDUP(MONTH(SalesDataTable[[#This Row],[Order Date]])/3,0)</f>
        <v>Q2</v>
      </c>
      <c r="E1135" s="12">
        <f>MONTH(SalesDataTable[[#This Row],[Order Date]])</f>
        <v>6</v>
      </c>
      <c r="F1135" s="12" t="str">
        <f>TEXT(SalesDataTable[[#This Row],[Order Date]], "mmm")</f>
        <v>Jun</v>
      </c>
      <c r="G1135" s="5" t="s">
        <v>20</v>
      </c>
      <c r="H1135" s="5" t="s">
        <v>21</v>
      </c>
      <c r="I1135" s="5" t="s">
        <v>2</v>
      </c>
      <c r="J1135" s="5" t="s">
        <v>13</v>
      </c>
      <c r="K1135" s="5" t="s">
        <v>9</v>
      </c>
      <c r="L1135" s="5" t="s">
        <v>37</v>
      </c>
      <c r="M1135" s="6">
        <v>4</v>
      </c>
      <c r="N1135" s="7">
        <v>153.38</v>
      </c>
      <c r="O1135" s="8">
        <v>0</v>
      </c>
      <c r="P1135" s="7">
        <v>76.92</v>
      </c>
      <c r="Q1135" s="7">
        <f t="shared" si="68"/>
        <v>613.52</v>
      </c>
      <c r="R1135" s="7">
        <f t="shared" si="69"/>
        <v>307.68</v>
      </c>
      <c r="S1135" s="7">
        <f t="shared" si="70"/>
        <v>305.83999999999997</v>
      </c>
      <c r="T1135" s="9">
        <f t="shared" si="71"/>
        <v>0.49850045638283996</v>
      </c>
      <c r="U1135" s="10">
        <f>YEAR(SalesDataTable[[#This Row],[Order Date]])</f>
        <v>2026</v>
      </c>
      <c r="V1135" s="9" t="str">
        <f>"Q"&amp;ROUNDUP(MONTH(SalesDataTable[[#This Row],[Order Date]])/3,0)</f>
        <v>Q2</v>
      </c>
      <c r="W1135" s="6">
        <f>MONTH(SalesDataTable[[#This Row],[Order Date]])</f>
        <v>6</v>
      </c>
      <c r="X1135" s="9" t="str">
        <f>TEXT(SalesDataTable[[#This Row],[Order Date]],"mmm")</f>
        <v>Jun</v>
      </c>
    </row>
    <row r="1136" spans="1:24" ht="15.5">
      <c r="A1136" s="3">
        <v>1906</v>
      </c>
      <c r="B1136" s="4">
        <v>46192</v>
      </c>
      <c r="C1136" s="12">
        <f>YEAR(SalesDataTable[[#This Row],[Order Date]])</f>
        <v>2026</v>
      </c>
      <c r="D1136" s="15" t="str">
        <f>"Q"&amp;ROUNDUP(MONTH(SalesDataTable[[#This Row],[Order Date]])/3,0)</f>
        <v>Q2</v>
      </c>
      <c r="E1136" s="12">
        <f>MONTH(SalesDataTable[[#This Row],[Order Date]])</f>
        <v>6</v>
      </c>
      <c r="F1136" s="12" t="str">
        <f>TEXT(SalesDataTable[[#This Row],[Order Date]], "mmm")</f>
        <v>Jun</v>
      </c>
      <c r="G1136" s="5" t="s">
        <v>20</v>
      </c>
      <c r="H1136" s="5" t="s">
        <v>33</v>
      </c>
      <c r="I1136" s="5" t="s">
        <v>28</v>
      </c>
      <c r="J1136" s="5" t="s">
        <v>3</v>
      </c>
      <c r="K1136" s="5" t="s">
        <v>23</v>
      </c>
      <c r="L1136" s="5" t="s">
        <v>51</v>
      </c>
      <c r="M1136" s="6">
        <v>2</v>
      </c>
      <c r="N1136" s="7">
        <v>125.5</v>
      </c>
      <c r="O1136" s="8">
        <v>0</v>
      </c>
      <c r="P1136" s="7">
        <v>61.67</v>
      </c>
      <c r="Q1136" s="7">
        <f t="shared" si="68"/>
        <v>251</v>
      </c>
      <c r="R1136" s="7">
        <f t="shared" si="69"/>
        <v>123.34</v>
      </c>
      <c r="S1136" s="7">
        <f t="shared" si="70"/>
        <v>127.66</v>
      </c>
      <c r="T1136" s="9">
        <f t="shared" si="71"/>
        <v>0.50860557768924297</v>
      </c>
      <c r="U1136" s="10">
        <f>YEAR(SalesDataTable[[#This Row],[Order Date]])</f>
        <v>2026</v>
      </c>
      <c r="V1136" s="9" t="str">
        <f>"Q"&amp;ROUNDUP(MONTH(SalesDataTable[[#This Row],[Order Date]])/3,0)</f>
        <v>Q2</v>
      </c>
      <c r="W1136" s="6">
        <f>MONTH(SalesDataTable[[#This Row],[Order Date]])</f>
        <v>6</v>
      </c>
      <c r="X1136" s="9" t="str">
        <f>TEXT(SalesDataTable[[#This Row],[Order Date]],"mmm")</f>
        <v>Jun</v>
      </c>
    </row>
    <row r="1137" spans="1:24" ht="15.5">
      <c r="A1137" s="3">
        <v>2473</v>
      </c>
      <c r="B1137" s="4">
        <v>46192</v>
      </c>
      <c r="C1137" s="12">
        <f>YEAR(SalesDataTable[[#This Row],[Order Date]])</f>
        <v>2026</v>
      </c>
      <c r="D1137" s="15" t="str">
        <f>"Q"&amp;ROUNDUP(MONTH(SalesDataTable[[#This Row],[Order Date]])/3,0)</f>
        <v>Q2</v>
      </c>
      <c r="E1137" s="12">
        <f>MONTH(SalesDataTable[[#This Row],[Order Date]])</f>
        <v>6</v>
      </c>
      <c r="F1137" s="12" t="str">
        <f>TEXT(SalesDataTable[[#This Row],[Order Date]], "mmm")</f>
        <v>Jun</v>
      </c>
      <c r="G1137" s="5" t="s">
        <v>0</v>
      </c>
      <c r="H1137" s="5" t="s">
        <v>1</v>
      </c>
      <c r="I1137" s="5" t="s">
        <v>8</v>
      </c>
      <c r="J1137" s="5" t="s">
        <v>3</v>
      </c>
      <c r="K1137" s="5" t="s">
        <v>4</v>
      </c>
      <c r="L1137" s="5" t="s">
        <v>5</v>
      </c>
      <c r="M1137" s="6">
        <v>3</v>
      </c>
      <c r="N1137" s="7">
        <v>80.75</v>
      </c>
      <c r="O1137" s="8">
        <v>0.15</v>
      </c>
      <c r="P1137" s="7">
        <v>42.81</v>
      </c>
      <c r="Q1137" s="7">
        <f t="shared" si="68"/>
        <v>205.91249999999999</v>
      </c>
      <c r="R1137" s="7">
        <f t="shared" si="69"/>
        <v>128.43</v>
      </c>
      <c r="S1137" s="7">
        <f t="shared" si="70"/>
        <v>77.482499999999987</v>
      </c>
      <c r="T1137" s="9">
        <f t="shared" si="71"/>
        <v>0.37628847204516475</v>
      </c>
      <c r="U1137" s="10">
        <f>YEAR(SalesDataTable[[#This Row],[Order Date]])</f>
        <v>2026</v>
      </c>
      <c r="V1137" s="9" t="str">
        <f>"Q"&amp;ROUNDUP(MONTH(SalesDataTable[[#This Row],[Order Date]])/3,0)</f>
        <v>Q2</v>
      </c>
      <c r="W1137" s="6">
        <f>MONTH(SalesDataTable[[#This Row],[Order Date]])</f>
        <v>6</v>
      </c>
      <c r="X1137" s="9" t="str">
        <f>TEXT(SalesDataTable[[#This Row],[Order Date]],"mmm")</f>
        <v>Jun</v>
      </c>
    </row>
    <row r="1138" spans="1:24" ht="15.5">
      <c r="A1138" s="3">
        <v>2549</v>
      </c>
      <c r="B1138" s="4">
        <v>46192</v>
      </c>
      <c r="C1138" s="12">
        <f>YEAR(SalesDataTable[[#This Row],[Order Date]])</f>
        <v>2026</v>
      </c>
      <c r="D1138" s="15" t="str">
        <f>"Q"&amp;ROUNDUP(MONTH(SalesDataTable[[#This Row],[Order Date]])/3,0)</f>
        <v>Q2</v>
      </c>
      <c r="E1138" s="12">
        <f>MONTH(SalesDataTable[[#This Row],[Order Date]])</f>
        <v>6</v>
      </c>
      <c r="F1138" s="12" t="str">
        <f>TEXT(SalesDataTable[[#This Row],[Order Date]], "mmm")</f>
        <v>Jun</v>
      </c>
      <c r="G1138" s="5" t="s">
        <v>20</v>
      </c>
      <c r="H1138" s="5" t="s">
        <v>47</v>
      </c>
      <c r="I1138" s="5" t="s">
        <v>8</v>
      </c>
      <c r="J1138" s="5" t="s">
        <v>3</v>
      </c>
      <c r="K1138" s="5" t="s">
        <v>34</v>
      </c>
      <c r="L1138" s="5" t="s">
        <v>42</v>
      </c>
      <c r="M1138" s="6">
        <v>8</v>
      </c>
      <c r="N1138" s="7">
        <v>36.15</v>
      </c>
      <c r="O1138" s="8">
        <v>0.05</v>
      </c>
      <c r="P1138" s="7">
        <v>13.55</v>
      </c>
      <c r="Q1138" s="7">
        <f t="shared" si="68"/>
        <v>274.73999999999995</v>
      </c>
      <c r="R1138" s="7">
        <f t="shared" si="69"/>
        <v>108.4</v>
      </c>
      <c r="S1138" s="7">
        <f t="shared" si="70"/>
        <v>166.33999999999995</v>
      </c>
      <c r="T1138" s="9">
        <f t="shared" si="71"/>
        <v>0.60544514814005956</v>
      </c>
      <c r="U1138" s="10">
        <f>YEAR(SalesDataTable[[#This Row],[Order Date]])</f>
        <v>2026</v>
      </c>
      <c r="V1138" s="9" t="str">
        <f>"Q"&amp;ROUNDUP(MONTH(SalesDataTable[[#This Row],[Order Date]])/3,0)</f>
        <v>Q2</v>
      </c>
      <c r="W1138" s="6">
        <f>MONTH(SalesDataTable[[#This Row],[Order Date]])</f>
        <v>6</v>
      </c>
      <c r="X1138" s="9" t="str">
        <f>TEXT(SalesDataTable[[#This Row],[Order Date]],"mmm")</f>
        <v>Jun</v>
      </c>
    </row>
    <row r="1139" spans="1:24" ht="15.5">
      <c r="A1139" s="3">
        <v>3341</v>
      </c>
      <c r="B1139" s="4">
        <v>46192</v>
      </c>
      <c r="C1139" s="12">
        <f>YEAR(SalesDataTable[[#This Row],[Order Date]])</f>
        <v>2026</v>
      </c>
      <c r="D1139" s="15" t="str">
        <f>"Q"&amp;ROUNDUP(MONTH(SalesDataTable[[#This Row],[Order Date]])/3,0)</f>
        <v>Q2</v>
      </c>
      <c r="E1139" s="12">
        <f>MONTH(SalesDataTable[[#This Row],[Order Date]])</f>
        <v>6</v>
      </c>
      <c r="F1139" s="12" t="str">
        <f>TEXT(SalesDataTable[[#This Row],[Order Date]], "mmm")</f>
        <v>Jun</v>
      </c>
      <c r="G1139" s="5" t="s">
        <v>0</v>
      </c>
      <c r="H1139" s="5" t="s">
        <v>50</v>
      </c>
      <c r="I1139" s="5" t="s">
        <v>2</v>
      </c>
      <c r="J1139" s="5" t="s">
        <v>13</v>
      </c>
      <c r="K1139" s="5" t="s">
        <v>9</v>
      </c>
      <c r="L1139" s="5" t="s">
        <v>17</v>
      </c>
      <c r="M1139" s="6">
        <v>2</v>
      </c>
      <c r="N1139" s="7">
        <v>143.1</v>
      </c>
      <c r="O1139" s="8">
        <v>0</v>
      </c>
      <c r="P1139" s="7">
        <v>78.11</v>
      </c>
      <c r="Q1139" s="7">
        <f t="shared" si="68"/>
        <v>286.2</v>
      </c>
      <c r="R1139" s="7">
        <f t="shared" si="69"/>
        <v>156.22</v>
      </c>
      <c r="S1139" s="7">
        <f t="shared" si="70"/>
        <v>129.97999999999999</v>
      </c>
      <c r="T1139" s="9">
        <f t="shared" si="71"/>
        <v>0.45415793151642209</v>
      </c>
      <c r="U1139" s="10">
        <f>YEAR(SalesDataTable[[#This Row],[Order Date]])</f>
        <v>2026</v>
      </c>
      <c r="V1139" s="9" t="str">
        <f>"Q"&amp;ROUNDUP(MONTH(SalesDataTable[[#This Row],[Order Date]])/3,0)</f>
        <v>Q2</v>
      </c>
      <c r="W1139" s="6">
        <f>MONTH(SalesDataTable[[#This Row],[Order Date]])</f>
        <v>6</v>
      </c>
      <c r="X1139" s="9" t="str">
        <f>TEXT(SalesDataTable[[#This Row],[Order Date]],"mmm")</f>
        <v>Jun</v>
      </c>
    </row>
    <row r="1140" spans="1:24" ht="15.5">
      <c r="A1140" s="3">
        <v>3351</v>
      </c>
      <c r="B1140" s="4">
        <v>46192</v>
      </c>
      <c r="C1140" s="12">
        <f>YEAR(SalesDataTable[[#This Row],[Order Date]])</f>
        <v>2026</v>
      </c>
      <c r="D1140" s="15" t="str">
        <f>"Q"&amp;ROUNDUP(MONTH(SalesDataTable[[#This Row],[Order Date]])/3,0)</f>
        <v>Q2</v>
      </c>
      <c r="E1140" s="12">
        <f>MONTH(SalesDataTable[[#This Row],[Order Date]])</f>
        <v>6</v>
      </c>
      <c r="F1140" s="12" t="str">
        <f>TEXT(SalesDataTable[[#This Row],[Order Date]], "mmm")</f>
        <v>Jun</v>
      </c>
      <c r="G1140" s="5" t="s">
        <v>6</v>
      </c>
      <c r="H1140" s="5" t="s">
        <v>7</v>
      </c>
      <c r="I1140" s="5" t="s">
        <v>28</v>
      </c>
      <c r="J1140" s="5" t="s">
        <v>13</v>
      </c>
      <c r="K1140" s="5" t="s">
        <v>23</v>
      </c>
      <c r="L1140" s="5" t="s">
        <v>51</v>
      </c>
      <c r="M1140" s="6">
        <v>4</v>
      </c>
      <c r="N1140" s="7">
        <v>123.89</v>
      </c>
      <c r="O1140" s="8">
        <v>0</v>
      </c>
      <c r="P1140" s="7">
        <v>59.42</v>
      </c>
      <c r="Q1140" s="7">
        <f t="shared" si="68"/>
        <v>495.56</v>
      </c>
      <c r="R1140" s="7">
        <f t="shared" si="69"/>
        <v>237.68</v>
      </c>
      <c r="S1140" s="7">
        <f t="shared" si="70"/>
        <v>257.88</v>
      </c>
      <c r="T1140" s="9">
        <f t="shared" si="71"/>
        <v>0.5203809831301961</v>
      </c>
      <c r="U1140" s="10">
        <f>YEAR(SalesDataTable[[#This Row],[Order Date]])</f>
        <v>2026</v>
      </c>
      <c r="V1140" s="9" t="str">
        <f>"Q"&amp;ROUNDUP(MONTH(SalesDataTable[[#This Row],[Order Date]])/3,0)</f>
        <v>Q2</v>
      </c>
      <c r="W1140" s="6">
        <f>MONTH(SalesDataTable[[#This Row],[Order Date]])</f>
        <v>6</v>
      </c>
      <c r="X1140" s="9" t="str">
        <f>TEXT(SalesDataTable[[#This Row],[Order Date]],"mmm")</f>
        <v>Jun</v>
      </c>
    </row>
    <row r="1141" spans="1:24" ht="15.5">
      <c r="A1141" s="3">
        <v>3366</v>
      </c>
      <c r="B1141" s="4">
        <v>46192</v>
      </c>
      <c r="C1141" s="12">
        <f>YEAR(SalesDataTable[[#This Row],[Order Date]])</f>
        <v>2026</v>
      </c>
      <c r="D1141" s="15" t="str">
        <f>"Q"&amp;ROUNDUP(MONTH(SalesDataTable[[#This Row],[Order Date]])/3,0)</f>
        <v>Q2</v>
      </c>
      <c r="E1141" s="12">
        <f>MONTH(SalesDataTable[[#This Row],[Order Date]])</f>
        <v>6</v>
      </c>
      <c r="F1141" s="12" t="str">
        <f>TEXT(SalesDataTable[[#This Row],[Order Date]], "mmm")</f>
        <v>Jun</v>
      </c>
      <c r="G1141" s="5" t="s">
        <v>6</v>
      </c>
      <c r="H1141" s="5" t="s">
        <v>41</v>
      </c>
      <c r="I1141" s="5" t="s">
        <v>2</v>
      </c>
      <c r="J1141" s="5" t="s">
        <v>16</v>
      </c>
      <c r="K1141" s="5" t="s">
        <v>14</v>
      </c>
      <c r="L1141" s="5" t="s">
        <v>44</v>
      </c>
      <c r="M1141" s="6">
        <v>1</v>
      </c>
      <c r="N1141" s="7">
        <v>135.41999999999999</v>
      </c>
      <c r="O1141" s="8">
        <v>0.05</v>
      </c>
      <c r="P1141" s="7">
        <v>68.180000000000007</v>
      </c>
      <c r="Q1141" s="7">
        <f t="shared" si="68"/>
        <v>128.64899999999997</v>
      </c>
      <c r="R1141" s="7">
        <f t="shared" si="69"/>
        <v>68.180000000000007</v>
      </c>
      <c r="S1141" s="7">
        <f t="shared" si="70"/>
        <v>60.468999999999966</v>
      </c>
      <c r="T1141" s="9">
        <f t="shared" si="71"/>
        <v>0.47003085915941811</v>
      </c>
      <c r="U1141" s="10">
        <f>YEAR(SalesDataTable[[#This Row],[Order Date]])</f>
        <v>2026</v>
      </c>
      <c r="V1141" s="9" t="str">
        <f>"Q"&amp;ROUNDUP(MONTH(SalesDataTable[[#This Row],[Order Date]])/3,0)</f>
        <v>Q2</v>
      </c>
      <c r="W1141" s="6">
        <f>MONTH(SalesDataTable[[#This Row],[Order Date]])</f>
        <v>6</v>
      </c>
      <c r="X1141" s="9" t="str">
        <f>TEXT(SalesDataTable[[#This Row],[Order Date]],"mmm")</f>
        <v>Jun</v>
      </c>
    </row>
    <row r="1142" spans="1:24" ht="15.5">
      <c r="A1142" s="3">
        <v>3691</v>
      </c>
      <c r="B1142" s="4">
        <v>46192</v>
      </c>
      <c r="C1142" s="12">
        <f>YEAR(SalesDataTable[[#This Row],[Order Date]])</f>
        <v>2026</v>
      </c>
      <c r="D1142" s="15" t="str">
        <f>"Q"&amp;ROUNDUP(MONTH(SalesDataTable[[#This Row],[Order Date]])/3,0)</f>
        <v>Q2</v>
      </c>
      <c r="E1142" s="12">
        <f>MONTH(SalesDataTable[[#This Row],[Order Date]])</f>
        <v>6</v>
      </c>
      <c r="F1142" s="12" t="str">
        <f>TEXT(SalesDataTable[[#This Row],[Order Date]], "mmm")</f>
        <v>Jun</v>
      </c>
      <c r="G1142" s="5" t="s">
        <v>6</v>
      </c>
      <c r="H1142" s="5" t="s">
        <v>27</v>
      </c>
      <c r="I1142" s="5" t="s">
        <v>19</v>
      </c>
      <c r="J1142" s="5" t="s">
        <v>3</v>
      </c>
      <c r="K1142" s="5" t="s">
        <v>9</v>
      </c>
      <c r="L1142" s="5" t="s">
        <v>10</v>
      </c>
      <c r="M1142" s="6">
        <v>1</v>
      </c>
      <c r="N1142" s="7">
        <v>93.48</v>
      </c>
      <c r="O1142" s="8">
        <v>0.05</v>
      </c>
      <c r="P1142" s="7">
        <v>44.31</v>
      </c>
      <c r="Q1142" s="7">
        <f t="shared" si="68"/>
        <v>88.805999999999997</v>
      </c>
      <c r="R1142" s="7">
        <f t="shared" si="69"/>
        <v>44.31</v>
      </c>
      <c r="S1142" s="7">
        <f t="shared" si="70"/>
        <v>44.495999999999995</v>
      </c>
      <c r="T1142" s="9">
        <f t="shared" si="71"/>
        <v>0.50104722653874734</v>
      </c>
      <c r="U1142" s="10">
        <f>YEAR(SalesDataTable[[#This Row],[Order Date]])</f>
        <v>2026</v>
      </c>
      <c r="V1142" s="9" t="str">
        <f>"Q"&amp;ROUNDUP(MONTH(SalesDataTable[[#This Row],[Order Date]])/3,0)</f>
        <v>Q2</v>
      </c>
      <c r="W1142" s="6">
        <f>MONTH(SalesDataTable[[#This Row],[Order Date]])</f>
        <v>6</v>
      </c>
      <c r="X1142" s="9" t="str">
        <f>TEXT(SalesDataTable[[#This Row],[Order Date]],"mmm")</f>
        <v>Jun</v>
      </c>
    </row>
    <row r="1143" spans="1:24" ht="15.5">
      <c r="A1143" s="3">
        <v>3909</v>
      </c>
      <c r="B1143" s="4">
        <v>46192</v>
      </c>
      <c r="C1143" s="12">
        <f>YEAR(SalesDataTable[[#This Row],[Order Date]])</f>
        <v>2026</v>
      </c>
      <c r="D1143" s="15" t="str">
        <f>"Q"&amp;ROUNDUP(MONTH(SalesDataTable[[#This Row],[Order Date]])/3,0)</f>
        <v>Q2</v>
      </c>
      <c r="E1143" s="12">
        <f>MONTH(SalesDataTable[[#This Row],[Order Date]])</f>
        <v>6</v>
      </c>
      <c r="F1143" s="12" t="str">
        <f>TEXT(SalesDataTable[[#This Row],[Order Date]], "mmm")</f>
        <v>Jun</v>
      </c>
      <c r="G1143" s="5" t="s">
        <v>6</v>
      </c>
      <c r="H1143" s="5" t="s">
        <v>7</v>
      </c>
      <c r="I1143" s="5" t="s">
        <v>28</v>
      </c>
      <c r="J1143" s="5" t="s">
        <v>3</v>
      </c>
      <c r="K1143" s="5" t="s">
        <v>9</v>
      </c>
      <c r="L1143" s="5" t="s">
        <v>37</v>
      </c>
      <c r="M1143" s="6">
        <v>1</v>
      </c>
      <c r="N1143" s="7">
        <v>156.05000000000001</v>
      </c>
      <c r="O1143" s="8">
        <v>0.05</v>
      </c>
      <c r="P1143" s="7">
        <v>81.28</v>
      </c>
      <c r="Q1143" s="7">
        <f t="shared" si="68"/>
        <v>148.2475</v>
      </c>
      <c r="R1143" s="7">
        <f t="shared" si="69"/>
        <v>81.28</v>
      </c>
      <c r="S1143" s="7">
        <f t="shared" si="70"/>
        <v>66.967500000000001</v>
      </c>
      <c r="T1143" s="9">
        <f t="shared" si="71"/>
        <v>0.45172768512116562</v>
      </c>
      <c r="U1143" s="10">
        <f>YEAR(SalesDataTable[[#This Row],[Order Date]])</f>
        <v>2026</v>
      </c>
      <c r="V1143" s="9" t="str">
        <f>"Q"&amp;ROUNDUP(MONTH(SalesDataTable[[#This Row],[Order Date]])/3,0)</f>
        <v>Q2</v>
      </c>
      <c r="W1143" s="6">
        <f>MONTH(SalesDataTable[[#This Row],[Order Date]])</f>
        <v>6</v>
      </c>
      <c r="X1143" s="9" t="str">
        <f>TEXT(SalesDataTable[[#This Row],[Order Date]],"mmm")</f>
        <v>Jun</v>
      </c>
    </row>
    <row r="1144" spans="1:24" ht="15.5">
      <c r="A1144" s="3">
        <v>4862</v>
      </c>
      <c r="B1144" s="4">
        <v>46192</v>
      </c>
      <c r="C1144" s="12">
        <f>YEAR(SalesDataTable[[#This Row],[Order Date]])</f>
        <v>2026</v>
      </c>
      <c r="D1144" s="15" t="str">
        <f>"Q"&amp;ROUNDUP(MONTH(SalesDataTable[[#This Row],[Order Date]])/3,0)</f>
        <v>Q2</v>
      </c>
      <c r="E1144" s="12">
        <f>MONTH(SalesDataTable[[#This Row],[Order Date]])</f>
        <v>6</v>
      </c>
      <c r="F1144" s="12" t="str">
        <f>TEXT(SalesDataTable[[#This Row],[Order Date]], "mmm")</f>
        <v>Jun</v>
      </c>
      <c r="G1144" s="5" t="s">
        <v>6</v>
      </c>
      <c r="H1144" s="5" t="s">
        <v>27</v>
      </c>
      <c r="I1144" s="5" t="s">
        <v>2</v>
      </c>
      <c r="J1144" s="5" t="s">
        <v>3</v>
      </c>
      <c r="K1144" s="5" t="s">
        <v>34</v>
      </c>
      <c r="L1144" s="5" t="s">
        <v>42</v>
      </c>
      <c r="M1144" s="6">
        <v>1</v>
      </c>
      <c r="N1144" s="7">
        <v>36.74</v>
      </c>
      <c r="O1144" s="8">
        <v>0</v>
      </c>
      <c r="P1144" s="7">
        <v>14.15</v>
      </c>
      <c r="Q1144" s="7">
        <f t="shared" si="68"/>
        <v>36.74</v>
      </c>
      <c r="R1144" s="7">
        <f t="shared" si="69"/>
        <v>14.15</v>
      </c>
      <c r="S1144" s="7">
        <f t="shared" si="70"/>
        <v>22.590000000000003</v>
      </c>
      <c r="T1144" s="9">
        <f t="shared" si="71"/>
        <v>0.61486118671747425</v>
      </c>
      <c r="U1144" s="10">
        <f>YEAR(SalesDataTable[[#This Row],[Order Date]])</f>
        <v>2026</v>
      </c>
      <c r="V1144" s="9" t="str">
        <f>"Q"&amp;ROUNDUP(MONTH(SalesDataTable[[#This Row],[Order Date]])/3,0)</f>
        <v>Q2</v>
      </c>
      <c r="W1144" s="6">
        <f>MONTH(SalesDataTable[[#This Row],[Order Date]])</f>
        <v>6</v>
      </c>
      <c r="X1144" s="9" t="str">
        <f>TEXT(SalesDataTable[[#This Row],[Order Date]],"mmm")</f>
        <v>Jun</v>
      </c>
    </row>
    <row r="1145" spans="1:24" ht="15.5">
      <c r="A1145" s="3">
        <v>5096</v>
      </c>
      <c r="B1145" s="4">
        <v>46192</v>
      </c>
      <c r="C1145" s="12">
        <f>YEAR(SalesDataTable[[#This Row],[Order Date]])</f>
        <v>2026</v>
      </c>
      <c r="D1145" s="15" t="str">
        <f>"Q"&amp;ROUNDUP(MONTH(SalesDataTable[[#This Row],[Order Date]])/3,0)</f>
        <v>Q2</v>
      </c>
      <c r="E1145" s="12">
        <f>MONTH(SalesDataTable[[#This Row],[Order Date]])</f>
        <v>6</v>
      </c>
      <c r="F1145" s="12" t="str">
        <f>TEXT(SalesDataTable[[#This Row],[Order Date]], "mmm")</f>
        <v>Jun</v>
      </c>
      <c r="G1145" s="5" t="s">
        <v>0</v>
      </c>
      <c r="H1145" s="5" t="s">
        <v>50</v>
      </c>
      <c r="I1145" s="5" t="s">
        <v>2</v>
      </c>
      <c r="J1145" s="5" t="s">
        <v>3</v>
      </c>
      <c r="K1145" s="5" t="s">
        <v>23</v>
      </c>
      <c r="L1145" s="5" t="s">
        <v>29</v>
      </c>
      <c r="M1145" s="6">
        <v>2</v>
      </c>
      <c r="N1145" s="7">
        <v>199.28</v>
      </c>
      <c r="O1145" s="8">
        <v>0</v>
      </c>
      <c r="P1145" s="7">
        <v>102.85</v>
      </c>
      <c r="Q1145" s="7">
        <f t="shared" si="68"/>
        <v>398.56</v>
      </c>
      <c r="R1145" s="7">
        <f t="shared" si="69"/>
        <v>205.7</v>
      </c>
      <c r="S1145" s="7">
        <f t="shared" si="70"/>
        <v>192.86</v>
      </c>
      <c r="T1145" s="9">
        <f t="shared" si="71"/>
        <v>0.48389201124046571</v>
      </c>
      <c r="U1145" s="10">
        <f>YEAR(SalesDataTable[[#This Row],[Order Date]])</f>
        <v>2026</v>
      </c>
      <c r="V1145" s="9" t="str">
        <f>"Q"&amp;ROUNDUP(MONTH(SalesDataTable[[#This Row],[Order Date]])/3,0)</f>
        <v>Q2</v>
      </c>
      <c r="W1145" s="6">
        <f>MONTH(SalesDataTable[[#This Row],[Order Date]])</f>
        <v>6</v>
      </c>
      <c r="X1145" s="9" t="str">
        <f>TEXT(SalesDataTable[[#This Row],[Order Date]],"mmm")</f>
        <v>Jun</v>
      </c>
    </row>
    <row r="1146" spans="1:24" ht="15.5">
      <c r="A1146" s="3">
        <v>5112</v>
      </c>
      <c r="B1146" s="4">
        <v>46192</v>
      </c>
      <c r="C1146" s="12">
        <f>YEAR(SalesDataTable[[#This Row],[Order Date]])</f>
        <v>2026</v>
      </c>
      <c r="D1146" s="15" t="str">
        <f>"Q"&amp;ROUNDUP(MONTH(SalesDataTable[[#This Row],[Order Date]])/3,0)</f>
        <v>Q2</v>
      </c>
      <c r="E1146" s="12">
        <f>MONTH(SalesDataTable[[#This Row],[Order Date]])</f>
        <v>6</v>
      </c>
      <c r="F1146" s="12" t="str">
        <f>TEXT(SalesDataTable[[#This Row],[Order Date]], "mmm")</f>
        <v>Jun</v>
      </c>
      <c r="G1146" s="5" t="s">
        <v>0</v>
      </c>
      <c r="H1146" s="5" t="s">
        <v>1</v>
      </c>
      <c r="I1146" s="5" t="s">
        <v>28</v>
      </c>
      <c r="J1146" s="5" t="s">
        <v>3</v>
      </c>
      <c r="K1146" s="5" t="s">
        <v>34</v>
      </c>
      <c r="L1146" s="5" t="s">
        <v>42</v>
      </c>
      <c r="M1146" s="6">
        <v>2</v>
      </c>
      <c r="N1146" s="7">
        <v>37.04</v>
      </c>
      <c r="O1146" s="8">
        <v>0.05</v>
      </c>
      <c r="P1146" s="7">
        <v>13.76</v>
      </c>
      <c r="Q1146" s="7">
        <f t="shared" si="68"/>
        <v>70.375999999999991</v>
      </c>
      <c r="R1146" s="7">
        <f t="shared" si="69"/>
        <v>27.52</v>
      </c>
      <c r="S1146" s="7">
        <f t="shared" si="70"/>
        <v>42.855999999999995</v>
      </c>
      <c r="T1146" s="9">
        <f t="shared" si="71"/>
        <v>0.60895759918153913</v>
      </c>
      <c r="U1146" s="10">
        <f>YEAR(SalesDataTable[[#This Row],[Order Date]])</f>
        <v>2026</v>
      </c>
      <c r="V1146" s="9" t="str">
        <f>"Q"&amp;ROUNDUP(MONTH(SalesDataTable[[#This Row],[Order Date]])/3,0)</f>
        <v>Q2</v>
      </c>
      <c r="W1146" s="6">
        <f>MONTH(SalesDataTable[[#This Row],[Order Date]])</f>
        <v>6</v>
      </c>
      <c r="X1146" s="9" t="str">
        <f>TEXT(SalesDataTable[[#This Row],[Order Date]],"mmm")</f>
        <v>Jun</v>
      </c>
    </row>
    <row r="1147" spans="1:24" ht="15.5">
      <c r="A1147" s="3">
        <v>501</v>
      </c>
      <c r="B1147" s="4">
        <v>46193</v>
      </c>
      <c r="C1147" s="12">
        <f>YEAR(SalesDataTable[[#This Row],[Order Date]])</f>
        <v>2026</v>
      </c>
      <c r="D1147" s="15" t="str">
        <f>"Q"&amp;ROUNDUP(MONTH(SalesDataTable[[#This Row],[Order Date]])/3,0)</f>
        <v>Q2</v>
      </c>
      <c r="E1147" s="12">
        <f>MONTH(SalesDataTable[[#This Row],[Order Date]])</f>
        <v>6</v>
      </c>
      <c r="F1147" s="12" t="str">
        <f>TEXT(SalesDataTable[[#This Row],[Order Date]], "mmm")</f>
        <v>Jun</v>
      </c>
      <c r="G1147" s="5" t="s">
        <v>20</v>
      </c>
      <c r="H1147" s="5" t="s">
        <v>21</v>
      </c>
      <c r="I1147" s="5" t="s">
        <v>2</v>
      </c>
      <c r="J1147" s="5" t="s">
        <v>13</v>
      </c>
      <c r="K1147" s="5" t="s">
        <v>23</v>
      </c>
      <c r="L1147" s="5" t="s">
        <v>40</v>
      </c>
      <c r="M1147" s="6">
        <v>2</v>
      </c>
      <c r="N1147" s="7">
        <v>80.95</v>
      </c>
      <c r="O1147" s="8">
        <v>0.1</v>
      </c>
      <c r="P1147" s="7">
        <v>39.44</v>
      </c>
      <c r="Q1147" s="7">
        <f t="shared" si="68"/>
        <v>145.71</v>
      </c>
      <c r="R1147" s="7">
        <f t="shared" si="69"/>
        <v>78.88</v>
      </c>
      <c r="S1147" s="7">
        <f t="shared" si="70"/>
        <v>66.830000000000013</v>
      </c>
      <c r="T1147" s="9">
        <f t="shared" si="71"/>
        <v>0.45865074462974409</v>
      </c>
      <c r="U1147" s="10">
        <f>YEAR(SalesDataTable[[#This Row],[Order Date]])</f>
        <v>2026</v>
      </c>
      <c r="V1147" s="9" t="str">
        <f>"Q"&amp;ROUNDUP(MONTH(SalesDataTable[[#This Row],[Order Date]])/3,0)</f>
        <v>Q2</v>
      </c>
      <c r="W1147" s="6">
        <f>MONTH(SalesDataTable[[#This Row],[Order Date]])</f>
        <v>6</v>
      </c>
      <c r="X1147" s="9" t="str">
        <f>TEXT(SalesDataTable[[#This Row],[Order Date]],"mmm")</f>
        <v>Jun</v>
      </c>
    </row>
    <row r="1148" spans="1:24" ht="15.5">
      <c r="A1148" s="3">
        <v>540</v>
      </c>
      <c r="B1148" s="4">
        <v>46193</v>
      </c>
      <c r="C1148" s="12">
        <f>YEAR(SalesDataTable[[#This Row],[Order Date]])</f>
        <v>2026</v>
      </c>
      <c r="D1148" s="15" t="str">
        <f>"Q"&amp;ROUNDUP(MONTH(SalesDataTable[[#This Row],[Order Date]])/3,0)</f>
        <v>Q2</v>
      </c>
      <c r="E1148" s="12">
        <f>MONTH(SalesDataTable[[#This Row],[Order Date]])</f>
        <v>6</v>
      </c>
      <c r="F1148" s="12" t="str">
        <f>TEXT(SalesDataTable[[#This Row],[Order Date]], "mmm")</f>
        <v>Jun</v>
      </c>
      <c r="G1148" s="5" t="s">
        <v>0</v>
      </c>
      <c r="H1148" s="5" t="s">
        <v>36</v>
      </c>
      <c r="I1148" s="5" t="s">
        <v>28</v>
      </c>
      <c r="J1148" s="5" t="s">
        <v>3</v>
      </c>
      <c r="K1148" s="5" t="s">
        <v>9</v>
      </c>
      <c r="L1148" s="5" t="s">
        <v>37</v>
      </c>
      <c r="M1148" s="6">
        <v>1</v>
      </c>
      <c r="N1148" s="7">
        <v>151.46</v>
      </c>
      <c r="O1148" s="8">
        <v>0.05</v>
      </c>
      <c r="P1148" s="7">
        <v>77.98</v>
      </c>
      <c r="Q1148" s="7">
        <f t="shared" si="68"/>
        <v>143.887</v>
      </c>
      <c r="R1148" s="7">
        <f t="shared" si="69"/>
        <v>77.98</v>
      </c>
      <c r="S1148" s="7">
        <f t="shared" si="70"/>
        <v>65.906999999999996</v>
      </c>
      <c r="T1148" s="9">
        <f t="shared" si="71"/>
        <v>0.45804693961233467</v>
      </c>
      <c r="U1148" s="10">
        <f>YEAR(SalesDataTable[[#This Row],[Order Date]])</f>
        <v>2026</v>
      </c>
      <c r="V1148" s="9" t="str">
        <f>"Q"&amp;ROUNDUP(MONTH(SalesDataTable[[#This Row],[Order Date]])/3,0)</f>
        <v>Q2</v>
      </c>
      <c r="W1148" s="6">
        <f>MONTH(SalesDataTable[[#This Row],[Order Date]])</f>
        <v>6</v>
      </c>
      <c r="X1148" s="9" t="str">
        <f>TEXT(SalesDataTable[[#This Row],[Order Date]],"mmm")</f>
        <v>Jun</v>
      </c>
    </row>
    <row r="1149" spans="1:24" ht="15.5">
      <c r="A1149" s="3">
        <v>2255</v>
      </c>
      <c r="B1149" s="4">
        <v>46193</v>
      </c>
      <c r="C1149" s="12">
        <f>YEAR(SalesDataTable[[#This Row],[Order Date]])</f>
        <v>2026</v>
      </c>
      <c r="D1149" s="15" t="str">
        <f>"Q"&amp;ROUNDUP(MONTH(SalesDataTable[[#This Row],[Order Date]])/3,0)</f>
        <v>Q2</v>
      </c>
      <c r="E1149" s="12">
        <f>MONTH(SalesDataTable[[#This Row],[Order Date]])</f>
        <v>6</v>
      </c>
      <c r="F1149" s="12" t="str">
        <f>TEXT(SalesDataTable[[#This Row],[Order Date]], "mmm")</f>
        <v>Jun</v>
      </c>
      <c r="G1149" s="5" t="s">
        <v>0</v>
      </c>
      <c r="H1149" s="5" t="s">
        <v>36</v>
      </c>
      <c r="I1149" s="5" t="s">
        <v>2</v>
      </c>
      <c r="J1149" s="5" t="s">
        <v>16</v>
      </c>
      <c r="K1149" s="5" t="s">
        <v>9</v>
      </c>
      <c r="L1149" s="5" t="s">
        <v>10</v>
      </c>
      <c r="M1149" s="6">
        <v>5</v>
      </c>
      <c r="N1149" s="7">
        <v>90.1</v>
      </c>
      <c r="O1149" s="8">
        <v>0</v>
      </c>
      <c r="P1149" s="7">
        <v>44.32</v>
      </c>
      <c r="Q1149" s="7">
        <f t="shared" si="68"/>
        <v>450.5</v>
      </c>
      <c r="R1149" s="7">
        <f t="shared" si="69"/>
        <v>221.6</v>
      </c>
      <c r="S1149" s="7">
        <f t="shared" si="70"/>
        <v>228.9</v>
      </c>
      <c r="T1149" s="9">
        <f t="shared" si="71"/>
        <v>0.50810210876803552</v>
      </c>
      <c r="U1149" s="10">
        <f>YEAR(SalesDataTable[[#This Row],[Order Date]])</f>
        <v>2026</v>
      </c>
      <c r="V1149" s="9" t="str">
        <f>"Q"&amp;ROUNDUP(MONTH(SalesDataTable[[#This Row],[Order Date]])/3,0)</f>
        <v>Q2</v>
      </c>
      <c r="W1149" s="6">
        <f>MONTH(SalesDataTable[[#This Row],[Order Date]])</f>
        <v>6</v>
      </c>
      <c r="X1149" s="9" t="str">
        <f>TEXT(SalesDataTable[[#This Row],[Order Date]],"mmm")</f>
        <v>Jun</v>
      </c>
    </row>
    <row r="1150" spans="1:24" ht="15.5">
      <c r="A1150" s="3">
        <v>3126</v>
      </c>
      <c r="B1150" s="4">
        <v>46193</v>
      </c>
      <c r="C1150" s="12">
        <f>YEAR(SalesDataTable[[#This Row],[Order Date]])</f>
        <v>2026</v>
      </c>
      <c r="D1150" s="15" t="str">
        <f>"Q"&amp;ROUNDUP(MONTH(SalesDataTable[[#This Row],[Order Date]])/3,0)</f>
        <v>Q2</v>
      </c>
      <c r="E1150" s="12">
        <f>MONTH(SalesDataTable[[#This Row],[Order Date]])</f>
        <v>6</v>
      </c>
      <c r="F1150" s="12" t="str">
        <f>TEXT(SalesDataTable[[#This Row],[Order Date]], "mmm")</f>
        <v>Jun</v>
      </c>
      <c r="G1150" s="5" t="s">
        <v>0</v>
      </c>
      <c r="H1150" s="5" t="s">
        <v>1</v>
      </c>
      <c r="I1150" s="5" t="s">
        <v>28</v>
      </c>
      <c r="J1150" s="5" t="s">
        <v>16</v>
      </c>
      <c r="K1150" s="5" t="s">
        <v>9</v>
      </c>
      <c r="L1150" s="5" t="s">
        <v>37</v>
      </c>
      <c r="M1150" s="6">
        <v>1</v>
      </c>
      <c r="N1150" s="7">
        <v>155.69</v>
      </c>
      <c r="O1150" s="8">
        <v>0.1</v>
      </c>
      <c r="P1150" s="7">
        <v>79.42</v>
      </c>
      <c r="Q1150" s="7">
        <f t="shared" si="68"/>
        <v>140.12100000000001</v>
      </c>
      <c r="R1150" s="7">
        <f t="shared" si="69"/>
        <v>79.42</v>
      </c>
      <c r="S1150" s="7">
        <f t="shared" si="70"/>
        <v>60.701000000000008</v>
      </c>
      <c r="T1150" s="9">
        <f t="shared" si="71"/>
        <v>0.43320415926235184</v>
      </c>
      <c r="U1150" s="10">
        <f>YEAR(SalesDataTable[[#This Row],[Order Date]])</f>
        <v>2026</v>
      </c>
      <c r="V1150" s="9" t="str">
        <f>"Q"&amp;ROUNDUP(MONTH(SalesDataTable[[#This Row],[Order Date]])/3,0)</f>
        <v>Q2</v>
      </c>
      <c r="W1150" s="6">
        <f>MONTH(SalesDataTable[[#This Row],[Order Date]])</f>
        <v>6</v>
      </c>
      <c r="X1150" s="9" t="str">
        <f>TEXT(SalesDataTable[[#This Row],[Order Date]],"mmm")</f>
        <v>Jun</v>
      </c>
    </row>
    <row r="1151" spans="1:24" ht="15.5">
      <c r="A1151" s="3">
        <v>3223</v>
      </c>
      <c r="B1151" s="4">
        <v>46193</v>
      </c>
      <c r="C1151" s="12">
        <f>YEAR(SalesDataTable[[#This Row],[Order Date]])</f>
        <v>2026</v>
      </c>
      <c r="D1151" s="15" t="str">
        <f>"Q"&amp;ROUNDUP(MONTH(SalesDataTable[[#This Row],[Order Date]])/3,0)</f>
        <v>Q2</v>
      </c>
      <c r="E1151" s="12">
        <f>MONTH(SalesDataTable[[#This Row],[Order Date]])</f>
        <v>6</v>
      </c>
      <c r="F1151" s="12" t="str">
        <f>TEXT(SalesDataTable[[#This Row],[Order Date]], "mmm")</f>
        <v>Jun</v>
      </c>
      <c r="G1151" s="5" t="s">
        <v>6</v>
      </c>
      <c r="H1151" s="5" t="s">
        <v>49</v>
      </c>
      <c r="I1151" s="5" t="s">
        <v>19</v>
      </c>
      <c r="J1151" s="5" t="s">
        <v>3</v>
      </c>
      <c r="K1151" s="5" t="s">
        <v>34</v>
      </c>
      <c r="L1151" s="5" t="s">
        <v>45</v>
      </c>
      <c r="M1151" s="6">
        <v>1</v>
      </c>
      <c r="N1151" s="7">
        <v>50.11</v>
      </c>
      <c r="O1151" s="8">
        <v>0.05</v>
      </c>
      <c r="P1151" s="7">
        <v>21.38</v>
      </c>
      <c r="Q1151" s="7">
        <f t="shared" si="68"/>
        <v>47.604499999999994</v>
      </c>
      <c r="R1151" s="7">
        <f t="shared" si="69"/>
        <v>21.38</v>
      </c>
      <c r="S1151" s="7">
        <f t="shared" si="70"/>
        <v>26.224499999999995</v>
      </c>
      <c r="T1151" s="9">
        <f t="shared" si="71"/>
        <v>0.55088279469377888</v>
      </c>
      <c r="U1151" s="10">
        <f>YEAR(SalesDataTable[[#This Row],[Order Date]])</f>
        <v>2026</v>
      </c>
      <c r="V1151" s="9" t="str">
        <f>"Q"&amp;ROUNDUP(MONTH(SalesDataTable[[#This Row],[Order Date]])/3,0)</f>
        <v>Q2</v>
      </c>
      <c r="W1151" s="6">
        <f>MONTH(SalesDataTable[[#This Row],[Order Date]])</f>
        <v>6</v>
      </c>
      <c r="X1151" s="9" t="str">
        <f>TEXT(SalesDataTable[[#This Row],[Order Date]],"mmm")</f>
        <v>Jun</v>
      </c>
    </row>
    <row r="1152" spans="1:24" ht="15.5">
      <c r="A1152" s="3">
        <v>3260</v>
      </c>
      <c r="B1152" s="4">
        <v>46193</v>
      </c>
      <c r="C1152" s="12">
        <f>YEAR(SalesDataTable[[#This Row],[Order Date]])</f>
        <v>2026</v>
      </c>
      <c r="D1152" s="15" t="str">
        <f>"Q"&amp;ROUNDUP(MONTH(SalesDataTable[[#This Row],[Order Date]])/3,0)</f>
        <v>Q2</v>
      </c>
      <c r="E1152" s="12">
        <f>MONTH(SalesDataTable[[#This Row],[Order Date]])</f>
        <v>6</v>
      </c>
      <c r="F1152" s="12" t="str">
        <f>TEXT(SalesDataTable[[#This Row],[Order Date]], "mmm")</f>
        <v>Jun</v>
      </c>
      <c r="G1152" s="5" t="s">
        <v>11</v>
      </c>
      <c r="H1152" s="5" t="s">
        <v>12</v>
      </c>
      <c r="I1152" s="5" t="s">
        <v>19</v>
      </c>
      <c r="J1152" s="5" t="s">
        <v>3</v>
      </c>
      <c r="K1152" s="5" t="s">
        <v>9</v>
      </c>
      <c r="L1152" s="5" t="s">
        <v>17</v>
      </c>
      <c r="M1152" s="6">
        <v>1</v>
      </c>
      <c r="N1152" s="7">
        <v>142.55000000000001</v>
      </c>
      <c r="O1152" s="8">
        <v>0.1</v>
      </c>
      <c r="P1152" s="7">
        <v>79.709999999999994</v>
      </c>
      <c r="Q1152" s="7">
        <f t="shared" si="68"/>
        <v>128.29500000000002</v>
      </c>
      <c r="R1152" s="7">
        <f t="shared" si="69"/>
        <v>79.709999999999994</v>
      </c>
      <c r="S1152" s="7">
        <f t="shared" si="70"/>
        <v>48.585000000000022</v>
      </c>
      <c r="T1152" s="9">
        <f t="shared" si="71"/>
        <v>0.37869753302934656</v>
      </c>
      <c r="U1152" s="10">
        <f>YEAR(SalesDataTable[[#This Row],[Order Date]])</f>
        <v>2026</v>
      </c>
      <c r="V1152" s="9" t="str">
        <f>"Q"&amp;ROUNDUP(MONTH(SalesDataTable[[#This Row],[Order Date]])/3,0)</f>
        <v>Q2</v>
      </c>
      <c r="W1152" s="6">
        <f>MONTH(SalesDataTable[[#This Row],[Order Date]])</f>
        <v>6</v>
      </c>
      <c r="X1152" s="9" t="str">
        <f>TEXT(SalesDataTable[[#This Row],[Order Date]],"mmm")</f>
        <v>Jun</v>
      </c>
    </row>
    <row r="1153" spans="1:24" ht="15.5">
      <c r="A1153" s="3">
        <v>3404</v>
      </c>
      <c r="B1153" s="4">
        <v>46193</v>
      </c>
      <c r="C1153" s="12">
        <f>YEAR(SalesDataTable[[#This Row],[Order Date]])</f>
        <v>2026</v>
      </c>
      <c r="D1153" s="15" t="str">
        <f>"Q"&amp;ROUNDUP(MONTH(SalesDataTable[[#This Row],[Order Date]])/3,0)</f>
        <v>Q2</v>
      </c>
      <c r="E1153" s="12">
        <f>MONTH(SalesDataTable[[#This Row],[Order Date]])</f>
        <v>6</v>
      </c>
      <c r="F1153" s="12" t="str">
        <f>TEXT(SalesDataTable[[#This Row],[Order Date]], "mmm")</f>
        <v>Jun</v>
      </c>
      <c r="G1153" s="5" t="s">
        <v>20</v>
      </c>
      <c r="H1153" s="5" t="s">
        <v>33</v>
      </c>
      <c r="I1153" s="5" t="s">
        <v>2</v>
      </c>
      <c r="J1153" s="5" t="s">
        <v>13</v>
      </c>
      <c r="K1153" s="5" t="s">
        <v>23</v>
      </c>
      <c r="L1153" s="5" t="s">
        <v>29</v>
      </c>
      <c r="M1153" s="6">
        <v>3</v>
      </c>
      <c r="N1153" s="7">
        <v>191.11</v>
      </c>
      <c r="O1153" s="8">
        <v>0.05</v>
      </c>
      <c r="P1153" s="7">
        <v>102.82</v>
      </c>
      <c r="Q1153" s="7">
        <f t="shared" si="68"/>
        <v>544.6635</v>
      </c>
      <c r="R1153" s="7">
        <f t="shared" si="69"/>
        <v>308.45999999999998</v>
      </c>
      <c r="S1153" s="7">
        <f t="shared" si="70"/>
        <v>236.20350000000002</v>
      </c>
      <c r="T1153" s="9">
        <f t="shared" si="71"/>
        <v>0.43366867800026992</v>
      </c>
      <c r="U1153" s="10">
        <f>YEAR(SalesDataTable[[#This Row],[Order Date]])</f>
        <v>2026</v>
      </c>
      <c r="V1153" s="9" t="str">
        <f>"Q"&amp;ROUNDUP(MONTH(SalesDataTable[[#This Row],[Order Date]])/3,0)</f>
        <v>Q2</v>
      </c>
      <c r="W1153" s="6">
        <f>MONTH(SalesDataTable[[#This Row],[Order Date]])</f>
        <v>6</v>
      </c>
      <c r="X1153" s="9" t="str">
        <f>TEXT(SalesDataTable[[#This Row],[Order Date]],"mmm")</f>
        <v>Jun</v>
      </c>
    </row>
    <row r="1154" spans="1:24" ht="15.5">
      <c r="A1154" s="3">
        <v>4267</v>
      </c>
      <c r="B1154" s="4">
        <v>46193</v>
      </c>
      <c r="C1154" s="12">
        <f>YEAR(SalesDataTable[[#This Row],[Order Date]])</f>
        <v>2026</v>
      </c>
      <c r="D1154" s="15" t="str">
        <f>"Q"&amp;ROUNDUP(MONTH(SalesDataTable[[#This Row],[Order Date]])/3,0)</f>
        <v>Q2</v>
      </c>
      <c r="E1154" s="12">
        <f>MONTH(SalesDataTable[[#This Row],[Order Date]])</f>
        <v>6</v>
      </c>
      <c r="F1154" s="12" t="str">
        <f>TEXT(SalesDataTable[[#This Row],[Order Date]], "mmm")</f>
        <v>Jun</v>
      </c>
      <c r="G1154" s="5" t="s">
        <v>20</v>
      </c>
      <c r="H1154" s="5" t="s">
        <v>47</v>
      </c>
      <c r="I1154" s="5" t="s">
        <v>8</v>
      </c>
      <c r="J1154" s="5" t="s">
        <v>16</v>
      </c>
      <c r="K1154" s="5" t="s">
        <v>4</v>
      </c>
      <c r="L1154" s="5" t="s">
        <v>26</v>
      </c>
      <c r="M1154" s="6">
        <v>6</v>
      </c>
      <c r="N1154" s="7">
        <v>40.229999999999997</v>
      </c>
      <c r="O1154" s="8">
        <v>0.15</v>
      </c>
      <c r="P1154" s="7">
        <v>17.079999999999998</v>
      </c>
      <c r="Q1154" s="7">
        <f t="shared" ref="Q1154:Q1217" si="72">M1154*N1154*(1-O1154)</f>
        <v>205.173</v>
      </c>
      <c r="R1154" s="7">
        <f t="shared" ref="R1154:R1217" si="73">M1154*P1154</f>
        <v>102.47999999999999</v>
      </c>
      <c r="S1154" s="7">
        <f t="shared" ref="S1154:S1217" si="74">Q1154-R1154</f>
        <v>102.69300000000001</v>
      </c>
      <c r="T1154" s="9">
        <f t="shared" ref="T1154:T1217" si="75">IFERROR(S1154/Q1154,0)</f>
        <v>0.50051907414718322</v>
      </c>
      <c r="U1154" s="10">
        <f>YEAR(SalesDataTable[[#This Row],[Order Date]])</f>
        <v>2026</v>
      </c>
      <c r="V1154" s="9" t="str">
        <f>"Q"&amp;ROUNDUP(MONTH(SalesDataTable[[#This Row],[Order Date]])/3,0)</f>
        <v>Q2</v>
      </c>
      <c r="W1154" s="6">
        <f>MONTH(SalesDataTable[[#This Row],[Order Date]])</f>
        <v>6</v>
      </c>
      <c r="X1154" s="9" t="str">
        <f>TEXT(SalesDataTable[[#This Row],[Order Date]],"mmm")</f>
        <v>Jun</v>
      </c>
    </row>
    <row r="1155" spans="1:24" ht="15.5">
      <c r="A1155" s="3">
        <v>5082</v>
      </c>
      <c r="B1155" s="4">
        <v>46193</v>
      </c>
      <c r="C1155" s="12">
        <f>YEAR(SalesDataTable[[#This Row],[Order Date]])</f>
        <v>2026</v>
      </c>
      <c r="D1155" s="15" t="str">
        <f>"Q"&amp;ROUNDUP(MONTH(SalesDataTable[[#This Row],[Order Date]])/3,0)</f>
        <v>Q2</v>
      </c>
      <c r="E1155" s="12">
        <f>MONTH(SalesDataTable[[#This Row],[Order Date]])</f>
        <v>6</v>
      </c>
      <c r="F1155" s="12" t="str">
        <f>TEXT(SalesDataTable[[#This Row],[Order Date]], "mmm")</f>
        <v>Jun</v>
      </c>
      <c r="G1155" s="5" t="s">
        <v>6</v>
      </c>
      <c r="H1155" s="5" t="s">
        <v>41</v>
      </c>
      <c r="I1155" s="5" t="s">
        <v>2</v>
      </c>
      <c r="J1155" s="5" t="s">
        <v>16</v>
      </c>
      <c r="K1155" s="5" t="s">
        <v>4</v>
      </c>
      <c r="L1155" s="5" t="s">
        <v>5</v>
      </c>
      <c r="M1155" s="6">
        <v>2</v>
      </c>
      <c r="N1155" s="7">
        <v>81.489999999999995</v>
      </c>
      <c r="O1155" s="8">
        <v>0</v>
      </c>
      <c r="P1155" s="7">
        <v>42.15</v>
      </c>
      <c r="Q1155" s="7">
        <f t="shared" si="72"/>
        <v>162.97999999999999</v>
      </c>
      <c r="R1155" s="7">
        <f t="shared" si="73"/>
        <v>84.3</v>
      </c>
      <c r="S1155" s="7">
        <f t="shared" si="74"/>
        <v>78.679999999999993</v>
      </c>
      <c r="T1155" s="9">
        <f t="shared" si="75"/>
        <v>0.48275862068965514</v>
      </c>
      <c r="U1155" s="10">
        <f>YEAR(SalesDataTable[[#This Row],[Order Date]])</f>
        <v>2026</v>
      </c>
      <c r="V1155" s="9" t="str">
        <f>"Q"&amp;ROUNDUP(MONTH(SalesDataTable[[#This Row],[Order Date]])/3,0)</f>
        <v>Q2</v>
      </c>
      <c r="W1155" s="6">
        <f>MONTH(SalesDataTable[[#This Row],[Order Date]])</f>
        <v>6</v>
      </c>
      <c r="X1155" s="9" t="str">
        <f>TEXT(SalesDataTable[[#This Row],[Order Date]],"mmm")</f>
        <v>Jun</v>
      </c>
    </row>
    <row r="1156" spans="1:24" ht="15.5">
      <c r="A1156" s="3">
        <v>5108</v>
      </c>
      <c r="B1156" s="4">
        <v>46193</v>
      </c>
      <c r="C1156" s="12">
        <f>YEAR(SalesDataTable[[#This Row],[Order Date]])</f>
        <v>2026</v>
      </c>
      <c r="D1156" s="15" t="str">
        <f>"Q"&amp;ROUNDUP(MONTH(SalesDataTable[[#This Row],[Order Date]])/3,0)</f>
        <v>Q2</v>
      </c>
      <c r="E1156" s="12">
        <f>MONTH(SalesDataTable[[#This Row],[Order Date]])</f>
        <v>6</v>
      </c>
      <c r="F1156" s="12" t="str">
        <f>TEXT(SalesDataTable[[#This Row],[Order Date]], "mmm")</f>
        <v>Jun</v>
      </c>
      <c r="G1156" s="5" t="s">
        <v>6</v>
      </c>
      <c r="H1156" s="5" t="s">
        <v>27</v>
      </c>
      <c r="I1156" s="5" t="s">
        <v>8</v>
      </c>
      <c r="J1156" s="5" t="s">
        <v>16</v>
      </c>
      <c r="K1156" s="5" t="s">
        <v>14</v>
      </c>
      <c r="L1156" s="5" t="s">
        <v>48</v>
      </c>
      <c r="M1156" s="6">
        <v>8</v>
      </c>
      <c r="N1156" s="7">
        <v>162.71</v>
      </c>
      <c r="O1156" s="8">
        <v>0.2</v>
      </c>
      <c r="P1156" s="7">
        <v>85.27</v>
      </c>
      <c r="Q1156" s="7">
        <f t="shared" si="72"/>
        <v>1041.3440000000001</v>
      </c>
      <c r="R1156" s="7">
        <f t="shared" si="73"/>
        <v>682.16</v>
      </c>
      <c r="S1156" s="7">
        <f t="shared" si="74"/>
        <v>359.18400000000008</v>
      </c>
      <c r="T1156" s="9">
        <f t="shared" si="75"/>
        <v>0.34492348349824847</v>
      </c>
      <c r="U1156" s="10">
        <f>YEAR(SalesDataTable[[#This Row],[Order Date]])</f>
        <v>2026</v>
      </c>
      <c r="V1156" s="9" t="str">
        <f>"Q"&amp;ROUNDUP(MONTH(SalesDataTable[[#This Row],[Order Date]])/3,0)</f>
        <v>Q2</v>
      </c>
      <c r="W1156" s="6">
        <f>MONTH(SalesDataTable[[#This Row],[Order Date]])</f>
        <v>6</v>
      </c>
      <c r="X1156" s="9" t="str">
        <f>TEXT(SalesDataTable[[#This Row],[Order Date]],"mmm")</f>
        <v>Jun</v>
      </c>
    </row>
    <row r="1157" spans="1:24" ht="15.5">
      <c r="A1157" s="3">
        <v>1105</v>
      </c>
      <c r="B1157" s="4">
        <v>46194</v>
      </c>
      <c r="C1157" s="12">
        <f>YEAR(SalesDataTable[[#This Row],[Order Date]])</f>
        <v>2026</v>
      </c>
      <c r="D1157" s="15" t="str">
        <f>"Q"&amp;ROUNDUP(MONTH(SalesDataTable[[#This Row],[Order Date]])/3,0)</f>
        <v>Q2</v>
      </c>
      <c r="E1157" s="12">
        <f>MONTH(SalesDataTable[[#This Row],[Order Date]])</f>
        <v>6</v>
      </c>
      <c r="F1157" s="12" t="str">
        <f>TEXT(SalesDataTable[[#This Row],[Order Date]], "mmm")</f>
        <v>Jun</v>
      </c>
      <c r="G1157" s="5" t="s">
        <v>11</v>
      </c>
      <c r="H1157" s="5" t="s">
        <v>25</v>
      </c>
      <c r="I1157" s="5" t="s">
        <v>28</v>
      </c>
      <c r="J1157" s="5" t="s">
        <v>3</v>
      </c>
      <c r="K1157" s="5" t="s">
        <v>14</v>
      </c>
      <c r="L1157" s="5" t="s">
        <v>15</v>
      </c>
      <c r="M1157" s="6">
        <v>1</v>
      </c>
      <c r="N1157" s="7">
        <v>36.479999999999997</v>
      </c>
      <c r="O1157" s="8">
        <v>0.1</v>
      </c>
      <c r="P1157" s="7">
        <v>13.9</v>
      </c>
      <c r="Q1157" s="7">
        <f t="shared" si="72"/>
        <v>32.832000000000001</v>
      </c>
      <c r="R1157" s="7">
        <f t="shared" si="73"/>
        <v>13.9</v>
      </c>
      <c r="S1157" s="7">
        <f t="shared" si="74"/>
        <v>18.932000000000002</v>
      </c>
      <c r="T1157" s="9">
        <f t="shared" si="75"/>
        <v>0.57663255360623789</v>
      </c>
      <c r="U1157" s="10">
        <f>YEAR(SalesDataTable[[#This Row],[Order Date]])</f>
        <v>2026</v>
      </c>
      <c r="V1157" s="9" t="str">
        <f>"Q"&amp;ROUNDUP(MONTH(SalesDataTable[[#This Row],[Order Date]])/3,0)</f>
        <v>Q2</v>
      </c>
      <c r="W1157" s="6">
        <f>MONTH(SalesDataTable[[#This Row],[Order Date]])</f>
        <v>6</v>
      </c>
      <c r="X1157" s="9" t="str">
        <f>TEXT(SalesDataTable[[#This Row],[Order Date]],"mmm")</f>
        <v>Jun</v>
      </c>
    </row>
    <row r="1158" spans="1:24" ht="15.5">
      <c r="A1158" s="3">
        <v>2757</v>
      </c>
      <c r="B1158" s="4">
        <v>46194</v>
      </c>
      <c r="C1158" s="12">
        <f>YEAR(SalesDataTable[[#This Row],[Order Date]])</f>
        <v>2026</v>
      </c>
      <c r="D1158" s="15" t="str">
        <f>"Q"&amp;ROUNDUP(MONTH(SalesDataTable[[#This Row],[Order Date]])/3,0)</f>
        <v>Q2</v>
      </c>
      <c r="E1158" s="12">
        <f>MONTH(SalesDataTable[[#This Row],[Order Date]])</f>
        <v>6</v>
      </c>
      <c r="F1158" s="12" t="str">
        <f>TEXT(SalesDataTable[[#This Row],[Order Date]], "mmm")</f>
        <v>Jun</v>
      </c>
      <c r="G1158" s="5" t="s">
        <v>6</v>
      </c>
      <c r="H1158" s="5" t="s">
        <v>27</v>
      </c>
      <c r="I1158" s="5" t="s">
        <v>8</v>
      </c>
      <c r="J1158" s="5" t="s">
        <v>16</v>
      </c>
      <c r="K1158" s="5" t="s">
        <v>14</v>
      </c>
      <c r="L1158" s="5" t="s">
        <v>44</v>
      </c>
      <c r="M1158" s="6">
        <v>6</v>
      </c>
      <c r="N1158" s="7">
        <v>136.65</v>
      </c>
      <c r="O1158" s="8">
        <v>0.15</v>
      </c>
      <c r="P1158" s="7">
        <v>68.56</v>
      </c>
      <c r="Q1158" s="7">
        <f t="shared" si="72"/>
        <v>696.91500000000008</v>
      </c>
      <c r="R1158" s="7">
        <f t="shared" si="73"/>
        <v>411.36</v>
      </c>
      <c r="S1158" s="7">
        <f t="shared" si="74"/>
        <v>285.55500000000006</v>
      </c>
      <c r="T1158" s="9">
        <f t="shared" si="75"/>
        <v>0.4097415036266977</v>
      </c>
      <c r="U1158" s="10">
        <f>YEAR(SalesDataTable[[#This Row],[Order Date]])</f>
        <v>2026</v>
      </c>
      <c r="V1158" s="9" t="str">
        <f>"Q"&amp;ROUNDUP(MONTH(SalesDataTable[[#This Row],[Order Date]])/3,0)</f>
        <v>Q2</v>
      </c>
      <c r="W1158" s="6">
        <f>MONTH(SalesDataTable[[#This Row],[Order Date]])</f>
        <v>6</v>
      </c>
      <c r="X1158" s="9" t="str">
        <f>TEXT(SalesDataTable[[#This Row],[Order Date]],"mmm")</f>
        <v>Jun</v>
      </c>
    </row>
    <row r="1159" spans="1:24" ht="15.5">
      <c r="A1159" s="3">
        <v>3325</v>
      </c>
      <c r="B1159" s="4">
        <v>46194</v>
      </c>
      <c r="C1159" s="12">
        <f>YEAR(SalesDataTable[[#This Row],[Order Date]])</f>
        <v>2026</v>
      </c>
      <c r="D1159" s="15" t="str">
        <f>"Q"&amp;ROUNDUP(MONTH(SalesDataTable[[#This Row],[Order Date]])/3,0)</f>
        <v>Q2</v>
      </c>
      <c r="E1159" s="12">
        <f>MONTH(SalesDataTable[[#This Row],[Order Date]])</f>
        <v>6</v>
      </c>
      <c r="F1159" s="12" t="str">
        <f>TEXT(SalesDataTable[[#This Row],[Order Date]], "mmm")</f>
        <v>Jun</v>
      </c>
      <c r="G1159" s="5" t="s">
        <v>11</v>
      </c>
      <c r="H1159" s="5" t="s">
        <v>12</v>
      </c>
      <c r="I1159" s="5" t="s">
        <v>2</v>
      </c>
      <c r="J1159" s="5" t="s">
        <v>13</v>
      </c>
      <c r="K1159" s="5" t="s">
        <v>4</v>
      </c>
      <c r="L1159" s="5" t="s">
        <v>22</v>
      </c>
      <c r="M1159" s="6">
        <v>4</v>
      </c>
      <c r="N1159" s="7">
        <v>50.57</v>
      </c>
      <c r="O1159" s="8">
        <v>0</v>
      </c>
      <c r="P1159" s="7">
        <v>21.85</v>
      </c>
      <c r="Q1159" s="7">
        <f t="shared" si="72"/>
        <v>202.28</v>
      </c>
      <c r="R1159" s="7">
        <f t="shared" si="73"/>
        <v>87.4</v>
      </c>
      <c r="S1159" s="7">
        <f t="shared" si="74"/>
        <v>114.88</v>
      </c>
      <c r="T1159" s="9">
        <f t="shared" si="75"/>
        <v>0.56792564761716435</v>
      </c>
      <c r="U1159" s="10">
        <f>YEAR(SalesDataTable[[#This Row],[Order Date]])</f>
        <v>2026</v>
      </c>
      <c r="V1159" s="9" t="str">
        <f>"Q"&amp;ROUNDUP(MONTH(SalesDataTable[[#This Row],[Order Date]])/3,0)</f>
        <v>Q2</v>
      </c>
      <c r="W1159" s="6">
        <f>MONTH(SalesDataTable[[#This Row],[Order Date]])</f>
        <v>6</v>
      </c>
      <c r="X1159" s="9" t="str">
        <f>TEXT(SalesDataTable[[#This Row],[Order Date]],"mmm")</f>
        <v>Jun</v>
      </c>
    </row>
    <row r="1160" spans="1:24" ht="15.5">
      <c r="A1160" s="3">
        <v>4070</v>
      </c>
      <c r="B1160" s="4">
        <v>46194</v>
      </c>
      <c r="C1160" s="12">
        <f>YEAR(SalesDataTable[[#This Row],[Order Date]])</f>
        <v>2026</v>
      </c>
      <c r="D1160" s="15" t="str">
        <f>"Q"&amp;ROUNDUP(MONTH(SalesDataTable[[#This Row],[Order Date]])/3,0)</f>
        <v>Q2</v>
      </c>
      <c r="E1160" s="12">
        <f>MONTH(SalesDataTable[[#This Row],[Order Date]])</f>
        <v>6</v>
      </c>
      <c r="F1160" s="12" t="str">
        <f>TEXT(SalesDataTable[[#This Row],[Order Date]], "mmm")</f>
        <v>Jun</v>
      </c>
      <c r="G1160" s="5" t="s">
        <v>20</v>
      </c>
      <c r="H1160" s="5" t="s">
        <v>33</v>
      </c>
      <c r="I1160" s="5" t="s">
        <v>2</v>
      </c>
      <c r="J1160" s="5" t="s">
        <v>13</v>
      </c>
      <c r="K1160" s="5" t="s">
        <v>4</v>
      </c>
      <c r="L1160" s="5" t="s">
        <v>30</v>
      </c>
      <c r="M1160" s="6">
        <v>3</v>
      </c>
      <c r="N1160" s="7">
        <v>103.72</v>
      </c>
      <c r="O1160" s="8">
        <v>0</v>
      </c>
      <c r="P1160" s="7">
        <v>50.34</v>
      </c>
      <c r="Q1160" s="7">
        <f t="shared" si="72"/>
        <v>311.15999999999997</v>
      </c>
      <c r="R1160" s="7">
        <f t="shared" si="73"/>
        <v>151.02000000000001</v>
      </c>
      <c r="S1160" s="7">
        <f t="shared" si="74"/>
        <v>160.13999999999996</v>
      </c>
      <c r="T1160" s="9">
        <f t="shared" si="75"/>
        <v>0.51465483995372152</v>
      </c>
      <c r="U1160" s="10">
        <f>YEAR(SalesDataTable[[#This Row],[Order Date]])</f>
        <v>2026</v>
      </c>
      <c r="V1160" s="9" t="str">
        <f>"Q"&amp;ROUNDUP(MONTH(SalesDataTable[[#This Row],[Order Date]])/3,0)</f>
        <v>Q2</v>
      </c>
      <c r="W1160" s="6">
        <f>MONTH(SalesDataTable[[#This Row],[Order Date]])</f>
        <v>6</v>
      </c>
      <c r="X1160" s="9" t="str">
        <f>TEXT(SalesDataTable[[#This Row],[Order Date]],"mmm")</f>
        <v>Jun</v>
      </c>
    </row>
    <row r="1161" spans="1:24" ht="15.5">
      <c r="A1161" s="3">
        <v>4339</v>
      </c>
      <c r="B1161" s="4">
        <v>46194</v>
      </c>
      <c r="C1161" s="12">
        <f>YEAR(SalesDataTable[[#This Row],[Order Date]])</f>
        <v>2026</v>
      </c>
      <c r="D1161" s="15" t="str">
        <f>"Q"&amp;ROUNDUP(MONTH(SalesDataTable[[#This Row],[Order Date]])/3,0)</f>
        <v>Q2</v>
      </c>
      <c r="E1161" s="12">
        <f>MONTH(SalesDataTable[[#This Row],[Order Date]])</f>
        <v>6</v>
      </c>
      <c r="F1161" s="12" t="str">
        <f>TEXT(SalesDataTable[[#This Row],[Order Date]], "mmm")</f>
        <v>Jun</v>
      </c>
      <c r="G1161" s="5" t="s">
        <v>11</v>
      </c>
      <c r="H1161" s="5" t="s">
        <v>52</v>
      </c>
      <c r="I1161" s="5" t="s">
        <v>28</v>
      </c>
      <c r="J1161" s="5" t="s">
        <v>3</v>
      </c>
      <c r="K1161" s="5" t="s">
        <v>14</v>
      </c>
      <c r="L1161" s="5" t="s">
        <v>44</v>
      </c>
      <c r="M1161" s="6">
        <v>1</v>
      </c>
      <c r="N1161" s="7">
        <v>132.49</v>
      </c>
      <c r="O1161" s="8">
        <v>0</v>
      </c>
      <c r="P1161" s="7">
        <v>67.09</v>
      </c>
      <c r="Q1161" s="7">
        <f t="shared" si="72"/>
        <v>132.49</v>
      </c>
      <c r="R1161" s="7">
        <f t="shared" si="73"/>
        <v>67.09</v>
      </c>
      <c r="S1161" s="7">
        <f t="shared" si="74"/>
        <v>65.400000000000006</v>
      </c>
      <c r="T1161" s="9">
        <f t="shared" si="75"/>
        <v>0.49362216016303118</v>
      </c>
      <c r="U1161" s="10">
        <f>YEAR(SalesDataTable[[#This Row],[Order Date]])</f>
        <v>2026</v>
      </c>
      <c r="V1161" s="9" t="str">
        <f>"Q"&amp;ROUNDUP(MONTH(SalesDataTable[[#This Row],[Order Date]])/3,0)</f>
        <v>Q2</v>
      </c>
      <c r="W1161" s="6">
        <f>MONTH(SalesDataTable[[#This Row],[Order Date]])</f>
        <v>6</v>
      </c>
      <c r="X1161" s="9" t="str">
        <f>TEXT(SalesDataTable[[#This Row],[Order Date]],"mmm")</f>
        <v>Jun</v>
      </c>
    </row>
    <row r="1162" spans="1:24" ht="15.5">
      <c r="A1162" s="3">
        <v>731</v>
      </c>
      <c r="B1162" s="4">
        <v>46195</v>
      </c>
      <c r="C1162" s="12">
        <f>YEAR(SalesDataTable[[#This Row],[Order Date]])</f>
        <v>2026</v>
      </c>
      <c r="D1162" s="15" t="str">
        <f>"Q"&amp;ROUNDUP(MONTH(SalesDataTable[[#This Row],[Order Date]])/3,0)</f>
        <v>Q2</v>
      </c>
      <c r="E1162" s="12">
        <f>MONTH(SalesDataTable[[#This Row],[Order Date]])</f>
        <v>6</v>
      </c>
      <c r="F1162" s="12" t="str">
        <f>TEXT(SalesDataTable[[#This Row],[Order Date]], "mmm")</f>
        <v>Jun</v>
      </c>
      <c r="G1162" s="5" t="s">
        <v>11</v>
      </c>
      <c r="H1162" s="5" t="s">
        <v>18</v>
      </c>
      <c r="I1162" s="5" t="s">
        <v>2</v>
      </c>
      <c r="J1162" s="5" t="s">
        <v>13</v>
      </c>
      <c r="K1162" s="5" t="s">
        <v>23</v>
      </c>
      <c r="L1162" s="5" t="s">
        <v>40</v>
      </c>
      <c r="M1162" s="6">
        <v>2</v>
      </c>
      <c r="N1162" s="7">
        <v>80.650000000000006</v>
      </c>
      <c r="O1162" s="8">
        <v>0</v>
      </c>
      <c r="P1162" s="7">
        <v>39.18</v>
      </c>
      <c r="Q1162" s="7">
        <f t="shared" si="72"/>
        <v>161.30000000000001</v>
      </c>
      <c r="R1162" s="7">
        <f t="shared" si="73"/>
        <v>78.36</v>
      </c>
      <c r="S1162" s="7">
        <f t="shared" si="74"/>
        <v>82.940000000000012</v>
      </c>
      <c r="T1162" s="9">
        <f t="shared" si="75"/>
        <v>0.51419714817110973</v>
      </c>
      <c r="U1162" s="10">
        <f>YEAR(SalesDataTable[[#This Row],[Order Date]])</f>
        <v>2026</v>
      </c>
      <c r="V1162" s="9" t="str">
        <f>"Q"&amp;ROUNDUP(MONTH(SalesDataTable[[#This Row],[Order Date]])/3,0)</f>
        <v>Q2</v>
      </c>
      <c r="W1162" s="6">
        <f>MONTH(SalesDataTable[[#This Row],[Order Date]])</f>
        <v>6</v>
      </c>
      <c r="X1162" s="9" t="str">
        <f>TEXT(SalesDataTable[[#This Row],[Order Date]],"mmm")</f>
        <v>Jun</v>
      </c>
    </row>
    <row r="1163" spans="1:24" ht="15.5">
      <c r="A1163" s="3">
        <v>1362</v>
      </c>
      <c r="B1163" s="4">
        <v>46195</v>
      </c>
      <c r="C1163" s="12">
        <f>YEAR(SalesDataTable[[#This Row],[Order Date]])</f>
        <v>2026</v>
      </c>
      <c r="D1163" s="15" t="str">
        <f>"Q"&amp;ROUNDUP(MONTH(SalesDataTable[[#This Row],[Order Date]])/3,0)</f>
        <v>Q2</v>
      </c>
      <c r="E1163" s="12">
        <f>MONTH(SalesDataTable[[#This Row],[Order Date]])</f>
        <v>6</v>
      </c>
      <c r="F1163" s="12" t="str">
        <f>TEXT(SalesDataTable[[#This Row],[Order Date]], "mmm")</f>
        <v>Jun</v>
      </c>
      <c r="G1163" s="5" t="s">
        <v>6</v>
      </c>
      <c r="H1163" s="5" t="s">
        <v>7</v>
      </c>
      <c r="I1163" s="5" t="s">
        <v>19</v>
      </c>
      <c r="J1163" s="5" t="s">
        <v>13</v>
      </c>
      <c r="K1163" s="5" t="s">
        <v>34</v>
      </c>
      <c r="L1163" s="5" t="s">
        <v>42</v>
      </c>
      <c r="M1163" s="6">
        <v>1</v>
      </c>
      <c r="N1163" s="7">
        <v>35.409999999999997</v>
      </c>
      <c r="O1163" s="8">
        <v>0.05</v>
      </c>
      <c r="P1163" s="7">
        <v>13.9</v>
      </c>
      <c r="Q1163" s="7">
        <f t="shared" si="72"/>
        <v>33.639499999999998</v>
      </c>
      <c r="R1163" s="7">
        <f t="shared" si="73"/>
        <v>13.9</v>
      </c>
      <c r="S1163" s="7">
        <f t="shared" si="74"/>
        <v>19.7395</v>
      </c>
      <c r="T1163" s="9">
        <f t="shared" si="75"/>
        <v>0.58679528530447833</v>
      </c>
      <c r="U1163" s="10">
        <f>YEAR(SalesDataTable[[#This Row],[Order Date]])</f>
        <v>2026</v>
      </c>
      <c r="V1163" s="9" t="str">
        <f>"Q"&amp;ROUNDUP(MONTH(SalesDataTable[[#This Row],[Order Date]])/3,0)</f>
        <v>Q2</v>
      </c>
      <c r="W1163" s="6">
        <f>MONTH(SalesDataTable[[#This Row],[Order Date]])</f>
        <v>6</v>
      </c>
      <c r="X1163" s="9" t="str">
        <f>TEXT(SalesDataTable[[#This Row],[Order Date]],"mmm")</f>
        <v>Jun</v>
      </c>
    </row>
    <row r="1164" spans="1:24" ht="15.5">
      <c r="A1164" s="3">
        <v>1512</v>
      </c>
      <c r="B1164" s="4">
        <v>46195</v>
      </c>
      <c r="C1164" s="12">
        <f>YEAR(SalesDataTable[[#This Row],[Order Date]])</f>
        <v>2026</v>
      </c>
      <c r="D1164" s="15" t="str">
        <f>"Q"&amp;ROUNDUP(MONTH(SalesDataTable[[#This Row],[Order Date]])/3,0)</f>
        <v>Q2</v>
      </c>
      <c r="E1164" s="12">
        <f>MONTH(SalesDataTable[[#This Row],[Order Date]])</f>
        <v>6</v>
      </c>
      <c r="F1164" s="12" t="str">
        <f>TEXT(SalesDataTable[[#This Row],[Order Date]], "mmm")</f>
        <v>Jun</v>
      </c>
      <c r="G1164" s="5" t="s">
        <v>0</v>
      </c>
      <c r="H1164" s="5" t="s">
        <v>1</v>
      </c>
      <c r="I1164" s="5" t="s">
        <v>28</v>
      </c>
      <c r="J1164" s="5" t="s">
        <v>3</v>
      </c>
      <c r="K1164" s="5" t="s">
        <v>34</v>
      </c>
      <c r="L1164" s="5" t="s">
        <v>35</v>
      </c>
      <c r="M1164" s="6">
        <v>3</v>
      </c>
      <c r="N1164" s="7">
        <v>41.01</v>
      </c>
      <c r="O1164" s="8">
        <v>0</v>
      </c>
      <c r="P1164" s="7">
        <v>14.33</v>
      </c>
      <c r="Q1164" s="7">
        <f t="shared" si="72"/>
        <v>123.03</v>
      </c>
      <c r="R1164" s="7">
        <f t="shared" si="73"/>
        <v>42.99</v>
      </c>
      <c r="S1164" s="7">
        <f t="shared" si="74"/>
        <v>80.039999999999992</v>
      </c>
      <c r="T1164" s="9">
        <f t="shared" si="75"/>
        <v>0.65057303096805652</v>
      </c>
      <c r="U1164" s="10">
        <f>YEAR(SalesDataTable[[#This Row],[Order Date]])</f>
        <v>2026</v>
      </c>
      <c r="V1164" s="9" t="str">
        <f>"Q"&amp;ROUNDUP(MONTH(SalesDataTable[[#This Row],[Order Date]])/3,0)</f>
        <v>Q2</v>
      </c>
      <c r="W1164" s="6">
        <f>MONTH(SalesDataTable[[#This Row],[Order Date]])</f>
        <v>6</v>
      </c>
      <c r="X1164" s="9" t="str">
        <f>TEXT(SalesDataTable[[#This Row],[Order Date]],"mmm")</f>
        <v>Jun</v>
      </c>
    </row>
    <row r="1165" spans="1:24" ht="15.5">
      <c r="A1165" s="3">
        <v>1647</v>
      </c>
      <c r="B1165" s="4">
        <v>46195</v>
      </c>
      <c r="C1165" s="12">
        <f>YEAR(SalesDataTable[[#This Row],[Order Date]])</f>
        <v>2026</v>
      </c>
      <c r="D1165" s="15" t="str">
        <f>"Q"&amp;ROUNDUP(MONTH(SalesDataTable[[#This Row],[Order Date]])/3,0)</f>
        <v>Q2</v>
      </c>
      <c r="E1165" s="12">
        <f>MONTH(SalesDataTable[[#This Row],[Order Date]])</f>
        <v>6</v>
      </c>
      <c r="F1165" s="12" t="str">
        <f>TEXT(SalesDataTable[[#This Row],[Order Date]], "mmm")</f>
        <v>Jun</v>
      </c>
      <c r="G1165" s="5" t="s">
        <v>20</v>
      </c>
      <c r="H1165" s="5" t="s">
        <v>33</v>
      </c>
      <c r="I1165" s="5" t="s">
        <v>2</v>
      </c>
      <c r="J1165" s="5" t="s">
        <v>16</v>
      </c>
      <c r="K1165" s="5" t="s">
        <v>14</v>
      </c>
      <c r="L1165" s="5" t="s">
        <v>15</v>
      </c>
      <c r="M1165" s="6">
        <v>1</v>
      </c>
      <c r="N1165" s="7">
        <v>36.01</v>
      </c>
      <c r="O1165" s="8">
        <v>0</v>
      </c>
      <c r="P1165" s="7">
        <v>13.23</v>
      </c>
      <c r="Q1165" s="7">
        <f t="shared" si="72"/>
        <v>36.01</v>
      </c>
      <c r="R1165" s="7">
        <f t="shared" si="73"/>
        <v>13.23</v>
      </c>
      <c r="S1165" s="7">
        <f t="shared" si="74"/>
        <v>22.779999999999998</v>
      </c>
      <c r="T1165" s="9">
        <f t="shared" si="75"/>
        <v>0.63260205498472644</v>
      </c>
      <c r="U1165" s="10">
        <f>YEAR(SalesDataTable[[#This Row],[Order Date]])</f>
        <v>2026</v>
      </c>
      <c r="V1165" s="9" t="str">
        <f>"Q"&amp;ROUNDUP(MONTH(SalesDataTable[[#This Row],[Order Date]])/3,0)</f>
        <v>Q2</v>
      </c>
      <c r="W1165" s="6">
        <f>MONTH(SalesDataTable[[#This Row],[Order Date]])</f>
        <v>6</v>
      </c>
      <c r="X1165" s="9" t="str">
        <f>TEXT(SalesDataTable[[#This Row],[Order Date]],"mmm")</f>
        <v>Jun</v>
      </c>
    </row>
    <row r="1166" spans="1:24" ht="15.5">
      <c r="A1166" s="3">
        <v>2358</v>
      </c>
      <c r="B1166" s="4">
        <v>46195</v>
      </c>
      <c r="C1166" s="12">
        <f>YEAR(SalesDataTable[[#This Row],[Order Date]])</f>
        <v>2026</v>
      </c>
      <c r="D1166" s="15" t="str">
        <f>"Q"&amp;ROUNDUP(MONTH(SalesDataTable[[#This Row],[Order Date]])/3,0)</f>
        <v>Q2</v>
      </c>
      <c r="E1166" s="12">
        <f>MONTH(SalesDataTable[[#This Row],[Order Date]])</f>
        <v>6</v>
      </c>
      <c r="F1166" s="12" t="str">
        <f>TEXT(SalesDataTable[[#This Row],[Order Date]], "mmm")</f>
        <v>Jun</v>
      </c>
      <c r="G1166" s="5" t="s">
        <v>0</v>
      </c>
      <c r="H1166" s="5" t="s">
        <v>1</v>
      </c>
      <c r="I1166" s="5" t="s">
        <v>28</v>
      </c>
      <c r="J1166" s="5" t="s">
        <v>3</v>
      </c>
      <c r="K1166" s="5" t="s">
        <v>34</v>
      </c>
      <c r="L1166" s="5" t="s">
        <v>45</v>
      </c>
      <c r="M1166" s="6">
        <v>2</v>
      </c>
      <c r="N1166" s="7">
        <v>50.21</v>
      </c>
      <c r="O1166" s="8">
        <v>0.05</v>
      </c>
      <c r="P1166" s="7">
        <v>21.74</v>
      </c>
      <c r="Q1166" s="7">
        <f t="shared" si="72"/>
        <v>95.399000000000001</v>
      </c>
      <c r="R1166" s="7">
        <f t="shared" si="73"/>
        <v>43.48</v>
      </c>
      <c r="S1166" s="7">
        <f t="shared" si="74"/>
        <v>51.919000000000004</v>
      </c>
      <c r="T1166" s="9">
        <f t="shared" si="75"/>
        <v>0.54423002337550708</v>
      </c>
      <c r="U1166" s="10">
        <f>YEAR(SalesDataTable[[#This Row],[Order Date]])</f>
        <v>2026</v>
      </c>
      <c r="V1166" s="9" t="str">
        <f>"Q"&amp;ROUNDUP(MONTH(SalesDataTable[[#This Row],[Order Date]])/3,0)</f>
        <v>Q2</v>
      </c>
      <c r="W1166" s="6">
        <f>MONTH(SalesDataTable[[#This Row],[Order Date]])</f>
        <v>6</v>
      </c>
      <c r="X1166" s="9" t="str">
        <f>TEXT(SalesDataTable[[#This Row],[Order Date]],"mmm")</f>
        <v>Jun</v>
      </c>
    </row>
    <row r="1167" spans="1:24" ht="15.5">
      <c r="A1167" s="3">
        <v>2366</v>
      </c>
      <c r="B1167" s="4">
        <v>46195</v>
      </c>
      <c r="C1167" s="12">
        <f>YEAR(SalesDataTable[[#This Row],[Order Date]])</f>
        <v>2026</v>
      </c>
      <c r="D1167" s="15" t="str">
        <f>"Q"&amp;ROUNDUP(MONTH(SalesDataTable[[#This Row],[Order Date]])/3,0)</f>
        <v>Q2</v>
      </c>
      <c r="E1167" s="12">
        <f>MONTH(SalesDataTable[[#This Row],[Order Date]])</f>
        <v>6</v>
      </c>
      <c r="F1167" s="12" t="str">
        <f>TEXT(SalesDataTable[[#This Row],[Order Date]], "mmm")</f>
        <v>Jun</v>
      </c>
      <c r="G1167" s="5" t="s">
        <v>11</v>
      </c>
      <c r="H1167" s="5" t="s">
        <v>39</v>
      </c>
      <c r="I1167" s="5" t="s">
        <v>28</v>
      </c>
      <c r="J1167" s="5" t="s">
        <v>3</v>
      </c>
      <c r="K1167" s="5" t="s">
        <v>4</v>
      </c>
      <c r="L1167" s="5" t="s">
        <v>30</v>
      </c>
      <c r="M1167" s="6">
        <v>3</v>
      </c>
      <c r="N1167" s="7">
        <v>100.3</v>
      </c>
      <c r="O1167" s="8">
        <v>0</v>
      </c>
      <c r="P1167" s="7">
        <v>49.26</v>
      </c>
      <c r="Q1167" s="7">
        <f t="shared" si="72"/>
        <v>300.89999999999998</v>
      </c>
      <c r="R1167" s="7">
        <f t="shared" si="73"/>
        <v>147.78</v>
      </c>
      <c r="S1167" s="7">
        <f t="shared" si="74"/>
        <v>153.11999999999998</v>
      </c>
      <c r="T1167" s="9">
        <f t="shared" si="75"/>
        <v>0.5088733798604187</v>
      </c>
      <c r="U1167" s="10">
        <f>YEAR(SalesDataTable[[#This Row],[Order Date]])</f>
        <v>2026</v>
      </c>
      <c r="V1167" s="9" t="str">
        <f>"Q"&amp;ROUNDUP(MONTH(SalesDataTable[[#This Row],[Order Date]])/3,0)</f>
        <v>Q2</v>
      </c>
      <c r="W1167" s="6">
        <f>MONTH(SalesDataTable[[#This Row],[Order Date]])</f>
        <v>6</v>
      </c>
      <c r="X1167" s="9" t="str">
        <f>TEXT(SalesDataTable[[#This Row],[Order Date]],"mmm")</f>
        <v>Jun</v>
      </c>
    </row>
    <row r="1168" spans="1:24" ht="15.5">
      <c r="A1168" s="3">
        <v>3481</v>
      </c>
      <c r="B1168" s="4">
        <v>46195</v>
      </c>
      <c r="C1168" s="12">
        <f>YEAR(SalesDataTable[[#This Row],[Order Date]])</f>
        <v>2026</v>
      </c>
      <c r="D1168" s="15" t="str">
        <f>"Q"&amp;ROUNDUP(MONTH(SalesDataTable[[#This Row],[Order Date]])/3,0)</f>
        <v>Q2</v>
      </c>
      <c r="E1168" s="12">
        <f>MONTH(SalesDataTable[[#This Row],[Order Date]])</f>
        <v>6</v>
      </c>
      <c r="F1168" s="12" t="str">
        <f>TEXT(SalesDataTable[[#This Row],[Order Date]], "mmm")</f>
        <v>Jun</v>
      </c>
      <c r="G1168" s="5" t="s">
        <v>20</v>
      </c>
      <c r="H1168" s="5" t="s">
        <v>33</v>
      </c>
      <c r="I1168" s="5" t="s">
        <v>19</v>
      </c>
      <c r="J1168" s="5" t="s">
        <v>13</v>
      </c>
      <c r="K1168" s="5" t="s">
        <v>14</v>
      </c>
      <c r="L1168" s="5" t="s">
        <v>32</v>
      </c>
      <c r="M1168" s="6">
        <v>1</v>
      </c>
      <c r="N1168" s="7">
        <v>47.7</v>
      </c>
      <c r="O1168" s="8">
        <v>0.1</v>
      </c>
      <c r="P1168" s="7">
        <v>18.760000000000002</v>
      </c>
      <c r="Q1168" s="7">
        <f t="shared" si="72"/>
        <v>42.930000000000007</v>
      </c>
      <c r="R1168" s="7">
        <f t="shared" si="73"/>
        <v>18.760000000000002</v>
      </c>
      <c r="S1168" s="7">
        <f t="shared" si="74"/>
        <v>24.170000000000005</v>
      </c>
      <c r="T1168" s="9">
        <f t="shared" si="75"/>
        <v>0.56300955043093415</v>
      </c>
      <c r="U1168" s="10">
        <f>YEAR(SalesDataTable[[#This Row],[Order Date]])</f>
        <v>2026</v>
      </c>
      <c r="V1168" s="9" t="str">
        <f>"Q"&amp;ROUNDUP(MONTH(SalesDataTable[[#This Row],[Order Date]])/3,0)</f>
        <v>Q2</v>
      </c>
      <c r="W1168" s="6">
        <f>MONTH(SalesDataTable[[#This Row],[Order Date]])</f>
        <v>6</v>
      </c>
      <c r="X1168" s="9" t="str">
        <f>TEXT(SalesDataTable[[#This Row],[Order Date]],"mmm")</f>
        <v>Jun</v>
      </c>
    </row>
    <row r="1169" spans="1:24" ht="15.5">
      <c r="A1169" s="3">
        <v>3595</v>
      </c>
      <c r="B1169" s="4">
        <v>46195</v>
      </c>
      <c r="C1169" s="12">
        <f>YEAR(SalesDataTable[[#This Row],[Order Date]])</f>
        <v>2026</v>
      </c>
      <c r="D1169" s="15" t="str">
        <f>"Q"&amp;ROUNDUP(MONTH(SalesDataTable[[#This Row],[Order Date]])/3,0)</f>
        <v>Q2</v>
      </c>
      <c r="E1169" s="12">
        <f>MONTH(SalesDataTable[[#This Row],[Order Date]])</f>
        <v>6</v>
      </c>
      <c r="F1169" s="12" t="str">
        <f>TEXT(SalesDataTable[[#This Row],[Order Date]], "mmm")</f>
        <v>Jun</v>
      </c>
      <c r="G1169" s="5" t="s">
        <v>6</v>
      </c>
      <c r="H1169" s="5" t="s">
        <v>49</v>
      </c>
      <c r="I1169" s="5" t="s">
        <v>2</v>
      </c>
      <c r="J1169" s="5" t="s">
        <v>13</v>
      </c>
      <c r="K1169" s="5" t="s">
        <v>4</v>
      </c>
      <c r="L1169" s="5" t="s">
        <v>26</v>
      </c>
      <c r="M1169" s="6">
        <v>2</v>
      </c>
      <c r="N1169" s="7">
        <v>40.94</v>
      </c>
      <c r="O1169" s="8">
        <v>0.1</v>
      </c>
      <c r="P1169" s="7">
        <v>16.88</v>
      </c>
      <c r="Q1169" s="7">
        <f t="shared" si="72"/>
        <v>73.691999999999993</v>
      </c>
      <c r="R1169" s="7">
        <f t="shared" si="73"/>
        <v>33.76</v>
      </c>
      <c r="S1169" s="7">
        <f t="shared" si="74"/>
        <v>39.931999999999995</v>
      </c>
      <c r="T1169" s="9">
        <f t="shared" si="75"/>
        <v>0.54187700157411933</v>
      </c>
      <c r="U1169" s="10">
        <f>YEAR(SalesDataTable[[#This Row],[Order Date]])</f>
        <v>2026</v>
      </c>
      <c r="V1169" s="9" t="str">
        <f>"Q"&amp;ROUNDUP(MONTH(SalesDataTable[[#This Row],[Order Date]])/3,0)</f>
        <v>Q2</v>
      </c>
      <c r="W1169" s="6">
        <f>MONTH(SalesDataTable[[#This Row],[Order Date]])</f>
        <v>6</v>
      </c>
      <c r="X1169" s="9" t="str">
        <f>TEXT(SalesDataTable[[#This Row],[Order Date]],"mmm")</f>
        <v>Jun</v>
      </c>
    </row>
    <row r="1170" spans="1:24" ht="15.5">
      <c r="A1170" s="3">
        <v>3766</v>
      </c>
      <c r="B1170" s="4">
        <v>46195</v>
      </c>
      <c r="C1170" s="12">
        <f>YEAR(SalesDataTable[[#This Row],[Order Date]])</f>
        <v>2026</v>
      </c>
      <c r="D1170" s="15" t="str">
        <f>"Q"&amp;ROUNDUP(MONTH(SalesDataTable[[#This Row],[Order Date]])/3,0)</f>
        <v>Q2</v>
      </c>
      <c r="E1170" s="12">
        <f>MONTH(SalesDataTable[[#This Row],[Order Date]])</f>
        <v>6</v>
      </c>
      <c r="F1170" s="12" t="str">
        <f>TEXT(SalesDataTable[[#This Row],[Order Date]], "mmm")</f>
        <v>Jun</v>
      </c>
      <c r="G1170" s="5" t="s">
        <v>20</v>
      </c>
      <c r="H1170" s="5" t="s">
        <v>33</v>
      </c>
      <c r="I1170" s="5" t="s">
        <v>19</v>
      </c>
      <c r="J1170" s="5" t="s">
        <v>3</v>
      </c>
      <c r="K1170" s="5" t="s">
        <v>9</v>
      </c>
      <c r="L1170" s="5" t="s">
        <v>10</v>
      </c>
      <c r="M1170" s="6">
        <v>1</v>
      </c>
      <c r="N1170" s="7">
        <v>93.78</v>
      </c>
      <c r="O1170" s="8">
        <v>0</v>
      </c>
      <c r="P1170" s="7">
        <v>46.62</v>
      </c>
      <c r="Q1170" s="7">
        <f t="shared" si="72"/>
        <v>93.78</v>
      </c>
      <c r="R1170" s="7">
        <f t="shared" si="73"/>
        <v>46.62</v>
      </c>
      <c r="S1170" s="7">
        <f t="shared" si="74"/>
        <v>47.160000000000004</v>
      </c>
      <c r="T1170" s="9">
        <f t="shared" si="75"/>
        <v>0.50287907869481774</v>
      </c>
      <c r="U1170" s="10">
        <f>YEAR(SalesDataTable[[#This Row],[Order Date]])</f>
        <v>2026</v>
      </c>
      <c r="V1170" s="9" t="str">
        <f>"Q"&amp;ROUNDUP(MONTH(SalesDataTable[[#This Row],[Order Date]])/3,0)</f>
        <v>Q2</v>
      </c>
      <c r="W1170" s="6">
        <f>MONTH(SalesDataTable[[#This Row],[Order Date]])</f>
        <v>6</v>
      </c>
      <c r="X1170" s="9" t="str">
        <f>TEXT(SalesDataTable[[#This Row],[Order Date]],"mmm")</f>
        <v>Jun</v>
      </c>
    </row>
    <row r="1171" spans="1:24" ht="15.5">
      <c r="A1171" s="3">
        <v>3933</v>
      </c>
      <c r="B1171" s="4">
        <v>46195</v>
      </c>
      <c r="C1171" s="12">
        <f>YEAR(SalesDataTable[[#This Row],[Order Date]])</f>
        <v>2026</v>
      </c>
      <c r="D1171" s="15" t="str">
        <f>"Q"&amp;ROUNDUP(MONTH(SalesDataTable[[#This Row],[Order Date]])/3,0)</f>
        <v>Q2</v>
      </c>
      <c r="E1171" s="12">
        <f>MONTH(SalesDataTable[[#This Row],[Order Date]])</f>
        <v>6</v>
      </c>
      <c r="F1171" s="12" t="str">
        <f>TEXT(SalesDataTable[[#This Row],[Order Date]], "mmm")</f>
        <v>Jun</v>
      </c>
      <c r="G1171" s="5" t="s">
        <v>20</v>
      </c>
      <c r="H1171" s="5" t="s">
        <v>21</v>
      </c>
      <c r="I1171" s="5" t="s">
        <v>19</v>
      </c>
      <c r="J1171" s="5" t="s">
        <v>13</v>
      </c>
      <c r="K1171" s="5" t="s">
        <v>34</v>
      </c>
      <c r="L1171" s="5" t="s">
        <v>45</v>
      </c>
      <c r="M1171" s="6">
        <v>2</v>
      </c>
      <c r="N1171" s="7">
        <v>51.42</v>
      </c>
      <c r="O1171" s="8">
        <v>0</v>
      </c>
      <c r="P1171" s="7">
        <v>22.19</v>
      </c>
      <c r="Q1171" s="7">
        <f t="shared" si="72"/>
        <v>102.84</v>
      </c>
      <c r="R1171" s="7">
        <f t="shared" si="73"/>
        <v>44.38</v>
      </c>
      <c r="S1171" s="7">
        <f t="shared" si="74"/>
        <v>58.46</v>
      </c>
      <c r="T1171" s="9">
        <f t="shared" si="75"/>
        <v>0.56845585375340335</v>
      </c>
      <c r="U1171" s="10">
        <f>YEAR(SalesDataTable[[#This Row],[Order Date]])</f>
        <v>2026</v>
      </c>
      <c r="V1171" s="9" t="str">
        <f>"Q"&amp;ROUNDUP(MONTH(SalesDataTable[[#This Row],[Order Date]])/3,0)</f>
        <v>Q2</v>
      </c>
      <c r="W1171" s="6">
        <f>MONTH(SalesDataTable[[#This Row],[Order Date]])</f>
        <v>6</v>
      </c>
      <c r="X1171" s="9" t="str">
        <f>TEXT(SalesDataTable[[#This Row],[Order Date]],"mmm")</f>
        <v>Jun</v>
      </c>
    </row>
    <row r="1172" spans="1:24" ht="15.5">
      <c r="A1172" s="3">
        <v>3951</v>
      </c>
      <c r="B1172" s="4">
        <v>46195</v>
      </c>
      <c r="C1172" s="12">
        <f>YEAR(SalesDataTable[[#This Row],[Order Date]])</f>
        <v>2026</v>
      </c>
      <c r="D1172" s="15" t="str">
        <f>"Q"&amp;ROUNDUP(MONTH(SalesDataTable[[#This Row],[Order Date]])/3,0)</f>
        <v>Q2</v>
      </c>
      <c r="E1172" s="12">
        <f>MONTH(SalesDataTable[[#This Row],[Order Date]])</f>
        <v>6</v>
      </c>
      <c r="F1172" s="12" t="str">
        <f>TEXT(SalesDataTable[[#This Row],[Order Date]], "mmm")</f>
        <v>Jun</v>
      </c>
      <c r="G1172" s="5" t="s">
        <v>11</v>
      </c>
      <c r="H1172" s="5" t="s">
        <v>12</v>
      </c>
      <c r="I1172" s="5" t="s">
        <v>19</v>
      </c>
      <c r="J1172" s="5" t="s">
        <v>13</v>
      </c>
      <c r="K1172" s="5" t="s">
        <v>14</v>
      </c>
      <c r="L1172" s="5" t="s">
        <v>48</v>
      </c>
      <c r="M1172" s="6">
        <v>1</v>
      </c>
      <c r="N1172" s="7">
        <v>164.99</v>
      </c>
      <c r="O1172" s="8">
        <v>0.1</v>
      </c>
      <c r="P1172" s="7">
        <v>86.6</v>
      </c>
      <c r="Q1172" s="7">
        <f t="shared" si="72"/>
        <v>148.49100000000001</v>
      </c>
      <c r="R1172" s="7">
        <f t="shared" si="73"/>
        <v>86.6</v>
      </c>
      <c r="S1172" s="7">
        <f t="shared" si="74"/>
        <v>61.89100000000002</v>
      </c>
      <c r="T1172" s="9">
        <f t="shared" si="75"/>
        <v>0.41679967136055396</v>
      </c>
      <c r="U1172" s="10">
        <f>YEAR(SalesDataTable[[#This Row],[Order Date]])</f>
        <v>2026</v>
      </c>
      <c r="V1172" s="9" t="str">
        <f>"Q"&amp;ROUNDUP(MONTH(SalesDataTable[[#This Row],[Order Date]])/3,0)</f>
        <v>Q2</v>
      </c>
      <c r="W1172" s="6">
        <f>MONTH(SalesDataTable[[#This Row],[Order Date]])</f>
        <v>6</v>
      </c>
      <c r="X1172" s="9" t="str">
        <f>TEXT(SalesDataTable[[#This Row],[Order Date]],"mmm")</f>
        <v>Jun</v>
      </c>
    </row>
    <row r="1173" spans="1:24" ht="15.5">
      <c r="A1173" s="3">
        <v>4078</v>
      </c>
      <c r="B1173" s="4">
        <v>46195</v>
      </c>
      <c r="C1173" s="12">
        <f>YEAR(SalesDataTable[[#This Row],[Order Date]])</f>
        <v>2026</v>
      </c>
      <c r="D1173" s="15" t="str">
        <f>"Q"&amp;ROUNDUP(MONTH(SalesDataTable[[#This Row],[Order Date]])/3,0)</f>
        <v>Q2</v>
      </c>
      <c r="E1173" s="12">
        <f>MONTH(SalesDataTable[[#This Row],[Order Date]])</f>
        <v>6</v>
      </c>
      <c r="F1173" s="12" t="str">
        <f>TEXT(SalesDataTable[[#This Row],[Order Date]], "mmm")</f>
        <v>Jun</v>
      </c>
      <c r="G1173" s="5" t="s">
        <v>11</v>
      </c>
      <c r="H1173" s="5" t="s">
        <v>25</v>
      </c>
      <c r="I1173" s="5" t="s">
        <v>28</v>
      </c>
      <c r="J1173" s="5" t="s">
        <v>3</v>
      </c>
      <c r="K1173" s="5" t="s">
        <v>9</v>
      </c>
      <c r="L1173" s="5" t="s">
        <v>17</v>
      </c>
      <c r="M1173" s="6">
        <v>1</v>
      </c>
      <c r="N1173" s="7">
        <v>145.65</v>
      </c>
      <c r="O1173" s="8">
        <v>0</v>
      </c>
      <c r="P1173" s="7">
        <v>79.87</v>
      </c>
      <c r="Q1173" s="7">
        <f t="shared" si="72"/>
        <v>145.65</v>
      </c>
      <c r="R1173" s="7">
        <f t="shared" si="73"/>
        <v>79.87</v>
      </c>
      <c r="S1173" s="7">
        <f t="shared" si="74"/>
        <v>65.78</v>
      </c>
      <c r="T1173" s="9">
        <f t="shared" si="75"/>
        <v>0.45163062135255749</v>
      </c>
      <c r="U1173" s="10">
        <f>YEAR(SalesDataTable[[#This Row],[Order Date]])</f>
        <v>2026</v>
      </c>
      <c r="V1173" s="9" t="str">
        <f>"Q"&amp;ROUNDUP(MONTH(SalesDataTable[[#This Row],[Order Date]])/3,0)</f>
        <v>Q2</v>
      </c>
      <c r="W1173" s="6">
        <f>MONTH(SalesDataTable[[#This Row],[Order Date]])</f>
        <v>6</v>
      </c>
      <c r="X1173" s="9" t="str">
        <f>TEXT(SalesDataTable[[#This Row],[Order Date]],"mmm")</f>
        <v>Jun</v>
      </c>
    </row>
    <row r="1174" spans="1:24" ht="15.5">
      <c r="A1174" s="3">
        <v>4182</v>
      </c>
      <c r="B1174" s="4">
        <v>46195</v>
      </c>
      <c r="C1174" s="12">
        <f>YEAR(SalesDataTable[[#This Row],[Order Date]])</f>
        <v>2026</v>
      </c>
      <c r="D1174" s="15" t="str">
        <f>"Q"&amp;ROUNDUP(MONTH(SalesDataTable[[#This Row],[Order Date]])/3,0)</f>
        <v>Q2</v>
      </c>
      <c r="E1174" s="12">
        <f>MONTH(SalesDataTable[[#This Row],[Order Date]])</f>
        <v>6</v>
      </c>
      <c r="F1174" s="12" t="str">
        <f>TEXT(SalesDataTable[[#This Row],[Order Date]], "mmm")</f>
        <v>Jun</v>
      </c>
      <c r="G1174" s="5" t="s">
        <v>6</v>
      </c>
      <c r="H1174" s="5" t="s">
        <v>41</v>
      </c>
      <c r="I1174" s="5" t="s">
        <v>2</v>
      </c>
      <c r="J1174" s="5" t="s">
        <v>13</v>
      </c>
      <c r="K1174" s="5" t="s">
        <v>34</v>
      </c>
      <c r="L1174" s="5" t="s">
        <v>38</v>
      </c>
      <c r="M1174" s="6">
        <v>4</v>
      </c>
      <c r="N1174" s="7">
        <v>120.94</v>
      </c>
      <c r="O1174" s="8">
        <v>0.05</v>
      </c>
      <c r="P1174" s="7">
        <v>70.84</v>
      </c>
      <c r="Q1174" s="7">
        <f t="shared" si="72"/>
        <v>459.57199999999995</v>
      </c>
      <c r="R1174" s="7">
        <f t="shared" si="73"/>
        <v>283.36</v>
      </c>
      <c r="S1174" s="7">
        <f t="shared" si="74"/>
        <v>176.21199999999993</v>
      </c>
      <c r="T1174" s="9">
        <f t="shared" si="75"/>
        <v>0.38342631840059871</v>
      </c>
      <c r="U1174" s="10">
        <f>YEAR(SalesDataTable[[#This Row],[Order Date]])</f>
        <v>2026</v>
      </c>
      <c r="V1174" s="9" t="str">
        <f>"Q"&amp;ROUNDUP(MONTH(SalesDataTable[[#This Row],[Order Date]])/3,0)</f>
        <v>Q2</v>
      </c>
      <c r="W1174" s="6">
        <f>MONTH(SalesDataTable[[#This Row],[Order Date]])</f>
        <v>6</v>
      </c>
      <c r="X1174" s="9" t="str">
        <f>TEXT(SalesDataTable[[#This Row],[Order Date]],"mmm")</f>
        <v>Jun</v>
      </c>
    </row>
    <row r="1175" spans="1:24" ht="15.5">
      <c r="A1175" s="3">
        <v>323</v>
      </c>
      <c r="B1175" s="4">
        <v>46196</v>
      </c>
      <c r="C1175" s="12">
        <f>YEAR(SalesDataTable[[#This Row],[Order Date]])</f>
        <v>2026</v>
      </c>
      <c r="D1175" s="15" t="str">
        <f>"Q"&amp;ROUNDUP(MONTH(SalesDataTable[[#This Row],[Order Date]])/3,0)</f>
        <v>Q2</v>
      </c>
      <c r="E1175" s="12">
        <f>MONTH(SalesDataTable[[#This Row],[Order Date]])</f>
        <v>6</v>
      </c>
      <c r="F1175" s="12" t="str">
        <f>TEXT(SalesDataTable[[#This Row],[Order Date]], "mmm")</f>
        <v>Jun</v>
      </c>
      <c r="G1175" s="5" t="s">
        <v>20</v>
      </c>
      <c r="H1175" s="5" t="s">
        <v>47</v>
      </c>
      <c r="I1175" s="5" t="s">
        <v>2</v>
      </c>
      <c r="J1175" s="5" t="s">
        <v>3</v>
      </c>
      <c r="K1175" s="5" t="s">
        <v>14</v>
      </c>
      <c r="L1175" s="5" t="s">
        <v>15</v>
      </c>
      <c r="M1175" s="6">
        <v>1</v>
      </c>
      <c r="N1175" s="7">
        <v>36.94</v>
      </c>
      <c r="O1175" s="8">
        <v>0</v>
      </c>
      <c r="P1175" s="7">
        <v>13.25</v>
      </c>
      <c r="Q1175" s="7">
        <f t="shared" si="72"/>
        <v>36.94</v>
      </c>
      <c r="R1175" s="7">
        <f t="shared" si="73"/>
        <v>13.25</v>
      </c>
      <c r="S1175" s="7">
        <f t="shared" si="74"/>
        <v>23.689999999999998</v>
      </c>
      <c r="T1175" s="9">
        <f t="shared" si="75"/>
        <v>0.64131023280996213</v>
      </c>
      <c r="U1175" s="10">
        <f>YEAR(SalesDataTable[[#This Row],[Order Date]])</f>
        <v>2026</v>
      </c>
      <c r="V1175" s="9" t="str">
        <f>"Q"&amp;ROUNDUP(MONTH(SalesDataTable[[#This Row],[Order Date]])/3,0)</f>
        <v>Q2</v>
      </c>
      <c r="W1175" s="6">
        <f>MONTH(SalesDataTable[[#This Row],[Order Date]])</f>
        <v>6</v>
      </c>
      <c r="X1175" s="9" t="str">
        <f>TEXT(SalesDataTable[[#This Row],[Order Date]],"mmm")</f>
        <v>Jun</v>
      </c>
    </row>
    <row r="1176" spans="1:24" ht="15.5">
      <c r="A1176" s="3">
        <v>544</v>
      </c>
      <c r="B1176" s="4">
        <v>46196</v>
      </c>
      <c r="C1176" s="12">
        <f>YEAR(SalesDataTable[[#This Row],[Order Date]])</f>
        <v>2026</v>
      </c>
      <c r="D1176" s="15" t="str">
        <f>"Q"&amp;ROUNDUP(MONTH(SalesDataTable[[#This Row],[Order Date]])/3,0)</f>
        <v>Q2</v>
      </c>
      <c r="E1176" s="12">
        <f>MONTH(SalesDataTable[[#This Row],[Order Date]])</f>
        <v>6</v>
      </c>
      <c r="F1176" s="12" t="str">
        <f>TEXT(SalesDataTable[[#This Row],[Order Date]], "mmm")</f>
        <v>Jun</v>
      </c>
      <c r="G1176" s="5" t="s">
        <v>0</v>
      </c>
      <c r="H1176" s="5" t="s">
        <v>50</v>
      </c>
      <c r="I1176" s="5" t="s">
        <v>2</v>
      </c>
      <c r="J1176" s="5" t="s">
        <v>16</v>
      </c>
      <c r="K1176" s="5" t="s">
        <v>9</v>
      </c>
      <c r="L1176" s="5" t="s">
        <v>10</v>
      </c>
      <c r="M1176" s="6">
        <v>1</v>
      </c>
      <c r="N1176" s="7">
        <v>90.3</v>
      </c>
      <c r="O1176" s="8">
        <v>0.05</v>
      </c>
      <c r="P1176" s="7">
        <v>45.07</v>
      </c>
      <c r="Q1176" s="7">
        <f t="shared" si="72"/>
        <v>85.784999999999997</v>
      </c>
      <c r="R1176" s="7">
        <f t="shared" si="73"/>
        <v>45.07</v>
      </c>
      <c r="S1176" s="7">
        <f t="shared" si="74"/>
        <v>40.714999999999996</v>
      </c>
      <c r="T1176" s="9">
        <f t="shared" si="75"/>
        <v>0.47461677449437545</v>
      </c>
      <c r="U1176" s="10">
        <f>YEAR(SalesDataTable[[#This Row],[Order Date]])</f>
        <v>2026</v>
      </c>
      <c r="V1176" s="9" t="str">
        <f>"Q"&amp;ROUNDUP(MONTH(SalesDataTable[[#This Row],[Order Date]])/3,0)</f>
        <v>Q2</v>
      </c>
      <c r="W1176" s="6">
        <f>MONTH(SalesDataTable[[#This Row],[Order Date]])</f>
        <v>6</v>
      </c>
      <c r="X1176" s="9" t="str">
        <f>TEXT(SalesDataTable[[#This Row],[Order Date]],"mmm")</f>
        <v>Jun</v>
      </c>
    </row>
    <row r="1177" spans="1:24" ht="15.5">
      <c r="A1177" s="3">
        <v>1570</v>
      </c>
      <c r="B1177" s="4">
        <v>46196</v>
      </c>
      <c r="C1177" s="12">
        <f>YEAR(SalesDataTable[[#This Row],[Order Date]])</f>
        <v>2026</v>
      </c>
      <c r="D1177" s="15" t="str">
        <f>"Q"&amp;ROUNDUP(MONTH(SalesDataTable[[#This Row],[Order Date]])/3,0)</f>
        <v>Q2</v>
      </c>
      <c r="E1177" s="12">
        <f>MONTH(SalesDataTable[[#This Row],[Order Date]])</f>
        <v>6</v>
      </c>
      <c r="F1177" s="12" t="str">
        <f>TEXT(SalesDataTable[[#This Row],[Order Date]], "mmm")</f>
        <v>Jun</v>
      </c>
      <c r="G1177" s="5" t="s">
        <v>20</v>
      </c>
      <c r="H1177" s="5" t="s">
        <v>47</v>
      </c>
      <c r="I1177" s="5" t="s">
        <v>28</v>
      </c>
      <c r="J1177" s="5" t="s">
        <v>3</v>
      </c>
      <c r="K1177" s="5" t="s">
        <v>23</v>
      </c>
      <c r="L1177" s="5" t="s">
        <v>24</v>
      </c>
      <c r="M1177" s="6">
        <v>1</v>
      </c>
      <c r="N1177" s="7">
        <v>335.05</v>
      </c>
      <c r="O1177" s="8">
        <v>0</v>
      </c>
      <c r="P1177" s="7">
        <v>191.67</v>
      </c>
      <c r="Q1177" s="7">
        <f t="shared" si="72"/>
        <v>335.05</v>
      </c>
      <c r="R1177" s="7">
        <f t="shared" si="73"/>
        <v>191.67</v>
      </c>
      <c r="S1177" s="7">
        <f t="shared" si="74"/>
        <v>143.38000000000002</v>
      </c>
      <c r="T1177" s="9">
        <f t="shared" si="75"/>
        <v>0.42793612893597976</v>
      </c>
      <c r="U1177" s="10">
        <f>YEAR(SalesDataTable[[#This Row],[Order Date]])</f>
        <v>2026</v>
      </c>
      <c r="V1177" s="9" t="str">
        <f>"Q"&amp;ROUNDUP(MONTH(SalesDataTable[[#This Row],[Order Date]])/3,0)</f>
        <v>Q2</v>
      </c>
      <c r="W1177" s="6">
        <f>MONTH(SalesDataTable[[#This Row],[Order Date]])</f>
        <v>6</v>
      </c>
      <c r="X1177" s="9" t="str">
        <f>TEXT(SalesDataTable[[#This Row],[Order Date]],"mmm")</f>
        <v>Jun</v>
      </c>
    </row>
    <row r="1178" spans="1:24" ht="15.5">
      <c r="A1178" s="3">
        <v>1932</v>
      </c>
      <c r="B1178" s="4">
        <v>46196</v>
      </c>
      <c r="C1178" s="12">
        <f>YEAR(SalesDataTable[[#This Row],[Order Date]])</f>
        <v>2026</v>
      </c>
      <c r="D1178" s="15" t="str">
        <f>"Q"&amp;ROUNDUP(MONTH(SalesDataTable[[#This Row],[Order Date]])/3,0)</f>
        <v>Q2</v>
      </c>
      <c r="E1178" s="12">
        <f>MONTH(SalesDataTable[[#This Row],[Order Date]])</f>
        <v>6</v>
      </c>
      <c r="F1178" s="12" t="str">
        <f>TEXT(SalesDataTable[[#This Row],[Order Date]], "mmm")</f>
        <v>Jun</v>
      </c>
      <c r="G1178" s="5" t="s">
        <v>20</v>
      </c>
      <c r="H1178" s="5" t="s">
        <v>33</v>
      </c>
      <c r="I1178" s="5" t="s">
        <v>2</v>
      </c>
      <c r="J1178" s="5" t="s">
        <v>13</v>
      </c>
      <c r="K1178" s="5" t="s">
        <v>14</v>
      </c>
      <c r="L1178" s="5" t="s">
        <v>15</v>
      </c>
      <c r="M1178" s="6">
        <v>1</v>
      </c>
      <c r="N1178" s="7">
        <v>35.9</v>
      </c>
      <c r="O1178" s="8">
        <v>0.05</v>
      </c>
      <c r="P1178" s="7">
        <v>13.81</v>
      </c>
      <c r="Q1178" s="7">
        <f t="shared" si="72"/>
        <v>34.104999999999997</v>
      </c>
      <c r="R1178" s="7">
        <f t="shared" si="73"/>
        <v>13.81</v>
      </c>
      <c r="S1178" s="7">
        <f t="shared" si="74"/>
        <v>20.294999999999995</v>
      </c>
      <c r="T1178" s="9">
        <f t="shared" si="75"/>
        <v>0.59507403606509301</v>
      </c>
      <c r="U1178" s="10">
        <f>YEAR(SalesDataTable[[#This Row],[Order Date]])</f>
        <v>2026</v>
      </c>
      <c r="V1178" s="9" t="str">
        <f>"Q"&amp;ROUNDUP(MONTH(SalesDataTable[[#This Row],[Order Date]])/3,0)</f>
        <v>Q2</v>
      </c>
      <c r="W1178" s="6">
        <f>MONTH(SalesDataTable[[#This Row],[Order Date]])</f>
        <v>6</v>
      </c>
      <c r="X1178" s="9" t="str">
        <f>TEXT(SalesDataTable[[#This Row],[Order Date]],"mmm")</f>
        <v>Jun</v>
      </c>
    </row>
    <row r="1179" spans="1:24" ht="15.5">
      <c r="A1179" s="3">
        <v>4352</v>
      </c>
      <c r="B1179" s="4">
        <v>46196</v>
      </c>
      <c r="C1179" s="12">
        <f>YEAR(SalesDataTable[[#This Row],[Order Date]])</f>
        <v>2026</v>
      </c>
      <c r="D1179" s="15" t="str">
        <f>"Q"&amp;ROUNDUP(MONTH(SalesDataTable[[#This Row],[Order Date]])/3,0)</f>
        <v>Q2</v>
      </c>
      <c r="E1179" s="12">
        <f>MONTH(SalesDataTable[[#This Row],[Order Date]])</f>
        <v>6</v>
      </c>
      <c r="F1179" s="12" t="str">
        <f>TEXT(SalesDataTable[[#This Row],[Order Date]], "mmm")</f>
        <v>Jun</v>
      </c>
      <c r="G1179" s="5" t="s">
        <v>20</v>
      </c>
      <c r="H1179" s="5" t="s">
        <v>47</v>
      </c>
      <c r="I1179" s="5" t="s">
        <v>2</v>
      </c>
      <c r="J1179" s="5" t="s">
        <v>3</v>
      </c>
      <c r="K1179" s="5" t="s">
        <v>4</v>
      </c>
      <c r="L1179" s="5" t="s">
        <v>22</v>
      </c>
      <c r="M1179" s="6">
        <v>6</v>
      </c>
      <c r="N1179" s="7">
        <v>51.34</v>
      </c>
      <c r="O1179" s="8">
        <v>0.1</v>
      </c>
      <c r="P1179" s="7">
        <v>22.47</v>
      </c>
      <c r="Q1179" s="7">
        <f t="shared" si="72"/>
        <v>277.23600000000005</v>
      </c>
      <c r="R1179" s="7">
        <f t="shared" si="73"/>
        <v>134.82</v>
      </c>
      <c r="S1179" s="7">
        <f t="shared" si="74"/>
        <v>142.41600000000005</v>
      </c>
      <c r="T1179" s="9">
        <f t="shared" si="75"/>
        <v>0.51369951954291659</v>
      </c>
      <c r="U1179" s="10">
        <f>YEAR(SalesDataTable[[#This Row],[Order Date]])</f>
        <v>2026</v>
      </c>
      <c r="V1179" s="9" t="str">
        <f>"Q"&amp;ROUNDUP(MONTH(SalesDataTable[[#This Row],[Order Date]])/3,0)</f>
        <v>Q2</v>
      </c>
      <c r="W1179" s="6">
        <f>MONTH(SalesDataTable[[#This Row],[Order Date]])</f>
        <v>6</v>
      </c>
      <c r="X1179" s="9" t="str">
        <f>TEXT(SalesDataTable[[#This Row],[Order Date]],"mmm")</f>
        <v>Jun</v>
      </c>
    </row>
    <row r="1180" spans="1:24" ht="15.5">
      <c r="A1180" s="3">
        <v>4561</v>
      </c>
      <c r="B1180" s="4">
        <v>46196</v>
      </c>
      <c r="C1180" s="12">
        <f>YEAR(SalesDataTable[[#This Row],[Order Date]])</f>
        <v>2026</v>
      </c>
      <c r="D1180" s="15" t="str">
        <f>"Q"&amp;ROUNDUP(MONTH(SalesDataTable[[#This Row],[Order Date]])/3,0)</f>
        <v>Q2</v>
      </c>
      <c r="E1180" s="12">
        <f>MONTH(SalesDataTable[[#This Row],[Order Date]])</f>
        <v>6</v>
      </c>
      <c r="F1180" s="12" t="str">
        <f>TEXT(SalesDataTable[[#This Row],[Order Date]], "mmm")</f>
        <v>Jun</v>
      </c>
      <c r="G1180" s="5" t="s">
        <v>0</v>
      </c>
      <c r="H1180" s="5" t="s">
        <v>1</v>
      </c>
      <c r="I1180" s="5" t="s">
        <v>19</v>
      </c>
      <c r="J1180" s="5" t="s">
        <v>3</v>
      </c>
      <c r="K1180" s="5" t="s">
        <v>9</v>
      </c>
      <c r="L1180" s="5" t="s">
        <v>37</v>
      </c>
      <c r="M1180" s="6">
        <v>1</v>
      </c>
      <c r="N1180" s="7">
        <v>157.91</v>
      </c>
      <c r="O1180" s="8">
        <v>0</v>
      </c>
      <c r="P1180" s="7">
        <v>77.12</v>
      </c>
      <c r="Q1180" s="7">
        <f t="shared" si="72"/>
        <v>157.91</v>
      </c>
      <c r="R1180" s="7">
        <f t="shared" si="73"/>
        <v>77.12</v>
      </c>
      <c r="S1180" s="7">
        <f t="shared" si="74"/>
        <v>80.789999999999992</v>
      </c>
      <c r="T1180" s="9">
        <f t="shared" si="75"/>
        <v>0.51162054334747642</v>
      </c>
      <c r="U1180" s="10">
        <f>YEAR(SalesDataTable[[#This Row],[Order Date]])</f>
        <v>2026</v>
      </c>
      <c r="V1180" s="9" t="str">
        <f>"Q"&amp;ROUNDUP(MONTH(SalesDataTable[[#This Row],[Order Date]])/3,0)</f>
        <v>Q2</v>
      </c>
      <c r="W1180" s="6">
        <f>MONTH(SalesDataTable[[#This Row],[Order Date]])</f>
        <v>6</v>
      </c>
      <c r="X1180" s="9" t="str">
        <f>TEXT(SalesDataTable[[#This Row],[Order Date]],"mmm")</f>
        <v>Jun</v>
      </c>
    </row>
    <row r="1181" spans="1:24" ht="15.5">
      <c r="A1181" s="3">
        <v>4741</v>
      </c>
      <c r="B1181" s="4">
        <v>46196</v>
      </c>
      <c r="C1181" s="12">
        <f>YEAR(SalesDataTable[[#This Row],[Order Date]])</f>
        <v>2026</v>
      </c>
      <c r="D1181" s="15" t="str">
        <f>"Q"&amp;ROUNDUP(MONTH(SalesDataTable[[#This Row],[Order Date]])/3,0)</f>
        <v>Q2</v>
      </c>
      <c r="E1181" s="12">
        <f>MONTH(SalesDataTable[[#This Row],[Order Date]])</f>
        <v>6</v>
      </c>
      <c r="F1181" s="12" t="str">
        <f>TEXT(SalesDataTable[[#This Row],[Order Date]], "mmm")</f>
        <v>Jun</v>
      </c>
      <c r="G1181" s="5" t="s">
        <v>20</v>
      </c>
      <c r="H1181" s="5" t="s">
        <v>47</v>
      </c>
      <c r="I1181" s="5" t="s">
        <v>2</v>
      </c>
      <c r="J1181" s="5" t="s">
        <v>13</v>
      </c>
      <c r="K1181" s="5" t="s">
        <v>4</v>
      </c>
      <c r="L1181" s="5" t="s">
        <v>26</v>
      </c>
      <c r="M1181" s="6">
        <v>3</v>
      </c>
      <c r="N1181" s="7">
        <v>41.09</v>
      </c>
      <c r="O1181" s="8">
        <v>0.05</v>
      </c>
      <c r="P1181" s="7">
        <v>16.809999999999999</v>
      </c>
      <c r="Q1181" s="7">
        <f t="shared" si="72"/>
        <v>117.10650000000001</v>
      </c>
      <c r="R1181" s="7">
        <f t="shared" si="73"/>
        <v>50.429999999999993</v>
      </c>
      <c r="S1181" s="7">
        <f t="shared" si="74"/>
        <v>66.676500000000019</v>
      </c>
      <c r="T1181" s="9">
        <f t="shared" si="75"/>
        <v>0.569366346018368</v>
      </c>
      <c r="U1181" s="10">
        <f>YEAR(SalesDataTable[[#This Row],[Order Date]])</f>
        <v>2026</v>
      </c>
      <c r="V1181" s="9" t="str">
        <f>"Q"&amp;ROUNDUP(MONTH(SalesDataTable[[#This Row],[Order Date]])/3,0)</f>
        <v>Q2</v>
      </c>
      <c r="W1181" s="6">
        <f>MONTH(SalesDataTable[[#This Row],[Order Date]])</f>
        <v>6</v>
      </c>
      <c r="X1181" s="9" t="str">
        <f>TEXT(SalesDataTable[[#This Row],[Order Date]],"mmm")</f>
        <v>Jun</v>
      </c>
    </row>
    <row r="1182" spans="1:24" ht="15.5">
      <c r="A1182" s="3">
        <v>4882</v>
      </c>
      <c r="B1182" s="4">
        <v>46196</v>
      </c>
      <c r="C1182" s="12">
        <f>YEAR(SalesDataTable[[#This Row],[Order Date]])</f>
        <v>2026</v>
      </c>
      <c r="D1182" s="15" t="str">
        <f>"Q"&amp;ROUNDUP(MONTH(SalesDataTable[[#This Row],[Order Date]])/3,0)</f>
        <v>Q2</v>
      </c>
      <c r="E1182" s="12">
        <f>MONTH(SalesDataTable[[#This Row],[Order Date]])</f>
        <v>6</v>
      </c>
      <c r="F1182" s="12" t="str">
        <f>TEXT(SalesDataTable[[#This Row],[Order Date]], "mmm")</f>
        <v>Jun</v>
      </c>
      <c r="G1182" s="5" t="s">
        <v>6</v>
      </c>
      <c r="H1182" s="5" t="s">
        <v>43</v>
      </c>
      <c r="I1182" s="5" t="s">
        <v>2</v>
      </c>
      <c r="J1182" s="5" t="s">
        <v>3</v>
      </c>
      <c r="K1182" s="5" t="s">
        <v>23</v>
      </c>
      <c r="L1182" s="5" t="s">
        <v>51</v>
      </c>
      <c r="M1182" s="6">
        <v>2</v>
      </c>
      <c r="N1182" s="7">
        <v>120.18</v>
      </c>
      <c r="O1182" s="8">
        <v>0.05</v>
      </c>
      <c r="P1182" s="7">
        <v>59.4</v>
      </c>
      <c r="Q1182" s="7">
        <f t="shared" si="72"/>
        <v>228.34200000000001</v>
      </c>
      <c r="R1182" s="7">
        <f t="shared" si="73"/>
        <v>118.8</v>
      </c>
      <c r="S1182" s="7">
        <f t="shared" si="74"/>
        <v>109.54200000000002</v>
      </c>
      <c r="T1182" s="9">
        <f t="shared" si="75"/>
        <v>0.47972777675591882</v>
      </c>
      <c r="U1182" s="10">
        <f>YEAR(SalesDataTable[[#This Row],[Order Date]])</f>
        <v>2026</v>
      </c>
      <c r="V1182" s="9" t="str">
        <f>"Q"&amp;ROUNDUP(MONTH(SalesDataTable[[#This Row],[Order Date]])/3,0)</f>
        <v>Q2</v>
      </c>
      <c r="W1182" s="6">
        <f>MONTH(SalesDataTable[[#This Row],[Order Date]])</f>
        <v>6</v>
      </c>
      <c r="X1182" s="9" t="str">
        <f>TEXT(SalesDataTable[[#This Row],[Order Date]],"mmm")</f>
        <v>Jun</v>
      </c>
    </row>
    <row r="1183" spans="1:24" ht="15.5">
      <c r="A1183" s="3">
        <v>4885</v>
      </c>
      <c r="B1183" s="4">
        <v>46196</v>
      </c>
      <c r="C1183" s="12">
        <f>YEAR(SalesDataTable[[#This Row],[Order Date]])</f>
        <v>2026</v>
      </c>
      <c r="D1183" s="15" t="str">
        <f>"Q"&amp;ROUNDUP(MONTH(SalesDataTable[[#This Row],[Order Date]])/3,0)</f>
        <v>Q2</v>
      </c>
      <c r="E1183" s="12">
        <f>MONTH(SalesDataTable[[#This Row],[Order Date]])</f>
        <v>6</v>
      </c>
      <c r="F1183" s="12" t="str">
        <f>TEXT(SalesDataTable[[#This Row],[Order Date]], "mmm")</f>
        <v>Jun</v>
      </c>
      <c r="G1183" s="5" t="s">
        <v>20</v>
      </c>
      <c r="H1183" s="5" t="s">
        <v>47</v>
      </c>
      <c r="I1183" s="5" t="s">
        <v>28</v>
      </c>
      <c r="J1183" s="5" t="s">
        <v>13</v>
      </c>
      <c r="K1183" s="5" t="s">
        <v>23</v>
      </c>
      <c r="L1183" s="5" t="s">
        <v>29</v>
      </c>
      <c r="M1183" s="6">
        <v>1</v>
      </c>
      <c r="N1183" s="7">
        <v>198.1</v>
      </c>
      <c r="O1183" s="8">
        <v>0.1</v>
      </c>
      <c r="P1183" s="7">
        <v>103.46</v>
      </c>
      <c r="Q1183" s="7">
        <f t="shared" si="72"/>
        <v>178.29</v>
      </c>
      <c r="R1183" s="7">
        <f t="shared" si="73"/>
        <v>103.46</v>
      </c>
      <c r="S1183" s="7">
        <f t="shared" si="74"/>
        <v>74.83</v>
      </c>
      <c r="T1183" s="9">
        <f t="shared" si="75"/>
        <v>0.41970946211228899</v>
      </c>
      <c r="U1183" s="10">
        <f>YEAR(SalesDataTable[[#This Row],[Order Date]])</f>
        <v>2026</v>
      </c>
      <c r="V1183" s="9" t="str">
        <f>"Q"&amp;ROUNDUP(MONTH(SalesDataTable[[#This Row],[Order Date]])/3,0)</f>
        <v>Q2</v>
      </c>
      <c r="W1183" s="6">
        <f>MONTH(SalesDataTable[[#This Row],[Order Date]])</f>
        <v>6</v>
      </c>
      <c r="X1183" s="9" t="str">
        <f>TEXT(SalesDataTable[[#This Row],[Order Date]],"mmm")</f>
        <v>Jun</v>
      </c>
    </row>
    <row r="1184" spans="1:24" ht="15.5">
      <c r="A1184" s="3">
        <v>4982</v>
      </c>
      <c r="B1184" s="4">
        <v>46196</v>
      </c>
      <c r="C1184" s="12">
        <f>YEAR(SalesDataTable[[#This Row],[Order Date]])</f>
        <v>2026</v>
      </c>
      <c r="D1184" s="15" t="str">
        <f>"Q"&amp;ROUNDUP(MONTH(SalesDataTable[[#This Row],[Order Date]])/3,0)</f>
        <v>Q2</v>
      </c>
      <c r="E1184" s="12">
        <f>MONTH(SalesDataTable[[#This Row],[Order Date]])</f>
        <v>6</v>
      </c>
      <c r="F1184" s="12" t="str">
        <f>TEXT(SalesDataTable[[#This Row],[Order Date]], "mmm")</f>
        <v>Jun</v>
      </c>
      <c r="G1184" s="5" t="s">
        <v>11</v>
      </c>
      <c r="H1184" s="5" t="s">
        <v>39</v>
      </c>
      <c r="I1184" s="5" t="s">
        <v>2</v>
      </c>
      <c r="J1184" s="5" t="s">
        <v>3</v>
      </c>
      <c r="K1184" s="5" t="s">
        <v>14</v>
      </c>
      <c r="L1184" s="5" t="s">
        <v>15</v>
      </c>
      <c r="M1184" s="6">
        <v>1</v>
      </c>
      <c r="N1184" s="7">
        <v>36.700000000000003</v>
      </c>
      <c r="O1184" s="8">
        <v>0.15</v>
      </c>
      <c r="P1184" s="7">
        <v>13.59</v>
      </c>
      <c r="Q1184" s="7">
        <f t="shared" si="72"/>
        <v>31.195</v>
      </c>
      <c r="R1184" s="7">
        <f t="shared" si="73"/>
        <v>13.59</v>
      </c>
      <c r="S1184" s="7">
        <f t="shared" si="74"/>
        <v>17.605</v>
      </c>
      <c r="T1184" s="9">
        <f t="shared" si="75"/>
        <v>0.56435326174066358</v>
      </c>
      <c r="U1184" s="10">
        <f>YEAR(SalesDataTable[[#This Row],[Order Date]])</f>
        <v>2026</v>
      </c>
      <c r="V1184" s="9" t="str">
        <f>"Q"&amp;ROUNDUP(MONTH(SalesDataTable[[#This Row],[Order Date]])/3,0)</f>
        <v>Q2</v>
      </c>
      <c r="W1184" s="6">
        <f>MONTH(SalesDataTable[[#This Row],[Order Date]])</f>
        <v>6</v>
      </c>
      <c r="X1184" s="9" t="str">
        <f>TEXT(SalesDataTable[[#This Row],[Order Date]],"mmm")</f>
        <v>Jun</v>
      </c>
    </row>
    <row r="1185" spans="1:24" ht="15.5">
      <c r="A1185" s="3">
        <v>40</v>
      </c>
      <c r="B1185" s="4">
        <v>46197</v>
      </c>
      <c r="C1185" s="12">
        <f>YEAR(SalesDataTable[[#This Row],[Order Date]])</f>
        <v>2026</v>
      </c>
      <c r="D1185" s="15" t="str">
        <f>"Q"&amp;ROUNDUP(MONTH(SalesDataTable[[#This Row],[Order Date]])/3,0)</f>
        <v>Q2</v>
      </c>
      <c r="E1185" s="12">
        <f>MONTH(SalesDataTable[[#This Row],[Order Date]])</f>
        <v>6</v>
      </c>
      <c r="F1185" s="12" t="str">
        <f>TEXT(SalesDataTable[[#This Row],[Order Date]], "mmm")</f>
        <v>Jun</v>
      </c>
      <c r="G1185" s="5" t="s">
        <v>20</v>
      </c>
      <c r="H1185" s="5" t="s">
        <v>31</v>
      </c>
      <c r="I1185" s="5" t="s">
        <v>19</v>
      </c>
      <c r="J1185" s="5" t="s">
        <v>13</v>
      </c>
      <c r="K1185" s="5" t="s">
        <v>14</v>
      </c>
      <c r="L1185" s="5" t="s">
        <v>48</v>
      </c>
      <c r="M1185" s="6">
        <v>1</v>
      </c>
      <c r="N1185" s="7">
        <v>167.23</v>
      </c>
      <c r="O1185" s="8">
        <v>0.05</v>
      </c>
      <c r="P1185" s="7">
        <v>85.14</v>
      </c>
      <c r="Q1185" s="7">
        <f t="shared" si="72"/>
        <v>158.86849999999998</v>
      </c>
      <c r="R1185" s="7">
        <f t="shared" si="73"/>
        <v>85.14</v>
      </c>
      <c r="S1185" s="7">
        <f t="shared" si="74"/>
        <v>73.728499999999983</v>
      </c>
      <c r="T1185" s="9">
        <f t="shared" si="75"/>
        <v>0.46408507665144438</v>
      </c>
      <c r="U1185" s="10">
        <f>YEAR(SalesDataTable[[#This Row],[Order Date]])</f>
        <v>2026</v>
      </c>
      <c r="V1185" s="9" t="str">
        <f>"Q"&amp;ROUNDUP(MONTH(SalesDataTable[[#This Row],[Order Date]])/3,0)</f>
        <v>Q2</v>
      </c>
      <c r="W1185" s="6">
        <f>MONTH(SalesDataTable[[#This Row],[Order Date]])</f>
        <v>6</v>
      </c>
      <c r="X1185" s="9" t="str">
        <f>TEXT(SalesDataTable[[#This Row],[Order Date]],"mmm")</f>
        <v>Jun</v>
      </c>
    </row>
    <row r="1186" spans="1:24" ht="15.5">
      <c r="A1186" s="3">
        <v>110</v>
      </c>
      <c r="B1186" s="4">
        <v>46197</v>
      </c>
      <c r="C1186" s="12">
        <f>YEAR(SalesDataTable[[#This Row],[Order Date]])</f>
        <v>2026</v>
      </c>
      <c r="D1186" s="15" t="str">
        <f>"Q"&amp;ROUNDUP(MONTH(SalesDataTable[[#This Row],[Order Date]])/3,0)</f>
        <v>Q2</v>
      </c>
      <c r="E1186" s="12">
        <f>MONTH(SalesDataTable[[#This Row],[Order Date]])</f>
        <v>6</v>
      </c>
      <c r="F1186" s="12" t="str">
        <f>TEXT(SalesDataTable[[#This Row],[Order Date]], "mmm")</f>
        <v>Jun</v>
      </c>
      <c r="G1186" s="5" t="s">
        <v>6</v>
      </c>
      <c r="H1186" s="5" t="s">
        <v>43</v>
      </c>
      <c r="I1186" s="5" t="s">
        <v>19</v>
      </c>
      <c r="J1186" s="5" t="s">
        <v>16</v>
      </c>
      <c r="K1186" s="5" t="s">
        <v>9</v>
      </c>
      <c r="L1186" s="5" t="s">
        <v>46</v>
      </c>
      <c r="M1186" s="6">
        <v>2</v>
      </c>
      <c r="N1186" s="7">
        <v>72.97</v>
      </c>
      <c r="O1186" s="8">
        <v>0</v>
      </c>
      <c r="P1186" s="7">
        <v>31.57</v>
      </c>
      <c r="Q1186" s="7">
        <f t="shared" si="72"/>
        <v>145.94</v>
      </c>
      <c r="R1186" s="7">
        <f t="shared" si="73"/>
        <v>63.14</v>
      </c>
      <c r="S1186" s="7">
        <f t="shared" si="74"/>
        <v>82.8</v>
      </c>
      <c r="T1186" s="9">
        <f t="shared" si="75"/>
        <v>0.56735644785528294</v>
      </c>
      <c r="U1186" s="10">
        <f>YEAR(SalesDataTable[[#This Row],[Order Date]])</f>
        <v>2026</v>
      </c>
      <c r="V1186" s="9" t="str">
        <f>"Q"&amp;ROUNDUP(MONTH(SalesDataTable[[#This Row],[Order Date]])/3,0)</f>
        <v>Q2</v>
      </c>
      <c r="W1186" s="6">
        <f>MONTH(SalesDataTable[[#This Row],[Order Date]])</f>
        <v>6</v>
      </c>
      <c r="X1186" s="9" t="str">
        <f>TEXT(SalesDataTable[[#This Row],[Order Date]],"mmm")</f>
        <v>Jun</v>
      </c>
    </row>
    <row r="1187" spans="1:24" ht="15.5">
      <c r="A1187" s="3">
        <v>1169</v>
      </c>
      <c r="B1187" s="4">
        <v>46197</v>
      </c>
      <c r="C1187" s="12">
        <f>YEAR(SalesDataTable[[#This Row],[Order Date]])</f>
        <v>2026</v>
      </c>
      <c r="D1187" s="15" t="str">
        <f>"Q"&amp;ROUNDUP(MONTH(SalesDataTable[[#This Row],[Order Date]])/3,0)</f>
        <v>Q2</v>
      </c>
      <c r="E1187" s="12">
        <f>MONTH(SalesDataTable[[#This Row],[Order Date]])</f>
        <v>6</v>
      </c>
      <c r="F1187" s="12" t="str">
        <f>TEXT(SalesDataTable[[#This Row],[Order Date]], "mmm")</f>
        <v>Jun</v>
      </c>
      <c r="G1187" s="5" t="s">
        <v>6</v>
      </c>
      <c r="H1187" s="5" t="s">
        <v>41</v>
      </c>
      <c r="I1187" s="5" t="s">
        <v>19</v>
      </c>
      <c r="J1187" s="5" t="s">
        <v>13</v>
      </c>
      <c r="K1187" s="5" t="s">
        <v>4</v>
      </c>
      <c r="L1187" s="5" t="s">
        <v>5</v>
      </c>
      <c r="M1187" s="6">
        <v>3</v>
      </c>
      <c r="N1187" s="7">
        <v>82.91</v>
      </c>
      <c r="O1187" s="8">
        <v>0</v>
      </c>
      <c r="P1187" s="7">
        <v>42.29</v>
      </c>
      <c r="Q1187" s="7">
        <f t="shared" si="72"/>
        <v>248.73</v>
      </c>
      <c r="R1187" s="7">
        <f t="shared" si="73"/>
        <v>126.87</v>
      </c>
      <c r="S1187" s="7">
        <f t="shared" si="74"/>
        <v>121.85999999999999</v>
      </c>
      <c r="T1187" s="9">
        <f t="shared" si="75"/>
        <v>0.4899288384995778</v>
      </c>
      <c r="U1187" s="10">
        <f>YEAR(SalesDataTable[[#This Row],[Order Date]])</f>
        <v>2026</v>
      </c>
      <c r="V1187" s="9" t="str">
        <f>"Q"&amp;ROUNDUP(MONTH(SalesDataTable[[#This Row],[Order Date]])/3,0)</f>
        <v>Q2</v>
      </c>
      <c r="W1187" s="6">
        <f>MONTH(SalesDataTable[[#This Row],[Order Date]])</f>
        <v>6</v>
      </c>
      <c r="X1187" s="9" t="str">
        <f>TEXT(SalesDataTable[[#This Row],[Order Date]],"mmm")</f>
        <v>Jun</v>
      </c>
    </row>
    <row r="1188" spans="1:24" ht="15.5">
      <c r="A1188" s="3">
        <v>2211</v>
      </c>
      <c r="B1188" s="4">
        <v>46197</v>
      </c>
      <c r="C1188" s="12">
        <f>YEAR(SalesDataTable[[#This Row],[Order Date]])</f>
        <v>2026</v>
      </c>
      <c r="D1188" s="15" t="str">
        <f>"Q"&amp;ROUNDUP(MONTH(SalesDataTable[[#This Row],[Order Date]])/3,0)</f>
        <v>Q2</v>
      </c>
      <c r="E1188" s="12">
        <f>MONTH(SalesDataTable[[#This Row],[Order Date]])</f>
        <v>6</v>
      </c>
      <c r="F1188" s="12" t="str">
        <f>TEXT(SalesDataTable[[#This Row],[Order Date]], "mmm")</f>
        <v>Jun</v>
      </c>
      <c r="G1188" s="5" t="s">
        <v>11</v>
      </c>
      <c r="H1188" s="5" t="s">
        <v>39</v>
      </c>
      <c r="I1188" s="5" t="s">
        <v>28</v>
      </c>
      <c r="J1188" s="5" t="s">
        <v>13</v>
      </c>
      <c r="K1188" s="5" t="s">
        <v>34</v>
      </c>
      <c r="L1188" s="5" t="s">
        <v>35</v>
      </c>
      <c r="M1188" s="6">
        <v>2</v>
      </c>
      <c r="N1188" s="7">
        <v>41.25</v>
      </c>
      <c r="O1188" s="8">
        <v>0</v>
      </c>
      <c r="P1188" s="7">
        <v>14.72</v>
      </c>
      <c r="Q1188" s="7">
        <f t="shared" si="72"/>
        <v>82.5</v>
      </c>
      <c r="R1188" s="7">
        <f t="shared" si="73"/>
        <v>29.44</v>
      </c>
      <c r="S1188" s="7">
        <f t="shared" si="74"/>
        <v>53.06</v>
      </c>
      <c r="T1188" s="9">
        <f t="shared" si="75"/>
        <v>0.64315151515151514</v>
      </c>
      <c r="U1188" s="10">
        <f>YEAR(SalesDataTable[[#This Row],[Order Date]])</f>
        <v>2026</v>
      </c>
      <c r="V1188" s="9" t="str">
        <f>"Q"&amp;ROUNDUP(MONTH(SalesDataTable[[#This Row],[Order Date]])/3,0)</f>
        <v>Q2</v>
      </c>
      <c r="W1188" s="6">
        <f>MONTH(SalesDataTable[[#This Row],[Order Date]])</f>
        <v>6</v>
      </c>
      <c r="X1188" s="9" t="str">
        <f>TEXT(SalesDataTable[[#This Row],[Order Date]],"mmm")</f>
        <v>Jun</v>
      </c>
    </row>
    <row r="1189" spans="1:24" ht="15.5">
      <c r="A1189" s="3">
        <v>3494</v>
      </c>
      <c r="B1189" s="4">
        <v>46197</v>
      </c>
      <c r="C1189" s="12">
        <f>YEAR(SalesDataTable[[#This Row],[Order Date]])</f>
        <v>2026</v>
      </c>
      <c r="D1189" s="15" t="str">
        <f>"Q"&amp;ROUNDUP(MONTH(SalesDataTable[[#This Row],[Order Date]])/3,0)</f>
        <v>Q2</v>
      </c>
      <c r="E1189" s="12">
        <f>MONTH(SalesDataTable[[#This Row],[Order Date]])</f>
        <v>6</v>
      </c>
      <c r="F1189" s="12" t="str">
        <f>TEXT(SalesDataTable[[#This Row],[Order Date]], "mmm")</f>
        <v>Jun</v>
      </c>
      <c r="G1189" s="5" t="s">
        <v>20</v>
      </c>
      <c r="H1189" s="5" t="s">
        <v>33</v>
      </c>
      <c r="I1189" s="5" t="s">
        <v>8</v>
      </c>
      <c r="J1189" s="5" t="s">
        <v>16</v>
      </c>
      <c r="K1189" s="5" t="s">
        <v>23</v>
      </c>
      <c r="L1189" s="5" t="s">
        <v>29</v>
      </c>
      <c r="M1189" s="6">
        <v>6</v>
      </c>
      <c r="N1189" s="7">
        <v>194.79</v>
      </c>
      <c r="O1189" s="8">
        <v>0.15</v>
      </c>
      <c r="P1189" s="7">
        <v>106.78</v>
      </c>
      <c r="Q1189" s="7">
        <f t="shared" si="72"/>
        <v>993.42899999999997</v>
      </c>
      <c r="R1189" s="7">
        <f t="shared" si="73"/>
        <v>640.68000000000006</v>
      </c>
      <c r="S1189" s="7">
        <f t="shared" si="74"/>
        <v>352.74899999999991</v>
      </c>
      <c r="T1189" s="9">
        <f t="shared" si="75"/>
        <v>0.3550822454347517</v>
      </c>
      <c r="U1189" s="10">
        <f>YEAR(SalesDataTable[[#This Row],[Order Date]])</f>
        <v>2026</v>
      </c>
      <c r="V1189" s="9" t="str">
        <f>"Q"&amp;ROUNDUP(MONTH(SalesDataTable[[#This Row],[Order Date]])/3,0)</f>
        <v>Q2</v>
      </c>
      <c r="W1189" s="6">
        <f>MONTH(SalesDataTable[[#This Row],[Order Date]])</f>
        <v>6</v>
      </c>
      <c r="X1189" s="9" t="str">
        <f>TEXT(SalesDataTable[[#This Row],[Order Date]],"mmm")</f>
        <v>Jun</v>
      </c>
    </row>
    <row r="1190" spans="1:24" ht="15.5">
      <c r="A1190" s="3">
        <v>3586</v>
      </c>
      <c r="B1190" s="4">
        <v>46197</v>
      </c>
      <c r="C1190" s="12">
        <f>YEAR(SalesDataTable[[#This Row],[Order Date]])</f>
        <v>2026</v>
      </c>
      <c r="D1190" s="15" t="str">
        <f>"Q"&amp;ROUNDUP(MONTH(SalesDataTable[[#This Row],[Order Date]])/3,0)</f>
        <v>Q2</v>
      </c>
      <c r="E1190" s="12">
        <f>MONTH(SalesDataTable[[#This Row],[Order Date]])</f>
        <v>6</v>
      </c>
      <c r="F1190" s="12" t="str">
        <f>TEXT(SalesDataTable[[#This Row],[Order Date]], "mmm")</f>
        <v>Jun</v>
      </c>
      <c r="G1190" s="5" t="s">
        <v>0</v>
      </c>
      <c r="H1190" s="5" t="s">
        <v>50</v>
      </c>
      <c r="I1190" s="5" t="s">
        <v>8</v>
      </c>
      <c r="J1190" s="5" t="s">
        <v>16</v>
      </c>
      <c r="K1190" s="5" t="s">
        <v>23</v>
      </c>
      <c r="L1190" s="5" t="s">
        <v>29</v>
      </c>
      <c r="M1190" s="6">
        <v>6</v>
      </c>
      <c r="N1190" s="7">
        <v>193.13</v>
      </c>
      <c r="O1190" s="8">
        <v>0.15</v>
      </c>
      <c r="P1190" s="7">
        <v>106.49</v>
      </c>
      <c r="Q1190" s="7">
        <f t="shared" si="72"/>
        <v>984.96299999999997</v>
      </c>
      <c r="R1190" s="7">
        <f t="shared" si="73"/>
        <v>638.93999999999994</v>
      </c>
      <c r="S1190" s="7">
        <f t="shared" si="74"/>
        <v>346.02300000000002</v>
      </c>
      <c r="T1190" s="9">
        <f t="shared" si="75"/>
        <v>0.35130558203709178</v>
      </c>
      <c r="U1190" s="10">
        <f>YEAR(SalesDataTable[[#This Row],[Order Date]])</f>
        <v>2026</v>
      </c>
      <c r="V1190" s="9" t="str">
        <f>"Q"&amp;ROUNDUP(MONTH(SalesDataTable[[#This Row],[Order Date]])/3,0)</f>
        <v>Q2</v>
      </c>
      <c r="W1190" s="6">
        <f>MONTH(SalesDataTable[[#This Row],[Order Date]])</f>
        <v>6</v>
      </c>
      <c r="X1190" s="9" t="str">
        <f>TEXT(SalesDataTable[[#This Row],[Order Date]],"mmm")</f>
        <v>Jun</v>
      </c>
    </row>
    <row r="1191" spans="1:24" ht="15.5">
      <c r="A1191" s="3">
        <v>3660</v>
      </c>
      <c r="B1191" s="4">
        <v>46197</v>
      </c>
      <c r="C1191" s="12">
        <f>YEAR(SalesDataTable[[#This Row],[Order Date]])</f>
        <v>2026</v>
      </c>
      <c r="D1191" s="15" t="str">
        <f>"Q"&amp;ROUNDUP(MONTH(SalesDataTable[[#This Row],[Order Date]])/3,0)</f>
        <v>Q2</v>
      </c>
      <c r="E1191" s="12">
        <f>MONTH(SalesDataTable[[#This Row],[Order Date]])</f>
        <v>6</v>
      </c>
      <c r="F1191" s="12" t="str">
        <f>TEXT(SalesDataTable[[#This Row],[Order Date]], "mmm")</f>
        <v>Jun</v>
      </c>
      <c r="G1191" s="5" t="s">
        <v>11</v>
      </c>
      <c r="H1191" s="5" t="s">
        <v>18</v>
      </c>
      <c r="I1191" s="5" t="s">
        <v>2</v>
      </c>
      <c r="J1191" s="5" t="s">
        <v>13</v>
      </c>
      <c r="K1191" s="5" t="s">
        <v>4</v>
      </c>
      <c r="L1191" s="5" t="s">
        <v>5</v>
      </c>
      <c r="M1191" s="6">
        <v>1</v>
      </c>
      <c r="N1191" s="7">
        <v>82.7</v>
      </c>
      <c r="O1191" s="8">
        <v>0.05</v>
      </c>
      <c r="P1191" s="7">
        <v>42.16</v>
      </c>
      <c r="Q1191" s="7">
        <f t="shared" si="72"/>
        <v>78.564999999999998</v>
      </c>
      <c r="R1191" s="7">
        <f t="shared" si="73"/>
        <v>42.16</v>
      </c>
      <c r="S1191" s="7">
        <f t="shared" si="74"/>
        <v>36.405000000000001</v>
      </c>
      <c r="T1191" s="9">
        <f t="shared" si="75"/>
        <v>0.46337427607713361</v>
      </c>
      <c r="U1191" s="10">
        <f>YEAR(SalesDataTable[[#This Row],[Order Date]])</f>
        <v>2026</v>
      </c>
      <c r="V1191" s="9" t="str">
        <f>"Q"&amp;ROUNDUP(MONTH(SalesDataTable[[#This Row],[Order Date]])/3,0)</f>
        <v>Q2</v>
      </c>
      <c r="W1191" s="6">
        <f>MONTH(SalesDataTable[[#This Row],[Order Date]])</f>
        <v>6</v>
      </c>
      <c r="X1191" s="9" t="str">
        <f>TEXT(SalesDataTable[[#This Row],[Order Date]],"mmm")</f>
        <v>Jun</v>
      </c>
    </row>
    <row r="1192" spans="1:24" ht="15.5">
      <c r="A1192" s="3">
        <v>4307</v>
      </c>
      <c r="B1192" s="4">
        <v>46197</v>
      </c>
      <c r="C1192" s="12">
        <f>YEAR(SalesDataTable[[#This Row],[Order Date]])</f>
        <v>2026</v>
      </c>
      <c r="D1192" s="15" t="str">
        <f>"Q"&amp;ROUNDUP(MONTH(SalesDataTable[[#This Row],[Order Date]])/3,0)</f>
        <v>Q2</v>
      </c>
      <c r="E1192" s="12">
        <f>MONTH(SalesDataTable[[#This Row],[Order Date]])</f>
        <v>6</v>
      </c>
      <c r="F1192" s="12" t="str">
        <f>TEXT(SalesDataTable[[#This Row],[Order Date]], "mmm")</f>
        <v>Jun</v>
      </c>
      <c r="G1192" s="5" t="s">
        <v>20</v>
      </c>
      <c r="H1192" s="5" t="s">
        <v>33</v>
      </c>
      <c r="I1192" s="5" t="s">
        <v>2</v>
      </c>
      <c r="J1192" s="5" t="s">
        <v>16</v>
      </c>
      <c r="K1192" s="5" t="s">
        <v>4</v>
      </c>
      <c r="L1192" s="5" t="s">
        <v>26</v>
      </c>
      <c r="M1192" s="6">
        <v>1</v>
      </c>
      <c r="N1192" s="7">
        <v>40.33</v>
      </c>
      <c r="O1192" s="8">
        <v>0</v>
      </c>
      <c r="P1192" s="7">
        <v>16.48</v>
      </c>
      <c r="Q1192" s="7">
        <f t="shared" si="72"/>
        <v>40.33</v>
      </c>
      <c r="R1192" s="7">
        <f t="shared" si="73"/>
        <v>16.48</v>
      </c>
      <c r="S1192" s="7">
        <f t="shared" si="74"/>
        <v>23.849999999999998</v>
      </c>
      <c r="T1192" s="9">
        <f t="shared" si="75"/>
        <v>0.59137118770146291</v>
      </c>
      <c r="U1192" s="10">
        <f>YEAR(SalesDataTable[[#This Row],[Order Date]])</f>
        <v>2026</v>
      </c>
      <c r="V1192" s="9" t="str">
        <f>"Q"&amp;ROUNDUP(MONTH(SalesDataTable[[#This Row],[Order Date]])/3,0)</f>
        <v>Q2</v>
      </c>
      <c r="W1192" s="6">
        <f>MONTH(SalesDataTable[[#This Row],[Order Date]])</f>
        <v>6</v>
      </c>
      <c r="X1192" s="9" t="str">
        <f>TEXT(SalesDataTable[[#This Row],[Order Date]],"mmm")</f>
        <v>Jun</v>
      </c>
    </row>
    <row r="1193" spans="1:24" ht="15.5">
      <c r="A1193" s="3">
        <v>5133</v>
      </c>
      <c r="B1193" s="4">
        <v>46197</v>
      </c>
      <c r="C1193" s="12">
        <f>YEAR(SalesDataTable[[#This Row],[Order Date]])</f>
        <v>2026</v>
      </c>
      <c r="D1193" s="15" t="str">
        <f>"Q"&amp;ROUNDUP(MONTH(SalesDataTable[[#This Row],[Order Date]])/3,0)</f>
        <v>Q2</v>
      </c>
      <c r="E1193" s="12">
        <f>MONTH(SalesDataTable[[#This Row],[Order Date]])</f>
        <v>6</v>
      </c>
      <c r="F1193" s="12" t="str">
        <f>TEXT(SalesDataTable[[#This Row],[Order Date]], "mmm")</f>
        <v>Jun</v>
      </c>
      <c r="G1193" s="5" t="s">
        <v>0</v>
      </c>
      <c r="H1193" s="5" t="s">
        <v>1</v>
      </c>
      <c r="I1193" s="5" t="s">
        <v>2</v>
      </c>
      <c r="J1193" s="5" t="s">
        <v>16</v>
      </c>
      <c r="K1193" s="5" t="s">
        <v>23</v>
      </c>
      <c r="L1193" s="5" t="s">
        <v>40</v>
      </c>
      <c r="M1193" s="6">
        <v>1</v>
      </c>
      <c r="N1193" s="7">
        <v>81.99</v>
      </c>
      <c r="O1193" s="8">
        <v>0.15</v>
      </c>
      <c r="P1193" s="7">
        <v>40.29</v>
      </c>
      <c r="Q1193" s="7">
        <f t="shared" si="72"/>
        <v>69.691499999999991</v>
      </c>
      <c r="R1193" s="7">
        <f t="shared" si="73"/>
        <v>40.29</v>
      </c>
      <c r="S1193" s="7">
        <f t="shared" si="74"/>
        <v>29.401499999999992</v>
      </c>
      <c r="T1193" s="9">
        <f t="shared" si="75"/>
        <v>0.4218807171606293</v>
      </c>
      <c r="U1193" s="10">
        <f>YEAR(SalesDataTable[[#This Row],[Order Date]])</f>
        <v>2026</v>
      </c>
      <c r="V1193" s="9" t="str">
        <f>"Q"&amp;ROUNDUP(MONTH(SalesDataTable[[#This Row],[Order Date]])/3,0)</f>
        <v>Q2</v>
      </c>
      <c r="W1193" s="6">
        <f>MONTH(SalesDataTable[[#This Row],[Order Date]])</f>
        <v>6</v>
      </c>
      <c r="X1193" s="9" t="str">
        <f>TEXT(SalesDataTable[[#This Row],[Order Date]],"mmm")</f>
        <v>Jun</v>
      </c>
    </row>
    <row r="1194" spans="1:24" ht="15.5">
      <c r="A1194" s="3">
        <v>472</v>
      </c>
      <c r="B1194" s="4">
        <v>46198</v>
      </c>
      <c r="C1194" s="12">
        <f>YEAR(SalesDataTable[[#This Row],[Order Date]])</f>
        <v>2026</v>
      </c>
      <c r="D1194" s="15" t="str">
        <f>"Q"&amp;ROUNDUP(MONTH(SalesDataTable[[#This Row],[Order Date]])/3,0)</f>
        <v>Q2</v>
      </c>
      <c r="E1194" s="12">
        <f>MONTH(SalesDataTable[[#This Row],[Order Date]])</f>
        <v>6</v>
      </c>
      <c r="F1194" s="12" t="str">
        <f>TEXT(SalesDataTable[[#This Row],[Order Date]], "mmm")</f>
        <v>Jun</v>
      </c>
      <c r="G1194" s="5" t="s">
        <v>6</v>
      </c>
      <c r="H1194" s="5" t="s">
        <v>27</v>
      </c>
      <c r="I1194" s="5" t="s">
        <v>19</v>
      </c>
      <c r="J1194" s="5" t="s">
        <v>16</v>
      </c>
      <c r="K1194" s="5" t="s">
        <v>14</v>
      </c>
      <c r="L1194" s="5" t="s">
        <v>32</v>
      </c>
      <c r="M1194" s="6">
        <v>3</v>
      </c>
      <c r="N1194" s="7">
        <v>46.29</v>
      </c>
      <c r="O1194" s="8">
        <v>0</v>
      </c>
      <c r="P1194" s="7">
        <v>18.309999999999999</v>
      </c>
      <c r="Q1194" s="7">
        <f t="shared" si="72"/>
        <v>138.87</v>
      </c>
      <c r="R1194" s="7">
        <f t="shared" si="73"/>
        <v>54.929999999999993</v>
      </c>
      <c r="S1194" s="7">
        <f t="shared" si="74"/>
        <v>83.940000000000012</v>
      </c>
      <c r="T1194" s="9">
        <f t="shared" si="75"/>
        <v>0.60445020522791104</v>
      </c>
      <c r="U1194" s="10">
        <f>YEAR(SalesDataTable[[#This Row],[Order Date]])</f>
        <v>2026</v>
      </c>
      <c r="V1194" s="9" t="str">
        <f>"Q"&amp;ROUNDUP(MONTH(SalesDataTable[[#This Row],[Order Date]])/3,0)</f>
        <v>Q2</v>
      </c>
      <c r="W1194" s="6">
        <f>MONTH(SalesDataTable[[#This Row],[Order Date]])</f>
        <v>6</v>
      </c>
      <c r="X1194" s="9" t="str">
        <f>TEXT(SalesDataTable[[#This Row],[Order Date]],"mmm")</f>
        <v>Jun</v>
      </c>
    </row>
    <row r="1195" spans="1:24" ht="15.5">
      <c r="A1195" s="3">
        <v>689</v>
      </c>
      <c r="B1195" s="4">
        <v>46198</v>
      </c>
      <c r="C1195" s="12">
        <f>YEAR(SalesDataTable[[#This Row],[Order Date]])</f>
        <v>2026</v>
      </c>
      <c r="D1195" s="15" t="str">
        <f>"Q"&amp;ROUNDUP(MONTH(SalesDataTable[[#This Row],[Order Date]])/3,0)</f>
        <v>Q2</v>
      </c>
      <c r="E1195" s="12">
        <f>MONTH(SalesDataTable[[#This Row],[Order Date]])</f>
        <v>6</v>
      </c>
      <c r="F1195" s="12" t="str">
        <f>TEXT(SalesDataTable[[#This Row],[Order Date]], "mmm")</f>
        <v>Jun</v>
      </c>
      <c r="G1195" s="5" t="s">
        <v>20</v>
      </c>
      <c r="H1195" s="5" t="s">
        <v>31</v>
      </c>
      <c r="I1195" s="5" t="s">
        <v>2</v>
      </c>
      <c r="J1195" s="5" t="s">
        <v>13</v>
      </c>
      <c r="K1195" s="5" t="s">
        <v>4</v>
      </c>
      <c r="L1195" s="5" t="s">
        <v>26</v>
      </c>
      <c r="M1195" s="6">
        <v>1</v>
      </c>
      <c r="N1195" s="7">
        <v>39.729999999999997</v>
      </c>
      <c r="O1195" s="8">
        <v>0</v>
      </c>
      <c r="P1195" s="7">
        <v>16.55</v>
      </c>
      <c r="Q1195" s="7">
        <f t="shared" si="72"/>
        <v>39.729999999999997</v>
      </c>
      <c r="R1195" s="7">
        <f t="shared" si="73"/>
        <v>16.55</v>
      </c>
      <c r="S1195" s="7">
        <f t="shared" si="74"/>
        <v>23.179999999999996</v>
      </c>
      <c r="T1195" s="9">
        <f t="shared" si="75"/>
        <v>0.58343820790334755</v>
      </c>
      <c r="U1195" s="10">
        <f>YEAR(SalesDataTable[[#This Row],[Order Date]])</f>
        <v>2026</v>
      </c>
      <c r="V1195" s="9" t="str">
        <f>"Q"&amp;ROUNDUP(MONTH(SalesDataTable[[#This Row],[Order Date]])/3,0)</f>
        <v>Q2</v>
      </c>
      <c r="W1195" s="6">
        <f>MONTH(SalesDataTable[[#This Row],[Order Date]])</f>
        <v>6</v>
      </c>
      <c r="X1195" s="9" t="str">
        <f>TEXT(SalesDataTable[[#This Row],[Order Date]],"mmm")</f>
        <v>Jun</v>
      </c>
    </row>
    <row r="1196" spans="1:24" ht="15.5">
      <c r="A1196" s="3">
        <v>864</v>
      </c>
      <c r="B1196" s="4">
        <v>46198</v>
      </c>
      <c r="C1196" s="12">
        <f>YEAR(SalesDataTable[[#This Row],[Order Date]])</f>
        <v>2026</v>
      </c>
      <c r="D1196" s="15" t="str">
        <f>"Q"&amp;ROUNDUP(MONTH(SalesDataTable[[#This Row],[Order Date]])/3,0)</f>
        <v>Q2</v>
      </c>
      <c r="E1196" s="12">
        <f>MONTH(SalesDataTable[[#This Row],[Order Date]])</f>
        <v>6</v>
      </c>
      <c r="F1196" s="12" t="str">
        <f>TEXT(SalesDataTable[[#This Row],[Order Date]], "mmm")</f>
        <v>Jun</v>
      </c>
      <c r="G1196" s="5" t="s">
        <v>20</v>
      </c>
      <c r="H1196" s="5" t="s">
        <v>33</v>
      </c>
      <c r="I1196" s="5" t="s">
        <v>2</v>
      </c>
      <c r="J1196" s="5" t="s">
        <v>13</v>
      </c>
      <c r="K1196" s="5" t="s">
        <v>14</v>
      </c>
      <c r="L1196" s="5" t="s">
        <v>44</v>
      </c>
      <c r="M1196" s="6">
        <v>4</v>
      </c>
      <c r="N1196" s="7">
        <v>131.02000000000001</v>
      </c>
      <c r="O1196" s="8">
        <v>0.05</v>
      </c>
      <c r="P1196" s="7">
        <v>67.42</v>
      </c>
      <c r="Q1196" s="7">
        <f t="shared" si="72"/>
        <v>497.87600000000003</v>
      </c>
      <c r="R1196" s="7">
        <f t="shared" si="73"/>
        <v>269.68</v>
      </c>
      <c r="S1196" s="7">
        <f t="shared" si="74"/>
        <v>228.19600000000003</v>
      </c>
      <c r="T1196" s="9">
        <f t="shared" si="75"/>
        <v>0.45833902417469413</v>
      </c>
      <c r="U1196" s="10">
        <f>YEAR(SalesDataTable[[#This Row],[Order Date]])</f>
        <v>2026</v>
      </c>
      <c r="V1196" s="9" t="str">
        <f>"Q"&amp;ROUNDUP(MONTH(SalesDataTable[[#This Row],[Order Date]])/3,0)</f>
        <v>Q2</v>
      </c>
      <c r="W1196" s="6">
        <f>MONTH(SalesDataTable[[#This Row],[Order Date]])</f>
        <v>6</v>
      </c>
      <c r="X1196" s="9" t="str">
        <f>TEXT(SalesDataTable[[#This Row],[Order Date]],"mmm")</f>
        <v>Jun</v>
      </c>
    </row>
    <row r="1197" spans="1:24" ht="15.5">
      <c r="A1197" s="3">
        <v>1163</v>
      </c>
      <c r="B1197" s="4">
        <v>46198</v>
      </c>
      <c r="C1197" s="12">
        <f>YEAR(SalesDataTable[[#This Row],[Order Date]])</f>
        <v>2026</v>
      </c>
      <c r="D1197" s="15" t="str">
        <f>"Q"&amp;ROUNDUP(MONTH(SalesDataTable[[#This Row],[Order Date]])/3,0)</f>
        <v>Q2</v>
      </c>
      <c r="E1197" s="12">
        <f>MONTH(SalesDataTable[[#This Row],[Order Date]])</f>
        <v>6</v>
      </c>
      <c r="F1197" s="12" t="str">
        <f>TEXT(SalesDataTable[[#This Row],[Order Date]], "mmm")</f>
        <v>Jun</v>
      </c>
      <c r="G1197" s="5" t="s">
        <v>6</v>
      </c>
      <c r="H1197" s="5" t="s">
        <v>43</v>
      </c>
      <c r="I1197" s="5" t="s">
        <v>2</v>
      </c>
      <c r="J1197" s="5" t="s">
        <v>13</v>
      </c>
      <c r="K1197" s="5" t="s">
        <v>14</v>
      </c>
      <c r="L1197" s="5" t="s">
        <v>32</v>
      </c>
      <c r="M1197" s="6">
        <v>2</v>
      </c>
      <c r="N1197" s="7">
        <v>46.69</v>
      </c>
      <c r="O1197" s="8">
        <v>0.05</v>
      </c>
      <c r="P1197" s="7">
        <v>18.23</v>
      </c>
      <c r="Q1197" s="7">
        <f t="shared" si="72"/>
        <v>88.710999999999999</v>
      </c>
      <c r="R1197" s="7">
        <f t="shared" si="73"/>
        <v>36.46</v>
      </c>
      <c r="S1197" s="7">
        <f t="shared" si="74"/>
        <v>52.250999999999998</v>
      </c>
      <c r="T1197" s="9">
        <f t="shared" si="75"/>
        <v>0.58900249123558523</v>
      </c>
      <c r="U1197" s="10">
        <f>YEAR(SalesDataTable[[#This Row],[Order Date]])</f>
        <v>2026</v>
      </c>
      <c r="V1197" s="9" t="str">
        <f>"Q"&amp;ROUNDUP(MONTH(SalesDataTable[[#This Row],[Order Date]])/3,0)</f>
        <v>Q2</v>
      </c>
      <c r="W1197" s="6">
        <f>MONTH(SalesDataTable[[#This Row],[Order Date]])</f>
        <v>6</v>
      </c>
      <c r="X1197" s="9" t="str">
        <f>TEXT(SalesDataTable[[#This Row],[Order Date]],"mmm")</f>
        <v>Jun</v>
      </c>
    </row>
    <row r="1198" spans="1:24" ht="15.5">
      <c r="A1198" s="3">
        <v>1323</v>
      </c>
      <c r="B1198" s="4">
        <v>46198</v>
      </c>
      <c r="C1198" s="12">
        <f>YEAR(SalesDataTable[[#This Row],[Order Date]])</f>
        <v>2026</v>
      </c>
      <c r="D1198" s="15" t="str">
        <f>"Q"&amp;ROUNDUP(MONTH(SalesDataTable[[#This Row],[Order Date]])/3,0)</f>
        <v>Q2</v>
      </c>
      <c r="E1198" s="12">
        <f>MONTH(SalesDataTable[[#This Row],[Order Date]])</f>
        <v>6</v>
      </c>
      <c r="F1198" s="12" t="str">
        <f>TEXT(SalesDataTable[[#This Row],[Order Date]], "mmm")</f>
        <v>Jun</v>
      </c>
      <c r="G1198" s="5" t="s">
        <v>6</v>
      </c>
      <c r="H1198" s="5" t="s">
        <v>43</v>
      </c>
      <c r="I1198" s="5" t="s">
        <v>2</v>
      </c>
      <c r="J1198" s="5" t="s">
        <v>3</v>
      </c>
      <c r="K1198" s="5" t="s">
        <v>34</v>
      </c>
      <c r="L1198" s="5" t="s">
        <v>35</v>
      </c>
      <c r="M1198" s="6">
        <v>2</v>
      </c>
      <c r="N1198" s="7">
        <v>39.57</v>
      </c>
      <c r="O1198" s="8">
        <v>0.1</v>
      </c>
      <c r="P1198" s="7">
        <v>14.64</v>
      </c>
      <c r="Q1198" s="7">
        <f t="shared" si="72"/>
        <v>71.225999999999999</v>
      </c>
      <c r="R1198" s="7">
        <f t="shared" si="73"/>
        <v>29.28</v>
      </c>
      <c r="S1198" s="7">
        <f t="shared" si="74"/>
        <v>41.945999999999998</v>
      </c>
      <c r="T1198" s="9">
        <f t="shared" si="75"/>
        <v>0.58891416055934631</v>
      </c>
      <c r="U1198" s="10">
        <f>YEAR(SalesDataTable[[#This Row],[Order Date]])</f>
        <v>2026</v>
      </c>
      <c r="V1198" s="9" t="str">
        <f>"Q"&amp;ROUNDUP(MONTH(SalesDataTable[[#This Row],[Order Date]])/3,0)</f>
        <v>Q2</v>
      </c>
      <c r="W1198" s="6">
        <f>MONTH(SalesDataTable[[#This Row],[Order Date]])</f>
        <v>6</v>
      </c>
      <c r="X1198" s="9" t="str">
        <f>TEXT(SalesDataTable[[#This Row],[Order Date]],"mmm")</f>
        <v>Jun</v>
      </c>
    </row>
    <row r="1199" spans="1:24" ht="15.5">
      <c r="A1199" s="3">
        <v>2098</v>
      </c>
      <c r="B1199" s="4">
        <v>46198</v>
      </c>
      <c r="C1199" s="12">
        <f>YEAR(SalesDataTable[[#This Row],[Order Date]])</f>
        <v>2026</v>
      </c>
      <c r="D1199" s="15" t="str">
        <f>"Q"&amp;ROUNDUP(MONTH(SalesDataTable[[#This Row],[Order Date]])/3,0)</f>
        <v>Q2</v>
      </c>
      <c r="E1199" s="12">
        <f>MONTH(SalesDataTable[[#This Row],[Order Date]])</f>
        <v>6</v>
      </c>
      <c r="F1199" s="12" t="str">
        <f>TEXT(SalesDataTable[[#This Row],[Order Date]], "mmm")</f>
        <v>Jun</v>
      </c>
      <c r="G1199" s="5" t="s">
        <v>11</v>
      </c>
      <c r="H1199" s="5" t="s">
        <v>12</v>
      </c>
      <c r="I1199" s="5" t="s">
        <v>2</v>
      </c>
      <c r="J1199" s="5" t="s">
        <v>3</v>
      </c>
      <c r="K1199" s="5" t="s">
        <v>9</v>
      </c>
      <c r="L1199" s="5" t="s">
        <v>17</v>
      </c>
      <c r="M1199" s="6">
        <v>1</v>
      </c>
      <c r="N1199" s="7">
        <v>146.46</v>
      </c>
      <c r="O1199" s="8">
        <v>0.15</v>
      </c>
      <c r="P1199" s="7">
        <v>80.760000000000005</v>
      </c>
      <c r="Q1199" s="7">
        <f t="shared" si="72"/>
        <v>124.491</v>
      </c>
      <c r="R1199" s="7">
        <f t="shared" si="73"/>
        <v>80.760000000000005</v>
      </c>
      <c r="S1199" s="7">
        <f t="shared" si="74"/>
        <v>43.730999999999995</v>
      </c>
      <c r="T1199" s="9">
        <f t="shared" si="75"/>
        <v>0.35127840566787955</v>
      </c>
      <c r="U1199" s="10">
        <f>YEAR(SalesDataTable[[#This Row],[Order Date]])</f>
        <v>2026</v>
      </c>
      <c r="V1199" s="9" t="str">
        <f>"Q"&amp;ROUNDUP(MONTH(SalesDataTable[[#This Row],[Order Date]])/3,0)</f>
        <v>Q2</v>
      </c>
      <c r="W1199" s="6">
        <f>MONTH(SalesDataTable[[#This Row],[Order Date]])</f>
        <v>6</v>
      </c>
      <c r="X1199" s="9" t="str">
        <f>TEXT(SalesDataTable[[#This Row],[Order Date]],"mmm")</f>
        <v>Jun</v>
      </c>
    </row>
    <row r="1200" spans="1:24" ht="15.5">
      <c r="A1200" s="3">
        <v>2190</v>
      </c>
      <c r="B1200" s="4">
        <v>46198</v>
      </c>
      <c r="C1200" s="12">
        <f>YEAR(SalesDataTable[[#This Row],[Order Date]])</f>
        <v>2026</v>
      </c>
      <c r="D1200" s="15" t="str">
        <f>"Q"&amp;ROUNDUP(MONTH(SalesDataTable[[#This Row],[Order Date]])/3,0)</f>
        <v>Q2</v>
      </c>
      <c r="E1200" s="12">
        <f>MONTH(SalesDataTable[[#This Row],[Order Date]])</f>
        <v>6</v>
      </c>
      <c r="F1200" s="12" t="str">
        <f>TEXT(SalesDataTable[[#This Row],[Order Date]], "mmm")</f>
        <v>Jun</v>
      </c>
      <c r="G1200" s="5" t="s">
        <v>6</v>
      </c>
      <c r="H1200" s="5" t="s">
        <v>27</v>
      </c>
      <c r="I1200" s="5" t="s">
        <v>19</v>
      </c>
      <c r="J1200" s="5" t="s">
        <v>16</v>
      </c>
      <c r="K1200" s="5" t="s">
        <v>4</v>
      </c>
      <c r="L1200" s="5" t="s">
        <v>22</v>
      </c>
      <c r="M1200" s="6">
        <v>5</v>
      </c>
      <c r="N1200" s="7">
        <v>50.78</v>
      </c>
      <c r="O1200" s="8">
        <v>0</v>
      </c>
      <c r="P1200" s="7">
        <v>22.68</v>
      </c>
      <c r="Q1200" s="7">
        <f t="shared" si="72"/>
        <v>253.9</v>
      </c>
      <c r="R1200" s="7">
        <f t="shared" si="73"/>
        <v>113.4</v>
      </c>
      <c r="S1200" s="7">
        <f t="shared" si="74"/>
        <v>140.5</v>
      </c>
      <c r="T1200" s="9">
        <f t="shared" si="75"/>
        <v>0.55336746750689247</v>
      </c>
      <c r="U1200" s="10">
        <f>YEAR(SalesDataTable[[#This Row],[Order Date]])</f>
        <v>2026</v>
      </c>
      <c r="V1200" s="9" t="str">
        <f>"Q"&amp;ROUNDUP(MONTH(SalesDataTable[[#This Row],[Order Date]])/3,0)</f>
        <v>Q2</v>
      </c>
      <c r="W1200" s="6">
        <f>MONTH(SalesDataTable[[#This Row],[Order Date]])</f>
        <v>6</v>
      </c>
      <c r="X1200" s="9" t="str">
        <f>TEXT(SalesDataTable[[#This Row],[Order Date]],"mmm")</f>
        <v>Jun</v>
      </c>
    </row>
    <row r="1201" spans="1:24" ht="15.5">
      <c r="A1201" s="3">
        <v>2664</v>
      </c>
      <c r="B1201" s="4">
        <v>46198</v>
      </c>
      <c r="C1201" s="12">
        <f>YEAR(SalesDataTable[[#This Row],[Order Date]])</f>
        <v>2026</v>
      </c>
      <c r="D1201" s="15" t="str">
        <f>"Q"&amp;ROUNDUP(MONTH(SalesDataTable[[#This Row],[Order Date]])/3,0)</f>
        <v>Q2</v>
      </c>
      <c r="E1201" s="12">
        <f>MONTH(SalesDataTable[[#This Row],[Order Date]])</f>
        <v>6</v>
      </c>
      <c r="F1201" s="12" t="str">
        <f>TEXT(SalesDataTable[[#This Row],[Order Date]], "mmm")</f>
        <v>Jun</v>
      </c>
      <c r="G1201" s="5" t="s">
        <v>11</v>
      </c>
      <c r="H1201" s="5" t="s">
        <v>39</v>
      </c>
      <c r="I1201" s="5" t="s">
        <v>28</v>
      </c>
      <c r="J1201" s="5" t="s">
        <v>3</v>
      </c>
      <c r="K1201" s="5" t="s">
        <v>14</v>
      </c>
      <c r="L1201" s="5" t="s">
        <v>32</v>
      </c>
      <c r="M1201" s="6">
        <v>3</v>
      </c>
      <c r="N1201" s="7">
        <v>47.61</v>
      </c>
      <c r="O1201" s="8">
        <v>0</v>
      </c>
      <c r="P1201" s="7">
        <v>18.21</v>
      </c>
      <c r="Q1201" s="7">
        <f t="shared" si="72"/>
        <v>142.82999999999998</v>
      </c>
      <c r="R1201" s="7">
        <f t="shared" si="73"/>
        <v>54.63</v>
      </c>
      <c r="S1201" s="7">
        <f t="shared" si="74"/>
        <v>88.199999999999989</v>
      </c>
      <c r="T1201" s="9">
        <f t="shared" si="75"/>
        <v>0.61751732829237549</v>
      </c>
      <c r="U1201" s="10">
        <f>YEAR(SalesDataTable[[#This Row],[Order Date]])</f>
        <v>2026</v>
      </c>
      <c r="V1201" s="9" t="str">
        <f>"Q"&amp;ROUNDUP(MONTH(SalesDataTable[[#This Row],[Order Date]])/3,0)</f>
        <v>Q2</v>
      </c>
      <c r="W1201" s="6">
        <f>MONTH(SalesDataTable[[#This Row],[Order Date]])</f>
        <v>6</v>
      </c>
      <c r="X1201" s="9" t="str">
        <f>TEXT(SalesDataTable[[#This Row],[Order Date]],"mmm")</f>
        <v>Jun</v>
      </c>
    </row>
    <row r="1202" spans="1:24" ht="15.5">
      <c r="A1202" s="3">
        <v>2992</v>
      </c>
      <c r="B1202" s="4">
        <v>46198</v>
      </c>
      <c r="C1202" s="12">
        <f>YEAR(SalesDataTable[[#This Row],[Order Date]])</f>
        <v>2026</v>
      </c>
      <c r="D1202" s="15" t="str">
        <f>"Q"&amp;ROUNDUP(MONTH(SalesDataTable[[#This Row],[Order Date]])/3,0)</f>
        <v>Q2</v>
      </c>
      <c r="E1202" s="12">
        <f>MONTH(SalesDataTable[[#This Row],[Order Date]])</f>
        <v>6</v>
      </c>
      <c r="F1202" s="12" t="str">
        <f>TEXT(SalesDataTable[[#This Row],[Order Date]], "mmm")</f>
        <v>Jun</v>
      </c>
      <c r="G1202" s="5" t="s">
        <v>11</v>
      </c>
      <c r="H1202" s="5" t="s">
        <v>52</v>
      </c>
      <c r="I1202" s="5" t="s">
        <v>2</v>
      </c>
      <c r="J1202" s="5" t="s">
        <v>13</v>
      </c>
      <c r="K1202" s="5" t="s">
        <v>4</v>
      </c>
      <c r="L1202" s="5" t="s">
        <v>22</v>
      </c>
      <c r="M1202" s="6">
        <v>1</v>
      </c>
      <c r="N1202" s="7">
        <v>50.75</v>
      </c>
      <c r="O1202" s="8">
        <v>0.1</v>
      </c>
      <c r="P1202" s="7">
        <v>22.94</v>
      </c>
      <c r="Q1202" s="7">
        <f t="shared" si="72"/>
        <v>45.675000000000004</v>
      </c>
      <c r="R1202" s="7">
        <f t="shared" si="73"/>
        <v>22.94</v>
      </c>
      <c r="S1202" s="7">
        <f t="shared" si="74"/>
        <v>22.735000000000003</v>
      </c>
      <c r="T1202" s="9">
        <f t="shared" si="75"/>
        <v>0.49775588396278053</v>
      </c>
      <c r="U1202" s="10">
        <f>YEAR(SalesDataTable[[#This Row],[Order Date]])</f>
        <v>2026</v>
      </c>
      <c r="V1202" s="9" t="str">
        <f>"Q"&amp;ROUNDUP(MONTH(SalesDataTable[[#This Row],[Order Date]])/3,0)</f>
        <v>Q2</v>
      </c>
      <c r="W1202" s="6">
        <f>MONTH(SalesDataTable[[#This Row],[Order Date]])</f>
        <v>6</v>
      </c>
      <c r="X1202" s="9" t="str">
        <f>TEXT(SalesDataTable[[#This Row],[Order Date]],"mmm")</f>
        <v>Jun</v>
      </c>
    </row>
    <row r="1203" spans="1:24" ht="15.5">
      <c r="A1203" s="3">
        <v>3120</v>
      </c>
      <c r="B1203" s="4">
        <v>46198</v>
      </c>
      <c r="C1203" s="12">
        <f>YEAR(SalesDataTable[[#This Row],[Order Date]])</f>
        <v>2026</v>
      </c>
      <c r="D1203" s="15" t="str">
        <f>"Q"&amp;ROUNDUP(MONTH(SalesDataTable[[#This Row],[Order Date]])/3,0)</f>
        <v>Q2</v>
      </c>
      <c r="E1203" s="12">
        <f>MONTH(SalesDataTable[[#This Row],[Order Date]])</f>
        <v>6</v>
      </c>
      <c r="F1203" s="12" t="str">
        <f>TEXT(SalesDataTable[[#This Row],[Order Date]], "mmm")</f>
        <v>Jun</v>
      </c>
      <c r="G1203" s="5" t="s">
        <v>11</v>
      </c>
      <c r="H1203" s="5" t="s">
        <v>25</v>
      </c>
      <c r="I1203" s="5" t="s">
        <v>28</v>
      </c>
      <c r="J1203" s="5" t="s">
        <v>3</v>
      </c>
      <c r="K1203" s="5" t="s">
        <v>34</v>
      </c>
      <c r="L1203" s="5" t="s">
        <v>45</v>
      </c>
      <c r="M1203" s="6">
        <v>1</v>
      </c>
      <c r="N1203" s="7">
        <v>50.33</v>
      </c>
      <c r="O1203" s="8">
        <v>0</v>
      </c>
      <c r="P1203" s="7">
        <v>21.66</v>
      </c>
      <c r="Q1203" s="7">
        <f t="shared" si="72"/>
        <v>50.33</v>
      </c>
      <c r="R1203" s="7">
        <f t="shared" si="73"/>
        <v>21.66</v>
      </c>
      <c r="S1203" s="7">
        <f t="shared" si="74"/>
        <v>28.669999999999998</v>
      </c>
      <c r="T1203" s="9">
        <f t="shared" si="75"/>
        <v>0.56964037353467112</v>
      </c>
      <c r="U1203" s="10">
        <f>YEAR(SalesDataTable[[#This Row],[Order Date]])</f>
        <v>2026</v>
      </c>
      <c r="V1203" s="9" t="str">
        <f>"Q"&amp;ROUNDUP(MONTH(SalesDataTable[[#This Row],[Order Date]])/3,0)</f>
        <v>Q2</v>
      </c>
      <c r="W1203" s="6">
        <f>MONTH(SalesDataTable[[#This Row],[Order Date]])</f>
        <v>6</v>
      </c>
      <c r="X1203" s="9" t="str">
        <f>TEXT(SalesDataTable[[#This Row],[Order Date]],"mmm")</f>
        <v>Jun</v>
      </c>
    </row>
    <row r="1204" spans="1:24" ht="15.5">
      <c r="A1204" s="3">
        <v>189</v>
      </c>
      <c r="B1204" s="4">
        <v>46199</v>
      </c>
      <c r="C1204" s="12">
        <f>YEAR(SalesDataTable[[#This Row],[Order Date]])</f>
        <v>2026</v>
      </c>
      <c r="D1204" s="15" t="str">
        <f>"Q"&amp;ROUNDUP(MONTH(SalesDataTable[[#This Row],[Order Date]])/3,0)</f>
        <v>Q2</v>
      </c>
      <c r="E1204" s="12">
        <f>MONTH(SalesDataTable[[#This Row],[Order Date]])</f>
        <v>6</v>
      </c>
      <c r="F1204" s="12" t="str">
        <f>TEXT(SalesDataTable[[#This Row],[Order Date]], "mmm")</f>
        <v>Jun</v>
      </c>
      <c r="G1204" s="5" t="s">
        <v>11</v>
      </c>
      <c r="H1204" s="5" t="s">
        <v>39</v>
      </c>
      <c r="I1204" s="5" t="s">
        <v>2</v>
      </c>
      <c r="J1204" s="5" t="s">
        <v>16</v>
      </c>
      <c r="K1204" s="5" t="s">
        <v>14</v>
      </c>
      <c r="L1204" s="5" t="s">
        <v>32</v>
      </c>
      <c r="M1204" s="6">
        <v>1</v>
      </c>
      <c r="N1204" s="7">
        <v>47.5</v>
      </c>
      <c r="O1204" s="8">
        <v>0.1</v>
      </c>
      <c r="P1204" s="7">
        <v>18.8</v>
      </c>
      <c r="Q1204" s="7">
        <f t="shared" si="72"/>
        <v>42.75</v>
      </c>
      <c r="R1204" s="7">
        <f t="shared" si="73"/>
        <v>18.8</v>
      </c>
      <c r="S1204" s="7">
        <f t="shared" si="74"/>
        <v>23.95</v>
      </c>
      <c r="T1204" s="9">
        <f t="shared" si="75"/>
        <v>0.56023391812865497</v>
      </c>
      <c r="U1204" s="10">
        <f>YEAR(SalesDataTable[[#This Row],[Order Date]])</f>
        <v>2026</v>
      </c>
      <c r="V1204" s="9" t="str">
        <f>"Q"&amp;ROUNDUP(MONTH(SalesDataTable[[#This Row],[Order Date]])/3,0)</f>
        <v>Q2</v>
      </c>
      <c r="W1204" s="6">
        <f>MONTH(SalesDataTable[[#This Row],[Order Date]])</f>
        <v>6</v>
      </c>
      <c r="X1204" s="9" t="str">
        <f>TEXT(SalesDataTable[[#This Row],[Order Date]],"mmm")</f>
        <v>Jun</v>
      </c>
    </row>
    <row r="1205" spans="1:24" ht="15.5">
      <c r="A1205" s="3">
        <v>927</v>
      </c>
      <c r="B1205" s="4">
        <v>46199</v>
      </c>
      <c r="C1205" s="12">
        <f>YEAR(SalesDataTable[[#This Row],[Order Date]])</f>
        <v>2026</v>
      </c>
      <c r="D1205" s="15" t="str">
        <f>"Q"&amp;ROUNDUP(MONTH(SalesDataTable[[#This Row],[Order Date]])/3,0)</f>
        <v>Q2</v>
      </c>
      <c r="E1205" s="12">
        <f>MONTH(SalesDataTable[[#This Row],[Order Date]])</f>
        <v>6</v>
      </c>
      <c r="F1205" s="12" t="str">
        <f>TEXT(SalesDataTable[[#This Row],[Order Date]], "mmm")</f>
        <v>Jun</v>
      </c>
      <c r="G1205" s="5" t="s">
        <v>11</v>
      </c>
      <c r="H1205" s="5" t="s">
        <v>39</v>
      </c>
      <c r="I1205" s="5" t="s">
        <v>28</v>
      </c>
      <c r="J1205" s="5" t="s">
        <v>3</v>
      </c>
      <c r="K1205" s="5" t="s">
        <v>14</v>
      </c>
      <c r="L1205" s="5" t="s">
        <v>44</v>
      </c>
      <c r="M1205" s="6">
        <v>2</v>
      </c>
      <c r="N1205" s="7">
        <v>130.33000000000001</v>
      </c>
      <c r="O1205" s="8">
        <v>0.1</v>
      </c>
      <c r="P1205" s="7">
        <v>67.319999999999993</v>
      </c>
      <c r="Q1205" s="7">
        <f t="shared" si="72"/>
        <v>234.59400000000002</v>
      </c>
      <c r="R1205" s="7">
        <f t="shared" si="73"/>
        <v>134.63999999999999</v>
      </c>
      <c r="S1205" s="7">
        <f t="shared" si="74"/>
        <v>99.954000000000036</v>
      </c>
      <c r="T1205" s="9">
        <f t="shared" si="75"/>
        <v>0.42607227806337772</v>
      </c>
      <c r="U1205" s="10">
        <f>YEAR(SalesDataTable[[#This Row],[Order Date]])</f>
        <v>2026</v>
      </c>
      <c r="V1205" s="9" t="str">
        <f>"Q"&amp;ROUNDUP(MONTH(SalesDataTable[[#This Row],[Order Date]])/3,0)</f>
        <v>Q2</v>
      </c>
      <c r="W1205" s="6">
        <f>MONTH(SalesDataTable[[#This Row],[Order Date]])</f>
        <v>6</v>
      </c>
      <c r="X1205" s="9" t="str">
        <f>TEXT(SalesDataTable[[#This Row],[Order Date]],"mmm")</f>
        <v>Jun</v>
      </c>
    </row>
    <row r="1206" spans="1:24" ht="15.5">
      <c r="A1206" s="3">
        <v>1388</v>
      </c>
      <c r="B1206" s="4">
        <v>46199</v>
      </c>
      <c r="C1206" s="12">
        <f>YEAR(SalesDataTable[[#This Row],[Order Date]])</f>
        <v>2026</v>
      </c>
      <c r="D1206" s="15" t="str">
        <f>"Q"&amp;ROUNDUP(MONTH(SalesDataTable[[#This Row],[Order Date]])/3,0)</f>
        <v>Q2</v>
      </c>
      <c r="E1206" s="12">
        <f>MONTH(SalesDataTable[[#This Row],[Order Date]])</f>
        <v>6</v>
      </c>
      <c r="F1206" s="12" t="str">
        <f>TEXT(SalesDataTable[[#This Row],[Order Date]], "mmm")</f>
        <v>Jun</v>
      </c>
      <c r="G1206" s="5" t="s">
        <v>6</v>
      </c>
      <c r="H1206" s="5" t="s">
        <v>49</v>
      </c>
      <c r="I1206" s="5" t="s">
        <v>2</v>
      </c>
      <c r="J1206" s="5" t="s">
        <v>3</v>
      </c>
      <c r="K1206" s="5" t="s">
        <v>9</v>
      </c>
      <c r="L1206" s="5" t="s">
        <v>37</v>
      </c>
      <c r="M1206" s="6">
        <v>3</v>
      </c>
      <c r="N1206" s="7">
        <v>156.76</v>
      </c>
      <c r="O1206" s="8">
        <v>0.05</v>
      </c>
      <c r="P1206" s="7">
        <v>78.63</v>
      </c>
      <c r="Q1206" s="7">
        <f t="shared" si="72"/>
        <v>446.76599999999996</v>
      </c>
      <c r="R1206" s="7">
        <f t="shared" si="73"/>
        <v>235.89</v>
      </c>
      <c r="S1206" s="7">
        <f t="shared" si="74"/>
        <v>210.87599999999998</v>
      </c>
      <c r="T1206" s="9">
        <f t="shared" si="75"/>
        <v>0.47200547937846654</v>
      </c>
      <c r="U1206" s="10">
        <f>YEAR(SalesDataTable[[#This Row],[Order Date]])</f>
        <v>2026</v>
      </c>
      <c r="V1206" s="9" t="str">
        <f>"Q"&amp;ROUNDUP(MONTH(SalesDataTable[[#This Row],[Order Date]])/3,0)</f>
        <v>Q2</v>
      </c>
      <c r="W1206" s="6">
        <f>MONTH(SalesDataTable[[#This Row],[Order Date]])</f>
        <v>6</v>
      </c>
      <c r="X1206" s="9" t="str">
        <f>TEXT(SalesDataTable[[#This Row],[Order Date]],"mmm")</f>
        <v>Jun</v>
      </c>
    </row>
    <row r="1207" spans="1:24" ht="15.5">
      <c r="A1207" s="3">
        <v>3932</v>
      </c>
      <c r="B1207" s="4">
        <v>46199</v>
      </c>
      <c r="C1207" s="12">
        <f>YEAR(SalesDataTable[[#This Row],[Order Date]])</f>
        <v>2026</v>
      </c>
      <c r="D1207" s="15" t="str">
        <f>"Q"&amp;ROUNDUP(MONTH(SalesDataTable[[#This Row],[Order Date]])/3,0)</f>
        <v>Q2</v>
      </c>
      <c r="E1207" s="12">
        <f>MONTH(SalesDataTable[[#This Row],[Order Date]])</f>
        <v>6</v>
      </c>
      <c r="F1207" s="12" t="str">
        <f>TEXT(SalesDataTable[[#This Row],[Order Date]], "mmm")</f>
        <v>Jun</v>
      </c>
      <c r="G1207" s="5" t="s">
        <v>11</v>
      </c>
      <c r="H1207" s="5" t="s">
        <v>39</v>
      </c>
      <c r="I1207" s="5" t="s">
        <v>2</v>
      </c>
      <c r="J1207" s="5" t="s">
        <v>13</v>
      </c>
      <c r="K1207" s="5" t="s">
        <v>34</v>
      </c>
      <c r="L1207" s="5" t="s">
        <v>42</v>
      </c>
      <c r="M1207" s="6">
        <v>4</v>
      </c>
      <c r="N1207" s="7">
        <v>35.770000000000003</v>
      </c>
      <c r="O1207" s="8">
        <v>0</v>
      </c>
      <c r="P1207" s="7">
        <v>13.75</v>
      </c>
      <c r="Q1207" s="7">
        <f t="shared" si="72"/>
        <v>143.08000000000001</v>
      </c>
      <c r="R1207" s="7">
        <f t="shared" si="73"/>
        <v>55</v>
      </c>
      <c r="S1207" s="7">
        <f t="shared" si="74"/>
        <v>88.080000000000013</v>
      </c>
      <c r="T1207" s="9">
        <f t="shared" si="75"/>
        <v>0.61559966452334358</v>
      </c>
      <c r="U1207" s="10">
        <f>YEAR(SalesDataTable[[#This Row],[Order Date]])</f>
        <v>2026</v>
      </c>
      <c r="V1207" s="9" t="str">
        <f>"Q"&amp;ROUNDUP(MONTH(SalesDataTable[[#This Row],[Order Date]])/3,0)</f>
        <v>Q2</v>
      </c>
      <c r="W1207" s="6">
        <f>MONTH(SalesDataTable[[#This Row],[Order Date]])</f>
        <v>6</v>
      </c>
      <c r="X1207" s="9" t="str">
        <f>TEXT(SalesDataTable[[#This Row],[Order Date]],"mmm")</f>
        <v>Jun</v>
      </c>
    </row>
    <row r="1208" spans="1:24" ht="15.5">
      <c r="A1208" s="3">
        <v>4008</v>
      </c>
      <c r="B1208" s="4">
        <v>46199</v>
      </c>
      <c r="C1208" s="12">
        <f>YEAR(SalesDataTable[[#This Row],[Order Date]])</f>
        <v>2026</v>
      </c>
      <c r="D1208" s="15" t="str">
        <f>"Q"&amp;ROUNDUP(MONTH(SalesDataTable[[#This Row],[Order Date]])/3,0)</f>
        <v>Q2</v>
      </c>
      <c r="E1208" s="12">
        <f>MONTH(SalesDataTable[[#This Row],[Order Date]])</f>
        <v>6</v>
      </c>
      <c r="F1208" s="12" t="str">
        <f>TEXT(SalesDataTable[[#This Row],[Order Date]], "mmm")</f>
        <v>Jun</v>
      </c>
      <c r="G1208" s="5" t="s">
        <v>6</v>
      </c>
      <c r="H1208" s="5" t="s">
        <v>49</v>
      </c>
      <c r="I1208" s="5" t="s">
        <v>2</v>
      </c>
      <c r="J1208" s="5" t="s">
        <v>3</v>
      </c>
      <c r="K1208" s="5" t="s">
        <v>4</v>
      </c>
      <c r="L1208" s="5" t="s">
        <v>30</v>
      </c>
      <c r="M1208" s="6">
        <v>2</v>
      </c>
      <c r="N1208" s="7">
        <v>102.49</v>
      </c>
      <c r="O1208" s="8">
        <v>0</v>
      </c>
      <c r="P1208" s="7">
        <v>50.07</v>
      </c>
      <c r="Q1208" s="7">
        <f t="shared" si="72"/>
        <v>204.98</v>
      </c>
      <c r="R1208" s="7">
        <f t="shared" si="73"/>
        <v>100.14</v>
      </c>
      <c r="S1208" s="7">
        <f t="shared" si="74"/>
        <v>104.83999999999999</v>
      </c>
      <c r="T1208" s="9">
        <f t="shared" si="75"/>
        <v>0.51146453312518292</v>
      </c>
      <c r="U1208" s="10">
        <f>YEAR(SalesDataTable[[#This Row],[Order Date]])</f>
        <v>2026</v>
      </c>
      <c r="V1208" s="9" t="str">
        <f>"Q"&amp;ROUNDUP(MONTH(SalesDataTable[[#This Row],[Order Date]])/3,0)</f>
        <v>Q2</v>
      </c>
      <c r="W1208" s="6">
        <f>MONTH(SalesDataTable[[#This Row],[Order Date]])</f>
        <v>6</v>
      </c>
      <c r="X1208" s="9" t="str">
        <f>TEXT(SalesDataTable[[#This Row],[Order Date]],"mmm")</f>
        <v>Jun</v>
      </c>
    </row>
    <row r="1209" spans="1:24" ht="15.5">
      <c r="A1209" s="3">
        <v>4701</v>
      </c>
      <c r="B1209" s="4">
        <v>46199</v>
      </c>
      <c r="C1209" s="12">
        <f>YEAR(SalesDataTable[[#This Row],[Order Date]])</f>
        <v>2026</v>
      </c>
      <c r="D1209" s="15" t="str">
        <f>"Q"&amp;ROUNDUP(MONTH(SalesDataTable[[#This Row],[Order Date]])/3,0)</f>
        <v>Q2</v>
      </c>
      <c r="E1209" s="12">
        <f>MONTH(SalesDataTable[[#This Row],[Order Date]])</f>
        <v>6</v>
      </c>
      <c r="F1209" s="12" t="str">
        <f>TEXT(SalesDataTable[[#This Row],[Order Date]], "mmm")</f>
        <v>Jun</v>
      </c>
      <c r="G1209" s="5" t="s">
        <v>0</v>
      </c>
      <c r="H1209" s="5" t="s">
        <v>1</v>
      </c>
      <c r="I1209" s="5" t="s">
        <v>8</v>
      </c>
      <c r="J1209" s="5" t="s">
        <v>16</v>
      </c>
      <c r="K1209" s="5" t="s">
        <v>4</v>
      </c>
      <c r="L1209" s="5" t="s">
        <v>5</v>
      </c>
      <c r="M1209" s="6">
        <v>8</v>
      </c>
      <c r="N1209" s="7">
        <v>82.47</v>
      </c>
      <c r="O1209" s="8">
        <v>0.15</v>
      </c>
      <c r="P1209" s="7">
        <v>42.58</v>
      </c>
      <c r="Q1209" s="7">
        <f t="shared" si="72"/>
        <v>560.79599999999994</v>
      </c>
      <c r="R1209" s="7">
        <f t="shared" si="73"/>
        <v>340.64</v>
      </c>
      <c r="S1209" s="7">
        <f t="shared" si="74"/>
        <v>220.15599999999995</v>
      </c>
      <c r="T1209" s="9">
        <f t="shared" si="75"/>
        <v>0.39257769313618496</v>
      </c>
      <c r="U1209" s="10">
        <f>YEAR(SalesDataTable[[#This Row],[Order Date]])</f>
        <v>2026</v>
      </c>
      <c r="V1209" s="9" t="str">
        <f>"Q"&amp;ROUNDUP(MONTH(SalesDataTable[[#This Row],[Order Date]])/3,0)</f>
        <v>Q2</v>
      </c>
      <c r="W1209" s="6">
        <f>MONTH(SalesDataTable[[#This Row],[Order Date]])</f>
        <v>6</v>
      </c>
      <c r="X1209" s="9" t="str">
        <f>TEXT(SalesDataTable[[#This Row],[Order Date]],"mmm")</f>
        <v>Jun</v>
      </c>
    </row>
    <row r="1210" spans="1:24" ht="15.5">
      <c r="A1210" s="3">
        <v>4805</v>
      </c>
      <c r="B1210" s="4">
        <v>46199</v>
      </c>
      <c r="C1210" s="12">
        <f>YEAR(SalesDataTable[[#This Row],[Order Date]])</f>
        <v>2026</v>
      </c>
      <c r="D1210" s="15" t="str">
        <f>"Q"&amp;ROUNDUP(MONTH(SalesDataTable[[#This Row],[Order Date]])/3,0)</f>
        <v>Q2</v>
      </c>
      <c r="E1210" s="12">
        <f>MONTH(SalesDataTable[[#This Row],[Order Date]])</f>
        <v>6</v>
      </c>
      <c r="F1210" s="12" t="str">
        <f>TEXT(SalesDataTable[[#This Row],[Order Date]], "mmm")</f>
        <v>Jun</v>
      </c>
      <c r="G1210" s="5" t="s">
        <v>11</v>
      </c>
      <c r="H1210" s="5" t="s">
        <v>39</v>
      </c>
      <c r="I1210" s="5" t="s">
        <v>2</v>
      </c>
      <c r="J1210" s="5" t="s">
        <v>3</v>
      </c>
      <c r="K1210" s="5" t="s">
        <v>23</v>
      </c>
      <c r="L1210" s="5" t="s">
        <v>51</v>
      </c>
      <c r="M1210" s="6">
        <v>1</v>
      </c>
      <c r="N1210" s="7">
        <v>121.44</v>
      </c>
      <c r="O1210" s="8">
        <v>0</v>
      </c>
      <c r="P1210" s="7">
        <v>62.34</v>
      </c>
      <c r="Q1210" s="7">
        <f t="shared" si="72"/>
        <v>121.44</v>
      </c>
      <c r="R1210" s="7">
        <f t="shared" si="73"/>
        <v>62.34</v>
      </c>
      <c r="S1210" s="7">
        <f t="shared" si="74"/>
        <v>59.099999999999994</v>
      </c>
      <c r="T1210" s="9">
        <f t="shared" si="75"/>
        <v>0.48666007905138337</v>
      </c>
      <c r="U1210" s="10">
        <f>YEAR(SalesDataTable[[#This Row],[Order Date]])</f>
        <v>2026</v>
      </c>
      <c r="V1210" s="9" t="str">
        <f>"Q"&amp;ROUNDUP(MONTH(SalesDataTable[[#This Row],[Order Date]])/3,0)</f>
        <v>Q2</v>
      </c>
      <c r="W1210" s="6">
        <f>MONTH(SalesDataTable[[#This Row],[Order Date]])</f>
        <v>6</v>
      </c>
      <c r="X1210" s="9" t="str">
        <f>TEXT(SalesDataTable[[#This Row],[Order Date]],"mmm")</f>
        <v>Jun</v>
      </c>
    </row>
    <row r="1211" spans="1:24" ht="15.5">
      <c r="A1211" s="3">
        <v>912</v>
      </c>
      <c r="B1211" s="4">
        <v>46200</v>
      </c>
      <c r="C1211" s="12">
        <f>YEAR(SalesDataTable[[#This Row],[Order Date]])</f>
        <v>2026</v>
      </c>
      <c r="D1211" s="15" t="str">
        <f>"Q"&amp;ROUNDUP(MONTH(SalesDataTable[[#This Row],[Order Date]])/3,0)</f>
        <v>Q2</v>
      </c>
      <c r="E1211" s="12">
        <f>MONTH(SalesDataTable[[#This Row],[Order Date]])</f>
        <v>6</v>
      </c>
      <c r="F1211" s="12" t="str">
        <f>TEXT(SalesDataTable[[#This Row],[Order Date]], "mmm")</f>
        <v>Jun</v>
      </c>
      <c r="G1211" s="5" t="s">
        <v>0</v>
      </c>
      <c r="H1211" s="5" t="s">
        <v>1</v>
      </c>
      <c r="I1211" s="5" t="s">
        <v>28</v>
      </c>
      <c r="J1211" s="5" t="s">
        <v>13</v>
      </c>
      <c r="K1211" s="5" t="s">
        <v>14</v>
      </c>
      <c r="L1211" s="5" t="s">
        <v>32</v>
      </c>
      <c r="M1211" s="6">
        <v>4</v>
      </c>
      <c r="N1211" s="7">
        <v>46.44</v>
      </c>
      <c r="O1211" s="8">
        <v>0.05</v>
      </c>
      <c r="P1211" s="7">
        <v>18.2</v>
      </c>
      <c r="Q1211" s="7">
        <f t="shared" si="72"/>
        <v>176.47199999999998</v>
      </c>
      <c r="R1211" s="7">
        <f t="shared" si="73"/>
        <v>72.8</v>
      </c>
      <c r="S1211" s="7">
        <f t="shared" si="74"/>
        <v>103.67199999999998</v>
      </c>
      <c r="T1211" s="9">
        <f t="shared" si="75"/>
        <v>0.58746996690693143</v>
      </c>
      <c r="U1211" s="10">
        <f>YEAR(SalesDataTable[[#This Row],[Order Date]])</f>
        <v>2026</v>
      </c>
      <c r="V1211" s="9" t="str">
        <f>"Q"&amp;ROUNDUP(MONTH(SalesDataTable[[#This Row],[Order Date]])/3,0)</f>
        <v>Q2</v>
      </c>
      <c r="W1211" s="6">
        <f>MONTH(SalesDataTable[[#This Row],[Order Date]])</f>
        <v>6</v>
      </c>
      <c r="X1211" s="9" t="str">
        <f>TEXT(SalesDataTable[[#This Row],[Order Date]],"mmm")</f>
        <v>Jun</v>
      </c>
    </row>
    <row r="1212" spans="1:24" ht="15.5">
      <c r="A1212" s="3">
        <v>1837</v>
      </c>
      <c r="B1212" s="4">
        <v>46200</v>
      </c>
      <c r="C1212" s="12">
        <f>YEAR(SalesDataTable[[#This Row],[Order Date]])</f>
        <v>2026</v>
      </c>
      <c r="D1212" s="15" t="str">
        <f>"Q"&amp;ROUNDUP(MONTH(SalesDataTable[[#This Row],[Order Date]])/3,0)</f>
        <v>Q2</v>
      </c>
      <c r="E1212" s="12">
        <f>MONTH(SalesDataTable[[#This Row],[Order Date]])</f>
        <v>6</v>
      </c>
      <c r="F1212" s="12" t="str">
        <f>TEXT(SalesDataTable[[#This Row],[Order Date]], "mmm")</f>
        <v>Jun</v>
      </c>
      <c r="G1212" s="5" t="s">
        <v>0</v>
      </c>
      <c r="H1212" s="5" t="s">
        <v>1</v>
      </c>
      <c r="I1212" s="5" t="s">
        <v>28</v>
      </c>
      <c r="J1212" s="5" t="s">
        <v>16</v>
      </c>
      <c r="K1212" s="5" t="s">
        <v>23</v>
      </c>
      <c r="L1212" s="5" t="s">
        <v>29</v>
      </c>
      <c r="M1212" s="6">
        <v>2</v>
      </c>
      <c r="N1212" s="7">
        <v>194.13</v>
      </c>
      <c r="O1212" s="8">
        <v>0.1</v>
      </c>
      <c r="P1212" s="7">
        <v>106.51</v>
      </c>
      <c r="Q1212" s="7">
        <f t="shared" si="72"/>
        <v>349.43400000000003</v>
      </c>
      <c r="R1212" s="7">
        <f t="shared" si="73"/>
        <v>213.02</v>
      </c>
      <c r="S1212" s="7">
        <f t="shared" si="74"/>
        <v>136.41400000000002</v>
      </c>
      <c r="T1212" s="9">
        <f t="shared" si="75"/>
        <v>0.39038559499075648</v>
      </c>
      <c r="U1212" s="10">
        <f>YEAR(SalesDataTable[[#This Row],[Order Date]])</f>
        <v>2026</v>
      </c>
      <c r="V1212" s="9" t="str">
        <f>"Q"&amp;ROUNDUP(MONTH(SalesDataTable[[#This Row],[Order Date]])/3,0)</f>
        <v>Q2</v>
      </c>
      <c r="W1212" s="6">
        <f>MONTH(SalesDataTable[[#This Row],[Order Date]])</f>
        <v>6</v>
      </c>
      <c r="X1212" s="9" t="str">
        <f>TEXT(SalesDataTable[[#This Row],[Order Date]],"mmm")</f>
        <v>Jun</v>
      </c>
    </row>
    <row r="1213" spans="1:24" ht="15.5">
      <c r="A1213" s="3">
        <v>2216</v>
      </c>
      <c r="B1213" s="4">
        <v>46200</v>
      </c>
      <c r="C1213" s="12">
        <f>YEAR(SalesDataTable[[#This Row],[Order Date]])</f>
        <v>2026</v>
      </c>
      <c r="D1213" s="15" t="str">
        <f>"Q"&amp;ROUNDUP(MONTH(SalesDataTable[[#This Row],[Order Date]])/3,0)</f>
        <v>Q2</v>
      </c>
      <c r="E1213" s="12">
        <f>MONTH(SalesDataTable[[#This Row],[Order Date]])</f>
        <v>6</v>
      </c>
      <c r="F1213" s="12" t="str">
        <f>TEXT(SalesDataTable[[#This Row],[Order Date]], "mmm")</f>
        <v>Jun</v>
      </c>
      <c r="G1213" s="5" t="s">
        <v>0</v>
      </c>
      <c r="H1213" s="5" t="s">
        <v>36</v>
      </c>
      <c r="I1213" s="5" t="s">
        <v>2</v>
      </c>
      <c r="J1213" s="5" t="s">
        <v>16</v>
      </c>
      <c r="K1213" s="5" t="s">
        <v>4</v>
      </c>
      <c r="L1213" s="5" t="s">
        <v>5</v>
      </c>
      <c r="M1213" s="6">
        <v>4</v>
      </c>
      <c r="N1213" s="7">
        <v>81.86</v>
      </c>
      <c r="O1213" s="8">
        <v>0.05</v>
      </c>
      <c r="P1213" s="7">
        <v>42.22</v>
      </c>
      <c r="Q1213" s="7">
        <f t="shared" si="72"/>
        <v>311.06799999999998</v>
      </c>
      <c r="R1213" s="7">
        <f t="shared" si="73"/>
        <v>168.88</v>
      </c>
      <c r="S1213" s="7">
        <f t="shared" si="74"/>
        <v>142.18799999999999</v>
      </c>
      <c r="T1213" s="9">
        <f t="shared" si="75"/>
        <v>0.45709619761595532</v>
      </c>
      <c r="U1213" s="10">
        <f>YEAR(SalesDataTable[[#This Row],[Order Date]])</f>
        <v>2026</v>
      </c>
      <c r="V1213" s="9" t="str">
        <f>"Q"&amp;ROUNDUP(MONTH(SalesDataTable[[#This Row],[Order Date]])/3,0)</f>
        <v>Q2</v>
      </c>
      <c r="W1213" s="6">
        <f>MONTH(SalesDataTable[[#This Row],[Order Date]])</f>
        <v>6</v>
      </c>
      <c r="X1213" s="9" t="str">
        <f>TEXT(SalesDataTable[[#This Row],[Order Date]],"mmm")</f>
        <v>Jun</v>
      </c>
    </row>
    <row r="1214" spans="1:24" ht="15.5">
      <c r="A1214" s="3">
        <v>2451</v>
      </c>
      <c r="B1214" s="4">
        <v>46200</v>
      </c>
      <c r="C1214" s="12">
        <f>YEAR(SalesDataTable[[#This Row],[Order Date]])</f>
        <v>2026</v>
      </c>
      <c r="D1214" s="15" t="str">
        <f>"Q"&amp;ROUNDUP(MONTH(SalesDataTable[[#This Row],[Order Date]])/3,0)</f>
        <v>Q2</v>
      </c>
      <c r="E1214" s="12">
        <f>MONTH(SalesDataTable[[#This Row],[Order Date]])</f>
        <v>6</v>
      </c>
      <c r="F1214" s="12" t="str">
        <f>TEXT(SalesDataTable[[#This Row],[Order Date]], "mmm")</f>
        <v>Jun</v>
      </c>
      <c r="G1214" s="5" t="s">
        <v>0</v>
      </c>
      <c r="H1214" s="5" t="s">
        <v>36</v>
      </c>
      <c r="I1214" s="5" t="s">
        <v>8</v>
      </c>
      <c r="J1214" s="5" t="s">
        <v>16</v>
      </c>
      <c r="K1214" s="5" t="s">
        <v>14</v>
      </c>
      <c r="L1214" s="5" t="s">
        <v>48</v>
      </c>
      <c r="M1214" s="6">
        <v>4</v>
      </c>
      <c r="N1214" s="7">
        <v>162.61000000000001</v>
      </c>
      <c r="O1214" s="8">
        <v>0.05</v>
      </c>
      <c r="P1214" s="7">
        <v>88.64</v>
      </c>
      <c r="Q1214" s="7">
        <f t="shared" si="72"/>
        <v>617.91800000000001</v>
      </c>
      <c r="R1214" s="7">
        <f t="shared" si="73"/>
        <v>354.56</v>
      </c>
      <c r="S1214" s="7">
        <f t="shared" si="74"/>
        <v>263.358</v>
      </c>
      <c r="T1214" s="9">
        <f t="shared" si="75"/>
        <v>0.4262021821665658</v>
      </c>
      <c r="U1214" s="10">
        <f>YEAR(SalesDataTable[[#This Row],[Order Date]])</f>
        <v>2026</v>
      </c>
      <c r="V1214" s="9" t="str">
        <f>"Q"&amp;ROUNDUP(MONTH(SalesDataTable[[#This Row],[Order Date]])/3,0)</f>
        <v>Q2</v>
      </c>
      <c r="W1214" s="6">
        <f>MONTH(SalesDataTable[[#This Row],[Order Date]])</f>
        <v>6</v>
      </c>
      <c r="X1214" s="9" t="str">
        <f>TEXT(SalesDataTable[[#This Row],[Order Date]],"mmm")</f>
        <v>Jun</v>
      </c>
    </row>
    <row r="1215" spans="1:24" ht="15.5">
      <c r="A1215" s="3">
        <v>2874</v>
      </c>
      <c r="B1215" s="4">
        <v>46200</v>
      </c>
      <c r="C1215" s="12">
        <f>YEAR(SalesDataTable[[#This Row],[Order Date]])</f>
        <v>2026</v>
      </c>
      <c r="D1215" s="15" t="str">
        <f>"Q"&amp;ROUNDUP(MONTH(SalesDataTable[[#This Row],[Order Date]])/3,0)</f>
        <v>Q2</v>
      </c>
      <c r="E1215" s="12">
        <f>MONTH(SalesDataTable[[#This Row],[Order Date]])</f>
        <v>6</v>
      </c>
      <c r="F1215" s="12" t="str">
        <f>TEXT(SalesDataTable[[#This Row],[Order Date]], "mmm")</f>
        <v>Jun</v>
      </c>
      <c r="G1215" s="5" t="s">
        <v>6</v>
      </c>
      <c r="H1215" s="5" t="s">
        <v>43</v>
      </c>
      <c r="I1215" s="5" t="s">
        <v>19</v>
      </c>
      <c r="J1215" s="5" t="s">
        <v>13</v>
      </c>
      <c r="K1215" s="5" t="s">
        <v>4</v>
      </c>
      <c r="L1215" s="5" t="s">
        <v>26</v>
      </c>
      <c r="M1215" s="6">
        <v>1</v>
      </c>
      <c r="N1215" s="7">
        <v>40.26</v>
      </c>
      <c r="O1215" s="8">
        <v>0</v>
      </c>
      <c r="P1215" s="7">
        <v>16.62</v>
      </c>
      <c r="Q1215" s="7">
        <f t="shared" si="72"/>
        <v>40.26</v>
      </c>
      <c r="R1215" s="7">
        <f t="shared" si="73"/>
        <v>16.62</v>
      </c>
      <c r="S1215" s="7">
        <f t="shared" si="74"/>
        <v>23.639999999999997</v>
      </c>
      <c r="T1215" s="9">
        <f t="shared" si="75"/>
        <v>0.58718330849478384</v>
      </c>
      <c r="U1215" s="10">
        <f>YEAR(SalesDataTable[[#This Row],[Order Date]])</f>
        <v>2026</v>
      </c>
      <c r="V1215" s="9" t="str">
        <f>"Q"&amp;ROUNDUP(MONTH(SalesDataTable[[#This Row],[Order Date]])/3,0)</f>
        <v>Q2</v>
      </c>
      <c r="W1215" s="6">
        <f>MONTH(SalesDataTable[[#This Row],[Order Date]])</f>
        <v>6</v>
      </c>
      <c r="X1215" s="9" t="str">
        <f>TEXT(SalesDataTable[[#This Row],[Order Date]],"mmm")</f>
        <v>Jun</v>
      </c>
    </row>
    <row r="1216" spans="1:24" ht="15.5">
      <c r="A1216" s="3">
        <v>2885</v>
      </c>
      <c r="B1216" s="4">
        <v>46200</v>
      </c>
      <c r="C1216" s="12">
        <f>YEAR(SalesDataTable[[#This Row],[Order Date]])</f>
        <v>2026</v>
      </c>
      <c r="D1216" s="15" t="str">
        <f>"Q"&amp;ROUNDUP(MONTH(SalesDataTable[[#This Row],[Order Date]])/3,0)</f>
        <v>Q2</v>
      </c>
      <c r="E1216" s="12">
        <f>MONTH(SalesDataTable[[#This Row],[Order Date]])</f>
        <v>6</v>
      </c>
      <c r="F1216" s="12" t="str">
        <f>TEXT(SalesDataTable[[#This Row],[Order Date]], "mmm")</f>
        <v>Jun</v>
      </c>
      <c r="G1216" s="5" t="s">
        <v>0</v>
      </c>
      <c r="H1216" s="5" t="s">
        <v>1</v>
      </c>
      <c r="I1216" s="5" t="s">
        <v>2</v>
      </c>
      <c r="J1216" s="5" t="s">
        <v>16</v>
      </c>
      <c r="K1216" s="5" t="s">
        <v>14</v>
      </c>
      <c r="L1216" s="5" t="s">
        <v>32</v>
      </c>
      <c r="M1216" s="6">
        <v>1</v>
      </c>
      <c r="N1216" s="7">
        <v>47.23</v>
      </c>
      <c r="O1216" s="8">
        <v>0.1</v>
      </c>
      <c r="P1216" s="7">
        <v>17.829999999999998</v>
      </c>
      <c r="Q1216" s="7">
        <f t="shared" si="72"/>
        <v>42.506999999999998</v>
      </c>
      <c r="R1216" s="7">
        <f t="shared" si="73"/>
        <v>17.829999999999998</v>
      </c>
      <c r="S1216" s="7">
        <f t="shared" si="74"/>
        <v>24.677</v>
      </c>
      <c r="T1216" s="9">
        <f t="shared" si="75"/>
        <v>0.58053967581810062</v>
      </c>
      <c r="U1216" s="10">
        <f>YEAR(SalesDataTable[[#This Row],[Order Date]])</f>
        <v>2026</v>
      </c>
      <c r="V1216" s="9" t="str">
        <f>"Q"&amp;ROUNDUP(MONTH(SalesDataTable[[#This Row],[Order Date]])/3,0)</f>
        <v>Q2</v>
      </c>
      <c r="W1216" s="6">
        <f>MONTH(SalesDataTable[[#This Row],[Order Date]])</f>
        <v>6</v>
      </c>
      <c r="X1216" s="9" t="str">
        <f>TEXT(SalesDataTable[[#This Row],[Order Date]],"mmm")</f>
        <v>Jun</v>
      </c>
    </row>
    <row r="1217" spans="1:24" ht="15.5">
      <c r="A1217" s="3">
        <v>3014</v>
      </c>
      <c r="B1217" s="4">
        <v>46200</v>
      </c>
      <c r="C1217" s="12">
        <f>YEAR(SalesDataTable[[#This Row],[Order Date]])</f>
        <v>2026</v>
      </c>
      <c r="D1217" s="15" t="str">
        <f>"Q"&amp;ROUNDUP(MONTH(SalesDataTable[[#This Row],[Order Date]])/3,0)</f>
        <v>Q2</v>
      </c>
      <c r="E1217" s="12">
        <f>MONTH(SalesDataTable[[#This Row],[Order Date]])</f>
        <v>6</v>
      </c>
      <c r="F1217" s="12" t="str">
        <f>TEXT(SalesDataTable[[#This Row],[Order Date]], "mmm")</f>
        <v>Jun</v>
      </c>
      <c r="G1217" s="5" t="s">
        <v>11</v>
      </c>
      <c r="H1217" s="5" t="s">
        <v>39</v>
      </c>
      <c r="I1217" s="5" t="s">
        <v>2</v>
      </c>
      <c r="J1217" s="5" t="s">
        <v>13</v>
      </c>
      <c r="K1217" s="5" t="s">
        <v>34</v>
      </c>
      <c r="L1217" s="5" t="s">
        <v>45</v>
      </c>
      <c r="M1217" s="6">
        <v>1</v>
      </c>
      <c r="N1217" s="7">
        <v>50.13</v>
      </c>
      <c r="O1217" s="8">
        <v>0.15</v>
      </c>
      <c r="P1217" s="7">
        <v>22.22</v>
      </c>
      <c r="Q1217" s="7">
        <f t="shared" si="72"/>
        <v>42.610500000000002</v>
      </c>
      <c r="R1217" s="7">
        <f t="shared" si="73"/>
        <v>22.22</v>
      </c>
      <c r="S1217" s="7">
        <f t="shared" si="74"/>
        <v>20.390500000000003</v>
      </c>
      <c r="T1217" s="9">
        <f t="shared" si="75"/>
        <v>0.47853228664296366</v>
      </c>
      <c r="U1217" s="10">
        <f>YEAR(SalesDataTable[[#This Row],[Order Date]])</f>
        <v>2026</v>
      </c>
      <c r="V1217" s="9" t="str">
        <f>"Q"&amp;ROUNDUP(MONTH(SalesDataTable[[#This Row],[Order Date]])/3,0)</f>
        <v>Q2</v>
      </c>
      <c r="W1217" s="6">
        <f>MONTH(SalesDataTable[[#This Row],[Order Date]])</f>
        <v>6</v>
      </c>
      <c r="X1217" s="9" t="str">
        <f>TEXT(SalesDataTable[[#This Row],[Order Date]],"mmm")</f>
        <v>Jun</v>
      </c>
    </row>
    <row r="1218" spans="1:24" ht="15.5">
      <c r="A1218" s="3">
        <v>3273</v>
      </c>
      <c r="B1218" s="4">
        <v>46200</v>
      </c>
      <c r="C1218" s="12">
        <f>YEAR(SalesDataTable[[#This Row],[Order Date]])</f>
        <v>2026</v>
      </c>
      <c r="D1218" s="15" t="str">
        <f>"Q"&amp;ROUNDUP(MONTH(SalesDataTable[[#This Row],[Order Date]])/3,0)</f>
        <v>Q2</v>
      </c>
      <c r="E1218" s="12">
        <f>MONTH(SalesDataTable[[#This Row],[Order Date]])</f>
        <v>6</v>
      </c>
      <c r="F1218" s="12" t="str">
        <f>TEXT(SalesDataTable[[#This Row],[Order Date]], "mmm")</f>
        <v>Jun</v>
      </c>
      <c r="G1218" s="5" t="s">
        <v>11</v>
      </c>
      <c r="H1218" s="5" t="s">
        <v>18</v>
      </c>
      <c r="I1218" s="5" t="s">
        <v>2</v>
      </c>
      <c r="J1218" s="5" t="s">
        <v>16</v>
      </c>
      <c r="K1218" s="5" t="s">
        <v>23</v>
      </c>
      <c r="L1218" s="5" t="s">
        <v>24</v>
      </c>
      <c r="M1218" s="6">
        <v>2</v>
      </c>
      <c r="N1218" s="7">
        <v>345.82</v>
      </c>
      <c r="O1218" s="8">
        <v>0.05</v>
      </c>
      <c r="P1218" s="7">
        <v>196.24</v>
      </c>
      <c r="Q1218" s="7">
        <f t="shared" ref="Q1218:Q1281" si="76">M1218*N1218*(1-O1218)</f>
        <v>657.05799999999999</v>
      </c>
      <c r="R1218" s="7">
        <f t="shared" ref="R1218:R1281" si="77">M1218*P1218</f>
        <v>392.48</v>
      </c>
      <c r="S1218" s="7">
        <f t="shared" ref="S1218:S1281" si="78">Q1218-R1218</f>
        <v>264.57799999999997</v>
      </c>
      <c r="T1218" s="9">
        <f t="shared" ref="T1218:T1281" si="79">IFERROR(S1218/Q1218,0)</f>
        <v>0.40267069269379563</v>
      </c>
      <c r="U1218" s="10">
        <f>YEAR(SalesDataTable[[#This Row],[Order Date]])</f>
        <v>2026</v>
      </c>
      <c r="V1218" s="9" t="str">
        <f>"Q"&amp;ROUNDUP(MONTH(SalesDataTable[[#This Row],[Order Date]])/3,0)</f>
        <v>Q2</v>
      </c>
      <c r="W1218" s="6">
        <f>MONTH(SalesDataTable[[#This Row],[Order Date]])</f>
        <v>6</v>
      </c>
      <c r="X1218" s="9" t="str">
        <f>TEXT(SalesDataTable[[#This Row],[Order Date]],"mmm")</f>
        <v>Jun</v>
      </c>
    </row>
    <row r="1219" spans="1:24" ht="15.5">
      <c r="A1219" s="3">
        <v>5041</v>
      </c>
      <c r="B1219" s="4">
        <v>46200</v>
      </c>
      <c r="C1219" s="12">
        <f>YEAR(SalesDataTable[[#This Row],[Order Date]])</f>
        <v>2026</v>
      </c>
      <c r="D1219" s="15" t="str">
        <f>"Q"&amp;ROUNDUP(MONTH(SalesDataTable[[#This Row],[Order Date]])/3,0)</f>
        <v>Q2</v>
      </c>
      <c r="E1219" s="12">
        <f>MONTH(SalesDataTable[[#This Row],[Order Date]])</f>
        <v>6</v>
      </c>
      <c r="F1219" s="12" t="str">
        <f>TEXT(SalesDataTable[[#This Row],[Order Date]], "mmm")</f>
        <v>Jun</v>
      </c>
      <c r="G1219" s="5" t="s">
        <v>0</v>
      </c>
      <c r="H1219" s="5" t="s">
        <v>50</v>
      </c>
      <c r="I1219" s="5" t="s">
        <v>19</v>
      </c>
      <c r="J1219" s="5" t="s">
        <v>13</v>
      </c>
      <c r="K1219" s="5" t="s">
        <v>23</v>
      </c>
      <c r="L1219" s="5" t="s">
        <v>51</v>
      </c>
      <c r="M1219" s="6">
        <v>1</v>
      </c>
      <c r="N1219" s="7">
        <v>126.12</v>
      </c>
      <c r="O1219" s="8">
        <v>0</v>
      </c>
      <c r="P1219" s="7">
        <v>62.18</v>
      </c>
      <c r="Q1219" s="7">
        <f t="shared" si="76"/>
        <v>126.12</v>
      </c>
      <c r="R1219" s="7">
        <f t="shared" si="77"/>
        <v>62.18</v>
      </c>
      <c r="S1219" s="7">
        <f t="shared" si="78"/>
        <v>63.940000000000005</v>
      </c>
      <c r="T1219" s="9">
        <f t="shared" si="79"/>
        <v>0.50697748176339996</v>
      </c>
      <c r="U1219" s="10">
        <f>YEAR(SalesDataTable[[#This Row],[Order Date]])</f>
        <v>2026</v>
      </c>
      <c r="V1219" s="9" t="str">
        <f>"Q"&amp;ROUNDUP(MONTH(SalesDataTable[[#This Row],[Order Date]])/3,0)</f>
        <v>Q2</v>
      </c>
      <c r="W1219" s="6">
        <f>MONTH(SalesDataTable[[#This Row],[Order Date]])</f>
        <v>6</v>
      </c>
      <c r="X1219" s="9" t="str">
        <f>TEXT(SalesDataTable[[#This Row],[Order Date]],"mmm")</f>
        <v>Jun</v>
      </c>
    </row>
    <row r="1220" spans="1:24" ht="15.5">
      <c r="A1220" s="3">
        <v>312</v>
      </c>
      <c r="B1220" s="4">
        <v>46201</v>
      </c>
      <c r="C1220" s="12">
        <f>YEAR(SalesDataTable[[#This Row],[Order Date]])</f>
        <v>2026</v>
      </c>
      <c r="D1220" s="15" t="str">
        <f>"Q"&amp;ROUNDUP(MONTH(SalesDataTable[[#This Row],[Order Date]])/3,0)</f>
        <v>Q2</v>
      </c>
      <c r="E1220" s="12">
        <f>MONTH(SalesDataTable[[#This Row],[Order Date]])</f>
        <v>6</v>
      </c>
      <c r="F1220" s="12" t="str">
        <f>TEXT(SalesDataTable[[#This Row],[Order Date]], "mmm")</f>
        <v>Jun</v>
      </c>
      <c r="G1220" s="5" t="s">
        <v>20</v>
      </c>
      <c r="H1220" s="5" t="s">
        <v>31</v>
      </c>
      <c r="I1220" s="5" t="s">
        <v>28</v>
      </c>
      <c r="J1220" s="5" t="s">
        <v>3</v>
      </c>
      <c r="K1220" s="5" t="s">
        <v>34</v>
      </c>
      <c r="L1220" s="5" t="s">
        <v>42</v>
      </c>
      <c r="M1220" s="6">
        <v>1</v>
      </c>
      <c r="N1220" s="7">
        <v>36</v>
      </c>
      <c r="O1220" s="8">
        <v>0</v>
      </c>
      <c r="P1220" s="7">
        <v>13.95</v>
      </c>
      <c r="Q1220" s="7">
        <f t="shared" si="76"/>
        <v>36</v>
      </c>
      <c r="R1220" s="7">
        <f t="shared" si="77"/>
        <v>13.95</v>
      </c>
      <c r="S1220" s="7">
        <f t="shared" si="78"/>
        <v>22.05</v>
      </c>
      <c r="T1220" s="9">
        <f t="shared" si="79"/>
        <v>0.61250000000000004</v>
      </c>
      <c r="U1220" s="10">
        <f>YEAR(SalesDataTable[[#This Row],[Order Date]])</f>
        <v>2026</v>
      </c>
      <c r="V1220" s="9" t="str">
        <f>"Q"&amp;ROUNDUP(MONTH(SalesDataTable[[#This Row],[Order Date]])/3,0)</f>
        <v>Q2</v>
      </c>
      <c r="W1220" s="6">
        <f>MONTH(SalesDataTable[[#This Row],[Order Date]])</f>
        <v>6</v>
      </c>
      <c r="X1220" s="9" t="str">
        <f>TEXT(SalesDataTable[[#This Row],[Order Date]],"mmm")</f>
        <v>Jun</v>
      </c>
    </row>
    <row r="1221" spans="1:24" ht="15.5">
      <c r="A1221" s="3">
        <v>647</v>
      </c>
      <c r="B1221" s="4">
        <v>46201</v>
      </c>
      <c r="C1221" s="12">
        <f>YEAR(SalesDataTable[[#This Row],[Order Date]])</f>
        <v>2026</v>
      </c>
      <c r="D1221" s="15" t="str">
        <f>"Q"&amp;ROUNDUP(MONTH(SalesDataTable[[#This Row],[Order Date]])/3,0)</f>
        <v>Q2</v>
      </c>
      <c r="E1221" s="12">
        <f>MONTH(SalesDataTable[[#This Row],[Order Date]])</f>
        <v>6</v>
      </c>
      <c r="F1221" s="12" t="str">
        <f>TEXT(SalesDataTable[[#This Row],[Order Date]], "mmm")</f>
        <v>Jun</v>
      </c>
      <c r="G1221" s="5" t="s">
        <v>0</v>
      </c>
      <c r="H1221" s="5" t="s">
        <v>1</v>
      </c>
      <c r="I1221" s="5" t="s">
        <v>2</v>
      </c>
      <c r="J1221" s="5" t="s">
        <v>3</v>
      </c>
      <c r="K1221" s="5" t="s">
        <v>14</v>
      </c>
      <c r="L1221" s="5" t="s">
        <v>48</v>
      </c>
      <c r="M1221" s="6">
        <v>1</v>
      </c>
      <c r="N1221" s="7">
        <v>162.25</v>
      </c>
      <c r="O1221" s="8">
        <v>0.05</v>
      </c>
      <c r="P1221" s="7">
        <v>89.28</v>
      </c>
      <c r="Q1221" s="7">
        <f t="shared" si="76"/>
        <v>154.13749999999999</v>
      </c>
      <c r="R1221" s="7">
        <f t="shared" si="77"/>
        <v>89.28</v>
      </c>
      <c r="S1221" s="7">
        <f t="shared" si="78"/>
        <v>64.857499999999987</v>
      </c>
      <c r="T1221" s="9">
        <f t="shared" si="79"/>
        <v>0.42077690373854509</v>
      </c>
      <c r="U1221" s="10">
        <f>YEAR(SalesDataTable[[#This Row],[Order Date]])</f>
        <v>2026</v>
      </c>
      <c r="V1221" s="9" t="str">
        <f>"Q"&amp;ROUNDUP(MONTH(SalesDataTable[[#This Row],[Order Date]])/3,0)</f>
        <v>Q2</v>
      </c>
      <c r="W1221" s="6">
        <f>MONTH(SalesDataTable[[#This Row],[Order Date]])</f>
        <v>6</v>
      </c>
      <c r="X1221" s="9" t="str">
        <f>TEXT(SalesDataTable[[#This Row],[Order Date]],"mmm")</f>
        <v>Jun</v>
      </c>
    </row>
    <row r="1222" spans="1:24" ht="15.5">
      <c r="A1222" s="3">
        <v>708</v>
      </c>
      <c r="B1222" s="4">
        <v>46201</v>
      </c>
      <c r="C1222" s="12">
        <f>YEAR(SalesDataTable[[#This Row],[Order Date]])</f>
        <v>2026</v>
      </c>
      <c r="D1222" s="15" t="str">
        <f>"Q"&amp;ROUNDUP(MONTH(SalesDataTable[[#This Row],[Order Date]])/3,0)</f>
        <v>Q2</v>
      </c>
      <c r="E1222" s="12">
        <f>MONTH(SalesDataTable[[#This Row],[Order Date]])</f>
        <v>6</v>
      </c>
      <c r="F1222" s="12" t="str">
        <f>TEXT(SalesDataTable[[#This Row],[Order Date]], "mmm")</f>
        <v>Jun</v>
      </c>
      <c r="G1222" s="5" t="s">
        <v>6</v>
      </c>
      <c r="H1222" s="5" t="s">
        <v>41</v>
      </c>
      <c r="I1222" s="5" t="s">
        <v>2</v>
      </c>
      <c r="J1222" s="5" t="s">
        <v>3</v>
      </c>
      <c r="K1222" s="5" t="s">
        <v>9</v>
      </c>
      <c r="L1222" s="5" t="s">
        <v>37</v>
      </c>
      <c r="M1222" s="6">
        <v>1</v>
      </c>
      <c r="N1222" s="7">
        <v>150.44</v>
      </c>
      <c r="O1222" s="8">
        <v>0</v>
      </c>
      <c r="P1222" s="7">
        <v>80.5</v>
      </c>
      <c r="Q1222" s="7">
        <f t="shared" si="76"/>
        <v>150.44</v>
      </c>
      <c r="R1222" s="7">
        <f t="shared" si="77"/>
        <v>80.5</v>
      </c>
      <c r="S1222" s="7">
        <f t="shared" si="78"/>
        <v>69.94</v>
      </c>
      <c r="T1222" s="9">
        <f t="shared" si="79"/>
        <v>0.46490295134272797</v>
      </c>
      <c r="U1222" s="10">
        <f>YEAR(SalesDataTable[[#This Row],[Order Date]])</f>
        <v>2026</v>
      </c>
      <c r="V1222" s="9" t="str">
        <f>"Q"&amp;ROUNDUP(MONTH(SalesDataTable[[#This Row],[Order Date]])/3,0)</f>
        <v>Q2</v>
      </c>
      <c r="W1222" s="6">
        <f>MONTH(SalesDataTable[[#This Row],[Order Date]])</f>
        <v>6</v>
      </c>
      <c r="X1222" s="9" t="str">
        <f>TEXT(SalesDataTable[[#This Row],[Order Date]],"mmm")</f>
        <v>Jun</v>
      </c>
    </row>
    <row r="1223" spans="1:24" ht="15.5">
      <c r="A1223" s="3">
        <v>886</v>
      </c>
      <c r="B1223" s="4">
        <v>46201</v>
      </c>
      <c r="C1223" s="12">
        <f>YEAR(SalesDataTable[[#This Row],[Order Date]])</f>
        <v>2026</v>
      </c>
      <c r="D1223" s="15" t="str">
        <f>"Q"&amp;ROUNDUP(MONTH(SalesDataTable[[#This Row],[Order Date]])/3,0)</f>
        <v>Q2</v>
      </c>
      <c r="E1223" s="12">
        <f>MONTH(SalesDataTable[[#This Row],[Order Date]])</f>
        <v>6</v>
      </c>
      <c r="F1223" s="12" t="str">
        <f>TEXT(SalesDataTable[[#This Row],[Order Date]], "mmm")</f>
        <v>Jun</v>
      </c>
      <c r="G1223" s="5" t="s">
        <v>0</v>
      </c>
      <c r="H1223" s="5" t="s">
        <v>1</v>
      </c>
      <c r="I1223" s="5" t="s">
        <v>19</v>
      </c>
      <c r="J1223" s="5" t="s">
        <v>16</v>
      </c>
      <c r="K1223" s="5" t="s">
        <v>23</v>
      </c>
      <c r="L1223" s="5" t="s">
        <v>51</v>
      </c>
      <c r="M1223" s="6">
        <v>2</v>
      </c>
      <c r="N1223" s="7">
        <v>126.17</v>
      </c>
      <c r="O1223" s="8">
        <v>0.05</v>
      </c>
      <c r="P1223" s="7">
        <v>61.13</v>
      </c>
      <c r="Q1223" s="7">
        <f t="shared" si="76"/>
        <v>239.72299999999998</v>
      </c>
      <c r="R1223" s="7">
        <f t="shared" si="77"/>
        <v>122.26</v>
      </c>
      <c r="S1223" s="7">
        <f t="shared" si="78"/>
        <v>117.46299999999998</v>
      </c>
      <c r="T1223" s="9">
        <f t="shared" si="79"/>
        <v>0.48999470221881081</v>
      </c>
      <c r="U1223" s="10">
        <f>YEAR(SalesDataTable[[#This Row],[Order Date]])</f>
        <v>2026</v>
      </c>
      <c r="V1223" s="9" t="str">
        <f>"Q"&amp;ROUNDUP(MONTH(SalesDataTable[[#This Row],[Order Date]])/3,0)</f>
        <v>Q2</v>
      </c>
      <c r="W1223" s="6">
        <f>MONTH(SalesDataTable[[#This Row],[Order Date]])</f>
        <v>6</v>
      </c>
      <c r="X1223" s="9" t="str">
        <f>TEXT(SalesDataTable[[#This Row],[Order Date]],"mmm")</f>
        <v>Jun</v>
      </c>
    </row>
    <row r="1224" spans="1:24" ht="15.5">
      <c r="A1224" s="3">
        <v>944</v>
      </c>
      <c r="B1224" s="4">
        <v>46201</v>
      </c>
      <c r="C1224" s="12">
        <f>YEAR(SalesDataTable[[#This Row],[Order Date]])</f>
        <v>2026</v>
      </c>
      <c r="D1224" s="15" t="str">
        <f>"Q"&amp;ROUNDUP(MONTH(SalesDataTable[[#This Row],[Order Date]])/3,0)</f>
        <v>Q2</v>
      </c>
      <c r="E1224" s="12">
        <f>MONTH(SalesDataTable[[#This Row],[Order Date]])</f>
        <v>6</v>
      </c>
      <c r="F1224" s="12" t="str">
        <f>TEXT(SalesDataTable[[#This Row],[Order Date]], "mmm")</f>
        <v>Jun</v>
      </c>
      <c r="G1224" s="5" t="s">
        <v>20</v>
      </c>
      <c r="H1224" s="5" t="s">
        <v>31</v>
      </c>
      <c r="I1224" s="5" t="s">
        <v>28</v>
      </c>
      <c r="J1224" s="5" t="s">
        <v>3</v>
      </c>
      <c r="K1224" s="5" t="s">
        <v>23</v>
      </c>
      <c r="L1224" s="5" t="s">
        <v>40</v>
      </c>
      <c r="M1224" s="6">
        <v>2</v>
      </c>
      <c r="N1224" s="7">
        <v>83.72</v>
      </c>
      <c r="O1224" s="8">
        <v>0</v>
      </c>
      <c r="P1224" s="7">
        <v>38.96</v>
      </c>
      <c r="Q1224" s="7">
        <f t="shared" si="76"/>
        <v>167.44</v>
      </c>
      <c r="R1224" s="7">
        <f t="shared" si="77"/>
        <v>77.92</v>
      </c>
      <c r="S1224" s="7">
        <f t="shared" si="78"/>
        <v>89.52</v>
      </c>
      <c r="T1224" s="9">
        <f t="shared" si="79"/>
        <v>0.53463927376970855</v>
      </c>
      <c r="U1224" s="10">
        <f>YEAR(SalesDataTable[[#This Row],[Order Date]])</f>
        <v>2026</v>
      </c>
      <c r="V1224" s="9" t="str">
        <f>"Q"&amp;ROUNDUP(MONTH(SalesDataTable[[#This Row],[Order Date]])/3,0)</f>
        <v>Q2</v>
      </c>
      <c r="W1224" s="6">
        <f>MONTH(SalesDataTable[[#This Row],[Order Date]])</f>
        <v>6</v>
      </c>
      <c r="X1224" s="9" t="str">
        <f>TEXT(SalesDataTable[[#This Row],[Order Date]],"mmm")</f>
        <v>Jun</v>
      </c>
    </row>
    <row r="1225" spans="1:24" ht="15.5">
      <c r="A1225" s="3">
        <v>1050</v>
      </c>
      <c r="B1225" s="4">
        <v>46201</v>
      </c>
      <c r="C1225" s="12">
        <f>YEAR(SalesDataTable[[#This Row],[Order Date]])</f>
        <v>2026</v>
      </c>
      <c r="D1225" s="15" t="str">
        <f>"Q"&amp;ROUNDUP(MONTH(SalesDataTable[[#This Row],[Order Date]])/3,0)</f>
        <v>Q2</v>
      </c>
      <c r="E1225" s="12">
        <f>MONTH(SalesDataTable[[#This Row],[Order Date]])</f>
        <v>6</v>
      </c>
      <c r="F1225" s="12" t="str">
        <f>TEXT(SalesDataTable[[#This Row],[Order Date]], "mmm")</f>
        <v>Jun</v>
      </c>
      <c r="G1225" s="5" t="s">
        <v>20</v>
      </c>
      <c r="H1225" s="5" t="s">
        <v>33</v>
      </c>
      <c r="I1225" s="5" t="s">
        <v>28</v>
      </c>
      <c r="J1225" s="5" t="s">
        <v>13</v>
      </c>
      <c r="K1225" s="5" t="s">
        <v>9</v>
      </c>
      <c r="L1225" s="5" t="s">
        <v>46</v>
      </c>
      <c r="M1225" s="6">
        <v>1</v>
      </c>
      <c r="N1225" s="7">
        <v>70.58</v>
      </c>
      <c r="O1225" s="8">
        <v>0</v>
      </c>
      <c r="P1225" s="7">
        <v>32.78</v>
      </c>
      <c r="Q1225" s="7">
        <f t="shared" si="76"/>
        <v>70.58</v>
      </c>
      <c r="R1225" s="7">
        <f t="shared" si="77"/>
        <v>32.78</v>
      </c>
      <c r="S1225" s="7">
        <f t="shared" si="78"/>
        <v>37.799999999999997</v>
      </c>
      <c r="T1225" s="9">
        <f t="shared" si="79"/>
        <v>0.53556248228960046</v>
      </c>
      <c r="U1225" s="10">
        <f>YEAR(SalesDataTable[[#This Row],[Order Date]])</f>
        <v>2026</v>
      </c>
      <c r="V1225" s="9" t="str">
        <f>"Q"&amp;ROUNDUP(MONTH(SalesDataTable[[#This Row],[Order Date]])/3,0)</f>
        <v>Q2</v>
      </c>
      <c r="W1225" s="6">
        <f>MONTH(SalesDataTable[[#This Row],[Order Date]])</f>
        <v>6</v>
      </c>
      <c r="X1225" s="9" t="str">
        <f>TEXT(SalesDataTable[[#This Row],[Order Date]],"mmm")</f>
        <v>Jun</v>
      </c>
    </row>
    <row r="1226" spans="1:24" ht="15.5">
      <c r="A1226" s="3">
        <v>1677</v>
      </c>
      <c r="B1226" s="4">
        <v>46201</v>
      </c>
      <c r="C1226" s="12">
        <f>YEAR(SalesDataTable[[#This Row],[Order Date]])</f>
        <v>2026</v>
      </c>
      <c r="D1226" s="15" t="str">
        <f>"Q"&amp;ROUNDUP(MONTH(SalesDataTable[[#This Row],[Order Date]])/3,0)</f>
        <v>Q2</v>
      </c>
      <c r="E1226" s="12">
        <f>MONTH(SalesDataTable[[#This Row],[Order Date]])</f>
        <v>6</v>
      </c>
      <c r="F1226" s="12" t="str">
        <f>TEXT(SalesDataTable[[#This Row],[Order Date]], "mmm")</f>
        <v>Jun</v>
      </c>
      <c r="G1226" s="5" t="s">
        <v>20</v>
      </c>
      <c r="H1226" s="5" t="s">
        <v>47</v>
      </c>
      <c r="I1226" s="5" t="s">
        <v>8</v>
      </c>
      <c r="J1226" s="5" t="s">
        <v>16</v>
      </c>
      <c r="K1226" s="5" t="s">
        <v>23</v>
      </c>
      <c r="L1226" s="5" t="s">
        <v>40</v>
      </c>
      <c r="M1226" s="6">
        <v>5</v>
      </c>
      <c r="N1226" s="7">
        <v>81.96</v>
      </c>
      <c r="O1226" s="8">
        <v>0.05</v>
      </c>
      <c r="P1226" s="7">
        <v>39.130000000000003</v>
      </c>
      <c r="Q1226" s="7">
        <f t="shared" si="76"/>
        <v>389.30999999999995</v>
      </c>
      <c r="R1226" s="7">
        <f t="shared" si="77"/>
        <v>195.65</v>
      </c>
      <c r="S1226" s="7">
        <f t="shared" si="78"/>
        <v>193.65999999999994</v>
      </c>
      <c r="T1226" s="9">
        <f t="shared" si="79"/>
        <v>0.497444196141892</v>
      </c>
      <c r="U1226" s="10">
        <f>YEAR(SalesDataTable[[#This Row],[Order Date]])</f>
        <v>2026</v>
      </c>
      <c r="V1226" s="9" t="str">
        <f>"Q"&amp;ROUNDUP(MONTH(SalesDataTable[[#This Row],[Order Date]])/3,0)</f>
        <v>Q2</v>
      </c>
      <c r="W1226" s="6">
        <f>MONTH(SalesDataTable[[#This Row],[Order Date]])</f>
        <v>6</v>
      </c>
      <c r="X1226" s="9" t="str">
        <f>TEXT(SalesDataTable[[#This Row],[Order Date]],"mmm")</f>
        <v>Jun</v>
      </c>
    </row>
    <row r="1227" spans="1:24" ht="15.5">
      <c r="A1227" s="3">
        <v>2109</v>
      </c>
      <c r="B1227" s="4">
        <v>46201</v>
      </c>
      <c r="C1227" s="12">
        <f>YEAR(SalesDataTable[[#This Row],[Order Date]])</f>
        <v>2026</v>
      </c>
      <c r="D1227" s="15" t="str">
        <f>"Q"&amp;ROUNDUP(MONTH(SalesDataTable[[#This Row],[Order Date]])/3,0)</f>
        <v>Q2</v>
      </c>
      <c r="E1227" s="12">
        <f>MONTH(SalesDataTable[[#This Row],[Order Date]])</f>
        <v>6</v>
      </c>
      <c r="F1227" s="12" t="str">
        <f>TEXT(SalesDataTable[[#This Row],[Order Date]], "mmm")</f>
        <v>Jun</v>
      </c>
      <c r="G1227" s="5" t="s">
        <v>6</v>
      </c>
      <c r="H1227" s="5" t="s">
        <v>49</v>
      </c>
      <c r="I1227" s="5" t="s">
        <v>2</v>
      </c>
      <c r="J1227" s="5" t="s">
        <v>13</v>
      </c>
      <c r="K1227" s="5" t="s">
        <v>4</v>
      </c>
      <c r="L1227" s="5" t="s">
        <v>26</v>
      </c>
      <c r="M1227" s="6">
        <v>1</v>
      </c>
      <c r="N1227" s="7">
        <v>40.67</v>
      </c>
      <c r="O1227" s="8">
        <v>0</v>
      </c>
      <c r="P1227" s="7">
        <v>16.5</v>
      </c>
      <c r="Q1227" s="7">
        <f t="shared" si="76"/>
        <v>40.67</v>
      </c>
      <c r="R1227" s="7">
        <f t="shared" si="77"/>
        <v>16.5</v>
      </c>
      <c r="S1227" s="7">
        <f t="shared" si="78"/>
        <v>24.17</v>
      </c>
      <c r="T1227" s="9">
        <f t="shared" si="79"/>
        <v>0.59429554954511932</v>
      </c>
      <c r="U1227" s="10">
        <f>YEAR(SalesDataTable[[#This Row],[Order Date]])</f>
        <v>2026</v>
      </c>
      <c r="V1227" s="9" t="str">
        <f>"Q"&amp;ROUNDUP(MONTH(SalesDataTable[[#This Row],[Order Date]])/3,0)</f>
        <v>Q2</v>
      </c>
      <c r="W1227" s="6">
        <f>MONTH(SalesDataTable[[#This Row],[Order Date]])</f>
        <v>6</v>
      </c>
      <c r="X1227" s="9" t="str">
        <f>TEXT(SalesDataTable[[#This Row],[Order Date]],"mmm")</f>
        <v>Jun</v>
      </c>
    </row>
    <row r="1228" spans="1:24" ht="15.5">
      <c r="A1228" s="3">
        <v>3688</v>
      </c>
      <c r="B1228" s="4">
        <v>46201</v>
      </c>
      <c r="C1228" s="12">
        <f>YEAR(SalesDataTable[[#This Row],[Order Date]])</f>
        <v>2026</v>
      </c>
      <c r="D1228" s="15" t="str">
        <f>"Q"&amp;ROUNDUP(MONTH(SalesDataTable[[#This Row],[Order Date]])/3,0)</f>
        <v>Q2</v>
      </c>
      <c r="E1228" s="12">
        <f>MONTH(SalesDataTable[[#This Row],[Order Date]])</f>
        <v>6</v>
      </c>
      <c r="F1228" s="12" t="str">
        <f>TEXT(SalesDataTable[[#This Row],[Order Date]], "mmm")</f>
        <v>Jun</v>
      </c>
      <c r="G1228" s="5" t="s">
        <v>11</v>
      </c>
      <c r="H1228" s="5" t="s">
        <v>52</v>
      </c>
      <c r="I1228" s="5" t="s">
        <v>19</v>
      </c>
      <c r="J1228" s="5" t="s">
        <v>13</v>
      </c>
      <c r="K1228" s="5" t="s">
        <v>34</v>
      </c>
      <c r="L1228" s="5" t="s">
        <v>35</v>
      </c>
      <c r="M1228" s="6">
        <v>1</v>
      </c>
      <c r="N1228" s="7">
        <v>40.94</v>
      </c>
      <c r="O1228" s="8">
        <v>0</v>
      </c>
      <c r="P1228" s="7">
        <v>14.47</v>
      </c>
      <c r="Q1228" s="7">
        <f t="shared" si="76"/>
        <v>40.94</v>
      </c>
      <c r="R1228" s="7">
        <f t="shared" si="77"/>
        <v>14.47</v>
      </c>
      <c r="S1228" s="7">
        <f t="shared" si="78"/>
        <v>26.47</v>
      </c>
      <c r="T1228" s="9">
        <f t="shared" si="79"/>
        <v>0.64655593551538837</v>
      </c>
      <c r="U1228" s="10">
        <f>YEAR(SalesDataTable[[#This Row],[Order Date]])</f>
        <v>2026</v>
      </c>
      <c r="V1228" s="9" t="str">
        <f>"Q"&amp;ROUNDUP(MONTH(SalesDataTable[[#This Row],[Order Date]])/3,0)</f>
        <v>Q2</v>
      </c>
      <c r="W1228" s="6">
        <f>MONTH(SalesDataTable[[#This Row],[Order Date]])</f>
        <v>6</v>
      </c>
      <c r="X1228" s="9" t="str">
        <f>TEXT(SalesDataTable[[#This Row],[Order Date]],"mmm")</f>
        <v>Jun</v>
      </c>
    </row>
    <row r="1229" spans="1:24" ht="15.5">
      <c r="A1229" s="3">
        <v>521</v>
      </c>
      <c r="B1229" s="4">
        <v>46202</v>
      </c>
      <c r="C1229" s="12">
        <f>YEAR(SalesDataTable[[#This Row],[Order Date]])</f>
        <v>2026</v>
      </c>
      <c r="D1229" s="15" t="str">
        <f>"Q"&amp;ROUNDUP(MONTH(SalesDataTable[[#This Row],[Order Date]])/3,0)</f>
        <v>Q2</v>
      </c>
      <c r="E1229" s="12">
        <f>MONTH(SalesDataTable[[#This Row],[Order Date]])</f>
        <v>6</v>
      </c>
      <c r="F1229" s="12" t="str">
        <f>TEXT(SalesDataTable[[#This Row],[Order Date]], "mmm")</f>
        <v>Jun</v>
      </c>
      <c r="G1229" s="5" t="s">
        <v>20</v>
      </c>
      <c r="H1229" s="5" t="s">
        <v>33</v>
      </c>
      <c r="I1229" s="5" t="s">
        <v>8</v>
      </c>
      <c r="J1229" s="5" t="s">
        <v>16</v>
      </c>
      <c r="K1229" s="5" t="s">
        <v>4</v>
      </c>
      <c r="L1229" s="5" t="s">
        <v>30</v>
      </c>
      <c r="M1229" s="6">
        <v>3</v>
      </c>
      <c r="N1229" s="7">
        <v>100.89</v>
      </c>
      <c r="O1229" s="8">
        <v>0.05</v>
      </c>
      <c r="P1229" s="7">
        <v>49.08</v>
      </c>
      <c r="Q1229" s="7">
        <f t="shared" si="76"/>
        <v>287.53649999999999</v>
      </c>
      <c r="R1229" s="7">
        <f t="shared" si="77"/>
        <v>147.24</v>
      </c>
      <c r="S1229" s="7">
        <f t="shared" si="78"/>
        <v>140.29649999999998</v>
      </c>
      <c r="T1229" s="9">
        <f t="shared" si="79"/>
        <v>0.48792588071427451</v>
      </c>
      <c r="U1229" s="10">
        <f>YEAR(SalesDataTable[[#This Row],[Order Date]])</f>
        <v>2026</v>
      </c>
      <c r="V1229" s="9" t="str">
        <f>"Q"&amp;ROUNDUP(MONTH(SalesDataTable[[#This Row],[Order Date]])/3,0)</f>
        <v>Q2</v>
      </c>
      <c r="W1229" s="6">
        <f>MONTH(SalesDataTable[[#This Row],[Order Date]])</f>
        <v>6</v>
      </c>
      <c r="X1229" s="9" t="str">
        <f>TEXT(SalesDataTable[[#This Row],[Order Date]],"mmm")</f>
        <v>Jun</v>
      </c>
    </row>
    <row r="1230" spans="1:24" ht="15.5">
      <c r="A1230" s="3">
        <v>557</v>
      </c>
      <c r="B1230" s="4">
        <v>46202</v>
      </c>
      <c r="C1230" s="12">
        <f>YEAR(SalesDataTable[[#This Row],[Order Date]])</f>
        <v>2026</v>
      </c>
      <c r="D1230" s="15" t="str">
        <f>"Q"&amp;ROUNDUP(MONTH(SalesDataTable[[#This Row],[Order Date]])/3,0)</f>
        <v>Q2</v>
      </c>
      <c r="E1230" s="12">
        <f>MONTH(SalesDataTable[[#This Row],[Order Date]])</f>
        <v>6</v>
      </c>
      <c r="F1230" s="12" t="str">
        <f>TEXT(SalesDataTable[[#This Row],[Order Date]], "mmm")</f>
        <v>Jun</v>
      </c>
      <c r="G1230" s="5" t="s">
        <v>6</v>
      </c>
      <c r="H1230" s="5" t="s">
        <v>43</v>
      </c>
      <c r="I1230" s="5" t="s">
        <v>8</v>
      </c>
      <c r="J1230" s="5" t="s">
        <v>16</v>
      </c>
      <c r="K1230" s="5" t="s">
        <v>4</v>
      </c>
      <c r="L1230" s="5" t="s">
        <v>26</v>
      </c>
      <c r="M1230" s="6">
        <v>3</v>
      </c>
      <c r="N1230" s="7">
        <v>39.78</v>
      </c>
      <c r="O1230" s="8">
        <v>0.15</v>
      </c>
      <c r="P1230" s="7">
        <v>16.850000000000001</v>
      </c>
      <c r="Q1230" s="7">
        <f t="shared" si="76"/>
        <v>101.43900000000001</v>
      </c>
      <c r="R1230" s="7">
        <f t="shared" si="77"/>
        <v>50.550000000000004</v>
      </c>
      <c r="S1230" s="7">
        <f t="shared" si="78"/>
        <v>50.889000000000003</v>
      </c>
      <c r="T1230" s="9">
        <f t="shared" si="79"/>
        <v>0.50167095495815217</v>
      </c>
      <c r="U1230" s="10">
        <f>YEAR(SalesDataTable[[#This Row],[Order Date]])</f>
        <v>2026</v>
      </c>
      <c r="V1230" s="9" t="str">
        <f>"Q"&amp;ROUNDUP(MONTH(SalesDataTable[[#This Row],[Order Date]])/3,0)</f>
        <v>Q2</v>
      </c>
      <c r="W1230" s="6">
        <f>MONTH(SalesDataTable[[#This Row],[Order Date]])</f>
        <v>6</v>
      </c>
      <c r="X1230" s="9" t="str">
        <f>TEXT(SalesDataTable[[#This Row],[Order Date]],"mmm")</f>
        <v>Jun</v>
      </c>
    </row>
    <row r="1231" spans="1:24" ht="15.5">
      <c r="A1231" s="3">
        <v>929</v>
      </c>
      <c r="B1231" s="4">
        <v>46202</v>
      </c>
      <c r="C1231" s="12">
        <f>YEAR(SalesDataTable[[#This Row],[Order Date]])</f>
        <v>2026</v>
      </c>
      <c r="D1231" s="15" t="str">
        <f>"Q"&amp;ROUNDUP(MONTH(SalesDataTable[[#This Row],[Order Date]])/3,0)</f>
        <v>Q2</v>
      </c>
      <c r="E1231" s="12">
        <f>MONTH(SalesDataTable[[#This Row],[Order Date]])</f>
        <v>6</v>
      </c>
      <c r="F1231" s="12" t="str">
        <f>TEXT(SalesDataTable[[#This Row],[Order Date]], "mmm")</f>
        <v>Jun</v>
      </c>
      <c r="G1231" s="5" t="s">
        <v>0</v>
      </c>
      <c r="H1231" s="5" t="s">
        <v>1</v>
      </c>
      <c r="I1231" s="5" t="s">
        <v>2</v>
      </c>
      <c r="J1231" s="5" t="s">
        <v>3</v>
      </c>
      <c r="K1231" s="5" t="s">
        <v>34</v>
      </c>
      <c r="L1231" s="5" t="s">
        <v>35</v>
      </c>
      <c r="M1231" s="6">
        <v>1</v>
      </c>
      <c r="N1231" s="7">
        <v>40.299999999999997</v>
      </c>
      <c r="O1231" s="8">
        <v>0.05</v>
      </c>
      <c r="P1231" s="7">
        <v>14.79</v>
      </c>
      <c r="Q1231" s="7">
        <f t="shared" si="76"/>
        <v>38.284999999999997</v>
      </c>
      <c r="R1231" s="7">
        <f t="shared" si="77"/>
        <v>14.79</v>
      </c>
      <c r="S1231" s="7">
        <f t="shared" si="78"/>
        <v>23.494999999999997</v>
      </c>
      <c r="T1231" s="9">
        <f t="shared" si="79"/>
        <v>0.61368682251534545</v>
      </c>
      <c r="U1231" s="10">
        <f>YEAR(SalesDataTable[[#This Row],[Order Date]])</f>
        <v>2026</v>
      </c>
      <c r="V1231" s="9" t="str">
        <f>"Q"&amp;ROUNDUP(MONTH(SalesDataTable[[#This Row],[Order Date]])/3,0)</f>
        <v>Q2</v>
      </c>
      <c r="W1231" s="6">
        <f>MONTH(SalesDataTable[[#This Row],[Order Date]])</f>
        <v>6</v>
      </c>
      <c r="X1231" s="9" t="str">
        <f>TEXT(SalesDataTable[[#This Row],[Order Date]],"mmm")</f>
        <v>Jun</v>
      </c>
    </row>
    <row r="1232" spans="1:24" ht="15.5">
      <c r="A1232" s="3">
        <v>1089</v>
      </c>
      <c r="B1232" s="4">
        <v>46202</v>
      </c>
      <c r="C1232" s="12">
        <f>YEAR(SalesDataTable[[#This Row],[Order Date]])</f>
        <v>2026</v>
      </c>
      <c r="D1232" s="15" t="str">
        <f>"Q"&amp;ROUNDUP(MONTH(SalesDataTable[[#This Row],[Order Date]])/3,0)</f>
        <v>Q2</v>
      </c>
      <c r="E1232" s="12">
        <f>MONTH(SalesDataTable[[#This Row],[Order Date]])</f>
        <v>6</v>
      </c>
      <c r="F1232" s="12" t="str">
        <f>TEXT(SalesDataTable[[#This Row],[Order Date]], "mmm")</f>
        <v>Jun</v>
      </c>
      <c r="G1232" s="5" t="s">
        <v>6</v>
      </c>
      <c r="H1232" s="5" t="s">
        <v>41</v>
      </c>
      <c r="I1232" s="5" t="s">
        <v>19</v>
      </c>
      <c r="J1232" s="5" t="s">
        <v>3</v>
      </c>
      <c r="K1232" s="5" t="s">
        <v>9</v>
      </c>
      <c r="L1232" s="5" t="s">
        <v>10</v>
      </c>
      <c r="M1232" s="6">
        <v>1</v>
      </c>
      <c r="N1232" s="7">
        <v>90.91</v>
      </c>
      <c r="O1232" s="8">
        <v>0.05</v>
      </c>
      <c r="P1232" s="7">
        <v>45.9</v>
      </c>
      <c r="Q1232" s="7">
        <f t="shared" si="76"/>
        <v>86.364499999999992</v>
      </c>
      <c r="R1232" s="7">
        <f t="shared" si="77"/>
        <v>45.9</v>
      </c>
      <c r="S1232" s="7">
        <f t="shared" si="78"/>
        <v>40.464499999999994</v>
      </c>
      <c r="T1232" s="9">
        <f t="shared" si="79"/>
        <v>0.46853163047316893</v>
      </c>
      <c r="U1232" s="10">
        <f>YEAR(SalesDataTable[[#This Row],[Order Date]])</f>
        <v>2026</v>
      </c>
      <c r="V1232" s="9" t="str">
        <f>"Q"&amp;ROUNDUP(MONTH(SalesDataTable[[#This Row],[Order Date]])/3,0)</f>
        <v>Q2</v>
      </c>
      <c r="W1232" s="6">
        <f>MONTH(SalesDataTable[[#This Row],[Order Date]])</f>
        <v>6</v>
      </c>
      <c r="X1232" s="9" t="str">
        <f>TEXT(SalesDataTable[[#This Row],[Order Date]],"mmm")</f>
        <v>Jun</v>
      </c>
    </row>
    <row r="1233" spans="1:24" ht="15.5">
      <c r="A1233" s="3">
        <v>1655</v>
      </c>
      <c r="B1233" s="4">
        <v>46202</v>
      </c>
      <c r="C1233" s="12">
        <f>YEAR(SalesDataTable[[#This Row],[Order Date]])</f>
        <v>2026</v>
      </c>
      <c r="D1233" s="15" t="str">
        <f>"Q"&amp;ROUNDUP(MONTH(SalesDataTable[[#This Row],[Order Date]])/3,0)</f>
        <v>Q2</v>
      </c>
      <c r="E1233" s="12">
        <f>MONTH(SalesDataTable[[#This Row],[Order Date]])</f>
        <v>6</v>
      </c>
      <c r="F1233" s="12" t="str">
        <f>TEXT(SalesDataTable[[#This Row],[Order Date]], "mmm")</f>
        <v>Jun</v>
      </c>
      <c r="G1233" s="5" t="s">
        <v>0</v>
      </c>
      <c r="H1233" s="5" t="s">
        <v>1</v>
      </c>
      <c r="I1233" s="5" t="s">
        <v>8</v>
      </c>
      <c r="J1233" s="5" t="s">
        <v>16</v>
      </c>
      <c r="K1233" s="5" t="s">
        <v>14</v>
      </c>
      <c r="L1233" s="5" t="s">
        <v>48</v>
      </c>
      <c r="M1233" s="6">
        <v>5</v>
      </c>
      <c r="N1233" s="7">
        <v>162.29</v>
      </c>
      <c r="O1233" s="8">
        <v>0.15</v>
      </c>
      <c r="P1233" s="7">
        <v>86.66</v>
      </c>
      <c r="Q1233" s="7">
        <f t="shared" si="76"/>
        <v>689.73249999999996</v>
      </c>
      <c r="R1233" s="7">
        <f t="shared" si="77"/>
        <v>433.29999999999995</v>
      </c>
      <c r="S1233" s="7">
        <f t="shared" si="78"/>
        <v>256.4325</v>
      </c>
      <c r="T1233" s="9">
        <f t="shared" si="79"/>
        <v>0.37178543855770174</v>
      </c>
      <c r="U1233" s="10">
        <f>YEAR(SalesDataTable[[#This Row],[Order Date]])</f>
        <v>2026</v>
      </c>
      <c r="V1233" s="9" t="str">
        <f>"Q"&amp;ROUNDUP(MONTH(SalesDataTable[[#This Row],[Order Date]])/3,0)</f>
        <v>Q2</v>
      </c>
      <c r="W1233" s="6">
        <f>MONTH(SalesDataTable[[#This Row],[Order Date]])</f>
        <v>6</v>
      </c>
      <c r="X1233" s="9" t="str">
        <f>TEXT(SalesDataTable[[#This Row],[Order Date]],"mmm")</f>
        <v>Jun</v>
      </c>
    </row>
    <row r="1234" spans="1:24" ht="15.5">
      <c r="A1234" s="3">
        <v>1897</v>
      </c>
      <c r="B1234" s="4">
        <v>46202</v>
      </c>
      <c r="C1234" s="12">
        <f>YEAR(SalesDataTable[[#This Row],[Order Date]])</f>
        <v>2026</v>
      </c>
      <c r="D1234" s="15" t="str">
        <f>"Q"&amp;ROUNDUP(MONTH(SalesDataTable[[#This Row],[Order Date]])/3,0)</f>
        <v>Q2</v>
      </c>
      <c r="E1234" s="12">
        <f>MONTH(SalesDataTable[[#This Row],[Order Date]])</f>
        <v>6</v>
      </c>
      <c r="F1234" s="12" t="str">
        <f>TEXT(SalesDataTable[[#This Row],[Order Date]], "mmm")</f>
        <v>Jun</v>
      </c>
      <c r="G1234" s="5" t="s">
        <v>6</v>
      </c>
      <c r="H1234" s="5" t="s">
        <v>41</v>
      </c>
      <c r="I1234" s="5" t="s">
        <v>2</v>
      </c>
      <c r="J1234" s="5" t="s">
        <v>16</v>
      </c>
      <c r="K1234" s="5" t="s">
        <v>4</v>
      </c>
      <c r="L1234" s="5" t="s">
        <v>22</v>
      </c>
      <c r="M1234" s="6">
        <v>2</v>
      </c>
      <c r="N1234" s="7">
        <v>51.03</v>
      </c>
      <c r="O1234" s="8">
        <v>0</v>
      </c>
      <c r="P1234" s="7">
        <v>22.59</v>
      </c>
      <c r="Q1234" s="7">
        <f t="shared" si="76"/>
        <v>102.06</v>
      </c>
      <c r="R1234" s="7">
        <f t="shared" si="77"/>
        <v>45.18</v>
      </c>
      <c r="S1234" s="7">
        <f t="shared" si="78"/>
        <v>56.88</v>
      </c>
      <c r="T1234" s="9">
        <f t="shared" si="79"/>
        <v>0.55731922398589062</v>
      </c>
      <c r="U1234" s="10">
        <f>YEAR(SalesDataTable[[#This Row],[Order Date]])</f>
        <v>2026</v>
      </c>
      <c r="V1234" s="9" t="str">
        <f>"Q"&amp;ROUNDUP(MONTH(SalesDataTable[[#This Row],[Order Date]])/3,0)</f>
        <v>Q2</v>
      </c>
      <c r="W1234" s="6">
        <f>MONTH(SalesDataTable[[#This Row],[Order Date]])</f>
        <v>6</v>
      </c>
      <c r="X1234" s="9" t="str">
        <f>TEXT(SalesDataTable[[#This Row],[Order Date]],"mmm")</f>
        <v>Jun</v>
      </c>
    </row>
    <row r="1235" spans="1:24" ht="15.5">
      <c r="A1235" s="3">
        <v>2417</v>
      </c>
      <c r="B1235" s="4">
        <v>46202</v>
      </c>
      <c r="C1235" s="12">
        <f>YEAR(SalesDataTable[[#This Row],[Order Date]])</f>
        <v>2026</v>
      </c>
      <c r="D1235" s="15" t="str">
        <f>"Q"&amp;ROUNDUP(MONTH(SalesDataTable[[#This Row],[Order Date]])/3,0)</f>
        <v>Q2</v>
      </c>
      <c r="E1235" s="12">
        <f>MONTH(SalesDataTable[[#This Row],[Order Date]])</f>
        <v>6</v>
      </c>
      <c r="F1235" s="12" t="str">
        <f>TEXT(SalesDataTable[[#This Row],[Order Date]], "mmm")</f>
        <v>Jun</v>
      </c>
      <c r="G1235" s="5" t="s">
        <v>6</v>
      </c>
      <c r="H1235" s="5" t="s">
        <v>43</v>
      </c>
      <c r="I1235" s="5" t="s">
        <v>2</v>
      </c>
      <c r="J1235" s="5" t="s">
        <v>16</v>
      </c>
      <c r="K1235" s="5" t="s">
        <v>34</v>
      </c>
      <c r="L1235" s="5" t="s">
        <v>45</v>
      </c>
      <c r="M1235" s="6">
        <v>1</v>
      </c>
      <c r="N1235" s="7">
        <v>50.67</v>
      </c>
      <c r="O1235" s="8">
        <v>0</v>
      </c>
      <c r="P1235" s="7">
        <v>22.18</v>
      </c>
      <c r="Q1235" s="7">
        <f t="shared" si="76"/>
        <v>50.67</v>
      </c>
      <c r="R1235" s="7">
        <f t="shared" si="77"/>
        <v>22.18</v>
      </c>
      <c r="S1235" s="7">
        <f t="shared" si="78"/>
        <v>28.490000000000002</v>
      </c>
      <c r="T1235" s="9">
        <f t="shared" si="79"/>
        <v>0.56226564041839355</v>
      </c>
      <c r="U1235" s="10">
        <f>YEAR(SalesDataTable[[#This Row],[Order Date]])</f>
        <v>2026</v>
      </c>
      <c r="V1235" s="9" t="str">
        <f>"Q"&amp;ROUNDUP(MONTH(SalesDataTable[[#This Row],[Order Date]])/3,0)</f>
        <v>Q2</v>
      </c>
      <c r="W1235" s="6">
        <f>MONTH(SalesDataTable[[#This Row],[Order Date]])</f>
        <v>6</v>
      </c>
      <c r="X1235" s="9" t="str">
        <f>TEXT(SalesDataTable[[#This Row],[Order Date]],"mmm")</f>
        <v>Jun</v>
      </c>
    </row>
    <row r="1236" spans="1:24" ht="15.5">
      <c r="A1236" s="3">
        <v>3474</v>
      </c>
      <c r="B1236" s="4">
        <v>46202</v>
      </c>
      <c r="C1236" s="12">
        <f>YEAR(SalesDataTable[[#This Row],[Order Date]])</f>
        <v>2026</v>
      </c>
      <c r="D1236" s="15" t="str">
        <f>"Q"&amp;ROUNDUP(MONTH(SalesDataTable[[#This Row],[Order Date]])/3,0)</f>
        <v>Q2</v>
      </c>
      <c r="E1236" s="12">
        <f>MONTH(SalesDataTable[[#This Row],[Order Date]])</f>
        <v>6</v>
      </c>
      <c r="F1236" s="12" t="str">
        <f>TEXT(SalesDataTable[[#This Row],[Order Date]], "mmm")</f>
        <v>Jun</v>
      </c>
      <c r="G1236" s="5" t="s">
        <v>20</v>
      </c>
      <c r="H1236" s="5" t="s">
        <v>33</v>
      </c>
      <c r="I1236" s="5" t="s">
        <v>8</v>
      </c>
      <c r="J1236" s="5" t="s">
        <v>3</v>
      </c>
      <c r="K1236" s="5" t="s">
        <v>14</v>
      </c>
      <c r="L1236" s="5" t="s">
        <v>44</v>
      </c>
      <c r="M1236" s="6">
        <v>10</v>
      </c>
      <c r="N1236" s="7">
        <v>130.62</v>
      </c>
      <c r="O1236" s="8">
        <v>0.05</v>
      </c>
      <c r="P1236" s="7">
        <v>67.05</v>
      </c>
      <c r="Q1236" s="7">
        <f t="shared" si="76"/>
        <v>1240.8899999999999</v>
      </c>
      <c r="R1236" s="7">
        <f t="shared" si="77"/>
        <v>670.5</v>
      </c>
      <c r="S1236" s="7">
        <f t="shared" si="78"/>
        <v>570.38999999999987</v>
      </c>
      <c r="T1236" s="9">
        <f t="shared" si="79"/>
        <v>0.45966201677828006</v>
      </c>
      <c r="U1236" s="10">
        <f>YEAR(SalesDataTable[[#This Row],[Order Date]])</f>
        <v>2026</v>
      </c>
      <c r="V1236" s="9" t="str">
        <f>"Q"&amp;ROUNDUP(MONTH(SalesDataTable[[#This Row],[Order Date]])/3,0)</f>
        <v>Q2</v>
      </c>
      <c r="W1236" s="6">
        <f>MONTH(SalesDataTable[[#This Row],[Order Date]])</f>
        <v>6</v>
      </c>
      <c r="X1236" s="9" t="str">
        <f>TEXT(SalesDataTable[[#This Row],[Order Date]],"mmm")</f>
        <v>Jun</v>
      </c>
    </row>
    <row r="1237" spans="1:24" ht="15.5">
      <c r="A1237" s="3">
        <v>4079</v>
      </c>
      <c r="B1237" s="4">
        <v>46202</v>
      </c>
      <c r="C1237" s="12">
        <f>YEAR(SalesDataTable[[#This Row],[Order Date]])</f>
        <v>2026</v>
      </c>
      <c r="D1237" s="15" t="str">
        <f>"Q"&amp;ROUNDUP(MONTH(SalesDataTable[[#This Row],[Order Date]])/3,0)</f>
        <v>Q2</v>
      </c>
      <c r="E1237" s="12">
        <f>MONTH(SalesDataTable[[#This Row],[Order Date]])</f>
        <v>6</v>
      </c>
      <c r="F1237" s="12" t="str">
        <f>TEXT(SalesDataTable[[#This Row],[Order Date]], "mmm")</f>
        <v>Jun</v>
      </c>
      <c r="G1237" s="5" t="s">
        <v>11</v>
      </c>
      <c r="H1237" s="5" t="s">
        <v>25</v>
      </c>
      <c r="I1237" s="5" t="s">
        <v>2</v>
      </c>
      <c r="J1237" s="5" t="s">
        <v>13</v>
      </c>
      <c r="K1237" s="5" t="s">
        <v>23</v>
      </c>
      <c r="L1237" s="5" t="s">
        <v>29</v>
      </c>
      <c r="M1237" s="6">
        <v>4</v>
      </c>
      <c r="N1237" s="7">
        <v>194.6</v>
      </c>
      <c r="O1237" s="8">
        <v>0</v>
      </c>
      <c r="P1237" s="7">
        <v>104.64</v>
      </c>
      <c r="Q1237" s="7">
        <f t="shared" si="76"/>
        <v>778.4</v>
      </c>
      <c r="R1237" s="7">
        <f t="shared" si="77"/>
        <v>418.56</v>
      </c>
      <c r="S1237" s="7">
        <f t="shared" si="78"/>
        <v>359.84</v>
      </c>
      <c r="T1237" s="9">
        <f t="shared" si="79"/>
        <v>0.46228160328879753</v>
      </c>
      <c r="U1237" s="10">
        <f>YEAR(SalesDataTable[[#This Row],[Order Date]])</f>
        <v>2026</v>
      </c>
      <c r="V1237" s="9" t="str">
        <f>"Q"&amp;ROUNDUP(MONTH(SalesDataTable[[#This Row],[Order Date]])/3,0)</f>
        <v>Q2</v>
      </c>
      <c r="W1237" s="6">
        <f>MONTH(SalesDataTable[[#This Row],[Order Date]])</f>
        <v>6</v>
      </c>
      <c r="X1237" s="9" t="str">
        <f>TEXT(SalesDataTable[[#This Row],[Order Date]],"mmm")</f>
        <v>Jun</v>
      </c>
    </row>
    <row r="1238" spans="1:24" ht="15.5">
      <c r="A1238" s="3">
        <v>45</v>
      </c>
      <c r="B1238" s="4">
        <v>46203</v>
      </c>
      <c r="C1238" s="12">
        <f>YEAR(SalesDataTable[[#This Row],[Order Date]])</f>
        <v>2026</v>
      </c>
      <c r="D1238" s="15" t="str">
        <f>"Q"&amp;ROUNDUP(MONTH(SalesDataTable[[#This Row],[Order Date]])/3,0)</f>
        <v>Q2</v>
      </c>
      <c r="E1238" s="12">
        <f>MONTH(SalesDataTable[[#This Row],[Order Date]])</f>
        <v>6</v>
      </c>
      <c r="F1238" s="12" t="str">
        <f>TEXT(SalesDataTable[[#This Row],[Order Date]], "mmm")</f>
        <v>Jun</v>
      </c>
      <c r="G1238" s="5" t="s">
        <v>11</v>
      </c>
      <c r="H1238" s="5" t="s">
        <v>12</v>
      </c>
      <c r="I1238" s="5" t="s">
        <v>19</v>
      </c>
      <c r="J1238" s="5" t="s">
        <v>13</v>
      </c>
      <c r="K1238" s="5" t="s">
        <v>9</v>
      </c>
      <c r="L1238" s="5" t="s">
        <v>10</v>
      </c>
      <c r="M1238" s="6">
        <v>1</v>
      </c>
      <c r="N1238" s="7">
        <v>94</v>
      </c>
      <c r="O1238" s="8">
        <v>0</v>
      </c>
      <c r="P1238" s="7">
        <v>45.62</v>
      </c>
      <c r="Q1238" s="7">
        <f t="shared" si="76"/>
        <v>94</v>
      </c>
      <c r="R1238" s="7">
        <f t="shared" si="77"/>
        <v>45.62</v>
      </c>
      <c r="S1238" s="7">
        <f t="shared" si="78"/>
        <v>48.38</v>
      </c>
      <c r="T1238" s="9">
        <f t="shared" si="79"/>
        <v>0.51468085106382977</v>
      </c>
      <c r="U1238" s="10">
        <f>YEAR(SalesDataTable[[#This Row],[Order Date]])</f>
        <v>2026</v>
      </c>
      <c r="V1238" s="9" t="str">
        <f>"Q"&amp;ROUNDUP(MONTH(SalesDataTable[[#This Row],[Order Date]])/3,0)</f>
        <v>Q2</v>
      </c>
      <c r="W1238" s="6">
        <f>MONTH(SalesDataTable[[#This Row],[Order Date]])</f>
        <v>6</v>
      </c>
      <c r="X1238" s="9" t="str">
        <f>TEXT(SalesDataTable[[#This Row],[Order Date]],"mmm")</f>
        <v>Jun</v>
      </c>
    </row>
    <row r="1239" spans="1:24" ht="15.5">
      <c r="A1239" s="3">
        <v>2895</v>
      </c>
      <c r="B1239" s="4">
        <v>46203</v>
      </c>
      <c r="C1239" s="12">
        <f>YEAR(SalesDataTable[[#This Row],[Order Date]])</f>
        <v>2026</v>
      </c>
      <c r="D1239" s="15" t="str">
        <f>"Q"&amp;ROUNDUP(MONTH(SalesDataTable[[#This Row],[Order Date]])/3,0)</f>
        <v>Q2</v>
      </c>
      <c r="E1239" s="12">
        <f>MONTH(SalesDataTable[[#This Row],[Order Date]])</f>
        <v>6</v>
      </c>
      <c r="F1239" s="12" t="str">
        <f>TEXT(SalesDataTable[[#This Row],[Order Date]], "mmm")</f>
        <v>Jun</v>
      </c>
      <c r="G1239" s="5" t="s">
        <v>20</v>
      </c>
      <c r="H1239" s="5" t="s">
        <v>33</v>
      </c>
      <c r="I1239" s="5" t="s">
        <v>2</v>
      </c>
      <c r="J1239" s="5" t="s">
        <v>3</v>
      </c>
      <c r="K1239" s="5" t="s">
        <v>34</v>
      </c>
      <c r="L1239" s="5" t="s">
        <v>35</v>
      </c>
      <c r="M1239" s="6">
        <v>2</v>
      </c>
      <c r="N1239" s="7">
        <v>40.46</v>
      </c>
      <c r="O1239" s="8">
        <v>0</v>
      </c>
      <c r="P1239" s="7">
        <v>15.15</v>
      </c>
      <c r="Q1239" s="7">
        <f t="shared" si="76"/>
        <v>80.92</v>
      </c>
      <c r="R1239" s="7">
        <f t="shared" si="77"/>
        <v>30.3</v>
      </c>
      <c r="S1239" s="7">
        <f t="shared" si="78"/>
        <v>50.620000000000005</v>
      </c>
      <c r="T1239" s="9">
        <f t="shared" si="79"/>
        <v>0.62555610479485912</v>
      </c>
      <c r="U1239" s="10">
        <f>YEAR(SalesDataTable[[#This Row],[Order Date]])</f>
        <v>2026</v>
      </c>
      <c r="V1239" s="9" t="str">
        <f>"Q"&amp;ROUNDUP(MONTH(SalesDataTable[[#This Row],[Order Date]])/3,0)</f>
        <v>Q2</v>
      </c>
      <c r="W1239" s="6">
        <f>MONTH(SalesDataTable[[#This Row],[Order Date]])</f>
        <v>6</v>
      </c>
      <c r="X1239" s="9" t="str">
        <f>TEXT(SalesDataTable[[#This Row],[Order Date]],"mmm")</f>
        <v>Jun</v>
      </c>
    </row>
    <row r="1240" spans="1:24" ht="15.5">
      <c r="A1240" s="3">
        <v>5158</v>
      </c>
      <c r="B1240" s="4">
        <v>46203</v>
      </c>
      <c r="C1240" s="12">
        <f>YEAR(SalesDataTable[[#This Row],[Order Date]])</f>
        <v>2026</v>
      </c>
      <c r="D1240" s="15" t="str">
        <f>"Q"&amp;ROUNDUP(MONTH(SalesDataTable[[#This Row],[Order Date]])/3,0)</f>
        <v>Q2</v>
      </c>
      <c r="E1240" s="12">
        <f>MONTH(SalesDataTable[[#This Row],[Order Date]])</f>
        <v>6</v>
      </c>
      <c r="F1240" s="12" t="str">
        <f>TEXT(SalesDataTable[[#This Row],[Order Date]], "mmm")</f>
        <v>Jun</v>
      </c>
      <c r="G1240" s="5" t="s">
        <v>6</v>
      </c>
      <c r="H1240" s="5" t="s">
        <v>27</v>
      </c>
      <c r="I1240" s="5" t="s">
        <v>19</v>
      </c>
      <c r="J1240" s="5" t="s">
        <v>13</v>
      </c>
      <c r="K1240" s="5" t="s">
        <v>9</v>
      </c>
      <c r="L1240" s="5" t="s">
        <v>37</v>
      </c>
      <c r="M1240" s="6">
        <v>1</v>
      </c>
      <c r="N1240" s="7">
        <v>156.11000000000001</v>
      </c>
      <c r="O1240" s="8">
        <v>0</v>
      </c>
      <c r="P1240" s="7">
        <v>79.52</v>
      </c>
      <c r="Q1240" s="7">
        <f t="shared" si="76"/>
        <v>156.11000000000001</v>
      </c>
      <c r="R1240" s="7">
        <f t="shared" si="77"/>
        <v>79.52</v>
      </c>
      <c r="S1240" s="7">
        <f t="shared" si="78"/>
        <v>76.590000000000018</v>
      </c>
      <c r="T1240" s="9">
        <f t="shared" si="79"/>
        <v>0.49061559157004681</v>
      </c>
      <c r="U1240" s="10">
        <f>YEAR(SalesDataTable[[#This Row],[Order Date]])</f>
        <v>2026</v>
      </c>
      <c r="V1240" s="9" t="str">
        <f>"Q"&amp;ROUNDUP(MONTH(SalesDataTable[[#This Row],[Order Date]])/3,0)</f>
        <v>Q2</v>
      </c>
      <c r="W1240" s="6">
        <f>MONTH(SalesDataTable[[#This Row],[Order Date]])</f>
        <v>6</v>
      </c>
      <c r="X1240" s="9" t="str">
        <f>TEXT(SalesDataTable[[#This Row],[Order Date]],"mmm")</f>
        <v>Jun</v>
      </c>
    </row>
    <row r="1241" spans="1:24" ht="15.5">
      <c r="A1241" s="3">
        <v>1217</v>
      </c>
      <c r="B1241" s="4">
        <v>46204</v>
      </c>
      <c r="C1241" s="12">
        <f>YEAR(SalesDataTable[[#This Row],[Order Date]])</f>
        <v>2026</v>
      </c>
      <c r="D1241" s="15" t="str">
        <f>"Q"&amp;ROUNDUP(MONTH(SalesDataTable[[#This Row],[Order Date]])/3,0)</f>
        <v>Q3</v>
      </c>
      <c r="E1241" s="12">
        <f>MONTH(SalesDataTable[[#This Row],[Order Date]])</f>
        <v>7</v>
      </c>
      <c r="F1241" s="12" t="str">
        <f>TEXT(SalesDataTable[[#This Row],[Order Date]], "mmm")</f>
        <v>Jul</v>
      </c>
      <c r="G1241" s="5" t="s">
        <v>11</v>
      </c>
      <c r="H1241" s="5" t="s">
        <v>18</v>
      </c>
      <c r="I1241" s="5" t="s">
        <v>2</v>
      </c>
      <c r="J1241" s="5" t="s">
        <v>3</v>
      </c>
      <c r="K1241" s="5" t="s">
        <v>23</v>
      </c>
      <c r="L1241" s="5" t="s">
        <v>51</v>
      </c>
      <c r="M1241" s="6">
        <v>2</v>
      </c>
      <c r="N1241" s="7">
        <v>121.78</v>
      </c>
      <c r="O1241" s="8">
        <v>0.1</v>
      </c>
      <c r="P1241" s="7">
        <v>59.62</v>
      </c>
      <c r="Q1241" s="7">
        <f t="shared" si="76"/>
        <v>219.20400000000001</v>
      </c>
      <c r="R1241" s="7">
        <f t="shared" si="77"/>
        <v>119.24</v>
      </c>
      <c r="S1241" s="7">
        <f t="shared" si="78"/>
        <v>99.964000000000013</v>
      </c>
      <c r="T1241" s="9">
        <f t="shared" si="79"/>
        <v>0.45603182423678407</v>
      </c>
      <c r="U1241" s="10">
        <f>YEAR(SalesDataTable[[#This Row],[Order Date]])</f>
        <v>2026</v>
      </c>
      <c r="V1241" s="9" t="str">
        <f>"Q"&amp;ROUNDUP(MONTH(SalesDataTable[[#This Row],[Order Date]])/3,0)</f>
        <v>Q3</v>
      </c>
      <c r="W1241" s="6">
        <f>MONTH(SalesDataTable[[#This Row],[Order Date]])</f>
        <v>7</v>
      </c>
      <c r="X1241" s="9" t="str">
        <f>TEXT(SalesDataTable[[#This Row],[Order Date]],"mmm")</f>
        <v>Jul</v>
      </c>
    </row>
    <row r="1242" spans="1:24" ht="15.5">
      <c r="A1242" s="3">
        <v>2249</v>
      </c>
      <c r="B1242" s="4">
        <v>46204</v>
      </c>
      <c r="C1242" s="12">
        <f>YEAR(SalesDataTable[[#This Row],[Order Date]])</f>
        <v>2026</v>
      </c>
      <c r="D1242" s="15" t="str">
        <f>"Q"&amp;ROUNDUP(MONTH(SalesDataTable[[#This Row],[Order Date]])/3,0)</f>
        <v>Q3</v>
      </c>
      <c r="E1242" s="12">
        <f>MONTH(SalesDataTable[[#This Row],[Order Date]])</f>
        <v>7</v>
      </c>
      <c r="F1242" s="12" t="str">
        <f>TEXT(SalesDataTable[[#This Row],[Order Date]], "mmm")</f>
        <v>Jul</v>
      </c>
      <c r="G1242" s="5" t="s">
        <v>0</v>
      </c>
      <c r="H1242" s="5" t="s">
        <v>50</v>
      </c>
      <c r="I1242" s="5" t="s">
        <v>28</v>
      </c>
      <c r="J1242" s="5" t="s">
        <v>13</v>
      </c>
      <c r="K1242" s="5" t="s">
        <v>34</v>
      </c>
      <c r="L1242" s="5" t="s">
        <v>42</v>
      </c>
      <c r="M1242" s="6">
        <v>3</v>
      </c>
      <c r="N1242" s="7">
        <v>36.22</v>
      </c>
      <c r="O1242" s="8">
        <v>0.1</v>
      </c>
      <c r="P1242" s="7">
        <v>13.83</v>
      </c>
      <c r="Q1242" s="7">
        <f t="shared" si="76"/>
        <v>97.793999999999997</v>
      </c>
      <c r="R1242" s="7">
        <f t="shared" si="77"/>
        <v>41.49</v>
      </c>
      <c r="S1242" s="7">
        <f t="shared" si="78"/>
        <v>56.303999999999995</v>
      </c>
      <c r="T1242" s="9">
        <f t="shared" si="79"/>
        <v>0.57574084299650286</v>
      </c>
      <c r="U1242" s="10">
        <f>YEAR(SalesDataTable[[#This Row],[Order Date]])</f>
        <v>2026</v>
      </c>
      <c r="V1242" s="9" t="str">
        <f>"Q"&amp;ROUNDUP(MONTH(SalesDataTable[[#This Row],[Order Date]])/3,0)</f>
        <v>Q3</v>
      </c>
      <c r="W1242" s="6">
        <f>MONTH(SalesDataTable[[#This Row],[Order Date]])</f>
        <v>7</v>
      </c>
      <c r="X1242" s="9" t="str">
        <f>TEXT(SalesDataTable[[#This Row],[Order Date]],"mmm")</f>
        <v>Jul</v>
      </c>
    </row>
    <row r="1243" spans="1:24" ht="15.5">
      <c r="A1243" s="3">
        <v>2650</v>
      </c>
      <c r="B1243" s="4">
        <v>46204</v>
      </c>
      <c r="C1243" s="12">
        <f>YEAR(SalesDataTable[[#This Row],[Order Date]])</f>
        <v>2026</v>
      </c>
      <c r="D1243" s="15" t="str">
        <f>"Q"&amp;ROUNDUP(MONTH(SalesDataTable[[#This Row],[Order Date]])/3,0)</f>
        <v>Q3</v>
      </c>
      <c r="E1243" s="12">
        <f>MONTH(SalesDataTable[[#This Row],[Order Date]])</f>
        <v>7</v>
      </c>
      <c r="F1243" s="12" t="str">
        <f>TEXT(SalesDataTable[[#This Row],[Order Date]], "mmm")</f>
        <v>Jul</v>
      </c>
      <c r="G1243" s="5" t="s">
        <v>20</v>
      </c>
      <c r="H1243" s="5" t="s">
        <v>31</v>
      </c>
      <c r="I1243" s="5" t="s">
        <v>8</v>
      </c>
      <c r="J1243" s="5" t="s">
        <v>16</v>
      </c>
      <c r="K1243" s="5" t="s">
        <v>14</v>
      </c>
      <c r="L1243" s="5" t="s">
        <v>48</v>
      </c>
      <c r="M1243" s="6">
        <v>10</v>
      </c>
      <c r="N1243" s="7">
        <v>161.78</v>
      </c>
      <c r="O1243" s="8">
        <v>0.1</v>
      </c>
      <c r="P1243" s="7">
        <v>85.11</v>
      </c>
      <c r="Q1243" s="7">
        <f t="shared" si="76"/>
        <v>1456.02</v>
      </c>
      <c r="R1243" s="7">
        <f t="shared" si="77"/>
        <v>851.1</v>
      </c>
      <c r="S1243" s="7">
        <f t="shared" si="78"/>
        <v>604.91999999999996</v>
      </c>
      <c r="T1243" s="9">
        <f t="shared" si="79"/>
        <v>0.4154613260806857</v>
      </c>
      <c r="U1243" s="10">
        <f>YEAR(SalesDataTable[[#This Row],[Order Date]])</f>
        <v>2026</v>
      </c>
      <c r="V1243" s="9" t="str">
        <f>"Q"&amp;ROUNDUP(MONTH(SalesDataTable[[#This Row],[Order Date]])/3,0)</f>
        <v>Q3</v>
      </c>
      <c r="W1243" s="6">
        <f>MONTH(SalesDataTable[[#This Row],[Order Date]])</f>
        <v>7</v>
      </c>
      <c r="X1243" s="9" t="str">
        <f>TEXT(SalesDataTable[[#This Row],[Order Date]],"mmm")</f>
        <v>Jul</v>
      </c>
    </row>
    <row r="1244" spans="1:24" ht="15.5">
      <c r="A1244" s="3">
        <v>3937</v>
      </c>
      <c r="B1244" s="4">
        <v>46204</v>
      </c>
      <c r="C1244" s="12">
        <f>YEAR(SalesDataTable[[#This Row],[Order Date]])</f>
        <v>2026</v>
      </c>
      <c r="D1244" s="15" t="str">
        <f>"Q"&amp;ROUNDUP(MONTH(SalesDataTable[[#This Row],[Order Date]])/3,0)</f>
        <v>Q3</v>
      </c>
      <c r="E1244" s="12">
        <f>MONTH(SalesDataTable[[#This Row],[Order Date]])</f>
        <v>7</v>
      </c>
      <c r="F1244" s="12" t="str">
        <f>TEXT(SalesDataTable[[#This Row],[Order Date]], "mmm")</f>
        <v>Jul</v>
      </c>
      <c r="G1244" s="5" t="s">
        <v>20</v>
      </c>
      <c r="H1244" s="5" t="s">
        <v>31</v>
      </c>
      <c r="I1244" s="5" t="s">
        <v>2</v>
      </c>
      <c r="J1244" s="5" t="s">
        <v>16</v>
      </c>
      <c r="K1244" s="5" t="s">
        <v>23</v>
      </c>
      <c r="L1244" s="5" t="s">
        <v>51</v>
      </c>
      <c r="M1244" s="6">
        <v>3</v>
      </c>
      <c r="N1244" s="7">
        <v>126.23</v>
      </c>
      <c r="O1244" s="8">
        <v>0.05</v>
      </c>
      <c r="P1244" s="7">
        <v>61.81</v>
      </c>
      <c r="Q1244" s="7">
        <f t="shared" si="76"/>
        <v>359.75549999999998</v>
      </c>
      <c r="R1244" s="7">
        <f t="shared" si="77"/>
        <v>185.43</v>
      </c>
      <c r="S1244" s="7">
        <f t="shared" si="78"/>
        <v>174.32549999999998</v>
      </c>
      <c r="T1244" s="9">
        <f t="shared" si="79"/>
        <v>0.4845666014835075</v>
      </c>
      <c r="U1244" s="10">
        <f>YEAR(SalesDataTable[[#This Row],[Order Date]])</f>
        <v>2026</v>
      </c>
      <c r="V1244" s="9" t="str">
        <f>"Q"&amp;ROUNDUP(MONTH(SalesDataTable[[#This Row],[Order Date]])/3,0)</f>
        <v>Q3</v>
      </c>
      <c r="W1244" s="6">
        <f>MONTH(SalesDataTable[[#This Row],[Order Date]])</f>
        <v>7</v>
      </c>
      <c r="X1244" s="9" t="str">
        <f>TEXT(SalesDataTable[[#This Row],[Order Date]],"mmm")</f>
        <v>Jul</v>
      </c>
    </row>
    <row r="1245" spans="1:24" ht="15.5">
      <c r="A1245" s="3">
        <v>4122</v>
      </c>
      <c r="B1245" s="4">
        <v>46204</v>
      </c>
      <c r="C1245" s="12">
        <f>YEAR(SalesDataTable[[#This Row],[Order Date]])</f>
        <v>2026</v>
      </c>
      <c r="D1245" s="15" t="str">
        <f>"Q"&amp;ROUNDUP(MONTH(SalesDataTable[[#This Row],[Order Date]])/3,0)</f>
        <v>Q3</v>
      </c>
      <c r="E1245" s="12">
        <f>MONTH(SalesDataTable[[#This Row],[Order Date]])</f>
        <v>7</v>
      </c>
      <c r="F1245" s="12" t="str">
        <f>TEXT(SalesDataTable[[#This Row],[Order Date]], "mmm")</f>
        <v>Jul</v>
      </c>
      <c r="G1245" s="5" t="s">
        <v>20</v>
      </c>
      <c r="H1245" s="5" t="s">
        <v>33</v>
      </c>
      <c r="I1245" s="5" t="s">
        <v>2</v>
      </c>
      <c r="J1245" s="5" t="s">
        <v>3</v>
      </c>
      <c r="K1245" s="5" t="s">
        <v>4</v>
      </c>
      <c r="L1245" s="5" t="s">
        <v>5</v>
      </c>
      <c r="M1245" s="6">
        <v>4</v>
      </c>
      <c r="N1245" s="7">
        <v>79.97</v>
      </c>
      <c r="O1245" s="8">
        <v>0.1</v>
      </c>
      <c r="P1245" s="7">
        <v>43.36</v>
      </c>
      <c r="Q1245" s="7">
        <f t="shared" si="76"/>
        <v>287.892</v>
      </c>
      <c r="R1245" s="7">
        <f t="shared" si="77"/>
        <v>173.44</v>
      </c>
      <c r="S1245" s="7">
        <f t="shared" si="78"/>
        <v>114.452</v>
      </c>
      <c r="T1245" s="9">
        <f t="shared" si="79"/>
        <v>0.39755185972517471</v>
      </c>
      <c r="U1245" s="10">
        <f>YEAR(SalesDataTable[[#This Row],[Order Date]])</f>
        <v>2026</v>
      </c>
      <c r="V1245" s="9" t="str">
        <f>"Q"&amp;ROUNDUP(MONTH(SalesDataTable[[#This Row],[Order Date]])/3,0)</f>
        <v>Q3</v>
      </c>
      <c r="W1245" s="6">
        <f>MONTH(SalesDataTable[[#This Row],[Order Date]])</f>
        <v>7</v>
      </c>
      <c r="X1245" s="9" t="str">
        <f>TEXT(SalesDataTable[[#This Row],[Order Date]],"mmm")</f>
        <v>Jul</v>
      </c>
    </row>
    <row r="1246" spans="1:24" ht="15.5">
      <c r="A1246" s="3">
        <v>4589</v>
      </c>
      <c r="B1246" s="4">
        <v>46204</v>
      </c>
      <c r="C1246" s="12">
        <f>YEAR(SalesDataTable[[#This Row],[Order Date]])</f>
        <v>2026</v>
      </c>
      <c r="D1246" s="15" t="str">
        <f>"Q"&amp;ROUNDUP(MONTH(SalesDataTable[[#This Row],[Order Date]])/3,0)</f>
        <v>Q3</v>
      </c>
      <c r="E1246" s="12">
        <f>MONTH(SalesDataTable[[#This Row],[Order Date]])</f>
        <v>7</v>
      </c>
      <c r="F1246" s="12" t="str">
        <f>TEXT(SalesDataTable[[#This Row],[Order Date]], "mmm")</f>
        <v>Jul</v>
      </c>
      <c r="G1246" s="5" t="s">
        <v>20</v>
      </c>
      <c r="H1246" s="5" t="s">
        <v>33</v>
      </c>
      <c r="I1246" s="5" t="s">
        <v>19</v>
      </c>
      <c r="J1246" s="5" t="s">
        <v>13</v>
      </c>
      <c r="K1246" s="5" t="s">
        <v>4</v>
      </c>
      <c r="L1246" s="5" t="s">
        <v>30</v>
      </c>
      <c r="M1246" s="6">
        <v>2</v>
      </c>
      <c r="N1246" s="7">
        <v>102.37</v>
      </c>
      <c r="O1246" s="8">
        <v>0</v>
      </c>
      <c r="P1246" s="7">
        <v>50.25</v>
      </c>
      <c r="Q1246" s="7">
        <f t="shared" si="76"/>
        <v>204.74</v>
      </c>
      <c r="R1246" s="7">
        <f t="shared" si="77"/>
        <v>100.5</v>
      </c>
      <c r="S1246" s="7">
        <f t="shared" si="78"/>
        <v>104.24000000000001</v>
      </c>
      <c r="T1246" s="9">
        <f t="shared" si="79"/>
        <v>0.50913353521539517</v>
      </c>
      <c r="U1246" s="10">
        <f>YEAR(SalesDataTable[[#This Row],[Order Date]])</f>
        <v>2026</v>
      </c>
      <c r="V1246" s="9" t="str">
        <f>"Q"&amp;ROUNDUP(MONTH(SalesDataTable[[#This Row],[Order Date]])/3,0)</f>
        <v>Q3</v>
      </c>
      <c r="W1246" s="6">
        <f>MONTH(SalesDataTable[[#This Row],[Order Date]])</f>
        <v>7</v>
      </c>
      <c r="X1246" s="9" t="str">
        <f>TEXT(SalesDataTable[[#This Row],[Order Date]],"mmm")</f>
        <v>Jul</v>
      </c>
    </row>
    <row r="1247" spans="1:24" ht="15.5">
      <c r="A1247" s="3">
        <v>4873</v>
      </c>
      <c r="B1247" s="4">
        <v>46204</v>
      </c>
      <c r="C1247" s="12">
        <f>YEAR(SalesDataTable[[#This Row],[Order Date]])</f>
        <v>2026</v>
      </c>
      <c r="D1247" s="15" t="str">
        <f>"Q"&amp;ROUNDUP(MONTH(SalesDataTable[[#This Row],[Order Date]])/3,0)</f>
        <v>Q3</v>
      </c>
      <c r="E1247" s="12">
        <f>MONTH(SalesDataTable[[#This Row],[Order Date]])</f>
        <v>7</v>
      </c>
      <c r="F1247" s="12" t="str">
        <f>TEXT(SalesDataTable[[#This Row],[Order Date]], "mmm")</f>
        <v>Jul</v>
      </c>
      <c r="G1247" s="5" t="s">
        <v>20</v>
      </c>
      <c r="H1247" s="5" t="s">
        <v>47</v>
      </c>
      <c r="I1247" s="5" t="s">
        <v>2</v>
      </c>
      <c r="J1247" s="5" t="s">
        <v>13</v>
      </c>
      <c r="K1247" s="5" t="s">
        <v>4</v>
      </c>
      <c r="L1247" s="5" t="s">
        <v>30</v>
      </c>
      <c r="M1247" s="6">
        <v>1</v>
      </c>
      <c r="N1247" s="7">
        <v>102.13</v>
      </c>
      <c r="O1247" s="8">
        <v>0</v>
      </c>
      <c r="P1247" s="7">
        <v>49.17</v>
      </c>
      <c r="Q1247" s="7">
        <f t="shared" si="76"/>
        <v>102.13</v>
      </c>
      <c r="R1247" s="7">
        <f t="shared" si="77"/>
        <v>49.17</v>
      </c>
      <c r="S1247" s="7">
        <f t="shared" si="78"/>
        <v>52.959999999999994</v>
      </c>
      <c r="T1247" s="9">
        <f t="shared" si="79"/>
        <v>0.5185547831195535</v>
      </c>
      <c r="U1247" s="10">
        <f>YEAR(SalesDataTable[[#This Row],[Order Date]])</f>
        <v>2026</v>
      </c>
      <c r="V1247" s="9" t="str">
        <f>"Q"&amp;ROUNDUP(MONTH(SalesDataTable[[#This Row],[Order Date]])/3,0)</f>
        <v>Q3</v>
      </c>
      <c r="W1247" s="6">
        <f>MONTH(SalesDataTable[[#This Row],[Order Date]])</f>
        <v>7</v>
      </c>
      <c r="X1247" s="9" t="str">
        <f>TEXT(SalesDataTable[[#This Row],[Order Date]],"mmm")</f>
        <v>Jul</v>
      </c>
    </row>
    <row r="1248" spans="1:24" ht="15.5">
      <c r="A1248" s="3">
        <v>729</v>
      </c>
      <c r="B1248" s="4">
        <v>46205</v>
      </c>
      <c r="C1248" s="12">
        <f>YEAR(SalesDataTable[[#This Row],[Order Date]])</f>
        <v>2026</v>
      </c>
      <c r="D1248" s="15" t="str">
        <f>"Q"&amp;ROUNDUP(MONTH(SalesDataTable[[#This Row],[Order Date]])/3,0)</f>
        <v>Q3</v>
      </c>
      <c r="E1248" s="12">
        <f>MONTH(SalesDataTable[[#This Row],[Order Date]])</f>
        <v>7</v>
      </c>
      <c r="F1248" s="12" t="str">
        <f>TEXT(SalesDataTable[[#This Row],[Order Date]], "mmm")</f>
        <v>Jul</v>
      </c>
      <c r="G1248" s="5" t="s">
        <v>11</v>
      </c>
      <c r="H1248" s="5" t="s">
        <v>12</v>
      </c>
      <c r="I1248" s="5" t="s">
        <v>2</v>
      </c>
      <c r="J1248" s="5" t="s">
        <v>3</v>
      </c>
      <c r="K1248" s="5" t="s">
        <v>14</v>
      </c>
      <c r="L1248" s="5" t="s">
        <v>48</v>
      </c>
      <c r="M1248" s="6">
        <v>1</v>
      </c>
      <c r="N1248" s="7">
        <v>161.82</v>
      </c>
      <c r="O1248" s="8">
        <v>0</v>
      </c>
      <c r="P1248" s="7">
        <v>87.15</v>
      </c>
      <c r="Q1248" s="7">
        <f t="shared" si="76"/>
        <v>161.82</v>
      </c>
      <c r="R1248" s="7">
        <f t="shared" si="77"/>
        <v>87.15</v>
      </c>
      <c r="S1248" s="7">
        <f t="shared" si="78"/>
        <v>74.669999999999987</v>
      </c>
      <c r="T1248" s="9">
        <f t="shared" si="79"/>
        <v>0.46143863552094916</v>
      </c>
      <c r="U1248" s="10">
        <f>YEAR(SalesDataTable[[#This Row],[Order Date]])</f>
        <v>2026</v>
      </c>
      <c r="V1248" s="9" t="str">
        <f>"Q"&amp;ROUNDUP(MONTH(SalesDataTable[[#This Row],[Order Date]])/3,0)</f>
        <v>Q3</v>
      </c>
      <c r="W1248" s="6">
        <f>MONTH(SalesDataTable[[#This Row],[Order Date]])</f>
        <v>7</v>
      </c>
      <c r="X1248" s="9" t="str">
        <f>TEXT(SalesDataTable[[#This Row],[Order Date]],"mmm")</f>
        <v>Jul</v>
      </c>
    </row>
    <row r="1249" spans="1:24" ht="15.5">
      <c r="A1249" s="3">
        <v>906</v>
      </c>
      <c r="B1249" s="4">
        <v>46205</v>
      </c>
      <c r="C1249" s="12">
        <f>YEAR(SalesDataTable[[#This Row],[Order Date]])</f>
        <v>2026</v>
      </c>
      <c r="D1249" s="15" t="str">
        <f>"Q"&amp;ROUNDUP(MONTH(SalesDataTable[[#This Row],[Order Date]])/3,0)</f>
        <v>Q3</v>
      </c>
      <c r="E1249" s="12">
        <f>MONTH(SalesDataTable[[#This Row],[Order Date]])</f>
        <v>7</v>
      </c>
      <c r="F1249" s="12" t="str">
        <f>TEXT(SalesDataTable[[#This Row],[Order Date]], "mmm")</f>
        <v>Jul</v>
      </c>
      <c r="G1249" s="5" t="s">
        <v>20</v>
      </c>
      <c r="H1249" s="5" t="s">
        <v>33</v>
      </c>
      <c r="I1249" s="5" t="s">
        <v>2</v>
      </c>
      <c r="J1249" s="5" t="s">
        <v>13</v>
      </c>
      <c r="K1249" s="5" t="s">
        <v>4</v>
      </c>
      <c r="L1249" s="5" t="s">
        <v>5</v>
      </c>
      <c r="M1249" s="6">
        <v>2</v>
      </c>
      <c r="N1249" s="7">
        <v>83.29</v>
      </c>
      <c r="O1249" s="8">
        <v>0</v>
      </c>
      <c r="P1249" s="7">
        <v>42.45</v>
      </c>
      <c r="Q1249" s="7">
        <f t="shared" si="76"/>
        <v>166.58</v>
      </c>
      <c r="R1249" s="7">
        <f t="shared" si="77"/>
        <v>84.9</v>
      </c>
      <c r="S1249" s="7">
        <f t="shared" si="78"/>
        <v>81.680000000000007</v>
      </c>
      <c r="T1249" s="9">
        <f t="shared" si="79"/>
        <v>0.49033497418657701</v>
      </c>
      <c r="U1249" s="10">
        <f>YEAR(SalesDataTable[[#This Row],[Order Date]])</f>
        <v>2026</v>
      </c>
      <c r="V1249" s="9" t="str">
        <f>"Q"&amp;ROUNDUP(MONTH(SalesDataTable[[#This Row],[Order Date]])/3,0)</f>
        <v>Q3</v>
      </c>
      <c r="W1249" s="6">
        <f>MONTH(SalesDataTable[[#This Row],[Order Date]])</f>
        <v>7</v>
      </c>
      <c r="X1249" s="9" t="str">
        <f>TEXT(SalesDataTable[[#This Row],[Order Date]],"mmm")</f>
        <v>Jul</v>
      </c>
    </row>
    <row r="1250" spans="1:24" ht="15.5">
      <c r="A1250" s="3">
        <v>1531</v>
      </c>
      <c r="B1250" s="4">
        <v>46205</v>
      </c>
      <c r="C1250" s="12">
        <f>YEAR(SalesDataTable[[#This Row],[Order Date]])</f>
        <v>2026</v>
      </c>
      <c r="D1250" s="15" t="str">
        <f>"Q"&amp;ROUNDUP(MONTH(SalesDataTable[[#This Row],[Order Date]])/3,0)</f>
        <v>Q3</v>
      </c>
      <c r="E1250" s="12">
        <f>MONTH(SalesDataTable[[#This Row],[Order Date]])</f>
        <v>7</v>
      </c>
      <c r="F1250" s="12" t="str">
        <f>TEXT(SalesDataTable[[#This Row],[Order Date]], "mmm")</f>
        <v>Jul</v>
      </c>
      <c r="G1250" s="5" t="s">
        <v>11</v>
      </c>
      <c r="H1250" s="5" t="s">
        <v>52</v>
      </c>
      <c r="I1250" s="5" t="s">
        <v>2</v>
      </c>
      <c r="J1250" s="5" t="s">
        <v>13</v>
      </c>
      <c r="K1250" s="5" t="s">
        <v>14</v>
      </c>
      <c r="L1250" s="5" t="s">
        <v>44</v>
      </c>
      <c r="M1250" s="6">
        <v>2</v>
      </c>
      <c r="N1250" s="7">
        <v>136.72999999999999</v>
      </c>
      <c r="O1250" s="8">
        <v>0</v>
      </c>
      <c r="P1250" s="7">
        <v>66.03</v>
      </c>
      <c r="Q1250" s="7">
        <f t="shared" si="76"/>
        <v>273.45999999999998</v>
      </c>
      <c r="R1250" s="7">
        <f t="shared" si="77"/>
        <v>132.06</v>
      </c>
      <c r="S1250" s="7">
        <f t="shared" si="78"/>
        <v>141.39999999999998</v>
      </c>
      <c r="T1250" s="9">
        <f t="shared" si="79"/>
        <v>0.5170774519125283</v>
      </c>
      <c r="U1250" s="10">
        <f>YEAR(SalesDataTable[[#This Row],[Order Date]])</f>
        <v>2026</v>
      </c>
      <c r="V1250" s="9" t="str">
        <f>"Q"&amp;ROUNDUP(MONTH(SalesDataTable[[#This Row],[Order Date]])/3,0)</f>
        <v>Q3</v>
      </c>
      <c r="W1250" s="6">
        <f>MONTH(SalesDataTable[[#This Row],[Order Date]])</f>
        <v>7</v>
      </c>
      <c r="X1250" s="9" t="str">
        <f>TEXT(SalesDataTable[[#This Row],[Order Date]],"mmm")</f>
        <v>Jul</v>
      </c>
    </row>
    <row r="1251" spans="1:24" ht="15.5">
      <c r="A1251" s="3">
        <v>1683</v>
      </c>
      <c r="B1251" s="4">
        <v>46205</v>
      </c>
      <c r="C1251" s="12">
        <f>YEAR(SalesDataTable[[#This Row],[Order Date]])</f>
        <v>2026</v>
      </c>
      <c r="D1251" s="15" t="str">
        <f>"Q"&amp;ROUNDUP(MONTH(SalesDataTable[[#This Row],[Order Date]])/3,0)</f>
        <v>Q3</v>
      </c>
      <c r="E1251" s="12">
        <f>MONTH(SalesDataTable[[#This Row],[Order Date]])</f>
        <v>7</v>
      </c>
      <c r="F1251" s="12" t="str">
        <f>TEXT(SalesDataTable[[#This Row],[Order Date]], "mmm")</f>
        <v>Jul</v>
      </c>
      <c r="G1251" s="5" t="s">
        <v>11</v>
      </c>
      <c r="H1251" s="5" t="s">
        <v>12</v>
      </c>
      <c r="I1251" s="5" t="s">
        <v>28</v>
      </c>
      <c r="J1251" s="5" t="s">
        <v>3</v>
      </c>
      <c r="K1251" s="5" t="s">
        <v>9</v>
      </c>
      <c r="L1251" s="5" t="s">
        <v>37</v>
      </c>
      <c r="M1251" s="6">
        <v>2</v>
      </c>
      <c r="N1251" s="7">
        <v>152.44</v>
      </c>
      <c r="O1251" s="8">
        <v>0</v>
      </c>
      <c r="P1251" s="7">
        <v>81.23</v>
      </c>
      <c r="Q1251" s="7">
        <f t="shared" si="76"/>
        <v>304.88</v>
      </c>
      <c r="R1251" s="7">
        <f t="shared" si="77"/>
        <v>162.46</v>
      </c>
      <c r="S1251" s="7">
        <f t="shared" si="78"/>
        <v>142.41999999999999</v>
      </c>
      <c r="T1251" s="9">
        <f t="shared" si="79"/>
        <v>0.46713461033849379</v>
      </c>
      <c r="U1251" s="10">
        <f>YEAR(SalesDataTable[[#This Row],[Order Date]])</f>
        <v>2026</v>
      </c>
      <c r="V1251" s="9" t="str">
        <f>"Q"&amp;ROUNDUP(MONTH(SalesDataTable[[#This Row],[Order Date]])/3,0)</f>
        <v>Q3</v>
      </c>
      <c r="W1251" s="6">
        <f>MONTH(SalesDataTable[[#This Row],[Order Date]])</f>
        <v>7</v>
      </c>
      <c r="X1251" s="9" t="str">
        <f>TEXT(SalesDataTable[[#This Row],[Order Date]],"mmm")</f>
        <v>Jul</v>
      </c>
    </row>
    <row r="1252" spans="1:24" ht="15.5">
      <c r="A1252" s="3">
        <v>2363</v>
      </c>
      <c r="B1252" s="4">
        <v>46205</v>
      </c>
      <c r="C1252" s="12">
        <f>YEAR(SalesDataTable[[#This Row],[Order Date]])</f>
        <v>2026</v>
      </c>
      <c r="D1252" s="15" t="str">
        <f>"Q"&amp;ROUNDUP(MONTH(SalesDataTable[[#This Row],[Order Date]])/3,0)</f>
        <v>Q3</v>
      </c>
      <c r="E1252" s="12">
        <f>MONTH(SalesDataTable[[#This Row],[Order Date]])</f>
        <v>7</v>
      </c>
      <c r="F1252" s="12" t="str">
        <f>TEXT(SalesDataTable[[#This Row],[Order Date]], "mmm")</f>
        <v>Jul</v>
      </c>
      <c r="G1252" s="5" t="s">
        <v>20</v>
      </c>
      <c r="H1252" s="5" t="s">
        <v>31</v>
      </c>
      <c r="I1252" s="5" t="s">
        <v>2</v>
      </c>
      <c r="J1252" s="5" t="s">
        <v>13</v>
      </c>
      <c r="K1252" s="5" t="s">
        <v>9</v>
      </c>
      <c r="L1252" s="5" t="s">
        <v>46</v>
      </c>
      <c r="M1252" s="6">
        <v>2</v>
      </c>
      <c r="N1252" s="7">
        <v>71.28</v>
      </c>
      <c r="O1252" s="8">
        <v>0.1</v>
      </c>
      <c r="P1252" s="7">
        <v>32.67</v>
      </c>
      <c r="Q1252" s="7">
        <f t="shared" si="76"/>
        <v>128.304</v>
      </c>
      <c r="R1252" s="7">
        <f t="shared" si="77"/>
        <v>65.34</v>
      </c>
      <c r="S1252" s="7">
        <f t="shared" si="78"/>
        <v>62.963999999999999</v>
      </c>
      <c r="T1252" s="9">
        <f t="shared" si="79"/>
        <v>0.4907407407407407</v>
      </c>
      <c r="U1252" s="10">
        <f>YEAR(SalesDataTable[[#This Row],[Order Date]])</f>
        <v>2026</v>
      </c>
      <c r="V1252" s="9" t="str">
        <f>"Q"&amp;ROUNDUP(MONTH(SalesDataTable[[#This Row],[Order Date]])/3,0)</f>
        <v>Q3</v>
      </c>
      <c r="W1252" s="6">
        <f>MONTH(SalesDataTable[[#This Row],[Order Date]])</f>
        <v>7</v>
      </c>
      <c r="X1252" s="9" t="str">
        <f>TEXT(SalesDataTable[[#This Row],[Order Date]],"mmm")</f>
        <v>Jul</v>
      </c>
    </row>
    <row r="1253" spans="1:24" ht="15.5">
      <c r="A1253" s="3">
        <v>3858</v>
      </c>
      <c r="B1253" s="4">
        <v>46205</v>
      </c>
      <c r="C1253" s="12">
        <f>YEAR(SalesDataTable[[#This Row],[Order Date]])</f>
        <v>2026</v>
      </c>
      <c r="D1253" s="15" t="str">
        <f>"Q"&amp;ROUNDUP(MONTH(SalesDataTable[[#This Row],[Order Date]])/3,0)</f>
        <v>Q3</v>
      </c>
      <c r="E1253" s="12">
        <f>MONTH(SalesDataTable[[#This Row],[Order Date]])</f>
        <v>7</v>
      </c>
      <c r="F1253" s="12" t="str">
        <f>TEXT(SalesDataTable[[#This Row],[Order Date]], "mmm")</f>
        <v>Jul</v>
      </c>
      <c r="G1253" s="5" t="s">
        <v>11</v>
      </c>
      <c r="H1253" s="5" t="s">
        <v>18</v>
      </c>
      <c r="I1253" s="5" t="s">
        <v>28</v>
      </c>
      <c r="J1253" s="5" t="s">
        <v>3</v>
      </c>
      <c r="K1253" s="5" t="s">
        <v>4</v>
      </c>
      <c r="L1253" s="5" t="s">
        <v>5</v>
      </c>
      <c r="M1253" s="6">
        <v>1</v>
      </c>
      <c r="N1253" s="7">
        <v>80.290000000000006</v>
      </c>
      <c r="O1253" s="8">
        <v>0.1</v>
      </c>
      <c r="P1253" s="7">
        <v>43.47</v>
      </c>
      <c r="Q1253" s="7">
        <f t="shared" si="76"/>
        <v>72.26100000000001</v>
      </c>
      <c r="R1253" s="7">
        <f t="shared" si="77"/>
        <v>43.47</v>
      </c>
      <c r="S1253" s="7">
        <f t="shared" si="78"/>
        <v>28.791000000000011</v>
      </c>
      <c r="T1253" s="9">
        <f t="shared" si="79"/>
        <v>0.39843068875326948</v>
      </c>
      <c r="U1253" s="10">
        <f>YEAR(SalesDataTable[[#This Row],[Order Date]])</f>
        <v>2026</v>
      </c>
      <c r="V1253" s="9" t="str">
        <f>"Q"&amp;ROUNDUP(MONTH(SalesDataTable[[#This Row],[Order Date]])/3,0)</f>
        <v>Q3</v>
      </c>
      <c r="W1253" s="6">
        <f>MONTH(SalesDataTable[[#This Row],[Order Date]])</f>
        <v>7</v>
      </c>
      <c r="X1253" s="9" t="str">
        <f>TEXT(SalesDataTable[[#This Row],[Order Date]],"mmm")</f>
        <v>Jul</v>
      </c>
    </row>
    <row r="1254" spans="1:24" ht="15.5">
      <c r="A1254" s="3">
        <v>4233</v>
      </c>
      <c r="B1254" s="4">
        <v>46205</v>
      </c>
      <c r="C1254" s="12">
        <f>YEAR(SalesDataTable[[#This Row],[Order Date]])</f>
        <v>2026</v>
      </c>
      <c r="D1254" s="15" t="str">
        <f>"Q"&amp;ROUNDUP(MONTH(SalesDataTable[[#This Row],[Order Date]])/3,0)</f>
        <v>Q3</v>
      </c>
      <c r="E1254" s="12">
        <f>MONTH(SalesDataTable[[#This Row],[Order Date]])</f>
        <v>7</v>
      </c>
      <c r="F1254" s="12" t="str">
        <f>TEXT(SalesDataTable[[#This Row],[Order Date]], "mmm")</f>
        <v>Jul</v>
      </c>
      <c r="G1254" s="5" t="s">
        <v>6</v>
      </c>
      <c r="H1254" s="5" t="s">
        <v>27</v>
      </c>
      <c r="I1254" s="5" t="s">
        <v>28</v>
      </c>
      <c r="J1254" s="5" t="s">
        <v>13</v>
      </c>
      <c r="K1254" s="5" t="s">
        <v>9</v>
      </c>
      <c r="L1254" s="5" t="s">
        <v>17</v>
      </c>
      <c r="M1254" s="6">
        <v>1</v>
      </c>
      <c r="N1254" s="7">
        <v>142.38</v>
      </c>
      <c r="O1254" s="8">
        <v>0.05</v>
      </c>
      <c r="P1254" s="7">
        <v>77.17</v>
      </c>
      <c r="Q1254" s="7">
        <f t="shared" si="76"/>
        <v>135.261</v>
      </c>
      <c r="R1254" s="7">
        <f t="shared" si="77"/>
        <v>77.17</v>
      </c>
      <c r="S1254" s="7">
        <f t="shared" si="78"/>
        <v>58.090999999999994</v>
      </c>
      <c r="T1254" s="9">
        <f t="shared" si="79"/>
        <v>0.42947338848596417</v>
      </c>
      <c r="U1254" s="10">
        <f>YEAR(SalesDataTable[[#This Row],[Order Date]])</f>
        <v>2026</v>
      </c>
      <c r="V1254" s="9" t="str">
        <f>"Q"&amp;ROUNDUP(MONTH(SalesDataTable[[#This Row],[Order Date]])/3,0)</f>
        <v>Q3</v>
      </c>
      <c r="W1254" s="6">
        <f>MONTH(SalesDataTable[[#This Row],[Order Date]])</f>
        <v>7</v>
      </c>
      <c r="X1254" s="9" t="str">
        <f>TEXT(SalesDataTable[[#This Row],[Order Date]],"mmm")</f>
        <v>Jul</v>
      </c>
    </row>
    <row r="1255" spans="1:24" ht="15.5">
      <c r="A1255" s="3">
        <v>5071</v>
      </c>
      <c r="B1255" s="4">
        <v>46205</v>
      </c>
      <c r="C1255" s="12">
        <f>YEAR(SalesDataTable[[#This Row],[Order Date]])</f>
        <v>2026</v>
      </c>
      <c r="D1255" s="15" t="str">
        <f>"Q"&amp;ROUNDUP(MONTH(SalesDataTable[[#This Row],[Order Date]])/3,0)</f>
        <v>Q3</v>
      </c>
      <c r="E1255" s="12">
        <f>MONTH(SalesDataTable[[#This Row],[Order Date]])</f>
        <v>7</v>
      </c>
      <c r="F1255" s="12" t="str">
        <f>TEXT(SalesDataTable[[#This Row],[Order Date]], "mmm")</f>
        <v>Jul</v>
      </c>
      <c r="G1255" s="5" t="s">
        <v>20</v>
      </c>
      <c r="H1255" s="5" t="s">
        <v>31</v>
      </c>
      <c r="I1255" s="5" t="s">
        <v>2</v>
      </c>
      <c r="J1255" s="5" t="s">
        <v>13</v>
      </c>
      <c r="K1255" s="5" t="s">
        <v>9</v>
      </c>
      <c r="L1255" s="5" t="s">
        <v>10</v>
      </c>
      <c r="M1255" s="6">
        <v>3</v>
      </c>
      <c r="N1255" s="7">
        <v>91.47</v>
      </c>
      <c r="O1255" s="8">
        <v>0.05</v>
      </c>
      <c r="P1255" s="7">
        <v>45.6</v>
      </c>
      <c r="Q1255" s="7">
        <f t="shared" si="76"/>
        <v>260.68949999999995</v>
      </c>
      <c r="R1255" s="7">
        <f t="shared" si="77"/>
        <v>136.80000000000001</v>
      </c>
      <c r="S1255" s="7">
        <f t="shared" si="78"/>
        <v>123.88949999999994</v>
      </c>
      <c r="T1255" s="9">
        <f t="shared" si="79"/>
        <v>0.47523778287963253</v>
      </c>
      <c r="U1255" s="10">
        <f>YEAR(SalesDataTable[[#This Row],[Order Date]])</f>
        <v>2026</v>
      </c>
      <c r="V1255" s="9" t="str">
        <f>"Q"&amp;ROUNDUP(MONTH(SalesDataTable[[#This Row],[Order Date]])/3,0)</f>
        <v>Q3</v>
      </c>
      <c r="W1255" s="6">
        <f>MONTH(SalesDataTable[[#This Row],[Order Date]])</f>
        <v>7</v>
      </c>
      <c r="X1255" s="9" t="str">
        <f>TEXT(SalesDataTable[[#This Row],[Order Date]],"mmm")</f>
        <v>Jul</v>
      </c>
    </row>
    <row r="1256" spans="1:24" ht="15.5">
      <c r="A1256" s="3">
        <v>5174</v>
      </c>
      <c r="B1256" s="4">
        <v>46205</v>
      </c>
      <c r="C1256" s="12">
        <f>YEAR(SalesDataTable[[#This Row],[Order Date]])</f>
        <v>2026</v>
      </c>
      <c r="D1256" s="15" t="str">
        <f>"Q"&amp;ROUNDUP(MONTH(SalesDataTable[[#This Row],[Order Date]])/3,0)</f>
        <v>Q3</v>
      </c>
      <c r="E1256" s="12">
        <f>MONTH(SalesDataTable[[#This Row],[Order Date]])</f>
        <v>7</v>
      </c>
      <c r="F1256" s="12" t="str">
        <f>TEXT(SalesDataTable[[#This Row],[Order Date]], "mmm")</f>
        <v>Jul</v>
      </c>
      <c r="G1256" s="5" t="s">
        <v>6</v>
      </c>
      <c r="H1256" s="5" t="s">
        <v>41</v>
      </c>
      <c r="I1256" s="5" t="s">
        <v>19</v>
      </c>
      <c r="J1256" s="5" t="s">
        <v>13</v>
      </c>
      <c r="K1256" s="5" t="s">
        <v>14</v>
      </c>
      <c r="L1256" s="5" t="s">
        <v>32</v>
      </c>
      <c r="M1256" s="6">
        <v>1</v>
      </c>
      <c r="N1256" s="7">
        <v>45.92</v>
      </c>
      <c r="O1256" s="8">
        <v>0.05</v>
      </c>
      <c r="P1256" s="7">
        <v>17.91</v>
      </c>
      <c r="Q1256" s="7">
        <f t="shared" si="76"/>
        <v>43.624000000000002</v>
      </c>
      <c r="R1256" s="7">
        <f t="shared" si="77"/>
        <v>17.91</v>
      </c>
      <c r="S1256" s="7">
        <f t="shared" si="78"/>
        <v>25.714000000000002</v>
      </c>
      <c r="T1256" s="9">
        <f t="shared" si="79"/>
        <v>0.58944617641665142</v>
      </c>
      <c r="U1256" s="10">
        <f>YEAR(SalesDataTable[[#This Row],[Order Date]])</f>
        <v>2026</v>
      </c>
      <c r="V1256" s="9" t="str">
        <f>"Q"&amp;ROUNDUP(MONTH(SalesDataTable[[#This Row],[Order Date]])/3,0)</f>
        <v>Q3</v>
      </c>
      <c r="W1256" s="6">
        <f>MONTH(SalesDataTable[[#This Row],[Order Date]])</f>
        <v>7</v>
      </c>
      <c r="X1256" s="9" t="str">
        <f>TEXT(SalesDataTable[[#This Row],[Order Date]],"mmm")</f>
        <v>Jul</v>
      </c>
    </row>
    <row r="1257" spans="1:24" ht="15.5">
      <c r="A1257" s="3">
        <v>727</v>
      </c>
      <c r="B1257" s="4">
        <v>46206</v>
      </c>
      <c r="C1257" s="12">
        <f>YEAR(SalesDataTable[[#This Row],[Order Date]])</f>
        <v>2026</v>
      </c>
      <c r="D1257" s="15" t="str">
        <f>"Q"&amp;ROUNDUP(MONTH(SalesDataTable[[#This Row],[Order Date]])/3,0)</f>
        <v>Q3</v>
      </c>
      <c r="E1257" s="12">
        <f>MONTH(SalesDataTable[[#This Row],[Order Date]])</f>
        <v>7</v>
      </c>
      <c r="F1257" s="12" t="str">
        <f>TEXT(SalesDataTable[[#This Row],[Order Date]], "mmm")</f>
        <v>Jul</v>
      </c>
      <c r="G1257" s="5" t="s">
        <v>20</v>
      </c>
      <c r="H1257" s="5" t="s">
        <v>21</v>
      </c>
      <c r="I1257" s="5" t="s">
        <v>19</v>
      </c>
      <c r="J1257" s="5" t="s">
        <v>13</v>
      </c>
      <c r="K1257" s="5" t="s">
        <v>34</v>
      </c>
      <c r="L1257" s="5" t="s">
        <v>42</v>
      </c>
      <c r="M1257" s="6">
        <v>1</v>
      </c>
      <c r="N1257" s="7">
        <v>36.01</v>
      </c>
      <c r="O1257" s="8">
        <v>0</v>
      </c>
      <c r="P1257" s="7">
        <v>14.11</v>
      </c>
      <c r="Q1257" s="7">
        <f t="shared" si="76"/>
        <v>36.01</v>
      </c>
      <c r="R1257" s="7">
        <f t="shared" si="77"/>
        <v>14.11</v>
      </c>
      <c r="S1257" s="7">
        <f t="shared" si="78"/>
        <v>21.9</v>
      </c>
      <c r="T1257" s="9">
        <f t="shared" si="79"/>
        <v>0.60816439877811723</v>
      </c>
      <c r="U1257" s="10">
        <f>YEAR(SalesDataTable[[#This Row],[Order Date]])</f>
        <v>2026</v>
      </c>
      <c r="V1257" s="9" t="str">
        <f>"Q"&amp;ROUNDUP(MONTH(SalesDataTable[[#This Row],[Order Date]])/3,0)</f>
        <v>Q3</v>
      </c>
      <c r="W1257" s="6">
        <f>MONTH(SalesDataTable[[#This Row],[Order Date]])</f>
        <v>7</v>
      </c>
      <c r="X1257" s="9" t="str">
        <f>TEXT(SalesDataTable[[#This Row],[Order Date]],"mmm")</f>
        <v>Jul</v>
      </c>
    </row>
    <row r="1258" spans="1:24" ht="15.5">
      <c r="A1258" s="3">
        <v>1546</v>
      </c>
      <c r="B1258" s="4">
        <v>46206</v>
      </c>
      <c r="C1258" s="12">
        <f>YEAR(SalesDataTable[[#This Row],[Order Date]])</f>
        <v>2026</v>
      </c>
      <c r="D1258" s="15" t="str">
        <f>"Q"&amp;ROUNDUP(MONTH(SalesDataTable[[#This Row],[Order Date]])/3,0)</f>
        <v>Q3</v>
      </c>
      <c r="E1258" s="12">
        <f>MONTH(SalesDataTable[[#This Row],[Order Date]])</f>
        <v>7</v>
      </c>
      <c r="F1258" s="12" t="str">
        <f>TEXT(SalesDataTable[[#This Row],[Order Date]], "mmm")</f>
        <v>Jul</v>
      </c>
      <c r="G1258" s="5" t="s">
        <v>20</v>
      </c>
      <c r="H1258" s="5" t="s">
        <v>47</v>
      </c>
      <c r="I1258" s="5" t="s">
        <v>2</v>
      </c>
      <c r="J1258" s="5" t="s">
        <v>16</v>
      </c>
      <c r="K1258" s="5" t="s">
        <v>14</v>
      </c>
      <c r="L1258" s="5" t="s">
        <v>48</v>
      </c>
      <c r="M1258" s="6">
        <v>1</v>
      </c>
      <c r="N1258" s="7">
        <v>165.8</v>
      </c>
      <c r="O1258" s="8">
        <v>0.1</v>
      </c>
      <c r="P1258" s="7">
        <v>88.32</v>
      </c>
      <c r="Q1258" s="7">
        <f t="shared" si="76"/>
        <v>149.22000000000003</v>
      </c>
      <c r="R1258" s="7">
        <f t="shared" si="77"/>
        <v>88.32</v>
      </c>
      <c r="S1258" s="7">
        <f t="shared" si="78"/>
        <v>60.900000000000034</v>
      </c>
      <c r="T1258" s="9">
        <f t="shared" si="79"/>
        <v>0.40812223562525146</v>
      </c>
      <c r="U1258" s="10">
        <f>YEAR(SalesDataTable[[#This Row],[Order Date]])</f>
        <v>2026</v>
      </c>
      <c r="V1258" s="9" t="str">
        <f>"Q"&amp;ROUNDUP(MONTH(SalesDataTable[[#This Row],[Order Date]])/3,0)</f>
        <v>Q3</v>
      </c>
      <c r="W1258" s="6">
        <f>MONTH(SalesDataTable[[#This Row],[Order Date]])</f>
        <v>7</v>
      </c>
      <c r="X1258" s="9" t="str">
        <f>TEXT(SalesDataTable[[#This Row],[Order Date]],"mmm")</f>
        <v>Jul</v>
      </c>
    </row>
    <row r="1259" spans="1:24" ht="15.5">
      <c r="A1259" s="3">
        <v>3610</v>
      </c>
      <c r="B1259" s="4">
        <v>46206</v>
      </c>
      <c r="C1259" s="12">
        <f>YEAR(SalesDataTable[[#This Row],[Order Date]])</f>
        <v>2026</v>
      </c>
      <c r="D1259" s="15" t="str">
        <f>"Q"&amp;ROUNDUP(MONTH(SalesDataTable[[#This Row],[Order Date]])/3,0)</f>
        <v>Q3</v>
      </c>
      <c r="E1259" s="12">
        <f>MONTH(SalesDataTable[[#This Row],[Order Date]])</f>
        <v>7</v>
      </c>
      <c r="F1259" s="12" t="str">
        <f>TEXT(SalesDataTable[[#This Row],[Order Date]], "mmm")</f>
        <v>Jul</v>
      </c>
      <c r="G1259" s="5" t="s">
        <v>11</v>
      </c>
      <c r="H1259" s="5" t="s">
        <v>12</v>
      </c>
      <c r="I1259" s="5" t="s">
        <v>8</v>
      </c>
      <c r="J1259" s="5" t="s">
        <v>16</v>
      </c>
      <c r="K1259" s="5" t="s">
        <v>34</v>
      </c>
      <c r="L1259" s="5" t="s">
        <v>35</v>
      </c>
      <c r="M1259" s="6">
        <v>5</v>
      </c>
      <c r="N1259" s="7">
        <v>40.36</v>
      </c>
      <c r="O1259" s="8">
        <v>0.15</v>
      </c>
      <c r="P1259" s="7">
        <v>14.57</v>
      </c>
      <c r="Q1259" s="7">
        <f t="shared" si="76"/>
        <v>171.53</v>
      </c>
      <c r="R1259" s="7">
        <f t="shared" si="77"/>
        <v>72.849999999999994</v>
      </c>
      <c r="S1259" s="7">
        <f t="shared" si="78"/>
        <v>98.68</v>
      </c>
      <c r="T1259" s="9">
        <f t="shared" si="79"/>
        <v>0.57529295167026184</v>
      </c>
      <c r="U1259" s="10">
        <f>YEAR(SalesDataTable[[#This Row],[Order Date]])</f>
        <v>2026</v>
      </c>
      <c r="V1259" s="9" t="str">
        <f>"Q"&amp;ROUNDUP(MONTH(SalesDataTable[[#This Row],[Order Date]])/3,0)</f>
        <v>Q3</v>
      </c>
      <c r="W1259" s="6">
        <f>MONTH(SalesDataTable[[#This Row],[Order Date]])</f>
        <v>7</v>
      </c>
      <c r="X1259" s="9" t="str">
        <f>TEXT(SalesDataTable[[#This Row],[Order Date]],"mmm")</f>
        <v>Jul</v>
      </c>
    </row>
    <row r="1260" spans="1:24" ht="15.5">
      <c r="A1260" s="3">
        <v>3931</v>
      </c>
      <c r="B1260" s="4">
        <v>46206</v>
      </c>
      <c r="C1260" s="12">
        <f>YEAR(SalesDataTable[[#This Row],[Order Date]])</f>
        <v>2026</v>
      </c>
      <c r="D1260" s="15" t="str">
        <f>"Q"&amp;ROUNDUP(MONTH(SalesDataTable[[#This Row],[Order Date]])/3,0)</f>
        <v>Q3</v>
      </c>
      <c r="E1260" s="12">
        <f>MONTH(SalesDataTable[[#This Row],[Order Date]])</f>
        <v>7</v>
      </c>
      <c r="F1260" s="12" t="str">
        <f>TEXT(SalesDataTable[[#This Row],[Order Date]], "mmm")</f>
        <v>Jul</v>
      </c>
      <c r="G1260" s="5" t="s">
        <v>11</v>
      </c>
      <c r="H1260" s="5" t="s">
        <v>52</v>
      </c>
      <c r="I1260" s="5" t="s">
        <v>8</v>
      </c>
      <c r="J1260" s="5" t="s">
        <v>16</v>
      </c>
      <c r="K1260" s="5" t="s">
        <v>9</v>
      </c>
      <c r="L1260" s="5" t="s">
        <v>17</v>
      </c>
      <c r="M1260" s="6">
        <v>12</v>
      </c>
      <c r="N1260" s="7">
        <v>143.77000000000001</v>
      </c>
      <c r="O1260" s="8">
        <v>0.1</v>
      </c>
      <c r="P1260" s="7">
        <v>81.680000000000007</v>
      </c>
      <c r="Q1260" s="7">
        <f t="shared" si="76"/>
        <v>1552.7160000000003</v>
      </c>
      <c r="R1260" s="7">
        <f t="shared" si="77"/>
        <v>980.16000000000008</v>
      </c>
      <c r="S1260" s="7">
        <f t="shared" si="78"/>
        <v>572.55600000000027</v>
      </c>
      <c r="T1260" s="9">
        <f t="shared" si="79"/>
        <v>0.3687448316369511</v>
      </c>
      <c r="U1260" s="10">
        <f>YEAR(SalesDataTable[[#This Row],[Order Date]])</f>
        <v>2026</v>
      </c>
      <c r="V1260" s="9" t="str">
        <f>"Q"&amp;ROUNDUP(MONTH(SalesDataTable[[#This Row],[Order Date]])/3,0)</f>
        <v>Q3</v>
      </c>
      <c r="W1260" s="6">
        <f>MONTH(SalesDataTable[[#This Row],[Order Date]])</f>
        <v>7</v>
      </c>
      <c r="X1260" s="9" t="str">
        <f>TEXT(SalesDataTable[[#This Row],[Order Date]],"mmm")</f>
        <v>Jul</v>
      </c>
    </row>
    <row r="1261" spans="1:24" ht="15.5">
      <c r="A1261" s="3">
        <v>3942</v>
      </c>
      <c r="B1261" s="4">
        <v>46206</v>
      </c>
      <c r="C1261" s="12">
        <f>YEAR(SalesDataTable[[#This Row],[Order Date]])</f>
        <v>2026</v>
      </c>
      <c r="D1261" s="15" t="str">
        <f>"Q"&amp;ROUNDUP(MONTH(SalesDataTable[[#This Row],[Order Date]])/3,0)</f>
        <v>Q3</v>
      </c>
      <c r="E1261" s="12">
        <f>MONTH(SalesDataTable[[#This Row],[Order Date]])</f>
        <v>7</v>
      </c>
      <c r="F1261" s="12" t="str">
        <f>TEXT(SalesDataTable[[#This Row],[Order Date]], "mmm")</f>
        <v>Jul</v>
      </c>
      <c r="G1261" s="5" t="s">
        <v>6</v>
      </c>
      <c r="H1261" s="5" t="s">
        <v>43</v>
      </c>
      <c r="I1261" s="5" t="s">
        <v>2</v>
      </c>
      <c r="J1261" s="5" t="s">
        <v>13</v>
      </c>
      <c r="K1261" s="5" t="s">
        <v>9</v>
      </c>
      <c r="L1261" s="5" t="s">
        <v>46</v>
      </c>
      <c r="M1261" s="6">
        <v>2</v>
      </c>
      <c r="N1261" s="7">
        <v>70.5</v>
      </c>
      <c r="O1261" s="8">
        <v>0</v>
      </c>
      <c r="P1261" s="7">
        <v>32.51</v>
      </c>
      <c r="Q1261" s="7">
        <f t="shared" si="76"/>
        <v>141</v>
      </c>
      <c r="R1261" s="7">
        <f t="shared" si="77"/>
        <v>65.02</v>
      </c>
      <c r="S1261" s="7">
        <f t="shared" si="78"/>
        <v>75.98</v>
      </c>
      <c r="T1261" s="9">
        <f t="shared" si="79"/>
        <v>0.53886524822695037</v>
      </c>
      <c r="U1261" s="10">
        <f>YEAR(SalesDataTable[[#This Row],[Order Date]])</f>
        <v>2026</v>
      </c>
      <c r="V1261" s="9" t="str">
        <f>"Q"&amp;ROUNDUP(MONTH(SalesDataTable[[#This Row],[Order Date]])/3,0)</f>
        <v>Q3</v>
      </c>
      <c r="W1261" s="6">
        <f>MONTH(SalesDataTable[[#This Row],[Order Date]])</f>
        <v>7</v>
      </c>
      <c r="X1261" s="9" t="str">
        <f>TEXT(SalesDataTable[[#This Row],[Order Date]],"mmm")</f>
        <v>Jul</v>
      </c>
    </row>
    <row r="1262" spans="1:24" ht="15.5">
      <c r="A1262" s="3">
        <v>4165</v>
      </c>
      <c r="B1262" s="4">
        <v>46206</v>
      </c>
      <c r="C1262" s="12">
        <f>YEAR(SalesDataTable[[#This Row],[Order Date]])</f>
        <v>2026</v>
      </c>
      <c r="D1262" s="15" t="str">
        <f>"Q"&amp;ROUNDUP(MONTH(SalesDataTable[[#This Row],[Order Date]])/3,0)</f>
        <v>Q3</v>
      </c>
      <c r="E1262" s="12">
        <f>MONTH(SalesDataTable[[#This Row],[Order Date]])</f>
        <v>7</v>
      </c>
      <c r="F1262" s="12" t="str">
        <f>TEXT(SalesDataTable[[#This Row],[Order Date]], "mmm")</f>
        <v>Jul</v>
      </c>
      <c r="G1262" s="5" t="s">
        <v>6</v>
      </c>
      <c r="H1262" s="5" t="s">
        <v>49</v>
      </c>
      <c r="I1262" s="5" t="s">
        <v>2</v>
      </c>
      <c r="J1262" s="5" t="s">
        <v>13</v>
      </c>
      <c r="K1262" s="5" t="s">
        <v>9</v>
      </c>
      <c r="L1262" s="5" t="s">
        <v>37</v>
      </c>
      <c r="M1262" s="6">
        <v>2</v>
      </c>
      <c r="N1262" s="7">
        <v>152.88999999999999</v>
      </c>
      <c r="O1262" s="8">
        <v>0</v>
      </c>
      <c r="P1262" s="7">
        <v>81.34</v>
      </c>
      <c r="Q1262" s="7">
        <f t="shared" si="76"/>
        <v>305.77999999999997</v>
      </c>
      <c r="R1262" s="7">
        <f t="shared" si="77"/>
        <v>162.68</v>
      </c>
      <c r="S1262" s="7">
        <f t="shared" si="78"/>
        <v>143.09999999999997</v>
      </c>
      <c r="T1262" s="9">
        <f t="shared" si="79"/>
        <v>0.46798351756164558</v>
      </c>
      <c r="U1262" s="10">
        <f>YEAR(SalesDataTable[[#This Row],[Order Date]])</f>
        <v>2026</v>
      </c>
      <c r="V1262" s="9" t="str">
        <f>"Q"&amp;ROUNDUP(MONTH(SalesDataTable[[#This Row],[Order Date]])/3,0)</f>
        <v>Q3</v>
      </c>
      <c r="W1262" s="6">
        <f>MONTH(SalesDataTable[[#This Row],[Order Date]])</f>
        <v>7</v>
      </c>
      <c r="X1262" s="9" t="str">
        <f>TEXT(SalesDataTable[[#This Row],[Order Date]],"mmm")</f>
        <v>Jul</v>
      </c>
    </row>
    <row r="1263" spans="1:24" ht="15.5">
      <c r="A1263" s="3">
        <v>1149</v>
      </c>
      <c r="B1263" s="4">
        <v>46207</v>
      </c>
      <c r="C1263" s="12">
        <f>YEAR(SalesDataTable[[#This Row],[Order Date]])</f>
        <v>2026</v>
      </c>
      <c r="D1263" s="15" t="str">
        <f>"Q"&amp;ROUNDUP(MONTH(SalesDataTable[[#This Row],[Order Date]])/3,0)</f>
        <v>Q3</v>
      </c>
      <c r="E1263" s="12">
        <f>MONTH(SalesDataTable[[#This Row],[Order Date]])</f>
        <v>7</v>
      </c>
      <c r="F1263" s="12" t="str">
        <f>TEXT(SalesDataTable[[#This Row],[Order Date]], "mmm")</f>
        <v>Jul</v>
      </c>
      <c r="G1263" s="5" t="s">
        <v>0</v>
      </c>
      <c r="H1263" s="5" t="s">
        <v>50</v>
      </c>
      <c r="I1263" s="5" t="s">
        <v>2</v>
      </c>
      <c r="J1263" s="5" t="s">
        <v>13</v>
      </c>
      <c r="K1263" s="5" t="s">
        <v>4</v>
      </c>
      <c r="L1263" s="5" t="s">
        <v>5</v>
      </c>
      <c r="M1263" s="6">
        <v>2</v>
      </c>
      <c r="N1263" s="7">
        <v>81.900000000000006</v>
      </c>
      <c r="O1263" s="8">
        <v>0</v>
      </c>
      <c r="P1263" s="7">
        <v>42.61</v>
      </c>
      <c r="Q1263" s="7">
        <f t="shared" si="76"/>
        <v>163.80000000000001</v>
      </c>
      <c r="R1263" s="7">
        <f t="shared" si="77"/>
        <v>85.22</v>
      </c>
      <c r="S1263" s="7">
        <f t="shared" si="78"/>
        <v>78.580000000000013</v>
      </c>
      <c r="T1263" s="9">
        <f t="shared" si="79"/>
        <v>0.47973137973137975</v>
      </c>
      <c r="U1263" s="10">
        <f>YEAR(SalesDataTable[[#This Row],[Order Date]])</f>
        <v>2026</v>
      </c>
      <c r="V1263" s="9" t="str">
        <f>"Q"&amp;ROUNDUP(MONTH(SalesDataTable[[#This Row],[Order Date]])/3,0)</f>
        <v>Q3</v>
      </c>
      <c r="W1263" s="6">
        <f>MONTH(SalesDataTable[[#This Row],[Order Date]])</f>
        <v>7</v>
      </c>
      <c r="X1263" s="9" t="str">
        <f>TEXT(SalesDataTable[[#This Row],[Order Date]],"mmm")</f>
        <v>Jul</v>
      </c>
    </row>
    <row r="1264" spans="1:24" ht="15.5">
      <c r="A1264" s="3">
        <v>1310</v>
      </c>
      <c r="B1264" s="4">
        <v>46207</v>
      </c>
      <c r="C1264" s="12">
        <f>YEAR(SalesDataTable[[#This Row],[Order Date]])</f>
        <v>2026</v>
      </c>
      <c r="D1264" s="15" t="str">
        <f>"Q"&amp;ROUNDUP(MONTH(SalesDataTable[[#This Row],[Order Date]])/3,0)</f>
        <v>Q3</v>
      </c>
      <c r="E1264" s="12">
        <f>MONTH(SalesDataTable[[#This Row],[Order Date]])</f>
        <v>7</v>
      </c>
      <c r="F1264" s="12" t="str">
        <f>TEXT(SalesDataTable[[#This Row],[Order Date]], "mmm")</f>
        <v>Jul</v>
      </c>
      <c r="G1264" s="5" t="s">
        <v>11</v>
      </c>
      <c r="H1264" s="5" t="s">
        <v>39</v>
      </c>
      <c r="I1264" s="5" t="s">
        <v>19</v>
      </c>
      <c r="J1264" s="5" t="s">
        <v>13</v>
      </c>
      <c r="K1264" s="5" t="s">
        <v>4</v>
      </c>
      <c r="L1264" s="5" t="s">
        <v>30</v>
      </c>
      <c r="M1264" s="6">
        <v>1</v>
      </c>
      <c r="N1264" s="7">
        <v>103.58</v>
      </c>
      <c r="O1264" s="8">
        <v>0</v>
      </c>
      <c r="P1264" s="7">
        <v>51.94</v>
      </c>
      <c r="Q1264" s="7">
        <f t="shared" si="76"/>
        <v>103.58</v>
      </c>
      <c r="R1264" s="7">
        <f t="shared" si="77"/>
        <v>51.94</v>
      </c>
      <c r="S1264" s="7">
        <f t="shared" si="78"/>
        <v>51.64</v>
      </c>
      <c r="T1264" s="9">
        <f t="shared" si="79"/>
        <v>0.49855184398532537</v>
      </c>
      <c r="U1264" s="10">
        <f>YEAR(SalesDataTable[[#This Row],[Order Date]])</f>
        <v>2026</v>
      </c>
      <c r="V1264" s="9" t="str">
        <f>"Q"&amp;ROUNDUP(MONTH(SalesDataTable[[#This Row],[Order Date]])/3,0)</f>
        <v>Q3</v>
      </c>
      <c r="W1264" s="6">
        <f>MONTH(SalesDataTable[[#This Row],[Order Date]])</f>
        <v>7</v>
      </c>
      <c r="X1264" s="9" t="str">
        <f>TEXT(SalesDataTable[[#This Row],[Order Date]],"mmm")</f>
        <v>Jul</v>
      </c>
    </row>
    <row r="1265" spans="1:24" ht="15.5">
      <c r="A1265" s="3">
        <v>2352</v>
      </c>
      <c r="B1265" s="4">
        <v>46207</v>
      </c>
      <c r="C1265" s="12">
        <f>YEAR(SalesDataTable[[#This Row],[Order Date]])</f>
        <v>2026</v>
      </c>
      <c r="D1265" s="15" t="str">
        <f>"Q"&amp;ROUNDUP(MONTH(SalesDataTable[[#This Row],[Order Date]])/3,0)</f>
        <v>Q3</v>
      </c>
      <c r="E1265" s="12">
        <f>MONTH(SalesDataTable[[#This Row],[Order Date]])</f>
        <v>7</v>
      </c>
      <c r="F1265" s="12" t="str">
        <f>TEXT(SalesDataTable[[#This Row],[Order Date]], "mmm")</f>
        <v>Jul</v>
      </c>
      <c r="G1265" s="5" t="s">
        <v>11</v>
      </c>
      <c r="H1265" s="5" t="s">
        <v>18</v>
      </c>
      <c r="I1265" s="5" t="s">
        <v>8</v>
      </c>
      <c r="J1265" s="5" t="s">
        <v>3</v>
      </c>
      <c r="K1265" s="5" t="s">
        <v>9</v>
      </c>
      <c r="L1265" s="5" t="s">
        <v>46</v>
      </c>
      <c r="M1265" s="6">
        <v>4</v>
      </c>
      <c r="N1265" s="7">
        <v>69.7</v>
      </c>
      <c r="O1265" s="8">
        <v>0.1</v>
      </c>
      <c r="P1265" s="7">
        <v>32.799999999999997</v>
      </c>
      <c r="Q1265" s="7">
        <f t="shared" si="76"/>
        <v>250.92000000000002</v>
      </c>
      <c r="R1265" s="7">
        <f t="shared" si="77"/>
        <v>131.19999999999999</v>
      </c>
      <c r="S1265" s="7">
        <f t="shared" si="78"/>
        <v>119.72000000000003</v>
      </c>
      <c r="T1265" s="9">
        <f t="shared" si="79"/>
        <v>0.47712418300653603</v>
      </c>
      <c r="U1265" s="10">
        <f>YEAR(SalesDataTable[[#This Row],[Order Date]])</f>
        <v>2026</v>
      </c>
      <c r="V1265" s="9" t="str">
        <f>"Q"&amp;ROUNDUP(MONTH(SalesDataTable[[#This Row],[Order Date]])/3,0)</f>
        <v>Q3</v>
      </c>
      <c r="W1265" s="6">
        <f>MONTH(SalesDataTable[[#This Row],[Order Date]])</f>
        <v>7</v>
      </c>
      <c r="X1265" s="9" t="str">
        <f>TEXT(SalesDataTable[[#This Row],[Order Date]],"mmm")</f>
        <v>Jul</v>
      </c>
    </row>
    <row r="1266" spans="1:24" ht="15.5">
      <c r="A1266" s="3">
        <v>2547</v>
      </c>
      <c r="B1266" s="4">
        <v>46207</v>
      </c>
      <c r="C1266" s="12">
        <f>YEAR(SalesDataTable[[#This Row],[Order Date]])</f>
        <v>2026</v>
      </c>
      <c r="D1266" s="15" t="str">
        <f>"Q"&amp;ROUNDUP(MONTH(SalesDataTable[[#This Row],[Order Date]])/3,0)</f>
        <v>Q3</v>
      </c>
      <c r="E1266" s="12">
        <f>MONTH(SalesDataTable[[#This Row],[Order Date]])</f>
        <v>7</v>
      </c>
      <c r="F1266" s="12" t="str">
        <f>TEXT(SalesDataTable[[#This Row],[Order Date]], "mmm")</f>
        <v>Jul</v>
      </c>
      <c r="G1266" s="5" t="s">
        <v>6</v>
      </c>
      <c r="H1266" s="5" t="s">
        <v>43</v>
      </c>
      <c r="I1266" s="5" t="s">
        <v>2</v>
      </c>
      <c r="J1266" s="5" t="s">
        <v>16</v>
      </c>
      <c r="K1266" s="5" t="s">
        <v>34</v>
      </c>
      <c r="L1266" s="5" t="s">
        <v>35</v>
      </c>
      <c r="M1266" s="6">
        <v>1</v>
      </c>
      <c r="N1266" s="7">
        <v>40.549999999999997</v>
      </c>
      <c r="O1266" s="8">
        <v>0.05</v>
      </c>
      <c r="P1266" s="7">
        <v>14.44</v>
      </c>
      <c r="Q1266" s="7">
        <f t="shared" si="76"/>
        <v>38.522499999999994</v>
      </c>
      <c r="R1266" s="7">
        <f t="shared" si="77"/>
        <v>14.44</v>
      </c>
      <c r="S1266" s="7">
        <f t="shared" si="78"/>
        <v>24.082499999999996</v>
      </c>
      <c r="T1266" s="9">
        <f t="shared" si="79"/>
        <v>0.62515413070283599</v>
      </c>
      <c r="U1266" s="10">
        <f>YEAR(SalesDataTable[[#This Row],[Order Date]])</f>
        <v>2026</v>
      </c>
      <c r="V1266" s="9" t="str">
        <f>"Q"&amp;ROUNDUP(MONTH(SalesDataTable[[#This Row],[Order Date]])/3,0)</f>
        <v>Q3</v>
      </c>
      <c r="W1266" s="6">
        <f>MONTH(SalesDataTable[[#This Row],[Order Date]])</f>
        <v>7</v>
      </c>
      <c r="X1266" s="9" t="str">
        <f>TEXT(SalesDataTable[[#This Row],[Order Date]],"mmm")</f>
        <v>Jul</v>
      </c>
    </row>
    <row r="1267" spans="1:24" ht="15.5">
      <c r="A1267" s="3">
        <v>2720</v>
      </c>
      <c r="B1267" s="4">
        <v>46207</v>
      </c>
      <c r="C1267" s="12">
        <f>YEAR(SalesDataTable[[#This Row],[Order Date]])</f>
        <v>2026</v>
      </c>
      <c r="D1267" s="15" t="str">
        <f>"Q"&amp;ROUNDUP(MONTH(SalesDataTable[[#This Row],[Order Date]])/3,0)</f>
        <v>Q3</v>
      </c>
      <c r="E1267" s="12">
        <f>MONTH(SalesDataTable[[#This Row],[Order Date]])</f>
        <v>7</v>
      </c>
      <c r="F1267" s="12" t="str">
        <f>TEXT(SalesDataTable[[#This Row],[Order Date]], "mmm")</f>
        <v>Jul</v>
      </c>
      <c r="G1267" s="5" t="s">
        <v>20</v>
      </c>
      <c r="H1267" s="5" t="s">
        <v>33</v>
      </c>
      <c r="I1267" s="5" t="s">
        <v>2</v>
      </c>
      <c r="J1267" s="5" t="s">
        <v>13</v>
      </c>
      <c r="K1267" s="5" t="s">
        <v>9</v>
      </c>
      <c r="L1267" s="5" t="s">
        <v>17</v>
      </c>
      <c r="M1267" s="6">
        <v>2</v>
      </c>
      <c r="N1267" s="7">
        <v>145.88999999999999</v>
      </c>
      <c r="O1267" s="8">
        <v>0</v>
      </c>
      <c r="P1267" s="7">
        <v>80.709999999999994</v>
      </c>
      <c r="Q1267" s="7">
        <f t="shared" si="76"/>
        <v>291.77999999999997</v>
      </c>
      <c r="R1267" s="7">
        <f t="shared" si="77"/>
        <v>161.41999999999999</v>
      </c>
      <c r="S1267" s="7">
        <f t="shared" si="78"/>
        <v>130.35999999999999</v>
      </c>
      <c r="T1267" s="9">
        <f t="shared" si="79"/>
        <v>0.4467749674412228</v>
      </c>
      <c r="U1267" s="10">
        <f>YEAR(SalesDataTable[[#This Row],[Order Date]])</f>
        <v>2026</v>
      </c>
      <c r="V1267" s="9" t="str">
        <f>"Q"&amp;ROUNDUP(MONTH(SalesDataTable[[#This Row],[Order Date]])/3,0)</f>
        <v>Q3</v>
      </c>
      <c r="W1267" s="6">
        <f>MONTH(SalesDataTable[[#This Row],[Order Date]])</f>
        <v>7</v>
      </c>
      <c r="X1267" s="9" t="str">
        <f>TEXT(SalesDataTable[[#This Row],[Order Date]],"mmm")</f>
        <v>Jul</v>
      </c>
    </row>
    <row r="1268" spans="1:24" ht="15.5">
      <c r="A1268" s="3">
        <v>3591</v>
      </c>
      <c r="B1268" s="4">
        <v>46207</v>
      </c>
      <c r="C1268" s="12">
        <f>YEAR(SalesDataTable[[#This Row],[Order Date]])</f>
        <v>2026</v>
      </c>
      <c r="D1268" s="15" t="str">
        <f>"Q"&amp;ROUNDUP(MONTH(SalesDataTable[[#This Row],[Order Date]])/3,0)</f>
        <v>Q3</v>
      </c>
      <c r="E1268" s="12">
        <f>MONTH(SalesDataTable[[#This Row],[Order Date]])</f>
        <v>7</v>
      </c>
      <c r="F1268" s="12" t="str">
        <f>TEXT(SalesDataTable[[#This Row],[Order Date]], "mmm")</f>
        <v>Jul</v>
      </c>
      <c r="G1268" s="5" t="s">
        <v>20</v>
      </c>
      <c r="H1268" s="5" t="s">
        <v>47</v>
      </c>
      <c r="I1268" s="5" t="s">
        <v>2</v>
      </c>
      <c r="J1268" s="5" t="s">
        <v>3</v>
      </c>
      <c r="K1268" s="5" t="s">
        <v>14</v>
      </c>
      <c r="L1268" s="5" t="s">
        <v>48</v>
      </c>
      <c r="M1268" s="6">
        <v>1</v>
      </c>
      <c r="N1268" s="7">
        <v>163.25</v>
      </c>
      <c r="O1268" s="8">
        <v>0</v>
      </c>
      <c r="P1268" s="7">
        <v>89.71</v>
      </c>
      <c r="Q1268" s="7">
        <f t="shared" si="76"/>
        <v>163.25</v>
      </c>
      <c r="R1268" s="7">
        <f t="shared" si="77"/>
        <v>89.71</v>
      </c>
      <c r="S1268" s="7">
        <f t="shared" si="78"/>
        <v>73.540000000000006</v>
      </c>
      <c r="T1268" s="9">
        <f t="shared" si="79"/>
        <v>0.45047473200612559</v>
      </c>
      <c r="U1268" s="10">
        <f>YEAR(SalesDataTable[[#This Row],[Order Date]])</f>
        <v>2026</v>
      </c>
      <c r="V1268" s="9" t="str">
        <f>"Q"&amp;ROUNDUP(MONTH(SalesDataTable[[#This Row],[Order Date]])/3,0)</f>
        <v>Q3</v>
      </c>
      <c r="W1268" s="6">
        <f>MONTH(SalesDataTable[[#This Row],[Order Date]])</f>
        <v>7</v>
      </c>
      <c r="X1268" s="9" t="str">
        <f>TEXT(SalesDataTable[[#This Row],[Order Date]],"mmm")</f>
        <v>Jul</v>
      </c>
    </row>
    <row r="1269" spans="1:24" ht="15.5">
      <c r="A1269" s="3">
        <v>3819</v>
      </c>
      <c r="B1269" s="4">
        <v>46207</v>
      </c>
      <c r="C1269" s="12">
        <f>YEAR(SalesDataTable[[#This Row],[Order Date]])</f>
        <v>2026</v>
      </c>
      <c r="D1269" s="15" t="str">
        <f>"Q"&amp;ROUNDUP(MONTH(SalesDataTable[[#This Row],[Order Date]])/3,0)</f>
        <v>Q3</v>
      </c>
      <c r="E1269" s="12">
        <f>MONTH(SalesDataTable[[#This Row],[Order Date]])</f>
        <v>7</v>
      </c>
      <c r="F1269" s="12" t="str">
        <f>TEXT(SalesDataTable[[#This Row],[Order Date]], "mmm")</f>
        <v>Jul</v>
      </c>
      <c r="G1269" s="5" t="s">
        <v>6</v>
      </c>
      <c r="H1269" s="5" t="s">
        <v>7</v>
      </c>
      <c r="I1269" s="5" t="s">
        <v>2</v>
      </c>
      <c r="J1269" s="5" t="s">
        <v>3</v>
      </c>
      <c r="K1269" s="5" t="s">
        <v>34</v>
      </c>
      <c r="L1269" s="5" t="s">
        <v>35</v>
      </c>
      <c r="M1269" s="6">
        <v>1</v>
      </c>
      <c r="N1269" s="7">
        <v>40.39</v>
      </c>
      <c r="O1269" s="8">
        <v>0.1</v>
      </c>
      <c r="P1269" s="7">
        <v>14.38</v>
      </c>
      <c r="Q1269" s="7">
        <f t="shared" si="76"/>
        <v>36.350999999999999</v>
      </c>
      <c r="R1269" s="7">
        <f t="shared" si="77"/>
        <v>14.38</v>
      </c>
      <c r="S1269" s="7">
        <f t="shared" si="78"/>
        <v>21.970999999999997</v>
      </c>
      <c r="T1269" s="9">
        <f t="shared" si="79"/>
        <v>0.60441253335534095</v>
      </c>
      <c r="U1269" s="10">
        <f>YEAR(SalesDataTable[[#This Row],[Order Date]])</f>
        <v>2026</v>
      </c>
      <c r="V1269" s="9" t="str">
        <f>"Q"&amp;ROUNDUP(MONTH(SalesDataTable[[#This Row],[Order Date]])/3,0)</f>
        <v>Q3</v>
      </c>
      <c r="W1269" s="6">
        <f>MONTH(SalesDataTable[[#This Row],[Order Date]])</f>
        <v>7</v>
      </c>
      <c r="X1269" s="9" t="str">
        <f>TEXT(SalesDataTable[[#This Row],[Order Date]],"mmm")</f>
        <v>Jul</v>
      </c>
    </row>
    <row r="1270" spans="1:24" ht="15.5">
      <c r="A1270" s="3">
        <v>4869</v>
      </c>
      <c r="B1270" s="4">
        <v>46207</v>
      </c>
      <c r="C1270" s="12">
        <f>YEAR(SalesDataTable[[#This Row],[Order Date]])</f>
        <v>2026</v>
      </c>
      <c r="D1270" s="15" t="str">
        <f>"Q"&amp;ROUNDUP(MONTH(SalesDataTable[[#This Row],[Order Date]])/3,0)</f>
        <v>Q3</v>
      </c>
      <c r="E1270" s="12">
        <f>MONTH(SalesDataTable[[#This Row],[Order Date]])</f>
        <v>7</v>
      </c>
      <c r="F1270" s="12" t="str">
        <f>TEXT(SalesDataTable[[#This Row],[Order Date]], "mmm")</f>
        <v>Jul</v>
      </c>
      <c r="G1270" s="5" t="s">
        <v>0</v>
      </c>
      <c r="H1270" s="5" t="s">
        <v>50</v>
      </c>
      <c r="I1270" s="5" t="s">
        <v>19</v>
      </c>
      <c r="J1270" s="5" t="s">
        <v>3</v>
      </c>
      <c r="K1270" s="5" t="s">
        <v>23</v>
      </c>
      <c r="L1270" s="5" t="s">
        <v>29</v>
      </c>
      <c r="M1270" s="6">
        <v>1</v>
      </c>
      <c r="N1270" s="7">
        <v>200.22</v>
      </c>
      <c r="O1270" s="8">
        <v>0</v>
      </c>
      <c r="P1270" s="7">
        <v>104.38</v>
      </c>
      <c r="Q1270" s="7">
        <f t="shared" si="76"/>
        <v>200.22</v>
      </c>
      <c r="R1270" s="7">
        <f t="shared" si="77"/>
        <v>104.38</v>
      </c>
      <c r="S1270" s="7">
        <f t="shared" si="78"/>
        <v>95.84</v>
      </c>
      <c r="T1270" s="9">
        <f t="shared" si="79"/>
        <v>0.47867345919488563</v>
      </c>
      <c r="U1270" s="10">
        <f>YEAR(SalesDataTable[[#This Row],[Order Date]])</f>
        <v>2026</v>
      </c>
      <c r="V1270" s="9" t="str">
        <f>"Q"&amp;ROUNDUP(MONTH(SalesDataTable[[#This Row],[Order Date]])/3,0)</f>
        <v>Q3</v>
      </c>
      <c r="W1270" s="6">
        <f>MONTH(SalesDataTable[[#This Row],[Order Date]])</f>
        <v>7</v>
      </c>
      <c r="X1270" s="9" t="str">
        <f>TEXT(SalesDataTable[[#This Row],[Order Date]],"mmm")</f>
        <v>Jul</v>
      </c>
    </row>
    <row r="1271" spans="1:24" ht="15.5">
      <c r="A1271" s="3">
        <v>4940</v>
      </c>
      <c r="B1271" s="4">
        <v>46207</v>
      </c>
      <c r="C1271" s="12">
        <f>YEAR(SalesDataTable[[#This Row],[Order Date]])</f>
        <v>2026</v>
      </c>
      <c r="D1271" s="15" t="str">
        <f>"Q"&amp;ROUNDUP(MONTH(SalesDataTable[[#This Row],[Order Date]])/3,0)</f>
        <v>Q3</v>
      </c>
      <c r="E1271" s="12">
        <f>MONTH(SalesDataTable[[#This Row],[Order Date]])</f>
        <v>7</v>
      </c>
      <c r="F1271" s="12" t="str">
        <f>TEXT(SalesDataTable[[#This Row],[Order Date]], "mmm")</f>
        <v>Jul</v>
      </c>
      <c r="G1271" s="5" t="s">
        <v>6</v>
      </c>
      <c r="H1271" s="5" t="s">
        <v>27</v>
      </c>
      <c r="I1271" s="5" t="s">
        <v>2</v>
      </c>
      <c r="J1271" s="5" t="s">
        <v>3</v>
      </c>
      <c r="K1271" s="5" t="s">
        <v>14</v>
      </c>
      <c r="L1271" s="5" t="s">
        <v>48</v>
      </c>
      <c r="M1271" s="6">
        <v>1</v>
      </c>
      <c r="N1271" s="7">
        <v>164.78</v>
      </c>
      <c r="O1271" s="8">
        <v>0.1</v>
      </c>
      <c r="P1271" s="7">
        <v>88.72</v>
      </c>
      <c r="Q1271" s="7">
        <f t="shared" si="76"/>
        <v>148.30199999999999</v>
      </c>
      <c r="R1271" s="7">
        <f t="shared" si="77"/>
        <v>88.72</v>
      </c>
      <c r="S1271" s="7">
        <f t="shared" si="78"/>
        <v>59.581999999999994</v>
      </c>
      <c r="T1271" s="9">
        <f t="shared" si="79"/>
        <v>0.4017612709201494</v>
      </c>
      <c r="U1271" s="10">
        <f>YEAR(SalesDataTable[[#This Row],[Order Date]])</f>
        <v>2026</v>
      </c>
      <c r="V1271" s="9" t="str">
        <f>"Q"&amp;ROUNDUP(MONTH(SalesDataTable[[#This Row],[Order Date]])/3,0)</f>
        <v>Q3</v>
      </c>
      <c r="W1271" s="6">
        <f>MONTH(SalesDataTable[[#This Row],[Order Date]])</f>
        <v>7</v>
      </c>
      <c r="X1271" s="9" t="str">
        <f>TEXT(SalesDataTable[[#This Row],[Order Date]],"mmm")</f>
        <v>Jul</v>
      </c>
    </row>
    <row r="1272" spans="1:24" ht="15.5">
      <c r="A1272" s="3">
        <v>5164</v>
      </c>
      <c r="B1272" s="4">
        <v>46207</v>
      </c>
      <c r="C1272" s="12">
        <f>YEAR(SalesDataTable[[#This Row],[Order Date]])</f>
        <v>2026</v>
      </c>
      <c r="D1272" s="15" t="str">
        <f>"Q"&amp;ROUNDUP(MONTH(SalesDataTable[[#This Row],[Order Date]])/3,0)</f>
        <v>Q3</v>
      </c>
      <c r="E1272" s="12">
        <f>MONTH(SalesDataTable[[#This Row],[Order Date]])</f>
        <v>7</v>
      </c>
      <c r="F1272" s="12" t="str">
        <f>TEXT(SalesDataTable[[#This Row],[Order Date]], "mmm")</f>
        <v>Jul</v>
      </c>
      <c r="G1272" s="5" t="s">
        <v>6</v>
      </c>
      <c r="H1272" s="5" t="s">
        <v>49</v>
      </c>
      <c r="I1272" s="5" t="s">
        <v>2</v>
      </c>
      <c r="J1272" s="5" t="s">
        <v>3</v>
      </c>
      <c r="K1272" s="5" t="s">
        <v>9</v>
      </c>
      <c r="L1272" s="5" t="s">
        <v>17</v>
      </c>
      <c r="M1272" s="6">
        <v>4</v>
      </c>
      <c r="N1272" s="7">
        <v>142.86000000000001</v>
      </c>
      <c r="O1272" s="8">
        <v>0</v>
      </c>
      <c r="P1272" s="7">
        <v>81.62</v>
      </c>
      <c r="Q1272" s="7">
        <f t="shared" si="76"/>
        <v>571.44000000000005</v>
      </c>
      <c r="R1272" s="7">
        <f t="shared" si="77"/>
        <v>326.48</v>
      </c>
      <c r="S1272" s="7">
        <f t="shared" si="78"/>
        <v>244.96000000000004</v>
      </c>
      <c r="T1272" s="9">
        <f t="shared" si="79"/>
        <v>0.42867142657146862</v>
      </c>
      <c r="U1272" s="10">
        <f>YEAR(SalesDataTable[[#This Row],[Order Date]])</f>
        <v>2026</v>
      </c>
      <c r="V1272" s="9" t="str">
        <f>"Q"&amp;ROUNDUP(MONTH(SalesDataTable[[#This Row],[Order Date]])/3,0)</f>
        <v>Q3</v>
      </c>
      <c r="W1272" s="6">
        <f>MONTH(SalesDataTable[[#This Row],[Order Date]])</f>
        <v>7</v>
      </c>
      <c r="X1272" s="9" t="str">
        <f>TEXT(SalesDataTable[[#This Row],[Order Date]],"mmm")</f>
        <v>Jul</v>
      </c>
    </row>
    <row r="1273" spans="1:24" ht="15.5">
      <c r="A1273" s="3">
        <v>659</v>
      </c>
      <c r="B1273" s="4">
        <v>46208</v>
      </c>
      <c r="C1273" s="12">
        <f>YEAR(SalesDataTable[[#This Row],[Order Date]])</f>
        <v>2026</v>
      </c>
      <c r="D1273" s="15" t="str">
        <f>"Q"&amp;ROUNDUP(MONTH(SalesDataTable[[#This Row],[Order Date]])/3,0)</f>
        <v>Q3</v>
      </c>
      <c r="E1273" s="12">
        <f>MONTH(SalesDataTable[[#This Row],[Order Date]])</f>
        <v>7</v>
      </c>
      <c r="F1273" s="12" t="str">
        <f>TEXT(SalesDataTable[[#This Row],[Order Date]], "mmm")</f>
        <v>Jul</v>
      </c>
      <c r="G1273" s="5" t="s">
        <v>20</v>
      </c>
      <c r="H1273" s="5" t="s">
        <v>47</v>
      </c>
      <c r="I1273" s="5" t="s">
        <v>28</v>
      </c>
      <c r="J1273" s="5" t="s">
        <v>16</v>
      </c>
      <c r="K1273" s="5" t="s">
        <v>4</v>
      </c>
      <c r="L1273" s="5" t="s">
        <v>26</v>
      </c>
      <c r="M1273" s="6">
        <v>1</v>
      </c>
      <c r="N1273" s="7">
        <v>41.18</v>
      </c>
      <c r="O1273" s="8">
        <v>0</v>
      </c>
      <c r="P1273" s="7">
        <v>16.25</v>
      </c>
      <c r="Q1273" s="7">
        <f t="shared" si="76"/>
        <v>41.18</v>
      </c>
      <c r="R1273" s="7">
        <f t="shared" si="77"/>
        <v>16.25</v>
      </c>
      <c r="S1273" s="7">
        <f t="shared" si="78"/>
        <v>24.93</v>
      </c>
      <c r="T1273" s="9">
        <f t="shared" si="79"/>
        <v>0.6053909664885867</v>
      </c>
      <c r="U1273" s="10">
        <f>YEAR(SalesDataTable[[#This Row],[Order Date]])</f>
        <v>2026</v>
      </c>
      <c r="V1273" s="9" t="str">
        <f>"Q"&amp;ROUNDUP(MONTH(SalesDataTable[[#This Row],[Order Date]])/3,0)</f>
        <v>Q3</v>
      </c>
      <c r="W1273" s="6">
        <f>MONTH(SalesDataTable[[#This Row],[Order Date]])</f>
        <v>7</v>
      </c>
      <c r="X1273" s="9" t="str">
        <f>TEXT(SalesDataTable[[#This Row],[Order Date]],"mmm")</f>
        <v>Jul</v>
      </c>
    </row>
    <row r="1274" spans="1:24" ht="15.5">
      <c r="A1274" s="3">
        <v>969</v>
      </c>
      <c r="B1274" s="4">
        <v>46208</v>
      </c>
      <c r="C1274" s="12">
        <f>YEAR(SalesDataTable[[#This Row],[Order Date]])</f>
        <v>2026</v>
      </c>
      <c r="D1274" s="15" t="str">
        <f>"Q"&amp;ROUNDUP(MONTH(SalesDataTable[[#This Row],[Order Date]])/3,0)</f>
        <v>Q3</v>
      </c>
      <c r="E1274" s="12">
        <f>MONTH(SalesDataTable[[#This Row],[Order Date]])</f>
        <v>7</v>
      </c>
      <c r="F1274" s="12" t="str">
        <f>TEXT(SalesDataTable[[#This Row],[Order Date]], "mmm")</f>
        <v>Jul</v>
      </c>
      <c r="G1274" s="5" t="s">
        <v>6</v>
      </c>
      <c r="H1274" s="5" t="s">
        <v>41</v>
      </c>
      <c r="I1274" s="5" t="s">
        <v>8</v>
      </c>
      <c r="J1274" s="5" t="s">
        <v>16</v>
      </c>
      <c r="K1274" s="5" t="s">
        <v>34</v>
      </c>
      <c r="L1274" s="5" t="s">
        <v>42</v>
      </c>
      <c r="M1274" s="6">
        <v>12</v>
      </c>
      <c r="N1274" s="7">
        <v>35.81</v>
      </c>
      <c r="O1274" s="8">
        <v>0.15</v>
      </c>
      <c r="P1274" s="7">
        <v>14.29</v>
      </c>
      <c r="Q1274" s="7">
        <f t="shared" si="76"/>
        <v>365.262</v>
      </c>
      <c r="R1274" s="7">
        <f t="shared" si="77"/>
        <v>171.48</v>
      </c>
      <c r="S1274" s="7">
        <f t="shared" si="78"/>
        <v>193.78200000000001</v>
      </c>
      <c r="T1274" s="9">
        <f t="shared" si="79"/>
        <v>0.53052877112866936</v>
      </c>
      <c r="U1274" s="10">
        <f>YEAR(SalesDataTable[[#This Row],[Order Date]])</f>
        <v>2026</v>
      </c>
      <c r="V1274" s="9" t="str">
        <f>"Q"&amp;ROUNDUP(MONTH(SalesDataTable[[#This Row],[Order Date]])/3,0)</f>
        <v>Q3</v>
      </c>
      <c r="W1274" s="6">
        <f>MONTH(SalesDataTable[[#This Row],[Order Date]])</f>
        <v>7</v>
      </c>
      <c r="X1274" s="9" t="str">
        <f>TEXT(SalesDataTable[[#This Row],[Order Date]],"mmm")</f>
        <v>Jul</v>
      </c>
    </row>
    <row r="1275" spans="1:24" ht="15.5">
      <c r="A1275" s="3">
        <v>1096</v>
      </c>
      <c r="B1275" s="4">
        <v>46208</v>
      </c>
      <c r="C1275" s="12">
        <f>YEAR(SalesDataTable[[#This Row],[Order Date]])</f>
        <v>2026</v>
      </c>
      <c r="D1275" s="15" t="str">
        <f>"Q"&amp;ROUNDUP(MONTH(SalesDataTable[[#This Row],[Order Date]])/3,0)</f>
        <v>Q3</v>
      </c>
      <c r="E1275" s="12">
        <f>MONTH(SalesDataTable[[#This Row],[Order Date]])</f>
        <v>7</v>
      </c>
      <c r="F1275" s="12" t="str">
        <f>TEXT(SalesDataTable[[#This Row],[Order Date]], "mmm")</f>
        <v>Jul</v>
      </c>
      <c r="G1275" s="5" t="s">
        <v>6</v>
      </c>
      <c r="H1275" s="5" t="s">
        <v>49</v>
      </c>
      <c r="I1275" s="5" t="s">
        <v>19</v>
      </c>
      <c r="J1275" s="5" t="s">
        <v>13</v>
      </c>
      <c r="K1275" s="5" t="s">
        <v>23</v>
      </c>
      <c r="L1275" s="5" t="s">
        <v>24</v>
      </c>
      <c r="M1275" s="6">
        <v>3</v>
      </c>
      <c r="N1275" s="7">
        <v>345.42</v>
      </c>
      <c r="O1275" s="8">
        <v>0</v>
      </c>
      <c r="P1275" s="7">
        <v>198.69</v>
      </c>
      <c r="Q1275" s="7">
        <f t="shared" si="76"/>
        <v>1036.26</v>
      </c>
      <c r="R1275" s="7">
        <f t="shared" si="77"/>
        <v>596.06999999999994</v>
      </c>
      <c r="S1275" s="7">
        <f t="shared" si="78"/>
        <v>440.19000000000005</v>
      </c>
      <c r="T1275" s="9">
        <f t="shared" si="79"/>
        <v>0.42478721556366167</v>
      </c>
      <c r="U1275" s="10">
        <f>YEAR(SalesDataTable[[#This Row],[Order Date]])</f>
        <v>2026</v>
      </c>
      <c r="V1275" s="9" t="str">
        <f>"Q"&amp;ROUNDUP(MONTH(SalesDataTable[[#This Row],[Order Date]])/3,0)</f>
        <v>Q3</v>
      </c>
      <c r="W1275" s="6">
        <f>MONTH(SalesDataTable[[#This Row],[Order Date]])</f>
        <v>7</v>
      </c>
      <c r="X1275" s="9" t="str">
        <f>TEXT(SalesDataTable[[#This Row],[Order Date]],"mmm")</f>
        <v>Jul</v>
      </c>
    </row>
    <row r="1276" spans="1:24" ht="15.5">
      <c r="A1276" s="3">
        <v>1440</v>
      </c>
      <c r="B1276" s="4">
        <v>46208</v>
      </c>
      <c r="C1276" s="12">
        <f>YEAR(SalesDataTable[[#This Row],[Order Date]])</f>
        <v>2026</v>
      </c>
      <c r="D1276" s="15" t="str">
        <f>"Q"&amp;ROUNDUP(MONTH(SalesDataTable[[#This Row],[Order Date]])/3,0)</f>
        <v>Q3</v>
      </c>
      <c r="E1276" s="12">
        <f>MONTH(SalesDataTable[[#This Row],[Order Date]])</f>
        <v>7</v>
      </c>
      <c r="F1276" s="12" t="str">
        <f>TEXT(SalesDataTable[[#This Row],[Order Date]], "mmm")</f>
        <v>Jul</v>
      </c>
      <c r="G1276" s="5" t="s">
        <v>20</v>
      </c>
      <c r="H1276" s="5" t="s">
        <v>33</v>
      </c>
      <c r="I1276" s="5" t="s">
        <v>2</v>
      </c>
      <c r="J1276" s="5" t="s">
        <v>3</v>
      </c>
      <c r="K1276" s="5" t="s">
        <v>4</v>
      </c>
      <c r="L1276" s="5" t="s">
        <v>30</v>
      </c>
      <c r="M1276" s="6">
        <v>4</v>
      </c>
      <c r="N1276" s="7">
        <v>101.66</v>
      </c>
      <c r="O1276" s="8">
        <v>0.1</v>
      </c>
      <c r="P1276" s="7">
        <v>51.55</v>
      </c>
      <c r="Q1276" s="7">
        <f t="shared" si="76"/>
        <v>365.976</v>
      </c>
      <c r="R1276" s="7">
        <f t="shared" si="77"/>
        <v>206.2</v>
      </c>
      <c r="S1276" s="7">
        <f t="shared" si="78"/>
        <v>159.77600000000001</v>
      </c>
      <c r="T1276" s="9">
        <f t="shared" si="79"/>
        <v>0.43657507596126527</v>
      </c>
      <c r="U1276" s="10">
        <f>YEAR(SalesDataTable[[#This Row],[Order Date]])</f>
        <v>2026</v>
      </c>
      <c r="V1276" s="9" t="str">
        <f>"Q"&amp;ROUNDUP(MONTH(SalesDataTable[[#This Row],[Order Date]])/3,0)</f>
        <v>Q3</v>
      </c>
      <c r="W1276" s="6">
        <f>MONTH(SalesDataTable[[#This Row],[Order Date]])</f>
        <v>7</v>
      </c>
      <c r="X1276" s="9" t="str">
        <f>TEXT(SalesDataTable[[#This Row],[Order Date]],"mmm")</f>
        <v>Jul</v>
      </c>
    </row>
    <row r="1277" spans="1:24" ht="15.5">
      <c r="A1277" s="3">
        <v>2052</v>
      </c>
      <c r="B1277" s="4">
        <v>46208</v>
      </c>
      <c r="C1277" s="12">
        <f>YEAR(SalesDataTable[[#This Row],[Order Date]])</f>
        <v>2026</v>
      </c>
      <c r="D1277" s="15" t="str">
        <f>"Q"&amp;ROUNDUP(MONTH(SalesDataTable[[#This Row],[Order Date]])/3,0)</f>
        <v>Q3</v>
      </c>
      <c r="E1277" s="12">
        <f>MONTH(SalesDataTable[[#This Row],[Order Date]])</f>
        <v>7</v>
      </c>
      <c r="F1277" s="12" t="str">
        <f>TEXT(SalesDataTable[[#This Row],[Order Date]], "mmm")</f>
        <v>Jul</v>
      </c>
      <c r="G1277" s="5" t="s">
        <v>20</v>
      </c>
      <c r="H1277" s="5" t="s">
        <v>47</v>
      </c>
      <c r="I1277" s="5" t="s">
        <v>2</v>
      </c>
      <c r="J1277" s="5" t="s">
        <v>16</v>
      </c>
      <c r="K1277" s="5" t="s">
        <v>9</v>
      </c>
      <c r="L1277" s="5" t="s">
        <v>17</v>
      </c>
      <c r="M1277" s="6">
        <v>3</v>
      </c>
      <c r="N1277" s="7">
        <v>146.88999999999999</v>
      </c>
      <c r="O1277" s="8">
        <v>0</v>
      </c>
      <c r="P1277" s="7">
        <v>77.650000000000006</v>
      </c>
      <c r="Q1277" s="7">
        <f t="shared" si="76"/>
        <v>440.66999999999996</v>
      </c>
      <c r="R1277" s="7">
        <f t="shared" si="77"/>
        <v>232.95000000000002</v>
      </c>
      <c r="S1277" s="7">
        <f t="shared" si="78"/>
        <v>207.71999999999994</v>
      </c>
      <c r="T1277" s="9">
        <f t="shared" si="79"/>
        <v>0.47137313636054179</v>
      </c>
      <c r="U1277" s="10">
        <f>YEAR(SalesDataTable[[#This Row],[Order Date]])</f>
        <v>2026</v>
      </c>
      <c r="V1277" s="9" t="str">
        <f>"Q"&amp;ROUNDUP(MONTH(SalesDataTable[[#This Row],[Order Date]])/3,0)</f>
        <v>Q3</v>
      </c>
      <c r="W1277" s="6">
        <f>MONTH(SalesDataTable[[#This Row],[Order Date]])</f>
        <v>7</v>
      </c>
      <c r="X1277" s="9" t="str">
        <f>TEXT(SalesDataTable[[#This Row],[Order Date]],"mmm")</f>
        <v>Jul</v>
      </c>
    </row>
    <row r="1278" spans="1:24" ht="15.5">
      <c r="A1278" s="3">
        <v>2096</v>
      </c>
      <c r="B1278" s="4">
        <v>46208</v>
      </c>
      <c r="C1278" s="12">
        <f>YEAR(SalesDataTable[[#This Row],[Order Date]])</f>
        <v>2026</v>
      </c>
      <c r="D1278" s="15" t="str">
        <f>"Q"&amp;ROUNDUP(MONTH(SalesDataTable[[#This Row],[Order Date]])/3,0)</f>
        <v>Q3</v>
      </c>
      <c r="E1278" s="12">
        <f>MONTH(SalesDataTable[[#This Row],[Order Date]])</f>
        <v>7</v>
      </c>
      <c r="F1278" s="12" t="str">
        <f>TEXT(SalesDataTable[[#This Row],[Order Date]], "mmm")</f>
        <v>Jul</v>
      </c>
      <c r="G1278" s="5" t="s">
        <v>20</v>
      </c>
      <c r="H1278" s="5" t="s">
        <v>47</v>
      </c>
      <c r="I1278" s="5" t="s">
        <v>28</v>
      </c>
      <c r="J1278" s="5" t="s">
        <v>3</v>
      </c>
      <c r="K1278" s="5" t="s">
        <v>14</v>
      </c>
      <c r="L1278" s="5" t="s">
        <v>48</v>
      </c>
      <c r="M1278" s="6">
        <v>2</v>
      </c>
      <c r="N1278" s="7">
        <v>161.21</v>
      </c>
      <c r="O1278" s="8">
        <v>0</v>
      </c>
      <c r="P1278" s="7">
        <v>85.2</v>
      </c>
      <c r="Q1278" s="7">
        <f t="shared" si="76"/>
        <v>322.42</v>
      </c>
      <c r="R1278" s="7">
        <f t="shared" si="77"/>
        <v>170.4</v>
      </c>
      <c r="S1278" s="7">
        <f t="shared" si="78"/>
        <v>152.02000000000001</v>
      </c>
      <c r="T1278" s="9">
        <f t="shared" si="79"/>
        <v>0.47149680540909372</v>
      </c>
      <c r="U1278" s="10">
        <f>YEAR(SalesDataTable[[#This Row],[Order Date]])</f>
        <v>2026</v>
      </c>
      <c r="V1278" s="9" t="str">
        <f>"Q"&amp;ROUNDUP(MONTH(SalesDataTable[[#This Row],[Order Date]])/3,0)</f>
        <v>Q3</v>
      </c>
      <c r="W1278" s="6">
        <f>MONTH(SalesDataTable[[#This Row],[Order Date]])</f>
        <v>7</v>
      </c>
      <c r="X1278" s="9" t="str">
        <f>TEXT(SalesDataTable[[#This Row],[Order Date]],"mmm")</f>
        <v>Jul</v>
      </c>
    </row>
    <row r="1279" spans="1:24" ht="15.5">
      <c r="A1279" s="3">
        <v>2488</v>
      </c>
      <c r="B1279" s="4">
        <v>46208</v>
      </c>
      <c r="C1279" s="12">
        <f>YEAR(SalesDataTable[[#This Row],[Order Date]])</f>
        <v>2026</v>
      </c>
      <c r="D1279" s="15" t="str">
        <f>"Q"&amp;ROUNDUP(MONTH(SalesDataTable[[#This Row],[Order Date]])/3,0)</f>
        <v>Q3</v>
      </c>
      <c r="E1279" s="12">
        <f>MONTH(SalesDataTable[[#This Row],[Order Date]])</f>
        <v>7</v>
      </c>
      <c r="F1279" s="12" t="str">
        <f>TEXT(SalesDataTable[[#This Row],[Order Date]], "mmm")</f>
        <v>Jul</v>
      </c>
      <c r="G1279" s="5" t="s">
        <v>20</v>
      </c>
      <c r="H1279" s="5" t="s">
        <v>33</v>
      </c>
      <c r="I1279" s="5" t="s">
        <v>19</v>
      </c>
      <c r="J1279" s="5" t="s">
        <v>13</v>
      </c>
      <c r="K1279" s="5" t="s">
        <v>9</v>
      </c>
      <c r="L1279" s="5" t="s">
        <v>46</v>
      </c>
      <c r="M1279" s="6">
        <v>2</v>
      </c>
      <c r="N1279" s="7">
        <v>71.27</v>
      </c>
      <c r="O1279" s="8">
        <v>0.05</v>
      </c>
      <c r="P1279" s="7">
        <v>32.85</v>
      </c>
      <c r="Q1279" s="7">
        <f t="shared" si="76"/>
        <v>135.41299999999998</v>
      </c>
      <c r="R1279" s="7">
        <f t="shared" si="77"/>
        <v>65.7</v>
      </c>
      <c r="S1279" s="7">
        <f t="shared" si="78"/>
        <v>69.71299999999998</v>
      </c>
      <c r="T1279" s="9">
        <f t="shared" si="79"/>
        <v>0.5148176319851121</v>
      </c>
      <c r="U1279" s="10">
        <f>YEAR(SalesDataTable[[#This Row],[Order Date]])</f>
        <v>2026</v>
      </c>
      <c r="V1279" s="9" t="str">
        <f>"Q"&amp;ROUNDUP(MONTH(SalesDataTable[[#This Row],[Order Date]])/3,0)</f>
        <v>Q3</v>
      </c>
      <c r="W1279" s="6">
        <f>MONTH(SalesDataTable[[#This Row],[Order Date]])</f>
        <v>7</v>
      </c>
      <c r="X1279" s="9" t="str">
        <f>TEXT(SalesDataTable[[#This Row],[Order Date]],"mmm")</f>
        <v>Jul</v>
      </c>
    </row>
    <row r="1280" spans="1:24" ht="15.5">
      <c r="A1280" s="3">
        <v>3220</v>
      </c>
      <c r="B1280" s="4">
        <v>46208</v>
      </c>
      <c r="C1280" s="12">
        <f>YEAR(SalesDataTable[[#This Row],[Order Date]])</f>
        <v>2026</v>
      </c>
      <c r="D1280" s="15" t="str">
        <f>"Q"&amp;ROUNDUP(MONTH(SalesDataTable[[#This Row],[Order Date]])/3,0)</f>
        <v>Q3</v>
      </c>
      <c r="E1280" s="12">
        <f>MONTH(SalesDataTable[[#This Row],[Order Date]])</f>
        <v>7</v>
      </c>
      <c r="F1280" s="12" t="str">
        <f>TEXT(SalesDataTable[[#This Row],[Order Date]], "mmm")</f>
        <v>Jul</v>
      </c>
      <c r="G1280" s="5" t="s">
        <v>0</v>
      </c>
      <c r="H1280" s="5" t="s">
        <v>36</v>
      </c>
      <c r="I1280" s="5" t="s">
        <v>19</v>
      </c>
      <c r="J1280" s="5" t="s">
        <v>3</v>
      </c>
      <c r="K1280" s="5" t="s">
        <v>34</v>
      </c>
      <c r="L1280" s="5" t="s">
        <v>45</v>
      </c>
      <c r="M1280" s="6">
        <v>3</v>
      </c>
      <c r="N1280" s="7">
        <v>50.16</v>
      </c>
      <c r="O1280" s="8">
        <v>0.05</v>
      </c>
      <c r="P1280" s="7">
        <v>22.24</v>
      </c>
      <c r="Q1280" s="7">
        <f t="shared" si="76"/>
        <v>142.95599999999999</v>
      </c>
      <c r="R1280" s="7">
        <f t="shared" si="77"/>
        <v>66.72</v>
      </c>
      <c r="S1280" s="7">
        <f t="shared" si="78"/>
        <v>76.23599999999999</v>
      </c>
      <c r="T1280" s="9">
        <f t="shared" si="79"/>
        <v>0.53328296818601528</v>
      </c>
      <c r="U1280" s="10">
        <f>YEAR(SalesDataTable[[#This Row],[Order Date]])</f>
        <v>2026</v>
      </c>
      <c r="V1280" s="9" t="str">
        <f>"Q"&amp;ROUNDUP(MONTH(SalesDataTable[[#This Row],[Order Date]])/3,0)</f>
        <v>Q3</v>
      </c>
      <c r="W1280" s="6">
        <f>MONTH(SalesDataTable[[#This Row],[Order Date]])</f>
        <v>7</v>
      </c>
      <c r="X1280" s="9" t="str">
        <f>TEXT(SalesDataTable[[#This Row],[Order Date]],"mmm")</f>
        <v>Jul</v>
      </c>
    </row>
    <row r="1281" spans="1:24" ht="15.5">
      <c r="A1281" s="3">
        <v>3711</v>
      </c>
      <c r="B1281" s="4">
        <v>46208</v>
      </c>
      <c r="C1281" s="12">
        <f>YEAR(SalesDataTable[[#This Row],[Order Date]])</f>
        <v>2026</v>
      </c>
      <c r="D1281" s="15" t="str">
        <f>"Q"&amp;ROUNDUP(MONTH(SalesDataTable[[#This Row],[Order Date]])/3,0)</f>
        <v>Q3</v>
      </c>
      <c r="E1281" s="12">
        <f>MONTH(SalesDataTable[[#This Row],[Order Date]])</f>
        <v>7</v>
      </c>
      <c r="F1281" s="12" t="str">
        <f>TEXT(SalesDataTable[[#This Row],[Order Date]], "mmm")</f>
        <v>Jul</v>
      </c>
      <c r="G1281" s="5" t="s">
        <v>20</v>
      </c>
      <c r="H1281" s="5" t="s">
        <v>21</v>
      </c>
      <c r="I1281" s="5" t="s">
        <v>28</v>
      </c>
      <c r="J1281" s="5" t="s">
        <v>13</v>
      </c>
      <c r="K1281" s="5" t="s">
        <v>9</v>
      </c>
      <c r="L1281" s="5" t="s">
        <v>17</v>
      </c>
      <c r="M1281" s="6">
        <v>1</v>
      </c>
      <c r="N1281" s="7">
        <v>145.37</v>
      </c>
      <c r="O1281" s="8">
        <v>0.05</v>
      </c>
      <c r="P1281" s="7">
        <v>81.02</v>
      </c>
      <c r="Q1281" s="7">
        <f t="shared" si="76"/>
        <v>138.10149999999999</v>
      </c>
      <c r="R1281" s="7">
        <f t="shared" si="77"/>
        <v>81.02</v>
      </c>
      <c r="S1281" s="7">
        <f t="shared" si="78"/>
        <v>57.081499999999991</v>
      </c>
      <c r="T1281" s="9">
        <f t="shared" si="79"/>
        <v>0.41333005072356199</v>
      </c>
      <c r="U1281" s="10">
        <f>YEAR(SalesDataTable[[#This Row],[Order Date]])</f>
        <v>2026</v>
      </c>
      <c r="V1281" s="9" t="str">
        <f>"Q"&amp;ROUNDUP(MONTH(SalesDataTable[[#This Row],[Order Date]])/3,0)</f>
        <v>Q3</v>
      </c>
      <c r="W1281" s="6">
        <f>MONTH(SalesDataTable[[#This Row],[Order Date]])</f>
        <v>7</v>
      </c>
      <c r="X1281" s="9" t="str">
        <f>TEXT(SalesDataTable[[#This Row],[Order Date]],"mmm")</f>
        <v>Jul</v>
      </c>
    </row>
    <row r="1282" spans="1:24" ht="15.5">
      <c r="A1282" s="3">
        <v>3823</v>
      </c>
      <c r="B1282" s="4">
        <v>46208</v>
      </c>
      <c r="C1282" s="12">
        <f>YEAR(SalesDataTable[[#This Row],[Order Date]])</f>
        <v>2026</v>
      </c>
      <c r="D1282" s="15" t="str">
        <f>"Q"&amp;ROUNDUP(MONTH(SalesDataTable[[#This Row],[Order Date]])/3,0)</f>
        <v>Q3</v>
      </c>
      <c r="E1282" s="12">
        <f>MONTH(SalesDataTable[[#This Row],[Order Date]])</f>
        <v>7</v>
      </c>
      <c r="F1282" s="12" t="str">
        <f>TEXT(SalesDataTable[[#This Row],[Order Date]], "mmm")</f>
        <v>Jul</v>
      </c>
      <c r="G1282" s="5" t="s">
        <v>20</v>
      </c>
      <c r="H1282" s="5" t="s">
        <v>31</v>
      </c>
      <c r="I1282" s="5" t="s">
        <v>19</v>
      </c>
      <c r="J1282" s="5" t="s">
        <v>13</v>
      </c>
      <c r="K1282" s="5" t="s">
        <v>14</v>
      </c>
      <c r="L1282" s="5" t="s">
        <v>32</v>
      </c>
      <c r="M1282" s="6">
        <v>2</v>
      </c>
      <c r="N1282" s="7">
        <v>47.1</v>
      </c>
      <c r="O1282" s="8">
        <v>0</v>
      </c>
      <c r="P1282" s="7">
        <v>17.920000000000002</v>
      </c>
      <c r="Q1282" s="7">
        <f t="shared" ref="Q1282:Q1345" si="80">M1282*N1282*(1-O1282)</f>
        <v>94.2</v>
      </c>
      <c r="R1282" s="7">
        <f t="shared" ref="R1282:R1345" si="81">M1282*P1282</f>
        <v>35.840000000000003</v>
      </c>
      <c r="S1282" s="7">
        <f t="shared" ref="S1282:S1345" si="82">Q1282-R1282</f>
        <v>58.36</v>
      </c>
      <c r="T1282" s="9">
        <f t="shared" ref="T1282:T1345" si="83">IFERROR(S1282/Q1282,0)</f>
        <v>0.6195329087048832</v>
      </c>
      <c r="U1282" s="10">
        <f>YEAR(SalesDataTable[[#This Row],[Order Date]])</f>
        <v>2026</v>
      </c>
      <c r="V1282" s="9" t="str">
        <f>"Q"&amp;ROUNDUP(MONTH(SalesDataTable[[#This Row],[Order Date]])/3,0)</f>
        <v>Q3</v>
      </c>
      <c r="W1282" s="6">
        <f>MONTH(SalesDataTable[[#This Row],[Order Date]])</f>
        <v>7</v>
      </c>
      <c r="X1282" s="9" t="str">
        <f>TEXT(SalesDataTable[[#This Row],[Order Date]],"mmm")</f>
        <v>Jul</v>
      </c>
    </row>
    <row r="1283" spans="1:24" ht="15.5">
      <c r="A1283" s="3">
        <v>4058</v>
      </c>
      <c r="B1283" s="4">
        <v>46208</v>
      </c>
      <c r="C1283" s="12">
        <f>YEAR(SalesDataTable[[#This Row],[Order Date]])</f>
        <v>2026</v>
      </c>
      <c r="D1283" s="15" t="str">
        <f>"Q"&amp;ROUNDUP(MONTH(SalesDataTable[[#This Row],[Order Date]])/3,0)</f>
        <v>Q3</v>
      </c>
      <c r="E1283" s="12">
        <f>MONTH(SalesDataTable[[#This Row],[Order Date]])</f>
        <v>7</v>
      </c>
      <c r="F1283" s="12" t="str">
        <f>TEXT(SalesDataTable[[#This Row],[Order Date]], "mmm")</f>
        <v>Jul</v>
      </c>
      <c r="G1283" s="5" t="s">
        <v>20</v>
      </c>
      <c r="H1283" s="5" t="s">
        <v>47</v>
      </c>
      <c r="I1283" s="5" t="s">
        <v>8</v>
      </c>
      <c r="J1283" s="5" t="s">
        <v>16</v>
      </c>
      <c r="K1283" s="5" t="s">
        <v>9</v>
      </c>
      <c r="L1283" s="5" t="s">
        <v>37</v>
      </c>
      <c r="M1283" s="6">
        <v>5</v>
      </c>
      <c r="N1283" s="7">
        <v>155.09</v>
      </c>
      <c r="O1283" s="8">
        <v>0.1</v>
      </c>
      <c r="P1283" s="7">
        <v>78.52</v>
      </c>
      <c r="Q1283" s="7">
        <f t="shared" si="80"/>
        <v>697.90500000000009</v>
      </c>
      <c r="R1283" s="7">
        <f t="shared" si="81"/>
        <v>392.59999999999997</v>
      </c>
      <c r="S1283" s="7">
        <f t="shared" si="82"/>
        <v>305.30500000000012</v>
      </c>
      <c r="T1283" s="9">
        <f t="shared" si="83"/>
        <v>0.43745925305020034</v>
      </c>
      <c r="U1283" s="10">
        <f>YEAR(SalesDataTable[[#This Row],[Order Date]])</f>
        <v>2026</v>
      </c>
      <c r="V1283" s="9" t="str">
        <f>"Q"&amp;ROUNDUP(MONTH(SalesDataTable[[#This Row],[Order Date]])/3,0)</f>
        <v>Q3</v>
      </c>
      <c r="W1283" s="6">
        <f>MONTH(SalesDataTable[[#This Row],[Order Date]])</f>
        <v>7</v>
      </c>
      <c r="X1283" s="9" t="str">
        <f>TEXT(SalesDataTable[[#This Row],[Order Date]],"mmm")</f>
        <v>Jul</v>
      </c>
    </row>
    <row r="1284" spans="1:24" ht="15.5">
      <c r="A1284" s="3">
        <v>4126</v>
      </c>
      <c r="B1284" s="4">
        <v>46208</v>
      </c>
      <c r="C1284" s="12">
        <f>YEAR(SalesDataTable[[#This Row],[Order Date]])</f>
        <v>2026</v>
      </c>
      <c r="D1284" s="15" t="str">
        <f>"Q"&amp;ROUNDUP(MONTH(SalesDataTable[[#This Row],[Order Date]])/3,0)</f>
        <v>Q3</v>
      </c>
      <c r="E1284" s="12">
        <f>MONTH(SalesDataTable[[#This Row],[Order Date]])</f>
        <v>7</v>
      </c>
      <c r="F1284" s="12" t="str">
        <f>TEXT(SalesDataTable[[#This Row],[Order Date]], "mmm")</f>
        <v>Jul</v>
      </c>
      <c r="G1284" s="5" t="s">
        <v>20</v>
      </c>
      <c r="H1284" s="5" t="s">
        <v>47</v>
      </c>
      <c r="I1284" s="5" t="s">
        <v>2</v>
      </c>
      <c r="J1284" s="5" t="s">
        <v>13</v>
      </c>
      <c r="K1284" s="5" t="s">
        <v>4</v>
      </c>
      <c r="L1284" s="5" t="s">
        <v>5</v>
      </c>
      <c r="M1284" s="6">
        <v>3</v>
      </c>
      <c r="N1284" s="7">
        <v>82.89</v>
      </c>
      <c r="O1284" s="8">
        <v>0</v>
      </c>
      <c r="P1284" s="7">
        <v>42.31</v>
      </c>
      <c r="Q1284" s="7">
        <f t="shared" si="80"/>
        <v>248.67000000000002</v>
      </c>
      <c r="R1284" s="7">
        <f t="shared" si="81"/>
        <v>126.93</v>
      </c>
      <c r="S1284" s="7">
        <f t="shared" si="82"/>
        <v>121.74000000000001</v>
      </c>
      <c r="T1284" s="9">
        <f t="shared" si="83"/>
        <v>0.48956448304982508</v>
      </c>
      <c r="U1284" s="10">
        <f>YEAR(SalesDataTable[[#This Row],[Order Date]])</f>
        <v>2026</v>
      </c>
      <c r="V1284" s="9" t="str">
        <f>"Q"&amp;ROUNDUP(MONTH(SalesDataTable[[#This Row],[Order Date]])/3,0)</f>
        <v>Q3</v>
      </c>
      <c r="W1284" s="6">
        <f>MONTH(SalesDataTable[[#This Row],[Order Date]])</f>
        <v>7</v>
      </c>
      <c r="X1284" s="9" t="str">
        <f>TEXT(SalesDataTable[[#This Row],[Order Date]],"mmm")</f>
        <v>Jul</v>
      </c>
    </row>
    <row r="1285" spans="1:24" ht="15.5">
      <c r="A1285" s="3">
        <v>5080</v>
      </c>
      <c r="B1285" s="4">
        <v>46208</v>
      </c>
      <c r="C1285" s="12">
        <f>YEAR(SalesDataTable[[#This Row],[Order Date]])</f>
        <v>2026</v>
      </c>
      <c r="D1285" s="15" t="str">
        <f>"Q"&amp;ROUNDUP(MONTH(SalesDataTable[[#This Row],[Order Date]])/3,0)</f>
        <v>Q3</v>
      </c>
      <c r="E1285" s="12">
        <f>MONTH(SalesDataTable[[#This Row],[Order Date]])</f>
        <v>7</v>
      </c>
      <c r="F1285" s="12" t="str">
        <f>TEXT(SalesDataTable[[#This Row],[Order Date]], "mmm")</f>
        <v>Jul</v>
      </c>
      <c r="G1285" s="5" t="s">
        <v>11</v>
      </c>
      <c r="H1285" s="5" t="s">
        <v>18</v>
      </c>
      <c r="I1285" s="5" t="s">
        <v>19</v>
      </c>
      <c r="J1285" s="5" t="s">
        <v>13</v>
      </c>
      <c r="K1285" s="5" t="s">
        <v>4</v>
      </c>
      <c r="L1285" s="5" t="s">
        <v>5</v>
      </c>
      <c r="M1285" s="6">
        <v>2</v>
      </c>
      <c r="N1285" s="7">
        <v>80.8</v>
      </c>
      <c r="O1285" s="8">
        <v>0</v>
      </c>
      <c r="P1285" s="7">
        <v>42.21</v>
      </c>
      <c r="Q1285" s="7">
        <f t="shared" si="80"/>
        <v>161.6</v>
      </c>
      <c r="R1285" s="7">
        <f t="shared" si="81"/>
        <v>84.42</v>
      </c>
      <c r="S1285" s="7">
        <f t="shared" si="82"/>
        <v>77.179999999999993</v>
      </c>
      <c r="T1285" s="9">
        <f t="shared" si="83"/>
        <v>0.47759900990099008</v>
      </c>
      <c r="U1285" s="10">
        <f>YEAR(SalesDataTable[[#This Row],[Order Date]])</f>
        <v>2026</v>
      </c>
      <c r="V1285" s="9" t="str">
        <f>"Q"&amp;ROUNDUP(MONTH(SalesDataTable[[#This Row],[Order Date]])/3,0)</f>
        <v>Q3</v>
      </c>
      <c r="W1285" s="6">
        <f>MONTH(SalesDataTable[[#This Row],[Order Date]])</f>
        <v>7</v>
      </c>
      <c r="X1285" s="9" t="str">
        <f>TEXT(SalesDataTable[[#This Row],[Order Date]],"mmm")</f>
        <v>Jul</v>
      </c>
    </row>
    <row r="1286" spans="1:24" ht="15.5">
      <c r="A1286" s="3">
        <v>923</v>
      </c>
      <c r="B1286" s="4">
        <v>46209</v>
      </c>
      <c r="C1286" s="12">
        <f>YEAR(SalesDataTable[[#This Row],[Order Date]])</f>
        <v>2026</v>
      </c>
      <c r="D1286" s="15" t="str">
        <f>"Q"&amp;ROUNDUP(MONTH(SalesDataTable[[#This Row],[Order Date]])/3,0)</f>
        <v>Q3</v>
      </c>
      <c r="E1286" s="12">
        <f>MONTH(SalesDataTable[[#This Row],[Order Date]])</f>
        <v>7</v>
      </c>
      <c r="F1286" s="12" t="str">
        <f>TEXT(SalesDataTable[[#This Row],[Order Date]], "mmm")</f>
        <v>Jul</v>
      </c>
      <c r="G1286" s="5" t="s">
        <v>11</v>
      </c>
      <c r="H1286" s="5" t="s">
        <v>25</v>
      </c>
      <c r="I1286" s="5" t="s">
        <v>2</v>
      </c>
      <c r="J1286" s="5" t="s">
        <v>13</v>
      </c>
      <c r="K1286" s="5" t="s">
        <v>34</v>
      </c>
      <c r="L1286" s="5" t="s">
        <v>35</v>
      </c>
      <c r="M1286" s="6">
        <v>2</v>
      </c>
      <c r="N1286" s="7">
        <v>39.54</v>
      </c>
      <c r="O1286" s="8">
        <v>0.05</v>
      </c>
      <c r="P1286" s="7">
        <v>14.68</v>
      </c>
      <c r="Q1286" s="7">
        <f t="shared" si="80"/>
        <v>75.125999999999991</v>
      </c>
      <c r="R1286" s="7">
        <f t="shared" si="81"/>
        <v>29.36</v>
      </c>
      <c r="S1286" s="7">
        <f t="shared" si="82"/>
        <v>45.765999999999991</v>
      </c>
      <c r="T1286" s="9">
        <f t="shared" si="83"/>
        <v>0.60918989431089099</v>
      </c>
      <c r="U1286" s="10">
        <f>YEAR(SalesDataTable[[#This Row],[Order Date]])</f>
        <v>2026</v>
      </c>
      <c r="V1286" s="9" t="str">
        <f>"Q"&amp;ROUNDUP(MONTH(SalesDataTable[[#This Row],[Order Date]])/3,0)</f>
        <v>Q3</v>
      </c>
      <c r="W1286" s="6">
        <f>MONTH(SalesDataTable[[#This Row],[Order Date]])</f>
        <v>7</v>
      </c>
      <c r="X1286" s="9" t="str">
        <f>TEXT(SalesDataTable[[#This Row],[Order Date]],"mmm")</f>
        <v>Jul</v>
      </c>
    </row>
    <row r="1287" spans="1:24" ht="15.5">
      <c r="A1287" s="3">
        <v>1549</v>
      </c>
      <c r="B1287" s="4">
        <v>46209</v>
      </c>
      <c r="C1287" s="12">
        <f>YEAR(SalesDataTable[[#This Row],[Order Date]])</f>
        <v>2026</v>
      </c>
      <c r="D1287" s="15" t="str">
        <f>"Q"&amp;ROUNDUP(MONTH(SalesDataTable[[#This Row],[Order Date]])/3,0)</f>
        <v>Q3</v>
      </c>
      <c r="E1287" s="12">
        <f>MONTH(SalesDataTable[[#This Row],[Order Date]])</f>
        <v>7</v>
      </c>
      <c r="F1287" s="12" t="str">
        <f>TEXT(SalesDataTable[[#This Row],[Order Date]], "mmm")</f>
        <v>Jul</v>
      </c>
      <c r="G1287" s="5" t="s">
        <v>11</v>
      </c>
      <c r="H1287" s="5" t="s">
        <v>12</v>
      </c>
      <c r="I1287" s="5" t="s">
        <v>2</v>
      </c>
      <c r="J1287" s="5" t="s">
        <v>13</v>
      </c>
      <c r="K1287" s="5" t="s">
        <v>34</v>
      </c>
      <c r="L1287" s="5" t="s">
        <v>38</v>
      </c>
      <c r="M1287" s="6">
        <v>2</v>
      </c>
      <c r="N1287" s="7">
        <v>121.35</v>
      </c>
      <c r="O1287" s="8">
        <v>0</v>
      </c>
      <c r="P1287" s="7">
        <v>71.06</v>
      </c>
      <c r="Q1287" s="7">
        <f t="shared" si="80"/>
        <v>242.7</v>
      </c>
      <c r="R1287" s="7">
        <f t="shared" si="81"/>
        <v>142.12</v>
      </c>
      <c r="S1287" s="7">
        <f t="shared" si="82"/>
        <v>100.57999999999998</v>
      </c>
      <c r="T1287" s="9">
        <f t="shared" si="83"/>
        <v>0.41442109600329619</v>
      </c>
      <c r="U1287" s="10">
        <f>YEAR(SalesDataTable[[#This Row],[Order Date]])</f>
        <v>2026</v>
      </c>
      <c r="V1287" s="9" t="str">
        <f>"Q"&amp;ROUNDUP(MONTH(SalesDataTable[[#This Row],[Order Date]])/3,0)</f>
        <v>Q3</v>
      </c>
      <c r="W1287" s="6">
        <f>MONTH(SalesDataTable[[#This Row],[Order Date]])</f>
        <v>7</v>
      </c>
      <c r="X1287" s="9" t="str">
        <f>TEXT(SalesDataTable[[#This Row],[Order Date]],"mmm")</f>
        <v>Jul</v>
      </c>
    </row>
    <row r="1288" spans="1:24" ht="15.5">
      <c r="A1288" s="3">
        <v>1839</v>
      </c>
      <c r="B1288" s="4">
        <v>46209</v>
      </c>
      <c r="C1288" s="12">
        <f>YEAR(SalesDataTable[[#This Row],[Order Date]])</f>
        <v>2026</v>
      </c>
      <c r="D1288" s="15" t="str">
        <f>"Q"&amp;ROUNDUP(MONTH(SalesDataTable[[#This Row],[Order Date]])/3,0)</f>
        <v>Q3</v>
      </c>
      <c r="E1288" s="12">
        <f>MONTH(SalesDataTable[[#This Row],[Order Date]])</f>
        <v>7</v>
      </c>
      <c r="F1288" s="12" t="str">
        <f>TEXT(SalesDataTable[[#This Row],[Order Date]], "mmm")</f>
        <v>Jul</v>
      </c>
      <c r="G1288" s="5" t="s">
        <v>20</v>
      </c>
      <c r="H1288" s="5" t="s">
        <v>33</v>
      </c>
      <c r="I1288" s="5" t="s">
        <v>19</v>
      </c>
      <c r="J1288" s="5" t="s">
        <v>3</v>
      </c>
      <c r="K1288" s="5" t="s">
        <v>34</v>
      </c>
      <c r="L1288" s="5" t="s">
        <v>35</v>
      </c>
      <c r="M1288" s="6">
        <v>1</v>
      </c>
      <c r="N1288" s="7">
        <v>41.37</v>
      </c>
      <c r="O1288" s="8">
        <v>0</v>
      </c>
      <c r="P1288" s="7">
        <v>15.12</v>
      </c>
      <c r="Q1288" s="7">
        <f t="shared" si="80"/>
        <v>41.37</v>
      </c>
      <c r="R1288" s="7">
        <f t="shared" si="81"/>
        <v>15.12</v>
      </c>
      <c r="S1288" s="7">
        <f t="shared" si="82"/>
        <v>26.25</v>
      </c>
      <c r="T1288" s="9">
        <f t="shared" si="83"/>
        <v>0.63451776649746194</v>
      </c>
      <c r="U1288" s="10">
        <f>YEAR(SalesDataTable[[#This Row],[Order Date]])</f>
        <v>2026</v>
      </c>
      <c r="V1288" s="9" t="str">
        <f>"Q"&amp;ROUNDUP(MONTH(SalesDataTable[[#This Row],[Order Date]])/3,0)</f>
        <v>Q3</v>
      </c>
      <c r="W1288" s="6">
        <f>MONTH(SalesDataTable[[#This Row],[Order Date]])</f>
        <v>7</v>
      </c>
      <c r="X1288" s="9" t="str">
        <f>TEXT(SalesDataTable[[#This Row],[Order Date]],"mmm")</f>
        <v>Jul</v>
      </c>
    </row>
    <row r="1289" spans="1:24" ht="15.5">
      <c r="A1289" s="3">
        <v>2053</v>
      </c>
      <c r="B1289" s="4">
        <v>46209</v>
      </c>
      <c r="C1289" s="12">
        <f>YEAR(SalesDataTable[[#This Row],[Order Date]])</f>
        <v>2026</v>
      </c>
      <c r="D1289" s="15" t="str">
        <f>"Q"&amp;ROUNDUP(MONTH(SalesDataTable[[#This Row],[Order Date]])/3,0)</f>
        <v>Q3</v>
      </c>
      <c r="E1289" s="12">
        <f>MONTH(SalesDataTable[[#This Row],[Order Date]])</f>
        <v>7</v>
      </c>
      <c r="F1289" s="12" t="str">
        <f>TEXT(SalesDataTable[[#This Row],[Order Date]], "mmm")</f>
        <v>Jul</v>
      </c>
      <c r="G1289" s="5" t="s">
        <v>6</v>
      </c>
      <c r="H1289" s="5" t="s">
        <v>43</v>
      </c>
      <c r="I1289" s="5" t="s">
        <v>2</v>
      </c>
      <c r="J1289" s="5" t="s">
        <v>13</v>
      </c>
      <c r="K1289" s="5" t="s">
        <v>4</v>
      </c>
      <c r="L1289" s="5" t="s">
        <v>5</v>
      </c>
      <c r="M1289" s="6">
        <v>5</v>
      </c>
      <c r="N1289" s="7">
        <v>81.63</v>
      </c>
      <c r="O1289" s="8">
        <v>0.05</v>
      </c>
      <c r="P1289" s="7">
        <v>42.36</v>
      </c>
      <c r="Q1289" s="7">
        <f t="shared" si="80"/>
        <v>387.74249999999995</v>
      </c>
      <c r="R1289" s="7">
        <f t="shared" si="81"/>
        <v>211.8</v>
      </c>
      <c r="S1289" s="7">
        <f t="shared" si="82"/>
        <v>175.94249999999994</v>
      </c>
      <c r="T1289" s="9">
        <f t="shared" si="83"/>
        <v>0.45376119460724568</v>
      </c>
      <c r="U1289" s="10">
        <f>YEAR(SalesDataTable[[#This Row],[Order Date]])</f>
        <v>2026</v>
      </c>
      <c r="V1289" s="9" t="str">
        <f>"Q"&amp;ROUNDUP(MONTH(SalesDataTable[[#This Row],[Order Date]])/3,0)</f>
        <v>Q3</v>
      </c>
      <c r="W1289" s="6">
        <f>MONTH(SalesDataTable[[#This Row],[Order Date]])</f>
        <v>7</v>
      </c>
      <c r="X1289" s="9" t="str">
        <f>TEXT(SalesDataTable[[#This Row],[Order Date]],"mmm")</f>
        <v>Jul</v>
      </c>
    </row>
    <row r="1290" spans="1:24" ht="15.5">
      <c r="A1290" s="3">
        <v>2342</v>
      </c>
      <c r="B1290" s="4">
        <v>46209</v>
      </c>
      <c r="C1290" s="12">
        <f>YEAR(SalesDataTable[[#This Row],[Order Date]])</f>
        <v>2026</v>
      </c>
      <c r="D1290" s="15" t="str">
        <f>"Q"&amp;ROUNDUP(MONTH(SalesDataTable[[#This Row],[Order Date]])/3,0)</f>
        <v>Q3</v>
      </c>
      <c r="E1290" s="12">
        <f>MONTH(SalesDataTable[[#This Row],[Order Date]])</f>
        <v>7</v>
      </c>
      <c r="F1290" s="12" t="str">
        <f>TEXT(SalesDataTable[[#This Row],[Order Date]], "mmm")</f>
        <v>Jul</v>
      </c>
      <c r="G1290" s="5" t="s">
        <v>6</v>
      </c>
      <c r="H1290" s="5" t="s">
        <v>7</v>
      </c>
      <c r="I1290" s="5" t="s">
        <v>2</v>
      </c>
      <c r="J1290" s="5" t="s">
        <v>3</v>
      </c>
      <c r="K1290" s="5" t="s">
        <v>34</v>
      </c>
      <c r="L1290" s="5" t="s">
        <v>42</v>
      </c>
      <c r="M1290" s="6">
        <v>1</v>
      </c>
      <c r="N1290" s="7">
        <v>36.19</v>
      </c>
      <c r="O1290" s="8">
        <v>0</v>
      </c>
      <c r="P1290" s="7">
        <v>13.91</v>
      </c>
      <c r="Q1290" s="7">
        <f t="shared" si="80"/>
        <v>36.19</v>
      </c>
      <c r="R1290" s="7">
        <f t="shared" si="81"/>
        <v>13.91</v>
      </c>
      <c r="S1290" s="7">
        <f t="shared" si="82"/>
        <v>22.279999999999998</v>
      </c>
      <c r="T1290" s="9">
        <f t="shared" si="83"/>
        <v>0.61563967946946663</v>
      </c>
      <c r="U1290" s="10">
        <f>YEAR(SalesDataTable[[#This Row],[Order Date]])</f>
        <v>2026</v>
      </c>
      <c r="V1290" s="9" t="str">
        <f>"Q"&amp;ROUNDUP(MONTH(SalesDataTable[[#This Row],[Order Date]])/3,0)</f>
        <v>Q3</v>
      </c>
      <c r="W1290" s="6">
        <f>MONTH(SalesDataTable[[#This Row],[Order Date]])</f>
        <v>7</v>
      </c>
      <c r="X1290" s="9" t="str">
        <f>TEXT(SalesDataTable[[#This Row],[Order Date]],"mmm")</f>
        <v>Jul</v>
      </c>
    </row>
    <row r="1291" spans="1:24" ht="15.5">
      <c r="A1291" s="3">
        <v>2465</v>
      </c>
      <c r="B1291" s="4">
        <v>46209</v>
      </c>
      <c r="C1291" s="12">
        <f>YEAR(SalesDataTable[[#This Row],[Order Date]])</f>
        <v>2026</v>
      </c>
      <c r="D1291" s="15" t="str">
        <f>"Q"&amp;ROUNDUP(MONTH(SalesDataTable[[#This Row],[Order Date]])/3,0)</f>
        <v>Q3</v>
      </c>
      <c r="E1291" s="12">
        <f>MONTH(SalesDataTable[[#This Row],[Order Date]])</f>
        <v>7</v>
      </c>
      <c r="F1291" s="12" t="str">
        <f>TEXT(SalesDataTable[[#This Row],[Order Date]], "mmm")</f>
        <v>Jul</v>
      </c>
      <c r="G1291" s="5" t="s">
        <v>6</v>
      </c>
      <c r="H1291" s="5" t="s">
        <v>7</v>
      </c>
      <c r="I1291" s="5" t="s">
        <v>28</v>
      </c>
      <c r="J1291" s="5" t="s">
        <v>13</v>
      </c>
      <c r="K1291" s="5" t="s">
        <v>9</v>
      </c>
      <c r="L1291" s="5" t="s">
        <v>17</v>
      </c>
      <c r="M1291" s="6">
        <v>1</v>
      </c>
      <c r="N1291" s="7">
        <v>142.04</v>
      </c>
      <c r="O1291" s="8">
        <v>0</v>
      </c>
      <c r="P1291" s="7">
        <v>81.67</v>
      </c>
      <c r="Q1291" s="7">
        <f t="shared" si="80"/>
        <v>142.04</v>
      </c>
      <c r="R1291" s="7">
        <f t="shared" si="81"/>
        <v>81.67</v>
      </c>
      <c r="S1291" s="7">
        <f t="shared" si="82"/>
        <v>60.36999999999999</v>
      </c>
      <c r="T1291" s="9">
        <f t="shared" si="83"/>
        <v>0.4250211208110391</v>
      </c>
      <c r="U1291" s="10">
        <f>YEAR(SalesDataTable[[#This Row],[Order Date]])</f>
        <v>2026</v>
      </c>
      <c r="V1291" s="9" t="str">
        <f>"Q"&amp;ROUNDUP(MONTH(SalesDataTable[[#This Row],[Order Date]])/3,0)</f>
        <v>Q3</v>
      </c>
      <c r="W1291" s="6">
        <f>MONTH(SalesDataTable[[#This Row],[Order Date]])</f>
        <v>7</v>
      </c>
      <c r="X1291" s="9" t="str">
        <f>TEXT(SalesDataTable[[#This Row],[Order Date]],"mmm")</f>
        <v>Jul</v>
      </c>
    </row>
    <row r="1292" spans="1:24" ht="15.5">
      <c r="A1292" s="3">
        <v>3990</v>
      </c>
      <c r="B1292" s="4">
        <v>46209</v>
      </c>
      <c r="C1292" s="12">
        <f>YEAR(SalesDataTable[[#This Row],[Order Date]])</f>
        <v>2026</v>
      </c>
      <c r="D1292" s="15" t="str">
        <f>"Q"&amp;ROUNDUP(MONTH(SalesDataTable[[#This Row],[Order Date]])/3,0)</f>
        <v>Q3</v>
      </c>
      <c r="E1292" s="12">
        <f>MONTH(SalesDataTable[[#This Row],[Order Date]])</f>
        <v>7</v>
      </c>
      <c r="F1292" s="12" t="str">
        <f>TEXT(SalesDataTable[[#This Row],[Order Date]], "mmm")</f>
        <v>Jul</v>
      </c>
      <c r="G1292" s="5" t="s">
        <v>11</v>
      </c>
      <c r="H1292" s="5" t="s">
        <v>25</v>
      </c>
      <c r="I1292" s="5" t="s">
        <v>2</v>
      </c>
      <c r="J1292" s="5" t="s">
        <v>16</v>
      </c>
      <c r="K1292" s="5" t="s">
        <v>14</v>
      </c>
      <c r="L1292" s="5" t="s">
        <v>44</v>
      </c>
      <c r="M1292" s="6">
        <v>1</v>
      </c>
      <c r="N1292" s="7">
        <v>133.66999999999999</v>
      </c>
      <c r="O1292" s="8">
        <v>0</v>
      </c>
      <c r="P1292" s="7">
        <v>68.25</v>
      </c>
      <c r="Q1292" s="7">
        <f t="shared" si="80"/>
        <v>133.66999999999999</v>
      </c>
      <c r="R1292" s="7">
        <f t="shared" si="81"/>
        <v>68.25</v>
      </c>
      <c r="S1292" s="7">
        <f t="shared" si="82"/>
        <v>65.419999999999987</v>
      </c>
      <c r="T1292" s="9">
        <f t="shared" si="83"/>
        <v>0.48941422907159415</v>
      </c>
      <c r="U1292" s="10">
        <f>YEAR(SalesDataTable[[#This Row],[Order Date]])</f>
        <v>2026</v>
      </c>
      <c r="V1292" s="9" t="str">
        <f>"Q"&amp;ROUNDUP(MONTH(SalesDataTable[[#This Row],[Order Date]])/3,0)</f>
        <v>Q3</v>
      </c>
      <c r="W1292" s="6">
        <f>MONTH(SalesDataTable[[#This Row],[Order Date]])</f>
        <v>7</v>
      </c>
      <c r="X1292" s="9" t="str">
        <f>TEXT(SalesDataTable[[#This Row],[Order Date]],"mmm")</f>
        <v>Jul</v>
      </c>
    </row>
    <row r="1293" spans="1:24" ht="15.5">
      <c r="A1293" s="3">
        <v>4370</v>
      </c>
      <c r="B1293" s="4">
        <v>46209</v>
      </c>
      <c r="C1293" s="12">
        <f>YEAR(SalesDataTable[[#This Row],[Order Date]])</f>
        <v>2026</v>
      </c>
      <c r="D1293" s="15" t="str">
        <f>"Q"&amp;ROUNDUP(MONTH(SalesDataTable[[#This Row],[Order Date]])/3,0)</f>
        <v>Q3</v>
      </c>
      <c r="E1293" s="12">
        <f>MONTH(SalesDataTable[[#This Row],[Order Date]])</f>
        <v>7</v>
      </c>
      <c r="F1293" s="12" t="str">
        <f>TEXT(SalesDataTable[[#This Row],[Order Date]], "mmm")</f>
        <v>Jul</v>
      </c>
      <c r="G1293" s="5" t="s">
        <v>11</v>
      </c>
      <c r="H1293" s="5" t="s">
        <v>39</v>
      </c>
      <c r="I1293" s="5" t="s">
        <v>2</v>
      </c>
      <c r="J1293" s="5" t="s">
        <v>13</v>
      </c>
      <c r="K1293" s="5" t="s">
        <v>14</v>
      </c>
      <c r="L1293" s="5" t="s">
        <v>48</v>
      </c>
      <c r="M1293" s="6">
        <v>6</v>
      </c>
      <c r="N1293" s="7">
        <v>166.6</v>
      </c>
      <c r="O1293" s="8">
        <v>0</v>
      </c>
      <c r="P1293" s="7">
        <v>88.14</v>
      </c>
      <c r="Q1293" s="7">
        <f t="shared" si="80"/>
        <v>999.59999999999991</v>
      </c>
      <c r="R1293" s="7">
        <f t="shared" si="81"/>
        <v>528.84</v>
      </c>
      <c r="S1293" s="7">
        <f t="shared" si="82"/>
        <v>470.75999999999988</v>
      </c>
      <c r="T1293" s="9">
        <f t="shared" si="83"/>
        <v>0.47094837935174061</v>
      </c>
      <c r="U1293" s="10">
        <f>YEAR(SalesDataTable[[#This Row],[Order Date]])</f>
        <v>2026</v>
      </c>
      <c r="V1293" s="9" t="str">
        <f>"Q"&amp;ROUNDUP(MONTH(SalesDataTable[[#This Row],[Order Date]])/3,0)</f>
        <v>Q3</v>
      </c>
      <c r="W1293" s="6">
        <f>MONTH(SalesDataTable[[#This Row],[Order Date]])</f>
        <v>7</v>
      </c>
      <c r="X1293" s="9" t="str">
        <f>TEXT(SalesDataTable[[#This Row],[Order Date]],"mmm")</f>
        <v>Jul</v>
      </c>
    </row>
    <row r="1294" spans="1:24" ht="15.5">
      <c r="A1294" s="3">
        <v>4856</v>
      </c>
      <c r="B1294" s="4">
        <v>46209</v>
      </c>
      <c r="C1294" s="12">
        <f>YEAR(SalesDataTable[[#This Row],[Order Date]])</f>
        <v>2026</v>
      </c>
      <c r="D1294" s="15" t="str">
        <f>"Q"&amp;ROUNDUP(MONTH(SalesDataTable[[#This Row],[Order Date]])/3,0)</f>
        <v>Q3</v>
      </c>
      <c r="E1294" s="12">
        <f>MONTH(SalesDataTable[[#This Row],[Order Date]])</f>
        <v>7</v>
      </c>
      <c r="F1294" s="12" t="str">
        <f>TEXT(SalesDataTable[[#This Row],[Order Date]], "mmm")</f>
        <v>Jul</v>
      </c>
      <c r="G1294" s="5" t="s">
        <v>6</v>
      </c>
      <c r="H1294" s="5" t="s">
        <v>43</v>
      </c>
      <c r="I1294" s="5" t="s">
        <v>2</v>
      </c>
      <c r="J1294" s="5" t="s">
        <v>3</v>
      </c>
      <c r="K1294" s="5" t="s">
        <v>4</v>
      </c>
      <c r="L1294" s="5" t="s">
        <v>30</v>
      </c>
      <c r="M1294" s="6">
        <v>2</v>
      </c>
      <c r="N1294" s="7">
        <v>99.93</v>
      </c>
      <c r="O1294" s="8">
        <v>0.1</v>
      </c>
      <c r="P1294" s="7">
        <v>51.96</v>
      </c>
      <c r="Q1294" s="7">
        <f t="shared" si="80"/>
        <v>179.87400000000002</v>
      </c>
      <c r="R1294" s="7">
        <f t="shared" si="81"/>
        <v>103.92</v>
      </c>
      <c r="S1294" s="7">
        <f t="shared" si="82"/>
        <v>75.954000000000022</v>
      </c>
      <c r="T1294" s="9">
        <f t="shared" si="83"/>
        <v>0.422262250241836</v>
      </c>
      <c r="U1294" s="10">
        <f>YEAR(SalesDataTable[[#This Row],[Order Date]])</f>
        <v>2026</v>
      </c>
      <c r="V1294" s="9" t="str">
        <f>"Q"&amp;ROUNDUP(MONTH(SalesDataTable[[#This Row],[Order Date]])/3,0)</f>
        <v>Q3</v>
      </c>
      <c r="W1294" s="6">
        <f>MONTH(SalesDataTable[[#This Row],[Order Date]])</f>
        <v>7</v>
      </c>
      <c r="X1294" s="9" t="str">
        <f>TEXT(SalesDataTable[[#This Row],[Order Date]],"mmm")</f>
        <v>Jul</v>
      </c>
    </row>
    <row r="1295" spans="1:24" ht="15.5">
      <c r="A1295" s="3">
        <v>337</v>
      </c>
      <c r="B1295" s="4">
        <v>46210</v>
      </c>
      <c r="C1295" s="12">
        <f>YEAR(SalesDataTable[[#This Row],[Order Date]])</f>
        <v>2026</v>
      </c>
      <c r="D1295" s="15" t="str">
        <f>"Q"&amp;ROUNDUP(MONTH(SalesDataTable[[#This Row],[Order Date]])/3,0)</f>
        <v>Q3</v>
      </c>
      <c r="E1295" s="12">
        <f>MONTH(SalesDataTable[[#This Row],[Order Date]])</f>
        <v>7</v>
      </c>
      <c r="F1295" s="12" t="str">
        <f>TEXT(SalesDataTable[[#This Row],[Order Date]], "mmm")</f>
        <v>Jul</v>
      </c>
      <c r="G1295" s="5" t="s">
        <v>0</v>
      </c>
      <c r="H1295" s="5" t="s">
        <v>50</v>
      </c>
      <c r="I1295" s="5" t="s">
        <v>19</v>
      </c>
      <c r="J1295" s="5" t="s">
        <v>3</v>
      </c>
      <c r="K1295" s="5" t="s">
        <v>4</v>
      </c>
      <c r="L1295" s="5" t="s">
        <v>30</v>
      </c>
      <c r="M1295" s="6">
        <v>6</v>
      </c>
      <c r="N1295" s="7">
        <v>100.56</v>
      </c>
      <c r="O1295" s="8">
        <v>0</v>
      </c>
      <c r="P1295" s="7">
        <v>49.47</v>
      </c>
      <c r="Q1295" s="7">
        <f t="shared" si="80"/>
        <v>603.36</v>
      </c>
      <c r="R1295" s="7">
        <f t="shared" si="81"/>
        <v>296.82</v>
      </c>
      <c r="S1295" s="7">
        <f t="shared" si="82"/>
        <v>306.54000000000002</v>
      </c>
      <c r="T1295" s="9">
        <f t="shared" si="83"/>
        <v>0.508054892601432</v>
      </c>
      <c r="U1295" s="10">
        <f>YEAR(SalesDataTable[[#This Row],[Order Date]])</f>
        <v>2026</v>
      </c>
      <c r="V1295" s="9" t="str">
        <f>"Q"&amp;ROUNDUP(MONTH(SalesDataTable[[#This Row],[Order Date]])/3,0)</f>
        <v>Q3</v>
      </c>
      <c r="W1295" s="6">
        <f>MONTH(SalesDataTable[[#This Row],[Order Date]])</f>
        <v>7</v>
      </c>
      <c r="X1295" s="9" t="str">
        <f>TEXT(SalesDataTable[[#This Row],[Order Date]],"mmm")</f>
        <v>Jul</v>
      </c>
    </row>
    <row r="1296" spans="1:24" ht="15.5">
      <c r="A1296" s="3">
        <v>1001</v>
      </c>
      <c r="B1296" s="4">
        <v>46210</v>
      </c>
      <c r="C1296" s="12">
        <f>YEAR(SalesDataTable[[#This Row],[Order Date]])</f>
        <v>2026</v>
      </c>
      <c r="D1296" s="15" t="str">
        <f>"Q"&amp;ROUNDUP(MONTH(SalesDataTable[[#This Row],[Order Date]])/3,0)</f>
        <v>Q3</v>
      </c>
      <c r="E1296" s="12">
        <f>MONTH(SalesDataTable[[#This Row],[Order Date]])</f>
        <v>7</v>
      </c>
      <c r="F1296" s="12" t="str">
        <f>TEXT(SalesDataTable[[#This Row],[Order Date]], "mmm")</f>
        <v>Jul</v>
      </c>
      <c r="G1296" s="5" t="s">
        <v>0</v>
      </c>
      <c r="H1296" s="5" t="s">
        <v>36</v>
      </c>
      <c r="I1296" s="5" t="s">
        <v>2</v>
      </c>
      <c r="J1296" s="5" t="s">
        <v>3</v>
      </c>
      <c r="K1296" s="5" t="s">
        <v>23</v>
      </c>
      <c r="L1296" s="5" t="s">
        <v>29</v>
      </c>
      <c r="M1296" s="6">
        <v>1</v>
      </c>
      <c r="N1296" s="7">
        <v>200.48</v>
      </c>
      <c r="O1296" s="8">
        <v>0.05</v>
      </c>
      <c r="P1296" s="7">
        <v>104.11</v>
      </c>
      <c r="Q1296" s="7">
        <f t="shared" si="80"/>
        <v>190.45599999999999</v>
      </c>
      <c r="R1296" s="7">
        <f t="shared" si="81"/>
        <v>104.11</v>
      </c>
      <c r="S1296" s="7">
        <f t="shared" si="82"/>
        <v>86.345999999999989</v>
      </c>
      <c r="T1296" s="9">
        <f t="shared" si="83"/>
        <v>0.45336455664300412</v>
      </c>
      <c r="U1296" s="10">
        <f>YEAR(SalesDataTable[[#This Row],[Order Date]])</f>
        <v>2026</v>
      </c>
      <c r="V1296" s="9" t="str">
        <f>"Q"&amp;ROUNDUP(MONTH(SalesDataTable[[#This Row],[Order Date]])/3,0)</f>
        <v>Q3</v>
      </c>
      <c r="W1296" s="6">
        <f>MONTH(SalesDataTable[[#This Row],[Order Date]])</f>
        <v>7</v>
      </c>
      <c r="X1296" s="9" t="str">
        <f>TEXT(SalesDataTable[[#This Row],[Order Date]],"mmm")</f>
        <v>Jul</v>
      </c>
    </row>
    <row r="1297" spans="1:24" ht="15.5">
      <c r="A1297" s="3">
        <v>2424</v>
      </c>
      <c r="B1297" s="4">
        <v>46210</v>
      </c>
      <c r="C1297" s="12">
        <f>YEAR(SalesDataTable[[#This Row],[Order Date]])</f>
        <v>2026</v>
      </c>
      <c r="D1297" s="15" t="str">
        <f>"Q"&amp;ROUNDUP(MONTH(SalesDataTable[[#This Row],[Order Date]])/3,0)</f>
        <v>Q3</v>
      </c>
      <c r="E1297" s="12">
        <f>MONTH(SalesDataTable[[#This Row],[Order Date]])</f>
        <v>7</v>
      </c>
      <c r="F1297" s="12" t="str">
        <f>TEXT(SalesDataTable[[#This Row],[Order Date]], "mmm")</f>
        <v>Jul</v>
      </c>
      <c r="G1297" s="5" t="s">
        <v>20</v>
      </c>
      <c r="H1297" s="5" t="s">
        <v>33</v>
      </c>
      <c r="I1297" s="5" t="s">
        <v>2</v>
      </c>
      <c r="J1297" s="5" t="s">
        <v>13</v>
      </c>
      <c r="K1297" s="5" t="s">
        <v>4</v>
      </c>
      <c r="L1297" s="5" t="s">
        <v>22</v>
      </c>
      <c r="M1297" s="6">
        <v>1</v>
      </c>
      <c r="N1297" s="7">
        <v>51.06</v>
      </c>
      <c r="O1297" s="8">
        <v>0.15</v>
      </c>
      <c r="P1297" s="7">
        <v>22.56</v>
      </c>
      <c r="Q1297" s="7">
        <f t="shared" si="80"/>
        <v>43.401000000000003</v>
      </c>
      <c r="R1297" s="7">
        <f t="shared" si="81"/>
        <v>22.56</v>
      </c>
      <c r="S1297" s="7">
        <f t="shared" si="82"/>
        <v>20.841000000000005</v>
      </c>
      <c r="T1297" s="9">
        <f t="shared" si="83"/>
        <v>0.48019630884081022</v>
      </c>
      <c r="U1297" s="10">
        <f>YEAR(SalesDataTable[[#This Row],[Order Date]])</f>
        <v>2026</v>
      </c>
      <c r="V1297" s="9" t="str">
        <f>"Q"&amp;ROUNDUP(MONTH(SalesDataTable[[#This Row],[Order Date]])/3,0)</f>
        <v>Q3</v>
      </c>
      <c r="W1297" s="6">
        <f>MONTH(SalesDataTable[[#This Row],[Order Date]])</f>
        <v>7</v>
      </c>
      <c r="X1297" s="9" t="str">
        <f>TEXT(SalesDataTable[[#This Row],[Order Date]],"mmm")</f>
        <v>Jul</v>
      </c>
    </row>
    <row r="1298" spans="1:24" ht="15.5">
      <c r="A1298" s="3">
        <v>2751</v>
      </c>
      <c r="B1298" s="4">
        <v>46210</v>
      </c>
      <c r="C1298" s="12">
        <f>YEAR(SalesDataTable[[#This Row],[Order Date]])</f>
        <v>2026</v>
      </c>
      <c r="D1298" s="15" t="str">
        <f>"Q"&amp;ROUNDUP(MONTH(SalesDataTable[[#This Row],[Order Date]])/3,0)</f>
        <v>Q3</v>
      </c>
      <c r="E1298" s="12">
        <f>MONTH(SalesDataTable[[#This Row],[Order Date]])</f>
        <v>7</v>
      </c>
      <c r="F1298" s="12" t="str">
        <f>TEXT(SalesDataTable[[#This Row],[Order Date]], "mmm")</f>
        <v>Jul</v>
      </c>
      <c r="G1298" s="5" t="s">
        <v>0</v>
      </c>
      <c r="H1298" s="5" t="s">
        <v>50</v>
      </c>
      <c r="I1298" s="5" t="s">
        <v>19</v>
      </c>
      <c r="J1298" s="5" t="s">
        <v>13</v>
      </c>
      <c r="K1298" s="5" t="s">
        <v>34</v>
      </c>
      <c r="L1298" s="5" t="s">
        <v>38</v>
      </c>
      <c r="M1298" s="6">
        <v>2</v>
      </c>
      <c r="N1298" s="7">
        <v>125.9</v>
      </c>
      <c r="O1298" s="8">
        <v>0.15</v>
      </c>
      <c r="P1298" s="7">
        <v>70.27</v>
      </c>
      <c r="Q1298" s="7">
        <f t="shared" si="80"/>
        <v>214.03</v>
      </c>
      <c r="R1298" s="7">
        <f t="shared" si="81"/>
        <v>140.54</v>
      </c>
      <c r="S1298" s="7">
        <f t="shared" si="82"/>
        <v>73.490000000000009</v>
      </c>
      <c r="T1298" s="9">
        <f t="shared" si="83"/>
        <v>0.34336307994206422</v>
      </c>
      <c r="U1298" s="10">
        <f>YEAR(SalesDataTable[[#This Row],[Order Date]])</f>
        <v>2026</v>
      </c>
      <c r="V1298" s="9" t="str">
        <f>"Q"&amp;ROUNDUP(MONTH(SalesDataTable[[#This Row],[Order Date]])/3,0)</f>
        <v>Q3</v>
      </c>
      <c r="W1298" s="6">
        <f>MONTH(SalesDataTable[[#This Row],[Order Date]])</f>
        <v>7</v>
      </c>
      <c r="X1298" s="9" t="str">
        <f>TEXT(SalesDataTable[[#This Row],[Order Date]],"mmm")</f>
        <v>Jul</v>
      </c>
    </row>
    <row r="1299" spans="1:24" ht="15.5">
      <c r="A1299" s="3">
        <v>375</v>
      </c>
      <c r="B1299" s="4">
        <v>46211</v>
      </c>
      <c r="C1299" s="12">
        <f>YEAR(SalesDataTable[[#This Row],[Order Date]])</f>
        <v>2026</v>
      </c>
      <c r="D1299" s="15" t="str">
        <f>"Q"&amp;ROUNDUP(MONTH(SalesDataTable[[#This Row],[Order Date]])/3,0)</f>
        <v>Q3</v>
      </c>
      <c r="E1299" s="12">
        <f>MONTH(SalesDataTable[[#This Row],[Order Date]])</f>
        <v>7</v>
      </c>
      <c r="F1299" s="12" t="str">
        <f>TEXT(SalesDataTable[[#This Row],[Order Date]], "mmm")</f>
        <v>Jul</v>
      </c>
      <c r="G1299" s="5" t="s">
        <v>6</v>
      </c>
      <c r="H1299" s="5" t="s">
        <v>43</v>
      </c>
      <c r="I1299" s="5" t="s">
        <v>19</v>
      </c>
      <c r="J1299" s="5" t="s">
        <v>3</v>
      </c>
      <c r="K1299" s="5" t="s">
        <v>23</v>
      </c>
      <c r="L1299" s="5" t="s">
        <v>29</v>
      </c>
      <c r="M1299" s="6">
        <v>2</v>
      </c>
      <c r="N1299" s="7">
        <v>192.24</v>
      </c>
      <c r="O1299" s="8">
        <v>0.05</v>
      </c>
      <c r="P1299" s="7">
        <v>103.65</v>
      </c>
      <c r="Q1299" s="7">
        <f t="shared" si="80"/>
        <v>365.25599999999997</v>
      </c>
      <c r="R1299" s="7">
        <f t="shared" si="81"/>
        <v>207.3</v>
      </c>
      <c r="S1299" s="7">
        <f t="shared" si="82"/>
        <v>157.95599999999996</v>
      </c>
      <c r="T1299" s="9">
        <f t="shared" si="83"/>
        <v>0.43245285498390162</v>
      </c>
      <c r="U1299" s="10">
        <f>YEAR(SalesDataTable[[#This Row],[Order Date]])</f>
        <v>2026</v>
      </c>
      <c r="V1299" s="9" t="str">
        <f>"Q"&amp;ROUNDUP(MONTH(SalesDataTable[[#This Row],[Order Date]])/3,0)</f>
        <v>Q3</v>
      </c>
      <c r="W1299" s="6">
        <f>MONTH(SalesDataTable[[#This Row],[Order Date]])</f>
        <v>7</v>
      </c>
      <c r="X1299" s="9" t="str">
        <f>TEXT(SalesDataTable[[#This Row],[Order Date]],"mmm")</f>
        <v>Jul</v>
      </c>
    </row>
    <row r="1300" spans="1:24" ht="15.5">
      <c r="A1300" s="3">
        <v>650</v>
      </c>
      <c r="B1300" s="4">
        <v>46211</v>
      </c>
      <c r="C1300" s="12">
        <f>YEAR(SalesDataTable[[#This Row],[Order Date]])</f>
        <v>2026</v>
      </c>
      <c r="D1300" s="15" t="str">
        <f>"Q"&amp;ROUNDUP(MONTH(SalesDataTable[[#This Row],[Order Date]])/3,0)</f>
        <v>Q3</v>
      </c>
      <c r="E1300" s="12">
        <f>MONTH(SalesDataTable[[#This Row],[Order Date]])</f>
        <v>7</v>
      </c>
      <c r="F1300" s="12" t="str">
        <f>TEXT(SalesDataTable[[#This Row],[Order Date]], "mmm")</f>
        <v>Jul</v>
      </c>
      <c r="G1300" s="5" t="s">
        <v>0</v>
      </c>
      <c r="H1300" s="5" t="s">
        <v>1</v>
      </c>
      <c r="I1300" s="5" t="s">
        <v>2</v>
      </c>
      <c r="J1300" s="5" t="s">
        <v>16</v>
      </c>
      <c r="K1300" s="5" t="s">
        <v>34</v>
      </c>
      <c r="L1300" s="5" t="s">
        <v>35</v>
      </c>
      <c r="M1300" s="6">
        <v>2</v>
      </c>
      <c r="N1300" s="7">
        <v>40.79</v>
      </c>
      <c r="O1300" s="8">
        <v>0</v>
      </c>
      <c r="P1300" s="7">
        <v>14.61</v>
      </c>
      <c r="Q1300" s="7">
        <f t="shared" si="80"/>
        <v>81.58</v>
      </c>
      <c r="R1300" s="7">
        <f t="shared" si="81"/>
        <v>29.22</v>
      </c>
      <c r="S1300" s="7">
        <f t="shared" si="82"/>
        <v>52.36</v>
      </c>
      <c r="T1300" s="9">
        <f t="shared" si="83"/>
        <v>0.64182397646481981</v>
      </c>
      <c r="U1300" s="10">
        <f>YEAR(SalesDataTable[[#This Row],[Order Date]])</f>
        <v>2026</v>
      </c>
      <c r="V1300" s="9" t="str">
        <f>"Q"&amp;ROUNDUP(MONTH(SalesDataTable[[#This Row],[Order Date]])/3,0)</f>
        <v>Q3</v>
      </c>
      <c r="W1300" s="6">
        <f>MONTH(SalesDataTable[[#This Row],[Order Date]])</f>
        <v>7</v>
      </c>
      <c r="X1300" s="9" t="str">
        <f>TEXT(SalesDataTable[[#This Row],[Order Date]],"mmm")</f>
        <v>Jul</v>
      </c>
    </row>
    <row r="1301" spans="1:24" ht="15.5">
      <c r="A1301" s="3">
        <v>941</v>
      </c>
      <c r="B1301" s="4">
        <v>46211</v>
      </c>
      <c r="C1301" s="12">
        <f>YEAR(SalesDataTable[[#This Row],[Order Date]])</f>
        <v>2026</v>
      </c>
      <c r="D1301" s="15" t="str">
        <f>"Q"&amp;ROUNDUP(MONTH(SalesDataTable[[#This Row],[Order Date]])/3,0)</f>
        <v>Q3</v>
      </c>
      <c r="E1301" s="12">
        <f>MONTH(SalesDataTable[[#This Row],[Order Date]])</f>
        <v>7</v>
      </c>
      <c r="F1301" s="12" t="str">
        <f>TEXT(SalesDataTable[[#This Row],[Order Date]], "mmm")</f>
        <v>Jul</v>
      </c>
      <c r="G1301" s="5" t="s">
        <v>0</v>
      </c>
      <c r="H1301" s="5" t="s">
        <v>36</v>
      </c>
      <c r="I1301" s="5" t="s">
        <v>19</v>
      </c>
      <c r="J1301" s="5" t="s">
        <v>13</v>
      </c>
      <c r="K1301" s="5" t="s">
        <v>23</v>
      </c>
      <c r="L1301" s="5" t="s">
        <v>51</v>
      </c>
      <c r="M1301" s="6">
        <v>2</v>
      </c>
      <c r="N1301" s="7">
        <v>125.73</v>
      </c>
      <c r="O1301" s="8">
        <v>0.15</v>
      </c>
      <c r="P1301" s="7">
        <v>61.75</v>
      </c>
      <c r="Q1301" s="7">
        <f t="shared" si="80"/>
        <v>213.74100000000001</v>
      </c>
      <c r="R1301" s="7">
        <f t="shared" si="81"/>
        <v>123.5</v>
      </c>
      <c r="S1301" s="7">
        <f t="shared" si="82"/>
        <v>90.241000000000014</v>
      </c>
      <c r="T1301" s="9">
        <f t="shared" si="83"/>
        <v>0.42219789371248384</v>
      </c>
      <c r="U1301" s="10">
        <f>YEAR(SalesDataTable[[#This Row],[Order Date]])</f>
        <v>2026</v>
      </c>
      <c r="V1301" s="9" t="str">
        <f>"Q"&amp;ROUNDUP(MONTH(SalesDataTable[[#This Row],[Order Date]])/3,0)</f>
        <v>Q3</v>
      </c>
      <c r="W1301" s="6">
        <f>MONTH(SalesDataTable[[#This Row],[Order Date]])</f>
        <v>7</v>
      </c>
      <c r="X1301" s="9" t="str">
        <f>TEXT(SalesDataTable[[#This Row],[Order Date]],"mmm")</f>
        <v>Jul</v>
      </c>
    </row>
    <row r="1302" spans="1:24" ht="15.5">
      <c r="A1302" s="3">
        <v>2719</v>
      </c>
      <c r="B1302" s="4">
        <v>46211</v>
      </c>
      <c r="C1302" s="12">
        <f>YEAR(SalesDataTable[[#This Row],[Order Date]])</f>
        <v>2026</v>
      </c>
      <c r="D1302" s="15" t="str">
        <f>"Q"&amp;ROUNDUP(MONTH(SalesDataTable[[#This Row],[Order Date]])/3,0)</f>
        <v>Q3</v>
      </c>
      <c r="E1302" s="12">
        <f>MONTH(SalesDataTable[[#This Row],[Order Date]])</f>
        <v>7</v>
      </c>
      <c r="F1302" s="12" t="str">
        <f>TEXT(SalesDataTable[[#This Row],[Order Date]], "mmm")</f>
        <v>Jul</v>
      </c>
      <c r="G1302" s="5" t="s">
        <v>0</v>
      </c>
      <c r="H1302" s="5" t="s">
        <v>50</v>
      </c>
      <c r="I1302" s="5" t="s">
        <v>2</v>
      </c>
      <c r="J1302" s="5" t="s">
        <v>16</v>
      </c>
      <c r="K1302" s="5" t="s">
        <v>14</v>
      </c>
      <c r="L1302" s="5" t="s">
        <v>48</v>
      </c>
      <c r="M1302" s="6">
        <v>1</v>
      </c>
      <c r="N1302" s="7">
        <v>164.92</v>
      </c>
      <c r="O1302" s="8">
        <v>0</v>
      </c>
      <c r="P1302" s="7">
        <v>89.47</v>
      </c>
      <c r="Q1302" s="7">
        <f t="shared" si="80"/>
        <v>164.92</v>
      </c>
      <c r="R1302" s="7">
        <f t="shared" si="81"/>
        <v>89.47</v>
      </c>
      <c r="S1302" s="7">
        <f t="shared" si="82"/>
        <v>75.449999999999989</v>
      </c>
      <c r="T1302" s="9">
        <f t="shared" si="83"/>
        <v>0.45749454280863444</v>
      </c>
      <c r="U1302" s="10">
        <f>YEAR(SalesDataTable[[#This Row],[Order Date]])</f>
        <v>2026</v>
      </c>
      <c r="V1302" s="9" t="str">
        <f>"Q"&amp;ROUNDUP(MONTH(SalesDataTable[[#This Row],[Order Date]])/3,0)</f>
        <v>Q3</v>
      </c>
      <c r="W1302" s="6">
        <f>MONTH(SalesDataTable[[#This Row],[Order Date]])</f>
        <v>7</v>
      </c>
      <c r="X1302" s="9" t="str">
        <f>TEXT(SalesDataTable[[#This Row],[Order Date]],"mmm")</f>
        <v>Jul</v>
      </c>
    </row>
    <row r="1303" spans="1:24" ht="15.5">
      <c r="A1303" s="3">
        <v>3833</v>
      </c>
      <c r="B1303" s="4">
        <v>46211</v>
      </c>
      <c r="C1303" s="12">
        <f>YEAR(SalesDataTable[[#This Row],[Order Date]])</f>
        <v>2026</v>
      </c>
      <c r="D1303" s="15" t="str">
        <f>"Q"&amp;ROUNDUP(MONTH(SalesDataTable[[#This Row],[Order Date]])/3,0)</f>
        <v>Q3</v>
      </c>
      <c r="E1303" s="12">
        <f>MONTH(SalesDataTable[[#This Row],[Order Date]])</f>
        <v>7</v>
      </c>
      <c r="F1303" s="12" t="str">
        <f>TEXT(SalesDataTable[[#This Row],[Order Date]], "mmm")</f>
        <v>Jul</v>
      </c>
      <c r="G1303" s="5" t="s">
        <v>6</v>
      </c>
      <c r="H1303" s="5" t="s">
        <v>27</v>
      </c>
      <c r="I1303" s="5" t="s">
        <v>19</v>
      </c>
      <c r="J1303" s="5" t="s">
        <v>13</v>
      </c>
      <c r="K1303" s="5" t="s">
        <v>4</v>
      </c>
      <c r="L1303" s="5" t="s">
        <v>30</v>
      </c>
      <c r="M1303" s="6">
        <v>5</v>
      </c>
      <c r="N1303" s="7">
        <v>103.91</v>
      </c>
      <c r="O1303" s="8">
        <v>0</v>
      </c>
      <c r="P1303" s="7">
        <v>51.19</v>
      </c>
      <c r="Q1303" s="7">
        <f t="shared" si="80"/>
        <v>519.54999999999995</v>
      </c>
      <c r="R1303" s="7">
        <f t="shared" si="81"/>
        <v>255.95</v>
      </c>
      <c r="S1303" s="7">
        <f t="shared" si="82"/>
        <v>263.59999999999997</v>
      </c>
      <c r="T1303" s="9">
        <f t="shared" si="83"/>
        <v>0.50736214031373306</v>
      </c>
      <c r="U1303" s="10">
        <f>YEAR(SalesDataTable[[#This Row],[Order Date]])</f>
        <v>2026</v>
      </c>
      <c r="V1303" s="9" t="str">
        <f>"Q"&amp;ROUNDUP(MONTH(SalesDataTable[[#This Row],[Order Date]])/3,0)</f>
        <v>Q3</v>
      </c>
      <c r="W1303" s="6">
        <f>MONTH(SalesDataTable[[#This Row],[Order Date]])</f>
        <v>7</v>
      </c>
      <c r="X1303" s="9" t="str">
        <f>TEXT(SalesDataTable[[#This Row],[Order Date]],"mmm")</f>
        <v>Jul</v>
      </c>
    </row>
    <row r="1304" spans="1:24" ht="15.5">
      <c r="A1304" s="3">
        <v>211</v>
      </c>
      <c r="B1304" s="4">
        <v>46212</v>
      </c>
      <c r="C1304" s="12">
        <f>YEAR(SalesDataTable[[#This Row],[Order Date]])</f>
        <v>2026</v>
      </c>
      <c r="D1304" s="15" t="str">
        <f>"Q"&amp;ROUNDUP(MONTH(SalesDataTable[[#This Row],[Order Date]])/3,0)</f>
        <v>Q3</v>
      </c>
      <c r="E1304" s="12">
        <f>MONTH(SalesDataTable[[#This Row],[Order Date]])</f>
        <v>7</v>
      </c>
      <c r="F1304" s="12" t="str">
        <f>TEXT(SalesDataTable[[#This Row],[Order Date]], "mmm")</f>
        <v>Jul</v>
      </c>
      <c r="G1304" s="5" t="s">
        <v>11</v>
      </c>
      <c r="H1304" s="5" t="s">
        <v>52</v>
      </c>
      <c r="I1304" s="5" t="s">
        <v>8</v>
      </c>
      <c r="J1304" s="5" t="s">
        <v>16</v>
      </c>
      <c r="K1304" s="5" t="s">
        <v>4</v>
      </c>
      <c r="L1304" s="5" t="s">
        <v>22</v>
      </c>
      <c r="M1304" s="6">
        <v>10</v>
      </c>
      <c r="N1304" s="7">
        <v>49.69</v>
      </c>
      <c r="O1304" s="8">
        <v>0.1</v>
      </c>
      <c r="P1304" s="7">
        <v>21.82</v>
      </c>
      <c r="Q1304" s="7">
        <f t="shared" si="80"/>
        <v>447.21</v>
      </c>
      <c r="R1304" s="7">
        <f t="shared" si="81"/>
        <v>218.2</v>
      </c>
      <c r="S1304" s="7">
        <f t="shared" si="82"/>
        <v>229.01</v>
      </c>
      <c r="T1304" s="9">
        <f t="shared" si="83"/>
        <v>0.51208604458755391</v>
      </c>
      <c r="U1304" s="10">
        <f>YEAR(SalesDataTable[[#This Row],[Order Date]])</f>
        <v>2026</v>
      </c>
      <c r="V1304" s="9" t="str">
        <f>"Q"&amp;ROUNDUP(MONTH(SalesDataTable[[#This Row],[Order Date]])/3,0)</f>
        <v>Q3</v>
      </c>
      <c r="W1304" s="6">
        <f>MONTH(SalesDataTable[[#This Row],[Order Date]])</f>
        <v>7</v>
      </c>
      <c r="X1304" s="9" t="str">
        <f>TEXT(SalesDataTable[[#This Row],[Order Date]],"mmm")</f>
        <v>Jul</v>
      </c>
    </row>
    <row r="1305" spans="1:24" ht="15.5">
      <c r="A1305" s="3">
        <v>392</v>
      </c>
      <c r="B1305" s="4">
        <v>46212</v>
      </c>
      <c r="C1305" s="12">
        <f>YEAR(SalesDataTable[[#This Row],[Order Date]])</f>
        <v>2026</v>
      </c>
      <c r="D1305" s="15" t="str">
        <f>"Q"&amp;ROUNDUP(MONTH(SalesDataTable[[#This Row],[Order Date]])/3,0)</f>
        <v>Q3</v>
      </c>
      <c r="E1305" s="12">
        <f>MONTH(SalesDataTable[[#This Row],[Order Date]])</f>
        <v>7</v>
      </c>
      <c r="F1305" s="12" t="str">
        <f>TEXT(SalesDataTable[[#This Row],[Order Date]], "mmm")</f>
        <v>Jul</v>
      </c>
      <c r="G1305" s="5" t="s">
        <v>20</v>
      </c>
      <c r="H1305" s="5" t="s">
        <v>31</v>
      </c>
      <c r="I1305" s="5" t="s">
        <v>19</v>
      </c>
      <c r="J1305" s="5" t="s">
        <v>3</v>
      </c>
      <c r="K1305" s="5" t="s">
        <v>9</v>
      </c>
      <c r="L1305" s="5" t="s">
        <v>10</v>
      </c>
      <c r="M1305" s="6">
        <v>3</v>
      </c>
      <c r="N1305" s="7">
        <v>94.19</v>
      </c>
      <c r="O1305" s="8">
        <v>0</v>
      </c>
      <c r="P1305" s="7">
        <v>44.1</v>
      </c>
      <c r="Q1305" s="7">
        <f t="shared" si="80"/>
        <v>282.57</v>
      </c>
      <c r="R1305" s="7">
        <f t="shared" si="81"/>
        <v>132.30000000000001</v>
      </c>
      <c r="S1305" s="7">
        <f t="shared" si="82"/>
        <v>150.26999999999998</v>
      </c>
      <c r="T1305" s="9">
        <f t="shared" si="83"/>
        <v>0.53179743072512997</v>
      </c>
      <c r="U1305" s="10">
        <f>YEAR(SalesDataTable[[#This Row],[Order Date]])</f>
        <v>2026</v>
      </c>
      <c r="V1305" s="9" t="str">
        <f>"Q"&amp;ROUNDUP(MONTH(SalesDataTable[[#This Row],[Order Date]])/3,0)</f>
        <v>Q3</v>
      </c>
      <c r="W1305" s="6">
        <f>MONTH(SalesDataTable[[#This Row],[Order Date]])</f>
        <v>7</v>
      </c>
      <c r="X1305" s="9" t="str">
        <f>TEXT(SalesDataTable[[#This Row],[Order Date]],"mmm")</f>
        <v>Jul</v>
      </c>
    </row>
    <row r="1306" spans="1:24" ht="15.5">
      <c r="A1306" s="3">
        <v>1302</v>
      </c>
      <c r="B1306" s="4">
        <v>46212</v>
      </c>
      <c r="C1306" s="12">
        <f>YEAR(SalesDataTable[[#This Row],[Order Date]])</f>
        <v>2026</v>
      </c>
      <c r="D1306" s="15" t="str">
        <f>"Q"&amp;ROUNDUP(MONTH(SalesDataTable[[#This Row],[Order Date]])/3,0)</f>
        <v>Q3</v>
      </c>
      <c r="E1306" s="12">
        <f>MONTH(SalesDataTable[[#This Row],[Order Date]])</f>
        <v>7</v>
      </c>
      <c r="F1306" s="12" t="str">
        <f>TEXT(SalesDataTable[[#This Row],[Order Date]], "mmm")</f>
        <v>Jul</v>
      </c>
      <c r="G1306" s="5" t="s">
        <v>6</v>
      </c>
      <c r="H1306" s="5" t="s">
        <v>49</v>
      </c>
      <c r="I1306" s="5" t="s">
        <v>19</v>
      </c>
      <c r="J1306" s="5" t="s">
        <v>3</v>
      </c>
      <c r="K1306" s="5" t="s">
        <v>14</v>
      </c>
      <c r="L1306" s="5" t="s">
        <v>32</v>
      </c>
      <c r="M1306" s="6">
        <v>1</v>
      </c>
      <c r="N1306" s="7">
        <v>46.87</v>
      </c>
      <c r="O1306" s="8">
        <v>0</v>
      </c>
      <c r="P1306" s="7">
        <v>18.649999999999999</v>
      </c>
      <c r="Q1306" s="7">
        <f t="shared" si="80"/>
        <v>46.87</v>
      </c>
      <c r="R1306" s="7">
        <f t="shared" si="81"/>
        <v>18.649999999999999</v>
      </c>
      <c r="S1306" s="7">
        <f t="shared" si="82"/>
        <v>28.22</v>
      </c>
      <c r="T1306" s="9">
        <f t="shared" si="83"/>
        <v>0.60209088969490077</v>
      </c>
      <c r="U1306" s="10">
        <f>YEAR(SalesDataTable[[#This Row],[Order Date]])</f>
        <v>2026</v>
      </c>
      <c r="V1306" s="9" t="str">
        <f>"Q"&amp;ROUNDUP(MONTH(SalesDataTable[[#This Row],[Order Date]])/3,0)</f>
        <v>Q3</v>
      </c>
      <c r="W1306" s="6">
        <f>MONTH(SalesDataTable[[#This Row],[Order Date]])</f>
        <v>7</v>
      </c>
      <c r="X1306" s="9" t="str">
        <f>TEXT(SalesDataTable[[#This Row],[Order Date]],"mmm")</f>
        <v>Jul</v>
      </c>
    </row>
    <row r="1307" spans="1:24" ht="15.5">
      <c r="A1307" s="3">
        <v>1366</v>
      </c>
      <c r="B1307" s="4">
        <v>46212</v>
      </c>
      <c r="C1307" s="12">
        <f>YEAR(SalesDataTable[[#This Row],[Order Date]])</f>
        <v>2026</v>
      </c>
      <c r="D1307" s="15" t="str">
        <f>"Q"&amp;ROUNDUP(MONTH(SalesDataTable[[#This Row],[Order Date]])/3,0)</f>
        <v>Q3</v>
      </c>
      <c r="E1307" s="12">
        <f>MONTH(SalesDataTable[[#This Row],[Order Date]])</f>
        <v>7</v>
      </c>
      <c r="F1307" s="12" t="str">
        <f>TEXT(SalesDataTable[[#This Row],[Order Date]], "mmm")</f>
        <v>Jul</v>
      </c>
      <c r="G1307" s="5" t="s">
        <v>11</v>
      </c>
      <c r="H1307" s="5" t="s">
        <v>52</v>
      </c>
      <c r="I1307" s="5" t="s">
        <v>2</v>
      </c>
      <c r="J1307" s="5" t="s">
        <v>3</v>
      </c>
      <c r="K1307" s="5" t="s">
        <v>14</v>
      </c>
      <c r="L1307" s="5" t="s">
        <v>15</v>
      </c>
      <c r="M1307" s="6">
        <v>1</v>
      </c>
      <c r="N1307" s="7">
        <v>36.99</v>
      </c>
      <c r="O1307" s="8">
        <v>0.1</v>
      </c>
      <c r="P1307" s="7">
        <v>13.2</v>
      </c>
      <c r="Q1307" s="7">
        <f t="shared" si="80"/>
        <v>33.291000000000004</v>
      </c>
      <c r="R1307" s="7">
        <f t="shared" si="81"/>
        <v>13.2</v>
      </c>
      <c r="S1307" s="7">
        <f t="shared" si="82"/>
        <v>20.091000000000005</v>
      </c>
      <c r="T1307" s="9">
        <f t="shared" si="83"/>
        <v>0.60349644047940887</v>
      </c>
      <c r="U1307" s="10">
        <f>YEAR(SalesDataTable[[#This Row],[Order Date]])</f>
        <v>2026</v>
      </c>
      <c r="V1307" s="9" t="str">
        <f>"Q"&amp;ROUNDUP(MONTH(SalesDataTable[[#This Row],[Order Date]])/3,0)</f>
        <v>Q3</v>
      </c>
      <c r="W1307" s="6">
        <f>MONTH(SalesDataTable[[#This Row],[Order Date]])</f>
        <v>7</v>
      </c>
      <c r="X1307" s="9" t="str">
        <f>TEXT(SalesDataTable[[#This Row],[Order Date]],"mmm")</f>
        <v>Jul</v>
      </c>
    </row>
    <row r="1308" spans="1:24" ht="15.5">
      <c r="A1308" s="3">
        <v>1974</v>
      </c>
      <c r="B1308" s="4">
        <v>46212</v>
      </c>
      <c r="C1308" s="12">
        <f>YEAR(SalesDataTable[[#This Row],[Order Date]])</f>
        <v>2026</v>
      </c>
      <c r="D1308" s="15" t="str">
        <f>"Q"&amp;ROUNDUP(MONTH(SalesDataTable[[#This Row],[Order Date]])/3,0)</f>
        <v>Q3</v>
      </c>
      <c r="E1308" s="12">
        <f>MONTH(SalesDataTable[[#This Row],[Order Date]])</f>
        <v>7</v>
      </c>
      <c r="F1308" s="12" t="str">
        <f>TEXT(SalesDataTable[[#This Row],[Order Date]], "mmm")</f>
        <v>Jul</v>
      </c>
      <c r="G1308" s="5" t="s">
        <v>0</v>
      </c>
      <c r="H1308" s="5" t="s">
        <v>50</v>
      </c>
      <c r="I1308" s="5" t="s">
        <v>2</v>
      </c>
      <c r="J1308" s="5" t="s">
        <v>3</v>
      </c>
      <c r="K1308" s="5" t="s">
        <v>14</v>
      </c>
      <c r="L1308" s="5" t="s">
        <v>44</v>
      </c>
      <c r="M1308" s="6">
        <v>1</v>
      </c>
      <c r="N1308" s="7">
        <v>135.44</v>
      </c>
      <c r="O1308" s="8">
        <v>0</v>
      </c>
      <c r="P1308" s="7">
        <v>65.48</v>
      </c>
      <c r="Q1308" s="7">
        <f t="shared" si="80"/>
        <v>135.44</v>
      </c>
      <c r="R1308" s="7">
        <f t="shared" si="81"/>
        <v>65.48</v>
      </c>
      <c r="S1308" s="7">
        <f t="shared" si="82"/>
        <v>69.959999999999994</v>
      </c>
      <c r="T1308" s="9">
        <f t="shared" si="83"/>
        <v>0.51653868871825159</v>
      </c>
      <c r="U1308" s="10">
        <f>YEAR(SalesDataTable[[#This Row],[Order Date]])</f>
        <v>2026</v>
      </c>
      <c r="V1308" s="9" t="str">
        <f>"Q"&amp;ROUNDUP(MONTH(SalesDataTable[[#This Row],[Order Date]])/3,0)</f>
        <v>Q3</v>
      </c>
      <c r="W1308" s="6">
        <f>MONTH(SalesDataTable[[#This Row],[Order Date]])</f>
        <v>7</v>
      </c>
      <c r="X1308" s="9" t="str">
        <f>TEXT(SalesDataTable[[#This Row],[Order Date]],"mmm")</f>
        <v>Jul</v>
      </c>
    </row>
    <row r="1309" spans="1:24" ht="15.5">
      <c r="A1309" s="3">
        <v>2716</v>
      </c>
      <c r="B1309" s="4">
        <v>46212</v>
      </c>
      <c r="C1309" s="12">
        <f>YEAR(SalesDataTable[[#This Row],[Order Date]])</f>
        <v>2026</v>
      </c>
      <c r="D1309" s="15" t="str">
        <f>"Q"&amp;ROUNDUP(MONTH(SalesDataTable[[#This Row],[Order Date]])/3,0)</f>
        <v>Q3</v>
      </c>
      <c r="E1309" s="12">
        <f>MONTH(SalesDataTable[[#This Row],[Order Date]])</f>
        <v>7</v>
      </c>
      <c r="F1309" s="12" t="str">
        <f>TEXT(SalesDataTable[[#This Row],[Order Date]], "mmm")</f>
        <v>Jul</v>
      </c>
      <c r="G1309" s="5" t="s">
        <v>6</v>
      </c>
      <c r="H1309" s="5" t="s">
        <v>7</v>
      </c>
      <c r="I1309" s="5" t="s">
        <v>2</v>
      </c>
      <c r="J1309" s="5" t="s">
        <v>13</v>
      </c>
      <c r="K1309" s="5" t="s">
        <v>9</v>
      </c>
      <c r="L1309" s="5" t="s">
        <v>10</v>
      </c>
      <c r="M1309" s="6">
        <v>3</v>
      </c>
      <c r="N1309" s="7">
        <v>92.25</v>
      </c>
      <c r="O1309" s="8">
        <v>0</v>
      </c>
      <c r="P1309" s="7">
        <v>46.27</v>
      </c>
      <c r="Q1309" s="7">
        <f t="shared" si="80"/>
        <v>276.75</v>
      </c>
      <c r="R1309" s="7">
        <f t="shared" si="81"/>
        <v>138.81</v>
      </c>
      <c r="S1309" s="7">
        <f t="shared" si="82"/>
        <v>137.94</v>
      </c>
      <c r="T1309" s="9">
        <f t="shared" si="83"/>
        <v>0.49842818428184282</v>
      </c>
      <c r="U1309" s="10">
        <f>YEAR(SalesDataTable[[#This Row],[Order Date]])</f>
        <v>2026</v>
      </c>
      <c r="V1309" s="9" t="str">
        <f>"Q"&amp;ROUNDUP(MONTH(SalesDataTable[[#This Row],[Order Date]])/3,0)</f>
        <v>Q3</v>
      </c>
      <c r="W1309" s="6">
        <f>MONTH(SalesDataTable[[#This Row],[Order Date]])</f>
        <v>7</v>
      </c>
      <c r="X1309" s="9" t="str">
        <f>TEXT(SalesDataTable[[#This Row],[Order Date]],"mmm")</f>
        <v>Jul</v>
      </c>
    </row>
    <row r="1310" spans="1:24" ht="15.5">
      <c r="A1310" s="3">
        <v>3161</v>
      </c>
      <c r="B1310" s="4">
        <v>46212</v>
      </c>
      <c r="C1310" s="12">
        <f>YEAR(SalesDataTable[[#This Row],[Order Date]])</f>
        <v>2026</v>
      </c>
      <c r="D1310" s="15" t="str">
        <f>"Q"&amp;ROUNDUP(MONTH(SalesDataTable[[#This Row],[Order Date]])/3,0)</f>
        <v>Q3</v>
      </c>
      <c r="E1310" s="12">
        <f>MONTH(SalesDataTable[[#This Row],[Order Date]])</f>
        <v>7</v>
      </c>
      <c r="F1310" s="12" t="str">
        <f>TEXT(SalesDataTable[[#This Row],[Order Date]], "mmm")</f>
        <v>Jul</v>
      </c>
      <c r="G1310" s="5" t="s">
        <v>11</v>
      </c>
      <c r="H1310" s="5" t="s">
        <v>25</v>
      </c>
      <c r="I1310" s="5" t="s">
        <v>2</v>
      </c>
      <c r="J1310" s="5" t="s">
        <v>13</v>
      </c>
      <c r="K1310" s="5" t="s">
        <v>23</v>
      </c>
      <c r="L1310" s="5" t="s">
        <v>29</v>
      </c>
      <c r="M1310" s="6">
        <v>2</v>
      </c>
      <c r="N1310" s="7">
        <v>192.6</v>
      </c>
      <c r="O1310" s="8">
        <v>0</v>
      </c>
      <c r="P1310" s="7">
        <v>104.89</v>
      </c>
      <c r="Q1310" s="7">
        <f t="shared" si="80"/>
        <v>385.2</v>
      </c>
      <c r="R1310" s="7">
        <f t="shared" si="81"/>
        <v>209.78</v>
      </c>
      <c r="S1310" s="7">
        <f t="shared" si="82"/>
        <v>175.42</v>
      </c>
      <c r="T1310" s="9">
        <f t="shared" si="83"/>
        <v>0.45539979231568017</v>
      </c>
      <c r="U1310" s="10">
        <f>YEAR(SalesDataTable[[#This Row],[Order Date]])</f>
        <v>2026</v>
      </c>
      <c r="V1310" s="9" t="str">
        <f>"Q"&amp;ROUNDUP(MONTH(SalesDataTable[[#This Row],[Order Date]])/3,0)</f>
        <v>Q3</v>
      </c>
      <c r="W1310" s="6">
        <f>MONTH(SalesDataTable[[#This Row],[Order Date]])</f>
        <v>7</v>
      </c>
      <c r="X1310" s="9" t="str">
        <f>TEXT(SalesDataTable[[#This Row],[Order Date]],"mmm")</f>
        <v>Jul</v>
      </c>
    </row>
    <row r="1311" spans="1:24" ht="15.5">
      <c r="A1311" s="3">
        <v>3240</v>
      </c>
      <c r="B1311" s="4">
        <v>46212</v>
      </c>
      <c r="C1311" s="12">
        <f>YEAR(SalesDataTable[[#This Row],[Order Date]])</f>
        <v>2026</v>
      </c>
      <c r="D1311" s="15" t="str">
        <f>"Q"&amp;ROUNDUP(MONTH(SalesDataTable[[#This Row],[Order Date]])/3,0)</f>
        <v>Q3</v>
      </c>
      <c r="E1311" s="12">
        <f>MONTH(SalesDataTable[[#This Row],[Order Date]])</f>
        <v>7</v>
      </c>
      <c r="F1311" s="12" t="str">
        <f>TEXT(SalesDataTable[[#This Row],[Order Date]], "mmm")</f>
        <v>Jul</v>
      </c>
      <c r="G1311" s="5" t="s">
        <v>20</v>
      </c>
      <c r="H1311" s="5" t="s">
        <v>33</v>
      </c>
      <c r="I1311" s="5" t="s">
        <v>2</v>
      </c>
      <c r="J1311" s="5" t="s">
        <v>3</v>
      </c>
      <c r="K1311" s="5" t="s">
        <v>4</v>
      </c>
      <c r="L1311" s="5" t="s">
        <v>26</v>
      </c>
      <c r="M1311" s="6">
        <v>1</v>
      </c>
      <c r="N1311" s="7">
        <v>39.94</v>
      </c>
      <c r="O1311" s="8">
        <v>0</v>
      </c>
      <c r="P1311" s="7">
        <v>16.89</v>
      </c>
      <c r="Q1311" s="7">
        <f t="shared" si="80"/>
        <v>39.94</v>
      </c>
      <c r="R1311" s="7">
        <f t="shared" si="81"/>
        <v>16.89</v>
      </c>
      <c r="S1311" s="7">
        <f t="shared" si="82"/>
        <v>23.049999999999997</v>
      </c>
      <c r="T1311" s="9">
        <f t="shared" si="83"/>
        <v>0.57711567351026538</v>
      </c>
      <c r="U1311" s="10">
        <f>YEAR(SalesDataTable[[#This Row],[Order Date]])</f>
        <v>2026</v>
      </c>
      <c r="V1311" s="9" t="str">
        <f>"Q"&amp;ROUNDUP(MONTH(SalesDataTable[[#This Row],[Order Date]])/3,0)</f>
        <v>Q3</v>
      </c>
      <c r="W1311" s="6">
        <f>MONTH(SalesDataTable[[#This Row],[Order Date]])</f>
        <v>7</v>
      </c>
      <c r="X1311" s="9" t="str">
        <f>TEXT(SalesDataTable[[#This Row],[Order Date]],"mmm")</f>
        <v>Jul</v>
      </c>
    </row>
    <row r="1312" spans="1:24" ht="15.5">
      <c r="A1312" s="3">
        <v>3682</v>
      </c>
      <c r="B1312" s="4">
        <v>46212</v>
      </c>
      <c r="C1312" s="12">
        <f>YEAR(SalesDataTable[[#This Row],[Order Date]])</f>
        <v>2026</v>
      </c>
      <c r="D1312" s="15" t="str">
        <f>"Q"&amp;ROUNDUP(MONTH(SalesDataTable[[#This Row],[Order Date]])/3,0)</f>
        <v>Q3</v>
      </c>
      <c r="E1312" s="12">
        <f>MONTH(SalesDataTable[[#This Row],[Order Date]])</f>
        <v>7</v>
      </c>
      <c r="F1312" s="12" t="str">
        <f>TEXT(SalesDataTable[[#This Row],[Order Date]], "mmm")</f>
        <v>Jul</v>
      </c>
      <c r="G1312" s="5" t="s">
        <v>11</v>
      </c>
      <c r="H1312" s="5" t="s">
        <v>12</v>
      </c>
      <c r="I1312" s="5" t="s">
        <v>2</v>
      </c>
      <c r="J1312" s="5" t="s">
        <v>3</v>
      </c>
      <c r="K1312" s="5" t="s">
        <v>9</v>
      </c>
      <c r="L1312" s="5" t="s">
        <v>37</v>
      </c>
      <c r="M1312" s="6">
        <v>3</v>
      </c>
      <c r="N1312" s="7">
        <v>150.61000000000001</v>
      </c>
      <c r="O1312" s="8">
        <v>0</v>
      </c>
      <c r="P1312" s="7">
        <v>79.900000000000006</v>
      </c>
      <c r="Q1312" s="7">
        <f t="shared" si="80"/>
        <v>451.83000000000004</v>
      </c>
      <c r="R1312" s="7">
        <f t="shared" si="81"/>
        <v>239.70000000000002</v>
      </c>
      <c r="S1312" s="7">
        <f t="shared" si="82"/>
        <v>212.13000000000002</v>
      </c>
      <c r="T1312" s="9">
        <f t="shared" si="83"/>
        <v>0.46949073766682159</v>
      </c>
      <c r="U1312" s="10">
        <f>YEAR(SalesDataTable[[#This Row],[Order Date]])</f>
        <v>2026</v>
      </c>
      <c r="V1312" s="9" t="str">
        <f>"Q"&amp;ROUNDUP(MONTH(SalesDataTable[[#This Row],[Order Date]])/3,0)</f>
        <v>Q3</v>
      </c>
      <c r="W1312" s="6">
        <f>MONTH(SalesDataTable[[#This Row],[Order Date]])</f>
        <v>7</v>
      </c>
      <c r="X1312" s="9" t="str">
        <f>TEXT(SalesDataTable[[#This Row],[Order Date]],"mmm")</f>
        <v>Jul</v>
      </c>
    </row>
    <row r="1313" spans="1:24" ht="15.5">
      <c r="A1313" s="3">
        <v>4725</v>
      </c>
      <c r="B1313" s="4">
        <v>46212</v>
      </c>
      <c r="C1313" s="12">
        <f>YEAR(SalesDataTable[[#This Row],[Order Date]])</f>
        <v>2026</v>
      </c>
      <c r="D1313" s="15" t="str">
        <f>"Q"&amp;ROUNDUP(MONTH(SalesDataTable[[#This Row],[Order Date]])/3,0)</f>
        <v>Q3</v>
      </c>
      <c r="E1313" s="12">
        <f>MONTH(SalesDataTable[[#This Row],[Order Date]])</f>
        <v>7</v>
      </c>
      <c r="F1313" s="12" t="str">
        <f>TEXT(SalesDataTable[[#This Row],[Order Date]], "mmm")</f>
        <v>Jul</v>
      </c>
      <c r="G1313" s="5" t="s">
        <v>20</v>
      </c>
      <c r="H1313" s="5" t="s">
        <v>47</v>
      </c>
      <c r="I1313" s="5" t="s">
        <v>2</v>
      </c>
      <c r="J1313" s="5" t="s">
        <v>3</v>
      </c>
      <c r="K1313" s="5" t="s">
        <v>9</v>
      </c>
      <c r="L1313" s="5" t="s">
        <v>46</v>
      </c>
      <c r="M1313" s="6">
        <v>2</v>
      </c>
      <c r="N1313" s="7">
        <v>71.069999999999993</v>
      </c>
      <c r="O1313" s="8">
        <v>0</v>
      </c>
      <c r="P1313" s="7">
        <v>31.57</v>
      </c>
      <c r="Q1313" s="7">
        <f t="shared" si="80"/>
        <v>142.13999999999999</v>
      </c>
      <c r="R1313" s="7">
        <f t="shared" si="81"/>
        <v>63.14</v>
      </c>
      <c r="S1313" s="7">
        <f t="shared" si="82"/>
        <v>78.999999999999986</v>
      </c>
      <c r="T1313" s="9">
        <f t="shared" si="83"/>
        <v>0.55579006613198245</v>
      </c>
      <c r="U1313" s="10">
        <f>YEAR(SalesDataTable[[#This Row],[Order Date]])</f>
        <v>2026</v>
      </c>
      <c r="V1313" s="9" t="str">
        <f>"Q"&amp;ROUNDUP(MONTH(SalesDataTable[[#This Row],[Order Date]])/3,0)</f>
        <v>Q3</v>
      </c>
      <c r="W1313" s="6">
        <f>MONTH(SalesDataTable[[#This Row],[Order Date]])</f>
        <v>7</v>
      </c>
      <c r="X1313" s="9" t="str">
        <f>TEXT(SalesDataTable[[#This Row],[Order Date]],"mmm")</f>
        <v>Jul</v>
      </c>
    </row>
    <row r="1314" spans="1:24" ht="15.5">
      <c r="A1314" s="3">
        <v>758</v>
      </c>
      <c r="B1314" s="4">
        <v>46213</v>
      </c>
      <c r="C1314" s="12">
        <f>YEAR(SalesDataTable[[#This Row],[Order Date]])</f>
        <v>2026</v>
      </c>
      <c r="D1314" s="15" t="str">
        <f>"Q"&amp;ROUNDUP(MONTH(SalesDataTable[[#This Row],[Order Date]])/3,0)</f>
        <v>Q3</v>
      </c>
      <c r="E1314" s="12">
        <f>MONTH(SalesDataTable[[#This Row],[Order Date]])</f>
        <v>7</v>
      </c>
      <c r="F1314" s="12" t="str">
        <f>TEXT(SalesDataTable[[#This Row],[Order Date]], "mmm")</f>
        <v>Jul</v>
      </c>
      <c r="G1314" s="5" t="s">
        <v>0</v>
      </c>
      <c r="H1314" s="5" t="s">
        <v>1</v>
      </c>
      <c r="I1314" s="5" t="s">
        <v>19</v>
      </c>
      <c r="J1314" s="5" t="s">
        <v>13</v>
      </c>
      <c r="K1314" s="5" t="s">
        <v>4</v>
      </c>
      <c r="L1314" s="5" t="s">
        <v>22</v>
      </c>
      <c r="M1314" s="6">
        <v>1</v>
      </c>
      <c r="N1314" s="7">
        <v>50.78</v>
      </c>
      <c r="O1314" s="8">
        <v>0</v>
      </c>
      <c r="P1314" s="7">
        <v>22.29</v>
      </c>
      <c r="Q1314" s="7">
        <f t="shared" si="80"/>
        <v>50.78</v>
      </c>
      <c r="R1314" s="7">
        <f t="shared" si="81"/>
        <v>22.29</v>
      </c>
      <c r="S1314" s="7">
        <f t="shared" si="82"/>
        <v>28.490000000000002</v>
      </c>
      <c r="T1314" s="9">
        <f t="shared" si="83"/>
        <v>0.56104765655769995</v>
      </c>
      <c r="U1314" s="10">
        <f>YEAR(SalesDataTable[[#This Row],[Order Date]])</f>
        <v>2026</v>
      </c>
      <c r="V1314" s="9" t="str">
        <f>"Q"&amp;ROUNDUP(MONTH(SalesDataTable[[#This Row],[Order Date]])/3,0)</f>
        <v>Q3</v>
      </c>
      <c r="W1314" s="6">
        <f>MONTH(SalesDataTable[[#This Row],[Order Date]])</f>
        <v>7</v>
      </c>
      <c r="X1314" s="9" t="str">
        <f>TEXT(SalesDataTable[[#This Row],[Order Date]],"mmm")</f>
        <v>Jul</v>
      </c>
    </row>
    <row r="1315" spans="1:24" ht="15.5">
      <c r="A1315" s="3">
        <v>1910</v>
      </c>
      <c r="B1315" s="4">
        <v>46213</v>
      </c>
      <c r="C1315" s="12">
        <f>YEAR(SalesDataTable[[#This Row],[Order Date]])</f>
        <v>2026</v>
      </c>
      <c r="D1315" s="15" t="str">
        <f>"Q"&amp;ROUNDUP(MONTH(SalesDataTable[[#This Row],[Order Date]])/3,0)</f>
        <v>Q3</v>
      </c>
      <c r="E1315" s="12">
        <f>MONTH(SalesDataTable[[#This Row],[Order Date]])</f>
        <v>7</v>
      </c>
      <c r="F1315" s="12" t="str">
        <f>TEXT(SalesDataTable[[#This Row],[Order Date]], "mmm")</f>
        <v>Jul</v>
      </c>
      <c r="G1315" s="5" t="s">
        <v>0</v>
      </c>
      <c r="H1315" s="5" t="s">
        <v>50</v>
      </c>
      <c r="I1315" s="5" t="s">
        <v>2</v>
      </c>
      <c r="J1315" s="5" t="s">
        <v>3</v>
      </c>
      <c r="K1315" s="5" t="s">
        <v>9</v>
      </c>
      <c r="L1315" s="5" t="s">
        <v>17</v>
      </c>
      <c r="M1315" s="6">
        <v>2</v>
      </c>
      <c r="N1315" s="7">
        <v>141.51</v>
      </c>
      <c r="O1315" s="8">
        <v>0.05</v>
      </c>
      <c r="P1315" s="7">
        <v>77.040000000000006</v>
      </c>
      <c r="Q1315" s="7">
        <f t="shared" si="80"/>
        <v>268.86899999999997</v>
      </c>
      <c r="R1315" s="7">
        <f t="shared" si="81"/>
        <v>154.08000000000001</v>
      </c>
      <c r="S1315" s="7">
        <f t="shared" si="82"/>
        <v>114.78899999999996</v>
      </c>
      <c r="T1315" s="9">
        <f t="shared" si="83"/>
        <v>0.42693281858451504</v>
      </c>
      <c r="U1315" s="10">
        <f>YEAR(SalesDataTable[[#This Row],[Order Date]])</f>
        <v>2026</v>
      </c>
      <c r="V1315" s="9" t="str">
        <f>"Q"&amp;ROUNDUP(MONTH(SalesDataTable[[#This Row],[Order Date]])/3,0)</f>
        <v>Q3</v>
      </c>
      <c r="W1315" s="6">
        <f>MONTH(SalesDataTable[[#This Row],[Order Date]])</f>
        <v>7</v>
      </c>
      <c r="X1315" s="9" t="str">
        <f>TEXT(SalesDataTable[[#This Row],[Order Date]],"mmm")</f>
        <v>Jul</v>
      </c>
    </row>
    <row r="1316" spans="1:24" ht="15.5">
      <c r="A1316" s="3">
        <v>1941</v>
      </c>
      <c r="B1316" s="4">
        <v>46213</v>
      </c>
      <c r="C1316" s="12">
        <f>YEAR(SalesDataTable[[#This Row],[Order Date]])</f>
        <v>2026</v>
      </c>
      <c r="D1316" s="15" t="str">
        <f>"Q"&amp;ROUNDUP(MONTH(SalesDataTable[[#This Row],[Order Date]])/3,0)</f>
        <v>Q3</v>
      </c>
      <c r="E1316" s="12">
        <f>MONTH(SalesDataTable[[#This Row],[Order Date]])</f>
        <v>7</v>
      </c>
      <c r="F1316" s="12" t="str">
        <f>TEXT(SalesDataTable[[#This Row],[Order Date]], "mmm")</f>
        <v>Jul</v>
      </c>
      <c r="G1316" s="5" t="s">
        <v>6</v>
      </c>
      <c r="H1316" s="5" t="s">
        <v>43</v>
      </c>
      <c r="I1316" s="5" t="s">
        <v>28</v>
      </c>
      <c r="J1316" s="5" t="s">
        <v>3</v>
      </c>
      <c r="K1316" s="5" t="s">
        <v>9</v>
      </c>
      <c r="L1316" s="5" t="s">
        <v>37</v>
      </c>
      <c r="M1316" s="6">
        <v>1</v>
      </c>
      <c r="N1316" s="7">
        <v>156.44</v>
      </c>
      <c r="O1316" s="8">
        <v>0.1</v>
      </c>
      <c r="P1316" s="7">
        <v>80.72</v>
      </c>
      <c r="Q1316" s="7">
        <f t="shared" si="80"/>
        <v>140.79599999999999</v>
      </c>
      <c r="R1316" s="7">
        <f t="shared" si="81"/>
        <v>80.72</v>
      </c>
      <c r="S1316" s="7">
        <f t="shared" si="82"/>
        <v>60.075999999999993</v>
      </c>
      <c r="T1316" s="9">
        <f t="shared" si="83"/>
        <v>0.42668825818915307</v>
      </c>
      <c r="U1316" s="10">
        <f>YEAR(SalesDataTable[[#This Row],[Order Date]])</f>
        <v>2026</v>
      </c>
      <c r="V1316" s="9" t="str">
        <f>"Q"&amp;ROUNDUP(MONTH(SalesDataTable[[#This Row],[Order Date]])/3,0)</f>
        <v>Q3</v>
      </c>
      <c r="W1316" s="6">
        <f>MONTH(SalesDataTable[[#This Row],[Order Date]])</f>
        <v>7</v>
      </c>
      <c r="X1316" s="9" t="str">
        <f>TEXT(SalesDataTable[[#This Row],[Order Date]],"mmm")</f>
        <v>Jul</v>
      </c>
    </row>
    <row r="1317" spans="1:24" ht="15.5">
      <c r="A1317" s="3">
        <v>2324</v>
      </c>
      <c r="B1317" s="4">
        <v>46213</v>
      </c>
      <c r="C1317" s="12">
        <f>YEAR(SalesDataTable[[#This Row],[Order Date]])</f>
        <v>2026</v>
      </c>
      <c r="D1317" s="15" t="str">
        <f>"Q"&amp;ROUNDUP(MONTH(SalesDataTable[[#This Row],[Order Date]])/3,0)</f>
        <v>Q3</v>
      </c>
      <c r="E1317" s="12">
        <f>MONTH(SalesDataTable[[#This Row],[Order Date]])</f>
        <v>7</v>
      </c>
      <c r="F1317" s="12" t="str">
        <f>TEXT(SalesDataTable[[#This Row],[Order Date]], "mmm")</f>
        <v>Jul</v>
      </c>
      <c r="G1317" s="5" t="s">
        <v>6</v>
      </c>
      <c r="H1317" s="5" t="s">
        <v>43</v>
      </c>
      <c r="I1317" s="5" t="s">
        <v>2</v>
      </c>
      <c r="J1317" s="5" t="s">
        <v>13</v>
      </c>
      <c r="K1317" s="5" t="s">
        <v>34</v>
      </c>
      <c r="L1317" s="5" t="s">
        <v>45</v>
      </c>
      <c r="M1317" s="6">
        <v>2</v>
      </c>
      <c r="N1317" s="7">
        <v>51.75</v>
      </c>
      <c r="O1317" s="8">
        <v>0</v>
      </c>
      <c r="P1317" s="7">
        <v>21.4</v>
      </c>
      <c r="Q1317" s="7">
        <f t="shared" si="80"/>
        <v>103.5</v>
      </c>
      <c r="R1317" s="7">
        <f t="shared" si="81"/>
        <v>42.8</v>
      </c>
      <c r="S1317" s="7">
        <f t="shared" si="82"/>
        <v>60.7</v>
      </c>
      <c r="T1317" s="9">
        <f t="shared" si="83"/>
        <v>0.58647342995169083</v>
      </c>
      <c r="U1317" s="10">
        <f>YEAR(SalesDataTable[[#This Row],[Order Date]])</f>
        <v>2026</v>
      </c>
      <c r="V1317" s="9" t="str">
        <f>"Q"&amp;ROUNDUP(MONTH(SalesDataTable[[#This Row],[Order Date]])/3,0)</f>
        <v>Q3</v>
      </c>
      <c r="W1317" s="6">
        <f>MONTH(SalesDataTable[[#This Row],[Order Date]])</f>
        <v>7</v>
      </c>
      <c r="X1317" s="9" t="str">
        <f>TEXT(SalesDataTable[[#This Row],[Order Date]],"mmm")</f>
        <v>Jul</v>
      </c>
    </row>
    <row r="1318" spans="1:24" ht="15.5">
      <c r="A1318" s="3">
        <v>2869</v>
      </c>
      <c r="B1318" s="4">
        <v>46213</v>
      </c>
      <c r="C1318" s="12">
        <f>YEAR(SalesDataTable[[#This Row],[Order Date]])</f>
        <v>2026</v>
      </c>
      <c r="D1318" s="15" t="str">
        <f>"Q"&amp;ROUNDUP(MONTH(SalesDataTable[[#This Row],[Order Date]])/3,0)</f>
        <v>Q3</v>
      </c>
      <c r="E1318" s="12">
        <f>MONTH(SalesDataTable[[#This Row],[Order Date]])</f>
        <v>7</v>
      </c>
      <c r="F1318" s="12" t="str">
        <f>TEXT(SalesDataTable[[#This Row],[Order Date]], "mmm")</f>
        <v>Jul</v>
      </c>
      <c r="G1318" s="5" t="s">
        <v>11</v>
      </c>
      <c r="H1318" s="5" t="s">
        <v>25</v>
      </c>
      <c r="I1318" s="5" t="s">
        <v>28</v>
      </c>
      <c r="J1318" s="5" t="s">
        <v>13</v>
      </c>
      <c r="K1318" s="5" t="s">
        <v>23</v>
      </c>
      <c r="L1318" s="5" t="s">
        <v>40</v>
      </c>
      <c r="M1318" s="6">
        <v>1</v>
      </c>
      <c r="N1318" s="7">
        <v>82.23</v>
      </c>
      <c r="O1318" s="8">
        <v>0.1</v>
      </c>
      <c r="P1318" s="7">
        <v>38.340000000000003</v>
      </c>
      <c r="Q1318" s="7">
        <f t="shared" si="80"/>
        <v>74.007000000000005</v>
      </c>
      <c r="R1318" s="7">
        <f t="shared" si="81"/>
        <v>38.340000000000003</v>
      </c>
      <c r="S1318" s="7">
        <f t="shared" si="82"/>
        <v>35.667000000000002</v>
      </c>
      <c r="T1318" s="9">
        <f t="shared" si="83"/>
        <v>0.48194089748267055</v>
      </c>
      <c r="U1318" s="10">
        <f>YEAR(SalesDataTable[[#This Row],[Order Date]])</f>
        <v>2026</v>
      </c>
      <c r="V1318" s="9" t="str">
        <f>"Q"&amp;ROUNDUP(MONTH(SalesDataTable[[#This Row],[Order Date]])/3,0)</f>
        <v>Q3</v>
      </c>
      <c r="W1318" s="6">
        <f>MONTH(SalesDataTable[[#This Row],[Order Date]])</f>
        <v>7</v>
      </c>
      <c r="X1318" s="9" t="str">
        <f>TEXT(SalesDataTable[[#This Row],[Order Date]],"mmm")</f>
        <v>Jul</v>
      </c>
    </row>
    <row r="1319" spans="1:24" ht="15.5">
      <c r="A1319" s="3">
        <v>3236</v>
      </c>
      <c r="B1319" s="4">
        <v>46213</v>
      </c>
      <c r="C1319" s="12">
        <f>YEAR(SalesDataTable[[#This Row],[Order Date]])</f>
        <v>2026</v>
      </c>
      <c r="D1319" s="15" t="str">
        <f>"Q"&amp;ROUNDUP(MONTH(SalesDataTable[[#This Row],[Order Date]])/3,0)</f>
        <v>Q3</v>
      </c>
      <c r="E1319" s="12">
        <f>MONTH(SalesDataTable[[#This Row],[Order Date]])</f>
        <v>7</v>
      </c>
      <c r="F1319" s="12" t="str">
        <f>TEXT(SalesDataTable[[#This Row],[Order Date]], "mmm")</f>
        <v>Jul</v>
      </c>
      <c r="G1319" s="5" t="s">
        <v>6</v>
      </c>
      <c r="H1319" s="5" t="s">
        <v>27</v>
      </c>
      <c r="I1319" s="5" t="s">
        <v>2</v>
      </c>
      <c r="J1319" s="5" t="s">
        <v>13</v>
      </c>
      <c r="K1319" s="5" t="s">
        <v>9</v>
      </c>
      <c r="L1319" s="5" t="s">
        <v>17</v>
      </c>
      <c r="M1319" s="6">
        <v>1</v>
      </c>
      <c r="N1319" s="7">
        <v>144.16999999999999</v>
      </c>
      <c r="O1319" s="8">
        <v>0.1</v>
      </c>
      <c r="P1319" s="7">
        <v>78.13</v>
      </c>
      <c r="Q1319" s="7">
        <f t="shared" si="80"/>
        <v>129.75299999999999</v>
      </c>
      <c r="R1319" s="7">
        <f t="shared" si="81"/>
        <v>78.13</v>
      </c>
      <c r="S1319" s="7">
        <f t="shared" si="82"/>
        <v>51.62299999999999</v>
      </c>
      <c r="T1319" s="9">
        <f t="shared" si="83"/>
        <v>0.39785592625989374</v>
      </c>
      <c r="U1319" s="10">
        <f>YEAR(SalesDataTable[[#This Row],[Order Date]])</f>
        <v>2026</v>
      </c>
      <c r="V1319" s="9" t="str">
        <f>"Q"&amp;ROUNDUP(MONTH(SalesDataTable[[#This Row],[Order Date]])/3,0)</f>
        <v>Q3</v>
      </c>
      <c r="W1319" s="6">
        <f>MONTH(SalesDataTable[[#This Row],[Order Date]])</f>
        <v>7</v>
      </c>
      <c r="X1319" s="9" t="str">
        <f>TEXT(SalesDataTable[[#This Row],[Order Date]],"mmm")</f>
        <v>Jul</v>
      </c>
    </row>
    <row r="1320" spans="1:24" ht="15.5">
      <c r="A1320" s="3">
        <v>3582</v>
      </c>
      <c r="B1320" s="4">
        <v>46213</v>
      </c>
      <c r="C1320" s="12">
        <f>YEAR(SalesDataTable[[#This Row],[Order Date]])</f>
        <v>2026</v>
      </c>
      <c r="D1320" s="15" t="str">
        <f>"Q"&amp;ROUNDUP(MONTH(SalesDataTable[[#This Row],[Order Date]])/3,0)</f>
        <v>Q3</v>
      </c>
      <c r="E1320" s="12">
        <f>MONTH(SalesDataTable[[#This Row],[Order Date]])</f>
        <v>7</v>
      </c>
      <c r="F1320" s="12" t="str">
        <f>TEXT(SalesDataTable[[#This Row],[Order Date]], "mmm")</f>
        <v>Jul</v>
      </c>
      <c r="G1320" s="5" t="s">
        <v>6</v>
      </c>
      <c r="H1320" s="5" t="s">
        <v>43</v>
      </c>
      <c r="I1320" s="5" t="s">
        <v>2</v>
      </c>
      <c r="J1320" s="5" t="s">
        <v>3</v>
      </c>
      <c r="K1320" s="5" t="s">
        <v>23</v>
      </c>
      <c r="L1320" s="5" t="s">
        <v>40</v>
      </c>
      <c r="M1320" s="6">
        <v>4</v>
      </c>
      <c r="N1320" s="7">
        <v>82.47</v>
      </c>
      <c r="O1320" s="8">
        <v>0</v>
      </c>
      <c r="P1320" s="7">
        <v>40.22</v>
      </c>
      <c r="Q1320" s="7">
        <f t="shared" si="80"/>
        <v>329.88</v>
      </c>
      <c r="R1320" s="7">
        <f t="shared" si="81"/>
        <v>160.88</v>
      </c>
      <c r="S1320" s="7">
        <f t="shared" si="82"/>
        <v>169</v>
      </c>
      <c r="T1320" s="9">
        <f t="shared" si="83"/>
        <v>0.51230750575967021</v>
      </c>
      <c r="U1320" s="10">
        <f>YEAR(SalesDataTable[[#This Row],[Order Date]])</f>
        <v>2026</v>
      </c>
      <c r="V1320" s="9" t="str">
        <f>"Q"&amp;ROUNDUP(MONTH(SalesDataTable[[#This Row],[Order Date]])/3,0)</f>
        <v>Q3</v>
      </c>
      <c r="W1320" s="6">
        <f>MONTH(SalesDataTable[[#This Row],[Order Date]])</f>
        <v>7</v>
      </c>
      <c r="X1320" s="9" t="str">
        <f>TEXT(SalesDataTable[[#This Row],[Order Date]],"mmm")</f>
        <v>Jul</v>
      </c>
    </row>
    <row r="1321" spans="1:24" ht="15.5">
      <c r="A1321" s="3">
        <v>3715</v>
      </c>
      <c r="B1321" s="4">
        <v>46213</v>
      </c>
      <c r="C1321" s="12">
        <f>YEAR(SalesDataTable[[#This Row],[Order Date]])</f>
        <v>2026</v>
      </c>
      <c r="D1321" s="15" t="str">
        <f>"Q"&amp;ROUNDUP(MONTH(SalesDataTable[[#This Row],[Order Date]])/3,0)</f>
        <v>Q3</v>
      </c>
      <c r="E1321" s="12">
        <f>MONTH(SalesDataTable[[#This Row],[Order Date]])</f>
        <v>7</v>
      </c>
      <c r="F1321" s="12" t="str">
        <f>TEXT(SalesDataTable[[#This Row],[Order Date]], "mmm")</f>
        <v>Jul</v>
      </c>
      <c r="G1321" s="5" t="s">
        <v>20</v>
      </c>
      <c r="H1321" s="5" t="s">
        <v>33</v>
      </c>
      <c r="I1321" s="5" t="s">
        <v>2</v>
      </c>
      <c r="J1321" s="5" t="s">
        <v>13</v>
      </c>
      <c r="K1321" s="5" t="s">
        <v>23</v>
      </c>
      <c r="L1321" s="5" t="s">
        <v>51</v>
      </c>
      <c r="M1321" s="6">
        <v>1</v>
      </c>
      <c r="N1321" s="7">
        <v>122.14</v>
      </c>
      <c r="O1321" s="8">
        <v>0.15</v>
      </c>
      <c r="P1321" s="7">
        <v>59.87</v>
      </c>
      <c r="Q1321" s="7">
        <f t="shared" si="80"/>
        <v>103.819</v>
      </c>
      <c r="R1321" s="7">
        <f t="shared" si="81"/>
        <v>59.87</v>
      </c>
      <c r="S1321" s="7">
        <f t="shared" si="82"/>
        <v>43.949000000000005</v>
      </c>
      <c r="T1321" s="9">
        <f t="shared" si="83"/>
        <v>0.42332328379198414</v>
      </c>
      <c r="U1321" s="10">
        <f>YEAR(SalesDataTable[[#This Row],[Order Date]])</f>
        <v>2026</v>
      </c>
      <c r="V1321" s="9" t="str">
        <f>"Q"&amp;ROUNDUP(MONTH(SalesDataTable[[#This Row],[Order Date]])/3,0)</f>
        <v>Q3</v>
      </c>
      <c r="W1321" s="6">
        <f>MONTH(SalesDataTable[[#This Row],[Order Date]])</f>
        <v>7</v>
      </c>
      <c r="X1321" s="9" t="str">
        <f>TEXT(SalesDataTable[[#This Row],[Order Date]],"mmm")</f>
        <v>Jul</v>
      </c>
    </row>
    <row r="1322" spans="1:24" ht="15.5">
      <c r="A1322" s="3">
        <v>3940</v>
      </c>
      <c r="B1322" s="4">
        <v>46213</v>
      </c>
      <c r="C1322" s="12">
        <f>YEAR(SalesDataTable[[#This Row],[Order Date]])</f>
        <v>2026</v>
      </c>
      <c r="D1322" s="15" t="str">
        <f>"Q"&amp;ROUNDUP(MONTH(SalesDataTable[[#This Row],[Order Date]])/3,0)</f>
        <v>Q3</v>
      </c>
      <c r="E1322" s="12">
        <f>MONTH(SalesDataTable[[#This Row],[Order Date]])</f>
        <v>7</v>
      </c>
      <c r="F1322" s="12" t="str">
        <f>TEXT(SalesDataTable[[#This Row],[Order Date]], "mmm")</f>
        <v>Jul</v>
      </c>
      <c r="G1322" s="5" t="s">
        <v>11</v>
      </c>
      <c r="H1322" s="5" t="s">
        <v>52</v>
      </c>
      <c r="I1322" s="5" t="s">
        <v>19</v>
      </c>
      <c r="J1322" s="5" t="s">
        <v>3</v>
      </c>
      <c r="K1322" s="5" t="s">
        <v>9</v>
      </c>
      <c r="L1322" s="5" t="s">
        <v>17</v>
      </c>
      <c r="M1322" s="6">
        <v>3</v>
      </c>
      <c r="N1322" s="7">
        <v>143.59</v>
      </c>
      <c r="O1322" s="8">
        <v>0</v>
      </c>
      <c r="P1322" s="7">
        <v>78.91</v>
      </c>
      <c r="Q1322" s="7">
        <f t="shared" si="80"/>
        <v>430.77</v>
      </c>
      <c r="R1322" s="7">
        <f t="shared" si="81"/>
        <v>236.73</v>
      </c>
      <c r="S1322" s="7">
        <f t="shared" si="82"/>
        <v>194.04</v>
      </c>
      <c r="T1322" s="9">
        <f t="shared" si="83"/>
        <v>0.45044919562643637</v>
      </c>
      <c r="U1322" s="10">
        <f>YEAR(SalesDataTable[[#This Row],[Order Date]])</f>
        <v>2026</v>
      </c>
      <c r="V1322" s="9" t="str">
        <f>"Q"&amp;ROUNDUP(MONTH(SalesDataTable[[#This Row],[Order Date]])/3,0)</f>
        <v>Q3</v>
      </c>
      <c r="W1322" s="6">
        <f>MONTH(SalesDataTable[[#This Row],[Order Date]])</f>
        <v>7</v>
      </c>
      <c r="X1322" s="9" t="str">
        <f>TEXT(SalesDataTable[[#This Row],[Order Date]],"mmm")</f>
        <v>Jul</v>
      </c>
    </row>
    <row r="1323" spans="1:24" ht="15.5">
      <c r="A1323" s="3">
        <v>4760</v>
      </c>
      <c r="B1323" s="4">
        <v>46213</v>
      </c>
      <c r="C1323" s="12">
        <f>YEAR(SalesDataTable[[#This Row],[Order Date]])</f>
        <v>2026</v>
      </c>
      <c r="D1323" s="15" t="str">
        <f>"Q"&amp;ROUNDUP(MONTH(SalesDataTable[[#This Row],[Order Date]])/3,0)</f>
        <v>Q3</v>
      </c>
      <c r="E1323" s="12">
        <f>MONTH(SalesDataTable[[#This Row],[Order Date]])</f>
        <v>7</v>
      </c>
      <c r="F1323" s="12" t="str">
        <f>TEXT(SalesDataTable[[#This Row],[Order Date]], "mmm")</f>
        <v>Jul</v>
      </c>
      <c r="G1323" s="5" t="s">
        <v>20</v>
      </c>
      <c r="H1323" s="5" t="s">
        <v>47</v>
      </c>
      <c r="I1323" s="5" t="s">
        <v>2</v>
      </c>
      <c r="J1323" s="5" t="s">
        <v>16</v>
      </c>
      <c r="K1323" s="5" t="s">
        <v>9</v>
      </c>
      <c r="L1323" s="5" t="s">
        <v>37</v>
      </c>
      <c r="M1323" s="6">
        <v>2</v>
      </c>
      <c r="N1323" s="7">
        <v>157.66</v>
      </c>
      <c r="O1323" s="8">
        <v>0</v>
      </c>
      <c r="P1323" s="7">
        <v>78.760000000000005</v>
      </c>
      <c r="Q1323" s="7">
        <f t="shared" si="80"/>
        <v>315.32</v>
      </c>
      <c r="R1323" s="7">
        <f t="shared" si="81"/>
        <v>157.52000000000001</v>
      </c>
      <c r="S1323" s="7">
        <f t="shared" si="82"/>
        <v>157.79999999999998</v>
      </c>
      <c r="T1323" s="9">
        <f t="shared" si="83"/>
        <v>0.50044399340352652</v>
      </c>
      <c r="U1323" s="10">
        <f>YEAR(SalesDataTable[[#This Row],[Order Date]])</f>
        <v>2026</v>
      </c>
      <c r="V1323" s="9" t="str">
        <f>"Q"&amp;ROUNDUP(MONTH(SalesDataTable[[#This Row],[Order Date]])/3,0)</f>
        <v>Q3</v>
      </c>
      <c r="W1323" s="6">
        <f>MONTH(SalesDataTable[[#This Row],[Order Date]])</f>
        <v>7</v>
      </c>
      <c r="X1323" s="9" t="str">
        <f>TEXT(SalesDataTable[[#This Row],[Order Date]],"mmm")</f>
        <v>Jul</v>
      </c>
    </row>
    <row r="1324" spans="1:24" ht="15.5">
      <c r="A1324" s="3">
        <v>4768</v>
      </c>
      <c r="B1324" s="4">
        <v>46213</v>
      </c>
      <c r="C1324" s="12">
        <f>YEAR(SalesDataTable[[#This Row],[Order Date]])</f>
        <v>2026</v>
      </c>
      <c r="D1324" s="15" t="str">
        <f>"Q"&amp;ROUNDUP(MONTH(SalesDataTable[[#This Row],[Order Date]])/3,0)</f>
        <v>Q3</v>
      </c>
      <c r="E1324" s="12">
        <f>MONTH(SalesDataTable[[#This Row],[Order Date]])</f>
        <v>7</v>
      </c>
      <c r="F1324" s="12" t="str">
        <f>TEXT(SalesDataTable[[#This Row],[Order Date]], "mmm")</f>
        <v>Jul</v>
      </c>
      <c r="G1324" s="5" t="s">
        <v>6</v>
      </c>
      <c r="H1324" s="5" t="s">
        <v>7</v>
      </c>
      <c r="I1324" s="5" t="s">
        <v>2</v>
      </c>
      <c r="J1324" s="5" t="s">
        <v>16</v>
      </c>
      <c r="K1324" s="5" t="s">
        <v>4</v>
      </c>
      <c r="L1324" s="5" t="s">
        <v>30</v>
      </c>
      <c r="M1324" s="6">
        <v>1</v>
      </c>
      <c r="N1324" s="7">
        <v>101.58</v>
      </c>
      <c r="O1324" s="8">
        <v>0</v>
      </c>
      <c r="P1324" s="7">
        <v>49.83</v>
      </c>
      <c r="Q1324" s="7">
        <f t="shared" si="80"/>
        <v>101.58</v>
      </c>
      <c r="R1324" s="7">
        <f t="shared" si="81"/>
        <v>49.83</v>
      </c>
      <c r="S1324" s="7">
        <f t="shared" si="82"/>
        <v>51.75</v>
      </c>
      <c r="T1324" s="9">
        <f t="shared" si="83"/>
        <v>0.50945067926757237</v>
      </c>
      <c r="U1324" s="10">
        <f>YEAR(SalesDataTable[[#This Row],[Order Date]])</f>
        <v>2026</v>
      </c>
      <c r="V1324" s="9" t="str">
        <f>"Q"&amp;ROUNDUP(MONTH(SalesDataTable[[#This Row],[Order Date]])/3,0)</f>
        <v>Q3</v>
      </c>
      <c r="W1324" s="6">
        <f>MONTH(SalesDataTable[[#This Row],[Order Date]])</f>
        <v>7</v>
      </c>
      <c r="X1324" s="9" t="str">
        <f>TEXT(SalesDataTable[[#This Row],[Order Date]],"mmm")</f>
        <v>Jul</v>
      </c>
    </row>
    <row r="1325" spans="1:24" ht="15.5">
      <c r="A1325" s="3">
        <v>5025</v>
      </c>
      <c r="B1325" s="4">
        <v>46213</v>
      </c>
      <c r="C1325" s="12">
        <f>YEAR(SalesDataTable[[#This Row],[Order Date]])</f>
        <v>2026</v>
      </c>
      <c r="D1325" s="15" t="str">
        <f>"Q"&amp;ROUNDUP(MONTH(SalesDataTable[[#This Row],[Order Date]])/3,0)</f>
        <v>Q3</v>
      </c>
      <c r="E1325" s="12">
        <f>MONTH(SalesDataTable[[#This Row],[Order Date]])</f>
        <v>7</v>
      </c>
      <c r="F1325" s="12" t="str">
        <f>TEXT(SalesDataTable[[#This Row],[Order Date]], "mmm")</f>
        <v>Jul</v>
      </c>
      <c r="G1325" s="5" t="s">
        <v>11</v>
      </c>
      <c r="H1325" s="5" t="s">
        <v>18</v>
      </c>
      <c r="I1325" s="5" t="s">
        <v>2</v>
      </c>
      <c r="J1325" s="5" t="s">
        <v>3</v>
      </c>
      <c r="K1325" s="5" t="s">
        <v>14</v>
      </c>
      <c r="L1325" s="5" t="s">
        <v>48</v>
      </c>
      <c r="M1325" s="6">
        <v>4</v>
      </c>
      <c r="N1325" s="7">
        <v>166.71</v>
      </c>
      <c r="O1325" s="8">
        <v>0</v>
      </c>
      <c r="P1325" s="7">
        <v>86.55</v>
      </c>
      <c r="Q1325" s="7">
        <f t="shared" si="80"/>
        <v>666.84</v>
      </c>
      <c r="R1325" s="7">
        <f t="shared" si="81"/>
        <v>346.2</v>
      </c>
      <c r="S1325" s="7">
        <f t="shared" si="82"/>
        <v>320.64000000000004</v>
      </c>
      <c r="T1325" s="9">
        <f t="shared" si="83"/>
        <v>0.48083498290444487</v>
      </c>
      <c r="U1325" s="10">
        <f>YEAR(SalesDataTable[[#This Row],[Order Date]])</f>
        <v>2026</v>
      </c>
      <c r="V1325" s="9" t="str">
        <f>"Q"&amp;ROUNDUP(MONTH(SalesDataTable[[#This Row],[Order Date]])/3,0)</f>
        <v>Q3</v>
      </c>
      <c r="W1325" s="6">
        <f>MONTH(SalesDataTable[[#This Row],[Order Date]])</f>
        <v>7</v>
      </c>
      <c r="X1325" s="9" t="str">
        <f>TEXT(SalesDataTable[[#This Row],[Order Date]],"mmm")</f>
        <v>Jul</v>
      </c>
    </row>
    <row r="1326" spans="1:24" ht="15.5">
      <c r="A1326" s="3">
        <v>165</v>
      </c>
      <c r="B1326" s="4">
        <v>46214</v>
      </c>
      <c r="C1326" s="12">
        <f>YEAR(SalesDataTable[[#This Row],[Order Date]])</f>
        <v>2026</v>
      </c>
      <c r="D1326" s="15" t="str">
        <f>"Q"&amp;ROUNDUP(MONTH(SalesDataTable[[#This Row],[Order Date]])/3,0)</f>
        <v>Q3</v>
      </c>
      <c r="E1326" s="12">
        <f>MONTH(SalesDataTable[[#This Row],[Order Date]])</f>
        <v>7</v>
      </c>
      <c r="F1326" s="12" t="str">
        <f>TEXT(SalesDataTable[[#This Row],[Order Date]], "mmm")</f>
        <v>Jul</v>
      </c>
      <c r="G1326" s="5" t="s">
        <v>6</v>
      </c>
      <c r="H1326" s="5" t="s">
        <v>43</v>
      </c>
      <c r="I1326" s="5" t="s">
        <v>19</v>
      </c>
      <c r="J1326" s="5" t="s">
        <v>13</v>
      </c>
      <c r="K1326" s="5" t="s">
        <v>4</v>
      </c>
      <c r="L1326" s="5" t="s">
        <v>5</v>
      </c>
      <c r="M1326" s="6">
        <v>2</v>
      </c>
      <c r="N1326" s="7">
        <v>83.33</v>
      </c>
      <c r="O1326" s="8">
        <v>0</v>
      </c>
      <c r="P1326" s="7">
        <v>42.11</v>
      </c>
      <c r="Q1326" s="7">
        <f t="shared" si="80"/>
        <v>166.66</v>
      </c>
      <c r="R1326" s="7">
        <f t="shared" si="81"/>
        <v>84.22</v>
      </c>
      <c r="S1326" s="7">
        <f t="shared" si="82"/>
        <v>82.44</v>
      </c>
      <c r="T1326" s="9">
        <f t="shared" si="83"/>
        <v>0.49465978639145564</v>
      </c>
      <c r="U1326" s="10">
        <f>YEAR(SalesDataTable[[#This Row],[Order Date]])</f>
        <v>2026</v>
      </c>
      <c r="V1326" s="9" t="str">
        <f>"Q"&amp;ROUNDUP(MONTH(SalesDataTable[[#This Row],[Order Date]])/3,0)</f>
        <v>Q3</v>
      </c>
      <c r="W1326" s="6">
        <f>MONTH(SalesDataTable[[#This Row],[Order Date]])</f>
        <v>7</v>
      </c>
      <c r="X1326" s="9" t="str">
        <f>TEXT(SalesDataTable[[#This Row],[Order Date]],"mmm")</f>
        <v>Jul</v>
      </c>
    </row>
    <row r="1327" spans="1:24" ht="15.5">
      <c r="A1327" s="3">
        <v>198</v>
      </c>
      <c r="B1327" s="4">
        <v>46214</v>
      </c>
      <c r="C1327" s="12">
        <f>YEAR(SalesDataTable[[#This Row],[Order Date]])</f>
        <v>2026</v>
      </c>
      <c r="D1327" s="15" t="str">
        <f>"Q"&amp;ROUNDUP(MONTH(SalesDataTable[[#This Row],[Order Date]])/3,0)</f>
        <v>Q3</v>
      </c>
      <c r="E1327" s="12">
        <f>MONTH(SalesDataTable[[#This Row],[Order Date]])</f>
        <v>7</v>
      </c>
      <c r="F1327" s="12" t="str">
        <f>TEXT(SalesDataTable[[#This Row],[Order Date]], "mmm")</f>
        <v>Jul</v>
      </c>
      <c r="G1327" s="5" t="s">
        <v>0</v>
      </c>
      <c r="H1327" s="5" t="s">
        <v>50</v>
      </c>
      <c r="I1327" s="5" t="s">
        <v>2</v>
      </c>
      <c r="J1327" s="5" t="s">
        <v>13</v>
      </c>
      <c r="K1327" s="5" t="s">
        <v>9</v>
      </c>
      <c r="L1327" s="5" t="s">
        <v>46</v>
      </c>
      <c r="M1327" s="6">
        <v>2</v>
      </c>
      <c r="N1327" s="7">
        <v>71.77</v>
      </c>
      <c r="O1327" s="8">
        <v>0.05</v>
      </c>
      <c r="P1327" s="7">
        <v>32.9</v>
      </c>
      <c r="Q1327" s="7">
        <f t="shared" si="80"/>
        <v>136.363</v>
      </c>
      <c r="R1327" s="7">
        <f t="shared" si="81"/>
        <v>65.8</v>
      </c>
      <c r="S1327" s="7">
        <f t="shared" si="82"/>
        <v>70.563000000000002</v>
      </c>
      <c r="T1327" s="9">
        <f t="shared" si="83"/>
        <v>0.5174644148339359</v>
      </c>
      <c r="U1327" s="10">
        <f>YEAR(SalesDataTable[[#This Row],[Order Date]])</f>
        <v>2026</v>
      </c>
      <c r="V1327" s="9" t="str">
        <f>"Q"&amp;ROUNDUP(MONTH(SalesDataTable[[#This Row],[Order Date]])/3,0)</f>
        <v>Q3</v>
      </c>
      <c r="W1327" s="6">
        <f>MONTH(SalesDataTable[[#This Row],[Order Date]])</f>
        <v>7</v>
      </c>
      <c r="X1327" s="9" t="str">
        <f>TEXT(SalesDataTable[[#This Row],[Order Date]],"mmm")</f>
        <v>Jul</v>
      </c>
    </row>
    <row r="1328" spans="1:24" ht="15.5">
      <c r="A1328" s="3">
        <v>1480</v>
      </c>
      <c r="B1328" s="4">
        <v>46214</v>
      </c>
      <c r="C1328" s="12">
        <f>YEAR(SalesDataTable[[#This Row],[Order Date]])</f>
        <v>2026</v>
      </c>
      <c r="D1328" s="15" t="str">
        <f>"Q"&amp;ROUNDUP(MONTH(SalesDataTable[[#This Row],[Order Date]])/3,0)</f>
        <v>Q3</v>
      </c>
      <c r="E1328" s="12">
        <f>MONTH(SalesDataTable[[#This Row],[Order Date]])</f>
        <v>7</v>
      </c>
      <c r="F1328" s="12" t="str">
        <f>TEXT(SalesDataTable[[#This Row],[Order Date]], "mmm")</f>
        <v>Jul</v>
      </c>
      <c r="G1328" s="5" t="s">
        <v>0</v>
      </c>
      <c r="H1328" s="5" t="s">
        <v>50</v>
      </c>
      <c r="I1328" s="5" t="s">
        <v>2</v>
      </c>
      <c r="J1328" s="5" t="s">
        <v>13</v>
      </c>
      <c r="K1328" s="5" t="s">
        <v>14</v>
      </c>
      <c r="L1328" s="5" t="s">
        <v>48</v>
      </c>
      <c r="M1328" s="6">
        <v>3</v>
      </c>
      <c r="N1328" s="7">
        <v>164.5</v>
      </c>
      <c r="O1328" s="8">
        <v>0</v>
      </c>
      <c r="P1328" s="7">
        <v>87.06</v>
      </c>
      <c r="Q1328" s="7">
        <f t="shared" si="80"/>
        <v>493.5</v>
      </c>
      <c r="R1328" s="7">
        <f t="shared" si="81"/>
        <v>261.18</v>
      </c>
      <c r="S1328" s="7">
        <f t="shared" si="82"/>
        <v>232.32</v>
      </c>
      <c r="T1328" s="9">
        <f t="shared" si="83"/>
        <v>0.47075987841945288</v>
      </c>
      <c r="U1328" s="10">
        <f>YEAR(SalesDataTable[[#This Row],[Order Date]])</f>
        <v>2026</v>
      </c>
      <c r="V1328" s="9" t="str">
        <f>"Q"&amp;ROUNDUP(MONTH(SalesDataTable[[#This Row],[Order Date]])/3,0)</f>
        <v>Q3</v>
      </c>
      <c r="W1328" s="6">
        <f>MONTH(SalesDataTable[[#This Row],[Order Date]])</f>
        <v>7</v>
      </c>
      <c r="X1328" s="9" t="str">
        <f>TEXT(SalesDataTable[[#This Row],[Order Date]],"mmm")</f>
        <v>Jul</v>
      </c>
    </row>
    <row r="1329" spans="1:24" ht="15.5">
      <c r="A1329" s="3">
        <v>1990</v>
      </c>
      <c r="B1329" s="4">
        <v>46214</v>
      </c>
      <c r="C1329" s="12">
        <f>YEAR(SalesDataTable[[#This Row],[Order Date]])</f>
        <v>2026</v>
      </c>
      <c r="D1329" s="15" t="str">
        <f>"Q"&amp;ROUNDUP(MONTH(SalesDataTable[[#This Row],[Order Date]])/3,0)</f>
        <v>Q3</v>
      </c>
      <c r="E1329" s="12">
        <f>MONTH(SalesDataTable[[#This Row],[Order Date]])</f>
        <v>7</v>
      </c>
      <c r="F1329" s="12" t="str">
        <f>TEXT(SalesDataTable[[#This Row],[Order Date]], "mmm")</f>
        <v>Jul</v>
      </c>
      <c r="G1329" s="5" t="s">
        <v>0</v>
      </c>
      <c r="H1329" s="5" t="s">
        <v>50</v>
      </c>
      <c r="I1329" s="5" t="s">
        <v>2</v>
      </c>
      <c r="J1329" s="5" t="s">
        <v>3</v>
      </c>
      <c r="K1329" s="5" t="s">
        <v>23</v>
      </c>
      <c r="L1329" s="5" t="s">
        <v>40</v>
      </c>
      <c r="M1329" s="6">
        <v>3</v>
      </c>
      <c r="N1329" s="7">
        <v>82.28</v>
      </c>
      <c r="O1329" s="8">
        <v>0.1</v>
      </c>
      <c r="P1329" s="7">
        <v>39.51</v>
      </c>
      <c r="Q1329" s="7">
        <f t="shared" si="80"/>
        <v>222.15600000000001</v>
      </c>
      <c r="R1329" s="7">
        <f t="shared" si="81"/>
        <v>118.53</v>
      </c>
      <c r="S1329" s="7">
        <f t="shared" si="82"/>
        <v>103.626</v>
      </c>
      <c r="T1329" s="9">
        <f t="shared" si="83"/>
        <v>0.46645600388915898</v>
      </c>
      <c r="U1329" s="10">
        <f>YEAR(SalesDataTable[[#This Row],[Order Date]])</f>
        <v>2026</v>
      </c>
      <c r="V1329" s="9" t="str">
        <f>"Q"&amp;ROUNDUP(MONTH(SalesDataTable[[#This Row],[Order Date]])/3,0)</f>
        <v>Q3</v>
      </c>
      <c r="W1329" s="6">
        <f>MONTH(SalesDataTable[[#This Row],[Order Date]])</f>
        <v>7</v>
      </c>
      <c r="X1329" s="9" t="str">
        <f>TEXT(SalesDataTable[[#This Row],[Order Date]],"mmm")</f>
        <v>Jul</v>
      </c>
    </row>
    <row r="1330" spans="1:24" ht="15.5">
      <c r="A1330" s="3">
        <v>2298</v>
      </c>
      <c r="B1330" s="4">
        <v>46214</v>
      </c>
      <c r="C1330" s="12">
        <f>YEAR(SalesDataTable[[#This Row],[Order Date]])</f>
        <v>2026</v>
      </c>
      <c r="D1330" s="15" t="str">
        <f>"Q"&amp;ROUNDUP(MONTH(SalesDataTable[[#This Row],[Order Date]])/3,0)</f>
        <v>Q3</v>
      </c>
      <c r="E1330" s="12">
        <f>MONTH(SalesDataTable[[#This Row],[Order Date]])</f>
        <v>7</v>
      </c>
      <c r="F1330" s="12" t="str">
        <f>TEXT(SalesDataTable[[#This Row],[Order Date]], "mmm")</f>
        <v>Jul</v>
      </c>
      <c r="G1330" s="5" t="s">
        <v>11</v>
      </c>
      <c r="H1330" s="5" t="s">
        <v>12</v>
      </c>
      <c r="I1330" s="5" t="s">
        <v>19</v>
      </c>
      <c r="J1330" s="5" t="s">
        <v>13</v>
      </c>
      <c r="K1330" s="5" t="s">
        <v>4</v>
      </c>
      <c r="L1330" s="5" t="s">
        <v>30</v>
      </c>
      <c r="M1330" s="6">
        <v>2</v>
      </c>
      <c r="N1330" s="7">
        <v>103.17</v>
      </c>
      <c r="O1330" s="8">
        <v>0</v>
      </c>
      <c r="P1330" s="7">
        <v>50.49</v>
      </c>
      <c r="Q1330" s="7">
        <f t="shared" si="80"/>
        <v>206.34</v>
      </c>
      <c r="R1330" s="7">
        <f t="shared" si="81"/>
        <v>100.98</v>
      </c>
      <c r="S1330" s="7">
        <f t="shared" si="82"/>
        <v>105.36</v>
      </c>
      <c r="T1330" s="9">
        <f t="shared" si="83"/>
        <v>0.51061355045071244</v>
      </c>
      <c r="U1330" s="10">
        <f>YEAR(SalesDataTable[[#This Row],[Order Date]])</f>
        <v>2026</v>
      </c>
      <c r="V1330" s="9" t="str">
        <f>"Q"&amp;ROUNDUP(MONTH(SalesDataTable[[#This Row],[Order Date]])/3,0)</f>
        <v>Q3</v>
      </c>
      <c r="W1330" s="6">
        <f>MONTH(SalesDataTable[[#This Row],[Order Date]])</f>
        <v>7</v>
      </c>
      <c r="X1330" s="9" t="str">
        <f>TEXT(SalesDataTable[[#This Row],[Order Date]],"mmm")</f>
        <v>Jul</v>
      </c>
    </row>
    <row r="1331" spans="1:24" ht="15.5">
      <c r="A1331" s="3">
        <v>2886</v>
      </c>
      <c r="B1331" s="4">
        <v>46214</v>
      </c>
      <c r="C1331" s="12">
        <f>YEAR(SalesDataTable[[#This Row],[Order Date]])</f>
        <v>2026</v>
      </c>
      <c r="D1331" s="15" t="str">
        <f>"Q"&amp;ROUNDUP(MONTH(SalesDataTable[[#This Row],[Order Date]])/3,0)</f>
        <v>Q3</v>
      </c>
      <c r="E1331" s="12">
        <f>MONTH(SalesDataTable[[#This Row],[Order Date]])</f>
        <v>7</v>
      </c>
      <c r="F1331" s="12" t="str">
        <f>TEXT(SalesDataTable[[#This Row],[Order Date]], "mmm")</f>
        <v>Jul</v>
      </c>
      <c r="G1331" s="5" t="s">
        <v>0</v>
      </c>
      <c r="H1331" s="5" t="s">
        <v>50</v>
      </c>
      <c r="I1331" s="5" t="s">
        <v>2</v>
      </c>
      <c r="J1331" s="5" t="s">
        <v>13</v>
      </c>
      <c r="K1331" s="5" t="s">
        <v>4</v>
      </c>
      <c r="L1331" s="5" t="s">
        <v>22</v>
      </c>
      <c r="M1331" s="6">
        <v>1</v>
      </c>
      <c r="N1331" s="7">
        <v>50.33</v>
      </c>
      <c r="O1331" s="8">
        <v>0.05</v>
      </c>
      <c r="P1331" s="7">
        <v>22.06</v>
      </c>
      <c r="Q1331" s="7">
        <f t="shared" si="80"/>
        <v>47.813499999999998</v>
      </c>
      <c r="R1331" s="7">
        <f t="shared" si="81"/>
        <v>22.06</v>
      </c>
      <c r="S1331" s="7">
        <f t="shared" si="82"/>
        <v>25.753499999999999</v>
      </c>
      <c r="T1331" s="9">
        <f t="shared" si="83"/>
        <v>0.53862402877848303</v>
      </c>
      <c r="U1331" s="10">
        <f>YEAR(SalesDataTable[[#This Row],[Order Date]])</f>
        <v>2026</v>
      </c>
      <c r="V1331" s="9" t="str">
        <f>"Q"&amp;ROUNDUP(MONTH(SalesDataTable[[#This Row],[Order Date]])/3,0)</f>
        <v>Q3</v>
      </c>
      <c r="W1331" s="6">
        <f>MONTH(SalesDataTable[[#This Row],[Order Date]])</f>
        <v>7</v>
      </c>
      <c r="X1331" s="9" t="str">
        <f>TEXT(SalesDataTable[[#This Row],[Order Date]],"mmm")</f>
        <v>Jul</v>
      </c>
    </row>
    <row r="1332" spans="1:24" ht="15.5">
      <c r="A1332" s="3">
        <v>2893</v>
      </c>
      <c r="B1332" s="4">
        <v>46214</v>
      </c>
      <c r="C1332" s="12">
        <f>YEAR(SalesDataTable[[#This Row],[Order Date]])</f>
        <v>2026</v>
      </c>
      <c r="D1332" s="15" t="str">
        <f>"Q"&amp;ROUNDUP(MONTH(SalesDataTable[[#This Row],[Order Date]])/3,0)</f>
        <v>Q3</v>
      </c>
      <c r="E1332" s="12">
        <f>MONTH(SalesDataTable[[#This Row],[Order Date]])</f>
        <v>7</v>
      </c>
      <c r="F1332" s="12" t="str">
        <f>TEXT(SalesDataTable[[#This Row],[Order Date]], "mmm")</f>
        <v>Jul</v>
      </c>
      <c r="G1332" s="5" t="s">
        <v>6</v>
      </c>
      <c r="H1332" s="5" t="s">
        <v>41</v>
      </c>
      <c r="I1332" s="5" t="s">
        <v>8</v>
      </c>
      <c r="J1332" s="5" t="s">
        <v>16</v>
      </c>
      <c r="K1332" s="5" t="s">
        <v>9</v>
      </c>
      <c r="L1332" s="5" t="s">
        <v>17</v>
      </c>
      <c r="M1332" s="6">
        <v>6</v>
      </c>
      <c r="N1332" s="7">
        <v>142.78</v>
      </c>
      <c r="O1332" s="8">
        <v>0.15</v>
      </c>
      <c r="P1332" s="7">
        <v>80.38</v>
      </c>
      <c r="Q1332" s="7">
        <f t="shared" si="80"/>
        <v>728.178</v>
      </c>
      <c r="R1332" s="7">
        <f t="shared" si="81"/>
        <v>482.28</v>
      </c>
      <c r="S1332" s="7">
        <f t="shared" si="82"/>
        <v>245.89800000000002</v>
      </c>
      <c r="T1332" s="9">
        <f t="shared" si="83"/>
        <v>0.33768941110552642</v>
      </c>
      <c r="U1332" s="10">
        <f>YEAR(SalesDataTable[[#This Row],[Order Date]])</f>
        <v>2026</v>
      </c>
      <c r="V1332" s="9" t="str">
        <f>"Q"&amp;ROUNDUP(MONTH(SalesDataTable[[#This Row],[Order Date]])/3,0)</f>
        <v>Q3</v>
      </c>
      <c r="W1332" s="6">
        <f>MONTH(SalesDataTable[[#This Row],[Order Date]])</f>
        <v>7</v>
      </c>
      <c r="X1332" s="9" t="str">
        <f>TEXT(SalesDataTable[[#This Row],[Order Date]],"mmm")</f>
        <v>Jul</v>
      </c>
    </row>
    <row r="1333" spans="1:24" ht="15.5">
      <c r="A1333" s="3">
        <v>2939</v>
      </c>
      <c r="B1333" s="4">
        <v>46214</v>
      </c>
      <c r="C1333" s="12">
        <f>YEAR(SalesDataTable[[#This Row],[Order Date]])</f>
        <v>2026</v>
      </c>
      <c r="D1333" s="15" t="str">
        <f>"Q"&amp;ROUNDUP(MONTH(SalesDataTable[[#This Row],[Order Date]])/3,0)</f>
        <v>Q3</v>
      </c>
      <c r="E1333" s="12">
        <f>MONTH(SalesDataTable[[#This Row],[Order Date]])</f>
        <v>7</v>
      </c>
      <c r="F1333" s="12" t="str">
        <f>TEXT(SalesDataTable[[#This Row],[Order Date]], "mmm")</f>
        <v>Jul</v>
      </c>
      <c r="G1333" s="5" t="s">
        <v>6</v>
      </c>
      <c r="H1333" s="5" t="s">
        <v>27</v>
      </c>
      <c r="I1333" s="5" t="s">
        <v>2</v>
      </c>
      <c r="J1333" s="5" t="s">
        <v>13</v>
      </c>
      <c r="K1333" s="5" t="s">
        <v>23</v>
      </c>
      <c r="L1333" s="5" t="s">
        <v>29</v>
      </c>
      <c r="M1333" s="6">
        <v>1</v>
      </c>
      <c r="N1333" s="7">
        <v>195.38</v>
      </c>
      <c r="O1333" s="8">
        <v>0.05</v>
      </c>
      <c r="P1333" s="7">
        <v>101.67</v>
      </c>
      <c r="Q1333" s="7">
        <f t="shared" si="80"/>
        <v>185.61099999999999</v>
      </c>
      <c r="R1333" s="7">
        <f t="shared" si="81"/>
        <v>101.67</v>
      </c>
      <c r="S1333" s="7">
        <f t="shared" si="82"/>
        <v>83.940999999999988</v>
      </c>
      <c r="T1333" s="9">
        <f t="shared" si="83"/>
        <v>0.45224151585843508</v>
      </c>
      <c r="U1333" s="10">
        <f>YEAR(SalesDataTable[[#This Row],[Order Date]])</f>
        <v>2026</v>
      </c>
      <c r="V1333" s="9" t="str">
        <f>"Q"&amp;ROUNDUP(MONTH(SalesDataTable[[#This Row],[Order Date]])/3,0)</f>
        <v>Q3</v>
      </c>
      <c r="W1333" s="6">
        <f>MONTH(SalesDataTable[[#This Row],[Order Date]])</f>
        <v>7</v>
      </c>
      <c r="X1333" s="9" t="str">
        <f>TEXT(SalesDataTable[[#This Row],[Order Date]],"mmm")</f>
        <v>Jul</v>
      </c>
    </row>
    <row r="1334" spans="1:24" ht="15.5">
      <c r="A1334" s="3">
        <v>3249</v>
      </c>
      <c r="B1334" s="4">
        <v>46214</v>
      </c>
      <c r="C1334" s="12">
        <f>YEAR(SalesDataTable[[#This Row],[Order Date]])</f>
        <v>2026</v>
      </c>
      <c r="D1334" s="15" t="str">
        <f>"Q"&amp;ROUNDUP(MONTH(SalesDataTable[[#This Row],[Order Date]])/3,0)</f>
        <v>Q3</v>
      </c>
      <c r="E1334" s="12">
        <f>MONTH(SalesDataTable[[#This Row],[Order Date]])</f>
        <v>7</v>
      </c>
      <c r="F1334" s="12" t="str">
        <f>TEXT(SalesDataTable[[#This Row],[Order Date]], "mmm")</f>
        <v>Jul</v>
      </c>
      <c r="G1334" s="5" t="s">
        <v>20</v>
      </c>
      <c r="H1334" s="5" t="s">
        <v>21</v>
      </c>
      <c r="I1334" s="5" t="s">
        <v>19</v>
      </c>
      <c r="J1334" s="5" t="s">
        <v>3</v>
      </c>
      <c r="K1334" s="5" t="s">
        <v>4</v>
      </c>
      <c r="L1334" s="5" t="s">
        <v>30</v>
      </c>
      <c r="M1334" s="6">
        <v>5</v>
      </c>
      <c r="N1334" s="7">
        <v>104.8</v>
      </c>
      <c r="O1334" s="8">
        <v>0</v>
      </c>
      <c r="P1334" s="7">
        <v>50.94</v>
      </c>
      <c r="Q1334" s="7">
        <f t="shared" si="80"/>
        <v>524</v>
      </c>
      <c r="R1334" s="7">
        <f t="shared" si="81"/>
        <v>254.7</v>
      </c>
      <c r="S1334" s="7">
        <f t="shared" si="82"/>
        <v>269.3</v>
      </c>
      <c r="T1334" s="9">
        <f t="shared" si="83"/>
        <v>0.51393129770992374</v>
      </c>
      <c r="U1334" s="10">
        <f>YEAR(SalesDataTable[[#This Row],[Order Date]])</f>
        <v>2026</v>
      </c>
      <c r="V1334" s="9" t="str">
        <f>"Q"&amp;ROUNDUP(MONTH(SalesDataTable[[#This Row],[Order Date]])/3,0)</f>
        <v>Q3</v>
      </c>
      <c r="W1334" s="6">
        <f>MONTH(SalesDataTable[[#This Row],[Order Date]])</f>
        <v>7</v>
      </c>
      <c r="X1334" s="9" t="str">
        <f>TEXT(SalesDataTable[[#This Row],[Order Date]],"mmm")</f>
        <v>Jul</v>
      </c>
    </row>
    <row r="1335" spans="1:24" ht="15.5">
      <c r="A1335" s="3">
        <v>3832</v>
      </c>
      <c r="B1335" s="4">
        <v>46214</v>
      </c>
      <c r="C1335" s="12">
        <f>YEAR(SalesDataTable[[#This Row],[Order Date]])</f>
        <v>2026</v>
      </c>
      <c r="D1335" s="15" t="str">
        <f>"Q"&amp;ROUNDUP(MONTH(SalesDataTable[[#This Row],[Order Date]])/3,0)</f>
        <v>Q3</v>
      </c>
      <c r="E1335" s="12">
        <f>MONTH(SalesDataTable[[#This Row],[Order Date]])</f>
        <v>7</v>
      </c>
      <c r="F1335" s="12" t="str">
        <f>TEXT(SalesDataTable[[#This Row],[Order Date]], "mmm")</f>
        <v>Jul</v>
      </c>
      <c r="G1335" s="5" t="s">
        <v>20</v>
      </c>
      <c r="H1335" s="5" t="s">
        <v>31</v>
      </c>
      <c r="I1335" s="5" t="s">
        <v>2</v>
      </c>
      <c r="J1335" s="5" t="s">
        <v>3</v>
      </c>
      <c r="K1335" s="5" t="s">
        <v>23</v>
      </c>
      <c r="L1335" s="5" t="s">
        <v>40</v>
      </c>
      <c r="M1335" s="6">
        <v>3</v>
      </c>
      <c r="N1335" s="7">
        <v>82.26</v>
      </c>
      <c r="O1335" s="8">
        <v>0</v>
      </c>
      <c r="P1335" s="7">
        <v>40.020000000000003</v>
      </c>
      <c r="Q1335" s="7">
        <f t="shared" si="80"/>
        <v>246.78000000000003</v>
      </c>
      <c r="R1335" s="7">
        <f t="shared" si="81"/>
        <v>120.06</v>
      </c>
      <c r="S1335" s="7">
        <f t="shared" si="82"/>
        <v>126.72000000000003</v>
      </c>
      <c r="T1335" s="9">
        <f t="shared" si="83"/>
        <v>0.51349380014587898</v>
      </c>
      <c r="U1335" s="10">
        <f>YEAR(SalesDataTable[[#This Row],[Order Date]])</f>
        <v>2026</v>
      </c>
      <c r="V1335" s="9" t="str">
        <f>"Q"&amp;ROUNDUP(MONTH(SalesDataTable[[#This Row],[Order Date]])/3,0)</f>
        <v>Q3</v>
      </c>
      <c r="W1335" s="6">
        <f>MONTH(SalesDataTable[[#This Row],[Order Date]])</f>
        <v>7</v>
      </c>
      <c r="X1335" s="9" t="str">
        <f>TEXT(SalesDataTable[[#This Row],[Order Date]],"mmm")</f>
        <v>Jul</v>
      </c>
    </row>
    <row r="1336" spans="1:24" ht="15.5">
      <c r="A1336" s="3">
        <v>3868</v>
      </c>
      <c r="B1336" s="4">
        <v>46214</v>
      </c>
      <c r="C1336" s="12">
        <f>YEAR(SalesDataTable[[#This Row],[Order Date]])</f>
        <v>2026</v>
      </c>
      <c r="D1336" s="15" t="str">
        <f>"Q"&amp;ROUNDUP(MONTH(SalesDataTable[[#This Row],[Order Date]])/3,0)</f>
        <v>Q3</v>
      </c>
      <c r="E1336" s="12">
        <f>MONTH(SalesDataTable[[#This Row],[Order Date]])</f>
        <v>7</v>
      </c>
      <c r="F1336" s="12" t="str">
        <f>TEXT(SalesDataTable[[#This Row],[Order Date]], "mmm")</f>
        <v>Jul</v>
      </c>
      <c r="G1336" s="5" t="s">
        <v>11</v>
      </c>
      <c r="H1336" s="5" t="s">
        <v>39</v>
      </c>
      <c r="I1336" s="5" t="s">
        <v>2</v>
      </c>
      <c r="J1336" s="5" t="s">
        <v>16</v>
      </c>
      <c r="K1336" s="5" t="s">
        <v>9</v>
      </c>
      <c r="L1336" s="5" t="s">
        <v>10</v>
      </c>
      <c r="M1336" s="6">
        <v>1</v>
      </c>
      <c r="N1336" s="7">
        <v>90.79</v>
      </c>
      <c r="O1336" s="8">
        <v>0</v>
      </c>
      <c r="P1336" s="7">
        <v>46.39</v>
      </c>
      <c r="Q1336" s="7">
        <f t="shared" si="80"/>
        <v>90.79</v>
      </c>
      <c r="R1336" s="7">
        <f t="shared" si="81"/>
        <v>46.39</v>
      </c>
      <c r="S1336" s="7">
        <f t="shared" si="82"/>
        <v>44.400000000000006</v>
      </c>
      <c r="T1336" s="9">
        <f t="shared" si="83"/>
        <v>0.4890406432426479</v>
      </c>
      <c r="U1336" s="10">
        <f>YEAR(SalesDataTable[[#This Row],[Order Date]])</f>
        <v>2026</v>
      </c>
      <c r="V1336" s="9" t="str">
        <f>"Q"&amp;ROUNDUP(MONTH(SalesDataTable[[#This Row],[Order Date]])/3,0)</f>
        <v>Q3</v>
      </c>
      <c r="W1336" s="6">
        <f>MONTH(SalesDataTable[[#This Row],[Order Date]])</f>
        <v>7</v>
      </c>
      <c r="X1336" s="9" t="str">
        <f>TEXT(SalesDataTable[[#This Row],[Order Date]],"mmm")</f>
        <v>Jul</v>
      </c>
    </row>
    <row r="1337" spans="1:24" ht="15.5">
      <c r="A1337" s="3">
        <v>4365</v>
      </c>
      <c r="B1337" s="4">
        <v>46214</v>
      </c>
      <c r="C1337" s="12">
        <f>YEAR(SalesDataTable[[#This Row],[Order Date]])</f>
        <v>2026</v>
      </c>
      <c r="D1337" s="15" t="str">
        <f>"Q"&amp;ROUNDUP(MONTH(SalesDataTable[[#This Row],[Order Date]])/3,0)</f>
        <v>Q3</v>
      </c>
      <c r="E1337" s="12">
        <f>MONTH(SalesDataTable[[#This Row],[Order Date]])</f>
        <v>7</v>
      </c>
      <c r="F1337" s="12" t="str">
        <f>TEXT(SalesDataTable[[#This Row],[Order Date]], "mmm")</f>
        <v>Jul</v>
      </c>
      <c r="G1337" s="5" t="s">
        <v>6</v>
      </c>
      <c r="H1337" s="5" t="s">
        <v>41</v>
      </c>
      <c r="I1337" s="5" t="s">
        <v>2</v>
      </c>
      <c r="J1337" s="5" t="s">
        <v>3</v>
      </c>
      <c r="K1337" s="5" t="s">
        <v>4</v>
      </c>
      <c r="L1337" s="5" t="s">
        <v>26</v>
      </c>
      <c r="M1337" s="6">
        <v>1</v>
      </c>
      <c r="N1337" s="7">
        <v>41.33</v>
      </c>
      <c r="O1337" s="8">
        <v>0</v>
      </c>
      <c r="P1337" s="7">
        <v>17.2</v>
      </c>
      <c r="Q1337" s="7">
        <f t="shared" si="80"/>
        <v>41.33</v>
      </c>
      <c r="R1337" s="7">
        <f t="shared" si="81"/>
        <v>17.2</v>
      </c>
      <c r="S1337" s="7">
        <f t="shared" si="82"/>
        <v>24.13</v>
      </c>
      <c r="T1337" s="9">
        <f t="shared" si="83"/>
        <v>0.58383740624243896</v>
      </c>
      <c r="U1337" s="10">
        <f>YEAR(SalesDataTable[[#This Row],[Order Date]])</f>
        <v>2026</v>
      </c>
      <c r="V1337" s="9" t="str">
        <f>"Q"&amp;ROUNDUP(MONTH(SalesDataTable[[#This Row],[Order Date]])/3,0)</f>
        <v>Q3</v>
      </c>
      <c r="W1337" s="6">
        <f>MONTH(SalesDataTable[[#This Row],[Order Date]])</f>
        <v>7</v>
      </c>
      <c r="X1337" s="9" t="str">
        <f>TEXT(SalesDataTable[[#This Row],[Order Date]],"mmm")</f>
        <v>Jul</v>
      </c>
    </row>
    <row r="1338" spans="1:24" ht="15.5">
      <c r="A1338" s="3">
        <v>314</v>
      </c>
      <c r="B1338" s="4">
        <v>46215</v>
      </c>
      <c r="C1338" s="12">
        <f>YEAR(SalesDataTable[[#This Row],[Order Date]])</f>
        <v>2026</v>
      </c>
      <c r="D1338" s="15" t="str">
        <f>"Q"&amp;ROUNDUP(MONTH(SalesDataTable[[#This Row],[Order Date]])/3,0)</f>
        <v>Q3</v>
      </c>
      <c r="E1338" s="12">
        <f>MONTH(SalesDataTable[[#This Row],[Order Date]])</f>
        <v>7</v>
      </c>
      <c r="F1338" s="12" t="str">
        <f>TEXT(SalesDataTable[[#This Row],[Order Date]], "mmm")</f>
        <v>Jul</v>
      </c>
      <c r="G1338" s="5" t="s">
        <v>11</v>
      </c>
      <c r="H1338" s="5" t="s">
        <v>12</v>
      </c>
      <c r="I1338" s="5" t="s">
        <v>2</v>
      </c>
      <c r="J1338" s="5" t="s">
        <v>3</v>
      </c>
      <c r="K1338" s="5" t="s">
        <v>34</v>
      </c>
      <c r="L1338" s="5" t="s">
        <v>35</v>
      </c>
      <c r="M1338" s="6">
        <v>2</v>
      </c>
      <c r="N1338" s="7">
        <v>41.09</v>
      </c>
      <c r="O1338" s="8">
        <v>0.05</v>
      </c>
      <c r="P1338" s="7">
        <v>14.54</v>
      </c>
      <c r="Q1338" s="7">
        <f t="shared" si="80"/>
        <v>78.070999999999998</v>
      </c>
      <c r="R1338" s="7">
        <f t="shared" si="81"/>
        <v>29.08</v>
      </c>
      <c r="S1338" s="7">
        <f t="shared" si="82"/>
        <v>48.991</v>
      </c>
      <c r="T1338" s="9">
        <f t="shared" si="83"/>
        <v>0.62751854081541159</v>
      </c>
      <c r="U1338" s="10">
        <f>YEAR(SalesDataTable[[#This Row],[Order Date]])</f>
        <v>2026</v>
      </c>
      <c r="V1338" s="9" t="str">
        <f>"Q"&amp;ROUNDUP(MONTH(SalesDataTable[[#This Row],[Order Date]])/3,0)</f>
        <v>Q3</v>
      </c>
      <c r="W1338" s="6">
        <f>MONTH(SalesDataTable[[#This Row],[Order Date]])</f>
        <v>7</v>
      </c>
      <c r="X1338" s="9" t="str">
        <f>TEXT(SalesDataTable[[#This Row],[Order Date]],"mmm")</f>
        <v>Jul</v>
      </c>
    </row>
    <row r="1339" spans="1:24" ht="15.5">
      <c r="A1339" s="3">
        <v>552</v>
      </c>
      <c r="B1339" s="4">
        <v>46215</v>
      </c>
      <c r="C1339" s="12">
        <f>YEAR(SalesDataTable[[#This Row],[Order Date]])</f>
        <v>2026</v>
      </c>
      <c r="D1339" s="15" t="str">
        <f>"Q"&amp;ROUNDUP(MONTH(SalesDataTable[[#This Row],[Order Date]])/3,0)</f>
        <v>Q3</v>
      </c>
      <c r="E1339" s="12">
        <f>MONTH(SalesDataTable[[#This Row],[Order Date]])</f>
        <v>7</v>
      </c>
      <c r="F1339" s="12" t="str">
        <f>TEXT(SalesDataTable[[#This Row],[Order Date]], "mmm")</f>
        <v>Jul</v>
      </c>
      <c r="G1339" s="5" t="s">
        <v>6</v>
      </c>
      <c r="H1339" s="5" t="s">
        <v>43</v>
      </c>
      <c r="I1339" s="5" t="s">
        <v>8</v>
      </c>
      <c r="J1339" s="5" t="s">
        <v>16</v>
      </c>
      <c r="K1339" s="5" t="s">
        <v>23</v>
      </c>
      <c r="L1339" s="5" t="s">
        <v>40</v>
      </c>
      <c r="M1339" s="6">
        <v>5</v>
      </c>
      <c r="N1339" s="7">
        <v>82.39</v>
      </c>
      <c r="O1339" s="8">
        <v>0.05</v>
      </c>
      <c r="P1339" s="7">
        <v>39.479999999999997</v>
      </c>
      <c r="Q1339" s="7">
        <f t="shared" si="80"/>
        <v>391.35249999999996</v>
      </c>
      <c r="R1339" s="7">
        <f t="shared" si="81"/>
        <v>197.39999999999998</v>
      </c>
      <c r="S1339" s="7">
        <f t="shared" si="82"/>
        <v>193.95249999999999</v>
      </c>
      <c r="T1339" s="9">
        <f t="shared" si="83"/>
        <v>0.49559540312122702</v>
      </c>
      <c r="U1339" s="10">
        <f>YEAR(SalesDataTable[[#This Row],[Order Date]])</f>
        <v>2026</v>
      </c>
      <c r="V1339" s="9" t="str">
        <f>"Q"&amp;ROUNDUP(MONTH(SalesDataTable[[#This Row],[Order Date]])/3,0)</f>
        <v>Q3</v>
      </c>
      <c r="W1339" s="6">
        <f>MONTH(SalesDataTable[[#This Row],[Order Date]])</f>
        <v>7</v>
      </c>
      <c r="X1339" s="9" t="str">
        <f>TEXT(SalesDataTable[[#This Row],[Order Date]],"mmm")</f>
        <v>Jul</v>
      </c>
    </row>
    <row r="1340" spans="1:24" ht="15.5">
      <c r="A1340" s="3">
        <v>1317</v>
      </c>
      <c r="B1340" s="4">
        <v>46215</v>
      </c>
      <c r="C1340" s="12">
        <f>YEAR(SalesDataTable[[#This Row],[Order Date]])</f>
        <v>2026</v>
      </c>
      <c r="D1340" s="15" t="str">
        <f>"Q"&amp;ROUNDUP(MONTH(SalesDataTable[[#This Row],[Order Date]])/3,0)</f>
        <v>Q3</v>
      </c>
      <c r="E1340" s="12">
        <f>MONTH(SalesDataTable[[#This Row],[Order Date]])</f>
        <v>7</v>
      </c>
      <c r="F1340" s="12" t="str">
        <f>TEXT(SalesDataTable[[#This Row],[Order Date]], "mmm")</f>
        <v>Jul</v>
      </c>
      <c r="G1340" s="5" t="s">
        <v>6</v>
      </c>
      <c r="H1340" s="5" t="s">
        <v>49</v>
      </c>
      <c r="I1340" s="5" t="s">
        <v>2</v>
      </c>
      <c r="J1340" s="5" t="s">
        <v>16</v>
      </c>
      <c r="K1340" s="5" t="s">
        <v>34</v>
      </c>
      <c r="L1340" s="5" t="s">
        <v>42</v>
      </c>
      <c r="M1340" s="6">
        <v>3</v>
      </c>
      <c r="N1340" s="7">
        <v>37</v>
      </c>
      <c r="O1340" s="8">
        <v>0</v>
      </c>
      <c r="P1340" s="7">
        <v>13.69</v>
      </c>
      <c r="Q1340" s="7">
        <f t="shared" si="80"/>
        <v>111</v>
      </c>
      <c r="R1340" s="7">
        <f t="shared" si="81"/>
        <v>41.07</v>
      </c>
      <c r="S1340" s="7">
        <f t="shared" si="82"/>
        <v>69.930000000000007</v>
      </c>
      <c r="T1340" s="9">
        <f t="shared" si="83"/>
        <v>0.63000000000000012</v>
      </c>
      <c r="U1340" s="10">
        <f>YEAR(SalesDataTable[[#This Row],[Order Date]])</f>
        <v>2026</v>
      </c>
      <c r="V1340" s="9" t="str">
        <f>"Q"&amp;ROUNDUP(MONTH(SalesDataTable[[#This Row],[Order Date]])/3,0)</f>
        <v>Q3</v>
      </c>
      <c r="W1340" s="6">
        <f>MONTH(SalesDataTable[[#This Row],[Order Date]])</f>
        <v>7</v>
      </c>
      <c r="X1340" s="9" t="str">
        <f>TEXT(SalesDataTable[[#This Row],[Order Date]],"mmm")</f>
        <v>Jul</v>
      </c>
    </row>
    <row r="1341" spans="1:24" ht="15.5">
      <c r="A1341" s="3">
        <v>1515</v>
      </c>
      <c r="B1341" s="4">
        <v>46215</v>
      </c>
      <c r="C1341" s="12">
        <f>YEAR(SalesDataTable[[#This Row],[Order Date]])</f>
        <v>2026</v>
      </c>
      <c r="D1341" s="15" t="str">
        <f>"Q"&amp;ROUNDUP(MONTH(SalesDataTable[[#This Row],[Order Date]])/3,0)</f>
        <v>Q3</v>
      </c>
      <c r="E1341" s="12">
        <f>MONTH(SalesDataTable[[#This Row],[Order Date]])</f>
        <v>7</v>
      </c>
      <c r="F1341" s="12" t="str">
        <f>TEXT(SalesDataTable[[#This Row],[Order Date]], "mmm")</f>
        <v>Jul</v>
      </c>
      <c r="G1341" s="5" t="s">
        <v>20</v>
      </c>
      <c r="H1341" s="5" t="s">
        <v>33</v>
      </c>
      <c r="I1341" s="5" t="s">
        <v>19</v>
      </c>
      <c r="J1341" s="5" t="s">
        <v>13</v>
      </c>
      <c r="K1341" s="5" t="s">
        <v>34</v>
      </c>
      <c r="L1341" s="5" t="s">
        <v>35</v>
      </c>
      <c r="M1341" s="6">
        <v>2</v>
      </c>
      <c r="N1341" s="7">
        <v>40.9</v>
      </c>
      <c r="O1341" s="8">
        <v>0</v>
      </c>
      <c r="P1341" s="7">
        <v>14.81</v>
      </c>
      <c r="Q1341" s="7">
        <f t="shared" si="80"/>
        <v>81.8</v>
      </c>
      <c r="R1341" s="7">
        <f t="shared" si="81"/>
        <v>29.62</v>
      </c>
      <c r="S1341" s="7">
        <f t="shared" si="82"/>
        <v>52.179999999999993</v>
      </c>
      <c r="T1341" s="9">
        <f t="shared" si="83"/>
        <v>0.63789731051344734</v>
      </c>
      <c r="U1341" s="10">
        <f>YEAR(SalesDataTable[[#This Row],[Order Date]])</f>
        <v>2026</v>
      </c>
      <c r="V1341" s="9" t="str">
        <f>"Q"&amp;ROUNDUP(MONTH(SalesDataTable[[#This Row],[Order Date]])/3,0)</f>
        <v>Q3</v>
      </c>
      <c r="W1341" s="6">
        <f>MONTH(SalesDataTable[[#This Row],[Order Date]])</f>
        <v>7</v>
      </c>
      <c r="X1341" s="9" t="str">
        <f>TEXT(SalesDataTable[[#This Row],[Order Date]],"mmm")</f>
        <v>Jul</v>
      </c>
    </row>
    <row r="1342" spans="1:24" ht="15.5">
      <c r="A1342" s="3">
        <v>1674</v>
      </c>
      <c r="B1342" s="4">
        <v>46215</v>
      </c>
      <c r="C1342" s="12">
        <f>YEAR(SalesDataTable[[#This Row],[Order Date]])</f>
        <v>2026</v>
      </c>
      <c r="D1342" s="15" t="str">
        <f>"Q"&amp;ROUNDUP(MONTH(SalesDataTable[[#This Row],[Order Date]])/3,0)</f>
        <v>Q3</v>
      </c>
      <c r="E1342" s="12">
        <f>MONTH(SalesDataTable[[#This Row],[Order Date]])</f>
        <v>7</v>
      </c>
      <c r="F1342" s="12" t="str">
        <f>TEXT(SalesDataTable[[#This Row],[Order Date]], "mmm")</f>
        <v>Jul</v>
      </c>
      <c r="G1342" s="5" t="s">
        <v>0</v>
      </c>
      <c r="H1342" s="5" t="s">
        <v>1</v>
      </c>
      <c r="I1342" s="5" t="s">
        <v>2</v>
      </c>
      <c r="J1342" s="5" t="s">
        <v>13</v>
      </c>
      <c r="K1342" s="5" t="s">
        <v>34</v>
      </c>
      <c r="L1342" s="5" t="s">
        <v>38</v>
      </c>
      <c r="M1342" s="6">
        <v>1</v>
      </c>
      <c r="N1342" s="7">
        <v>123.33</v>
      </c>
      <c r="O1342" s="8">
        <v>0.1</v>
      </c>
      <c r="P1342" s="7">
        <v>70.900000000000006</v>
      </c>
      <c r="Q1342" s="7">
        <f t="shared" si="80"/>
        <v>110.997</v>
      </c>
      <c r="R1342" s="7">
        <f t="shared" si="81"/>
        <v>70.900000000000006</v>
      </c>
      <c r="S1342" s="7">
        <f t="shared" si="82"/>
        <v>40.096999999999994</v>
      </c>
      <c r="T1342" s="9">
        <f t="shared" si="83"/>
        <v>0.36124399758552028</v>
      </c>
      <c r="U1342" s="10">
        <f>YEAR(SalesDataTable[[#This Row],[Order Date]])</f>
        <v>2026</v>
      </c>
      <c r="V1342" s="9" t="str">
        <f>"Q"&amp;ROUNDUP(MONTH(SalesDataTable[[#This Row],[Order Date]])/3,0)</f>
        <v>Q3</v>
      </c>
      <c r="W1342" s="6">
        <f>MONTH(SalesDataTable[[#This Row],[Order Date]])</f>
        <v>7</v>
      </c>
      <c r="X1342" s="9" t="str">
        <f>TEXT(SalesDataTable[[#This Row],[Order Date]],"mmm")</f>
        <v>Jul</v>
      </c>
    </row>
    <row r="1343" spans="1:24" ht="15.5">
      <c r="A1343" s="3">
        <v>2407</v>
      </c>
      <c r="B1343" s="4">
        <v>46215</v>
      </c>
      <c r="C1343" s="12">
        <f>YEAR(SalesDataTable[[#This Row],[Order Date]])</f>
        <v>2026</v>
      </c>
      <c r="D1343" s="15" t="str">
        <f>"Q"&amp;ROUNDUP(MONTH(SalesDataTable[[#This Row],[Order Date]])/3,0)</f>
        <v>Q3</v>
      </c>
      <c r="E1343" s="12">
        <f>MONTH(SalesDataTable[[#This Row],[Order Date]])</f>
        <v>7</v>
      </c>
      <c r="F1343" s="12" t="str">
        <f>TEXT(SalesDataTable[[#This Row],[Order Date]], "mmm")</f>
        <v>Jul</v>
      </c>
      <c r="G1343" s="5" t="s">
        <v>6</v>
      </c>
      <c r="H1343" s="5" t="s">
        <v>43</v>
      </c>
      <c r="I1343" s="5" t="s">
        <v>28</v>
      </c>
      <c r="J1343" s="5" t="s">
        <v>16</v>
      </c>
      <c r="K1343" s="5" t="s">
        <v>9</v>
      </c>
      <c r="L1343" s="5" t="s">
        <v>37</v>
      </c>
      <c r="M1343" s="6">
        <v>1</v>
      </c>
      <c r="N1343" s="7">
        <v>153.25</v>
      </c>
      <c r="O1343" s="8">
        <v>0.15</v>
      </c>
      <c r="P1343" s="7">
        <v>78.28</v>
      </c>
      <c r="Q1343" s="7">
        <f t="shared" si="80"/>
        <v>130.26249999999999</v>
      </c>
      <c r="R1343" s="7">
        <f t="shared" si="81"/>
        <v>78.28</v>
      </c>
      <c r="S1343" s="7">
        <f t="shared" si="82"/>
        <v>51.982499999999987</v>
      </c>
      <c r="T1343" s="9">
        <f t="shared" si="83"/>
        <v>0.39905959121005657</v>
      </c>
      <c r="U1343" s="10">
        <f>YEAR(SalesDataTable[[#This Row],[Order Date]])</f>
        <v>2026</v>
      </c>
      <c r="V1343" s="9" t="str">
        <f>"Q"&amp;ROUNDUP(MONTH(SalesDataTable[[#This Row],[Order Date]])/3,0)</f>
        <v>Q3</v>
      </c>
      <c r="W1343" s="6">
        <f>MONTH(SalesDataTable[[#This Row],[Order Date]])</f>
        <v>7</v>
      </c>
      <c r="X1343" s="9" t="str">
        <f>TEXT(SalesDataTable[[#This Row],[Order Date]],"mmm")</f>
        <v>Jul</v>
      </c>
    </row>
    <row r="1344" spans="1:24" ht="15.5">
      <c r="A1344" s="3">
        <v>2817</v>
      </c>
      <c r="B1344" s="4">
        <v>46215</v>
      </c>
      <c r="C1344" s="12">
        <f>YEAR(SalesDataTable[[#This Row],[Order Date]])</f>
        <v>2026</v>
      </c>
      <c r="D1344" s="15" t="str">
        <f>"Q"&amp;ROUNDUP(MONTH(SalesDataTable[[#This Row],[Order Date]])/3,0)</f>
        <v>Q3</v>
      </c>
      <c r="E1344" s="12">
        <f>MONTH(SalesDataTable[[#This Row],[Order Date]])</f>
        <v>7</v>
      </c>
      <c r="F1344" s="12" t="str">
        <f>TEXT(SalesDataTable[[#This Row],[Order Date]], "mmm")</f>
        <v>Jul</v>
      </c>
      <c r="G1344" s="5" t="s">
        <v>20</v>
      </c>
      <c r="H1344" s="5" t="s">
        <v>31</v>
      </c>
      <c r="I1344" s="5" t="s">
        <v>28</v>
      </c>
      <c r="J1344" s="5" t="s">
        <v>13</v>
      </c>
      <c r="K1344" s="5" t="s">
        <v>14</v>
      </c>
      <c r="L1344" s="5" t="s">
        <v>44</v>
      </c>
      <c r="M1344" s="6">
        <v>3</v>
      </c>
      <c r="N1344" s="7">
        <v>134.43</v>
      </c>
      <c r="O1344" s="8">
        <v>0.1</v>
      </c>
      <c r="P1344" s="7">
        <v>65.78</v>
      </c>
      <c r="Q1344" s="7">
        <f t="shared" si="80"/>
        <v>362.96100000000001</v>
      </c>
      <c r="R1344" s="7">
        <f t="shared" si="81"/>
        <v>197.34</v>
      </c>
      <c r="S1344" s="7">
        <f t="shared" si="82"/>
        <v>165.62100000000001</v>
      </c>
      <c r="T1344" s="9">
        <f t="shared" si="83"/>
        <v>0.45630522287518493</v>
      </c>
      <c r="U1344" s="10">
        <f>YEAR(SalesDataTable[[#This Row],[Order Date]])</f>
        <v>2026</v>
      </c>
      <c r="V1344" s="9" t="str">
        <f>"Q"&amp;ROUNDUP(MONTH(SalesDataTable[[#This Row],[Order Date]])/3,0)</f>
        <v>Q3</v>
      </c>
      <c r="W1344" s="6">
        <f>MONTH(SalesDataTable[[#This Row],[Order Date]])</f>
        <v>7</v>
      </c>
      <c r="X1344" s="9" t="str">
        <f>TEXT(SalesDataTable[[#This Row],[Order Date]],"mmm")</f>
        <v>Jul</v>
      </c>
    </row>
    <row r="1345" spans="1:24" ht="15.5">
      <c r="A1345" s="3">
        <v>3059</v>
      </c>
      <c r="B1345" s="4">
        <v>46215</v>
      </c>
      <c r="C1345" s="12">
        <f>YEAR(SalesDataTable[[#This Row],[Order Date]])</f>
        <v>2026</v>
      </c>
      <c r="D1345" s="15" t="str">
        <f>"Q"&amp;ROUNDUP(MONTH(SalesDataTable[[#This Row],[Order Date]])/3,0)</f>
        <v>Q3</v>
      </c>
      <c r="E1345" s="12">
        <f>MONTH(SalesDataTable[[#This Row],[Order Date]])</f>
        <v>7</v>
      </c>
      <c r="F1345" s="12" t="str">
        <f>TEXT(SalesDataTable[[#This Row],[Order Date]], "mmm")</f>
        <v>Jul</v>
      </c>
      <c r="G1345" s="5" t="s">
        <v>0</v>
      </c>
      <c r="H1345" s="5" t="s">
        <v>1</v>
      </c>
      <c r="I1345" s="5" t="s">
        <v>2</v>
      </c>
      <c r="J1345" s="5" t="s">
        <v>3</v>
      </c>
      <c r="K1345" s="5" t="s">
        <v>9</v>
      </c>
      <c r="L1345" s="5" t="s">
        <v>10</v>
      </c>
      <c r="M1345" s="6">
        <v>1</v>
      </c>
      <c r="N1345" s="7">
        <v>93.73</v>
      </c>
      <c r="O1345" s="8">
        <v>0.05</v>
      </c>
      <c r="P1345" s="7">
        <v>44.51</v>
      </c>
      <c r="Q1345" s="7">
        <f t="shared" si="80"/>
        <v>89.043499999999995</v>
      </c>
      <c r="R1345" s="7">
        <f t="shared" si="81"/>
        <v>44.51</v>
      </c>
      <c r="S1345" s="7">
        <f t="shared" si="82"/>
        <v>44.533499999999997</v>
      </c>
      <c r="T1345" s="9">
        <f t="shared" si="83"/>
        <v>0.50013195797559618</v>
      </c>
      <c r="U1345" s="10">
        <f>YEAR(SalesDataTable[[#This Row],[Order Date]])</f>
        <v>2026</v>
      </c>
      <c r="V1345" s="9" t="str">
        <f>"Q"&amp;ROUNDUP(MONTH(SalesDataTable[[#This Row],[Order Date]])/3,0)</f>
        <v>Q3</v>
      </c>
      <c r="W1345" s="6">
        <f>MONTH(SalesDataTable[[#This Row],[Order Date]])</f>
        <v>7</v>
      </c>
      <c r="X1345" s="9" t="str">
        <f>TEXT(SalesDataTable[[#This Row],[Order Date]],"mmm")</f>
        <v>Jul</v>
      </c>
    </row>
    <row r="1346" spans="1:24" ht="15.5">
      <c r="A1346" s="3">
        <v>3210</v>
      </c>
      <c r="B1346" s="4">
        <v>46215</v>
      </c>
      <c r="C1346" s="12">
        <f>YEAR(SalesDataTable[[#This Row],[Order Date]])</f>
        <v>2026</v>
      </c>
      <c r="D1346" s="15" t="str">
        <f>"Q"&amp;ROUNDUP(MONTH(SalesDataTable[[#This Row],[Order Date]])/3,0)</f>
        <v>Q3</v>
      </c>
      <c r="E1346" s="12">
        <f>MONTH(SalesDataTable[[#This Row],[Order Date]])</f>
        <v>7</v>
      </c>
      <c r="F1346" s="12" t="str">
        <f>TEXT(SalesDataTable[[#This Row],[Order Date]], "mmm")</f>
        <v>Jul</v>
      </c>
      <c r="G1346" s="5" t="s">
        <v>0</v>
      </c>
      <c r="H1346" s="5" t="s">
        <v>1</v>
      </c>
      <c r="I1346" s="5" t="s">
        <v>2</v>
      </c>
      <c r="J1346" s="5" t="s">
        <v>3</v>
      </c>
      <c r="K1346" s="5" t="s">
        <v>14</v>
      </c>
      <c r="L1346" s="5" t="s">
        <v>15</v>
      </c>
      <c r="M1346" s="6">
        <v>1</v>
      </c>
      <c r="N1346" s="7">
        <v>37.090000000000003</v>
      </c>
      <c r="O1346" s="8">
        <v>0</v>
      </c>
      <c r="P1346" s="7">
        <v>13.43</v>
      </c>
      <c r="Q1346" s="7">
        <f t="shared" ref="Q1346:Q1409" si="84">M1346*N1346*(1-O1346)</f>
        <v>37.090000000000003</v>
      </c>
      <c r="R1346" s="7">
        <f t="shared" ref="R1346:R1409" si="85">M1346*P1346</f>
        <v>13.43</v>
      </c>
      <c r="S1346" s="7">
        <f t="shared" ref="S1346:S1409" si="86">Q1346-R1346</f>
        <v>23.660000000000004</v>
      </c>
      <c r="T1346" s="9">
        <f t="shared" ref="T1346:T1409" si="87">IFERROR(S1346/Q1346,0)</f>
        <v>0.63790779185764357</v>
      </c>
      <c r="U1346" s="10">
        <f>YEAR(SalesDataTable[[#This Row],[Order Date]])</f>
        <v>2026</v>
      </c>
      <c r="V1346" s="9" t="str">
        <f>"Q"&amp;ROUNDUP(MONTH(SalesDataTable[[#This Row],[Order Date]])/3,0)</f>
        <v>Q3</v>
      </c>
      <c r="W1346" s="6">
        <f>MONTH(SalesDataTable[[#This Row],[Order Date]])</f>
        <v>7</v>
      </c>
      <c r="X1346" s="9" t="str">
        <f>TEXT(SalesDataTable[[#This Row],[Order Date]],"mmm")</f>
        <v>Jul</v>
      </c>
    </row>
    <row r="1347" spans="1:24" ht="15.5">
      <c r="A1347" s="3">
        <v>3670</v>
      </c>
      <c r="B1347" s="4">
        <v>46215</v>
      </c>
      <c r="C1347" s="12">
        <f>YEAR(SalesDataTable[[#This Row],[Order Date]])</f>
        <v>2026</v>
      </c>
      <c r="D1347" s="15" t="str">
        <f>"Q"&amp;ROUNDUP(MONTH(SalesDataTable[[#This Row],[Order Date]])/3,0)</f>
        <v>Q3</v>
      </c>
      <c r="E1347" s="12">
        <f>MONTH(SalesDataTable[[#This Row],[Order Date]])</f>
        <v>7</v>
      </c>
      <c r="F1347" s="12" t="str">
        <f>TEXT(SalesDataTable[[#This Row],[Order Date]], "mmm")</f>
        <v>Jul</v>
      </c>
      <c r="G1347" s="5" t="s">
        <v>0</v>
      </c>
      <c r="H1347" s="5" t="s">
        <v>1</v>
      </c>
      <c r="I1347" s="5" t="s">
        <v>19</v>
      </c>
      <c r="J1347" s="5" t="s">
        <v>13</v>
      </c>
      <c r="K1347" s="5" t="s">
        <v>14</v>
      </c>
      <c r="L1347" s="5" t="s">
        <v>32</v>
      </c>
      <c r="M1347" s="6">
        <v>1</v>
      </c>
      <c r="N1347" s="7">
        <v>45.43</v>
      </c>
      <c r="O1347" s="8">
        <v>0</v>
      </c>
      <c r="P1347" s="7">
        <v>18.66</v>
      </c>
      <c r="Q1347" s="7">
        <f t="shared" si="84"/>
        <v>45.43</v>
      </c>
      <c r="R1347" s="7">
        <f t="shared" si="85"/>
        <v>18.66</v>
      </c>
      <c r="S1347" s="7">
        <f t="shared" si="86"/>
        <v>26.77</v>
      </c>
      <c r="T1347" s="9">
        <f t="shared" si="87"/>
        <v>0.58925819942769098</v>
      </c>
      <c r="U1347" s="10">
        <f>YEAR(SalesDataTable[[#This Row],[Order Date]])</f>
        <v>2026</v>
      </c>
      <c r="V1347" s="9" t="str">
        <f>"Q"&amp;ROUNDUP(MONTH(SalesDataTable[[#This Row],[Order Date]])/3,0)</f>
        <v>Q3</v>
      </c>
      <c r="W1347" s="6">
        <f>MONTH(SalesDataTable[[#This Row],[Order Date]])</f>
        <v>7</v>
      </c>
      <c r="X1347" s="9" t="str">
        <f>TEXT(SalesDataTable[[#This Row],[Order Date]],"mmm")</f>
        <v>Jul</v>
      </c>
    </row>
    <row r="1348" spans="1:24" ht="15.5">
      <c r="A1348" s="3">
        <v>4017</v>
      </c>
      <c r="B1348" s="4">
        <v>46215</v>
      </c>
      <c r="C1348" s="12">
        <f>YEAR(SalesDataTable[[#This Row],[Order Date]])</f>
        <v>2026</v>
      </c>
      <c r="D1348" s="15" t="str">
        <f>"Q"&amp;ROUNDUP(MONTH(SalesDataTable[[#This Row],[Order Date]])/3,0)</f>
        <v>Q3</v>
      </c>
      <c r="E1348" s="12">
        <f>MONTH(SalesDataTable[[#This Row],[Order Date]])</f>
        <v>7</v>
      </c>
      <c r="F1348" s="12" t="str">
        <f>TEXT(SalesDataTable[[#This Row],[Order Date]], "mmm")</f>
        <v>Jul</v>
      </c>
      <c r="G1348" s="5" t="s">
        <v>20</v>
      </c>
      <c r="H1348" s="5" t="s">
        <v>33</v>
      </c>
      <c r="I1348" s="5" t="s">
        <v>28</v>
      </c>
      <c r="J1348" s="5" t="s">
        <v>13</v>
      </c>
      <c r="K1348" s="5" t="s">
        <v>34</v>
      </c>
      <c r="L1348" s="5" t="s">
        <v>35</v>
      </c>
      <c r="M1348" s="6">
        <v>1</v>
      </c>
      <c r="N1348" s="7">
        <v>39.5</v>
      </c>
      <c r="O1348" s="8">
        <v>0.1</v>
      </c>
      <c r="P1348" s="7">
        <v>14.86</v>
      </c>
      <c r="Q1348" s="7">
        <f t="shared" si="84"/>
        <v>35.550000000000004</v>
      </c>
      <c r="R1348" s="7">
        <f t="shared" si="85"/>
        <v>14.86</v>
      </c>
      <c r="S1348" s="7">
        <f t="shared" si="86"/>
        <v>20.690000000000005</v>
      </c>
      <c r="T1348" s="9">
        <f t="shared" si="87"/>
        <v>0.58199718706047832</v>
      </c>
      <c r="U1348" s="10">
        <f>YEAR(SalesDataTable[[#This Row],[Order Date]])</f>
        <v>2026</v>
      </c>
      <c r="V1348" s="9" t="str">
        <f>"Q"&amp;ROUNDUP(MONTH(SalesDataTable[[#This Row],[Order Date]])/3,0)</f>
        <v>Q3</v>
      </c>
      <c r="W1348" s="6">
        <f>MONTH(SalesDataTable[[#This Row],[Order Date]])</f>
        <v>7</v>
      </c>
      <c r="X1348" s="9" t="str">
        <f>TEXT(SalesDataTable[[#This Row],[Order Date]],"mmm")</f>
        <v>Jul</v>
      </c>
    </row>
    <row r="1349" spans="1:24" ht="15.5">
      <c r="A1349" s="3">
        <v>5012</v>
      </c>
      <c r="B1349" s="4">
        <v>46215</v>
      </c>
      <c r="C1349" s="12">
        <f>YEAR(SalesDataTable[[#This Row],[Order Date]])</f>
        <v>2026</v>
      </c>
      <c r="D1349" s="15" t="str">
        <f>"Q"&amp;ROUNDUP(MONTH(SalesDataTable[[#This Row],[Order Date]])/3,0)</f>
        <v>Q3</v>
      </c>
      <c r="E1349" s="12">
        <f>MONTH(SalesDataTable[[#This Row],[Order Date]])</f>
        <v>7</v>
      </c>
      <c r="F1349" s="12" t="str">
        <f>TEXT(SalesDataTable[[#This Row],[Order Date]], "mmm")</f>
        <v>Jul</v>
      </c>
      <c r="G1349" s="5" t="s">
        <v>11</v>
      </c>
      <c r="H1349" s="5" t="s">
        <v>52</v>
      </c>
      <c r="I1349" s="5" t="s">
        <v>19</v>
      </c>
      <c r="J1349" s="5" t="s">
        <v>3</v>
      </c>
      <c r="K1349" s="5" t="s">
        <v>34</v>
      </c>
      <c r="L1349" s="5" t="s">
        <v>38</v>
      </c>
      <c r="M1349" s="6">
        <v>2</v>
      </c>
      <c r="N1349" s="7">
        <v>123.58</v>
      </c>
      <c r="O1349" s="8">
        <v>0.1</v>
      </c>
      <c r="P1349" s="7">
        <v>68.739999999999995</v>
      </c>
      <c r="Q1349" s="7">
        <f t="shared" si="84"/>
        <v>222.44399999999999</v>
      </c>
      <c r="R1349" s="7">
        <f t="shared" si="85"/>
        <v>137.47999999999999</v>
      </c>
      <c r="S1349" s="7">
        <f t="shared" si="86"/>
        <v>84.963999999999999</v>
      </c>
      <c r="T1349" s="9">
        <f t="shared" si="87"/>
        <v>0.3819568071065077</v>
      </c>
      <c r="U1349" s="10">
        <f>YEAR(SalesDataTable[[#This Row],[Order Date]])</f>
        <v>2026</v>
      </c>
      <c r="V1349" s="9" t="str">
        <f>"Q"&amp;ROUNDUP(MONTH(SalesDataTable[[#This Row],[Order Date]])/3,0)</f>
        <v>Q3</v>
      </c>
      <c r="W1349" s="6">
        <f>MONTH(SalesDataTable[[#This Row],[Order Date]])</f>
        <v>7</v>
      </c>
      <c r="X1349" s="9" t="str">
        <f>TEXT(SalesDataTable[[#This Row],[Order Date]],"mmm")</f>
        <v>Jul</v>
      </c>
    </row>
    <row r="1350" spans="1:24" ht="15.5">
      <c r="A1350" s="3">
        <v>884</v>
      </c>
      <c r="B1350" s="4">
        <v>46216</v>
      </c>
      <c r="C1350" s="12">
        <f>YEAR(SalesDataTable[[#This Row],[Order Date]])</f>
        <v>2026</v>
      </c>
      <c r="D1350" s="15" t="str">
        <f>"Q"&amp;ROUNDUP(MONTH(SalesDataTable[[#This Row],[Order Date]])/3,0)</f>
        <v>Q3</v>
      </c>
      <c r="E1350" s="12">
        <f>MONTH(SalesDataTable[[#This Row],[Order Date]])</f>
        <v>7</v>
      </c>
      <c r="F1350" s="12" t="str">
        <f>TEXT(SalesDataTable[[#This Row],[Order Date]], "mmm")</f>
        <v>Jul</v>
      </c>
      <c r="G1350" s="5" t="s">
        <v>20</v>
      </c>
      <c r="H1350" s="5" t="s">
        <v>47</v>
      </c>
      <c r="I1350" s="5" t="s">
        <v>19</v>
      </c>
      <c r="J1350" s="5" t="s">
        <v>3</v>
      </c>
      <c r="K1350" s="5" t="s">
        <v>4</v>
      </c>
      <c r="L1350" s="5" t="s">
        <v>30</v>
      </c>
      <c r="M1350" s="6">
        <v>1</v>
      </c>
      <c r="N1350" s="7">
        <v>103.61</v>
      </c>
      <c r="O1350" s="8">
        <v>0</v>
      </c>
      <c r="P1350" s="7">
        <v>51.84</v>
      </c>
      <c r="Q1350" s="7">
        <f t="shared" si="84"/>
        <v>103.61</v>
      </c>
      <c r="R1350" s="7">
        <f t="shared" si="85"/>
        <v>51.84</v>
      </c>
      <c r="S1350" s="7">
        <f t="shared" si="86"/>
        <v>51.769999999999996</v>
      </c>
      <c r="T1350" s="9">
        <f t="shared" si="87"/>
        <v>0.49966219476884466</v>
      </c>
      <c r="U1350" s="10">
        <f>YEAR(SalesDataTable[[#This Row],[Order Date]])</f>
        <v>2026</v>
      </c>
      <c r="V1350" s="9" t="str">
        <f>"Q"&amp;ROUNDUP(MONTH(SalesDataTable[[#This Row],[Order Date]])/3,0)</f>
        <v>Q3</v>
      </c>
      <c r="W1350" s="6">
        <f>MONTH(SalesDataTable[[#This Row],[Order Date]])</f>
        <v>7</v>
      </c>
      <c r="X1350" s="9" t="str">
        <f>TEXT(SalesDataTable[[#This Row],[Order Date]],"mmm")</f>
        <v>Jul</v>
      </c>
    </row>
    <row r="1351" spans="1:24" ht="15.5">
      <c r="A1351" s="3">
        <v>1025</v>
      </c>
      <c r="B1351" s="4">
        <v>46216</v>
      </c>
      <c r="C1351" s="12">
        <f>YEAR(SalesDataTable[[#This Row],[Order Date]])</f>
        <v>2026</v>
      </c>
      <c r="D1351" s="15" t="str">
        <f>"Q"&amp;ROUNDUP(MONTH(SalesDataTable[[#This Row],[Order Date]])/3,0)</f>
        <v>Q3</v>
      </c>
      <c r="E1351" s="12">
        <f>MONTH(SalesDataTable[[#This Row],[Order Date]])</f>
        <v>7</v>
      </c>
      <c r="F1351" s="12" t="str">
        <f>TEXT(SalesDataTable[[#This Row],[Order Date]], "mmm")</f>
        <v>Jul</v>
      </c>
      <c r="G1351" s="5" t="s">
        <v>11</v>
      </c>
      <c r="H1351" s="5" t="s">
        <v>12</v>
      </c>
      <c r="I1351" s="5" t="s">
        <v>19</v>
      </c>
      <c r="J1351" s="5" t="s">
        <v>3</v>
      </c>
      <c r="K1351" s="5" t="s">
        <v>9</v>
      </c>
      <c r="L1351" s="5" t="s">
        <v>17</v>
      </c>
      <c r="M1351" s="6">
        <v>2</v>
      </c>
      <c r="N1351" s="7">
        <v>145.75</v>
      </c>
      <c r="O1351" s="8">
        <v>0.05</v>
      </c>
      <c r="P1351" s="7">
        <v>79.319999999999993</v>
      </c>
      <c r="Q1351" s="7">
        <f t="shared" si="84"/>
        <v>276.92500000000001</v>
      </c>
      <c r="R1351" s="7">
        <f t="shared" si="85"/>
        <v>158.63999999999999</v>
      </c>
      <c r="S1351" s="7">
        <f t="shared" si="86"/>
        <v>118.28500000000003</v>
      </c>
      <c r="T1351" s="9">
        <f t="shared" si="87"/>
        <v>0.42713731154644768</v>
      </c>
      <c r="U1351" s="10">
        <f>YEAR(SalesDataTable[[#This Row],[Order Date]])</f>
        <v>2026</v>
      </c>
      <c r="V1351" s="9" t="str">
        <f>"Q"&amp;ROUNDUP(MONTH(SalesDataTable[[#This Row],[Order Date]])/3,0)</f>
        <v>Q3</v>
      </c>
      <c r="W1351" s="6">
        <f>MONTH(SalesDataTable[[#This Row],[Order Date]])</f>
        <v>7</v>
      </c>
      <c r="X1351" s="9" t="str">
        <f>TEXT(SalesDataTable[[#This Row],[Order Date]],"mmm")</f>
        <v>Jul</v>
      </c>
    </row>
    <row r="1352" spans="1:24" ht="15.5">
      <c r="A1352" s="3">
        <v>1279</v>
      </c>
      <c r="B1352" s="4">
        <v>46216</v>
      </c>
      <c r="C1352" s="12">
        <f>YEAR(SalesDataTable[[#This Row],[Order Date]])</f>
        <v>2026</v>
      </c>
      <c r="D1352" s="15" t="str">
        <f>"Q"&amp;ROUNDUP(MONTH(SalesDataTable[[#This Row],[Order Date]])/3,0)</f>
        <v>Q3</v>
      </c>
      <c r="E1352" s="12">
        <f>MONTH(SalesDataTable[[#This Row],[Order Date]])</f>
        <v>7</v>
      </c>
      <c r="F1352" s="12" t="str">
        <f>TEXT(SalesDataTable[[#This Row],[Order Date]], "mmm")</f>
        <v>Jul</v>
      </c>
      <c r="G1352" s="5" t="s">
        <v>20</v>
      </c>
      <c r="H1352" s="5" t="s">
        <v>33</v>
      </c>
      <c r="I1352" s="5" t="s">
        <v>28</v>
      </c>
      <c r="J1352" s="5" t="s">
        <v>13</v>
      </c>
      <c r="K1352" s="5" t="s">
        <v>23</v>
      </c>
      <c r="L1352" s="5" t="s">
        <v>29</v>
      </c>
      <c r="M1352" s="6">
        <v>2</v>
      </c>
      <c r="N1352" s="7">
        <v>193.76</v>
      </c>
      <c r="O1352" s="8">
        <v>0.1</v>
      </c>
      <c r="P1352" s="7">
        <v>104.66</v>
      </c>
      <c r="Q1352" s="7">
        <f t="shared" si="84"/>
        <v>348.76799999999997</v>
      </c>
      <c r="R1352" s="7">
        <f t="shared" si="85"/>
        <v>209.32</v>
      </c>
      <c r="S1352" s="7">
        <f t="shared" si="86"/>
        <v>139.44799999999998</v>
      </c>
      <c r="T1352" s="9">
        <f t="shared" si="87"/>
        <v>0.39983025965684921</v>
      </c>
      <c r="U1352" s="10">
        <f>YEAR(SalesDataTable[[#This Row],[Order Date]])</f>
        <v>2026</v>
      </c>
      <c r="V1352" s="9" t="str">
        <f>"Q"&amp;ROUNDUP(MONTH(SalesDataTable[[#This Row],[Order Date]])/3,0)</f>
        <v>Q3</v>
      </c>
      <c r="W1352" s="6">
        <f>MONTH(SalesDataTable[[#This Row],[Order Date]])</f>
        <v>7</v>
      </c>
      <c r="X1352" s="9" t="str">
        <f>TEXT(SalesDataTable[[#This Row],[Order Date]],"mmm")</f>
        <v>Jul</v>
      </c>
    </row>
    <row r="1353" spans="1:24" ht="15.5">
      <c r="A1353" s="3">
        <v>1534</v>
      </c>
      <c r="B1353" s="4">
        <v>46216</v>
      </c>
      <c r="C1353" s="12">
        <f>YEAR(SalesDataTable[[#This Row],[Order Date]])</f>
        <v>2026</v>
      </c>
      <c r="D1353" s="15" t="str">
        <f>"Q"&amp;ROUNDUP(MONTH(SalesDataTable[[#This Row],[Order Date]])/3,0)</f>
        <v>Q3</v>
      </c>
      <c r="E1353" s="12">
        <f>MONTH(SalesDataTable[[#This Row],[Order Date]])</f>
        <v>7</v>
      </c>
      <c r="F1353" s="12" t="str">
        <f>TEXT(SalesDataTable[[#This Row],[Order Date]], "mmm")</f>
        <v>Jul</v>
      </c>
      <c r="G1353" s="5" t="s">
        <v>11</v>
      </c>
      <c r="H1353" s="5" t="s">
        <v>52</v>
      </c>
      <c r="I1353" s="5" t="s">
        <v>2</v>
      </c>
      <c r="J1353" s="5" t="s">
        <v>3</v>
      </c>
      <c r="K1353" s="5" t="s">
        <v>9</v>
      </c>
      <c r="L1353" s="5" t="s">
        <v>17</v>
      </c>
      <c r="M1353" s="6">
        <v>2</v>
      </c>
      <c r="N1353" s="7">
        <v>146.09</v>
      </c>
      <c r="O1353" s="8">
        <v>0.1</v>
      </c>
      <c r="P1353" s="7">
        <v>79.36</v>
      </c>
      <c r="Q1353" s="7">
        <f t="shared" si="84"/>
        <v>262.96199999999999</v>
      </c>
      <c r="R1353" s="7">
        <f t="shared" si="85"/>
        <v>158.72</v>
      </c>
      <c r="S1353" s="7">
        <f t="shared" si="86"/>
        <v>104.24199999999999</v>
      </c>
      <c r="T1353" s="9">
        <f t="shared" si="87"/>
        <v>0.39641469109605187</v>
      </c>
      <c r="U1353" s="10">
        <f>YEAR(SalesDataTable[[#This Row],[Order Date]])</f>
        <v>2026</v>
      </c>
      <c r="V1353" s="9" t="str">
        <f>"Q"&amp;ROUNDUP(MONTH(SalesDataTable[[#This Row],[Order Date]])/3,0)</f>
        <v>Q3</v>
      </c>
      <c r="W1353" s="6">
        <f>MONTH(SalesDataTable[[#This Row],[Order Date]])</f>
        <v>7</v>
      </c>
      <c r="X1353" s="9" t="str">
        <f>TEXT(SalesDataTable[[#This Row],[Order Date]],"mmm")</f>
        <v>Jul</v>
      </c>
    </row>
    <row r="1354" spans="1:24" ht="15.5">
      <c r="A1354" s="3">
        <v>2147</v>
      </c>
      <c r="B1354" s="4">
        <v>46216</v>
      </c>
      <c r="C1354" s="12">
        <f>YEAR(SalesDataTable[[#This Row],[Order Date]])</f>
        <v>2026</v>
      </c>
      <c r="D1354" s="15" t="str">
        <f>"Q"&amp;ROUNDUP(MONTH(SalesDataTable[[#This Row],[Order Date]])/3,0)</f>
        <v>Q3</v>
      </c>
      <c r="E1354" s="12">
        <f>MONTH(SalesDataTable[[#This Row],[Order Date]])</f>
        <v>7</v>
      </c>
      <c r="F1354" s="12" t="str">
        <f>TEXT(SalesDataTable[[#This Row],[Order Date]], "mmm")</f>
        <v>Jul</v>
      </c>
      <c r="G1354" s="5" t="s">
        <v>6</v>
      </c>
      <c r="H1354" s="5" t="s">
        <v>49</v>
      </c>
      <c r="I1354" s="5" t="s">
        <v>19</v>
      </c>
      <c r="J1354" s="5" t="s">
        <v>13</v>
      </c>
      <c r="K1354" s="5" t="s">
        <v>14</v>
      </c>
      <c r="L1354" s="5" t="s">
        <v>44</v>
      </c>
      <c r="M1354" s="6">
        <v>1</v>
      </c>
      <c r="N1354" s="7">
        <v>131.91999999999999</v>
      </c>
      <c r="O1354" s="8">
        <v>0</v>
      </c>
      <c r="P1354" s="7">
        <v>66.19</v>
      </c>
      <c r="Q1354" s="7">
        <f t="shared" si="84"/>
        <v>131.91999999999999</v>
      </c>
      <c r="R1354" s="7">
        <f t="shared" si="85"/>
        <v>66.19</v>
      </c>
      <c r="S1354" s="7">
        <f t="shared" si="86"/>
        <v>65.72999999999999</v>
      </c>
      <c r="T1354" s="9">
        <f t="shared" si="87"/>
        <v>0.49825651910248631</v>
      </c>
      <c r="U1354" s="10">
        <f>YEAR(SalesDataTable[[#This Row],[Order Date]])</f>
        <v>2026</v>
      </c>
      <c r="V1354" s="9" t="str">
        <f>"Q"&amp;ROUNDUP(MONTH(SalesDataTable[[#This Row],[Order Date]])/3,0)</f>
        <v>Q3</v>
      </c>
      <c r="W1354" s="6">
        <f>MONTH(SalesDataTable[[#This Row],[Order Date]])</f>
        <v>7</v>
      </c>
      <c r="X1354" s="9" t="str">
        <f>TEXT(SalesDataTable[[#This Row],[Order Date]],"mmm")</f>
        <v>Jul</v>
      </c>
    </row>
    <row r="1355" spans="1:24" ht="15.5">
      <c r="A1355" s="3">
        <v>2385</v>
      </c>
      <c r="B1355" s="4">
        <v>46216</v>
      </c>
      <c r="C1355" s="12">
        <f>YEAR(SalesDataTable[[#This Row],[Order Date]])</f>
        <v>2026</v>
      </c>
      <c r="D1355" s="15" t="str">
        <f>"Q"&amp;ROUNDUP(MONTH(SalesDataTable[[#This Row],[Order Date]])/3,0)</f>
        <v>Q3</v>
      </c>
      <c r="E1355" s="12">
        <f>MONTH(SalesDataTable[[#This Row],[Order Date]])</f>
        <v>7</v>
      </c>
      <c r="F1355" s="12" t="str">
        <f>TEXT(SalesDataTable[[#This Row],[Order Date]], "mmm")</f>
        <v>Jul</v>
      </c>
      <c r="G1355" s="5" t="s">
        <v>6</v>
      </c>
      <c r="H1355" s="5" t="s">
        <v>41</v>
      </c>
      <c r="I1355" s="5" t="s">
        <v>8</v>
      </c>
      <c r="J1355" s="5" t="s">
        <v>16</v>
      </c>
      <c r="K1355" s="5" t="s">
        <v>23</v>
      </c>
      <c r="L1355" s="5" t="s">
        <v>40</v>
      </c>
      <c r="M1355" s="6">
        <v>6</v>
      </c>
      <c r="N1355" s="7">
        <v>83.28</v>
      </c>
      <c r="O1355" s="8">
        <v>0.15</v>
      </c>
      <c r="P1355" s="7">
        <v>38.76</v>
      </c>
      <c r="Q1355" s="7">
        <f t="shared" si="84"/>
        <v>424.72800000000001</v>
      </c>
      <c r="R1355" s="7">
        <f t="shared" si="85"/>
        <v>232.56</v>
      </c>
      <c r="S1355" s="7">
        <f t="shared" si="86"/>
        <v>192.16800000000001</v>
      </c>
      <c r="T1355" s="9">
        <f t="shared" si="87"/>
        <v>0.45244956772334294</v>
      </c>
      <c r="U1355" s="10">
        <f>YEAR(SalesDataTable[[#This Row],[Order Date]])</f>
        <v>2026</v>
      </c>
      <c r="V1355" s="9" t="str">
        <f>"Q"&amp;ROUNDUP(MONTH(SalesDataTable[[#This Row],[Order Date]])/3,0)</f>
        <v>Q3</v>
      </c>
      <c r="W1355" s="6">
        <f>MONTH(SalesDataTable[[#This Row],[Order Date]])</f>
        <v>7</v>
      </c>
      <c r="X1355" s="9" t="str">
        <f>TEXT(SalesDataTable[[#This Row],[Order Date]],"mmm")</f>
        <v>Jul</v>
      </c>
    </row>
    <row r="1356" spans="1:24" ht="15.5">
      <c r="A1356" s="3">
        <v>2517</v>
      </c>
      <c r="B1356" s="4">
        <v>46216</v>
      </c>
      <c r="C1356" s="12">
        <f>YEAR(SalesDataTable[[#This Row],[Order Date]])</f>
        <v>2026</v>
      </c>
      <c r="D1356" s="15" t="str">
        <f>"Q"&amp;ROUNDUP(MONTH(SalesDataTable[[#This Row],[Order Date]])/3,0)</f>
        <v>Q3</v>
      </c>
      <c r="E1356" s="12">
        <f>MONTH(SalesDataTable[[#This Row],[Order Date]])</f>
        <v>7</v>
      </c>
      <c r="F1356" s="12" t="str">
        <f>TEXT(SalesDataTable[[#This Row],[Order Date]], "mmm")</f>
        <v>Jul</v>
      </c>
      <c r="G1356" s="5" t="s">
        <v>6</v>
      </c>
      <c r="H1356" s="5" t="s">
        <v>27</v>
      </c>
      <c r="I1356" s="5" t="s">
        <v>2</v>
      </c>
      <c r="J1356" s="5" t="s">
        <v>13</v>
      </c>
      <c r="K1356" s="5" t="s">
        <v>14</v>
      </c>
      <c r="L1356" s="5" t="s">
        <v>15</v>
      </c>
      <c r="M1356" s="6">
        <v>1</v>
      </c>
      <c r="N1356" s="7">
        <v>36.479999999999997</v>
      </c>
      <c r="O1356" s="8">
        <v>0.05</v>
      </c>
      <c r="P1356" s="7">
        <v>13.22</v>
      </c>
      <c r="Q1356" s="7">
        <f t="shared" si="84"/>
        <v>34.655999999999999</v>
      </c>
      <c r="R1356" s="7">
        <f t="shared" si="85"/>
        <v>13.22</v>
      </c>
      <c r="S1356" s="7">
        <f t="shared" si="86"/>
        <v>21.436</v>
      </c>
      <c r="T1356" s="9">
        <f t="shared" si="87"/>
        <v>0.61853647276084955</v>
      </c>
      <c r="U1356" s="10">
        <f>YEAR(SalesDataTable[[#This Row],[Order Date]])</f>
        <v>2026</v>
      </c>
      <c r="V1356" s="9" t="str">
        <f>"Q"&amp;ROUNDUP(MONTH(SalesDataTable[[#This Row],[Order Date]])/3,0)</f>
        <v>Q3</v>
      </c>
      <c r="W1356" s="6">
        <f>MONTH(SalesDataTable[[#This Row],[Order Date]])</f>
        <v>7</v>
      </c>
      <c r="X1356" s="9" t="str">
        <f>TEXT(SalesDataTable[[#This Row],[Order Date]],"mmm")</f>
        <v>Jul</v>
      </c>
    </row>
    <row r="1357" spans="1:24" ht="15.5">
      <c r="A1357" s="3">
        <v>2746</v>
      </c>
      <c r="B1357" s="4">
        <v>46216</v>
      </c>
      <c r="C1357" s="12">
        <f>YEAR(SalesDataTable[[#This Row],[Order Date]])</f>
        <v>2026</v>
      </c>
      <c r="D1357" s="15" t="str">
        <f>"Q"&amp;ROUNDUP(MONTH(SalesDataTable[[#This Row],[Order Date]])/3,0)</f>
        <v>Q3</v>
      </c>
      <c r="E1357" s="12">
        <f>MONTH(SalesDataTable[[#This Row],[Order Date]])</f>
        <v>7</v>
      </c>
      <c r="F1357" s="12" t="str">
        <f>TEXT(SalesDataTable[[#This Row],[Order Date]], "mmm")</f>
        <v>Jul</v>
      </c>
      <c r="G1357" s="5" t="s">
        <v>0</v>
      </c>
      <c r="H1357" s="5" t="s">
        <v>1</v>
      </c>
      <c r="I1357" s="5" t="s">
        <v>19</v>
      </c>
      <c r="J1357" s="5" t="s">
        <v>13</v>
      </c>
      <c r="K1357" s="5" t="s">
        <v>9</v>
      </c>
      <c r="L1357" s="5" t="s">
        <v>37</v>
      </c>
      <c r="M1357" s="6">
        <v>3</v>
      </c>
      <c r="N1357" s="7">
        <v>155.44</v>
      </c>
      <c r="O1357" s="8">
        <v>0.05</v>
      </c>
      <c r="P1357" s="7">
        <v>79.95</v>
      </c>
      <c r="Q1357" s="7">
        <f t="shared" si="84"/>
        <v>443.00399999999996</v>
      </c>
      <c r="R1357" s="7">
        <f t="shared" si="85"/>
        <v>239.85000000000002</v>
      </c>
      <c r="S1357" s="7">
        <f t="shared" si="86"/>
        <v>203.15399999999994</v>
      </c>
      <c r="T1357" s="9">
        <f t="shared" si="87"/>
        <v>0.45858276674702703</v>
      </c>
      <c r="U1357" s="10">
        <f>YEAR(SalesDataTable[[#This Row],[Order Date]])</f>
        <v>2026</v>
      </c>
      <c r="V1357" s="9" t="str">
        <f>"Q"&amp;ROUNDUP(MONTH(SalesDataTable[[#This Row],[Order Date]])/3,0)</f>
        <v>Q3</v>
      </c>
      <c r="W1357" s="6">
        <f>MONTH(SalesDataTable[[#This Row],[Order Date]])</f>
        <v>7</v>
      </c>
      <c r="X1357" s="9" t="str">
        <f>TEXT(SalesDataTable[[#This Row],[Order Date]],"mmm")</f>
        <v>Jul</v>
      </c>
    </row>
    <row r="1358" spans="1:24" ht="15.5">
      <c r="A1358" s="3">
        <v>3297</v>
      </c>
      <c r="B1358" s="4">
        <v>46216</v>
      </c>
      <c r="C1358" s="12">
        <f>YEAR(SalesDataTable[[#This Row],[Order Date]])</f>
        <v>2026</v>
      </c>
      <c r="D1358" s="15" t="str">
        <f>"Q"&amp;ROUNDUP(MONTH(SalesDataTable[[#This Row],[Order Date]])/3,0)</f>
        <v>Q3</v>
      </c>
      <c r="E1358" s="12">
        <f>MONTH(SalesDataTable[[#This Row],[Order Date]])</f>
        <v>7</v>
      </c>
      <c r="F1358" s="12" t="str">
        <f>TEXT(SalesDataTable[[#This Row],[Order Date]], "mmm")</f>
        <v>Jul</v>
      </c>
      <c r="G1358" s="5" t="s">
        <v>0</v>
      </c>
      <c r="H1358" s="5" t="s">
        <v>50</v>
      </c>
      <c r="I1358" s="5" t="s">
        <v>8</v>
      </c>
      <c r="J1358" s="5" t="s">
        <v>3</v>
      </c>
      <c r="K1358" s="5" t="s">
        <v>34</v>
      </c>
      <c r="L1358" s="5" t="s">
        <v>35</v>
      </c>
      <c r="M1358" s="6">
        <v>6</v>
      </c>
      <c r="N1358" s="7">
        <v>40.58</v>
      </c>
      <c r="O1358" s="8">
        <v>0.15</v>
      </c>
      <c r="P1358" s="7">
        <v>15.06</v>
      </c>
      <c r="Q1358" s="7">
        <f t="shared" si="84"/>
        <v>206.958</v>
      </c>
      <c r="R1358" s="7">
        <f t="shared" si="85"/>
        <v>90.36</v>
      </c>
      <c r="S1358" s="7">
        <f t="shared" si="86"/>
        <v>116.598</v>
      </c>
      <c r="T1358" s="9">
        <f t="shared" si="87"/>
        <v>0.5633896732670397</v>
      </c>
      <c r="U1358" s="10">
        <f>YEAR(SalesDataTable[[#This Row],[Order Date]])</f>
        <v>2026</v>
      </c>
      <c r="V1358" s="9" t="str">
        <f>"Q"&amp;ROUNDUP(MONTH(SalesDataTable[[#This Row],[Order Date]])/3,0)</f>
        <v>Q3</v>
      </c>
      <c r="W1358" s="6">
        <f>MONTH(SalesDataTable[[#This Row],[Order Date]])</f>
        <v>7</v>
      </c>
      <c r="X1358" s="9" t="str">
        <f>TEXT(SalesDataTable[[#This Row],[Order Date]],"mmm")</f>
        <v>Jul</v>
      </c>
    </row>
    <row r="1359" spans="1:24" ht="15.5">
      <c r="A1359" s="3">
        <v>772</v>
      </c>
      <c r="B1359" s="4">
        <v>46217</v>
      </c>
      <c r="C1359" s="12">
        <f>YEAR(SalesDataTable[[#This Row],[Order Date]])</f>
        <v>2026</v>
      </c>
      <c r="D1359" s="15" t="str">
        <f>"Q"&amp;ROUNDUP(MONTH(SalesDataTable[[#This Row],[Order Date]])/3,0)</f>
        <v>Q3</v>
      </c>
      <c r="E1359" s="12">
        <f>MONTH(SalesDataTable[[#This Row],[Order Date]])</f>
        <v>7</v>
      </c>
      <c r="F1359" s="12" t="str">
        <f>TEXT(SalesDataTable[[#This Row],[Order Date]], "mmm")</f>
        <v>Jul</v>
      </c>
      <c r="G1359" s="5" t="s">
        <v>20</v>
      </c>
      <c r="H1359" s="5" t="s">
        <v>47</v>
      </c>
      <c r="I1359" s="5" t="s">
        <v>2</v>
      </c>
      <c r="J1359" s="5" t="s">
        <v>3</v>
      </c>
      <c r="K1359" s="5" t="s">
        <v>4</v>
      </c>
      <c r="L1359" s="5" t="s">
        <v>30</v>
      </c>
      <c r="M1359" s="6">
        <v>2</v>
      </c>
      <c r="N1359" s="7">
        <v>101.03</v>
      </c>
      <c r="O1359" s="8">
        <v>0.1</v>
      </c>
      <c r="P1359" s="7">
        <v>50.98</v>
      </c>
      <c r="Q1359" s="7">
        <f t="shared" si="84"/>
        <v>181.85400000000001</v>
      </c>
      <c r="R1359" s="7">
        <f t="shared" si="85"/>
        <v>101.96</v>
      </c>
      <c r="S1359" s="7">
        <f t="shared" si="86"/>
        <v>79.89400000000002</v>
      </c>
      <c r="T1359" s="9">
        <f t="shared" si="87"/>
        <v>0.43933045190097558</v>
      </c>
      <c r="U1359" s="10">
        <f>YEAR(SalesDataTable[[#This Row],[Order Date]])</f>
        <v>2026</v>
      </c>
      <c r="V1359" s="9" t="str">
        <f>"Q"&amp;ROUNDUP(MONTH(SalesDataTable[[#This Row],[Order Date]])/3,0)</f>
        <v>Q3</v>
      </c>
      <c r="W1359" s="6">
        <f>MONTH(SalesDataTable[[#This Row],[Order Date]])</f>
        <v>7</v>
      </c>
      <c r="X1359" s="9" t="str">
        <f>TEXT(SalesDataTable[[#This Row],[Order Date]],"mmm")</f>
        <v>Jul</v>
      </c>
    </row>
    <row r="1360" spans="1:24" ht="15.5">
      <c r="A1360" s="3">
        <v>838</v>
      </c>
      <c r="B1360" s="4">
        <v>46217</v>
      </c>
      <c r="C1360" s="12">
        <f>YEAR(SalesDataTable[[#This Row],[Order Date]])</f>
        <v>2026</v>
      </c>
      <c r="D1360" s="15" t="str">
        <f>"Q"&amp;ROUNDUP(MONTH(SalesDataTable[[#This Row],[Order Date]])/3,0)</f>
        <v>Q3</v>
      </c>
      <c r="E1360" s="12">
        <f>MONTH(SalesDataTable[[#This Row],[Order Date]])</f>
        <v>7</v>
      </c>
      <c r="F1360" s="12" t="str">
        <f>TEXT(SalesDataTable[[#This Row],[Order Date]], "mmm")</f>
        <v>Jul</v>
      </c>
      <c r="G1360" s="5" t="s">
        <v>0</v>
      </c>
      <c r="H1360" s="5" t="s">
        <v>36</v>
      </c>
      <c r="I1360" s="5" t="s">
        <v>19</v>
      </c>
      <c r="J1360" s="5" t="s">
        <v>3</v>
      </c>
      <c r="K1360" s="5" t="s">
        <v>23</v>
      </c>
      <c r="L1360" s="5" t="s">
        <v>40</v>
      </c>
      <c r="M1360" s="6">
        <v>1</v>
      </c>
      <c r="N1360" s="7">
        <v>80.150000000000006</v>
      </c>
      <c r="O1360" s="8">
        <v>0.05</v>
      </c>
      <c r="P1360" s="7">
        <v>38.89</v>
      </c>
      <c r="Q1360" s="7">
        <f t="shared" si="84"/>
        <v>76.142499999999998</v>
      </c>
      <c r="R1360" s="7">
        <f t="shared" si="85"/>
        <v>38.89</v>
      </c>
      <c r="S1360" s="7">
        <f t="shared" si="86"/>
        <v>37.252499999999998</v>
      </c>
      <c r="T1360" s="9">
        <f t="shared" si="87"/>
        <v>0.48924713530551267</v>
      </c>
      <c r="U1360" s="10">
        <f>YEAR(SalesDataTable[[#This Row],[Order Date]])</f>
        <v>2026</v>
      </c>
      <c r="V1360" s="9" t="str">
        <f>"Q"&amp;ROUNDUP(MONTH(SalesDataTable[[#This Row],[Order Date]])/3,0)</f>
        <v>Q3</v>
      </c>
      <c r="W1360" s="6">
        <f>MONTH(SalesDataTable[[#This Row],[Order Date]])</f>
        <v>7</v>
      </c>
      <c r="X1360" s="9" t="str">
        <f>TEXT(SalesDataTable[[#This Row],[Order Date]],"mmm")</f>
        <v>Jul</v>
      </c>
    </row>
    <row r="1361" spans="1:24" ht="15.5">
      <c r="A1361" s="3">
        <v>1144</v>
      </c>
      <c r="B1361" s="4">
        <v>46217</v>
      </c>
      <c r="C1361" s="12">
        <f>YEAR(SalesDataTable[[#This Row],[Order Date]])</f>
        <v>2026</v>
      </c>
      <c r="D1361" s="15" t="str">
        <f>"Q"&amp;ROUNDUP(MONTH(SalesDataTable[[#This Row],[Order Date]])/3,0)</f>
        <v>Q3</v>
      </c>
      <c r="E1361" s="12">
        <f>MONTH(SalesDataTable[[#This Row],[Order Date]])</f>
        <v>7</v>
      </c>
      <c r="F1361" s="12" t="str">
        <f>TEXT(SalesDataTable[[#This Row],[Order Date]], "mmm")</f>
        <v>Jul</v>
      </c>
      <c r="G1361" s="5" t="s">
        <v>11</v>
      </c>
      <c r="H1361" s="5" t="s">
        <v>12</v>
      </c>
      <c r="I1361" s="5" t="s">
        <v>19</v>
      </c>
      <c r="J1361" s="5" t="s">
        <v>13</v>
      </c>
      <c r="K1361" s="5" t="s">
        <v>23</v>
      </c>
      <c r="L1361" s="5" t="s">
        <v>40</v>
      </c>
      <c r="M1361" s="6">
        <v>1</v>
      </c>
      <c r="N1361" s="7">
        <v>83.74</v>
      </c>
      <c r="O1361" s="8">
        <v>0</v>
      </c>
      <c r="P1361" s="7">
        <v>38.96</v>
      </c>
      <c r="Q1361" s="7">
        <f t="shared" si="84"/>
        <v>83.74</v>
      </c>
      <c r="R1361" s="7">
        <f t="shared" si="85"/>
        <v>38.96</v>
      </c>
      <c r="S1361" s="7">
        <f t="shared" si="86"/>
        <v>44.779999999999994</v>
      </c>
      <c r="T1361" s="9">
        <f t="shared" si="87"/>
        <v>0.53475041796035339</v>
      </c>
      <c r="U1361" s="10">
        <f>YEAR(SalesDataTable[[#This Row],[Order Date]])</f>
        <v>2026</v>
      </c>
      <c r="V1361" s="9" t="str">
        <f>"Q"&amp;ROUNDUP(MONTH(SalesDataTable[[#This Row],[Order Date]])/3,0)</f>
        <v>Q3</v>
      </c>
      <c r="W1361" s="6">
        <f>MONTH(SalesDataTable[[#This Row],[Order Date]])</f>
        <v>7</v>
      </c>
      <c r="X1361" s="9" t="str">
        <f>TEXT(SalesDataTable[[#This Row],[Order Date]],"mmm")</f>
        <v>Jul</v>
      </c>
    </row>
    <row r="1362" spans="1:24" ht="15.5">
      <c r="A1362" s="3">
        <v>1686</v>
      </c>
      <c r="B1362" s="4">
        <v>46217</v>
      </c>
      <c r="C1362" s="12">
        <f>YEAR(SalesDataTable[[#This Row],[Order Date]])</f>
        <v>2026</v>
      </c>
      <c r="D1362" s="15" t="str">
        <f>"Q"&amp;ROUNDUP(MONTH(SalesDataTable[[#This Row],[Order Date]])/3,0)</f>
        <v>Q3</v>
      </c>
      <c r="E1362" s="12">
        <f>MONTH(SalesDataTable[[#This Row],[Order Date]])</f>
        <v>7</v>
      </c>
      <c r="F1362" s="12" t="str">
        <f>TEXT(SalesDataTable[[#This Row],[Order Date]], "mmm")</f>
        <v>Jul</v>
      </c>
      <c r="G1362" s="5" t="s">
        <v>11</v>
      </c>
      <c r="H1362" s="5" t="s">
        <v>25</v>
      </c>
      <c r="I1362" s="5" t="s">
        <v>8</v>
      </c>
      <c r="J1362" s="5" t="s">
        <v>3</v>
      </c>
      <c r="K1362" s="5" t="s">
        <v>14</v>
      </c>
      <c r="L1362" s="5" t="s">
        <v>15</v>
      </c>
      <c r="M1362" s="6">
        <v>8</v>
      </c>
      <c r="N1362" s="7">
        <v>35.75</v>
      </c>
      <c r="O1362" s="8">
        <v>0.15</v>
      </c>
      <c r="P1362" s="7">
        <v>13.56</v>
      </c>
      <c r="Q1362" s="7">
        <f t="shared" si="84"/>
        <v>243.1</v>
      </c>
      <c r="R1362" s="7">
        <f t="shared" si="85"/>
        <v>108.48</v>
      </c>
      <c r="S1362" s="7">
        <f t="shared" si="86"/>
        <v>134.62</v>
      </c>
      <c r="T1362" s="9">
        <f t="shared" si="87"/>
        <v>0.55376388317564795</v>
      </c>
      <c r="U1362" s="10">
        <f>YEAR(SalesDataTable[[#This Row],[Order Date]])</f>
        <v>2026</v>
      </c>
      <c r="V1362" s="9" t="str">
        <f>"Q"&amp;ROUNDUP(MONTH(SalesDataTable[[#This Row],[Order Date]])/3,0)</f>
        <v>Q3</v>
      </c>
      <c r="W1362" s="6">
        <f>MONTH(SalesDataTable[[#This Row],[Order Date]])</f>
        <v>7</v>
      </c>
      <c r="X1362" s="9" t="str">
        <f>TEXT(SalesDataTable[[#This Row],[Order Date]],"mmm")</f>
        <v>Jul</v>
      </c>
    </row>
    <row r="1363" spans="1:24" ht="15.5">
      <c r="A1363" s="3">
        <v>2823</v>
      </c>
      <c r="B1363" s="4">
        <v>46217</v>
      </c>
      <c r="C1363" s="12">
        <f>YEAR(SalesDataTable[[#This Row],[Order Date]])</f>
        <v>2026</v>
      </c>
      <c r="D1363" s="15" t="str">
        <f>"Q"&amp;ROUNDUP(MONTH(SalesDataTable[[#This Row],[Order Date]])/3,0)</f>
        <v>Q3</v>
      </c>
      <c r="E1363" s="12">
        <f>MONTH(SalesDataTable[[#This Row],[Order Date]])</f>
        <v>7</v>
      </c>
      <c r="F1363" s="12" t="str">
        <f>TEXT(SalesDataTable[[#This Row],[Order Date]], "mmm")</f>
        <v>Jul</v>
      </c>
      <c r="G1363" s="5" t="s">
        <v>0</v>
      </c>
      <c r="H1363" s="5" t="s">
        <v>50</v>
      </c>
      <c r="I1363" s="5" t="s">
        <v>2</v>
      </c>
      <c r="J1363" s="5" t="s">
        <v>13</v>
      </c>
      <c r="K1363" s="5" t="s">
        <v>4</v>
      </c>
      <c r="L1363" s="5" t="s">
        <v>5</v>
      </c>
      <c r="M1363" s="6">
        <v>3</v>
      </c>
      <c r="N1363" s="7">
        <v>81.39</v>
      </c>
      <c r="O1363" s="8">
        <v>0</v>
      </c>
      <c r="P1363" s="7">
        <v>43.54</v>
      </c>
      <c r="Q1363" s="7">
        <f t="shared" si="84"/>
        <v>244.17000000000002</v>
      </c>
      <c r="R1363" s="7">
        <f t="shared" si="85"/>
        <v>130.62</v>
      </c>
      <c r="S1363" s="7">
        <f t="shared" si="86"/>
        <v>113.55000000000001</v>
      </c>
      <c r="T1363" s="9">
        <f t="shared" si="87"/>
        <v>0.46504484580415284</v>
      </c>
      <c r="U1363" s="10">
        <f>YEAR(SalesDataTable[[#This Row],[Order Date]])</f>
        <v>2026</v>
      </c>
      <c r="V1363" s="9" t="str">
        <f>"Q"&amp;ROUNDUP(MONTH(SalesDataTable[[#This Row],[Order Date]])/3,0)</f>
        <v>Q3</v>
      </c>
      <c r="W1363" s="6">
        <f>MONTH(SalesDataTable[[#This Row],[Order Date]])</f>
        <v>7</v>
      </c>
      <c r="X1363" s="9" t="str">
        <f>TEXT(SalesDataTable[[#This Row],[Order Date]],"mmm")</f>
        <v>Jul</v>
      </c>
    </row>
    <row r="1364" spans="1:24" ht="15.5">
      <c r="A1364" s="3">
        <v>2883</v>
      </c>
      <c r="B1364" s="4">
        <v>46217</v>
      </c>
      <c r="C1364" s="12">
        <f>YEAR(SalesDataTable[[#This Row],[Order Date]])</f>
        <v>2026</v>
      </c>
      <c r="D1364" s="15" t="str">
        <f>"Q"&amp;ROUNDUP(MONTH(SalesDataTable[[#This Row],[Order Date]])/3,0)</f>
        <v>Q3</v>
      </c>
      <c r="E1364" s="12">
        <f>MONTH(SalesDataTable[[#This Row],[Order Date]])</f>
        <v>7</v>
      </c>
      <c r="F1364" s="12" t="str">
        <f>TEXT(SalesDataTable[[#This Row],[Order Date]], "mmm")</f>
        <v>Jul</v>
      </c>
      <c r="G1364" s="5" t="s">
        <v>11</v>
      </c>
      <c r="H1364" s="5" t="s">
        <v>39</v>
      </c>
      <c r="I1364" s="5" t="s">
        <v>28</v>
      </c>
      <c r="J1364" s="5" t="s">
        <v>13</v>
      </c>
      <c r="K1364" s="5" t="s">
        <v>14</v>
      </c>
      <c r="L1364" s="5" t="s">
        <v>15</v>
      </c>
      <c r="M1364" s="6">
        <v>1</v>
      </c>
      <c r="N1364" s="7">
        <v>36.799999999999997</v>
      </c>
      <c r="O1364" s="8">
        <v>0</v>
      </c>
      <c r="P1364" s="7">
        <v>13.91</v>
      </c>
      <c r="Q1364" s="7">
        <f t="shared" si="84"/>
        <v>36.799999999999997</v>
      </c>
      <c r="R1364" s="7">
        <f t="shared" si="85"/>
        <v>13.91</v>
      </c>
      <c r="S1364" s="7">
        <f t="shared" si="86"/>
        <v>22.889999999999997</v>
      </c>
      <c r="T1364" s="9">
        <f t="shared" si="87"/>
        <v>0.62201086956521734</v>
      </c>
      <c r="U1364" s="10">
        <f>YEAR(SalesDataTable[[#This Row],[Order Date]])</f>
        <v>2026</v>
      </c>
      <c r="V1364" s="9" t="str">
        <f>"Q"&amp;ROUNDUP(MONTH(SalesDataTable[[#This Row],[Order Date]])/3,0)</f>
        <v>Q3</v>
      </c>
      <c r="W1364" s="6">
        <f>MONTH(SalesDataTable[[#This Row],[Order Date]])</f>
        <v>7</v>
      </c>
      <c r="X1364" s="9" t="str">
        <f>TEXT(SalesDataTable[[#This Row],[Order Date]],"mmm")</f>
        <v>Jul</v>
      </c>
    </row>
    <row r="1365" spans="1:24" ht="15.5">
      <c r="A1365" s="3">
        <v>3259</v>
      </c>
      <c r="B1365" s="4">
        <v>46217</v>
      </c>
      <c r="C1365" s="12">
        <f>YEAR(SalesDataTable[[#This Row],[Order Date]])</f>
        <v>2026</v>
      </c>
      <c r="D1365" s="15" t="str">
        <f>"Q"&amp;ROUNDUP(MONTH(SalesDataTable[[#This Row],[Order Date]])/3,0)</f>
        <v>Q3</v>
      </c>
      <c r="E1365" s="12">
        <f>MONTH(SalesDataTable[[#This Row],[Order Date]])</f>
        <v>7</v>
      </c>
      <c r="F1365" s="12" t="str">
        <f>TEXT(SalesDataTable[[#This Row],[Order Date]], "mmm")</f>
        <v>Jul</v>
      </c>
      <c r="G1365" s="5" t="s">
        <v>11</v>
      </c>
      <c r="H1365" s="5" t="s">
        <v>52</v>
      </c>
      <c r="I1365" s="5" t="s">
        <v>8</v>
      </c>
      <c r="J1365" s="5" t="s">
        <v>3</v>
      </c>
      <c r="K1365" s="5" t="s">
        <v>23</v>
      </c>
      <c r="L1365" s="5" t="s">
        <v>29</v>
      </c>
      <c r="M1365" s="6">
        <v>6</v>
      </c>
      <c r="N1365" s="7">
        <v>194.15</v>
      </c>
      <c r="O1365" s="8">
        <v>0.1</v>
      </c>
      <c r="P1365" s="7">
        <v>105.12</v>
      </c>
      <c r="Q1365" s="7">
        <f t="shared" si="84"/>
        <v>1048.4100000000001</v>
      </c>
      <c r="R1365" s="7">
        <f t="shared" si="85"/>
        <v>630.72</v>
      </c>
      <c r="S1365" s="7">
        <f t="shared" si="86"/>
        <v>417.69000000000005</v>
      </c>
      <c r="T1365" s="9">
        <f t="shared" si="87"/>
        <v>0.3984032964202936</v>
      </c>
      <c r="U1365" s="10">
        <f>YEAR(SalesDataTable[[#This Row],[Order Date]])</f>
        <v>2026</v>
      </c>
      <c r="V1365" s="9" t="str">
        <f>"Q"&amp;ROUNDUP(MONTH(SalesDataTable[[#This Row],[Order Date]])/3,0)</f>
        <v>Q3</v>
      </c>
      <c r="W1365" s="6">
        <f>MONTH(SalesDataTable[[#This Row],[Order Date]])</f>
        <v>7</v>
      </c>
      <c r="X1365" s="9" t="str">
        <f>TEXT(SalesDataTable[[#This Row],[Order Date]],"mmm")</f>
        <v>Jul</v>
      </c>
    </row>
    <row r="1366" spans="1:24" ht="15.5">
      <c r="A1366" s="3">
        <v>3709</v>
      </c>
      <c r="B1366" s="4">
        <v>46217</v>
      </c>
      <c r="C1366" s="12">
        <f>YEAR(SalesDataTable[[#This Row],[Order Date]])</f>
        <v>2026</v>
      </c>
      <c r="D1366" s="15" t="str">
        <f>"Q"&amp;ROUNDUP(MONTH(SalesDataTable[[#This Row],[Order Date]])/3,0)</f>
        <v>Q3</v>
      </c>
      <c r="E1366" s="12">
        <f>MONTH(SalesDataTable[[#This Row],[Order Date]])</f>
        <v>7</v>
      </c>
      <c r="F1366" s="12" t="str">
        <f>TEXT(SalesDataTable[[#This Row],[Order Date]], "mmm")</f>
        <v>Jul</v>
      </c>
      <c r="G1366" s="5" t="s">
        <v>0</v>
      </c>
      <c r="H1366" s="5" t="s">
        <v>36</v>
      </c>
      <c r="I1366" s="5" t="s">
        <v>2</v>
      </c>
      <c r="J1366" s="5" t="s">
        <v>13</v>
      </c>
      <c r="K1366" s="5" t="s">
        <v>34</v>
      </c>
      <c r="L1366" s="5" t="s">
        <v>45</v>
      </c>
      <c r="M1366" s="6">
        <v>1</v>
      </c>
      <c r="N1366" s="7">
        <v>50.94</v>
      </c>
      <c r="O1366" s="8">
        <v>0</v>
      </c>
      <c r="P1366" s="7">
        <v>22.28</v>
      </c>
      <c r="Q1366" s="7">
        <f t="shared" si="84"/>
        <v>50.94</v>
      </c>
      <c r="R1366" s="7">
        <f t="shared" si="85"/>
        <v>22.28</v>
      </c>
      <c r="S1366" s="7">
        <f t="shared" si="86"/>
        <v>28.659999999999997</v>
      </c>
      <c r="T1366" s="9">
        <f t="shared" si="87"/>
        <v>0.5626226933647428</v>
      </c>
      <c r="U1366" s="10">
        <f>YEAR(SalesDataTable[[#This Row],[Order Date]])</f>
        <v>2026</v>
      </c>
      <c r="V1366" s="9" t="str">
        <f>"Q"&amp;ROUNDUP(MONTH(SalesDataTable[[#This Row],[Order Date]])/3,0)</f>
        <v>Q3</v>
      </c>
      <c r="W1366" s="6">
        <f>MONTH(SalesDataTable[[#This Row],[Order Date]])</f>
        <v>7</v>
      </c>
      <c r="X1366" s="9" t="str">
        <f>TEXT(SalesDataTable[[#This Row],[Order Date]],"mmm")</f>
        <v>Jul</v>
      </c>
    </row>
    <row r="1367" spans="1:24" ht="15.5">
      <c r="A1367" s="3">
        <v>61</v>
      </c>
      <c r="B1367" s="4">
        <v>46218</v>
      </c>
      <c r="C1367" s="12">
        <f>YEAR(SalesDataTable[[#This Row],[Order Date]])</f>
        <v>2026</v>
      </c>
      <c r="D1367" s="15" t="str">
        <f>"Q"&amp;ROUNDUP(MONTH(SalesDataTable[[#This Row],[Order Date]])/3,0)</f>
        <v>Q3</v>
      </c>
      <c r="E1367" s="12">
        <f>MONTH(SalesDataTable[[#This Row],[Order Date]])</f>
        <v>7</v>
      </c>
      <c r="F1367" s="12" t="str">
        <f>TEXT(SalesDataTable[[#This Row],[Order Date]], "mmm")</f>
        <v>Jul</v>
      </c>
      <c r="G1367" s="5" t="s">
        <v>20</v>
      </c>
      <c r="H1367" s="5" t="s">
        <v>33</v>
      </c>
      <c r="I1367" s="5" t="s">
        <v>2</v>
      </c>
      <c r="J1367" s="5" t="s">
        <v>3</v>
      </c>
      <c r="K1367" s="5" t="s">
        <v>34</v>
      </c>
      <c r="L1367" s="5" t="s">
        <v>38</v>
      </c>
      <c r="M1367" s="6">
        <v>2</v>
      </c>
      <c r="N1367" s="7">
        <v>125.89</v>
      </c>
      <c r="O1367" s="8">
        <v>0</v>
      </c>
      <c r="P1367" s="7">
        <v>70.8</v>
      </c>
      <c r="Q1367" s="7">
        <f t="shared" si="84"/>
        <v>251.78</v>
      </c>
      <c r="R1367" s="7">
        <f t="shared" si="85"/>
        <v>141.6</v>
      </c>
      <c r="S1367" s="7">
        <f t="shared" si="86"/>
        <v>110.18</v>
      </c>
      <c r="T1367" s="9">
        <f t="shared" si="87"/>
        <v>0.43760425768528083</v>
      </c>
      <c r="U1367" s="10">
        <f>YEAR(SalesDataTable[[#This Row],[Order Date]])</f>
        <v>2026</v>
      </c>
      <c r="V1367" s="9" t="str">
        <f>"Q"&amp;ROUNDUP(MONTH(SalesDataTable[[#This Row],[Order Date]])/3,0)</f>
        <v>Q3</v>
      </c>
      <c r="W1367" s="6">
        <f>MONTH(SalesDataTable[[#This Row],[Order Date]])</f>
        <v>7</v>
      </c>
      <c r="X1367" s="9" t="str">
        <f>TEXT(SalesDataTable[[#This Row],[Order Date]],"mmm")</f>
        <v>Jul</v>
      </c>
    </row>
    <row r="1368" spans="1:24" ht="15.5">
      <c r="A1368" s="3">
        <v>357</v>
      </c>
      <c r="B1368" s="4">
        <v>46218</v>
      </c>
      <c r="C1368" s="12">
        <f>YEAR(SalesDataTable[[#This Row],[Order Date]])</f>
        <v>2026</v>
      </c>
      <c r="D1368" s="15" t="str">
        <f>"Q"&amp;ROUNDUP(MONTH(SalesDataTable[[#This Row],[Order Date]])/3,0)</f>
        <v>Q3</v>
      </c>
      <c r="E1368" s="12">
        <f>MONTH(SalesDataTable[[#This Row],[Order Date]])</f>
        <v>7</v>
      </c>
      <c r="F1368" s="12" t="str">
        <f>TEXT(SalesDataTable[[#This Row],[Order Date]], "mmm")</f>
        <v>Jul</v>
      </c>
      <c r="G1368" s="5" t="s">
        <v>0</v>
      </c>
      <c r="H1368" s="5" t="s">
        <v>36</v>
      </c>
      <c r="I1368" s="5" t="s">
        <v>2</v>
      </c>
      <c r="J1368" s="5" t="s">
        <v>13</v>
      </c>
      <c r="K1368" s="5" t="s">
        <v>34</v>
      </c>
      <c r="L1368" s="5" t="s">
        <v>45</v>
      </c>
      <c r="M1368" s="6">
        <v>2</v>
      </c>
      <c r="N1368" s="7">
        <v>51.9</v>
      </c>
      <c r="O1368" s="8">
        <v>0</v>
      </c>
      <c r="P1368" s="7">
        <v>21.82</v>
      </c>
      <c r="Q1368" s="7">
        <f t="shared" si="84"/>
        <v>103.8</v>
      </c>
      <c r="R1368" s="7">
        <f t="shared" si="85"/>
        <v>43.64</v>
      </c>
      <c r="S1368" s="7">
        <f t="shared" si="86"/>
        <v>60.16</v>
      </c>
      <c r="T1368" s="9">
        <f t="shared" si="87"/>
        <v>0.57957610789980729</v>
      </c>
      <c r="U1368" s="10">
        <f>YEAR(SalesDataTable[[#This Row],[Order Date]])</f>
        <v>2026</v>
      </c>
      <c r="V1368" s="9" t="str">
        <f>"Q"&amp;ROUNDUP(MONTH(SalesDataTable[[#This Row],[Order Date]])/3,0)</f>
        <v>Q3</v>
      </c>
      <c r="W1368" s="6">
        <f>MONTH(SalesDataTable[[#This Row],[Order Date]])</f>
        <v>7</v>
      </c>
      <c r="X1368" s="9" t="str">
        <f>TEXT(SalesDataTable[[#This Row],[Order Date]],"mmm")</f>
        <v>Jul</v>
      </c>
    </row>
    <row r="1369" spans="1:24" ht="15.5">
      <c r="A1369" s="3">
        <v>1607</v>
      </c>
      <c r="B1369" s="4">
        <v>46218</v>
      </c>
      <c r="C1369" s="12">
        <f>YEAR(SalesDataTable[[#This Row],[Order Date]])</f>
        <v>2026</v>
      </c>
      <c r="D1369" s="15" t="str">
        <f>"Q"&amp;ROUNDUP(MONTH(SalesDataTable[[#This Row],[Order Date]])/3,0)</f>
        <v>Q3</v>
      </c>
      <c r="E1369" s="12">
        <f>MONTH(SalesDataTable[[#This Row],[Order Date]])</f>
        <v>7</v>
      </c>
      <c r="F1369" s="12" t="str">
        <f>TEXT(SalesDataTable[[#This Row],[Order Date]], "mmm")</f>
        <v>Jul</v>
      </c>
      <c r="G1369" s="5" t="s">
        <v>0</v>
      </c>
      <c r="H1369" s="5" t="s">
        <v>1</v>
      </c>
      <c r="I1369" s="5" t="s">
        <v>19</v>
      </c>
      <c r="J1369" s="5" t="s">
        <v>13</v>
      </c>
      <c r="K1369" s="5" t="s">
        <v>34</v>
      </c>
      <c r="L1369" s="5" t="s">
        <v>35</v>
      </c>
      <c r="M1369" s="6">
        <v>2</v>
      </c>
      <c r="N1369" s="7">
        <v>39.75</v>
      </c>
      <c r="O1369" s="8">
        <v>0</v>
      </c>
      <c r="P1369" s="7">
        <v>14.78</v>
      </c>
      <c r="Q1369" s="7">
        <f t="shared" si="84"/>
        <v>79.5</v>
      </c>
      <c r="R1369" s="7">
        <f t="shared" si="85"/>
        <v>29.56</v>
      </c>
      <c r="S1369" s="7">
        <f t="shared" si="86"/>
        <v>49.94</v>
      </c>
      <c r="T1369" s="9">
        <f t="shared" si="87"/>
        <v>0.62817610062893081</v>
      </c>
      <c r="U1369" s="10">
        <f>YEAR(SalesDataTable[[#This Row],[Order Date]])</f>
        <v>2026</v>
      </c>
      <c r="V1369" s="9" t="str">
        <f>"Q"&amp;ROUNDUP(MONTH(SalesDataTable[[#This Row],[Order Date]])/3,0)</f>
        <v>Q3</v>
      </c>
      <c r="W1369" s="6">
        <f>MONTH(SalesDataTable[[#This Row],[Order Date]])</f>
        <v>7</v>
      </c>
      <c r="X1369" s="9" t="str">
        <f>TEXT(SalesDataTable[[#This Row],[Order Date]],"mmm")</f>
        <v>Jul</v>
      </c>
    </row>
    <row r="1370" spans="1:24" ht="15.5">
      <c r="A1370" s="3">
        <v>3295</v>
      </c>
      <c r="B1370" s="4">
        <v>46218</v>
      </c>
      <c r="C1370" s="12">
        <f>YEAR(SalesDataTable[[#This Row],[Order Date]])</f>
        <v>2026</v>
      </c>
      <c r="D1370" s="15" t="str">
        <f>"Q"&amp;ROUNDUP(MONTH(SalesDataTable[[#This Row],[Order Date]])/3,0)</f>
        <v>Q3</v>
      </c>
      <c r="E1370" s="12">
        <f>MONTH(SalesDataTable[[#This Row],[Order Date]])</f>
        <v>7</v>
      </c>
      <c r="F1370" s="12" t="str">
        <f>TEXT(SalesDataTable[[#This Row],[Order Date]], "mmm")</f>
        <v>Jul</v>
      </c>
      <c r="G1370" s="5" t="s">
        <v>6</v>
      </c>
      <c r="H1370" s="5" t="s">
        <v>43</v>
      </c>
      <c r="I1370" s="5" t="s">
        <v>28</v>
      </c>
      <c r="J1370" s="5" t="s">
        <v>3</v>
      </c>
      <c r="K1370" s="5" t="s">
        <v>9</v>
      </c>
      <c r="L1370" s="5" t="s">
        <v>10</v>
      </c>
      <c r="M1370" s="6">
        <v>1</v>
      </c>
      <c r="N1370" s="7">
        <v>93.46</v>
      </c>
      <c r="O1370" s="8">
        <v>0.15</v>
      </c>
      <c r="P1370" s="7">
        <v>46.65</v>
      </c>
      <c r="Q1370" s="7">
        <f t="shared" si="84"/>
        <v>79.440999999999988</v>
      </c>
      <c r="R1370" s="7">
        <f t="shared" si="85"/>
        <v>46.65</v>
      </c>
      <c r="S1370" s="7">
        <f t="shared" si="86"/>
        <v>32.79099999999999</v>
      </c>
      <c r="T1370" s="9">
        <f t="shared" si="87"/>
        <v>0.41277174255107557</v>
      </c>
      <c r="U1370" s="10">
        <f>YEAR(SalesDataTable[[#This Row],[Order Date]])</f>
        <v>2026</v>
      </c>
      <c r="V1370" s="9" t="str">
        <f>"Q"&amp;ROUNDUP(MONTH(SalesDataTable[[#This Row],[Order Date]])/3,0)</f>
        <v>Q3</v>
      </c>
      <c r="W1370" s="6">
        <f>MONTH(SalesDataTable[[#This Row],[Order Date]])</f>
        <v>7</v>
      </c>
      <c r="X1370" s="9" t="str">
        <f>TEXT(SalesDataTable[[#This Row],[Order Date]],"mmm")</f>
        <v>Jul</v>
      </c>
    </row>
    <row r="1371" spans="1:24" ht="15.5">
      <c r="A1371" s="3">
        <v>4048</v>
      </c>
      <c r="B1371" s="4">
        <v>46218</v>
      </c>
      <c r="C1371" s="12">
        <f>YEAR(SalesDataTable[[#This Row],[Order Date]])</f>
        <v>2026</v>
      </c>
      <c r="D1371" s="15" t="str">
        <f>"Q"&amp;ROUNDUP(MONTH(SalesDataTable[[#This Row],[Order Date]])/3,0)</f>
        <v>Q3</v>
      </c>
      <c r="E1371" s="12">
        <f>MONTH(SalesDataTable[[#This Row],[Order Date]])</f>
        <v>7</v>
      </c>
      <c r="F1371" s="12" t="str">
        <f>TEXT(SalesDataTable[[#This Row],[Order Date]], "mmm")</f>
        <v>Jul</v>
      </c>
      <c r="G1371" s="5" t="s">
        <v>20</v>
      </c>
      <c r="H1371" s="5" t="s">
        <v>47</v>
      </c>
      <c r="I1371" s="5" t="s">
        <v>8</v>
      </c>
      <c r="J1371" s="5" t="s">
        <v>16</v>
      </c>
      <c r="K1371" s="5" t="s">
        <v>4</v>
      </c>
      <c r="L1371" s="5" t="s">
        <v>5</v>
      </c>
      <c r="M1371" s="6">
        <v>3</v>
      </c>
      <c r="N1371" s="7">
        <v>82.79</v>
      </c>
      <c r="O1371" s="8">
        <v>0.1</v>
      </c>
      <c r="P1371" s="7">
        <v>43.07</v>
      </c>
      <c r="Q1371" s="7">
        <f t="shared" si="84"/>
        <v>223.53300000000002</v>
      </c>
      <c r="R1371" s="7">
        <f t="shared" si="85"/>
        <v>129.21</v>
      </c>
      <c r="S1371" s="7">
        <f t="shared" si="86"/>
        <v>94.323000000000008</v>
      </c>
      <c r="T1371" s="9">
        <f t="shared" si="87"/>
        <v>0.42196454214813922</v>
      </c>
      <c r="U1371" s="10">
        <f>YEAR(SalesDataTable[[#This Row],[Order Date]])</f>
        <v>2026</v>
      </c>
      <c r="V1371" s="9" t="str">
        <f>"Q"&amp;ROUNDUP(MONTH(SalesDataTable[[#This Row],[Order Date]])/3,0)</f>
        <v>Q3</v>
      </c>
      <c r="W1371" s="6">
        <f>MONTH(SalesDataTable[[#This Row],[Order Date]])</f>
        <v>7</v>
      </c>
      <c r="X1371" s="9" t="str">
        <f>TEXT(SalesDataTable[[#This Row],[Order Date]],"mmm")</f>
        <v>Jul</v>
      </c>
    </row>
    <row r="1372" spans="1:24" ht="15.5">
      <c r="A1372" s="3">
        <v>4424</v>
      </c>
      <c r="B1372" s="4">
        <v>46218</v>
      </c>
      <c r="C1372" s="12">
        <f>YEAR(SalesDataTable[[#This Row],[Order Date]])</f>
        <v>2026</v>
      </c>
      <c r="D1372" s="15" t="str">
        <f>"Q"&amp;ROUNDUP(MONTH(SalesDataTable[[#This Row],[Order Date]])/3,0)</f>
        <v>Q3</v>
      </c>
      <c r="E1372" s="12">
        <f>MONTH(SalesDataTable[[#This Row],[Order Date]])</f>
        <v>7</v>
      </c>
      <c r="F1372" s="12" t="str">
        <f>TEXT(SalesDataTable[[#This Row],[Order Date]], "mmm")</f>
        <v>Jul</v>
      </c>
      <c r="G1372" s="5" t="s">
        <v>11</v>
      </c>
      <c r="H1372" s="5" t="s">
        <v>12</v>
      </c>
      <c r="I1372" s="5" t="s">
        <v>19</v>
      </c>
      <c r="J1372" s="5" t="s">
        <v>16</v>
      </c>
      <c r="K1372" s="5" t="s">
        <v>9</v>
      </c>
      <c r="L1372" s="5" t="s">
        <v>10</v>
      </c>
      <c r="M1372" s="6">
        <v>1</v>
      </c>
      <c r="N1372" s="7">
        <v>92.54</v>
      </c>
      <c r="O1372" s="8">
        <v>0</v>
      </c>
      <c r="P1372" s="7">
        <v>44.48</v>
      </c>
      <c r="Q1372" s="7">
        <f t="shared" si="84"/>
        <v>92.54</v>
      </c>
      <c r="R1372" s="7">
        <f t="shared" si="85"/>
        <v>44.48</v>
      </c>
      <c r="S1372" s="7">
        <f t="shared" si="86"/>
        <v>48.060000000000009</v>
      </c>
      <c r="T1372" s="9">
        <f t="shared" si="87"/>
        <v>0.51934298681651181</v>
      </c>
      <c r="U1372" s="10">
        <f>YEAR(SalesDataTable[[#This Row],[Order Date]])</f>
        <v>2026</v>
      </c>
      <c r="V1372" s="9" t="str">
        <f>"Q"&amp;ROUNDUP(MONTH(SalesDataTable[[#This Row],[Order Date]])/3,0)</f>
        <v>Q3</v>
      </c>
      <c r="W1372" s="6">
        <f>MONTH(SalesDataTable[[#This Row],[Order Date]])</f>
        <v>7</v>
      </c>
      <c r="X1372" s="9" t="str">
        <f>TEXT(SalesDataTable[[#This Row],[Order Date]],"mmm")</f>
        <v>Jul</v>
      </c>
    </row>
    <row r="1373" spans="1:24" ht="15.5">
      <c r="A1373" s="3">
        <v>4732</v>
      </c>
      <c r="B1373" s="4">
        <v>46218</v>
      </c>
      <c r="C1373" s="12">
        <f>YEAR(SalesDataTable[[#This Row],[Order Date]])</f>
        <v>2026</v>
      </c>
      <c r="D1373" s="15" t="str">
        <f>"Q"&amp;ROUNDUP(MONTH(SalesDataTable[[#This Row],[Order Date]])/3,0)</f>
        <v>Q3</v>
      </c>
      <c r="E1373" s="12">
        <f>MONTH(SalesDataTable[[#This Row],[Order Date]])</f>
        <v>7</v>
      </c>
      <c r="F1373" s="12" t="str">
        <f>TEXT(SalesDataTable[[#This Row],[Order Date]], "mmm")</f>
        <v>Jul</v>
      </c>
      <c r="G1373" s="5" t="s">
        <v>6</v>
      </c>
      <c r="H1373" s="5" t="s">
        <v>49</v>
      </c>
      <c r="I1373" s="5" t="s">
        <v>19</v>
      </c>
      <c r="J1373" s="5" t="s">
        <v>13</v>
      </c>
      <c r="K1373" s="5" t="s">
        <v>14</v>
      </c>
      <c r="L1373" s="5" t="s">
        <v>32</v>
      </c>
      <c r="M1373" s="6">
        <v>1</v>
      </c>
      <c r="N1373" s="7">
        <v>46.53</v>
      </c>
      <c r="O1373" s="8">
        <v>0</v>
      </c>
      <c r="P1373" s="7">
        <v>18.829999999999998</v>
      </c>
      <c r="Q1373" s="7">
        <f t="shared" si="84"/>
        <v>46.53</v>
      </c>
      <c r="R1373" s="7">
        <f t="shared" si="85"/>
        <v>18.829999999999998</v>
      </c>
      <c r="S1373" s="7">
        <f t="shared" si="86"/>
        <v>27.700000000000003</v>
      </c>
      <c r="T1373" s="9">
        <f t="shared" si="87"/>
        <v>0.59531485063399958</v>
      </c>
      <c r="U1373" s="10">
        <f>YEAR(SalesDataTable[[#This Row],[Order Date]])</f>
        <v>2026</v>
      </c>
      <c r="V1373" s="9" t="str">
        <f>"Q"&amp;ROUNDUP(MONTH(SalesDataTable[[#This Row],[Order Date]])/3,0)</f>
        <v>Q3</v>
      </c>
      <c r="W1373" s="6">
        <f>MONTH(SalesDataTable[[#This Row],[Order Date]])</f>
        <v>7</v>
      </c>
      <c r="X1373" s="9" t="str">
        <f>TEXT(SalesDataTable[[#This Row],[Order Date]],"mmm")</f>
        <v>Jul</v>
      </c>
    </row>
    <row r="1374" spans="1:24" ht="15.5">
      <c r="A1374" s="3">
        <v>194</v>
      </c>
      <c r="B1374" s="4">
        <v>46219</v>
      </c>
      <c r="C1374" s="12">
        <f>YEAR(SalesDataTable[[#This Row],[Order Date]])</f>
        <v>2026</v>
      </c>
      <c r="D1374" s="15" t="str">
        <f>"Q"&amp;ROUNDUP(MONTH(SalesDataTable[[#This Row],[Order Date]])/3,0)</f>
        <v>Q3</v>
      </c>
      <c r="E1374" s="12">
        <f>MONTH(SalesDataTable[[#This Row],[Order Date]])</f>
        <v>7</v>
      </c>
      <c r="F1374" s="12" t="str">
        <f>TEXT(SalesDataTable[[#This Row],[Order Date]], "mmm")</f>
        <v>Jul</v>
      </c>
      <c r="G1374" s="5" t="s">
        <v>6</v>
      </c>
      <c r="H1374" s="5" t="s">
        <v>43</v>
      </c>
      <c r="I1374" s="5" t="s">
        <v>2</v>
      </c>
      <c r="J1374" s="5" t="s">
        <v>3</v>
      </c>
      <c r="K1374" s="5" t="s">
        <v>4</v>
      </c>
      <c r="L1374" s="5" t="s">
        <v>22</v>
      </c>
      <c r="M1374" s="6">
        <v>2</v>
      </c>
      <c r="N1374" s="7">
        <v>49.69</v>
      </c>
      <c r="O1374" s="8">
        <v>0</v>
      </c>
      <c r="P1374" s="7">
        <v>21.97</v>
      </c>
      <c r="Q1374" s="7">
        <f t="shared" si="84"/>
        <v>99.38</v>
      </c>
      <c r="R1374" s="7">
        <f t="shared" si="85"/>
        <v>43.94</v>
      </c>
      <c r="S1374" s="7">
        <f t="shared" si="86"/>
        <v>55.44</v>
      </c>
      <c r="T1374" s="9">
        <f t="shared" si="87"/>
        <v>0.557858724089354</v>
      </c>
      <c r="U1374" s="10">
        <f>YEAR(SalesDataTable[[#This Row],[Order Date]])</f>
        <v>2026</v>
      </c>
      <c r="V1374" s="9" t="str">
        <f>"Q"&amp;ROUNDUP(MONTH(SalesDataTable[[#This Row],[Order Date]])/3,0)</f>
        <v>Q3</v>
      </c>
      <c r="W1374" s="6">
        <f>MONTH(SalesDataTable[[#This Row],[Order Date]])</f>
        <v>7</v>
      </c>
      <c r="X1374" s="9" t="str">
        <f>TEXT(SalesDataTable[[#This Row],[Order Date]],"mmm")</f>
        <v>Jul</v>
      </c>
    </row>
    <row r="1375" spans="1:24" ht="15.5">
      <c r="A1375" s="3">
        <v>258</v>
      </c>
      <c r="B1375" s="4">
        <v>46219</v>
      </c>
      <c r="C1375" s="12">
        <f>YEAR(SalesDataTable[[#This Row],[Order Date]])</f>
        <v>2026</v>
      </c>
      <c r="D1375" s="15" t="str">
        <f>"Q"&amp;ROUNDUP(MONTH(SalesDataTable[[#This Row],[Order Date]])/3,0)</f>
        <v>Q3</v>
      </c>
      <c r="E1375" s="12">
        <f>MONTH(SalesDataTable[[#This Row],[Order Date]])</f>
        <v>7</v>
      </c>
      <c r="F1375" s="12" t="str">
        <f>TEXT(SalesDataTable[[#This Row],[Order Date]], "mmm")</f>
        <v>Jul</v>
      </c>
      <c r="G1375" s="5" t="s">
        <v>20</v>
      </c>
      <c r="H1375" s="5" t="s">
        <v>33</v>
      </c>
      <c r="I1375" s="5" t="s">
        <v>28</v>
      </c>
      <c r="J1375" s="5" t="s">
        <v>13</v>
      </c>
      <c r="K1375" s="5" t="s">
        <v>9</v>
      </c>
      <c r="L1375" s="5" t="s">
        <v>46</v>
      </c>
      <c r="M1375" s="6">
        <v>3</v>
      </c>
      <c r="N1375" s="7">
        <v>71.34</v>
      </c>
      <c r="O1375" s="8">
        <v>0.1</v>
      </c>
      <c r="P1375" s="7">
        <v>31.71</v>
      </c>
      <c r="Q1375" s="7">
        <f t="shared" si="84"/>
        <v>192.61800000000002</v>
      </c>
      <c r="R1375" s="7">
        <f t="shared" si="85"/>
        <v>95.13</v>
      </c>
      <c r="S1375" s="7">
        <f t="shared" si="86"/>
        <v>97.488000000000028</v>
      </c>
      <c r="T1375" s="9">
        <f t="shared" si="87"/>
        <v>0.50612092327819835</v>
      </c>
      <c r="U1375" s="10">
        <f>YEAR(SalesDataTable[[#This Row],[Order Date]])</f>
        <v>2026</v>
      </c>
      <c r="V1375" s="9" t="str">
        <f>"Q"&amp;ROUNDUP(MONTH(SalesDataTable[[#This Row],[Order Date]])/3,0)</f>
        <v>Q3</v>
      </c>
      <c r="W1375" s="6">
        <f>MONTH(SalesDataTable[[#This Row],[Order Date]])</f>
        <v>7</v>
      </c>
      <c r="X1375" s="9" t="str">
        <f>TEXT(SalesDataTable[[#This Row],[Order Date]],"mmm")</f>
        <v>Jul</v>
      </c>
    </row>
    <row r="1376" spans="1:24" ht="15.5">
      <c r="A1376" s="3">
        <v>543</v>
      </c>
      <c r="B1376" s="4">
        <v>46219</v>
      </c>
      <c r="C1376" s="12">
        <f>YEAR(SalesDataTable[[#This Row],[Order Date]])</f>
        <v>2026</v>
      </c>
      <c r="D1376" s="15" t="str">
        <f>"Q"&amp;ROUNDUP(MONTH(SalesDataTable[[#This Row],[Order Date]])/3,0)</f>
        <v>Q3</v>
      </c>
      <c r="E1376" s="12">
        <f>MONTH(SalesDataTable[[#This Row],[Order Date]])</f>
        <v>7</v>
      </c>
      <c r="F1376" s="12" t="str">
        <f>TEXT(SalesDataTable[[#This Row],[Order Date]], "mmm")</f>
        <v>Jul</v>
      </c>
      <c r="G1376" s="5" t="s">
        <v>6</v>
      </c>
      <c r="H1376" s="5" t="s">
        <v>49</v>
      </c>
      <c r="I1376" s="5" t="s">
        <v>28</v>
      </c>
      <c r="J1376" s="5" t="s">
        <v>3</v>
      </c>
      <c r="K1376" s="5" t="s">
        <v>4</v>
      </c>
      <c r="L1376" s="5" t="s">
        <v>5</v>
      </c>
      <c r="M1376" s="6">
        <v>1</v>
      </c>
      <c r="N1376" s="7">
        <v>83.03</v>
      </c>
      <c r="O1376" s="8">
        <v>0</v>
      </c>
      <c r="P1376" s="7">
        <v>42.41</v>
      </c>
      <c r="Q1376" s="7">
        <f t="shared" si="84"/>
        <v>83.03</v>
      </c>
      <c r="R1376" s="7">
        <f t="shared" si="85"/>
        <v>42.41</v>
      </c>
      <c r="S1376" s="7">
        <f t="shared" si="86"/>
        <v>40.620000000000005</v>
      </c>
      <c r="T1376" s="9">
        <f t="shared" si="87"/>
        <v>0.48922076357942917</v>
      </c>
      <c r="U1376" s="10">
        <f>YEAR(SalesDataTable[[#This Row],[Order Date]])</f>
        <v>2026</v>
      </c>
      <c r="V1376" s="9" t="str">
        <f>"Q"&amp;ROUNDUP(MONTH(SalesDataTable[[#This Row],[Order Date]])/3,0)</f>
        <v>Q3</v>
      </c>
      <c r="W1376" s="6">
        <f>MONTH(SalesDataTable[[#This Row],[Order Date]])</f>
        <v>7</v>
      </c>
      <c r="X1376" s="9" t="str">
        <f>TEXT(SalesDataTable[[#This Row],[Order Date]],"mmm")</f>
        <v>Jul</v>
      </c>
    </row>
    <row r="1377" spans="1:24" ht="15.5">
      <c r="A1377" s="3">
        <v>972</v>
      </c>
      <c r="B1377" s="4">
        <v>46219</v>
      </c>
      <c r="C1377" s="12">
        <f>YEAR(SalesDataTable[[#This Row],[Order Date]])</f>
        <v>2026</v>
      </c>
      <c r="D1377" s="15" t="str">
        <f>"Q"&amp;ROUNDUP(MONTH(SalesDataTable[[#This Row],[Order Date]])/3,0)</f>
        <v>Q3</v>
      </c>
      <c r="E1377" s="12">
        <f>MONTH(SalesDataTable[[#This Row],[Order Date]])</f>
        <v>7</v>
      </c>
      <c r="F1377" s="12" t="str">
        <f>TEXT(SalesDataTable[[#This Row],[Order Date]], "mmm")</f>
        <v>Jul</v>
      </c>
      <c r="G1377" s="5" t="s">
        <v>20</v>
      </c>
      <c r="H1377" s="5" t="s">
        <v>21</v>
      </c>
      <c r="I1377" s="5" t="s">
        <v>2</v>
      </c>
      <c r="J1377" s="5" t="s">
        <v>3</v>
      </c>
      <c r="K1377" s="5" t="s">
        <v>34</v>
      </c>
      <c r="L1377" s="5" t="s">
        <v>35</v>
      </c>
      <c r="M1377" s="6">
        <v>1</v>
      </c>
      <c r="N1377" s="7">
        <v>40.799999999999997</v>
      </c>
      <c r="O1377" s="8">
        <v>0</v>
      </c>
      <c r="P1377" s="7">
        <v>14.42</v>
      </c>
      <c r="Q1377" s="7">
        <f t="shared" si="84"/>
        <v>40.799999999999997</v>
      </c>
      <c r="R1377" s="7">
        <f t="shared" si="85"/>
        <v>14.42</v>
      </c>
      <c r="S1377" s="7">
        <f t="shared" si="86"/>
        <v>26.379999999999995</v>
      </c>
      <c r="T1377" s="9">
        <f t="shared" si="87"/>
        <v>0.64656862745098032</v>
      </c>
      <c r="U1377" s="10">
        <f>YEAR(SalesDataTable[[#This Row],[Order Date]])</f>
        <v>2026</v>
      </c>
      <c r="V1377" s="9" t="str">
        <f>"Q"&amp;ROUNDUP(MONTH(SalesDataTable[[#This Row],[Order Date]])/3,0)</f>
        <v>Q3</v>
      </c>
      <c r="W1377" s="6">
        <f>MONTH(SalesDataTable[[#This Row],[Order Date]])</f>
        <v>7</v>
      </c>
      <c r="X1377" s="9" t="str">
        <f>TEXT(SalesDataTable[[#This Row],[Order Date]],"mmm")</f>
        <v>Jul</v>
      </c>
    </row>
    <row r="1378" spans="1:24" ht="15.5">
      <c r="A1378" s="3">
        <v>1146</v>
      </c>
      <c r="B1378" s="4">
        <v>46219</v>
      </c>
      <c r="C1378" s="12">
        <f>YEAR(SalesDataTable[[#This Row],[Order Date]])</f>
        <v>2026</v>
      </c>
      <c r="D1378" s="15" t="str">
        <f>"Q"&amp;ROUNDUP(MONTH(SalesDataTable[[#This Row],[Order Date]])/3,0)</f>
        <v>Q3</v>
      </c>
      <c r="E1378" s="12">
        <f>MONTH(SalesDataTable[[#This Row],[Order Date]])</f>
        <v>7</v>
      </c>
      <c r="F1378" s="12" t="str">
        <f>TEXT(SalesDataTable[[#This Row],[Order Date]], "mmm")</f>
        <v>Jul</v>
      </c>
      <c r="G1378" s="5" t="s">
        <v>6</v>
      </c>
      <c r="H1378" s="5" t="s">
        <v>27</v>
      </c>
      <c r="I1378" s="5" t="s">
        <v>28</v>
      </c>
      <c r="J1378" s="5" t="s">
        <v>3</v>
      </c>
      <c r="K1378" s="5" t="s">
        <v>23</v>
      </c>
      <c r="L1378" s="5" t="s">
        <v>51</v>
      </c>
      <c r="M1378" s="6">
        <v>2</v>
      </c>
      <c r="N1378" s="7">
        <v>125.34</v>
      </c>
      <c r="O1378" s="8">
        <v>0.15</v>
      </c>
      <c r="P1378" s="7">
        <v>59.04</v>
      </c>
      <c r="Q1378" s="7">
        <f t="shared" si="84"/>
        <v>213.078</v>
      </c>
      <c r="R1378" s="7">
        <f t="shared" si="85"/>
        <v>118.08</v>
      </c>
      <c r="S1378" s="7">
        <f t="shared" si="86"/>
        <v>94.998000000000005</v>
      </c>
      <c r="T1378" s="9">
        <f t="shared" si="87"/>
        <v>0.44583673584321237</v>
      </c>
      <c r="U1378" s="10">
        <f>YEAR(SalesDataTable[[#This Row],[Order Date]])</f>
        <v>2026</v>
      </c>
      <c r="V1378" s="9" t="str">
        <f>"Q"&amp;ROUNDUP(MONTH(SalesDataTable[[#This Row],[Order Date]])/3,0)</f>
        <v>Q3</v>
      </c>
      <c r="W1378" s="6">
        <f>MONTH(SalesDataTable[[#This Row],[Order Date]])</f>
        <v>7</v>
      </c>
      <c r="X1378" s="9" t="str">
        <f>TEXT(SalesDataTable[[#This Row],[Order Date]],"mmm")</f>
        <v>Jul</v>
      </c>
    </row>
    <row r="1379" spans="1:24" ht="15.5">
      <c r="A1379" s="3">
        <v>1464</v>
      </c>
      <c r="B1379" s="4">
        <v>46219</v>
      </c>
      <c r="C1379" s="12">
        <f>YEAR(SalesDataTable[[#This Row],[Order Date]])</f>
        <v>2026</v>
      </c>
      <c r="D1379" s="15" t="str">
        <f>"Q"&amp;ROUNDUP(MONTH(SalesDataTable[[#This Row],[Order Date]])/3,0)</f>
        <v>Q3</v>
      </c>
      <c r="E1379" s="12">
        <f>MONTH(SalesDataTable[[#This Row],[Order Date]])</f>
        <v>7</v>
      </c>
      <c r="F1379" s="12" t="str">
        <f>TEXT(SalesDataTable[[#This Row],[Order Date]], "mmm")</f>
        <v>Jul</v>
      </c>
      <c r="G1379" s="5" t="s">
        <v>0</v>
      </c>
      <c r="H1379" s="5" t="s">
        <v>36</v>
      </c>
      <c r="I1379" s="5" t="s">
        <v>2</v>
      </c>
      <c r="J1379" s="5" t="s">
        <v>3</v>
      </c>
      <c r="K1379" s="5" t="s">
        <v>34</v>
      </c>
      <c r="L1379" s="5" t="s">
        <v>38</v>
      </c>
      <c r="M1379" s="6">
        <v>1</v>
      </c>
      <c r="N1379" s="7">
        <v>122.73</v>
      </c>
      <c r="O1379" s="8">
        <v>0.1</v>
      </c>
      <c r="P1379" s="7">
        <v>70.540000000000006</v>
      </c>
      <c r="Q1379" s="7">
        <f t="shared" si="84"/>
        <v>110.45700000000001</v>
      </c>
      <c r="R1379" s="7">
        <f t="shared" si="85"/>
        <v>70.540000000000006</v>
      </c>
      <c r="S1379" s="7">
        <f t="shared" si="86"/>
        <v>39.917000000000002</v>
      </c>
      <c r="T1379" s="9">
        <f t="shared" si="87"/>
        <v>0.36138044668966202</v>
      </c>
      <c r="U1379" s="10">
        <f>YEAR(SalesDataTable[[#This Row],[Order Date]])</f>
        <v>2026</v>
      </c>
      <c r="V1379" s="9" t="str">
        <f>"Q"&amp;ROUNDUP(MONTH(SalesDataTable[[#This Row],[Order Date]])/3,0)</f>
        <v>Q3</v>
      </c>
      <c r="W1379" s="6">
        <f>MONTH(SalesDataTable[[#This Row],[Order Date]])</f>
        <v>7</v>
      </c>
      <c r="X1379" s="9" t="str">
        <f>TEXT(SalesDataTable[[#This Row],[Order Date]],"mmm")</f>
        <v>Jul</v>
      </c>
    </row>
    <row r="1380" spans="1:24" ht="15.5">
      <c r="A1380" s="3">
        <v>1581</v>
      </c>
      <c r="B1380" s="4">
        <v>46219</v>
      </c>
      <c r="C1380" s="12">
        <f>YEAR(SalesDataTable[[#This Row],[Order Date]])</f>
        <v>2026</v>
      </c>
      <c r="D1380" s="15" t="str">
        <f>"Q"&amp;ROUNDUP(MONTH(SalesDataTable[[#This Row],[Order Date]])/3,0)</f>
        <v>Q3</v>
      </c>
      <c r="E1380" s="12">
        <f>MONTH(SalesDataTable[[#This Row],[Order Date]])</f>
        <v>7</v>
      </c>
      <c r="F1380" s="12" t="str">
        <f>TEXT(SalesDataTable[[#This Row],[Order Date]], "mmm")</f>
        <v>Jul</v>
      </c>
      <c r="G1380" s="5" t="s">
        <v>11</v>
      </c>
      <c r="H1380" s="5" t="s">
        <v>25</v>
      </c>
      <c r="I1380" s="5" t="s">
        <v>19</v>
      </c>
      <c r="J1380" s="5" t="s">
        <v>13</v>
      </c>
      <c r="K1380" s="5" t="s">
        <v>9</v>
      </c>
      <c r="L1380" s="5" t="s">
        <v>10</v>
      </c>
      <c r="M1380" s="6">
        <v>5</v>
      </c>
      <c r="N1380" s="7">
        <v>92.72</v>
      </c>
      <c r="O1380" s="8">
        <v>0.1</v>
      </c>
      <c r="P1380" s="7">
        <v>46.2</v>
      </c>
      <c r="Q1380" s="7">
        <f t="shared" si="84"/>
        <v>417.24</v>
      </c>
      <c r="R1380" s="7">
        <f t="shared" si="85"/>
        <v>231</v>
      </c>
      <c r="S1380" s="7">
        <f t="shared" si="86"/>
        <v>186.24</v>
      </c>
      <c r="T1380" s="9">
        <f t="shared" si="87"/>
        <v>0.44636180615473109</v>
      </c>
      <c r="U1380" s="10">
        <f>YEAR(SalesDataTable[[#This Row],[Order Date]])</f>
        <v>2026</v>
      </c>
      <c r="V1380" s="9" t="str">
        <f>"Q"&amp;ROUNDUP(MONTH(SalesDataTable[[#This Row],[Order Date]])/3,0)</f>
        <v>Q3</v>
      </c>
      <c r="W1380" s="6">
        <f>MONTH(SalesDataTable[[#This Row],[Order Date]])</f>
        <v>7</v>
      </c>
      <c r="X1380" s="9" t="str">
        <f>TEXT(SalesDataTable[[#This Row],[Order Date]],"mmm")</f>
        <v>Jul</v>
      </c>
    </row>
    <row r="1381" spans="1:24" ht="15.5">
      <c r="A1381" s="3">
        <v>1894</v>
      </c>
      <c r="B1381" s="4">
        <v>46219</v>
      </c>
      <c r="C1381" s="12">
        <f>YEAR(SalesDataTable[[#This Row],[Order Date]])</f>
        <v>2026</v>
      </c>
      <c r="D1381" s="15" t="str">
        <f>"Q"&amp;ROUNDUP(MONTH(SalesDataTable[[#This Row],[Order Date]])/3,0)</f>
        <v>Q3</v>
      </c>
      <c r="E1381" s="12">
        <f>MONTH(SalesDataTable[[#This Row],[Order Date]])</f>
        <v>7</v>
      </c>
      <c r="F1381" s="12" t="str">
        <f>TEXT(SalesDataTable[[#This Row],[Order Date]], "mmm")</f>
        <v>Jul</v>
      </c>
      <c r="G1381" s="5" t="s">
        <v>20</v>
      </c>
      <c r="H1381" s="5" t="s">
        <v>31</v>
      </c>
      <c r="I1381" s="5" t="s">
        <v>8</v>
      </c>
      <c r="J1381" s="5" t="s">
        <v>16</v>
      </c>
      <c r="K1381" s="5" t="s">
        <v>34</v>
      </c>
      <c r="L1381" s="5" t="s">
        <v>42</v>
      </c>
      <c r="M1381" s="6">
        <v>5</v>
      </c>
      <c r="N1381" s="7">
        <v>36.29</v>
      </c>
      <c r="O1381" s="8">
        <v>0.05</v>
      </c>
      <c r="P1381" s="7">
        <v>13.52</v>
      </c>
      <c r="Q1381" s="7">
        <f t="shared" si="84"/>
        <v>172.37749999999997</v>
      </c>
      <c r="R1381" s="7">
        <f t="shared" si="85"/>
        <v>67.599999999999994</v>
      </c>
      <c r="S1381" s="7">
        <f t="shared" si="86"/>
        <v>104.77749999999997</v>
      </c>
      <c r="T1381" s="9">
        <f t="shared" si="87"/>
        <v>0.60783744978317933</v>
      </c>
      <c r="U1381" s="10">
        <f>YEAR(SalesDataTable[[#This Row],[Order Date]])</f>
        <v>2026</v>
      </c>
      <c r="V1381" s="9" t="str">
        <f>"Q"&amp;ROUNDUP(MONTH(SalesDataTable[[#This Row],[Order Date]])/3,0)</f>
        <v>Q3</v>
      </c>
      <c r="W1381" s="6">
        <f>MONTH(SalesDataTable[[#This Row],[Order Date]])</f>
        <v>7</v>
      </c>
      <c r="X1381" s="9" t="str">
        <f>TEXT(SalesDataTable[[#This Row],[Order Date]],"mmm")</f>
        <v>Jul</v>
      </c>
    </row>
    <row r="1382" spans="1:24" ht="15.5">
      <c r="A1382" s="3">
        <v>2100</v>
      </c>
      <c r="B1382" s="4">
        <v>46219</v>
      </c>
      <c r="C1382" s="12">
        <f>YEAR(SalesDataTable[[#This Row],[Order Date]])</f>
        <v>2026</v>
      </c>
      <c r="D1382" s="15" t="str">
        <f>"Q"&amp;ROUNDUP(MONTH(SalesDataTable[[#This Row],[Order Date]])/3,0)</f>
        <v>Q3</v>
      </c>
      <c r="E1382" s="12">
        <f>MONTH(SalesDataTable[[#This Row],[Order Date]])</f>
        <v>7</v>
      </c>
      <c r="F1382" s="12" t="str">
        <f>TEXT(SalesDataTable[[#This Row],[Order Date]], "mmm")</f>
        <v>Jul</v>
      </c>
      <c r="G1382" s="5" t="s">
        <v>11</v>
      </c>
      <c r="H1382" s="5" t="s">
        <v>12</v>
      </c>
      <c r="I1382" s="5" t="s">
        <v>2</v>
      </c>
      <c r="J1382" s="5" t="s">
        <v>16</v>
      </c>
      <c r="K1382" s="5" t="s">
        <v>4</v>
      </c>
      <c r="L1382" s="5" t="s">
        <v>22</v>
      </c>
      <c r="M1382" s="6">
        <v>2</v>
      </c>
      <c r="N1382" s="7">
        <v>49.84</v>
      </c>
      <c r="O1382" s="8">
        <v>0.1</v>
      </c>
      <c r="P1382" s="7">
        <v>23.06</v>
      </c>
      <c r="Q1382" s="7">
        <f t="shared" si="84"/>
        <v>89.712000000000003</v>
      </c>
      <c r="R1382" s="7">
        <f t="shared" si="85"/>
        <v>46.12</v>
      </c>
      <c r="S1382" s="7">
        <f t="shared" si="86"/>
        <v>43.592000000000006</v>
      </c>
      <c r="T1382" s="9">
        <f t="shared" si="87"/>
        <v>0.48591046905653651</v>
      </c>
      <c r="U1382" s="10">
        <f>YEAR(SalesDataTable[[#This Row],[Order Date]])</f>
        <v>2026</v>
      </c>
      <c r="V1382" s="9" t="str">
        <f>"Q"&amp;ROUNDUP(MONTH(SalesDataTable[[#This Row],[Order Date]])/3,0)</f>
        <v>Q3</v>
      </c>
      <c r="W1382" s="6">
        <f>MONTH(SalesDataTable[[#This Row],[Order Date]])</f>
        <v>7</v>
      </c>
      <c r="X1382" s="9" t="str">
        <f>TEXT(SalesDataTable[[#This Row],[Order Date]],"mmm")</f>
        <v>Jul</v>
      </c>
    </row>
    <row r="1383" spans="1:24" ht="15.5">
      <c r="A1383" s="3">
        <v>2902</v>
      </c>
      <c r="B1383" s="4">
        <v>46219</v>
      </c>
      <c r="C1383" s="12">
        <f>YEAR(SalesDataTable[[#This Row],[Order Date]])</f>
        <v>2026</v>
      </c>
      <c r="D1383" s="15" t="str">
        <f>"Q"&amp;ROUNDUP(MONTH(SalesDataTable[[#This Row],[Order Date]])/3,0)</f>
        <v>Q3</v>
      </c>
      <c r="E1383" s="12">
        <f>MONTH(SalesDataTable[[#This Row],[Order Date]])</f>
        <v>7</v>
      </c>
      <c r="F1383" s="12" t="str">
        <f>TEXT(SalesDataTable[[#This Row],[Order Date]], "mmm")</f>
        <v>Jul</v>
      </c>
      <c r="G1383" s="5" t="s">
        <v>6</v>
      </c>
      <c r="H1383" s="5" t="s">
        <v>43</v>
      </c>
      <c r="I1383" s="5" t="s">
        <v>28</v>
      </c>
      <c r="J1383" s="5" t="s">
        <v>16</v>
      </c>
      <c r="K1383" s="5" t="s">
        <v>34</v>
      </c>
      <c r="L1383" s="5" t="s">
        <v>42</v>
      </c>
      <c r="M1383" s="6">
        <v>1</v>
      </c>
      <c r="N1383" s="7">
        <v>35.799999999999997</v>
      </c>
      <c r="O1383" s="8">
        <v>0</v>
      </c>
      <c r="P1383" s="7">
        <v>14.05</v>
      </c>
      <c r="Q1383" s="7">
        <f t="shared" si="84"/>
        <v>35.799999999999997</v>
      </c>
      <c r="R1383" s="7">
        <f t="shared" si="85"/>
        <v>14.05</v>
      </c>
      <c r="S1383" s="7">
        <f t="shared" si="86"/>
        <v>21.749999999999996</v>
      </c>
      <c r="T1383" s="9">
        <f t="shared" si="87"/>
        <v>0.60754189944134074</v>
      </c>
      <c r="U1383" s="10">
        <f>YEAR(SalesDataTable[[#This Row],[Order Date]])</f>
        <v>2026</v>
      </c>
      <c r="V1383" s="9" t="str">
        <f>"Q"&amp;ROUNDUP(MONTH(SalesDataTable[[#This Row],[Order Date]])/3,0)</f>
        <v>Q3</v>
      </c>
      <c r="W1383" s="6">
        <f>MONTH(SalesDataTable[[#This Row],[Order Date]])</f>
        <v>7</v>
      </c>
      <c r="X1383" s="9" t="str">
        <f>TEXT(SalesDataTable[[#This Row],[Order Date]],"mmm")</f>
        <v>Jul</v>
      </c>
    </row>
    <row r="1384" spans="1:24" ht="15.5">
      <c r="A1384" s="3">
        <v>3115</v>
      </c>
      <c r="B1384" s="4">
        <v>46219</v>
      </c>
      <c r="C1384" s="12">
        <f>YEAR(SalesDataTable[[#This Row],[Order Date]])</f>
        <v>2026</v>
      </c>
      <c r="D1384" s="15" t="str">
        <f>"Q"&amp;ROUNDUP(MONTH(SalesDataTable[[#This Row],[Order Date]])/3,0)</f>
        <v>Q3</v>
      </c>
      <c r="E1384" s="12">
        <f>MONTH(SalesDataTable[[#This Row],[Order Date]])</f>
        <v>7</v>
      </c>
      <c r="F1384" s="12" t="str">
        <f>TEXT(SalesDataTable[[#This Row],[Order Date]], "mmm")</f>
        <v>Jul</v>
      </c>
      <c r="G1384" s="5" t="s">
        <v>20</v>
      </c>
      <c r="H1384" s="5" t="s">
        <v>47</v>
      </c>
      <c r="I1384" s="5" t="s">
        <v>2</v>
      </c>
      <c r="J1384" s="5" t="s">
        <v>13</v>
      </c>
      <c r="K1384" s="5" t="s">
        <v>23</v>
      </c>
      <c r="L1384" s="5" t="s">
        <v>29</v>
      </c>
      <c r="M1384" s="6">
        <v>1</v>
      </c>
      <c r="N1384" s="7">
        <v>195.12</v>
      </c>
      <c r="O1384" s="8">
        <v>0</v>
      </c>
      <c r="P1384" s="7">
        <v>101.14</v>
      </c>
      <c r="Q1384" s="7">
        <f t="shared" si="84"/>
        <v>195.12</v>
      </c>
      <c r="R1384" s="7">
        <f t="shared" si="85"/>
        <v>101.14</v>
      </c>
      <c r="S1384" s="7">
        <f t="shared" si="86"/>
        <v>93.98</v>
      </c>
      <c r="T1384" s="9">
        <f t="shared" si="87"/>
        <v>0.48165231652316526</v>
      </c>
      <c r="U1384" s="10">
        <f>YEAR(SalesDataTable[[#This Row],[Order Date]])</f>
        <v>2026</v>
      </c>
      <c r="V1384" s="9" t="str">
        <f>"Q"&amp;ROUNDUP(MONTH(SalesDataTable[[#This Row],[Order Date]])/3,0)</f>
        <v>Q3</v>
      </c>
      <c r="W1384" s="6">
        <f>MONTH(SalesDataTable[[#This Row],[Order Date]])</f>
        <v>7</v>
      </c>
      <c r="X1384" s="9" t="str">
        <f>TEXT(SalesDataTable[[#This Row],[Order Date]],"mmm")</f>
        <v>Jul</v>
      </c>
    </row>
    <row r="1385" spans="1:24" ht="15.5">
      <c r="A1385" s="3">
        <v>3546</v>
      </c>
      <c r="B1385" s="4">
        <v>46219</v>
      </c>
      <c r="C1385" s="12">
        <f>YEAR(SalesDataTable[[#This Row],[Order Date]])</f>
        <v>2026</v>
      </c>
      <c r="D1385" s="15" t="str">
        <f>"Q"&amp;ROUNDUP(MONTH(SalesDataTable[[#This Row],[Order Date]])/3,0)</f>
        <v>Q3</v>
      </c>
      <c r="E1385" s="12">
        <f>MONTH(SalesDataTable[[#This Row],[Order Date]])</f>
        <v>7</v>
      </c>
      <c r="F1385" s="12" t="str">
        <f>TEXT(SalesDataTable[[#This Row],[Order Date]], "mmm")</f>
        <v>Jul</v>
      </c>
      <c r="G1385" s="5" t="s">
        <v>0</v>
      </c>
      <c r="H1385" s="5" t="s">
        <v>50</v>
      </c>
      <c r="I1385" s="5" t="s">
        <v>2</v>
      </c>
      <c r="J1385" s="5" t="s">
        <v>13</v>
      </c>
      <c r="K1385" s="5" t="s">
        <v>4</v>
      </c>
      <c r="L1385" s="5" t="s">
        <v>26</v>
      </c>
      <c r="M1385" s="6">
        <v>2</v>
      </c>
      <c r="N1385" s="7">
        <v>39.69</v>
      </c>
      <c r="O1385" s="8">
        <v>0.05</v>
      </c>
      <c r="P1385" s="7">
        <v>16.88</v>
      </c>
      <c r="Q1385" s="7">
        <f t="shared" si="84"/>
        <v>75.410999999999987</v>
      </c>
      <c r="R1385" s="7">
        <f t="shared" si="85"/>
        <v>33.76</v>
      </c>
      <c r="S1385" s="7">
        <f t="shared" si="86"/>
        <v>41.650999999999989</v>
      </c>
      <c r="T1385" s="9">
        <f t="shared" si="87"/>
        <v>0.55231995332245953</v>
      </c>
      <c r="U1385" s="10">
        <f>YEAR(SalesDataTable[[#This Row],[Order Date]])</f>
        <v>2026</v>
      </c>
      <c r="V1385" s="9" t="str">
        <f>"Q"&amp;ROUNDUP(MONTH(SalesDataTable[[#This Row],[Order Date]])/3,0)</f>
        <v>Q3</v>
      </c>
      <c r="W1385" s="6">
        <f>MONTH(SalesDataTable[[#This Row],[Order Date]])</f>
        <v>7</v>
      </c>
      <c r="X1385" s="9" t="str">
        <f>TEXT(SalesDataTable[[#This Row],[Order Date]],"mmm")</f>
        <v>Jul</v>
      </c>
    </row>
    <row r="1386" spans="1:24" ht="15.5">
      <c r="A1386" s="3">
        <v>4224</v>
      </c>
      <c r="B1386" s="4">
        <v>46219</v>
      </c>
      <c r="C1386" s="12">
        <f>YEAR(SalesDataTable[[#This Row],[Order Date]])</f>
        <v>2026</v>
      </c>
      <c r="D1386" s="15" t="str">
        <f>"Q"&amp;ROUNDUP(MONTH(SalesDataTable[[#This Row],[Order Date]])/3,0)</f>
        <v>Q3</v>
      </c>
      <c r="E1386" s="12">
        <f>MONTH(SalesDataTable[[#This Row],[Order Date]])</f>
        <v>7</v>
      </c>
      <c r="F1386" s="12" t="str">
        <f>TEXT(SalesDataTable[[#This Row],[Order Date]], "mmm")</f>
        <v>Jul</v>
      </c>
      <c r="G1386" s="5" t="s">
        <v>11</v>
      </c>
      <c r="H1386" s="5" t="s">
        <v>18</v>
      </c>
      <c r="I1386" s="5" t="s">
        <v>19</v>
      </c>
      <c r="J1386" s="5" t="s">
        <v>3</v>
      </c>
      <c r="K1386" s="5" t="s">
        <v>23</v>
      </c>
      <c r="L1386" s="5" t="s">
        <v>24</v>
      </c>
      <c r="M1386" s="6">
        <v>1</v>
      </c>
      <c r="N1386" s="7">
        <v>348.73</v>
      </c>
      <c r="O1386" s="8">
        <v>0.15</v>
      </c>
      <c r="P1386" s="7">
        <v>190.33</v>
      </c>
      <c r="Q1386" s="7">
        <f t="shared" si="84"/>
        <v>296.4205</v>
      </c>
      <c r="R1386" s="7">
        <f t="shared" si="85"/>
        <v>190.33</v>
      </c>
      <c r="S1386" s="7">
        <f t="shared" si="86"/>
        <v>106.09049999999999</v>
      </c>
      <c r="T1386" s="9">
        <f t="shared" si="87"/>
        <v>0.35790540802677273</v>
      </c>
      <c r="U1386" s="10">
        <f>YEAR(SalesDataTable[[#This Row],[Order Date]])</f>
        <v>2026</v>
      </c>
      <c r="V1386" s="9" t="str">
        <f>"Q"&amp;ROUNDUP(MONTH(SalesDataTable[[#This Row],[Order Date]])/3,0)</f>
        <v>Q3</v>
      </c>
      <c r="W1386" s="6">
        <f>MONTH(SalesDataTable[[#This Row],[Order Date]])</f>
        <v>7</v>
      </c>
      <c r="X1386" s="9" t="str">
        <f>TEXT(SalesDataTable[[#This Row],[Order Date]],"mmm")</f>
        <v>Jul</v>
      </c>
    </row>
    <row r="1387" spans="1:24" ht="15.5">
      <c r="A1387" s="3">
        <v>4858</v>
      </c>
      <c r="B1387" s="4">
        <v>46219</v>
      </c>
      <c r="C1387" s="12">
        <f>YEAR(SalesDataTable[[#This Row],[Order Date]])</f>
        <v>2026</v>
      </c>
      <c r="D1387" s="15" t="str">
        <f>"Q"&amp;ROUNDUP(MONTH(SalesDataTable[[#This Row],[Order Date]])/3,0)</f>
        <v>Q3</v>
      </c>
      <c r="E1387" s="12">
        <f>MONTH(SalesDataTable[[#This Row],[Order Date]])</f>
        <v>7</v>
      </c>
      <c r="F1387" s="12" t="str">
        <f>TEXT(SalesDataTable[[#This Row],[Order Date]], "mmm")</f>
        <v>Jul</v>
      </c>
      <c r="G1387" s="5" t="s">
        <v>6</v>
      </c>
      <c r="H1387" s="5" t="s">
        <v>43</v>
      </c>
      <c r="I1387" s="5" t="s">
        <v>19</v>
      </c>
      <c r="J1387" s="5" t="s">
        <v>3</v>
      </c>
      <c r="K1387" s="5" t="s">
        <v>14</v>
      </c>
      <c r="L1387" s="5" t="s">
        <v>15</v>
      </c>
      <c r="M1387" s="6">
        <v>1</v>
      </c>
      <c r="N1387" s="7">
        <v>35.5</v>
      </c>
      <c r="O1387" s="8">
        <v>0</v>
      </c>
      <c r="P1387" s="7">
        <v>13.26</v>
      </c>
      <c r="Q1387" s="7">
        <f t="shared" si="84"/>
        <v>35.5</v>
      </c>
      <c r="R1387" s="7">
        <f t="shared" si="85"/>
        <v>13.26</v>
      </c>
      <c r="S1387" s="7">
        <f t="shared" si="86"/>
        <v>22.240000000000002</v>
      </c>
      <c r="T1387" s="9">
        <f t="shared" si="87"/>
        <v>0.62647887323943663</v>
      </c>
      <c r="U1387" s="10">
        <f>YEAR(SalesDataTable[[#This Row],[Order Date]])</f>
        <v>2026</v>
      </c>
      <c r="V1387" s="9" t="str">
        <f>"Q"&amp;ROUNDUP(MONTH(SalesDataTable[[#This Row],[Order Date]])/3,0)</f>
        <v>Q3</v>
      </c>
      <c r="W1387" s="6">
        <f>MONTH(SalesDataTable[[#This Row],[Order Date]])</f>
        <v>7</v>
      </c>
      <c r="X1387" s="9" t="str">
        <f>TEXT(SalesDataTable[[#This Row],[Order Date]],"mmm")</f>
        <v>Jul</v>
      </c>
    </row>
    <row r="1388" spans="1:24" ht="15.5">
      <c r="A1388" s="3">
        <v>768</v>
      </c>
      <c r="B1388" s="4">
        <v>46220</v>
      </c>
      <c r="C1388" s="12">
        <f>YEAR(SalesDataTable[[#This Row],[Order Date]])</f>
        <v>2026</v>
      </c>
      <c r="D1388" s="15" t="str">
        <f>"Q"&amp;ROUNDUP(MONTH(SalesDataTable[[#This Row],[Order Date]])/3,0)</f>
        <v>Q3</v>
      </c>
      <c r="E1388" s="12">
        <f>MONTH(SalesDataTable[[#This Row],[Order Date]])</f>
        <v>7</v>
      </c>
      <c r="F1388" s="12" t="str">
        <f>TEXT(SalesDataTable[[#This Row],[Order Date]], "mmm")</f>
        <v>Jul</v>
      </c>
      <c r="G1388" s="5" t="s">
        <v>0</v>
      </c>
      <c r="H1388" s="5" t="s">
        <v>36</v>
      </c>
      <c r="I1388" s="5" t="s">
        <v>2</v>
      </c>
      <c r="J1388" s="5" t="s">
        <v>16</v>
      </c>
      <c r="K1388" s="5" t="s">
        <v>14</v>
      </c>
      <c r="L1388" s="5" t="s">
        <v>32</v>
      </c>
      <c r="M1388" s="6">
        <v>1</v>
      </c>
      <c r="N1388" s="7">
        <v>46.44</v>
      </c>
      <c r="O1388" s="8">
        <v>0</v>
      </c>
      <c r="P1388" s="7">
        <v>18.47</v>
      </c>
      <c r="Q1388" s="7">
        <f t="shared" si="84"/>
        <v>46.44</v>
      </c>
      <c r="R1388" s="7">
        <f t="shared" si="85"/>
        <v>18.47</v>
      </c>
      <c r="S1388" s="7">
        <f t="shared" si="86"/>
        <v>27.97</v>
      </c>
      <c r="T1388" s="9">
        <f t="shared" si="87"/>
        <v>0.60228251507321273</v>
      </c>
      <c r="U1388" s="10">
        <f>YEAR(SalesDataTable[[#This Row],[Order Date]])</f>
        <v>2026</v>
      </c>
      <c r="V1388" s="9" t="str">
        <f>"Q"&amp;ROUNDUP(MONTH(SalesDataTable[[#This Row],[Order Date]])/3,0)</f>
        <v>Q3</v>
      </c>
      <c r="W1388" s="6">
        <f>MONTH(SalesDataTable[[#This Row],[Order Date]])</f>
        <v>7</v>
      </c>
      <c r="X1388" s="9" t="str">
        <f>TEXT(SalesDataTable[[#This Row],[Order Date]],"mmm")</f>
        <v>Jul</v>
      </c>
    </row>
    <row r="1389" spans="1:24" ht="15.5">
      <c r="A1389" s="3">
        <v>1901</v>
      </c>
      <c r="B1389" s="4">
        <v>46220</v>
      </c>
      <c r="C1389" s="12">
        <f>YEAR(SalesDataTable[[#This Row],[Order Date]])</f>
        <v>2026</v>
      </c>
      <c r="D1389" s="15" t="str">
        <f>"Q"&amp;ROUNDUP(MONTH(SalesDataTable[[#This Row],[Order Date]])/3,0)</f>
        <v>Q3</v>
      </c>
      <c r="E1389" s="12">
        <f>MONTH(SalesDataTable[[#This Row],[Order Date]])</f>
        <v>7</v>
      </c>
      <c r="F1389" s="12" t="str">
        <f>TEXT(SalesDataTable[[#This Row],[Order Date]], "mmm")</f>
        <v>Jul</v>
      </c>
      <c r="G1389" s="5" t="s">
        <v>6</v>
      </c>
      <c r="H1389" s="5" t="s">
        <v>49</v>
      </c>
      <c r="I1389" s="5" t="s">
        <v>2</v>
      </c>
      <c r="J1389" s="5" t="s">
        <v>13</v>
      </c>
      <c r="K1389" s="5" t="s">
        <v>9</v>
      </c>
      <c r="L1389" s="5" t="s">
        <v>46</v>
      </c>
      <c r="M1389" s="6">
        <v>1</v>
      </c>
      <c r="N1389" s="7">
        <v>70.44</v>
      </c>
      <c r="O1389" s="8">
        <v>0.05</v>
      </c>
      <c r="P1389" s="7">
        <v>32.229999999999997</v>
      </c>
      <c r="Q1389" s="7">
        <f t="shared" si="84"/>
        <v>66.917999999999992</v>
      </c>
      <c r="R1389" s="7">
        <f t="shared" si="85"/>
        <v>32.229999999999997</v>
      </c>
      <c r="S1389" s="7">
        <f t="shared" si="86"/>
        <v>34.687999999999995</v>
      </c>
      <c r="T1389" s="9">
        <f t="shared" si="87"/>
        <v>0.51836576108072563</v>
      </c>
      <c r="U1389" s="10">
        <f>YEAR(SalesDataTable[[#This Row],[Order Date]])</f>
        <v>2026</v>
      </c>
      <c r="V1389" s="9" t="str">
        <f>"Q"&amp;ROUNDUP(MONTH(SalesDataTable[[#This Row],[Order Date]])/3,0)</f>
        <v>Q3</v>
      </c>
      <c r="W1389" s="6">
        <f>MONTH(SalesDataTable[[#This Row],[Order Date]])</f>
        <v>7</v>
      </c>
      <c r="X1389" s="9" t="str">
        <f>TEXT(SalesDataTable[[#This Row],[Order Date]],"mmm")</f>
        <v>Jul</v>
      </c>
    </row>
    <row r="1390" spans="1:24" ht="15.5">
      <c r="A1390" s="3">
        <v>2226</v>
      </c>
      <c r="B1390" s="4">
        <v>46220</v>
      </c>
      <c r="C1390" s="12">
        <f>YEAR(SalesDataTable[[#This Row],[Order Date]])</f>
        <v>2026</v>
      </c>
      <c r="D1390" s="15" t="str">
        <f>"Q"&amp;ROUNDUP(MONTH(SalesDataTable[[#This Row],[Order Date]])/3,0)</f>
        <v>Q3</v>
      </c>
      <c r="E1390" s="12">
        <f>MONTH(SalesDataTable[[#This Row],[Order Date]])</f>
        <v>7</v>
      </c>
      <c r="F1390" s="12" t="str">
        <f>TEXT(SalesDataTable[[#This Row],[Order Date]], "mmm")</f>
        <v>Jul</v>
      </c>
      <c r="G1390" s="5" t="s">
        <v>0</v>
      </c>
      <c r="H1390" s="5" t="s">
        <v>50</v>
      </c>
      <c r="I1390" s="5" t="s">
        <v>19</v>
      </c>
      <c r="J1390" s="5" t="s">
        <v>13</v>
      </c>
      <c r="K1390" s="5" t="s">
        <v>9</v>
      </c>
      <c r="L1390" s="5" t="s">
        <v>46</v>
      </c>
      <c r="M1390" s="6">
        <v>1</v>
      </c>
      <c r="N1390" s="7">
        <v>69.78</v>
      </c>
      <c r="O1390" s="8">
        <v>0.05</v>
      </c>
      <c r="P1390" s="7">
        <v>32.83</v>
      </c>
      <c r="Q1390" s="7">
        <f t="shared" si="84"/>
        <v>66.290999999999997</v>
      </c>
      <c r="R1390" s="7">
        <f t="shared" si="85"/>
        <v>32.83</v>
      </c>
      <c r="S1390" s="7">
        <f t="shared" si="86"/>
        <v>33.460999999999999</v>
      </c>
      <c r="T1390" s="9">
        <f t="shared" si="87"/>
        <v>0.50475931876121949</v>
      </c>
      <c r="U1390" s="10">
        <f>YEAR(SalesDataTable[[#This Row],[Order Date]])</f>
        <v>2026</v>
      </c>
      <c r="V1390" s="9" t="str">
        <f>"Q"&amp;ROUNDUP(MONTH(SalesDataTable[[#This Row],[Order Date]])/3,0)</f>
        <v>Q3</v>
      </c>
      <c r="W1390" s="6">
        <f>MONTH(SalesDataTable[[#This Row],[Order Date]])</f>
        <v>7</v>
      </c>
      <c r="X1390" s="9" t="str">
        <f>TEXT(SalesDataTable[[#This Row],[Order Date]],"mmm")</f>
        <v>Jul</v>
      </c>
    </row>
    <row r="1391" spans="1:24" ht="15.5">
      <c r="A1391" s="3">
        <v>2660</v>
      </c>
      <c r="B1391" s="4">
        <v>46220</v>
      </c>
      <c r="C1391" s="12">
        <f>YEAR(SalesDataTable[[#This Row],[Order Date]])</f>
        <v>2026</v>
      </c>
      <c r="D1391" s="15" t="str">
        <f>"Q"&amp;ROUNDUP(MONTH(SalesDataTable[[#This Row],[Order Date]])/3,0)</f>
        <v>Q3</v>
      </c>
      <c r="E1391" s="12">
        <f>MONTH(SalesDataTable[[#This Row],[Order Date]])</f>
        <v>7</v>
      </c>
      <c r="F1391" s="12" t="str">
        <f>TEXT(SalesDataTable[[#This Row],[Order Date]], "mmm")</f>
        <v>Jul</v>
      </c>
      <c r="G1391" s="5" t="s">
        <v>11</v>
      </c>
      <c r="H1391" s="5" t="s">
        <v>25</v>
      </c>
      <c r="I1391" s="5" t="s">
        <v>19</v>
      </c>
      <c r="J1391" s="5" t="s">
        <v>13</v>
      </c>
      <c r="K1391" s="5" t="s">
        <v>14</v>
      </c>
      <c r="L1391" s="5" t="s">
        <v>15</v>
      </c>
      <c r="M1391" s="6">
        <v>4</v>
      </c>
      <c r="N1391" s="7">
        <v>35.450000000000003</v>
      </c>
      <c r="O1391" s="8">
        <v>0.1</v>
      </c>
      <c r="P1391" s="7">
        <v>13.83</v>
      </c>
      <c r="Q1391" s="7">
        <f t="shared" si="84"/>
        <v>127.62000000000002</v>
      </c>
      <c r="R1391" s="7">
        <f t="shared" si="85"/>
        <v>55.32</v>
      </c>
      <c r="S1391" s="7">
        <f t="shared" si="86"/>
        <v>72.300000000000011</v>
      </c>
      <c r="T1391" s="9">
        <f t="shared" si="87"/>
        <v>0.56652562294311237</v>
      </c>
      <c r="U1391" s="10">
        <f>YEAR(SalesDataTable[[#This Row],[Order Date]])</f>
        <v>2026</v>
      </c>
      <c r="V1391" s="9" t="str">
        <f>"Q"&amp;ROUNDUP(MONTH(SalesDataTable[[#This Row],[Order Date]])/3,0)</f>
        <v>Q3</v>
      </c>
      <c r="W1391" s="6">
        <f>MONTH(SalesDataTable[[#This Row],[Order Date]])</f>
        <v>7</v>
      </c>
      <c r="X1391" s="9" t="str">
        <f>TEXT(SalesDataTable[[#This Row],[Order Date]],"mmm")</f>
        <v>Jul</v>
      </c>
    </row>
    <row r="1392" spans="1:24" ht="15.5">
      <c r="A1392" s="3">
        <v>3004</v>
      </c>
      <c r="B1392" s="4">
        <v>46220</v>
      </c>
      <c r="C1392" s="12">
        <f>YEAR(SalesDataTable[[#This Row],[Order Date]])</f>
        <v>2026</v>
      </c>
      <c r="D1392" s="15" t="str">
        <f>"Q"&amp;ROUNDUP(MONTH(SalesDataTable[[#This Row],[Order Date]])/3,0)</f>
        <v>Q3</v>
      </c>
      <c r="E1392" s="12">
        <f>MONTH(SalesDataTable[[#This Row],[Order Date]])</f>
        <v>7</v>
      </c>
      <c r="F1392" s="12" t="str">
        <f>TEXT(SalesDataTable[[#This Row],[Order Date]], "mmm")</f>
        <v>Jul</v>
      </c>
      <c r="G1392" s="5" t="s">
        <v>20</v>
      </c>
      <c r="H1392" s="5" t="s">
        <v>33</v>
      </c>
      <c r="I1392" s="5" t="s">
        <v>2</v>
      </c>
      <c r="J1392" s="5" t="s">
        <v>3</v>
      </c>
      <c r="K1392" s="5" t="s">
        <v>4</v>
      </c>
      <c r="L1392" s="5" t="s">
        <v>22</v>
      </c>
      <c r="M1392" s="6">
        <v>1</v>
      </c>
      <c r="N1392" s="7">
        <v>50.82</v>
      </c>
      <c r="O1392" s="8">
        <v>0.05</v>
      </c>
      <c r="P1392" s="7">
        <v>22.36</v>
      </c>
      <c r="Q1392" s="7">
        <f t="shared" si="84"/>
        <v>48.278999999999996</v>
      </c>
      <c r="R1392" s="7">
        <f t="shared" si="85"/>
        <v>22.36</v>
      </c>
      <c r="S1392" s="7">
        <f t="shared" si="86"/>
        <v>25.918999999999997</v>
      </c>
      <c r="T1392" s="9">
        <f t="shared" si="87"/>
        <v>0.5368586756146565</v>
      </c>
      <c r="U1392" s="10">
        <f>YEAR(SalesDataTable[[#This Row],[Order Date]])</f>
        <v>2026</v>
      </c>
      <c r="V1392" s="9" t="str">
        <f>"Q"&amp;ROUNDUP(MONTH(SalesDataTable[[#This Row],[Order Date]])/3,0)</f>
        <v>Q3</v>
      </c>
      <c r="W1392" s="6">
        <f>MONTH(SalesDataTable[[#This Row],[Order Date]])</f>
        <v>7</v>
      </c>
      <c r="X1392" s="9" t="str">
        <f>TEXT(SalesDataTable[[#This Row],[Order Date]],"mmm")</f>
        <v>Jul</v>
      </c>
    </row>
    <row r="1393" spans="1:24" ht="15.5">
      <c r="A1393" s="3">
        <v>4020</v>
      </c>
      <c r="B1393" s="4">
        <v>46220</v>
      </c>
      <c r="C1393" s="12">
        <f>YEAR(SalesDataTable[[#This Row],[Order Date]])</f>
        <v>2026</v>
      </c>
      <c r="D1393" s="15" t="str">
        <f>"Q"&amp;ROUNDUP(MONTH(SalesDataTable[[#This Row],[Order Date]])/3,0)</f>
        <v>Q3</v>
      </c>
      <c r="E1393" s="12">
        <f>MONTH(SalesDataTable[[#This Row],[Order Date]])</f>
        <v>7</v>
      </c>
      <c r="F1393" s="12" t="str">
        <f>TEXT(SalesDataTable[[#This Row],[Order Date]], "mmm")</f>
        <v>Jul</v>
      </c>
      <c r="G1393" s="5" t="s">
        <v>11</v>
      </c>
      <c r="H1393" s="5" t="s">
        <v>12</v>
      </c>
      <c r="I1393" s="5" t="s">
        <v>2</v>
      </c>
      <c r="J1393" s="5" t="s">
        <v>3</v>
      </c>
      <c r="K1393" s="5" t="s">
        <v>23</v>
      </c>
      <c r="L1393" s="5" t="s">
        <v>51</v>
      </c>
      <c r="M1393" s="6">
        <v>1</v>
      </c>
      <c r="N1393" s="7">
        <v>126.13</v>
      </c>
      <c r="O1393" s="8">
        <v>0.15</v>
      </c>
      <c r="P1393" s="7">
        <v>60.43</v>
      </c>
      <c r="Q1393" s="7">
        <f t="shared" si="84"/>
        <v>107.2105</v>
      </c>
      <c r="R1393" s="7">
        <f t="shared" si="85"/>
        <v>60.43</v>
      </c>
      <c r="S1393" s="7">
        <f t="shared" si="86"/>
        <v>46.780499999999996</v>
      </c>
      <c r="T1393" s="9">
        <f t="shared" si="87"/>
        <v>0.43634252242084498</v>
      </c>
      <c r="U1393" s="10">
        <f>YEAR(SalesDataTable[[#This Row],[Order Date]])</f>
        <v>2026</v>
      </c>
      <c r="V1393" s="9" t="str">
        <f>"Q"&amp;ROUNDUP(MONTH(SalesDataTable[[#This Row],[Order Date]])/3,0)</f>
        <v>Q3</v>
      </c>
      <c r="W1393" s="6">
        <f>MONTH(SalesDataTable[[#This Row],[Order Date]])</f>
        <v>7</v>
      </c>
      <c r="X1393" s="9" t="str">
        <f>TEXT(SalesDataTable[[#This Row],[Order Date]],"mmm")</f>
        <v>Jul</v>
      </c>
    </row>
    <row r="1394" spans="1:24" ht="15.5">
      <c r="A1394" s="3">
        <v>4154</v>
      </c>
      <c r="B1394" s="4">
        <v>46220</v>
      </c>
      <c r="C1394" s="12">
        <f>YEAR(SalesDataTable[[#This Row],[Order Date]])</f>
        <v>2026</v>
      </c>
      <c r="D1394" s="15" t="str">
        <f>"Q"&amp;ROUNDUP(MONTH(SalesDataTable[[#This Row],[Order Date]])/3,0)</f>
        <v>Q3</v>
      </c>
      <c r="E1394" s="12">
        <f>MONTH(SalesDataTable[[#This Row],[Order Date]])</f>
        <v>7</v>
      </c>
      <c r="F1394" s="12" t="str">
        <f>TEXT(SalesDataTable[[#This Row],[Order Date]], "mmm")</f>
        <v>Jul</v>
      </c>
      <c r="G1394" s="5" t="s">
        <v>11</v>
      </c>
      <c r="H1394" s="5" t="s">
        <v>39</v>
      </c>
      <c r="I1394" s="5" t="s">
        <v>2</v>
      </c>
      <c r="J1394" s="5" t="s">
        <v>3</v>
      </c>
      <c r="K1394" s="5" t="s">
        <v>9</v>
      </c>
      <c r="L1394" s="5" t="s">
        <v>46</v>
      </c>
      <c r="M1394" s="6">
        <v>3</v>
      </c>
      <c r="N1394" s="7">
        <v>72.150000000000006</v>
      </c>
      <c r="O1394" s="8">
        <v>0</v>
      </c>
      <c r="P1394" s="7">
        <v>33.01</v>
      </c>
      <c r="Q1394" s="7">
        <f t="shared" si="84"/>
        <v>216.45000000000002</v>
      </c>
      <c r="R1394" s="7">
        <f t="shared" si="85"/>
        <v>99.03</v>
      </c>
      <c r="S1394" s="7">
        <f t="shared" si="86"/>
        <v>117.42000000000002</v>
      </c>
      <c r="T1394" s="9">
        <f t="shared" si="87"/>
        <v>0.54248094248094247</v>
      </c>
      <c r="U1394" s="10">
        <f>YEAR(SalesDataTable[[#This Row],[Order Date]])</f>
        <v>2026</v>
      </c>
      <c r="V1394" s="9" t="str">
        <f>"Q"&amp;ROUNDUP(MONTH(SalesDataTable[[#This Row],[Order Date]])/3,0)</f>
        <v>Q3</v>
      </c>
      <c r="W1394" s="6">
        <f>MONTH(SalesDataTable[[#This Row],[Order Date]])</f>
        <v>7</v>
      </c>
      <c r="X1394" s="9" t="str">
        <f>TEXT(SalesDataTable[[#This Row],[Order Date]],"mmm")</f>
        <v>Jul</v>
      </c>
    </row>
    <row r="1395" spans="1:24" ht="15.5">
      <c r="A1395" s="3">
        <v>4957</v>
      </c>
      <c r="B1395" s="4">
        <v>46220</v>
      </c>
      <c r="C1395" s="12">
        <f>YEAR(SalesDataTable[[#This Row],[Order Date]])</f>
        <v>2026</v>
      </c>
      <c r="D1395" s="15" t="str">
        <f>"Q"&amp;ROUNDUP(MONTH(SalesDataTable[[#This Row],[Order Date]])/3,0)</f>
        <v>Q3</v>
      </c>
      <c r="E1395" s="12">
        <f>MONTH(SalesDataTable[[#This Row],[Order Date]])</f>
        <v>7</v>
      </c>
      <c r="F1395" s="12" t="str">
        <f>TEXT(SalesDataTable[[#This Row],[Order Date]], "mmm")</f>
        <v>Jul</v>
      </c>
      <c r="G1395" s="5" t="s">
        <v>6</v>
      </c>
      <c r="H1395" s="5" t="s">
        <v>7</v>
      </c>
      <c r="I1395" s="5" t="s">
        <v>2</v>
      </c>
      <c r="J1395" s="5" t="s">
        <v>3</v>
      </c>
      <c r="K1395" s="5" t="s">
        <v>34</v>
      </c>
      <c r="L1395" s="5" t="s">
        <v>42</v>
      </c>
      <c r="M1395" s="6">
        <v>1</v>
      </c>
      <c r="N1395" s="7">
        <v>35.58</v>
      </c>
      <c r="O1395" s="8">
        <v>0</v>
      </c>
      <c r="P1395" s="7">
        <v>13.68</v>
      </c>
      <c r="Q1395" s="7">
        <f t="shared" si="84"/>
        <v>35.58</v>
      </c>
      <c r="R1395" s="7">
        <f t="shared" si="85"/>
        <v>13.68</v>
      </c>
      <c r="S1395" s="7">
        <f t="shared" si="86"/>
        <v>21.9</v>
      </c>
      <c r="T1395" s="9">
        <f t="shared" si="87"/>
        <v>0.61551433389544685</v>
      </c>
      <c r="U1395" s="10">
        <f>YEAR(SalesDataTable[[#This Row],[Order Date]])</f>
        <v>2026</v>
      </c>
      <c r="V1395" s="9" t="str">
        <f>"Q"&amp;ROUNDUP(MONTH(SalesDataTable[[#This Row],[Order Date]])/3,0)</f>
        <v>Q3</v>
      </c>
      <c r="W1395" s="6">
        <f>MONTH(SalesDataTable[[#This Row],[Order Date]])</f>
        <v>7</v>
      </c>
      <c r="X1395" s="9" t="str">
        <f>TEXT(SalesDataTable[[#This Row],[Order Date]],"mmm")</f>
        <v>Jul</v>
      </c>
    </row>
    <row r="1396" spans="1:24" ht="15.5">
      <c r="A1396" s="3">
        <v>945</v>
      </c>
      <c r="B1396" s="4">
        <v>46221</v>
      </c>
      <c r="C1396" s="12">
        <f>YEAR(SalesDataTable[[#This Row],[Order Date]])</f>
        <v>2026</v>
      </c>
      <c r="D1396" s="15" t="str">
        <f>"Q"&amp;ROUNDUP(MONTH(SalesDataTable[[#This Row],[Order Date]])/3,0)</f>
        <v>Q3</v>
      </c>
      <c r="E1396" s="12">
        <f>MONTH(SalesDataTable[[#This Row],[Order Date]])</f>
        <v>7</v>
      </c>
      <c r="F1396" s="12" t="str">
        <f>TEXT(SalesDataTable[[#This Row],[Order Date]], "mmm")</f>
        <v>Jul</v>
      </c>
      <c r="G1396" s="5" t="s">
        <v>11</v>
      </c>
      <c r="H1396" s="5" t="s">
        <v>18</v>
      </c>
      <c r="I1396" s="5" t="s">
        <v>2</v>
      </c>
      <c r="J1396" s="5" t="s">
        <v>13</v>
      </c>
      <c r="K1396" s="5" t="s">
        <v>9</v>
      </c>
      <c r="L1396" s="5" t="s">
        <v>37</v>
      </c>
      <c r="M1396" s="6">
        <v>1</v>
      </c>
      <c r="N1396" s="7">
        <v>154.9</v>
      </c>
      <c r="O1396" s="8">
        <v>0.05</v>
      </c>
      <c r="P1396" s="7">
        <v>77.819999999999993</v>
      </c>
      <c r="Q1396" s="7">
        <f t="shared" si="84"/>
        <v>147.155</v>
      </c>
      <c r="R1396" s="7">
        <f t="shared" si="85"/>
        <v>77.819999999999993</v>
      </c>
      <c r="S1396" s="7">
        <f t="shared" si="86"/>
        <v>69.335000000000008</v>
      </c>
      <c r="T1396" s="9">
        <f t="shared" si="87"/>
        <v>0.47116985491488572</v>
      </c>
      <c r="U1396" s="10">
        <f>YEAR(SalesDataTable[[#This Row],[Order Date]])</f>
        <v>2026</v>
      </c>
      <c r="V1396" s="9" t="str">
        <f>"Q"&amp;ROUNDUP(MONTH(SalesDataTable[[#This Row],[Order Date]])/3,0)</f>
        <v>Q3</v>
      </c>
      <c r="W1396" s="6">
        <f>MONTH(SalesDataTable[[#This Row],[Order Date]])</f>
        <v>7</v>
      </c>
      <c r="X1396" s="9" t="str">
        <f>TEXT(SalesDataTable[[#This Row],[Order Date]],"mmm")</f>
        <v>Jul</v>
      </c>
    </row>
    <row r="1397" spans="1:24" ht="15.5">
      <c r="A1397" s="3">
        <v>1726</v>
      </c>
      <c r="B1397" s="4">
        <v>46221</v>
      </c>
      <c r="C1397" s="12">
        <f>YEAR(SalesDataTable[[#This Row],[Order Date]])</f>
        <v>2026</v>
      </c>
      <c r="D1397" s="15" t="str">
        <f>"Q"&amp;ROUNDUP(MONTH(SalesDataTable[[#This Row],[Order Date]])/3,0)</f>
        <v>Q3</v>
      </c>
      <c r="E1397" s="12">
        <f>MONTH(SalesDataTable[[#This Row],[Order Date]])</f>
        <v>7</v>
      </c>
      <c r="F1397" s="12" t="str">
        <f>TEXT(SalesDataTable[[#This Row],[Order Date]], "mmm")</f>
        <v>Jul</v>
      </c>
      <c r="G1397" s="5" t="s">
        <v>6</v>
      </c>
      <c r="H1397" s="5" t="s">
        <v>49</v>
      </c>
      <c r="I1397" s="5" t="s">
        <v>19</v>
      </c>
      <c r="J1397" s="5" t="s">
        <v>16</v>
      </c>
      <c r="K1397" s="5" t="s">
        <v>23</v>
      </c>
      <c r="L1397" s="5" t="s">
        <v>40</v>
      </c>
      <c r="M1397" s="6">
        <v>2</v>
      </c>
      <c r="N1397" s="7">
        <v>80.98</v>
      </c>
      <c r="O1397" s="8">
        <v>0.05</v>
      </c>
      <c r="P1397" s="7">
        <v>39.85</v>
      </c>
      <c r="Q1397" s="7">
        <f t="shared" si="84"/>
        <v>153.86199999999999</v>
      </c>
      <c r="R1397" s="7">
        <f t="shared" si="85"/>
        <v>79.7</v>
      </c>
      <c r="S1397" s="7">
        <f t="shared" si="86"/>
        <v>74.161999999999992</v>
      </c>
      <c r="T1397" s="9">
        <f t="shared" si="87"/>
        <v>0.48200335365457353</v>
      </c>
      <c r="U1397" s="10">
        <f>YEAR(SalesDataTable[[#This Row],[Order Date]])</f>
        <v>2026</v>
      </c>
      <c r="V1397" s="9" t="str">
        <f>"Q"&amp;ROUNDUP(MONTH(SalesDataTable[[#This Row],[Order Date]])/3,0)</f>
        <v>Q3</v>
      </c>
      <c r="W1397" s="6">
        <f>MONTH(SalesDataTable[[#This Row],[Order Date]])</f>
        <v>7</v>
      </c>
      <c r="X1397" s="9" t="str">
        <f>TEXT(SalesDataTable[[#This Row],[Order Date]],"mmm")</f>
        <v>Jul</v>
      </c>
    </row>
    <row r="1398" spans="1:24" ht="15.5">
      <c r="A1398" s="3">
        <v>1790</v>
      </c>
      <c r="B1398" s="4">
        <v>46221</v>
      </c>
      <c r="C1398" s="12">
        <f>YEAR(SalesDataTable[[#This Row],[Order Date]])</f>
        <v>2026</v>
      </c>
      <c r="D1398" s="15" t="str">
        <f>"Q"&amp;ROUNDUP(MONTH(SalesDataTable[[#This Row],[Order Date]])/3,0)</f>
        <v>Q3</v>
      </c>
      <c r="E1398" s="12">
        <f>MONTH(SalesDataTable[[#This Row],[Order Date]])</f>
        <v>7</v>
      </c>
      <c r="F1398" s="12" t="str">
        <f>TEXT(SalesDataTable[[#This Row],[Order Date]], "mmm")</f>
        <v>Jul</v>
      </c>
      <c r="G1398" s="5" t="s">
        <v>6</v>
      </c>
      <c r="H1398" s="5" t="s">
        <v>43</v>
      </c>
      <c r="I1398" s="5" t="s">
        <v>2</v>
      </c>
      <c r="J1398" s="5" t="s">
        <v>13</v>
      </c>
      <c r="K1398" s="5" t="s">
        <v>9</v>
      </c>
      <c r="L1398" s="5" t="s">
        <v>10</v>
      </c>
      <c r="M1398" s="6">
        <v>1</v>
      </c>
      <c r="N1398" s="7">
        <v>91.36</v>
      </c>
      <c r="O1398" s="8">
        <v>0</v>
      </c>
      <c r="P1398" s="7">
        <v>44.86</v>
      </c>
      <c r="Q1398" s="7">
        <f t="shared" si="84"/>
        <v>91.36</v>
      </c>
      <c r="R1398" s="7">
        <f t="shared" si="85"/>
        <v>44.86</v>
      </c>
      <c r="S1398" s="7">
        <f t="shared" si="86"/>
        <v>46.5</v>
      </c>
      <c r="T1398" s="9">
        <f t="shared" si="87"/>
        <v>0.50897548161120842</v>
      </c>
      <c r="U1398" s="10">
        <f>YEAR(SalesDataTable[[#This Row],[Order Date]])</f>
        <v>2026</v>
      </c>
      <c r="V1398" s="9" t="str">
        <f>"Q"&amp;ROUNDUP(MONTH(SalesDataTable[[#This Row],[Order Date]])/3,0)</f>
        <v>Q3</v>
      </c>
      <c r="W1398" s="6">
        <f>MONTH(SalesDataTable[[#This Row],[Order Date]])</f>
        <v>7</v>
      </c>
      <c r="X1398" s="9" t="str">
        <f>TEXT(SalesDataTable[[#This Row],[Order Date]],"mmm")</f>
        <v>Jul</v>
      </c>
    </row>
    <row r="1399" spans="1:24" ht="15.5">
      <c r="A1399" s="3">
        <v>2193</v>
      </c>
      <c r="B1399" s="4">
        <v>46221</v>
      </c>
      <c r="C1399" s="12">
        <f>YEAR(SalesDataTable[[#This Row],[Order Date]])</f>
        <v>2026</v>
      </c>
      <c r="D1399" s="15" t="str">
        <f>"Q"&amp;ROUNDUP(MONTH(SalesDataTable[[#This Row],[Order Date]])/3,0)</f>
        <v>Q3</v>
      </c>
      <c r="E1399" s="12">
        <f>MONTH(SalesDataTable[[#This Row],[Order Date]])</f>
        <v>7</v>
      </c>
      <c r="F1399" s="12" t="str">
        <f>TEXT(SalesDataTable[[#This Row],[Order Date]], "mmm")</f>
        <v>Jul</v>
      </c>
      <c r="G1399" s="5" t="s">
        <v>11</v>
      </c>
      <c r="H1399" s="5" t="s">
        <v>12</v>
      </c>
      <c r="I1399" s="5" t="s">
        <v>2</v>
      </c>
      <c r="J1399" s="5" t="s">
        <v>3</v>
      </c>
      <c r="K1399" s="5" t="s">
        <v>4</v>
      </c>
      <c r="L1399" s="5" t="s">
        <v>26</v>
      </c>
      <c r="M1399" s="6">
        <v>2</v>
      </c>
      <c r="N1399" s="7">
        <v>39.409999999999997</v>
      </c>
      <c r="O1399" s="8">
        <v>0</v>
      </c>
      <c r="P1399" s="7">
        <v>16.8</v>
      </c>
      <c r="Q1399" s="7">
        <f t="shared" si="84"/>
        <v>78.819999999999993</v>
      </c>
      <c r="R1399" s="7">
        <f t="shared" si="85"/>
        <v>33.6</v>
      </c>
      <c r="S1399" s="7">
        <f t="shared" si="86"/>
        <v>45.219999999999992</v>
      </c>
      <c r="T1399" s="9">
        <f t="shared" si="87"/>
        <v>0.57371225577264651</v>
      </c>
      <c r="U1399" s="10">
        <f>YEAR(SalesDataTable[[#This Row],[Order Date]])</f>
        <v>2026</v>
      </c>
      <c r="V1399" s="9" t="str">
        <f>"Q"&amp;ROUNDUP(MONTH(SalesDataTable[[#This Row],[Order Date]])/3,0)</f>
        <v>Q3</v>
      </c>
      <c r="W1399" s="6">
        <f>MONTH(SalesDataTable[[#This Row],[Order Date]])</f>
        <v>7</v>
      </c>
      <c r="X1399" s="9" t="str">
        <f>TEXT(SalesDataTable[[#This Row],[Order Date]],"mmm")</f>
        <v>Jul</v>
      </c>
    </row>
    <row r="1400" spans="1:24" ht="15.5">
      <c r="A1400" s="3">
        <v>2781</v>
      </c>
      <c r="B1400" s="4">
        <v>46221</v>
      </c>
      <c r="C1400" s="12">
        <f>YEAR(SalesDataTable[[#This Row],[Order Date]])</f>
        <v>2026</v>
      </c>
      <c r="D1400" s="15" t="str">
        <f>"Q"&amp;ROUNDUP(MONTH(SalesDataTable[[#This Row],[Order Date]])/3,0)</f>
        <v>Q3</v>
      </c>
      <c r="E1400" s="12">
        <f>MONTH(SalesDataTable[[#This Row],[Order Date]])</f>
        <v>7</v>
      </c>
      <c r="F1400" s="12" t="str">
        <f>TEXT(SalesDataTable[[#This Row],[Order Date]], "mmm")</f>
        <v>Jul</v>
      </c>
      <c r="G1400" s="5" t="s">
        <v>0</v>
      </c>
      <c r="H1400" s="5" t="s">
        <v>1</v>
      </c>
      <c r="I1400" s="5" t="s">
        <v>2</v>
      </c>
      <c r="J1400" s="5" t="s">
        <v>3</v>
      </c>
      <c r="K1400" s="5" t="s">
        <v>14</v>
      </c>
      <c r="L1400" s="5" t="s">
        <v>44</v>
      </c>
      <c r="M1400" s="6">
        <v>2</v>
      </c>
      <c r="N1400" s="7">
        <v>134.99</v>
      </c>
      <c r="O1400" s="8">
        <v>0</v>
      </c>
      <c r="P1400" s="7">
        <v>68.77</v>
      </c>
      <c r="Q1400" s="7">
        <f t="shared" si="84"/>
        <v>269.98</v>
      </c>
      <c r="R1400" s="7">
        <f t="shared" si="85"/>
        <v>137.54</v>
      </c>
      <c r="S1400" s="7">
        <f t="shared" si="86"/>
        <v>132.44000000000003</v>
      </c>
      <c r="T1400" s="9">
        <f t="shared" si="87"/>
        <v>0.49055485591525305</v>
      </c>
      <c r="U1400" s="10">
        <f>YEAR(SalesDataTable[[#This Row],[Order Date]])</f>
        <v>2026</v>
      </c>
      <c r="V1400" s="9" t="str">
        <f>"Q"&amp;ROUNDUP(MONTH(SalesDataTable[[#This Row],[Order Date]])/3,0)</f>
        <v>Q3</v>
      </c>
      <c r="W1400" s="6">
        <f>MONTH(SalesDataTable[[#This Row],[Order Date]])</f>
        <v>7</v>
      </c>
      <c r="X1400" s="9" t="str">
        <f>TEXT(SalesDataTable[[#This Row],[Order Date]],"mmm")</f>
        <v>Jul</v>
      </c>
    </row>
    <row r="1401" spans="1:24" ht="15.5">
      <c r="A1401" s="3">
        <v>3043</v>
      </c>
      <c r="B1401" s="4">
        <v>46221</v>
      </c>
      <c r="C1401" s="12">
        <f>YEAR(SalesDataTable[[#This Row],[Order Date]])</f>
        <v>2026</v>
      </c>
      <c r="D1401" s="15" t="str">
        <f>"Q"&amp;ROUNDUP(MONTH(SalesDataTable[[#This Row],[Order Date]])/3,0)</f>
        <v>Q3</v>
      </c>
      <c r="E1401" s="12">
        <f>MONTH(SalesDataTable[[#This Row],[Order Date]])</f>
        <v>7</v>
      </c>
      <c r="F1401" s="12" t="str">
        <f>TEXT(SalesDataTable[[#This Row],[Order Date]], "mmm")</f>
        <v>Jul</v>
      </c>
      <c r="G1401" s="5" t="s">
        <v>6</v>
      </c>
      <c r="H1401" s="5" t="s">
        <v>43</v>
      </c>
      <c r="I1401" s="5" t="s">
        <v>28</v>
      </c>
      <c r="J1401" s="5" t="s">
        <v>13</v>
      </c>
      <c r="K1401" s="5" t="s">
        <v>4</v>
      </c>
      <c r="L1401" s="5" t="s">
        <v>26</v>
      </c>
      <c r="M1401" s="6">
        <v>2</v>
      </c>
      <c r="N1401" s="7">
        <v>40.93</v>
      </c>
      <c r="O1401" s="8">
        <v>0.05</v>
      </c>
      <c r="P1401" s="7">
        <v>16.89</v>
      </c>
      <c r="Q1401" s="7">
        <f t="shared" si="84"/>
        <v>77.766999999999996</v>
      </c>
      <c r="R1401" s="7">
        <f t="shared" si="85"/>
        <v>33.78</v>
      </c>
      <c r="S1401" s="7">
        <f t="shared" si="86"/>
        <v>43.986999999999995</v>
      </c>
      <c r="T1401" s="9">
        <f t="shared" si="87"/>
        <v>0.56562552239381736</v>
      </c>
      <c r="U1401" s="10">
        <f>YEAR(SalesDataTable[[#This Row],[Order Date]])</f>
        <v>2026</v>
      </c>
      <c r="V1401" s="9" t="str">
        <f>"Q"&amp;ROUNDUP(MONTH(SalesDataTable[[#This Row],[Order Date]])/3,0)</f>
        <v>Q3</v>
      </c>
      <c r="W1401" s="6">
        <f>MONTH(SalesDataTable[[#This Row],[Order Date]])</f>
        <v>7</v>
      </c>
      <c r="X1401" s="9" t="str">
        <f>TEXT(SalesDataTable[[#This Row],[Order Date]],"mmm")</f>
        <v>Jul</v>
      </c>
    </row>
    <row r="1402" spans="1:24" ht="15.5">
      <c r="A1402" s="3">
        <v>3102</v>
      </c>
      <c r="B1402" s="4">
        <v>46221</v>
      </c>
      <c r="C1402" s="12">
        <f>YEAR(SalesDataTable[[#This Row],[Order Date]])</f>
        <v>2026</v>
      </c>
      <c r="D1402" s="15" t="str">
        <f>"Q"&amp;ROUNDUP(MONTH(SalesDataTable[[#This Row],[Order Date]])/3,0)</f>
        <v>Q3</v>
      </c>
      <c r="E1402" s="12">
        <f>MONTH(SalesDataTable[[#This Row],[Order Date]])</f>
        <v>7</v>
      </c>
      <c r="F1402" s="12" t="str">
        <f>TEXT(SalesDataTable[[#This Row],[Order Date]], "mmm")</f>
        <v>Jul</v>
      </c>
      <c r="G1402" s="5" t="s">
        <v>20</v>
      </c>
      <c r="H1402" s="5" t="s">
        <v>47</v>
      </c>
      <c r="I1402" s="5" t="s">
        <v>28</v>
      </c>
      <c r="J1402" s="5" t="s">
        <v>3</v>
      </c>
      <c r="K1402" s="5" t="s">
        <v>9</v>
      </c>
      <c r="L1402" s="5" t="s">
        <v>10</v>
      </c>
      <c r="M1402" s="6">
        <v>1</v>
      </c>
      <c r="N1402" s="7">
        <v>90.02</v>
      </c>
      <c r="O1402" s="8">
        <v>0.05</v>
      </c>
      <c r="P1402" s="7">
        <v>45.83</v>
      </c>
      <c r="Q1402" s="7">
        <f t="shared" si="84"/>
        <v>85.518999999999991</v>
      </c>
      <c r="R1402" s="7">
        <f t="shared" si="85"/>
        <v>45.83</v>
      </c>
      <c r="S1402" s="7">
        <f t="shared" si="86"/>
        <v>39.688999999999993</v>
      </c>
      <c r="T1402" s="9">
        <f t="shared" si="87"/>
        <v>0.46409569803201622</v>
      </c>
      <c r="U1402" s="10">
        <f>YEAR(SalesDataTable[[#This Row],[Order Date]])</f>
        <v>2026</v>
      </c>
      <c r="V1402" s="9" t="str">
        <f>"Q"&amp;ROUNDUP(MONTH(SalesDataTable[[#This Row],[Order Date]])/3,0)</f>
        <v>Q3</v>
      </c>
      <c r="W1402" s="6">
        <f>MONTH(SalesDataTable[[#This Row],[Order Date]])</f>
        <v>7</v>
      </c>
      <c r="X1402" s="9" t="str">
        <f>TEXT(SalesDataTable[[#This Row],[Order Date]],"mmm")</f>
        <v>Jul</v>
      </c>
    </row>
    <row r="1403" spans="1:24" ht="15.5">
      <c r="A1403" s="3">
        <v>3156</v>
      </c>
      <c r="B1403" s="4">
        <v>46221</v>
      </c>
      <c r="C1403" s="12">
        <f>YEAR(SalesDataTable[[#This Row],[Order Date]])</f>
        <v>2026</v>
      </c>
      <c r="D1403" s="15" t="str">
        <f>"Q"&amp;ROUNDUP(MONTH(SalesDataTable[[#This Row],[Order Date]])/3,0)</f>
        <v>Q3</v>
      </c>
      <c r="E1403" s="12">
        <f>MONTH(SalesDataTable[[#This Row],[Order Date]])</f>
        <v>7</v>
      </c>
      <c r="F1403" s="12" t="str">
        <f>TEXT(SalesDataTable[[#This Row],[Order Date]], "mmm")</f>
        <v>Jul</v>
      </c>
      <c r="G1403" s="5" t="s">
        <v>0</v>
      </c>
      <c r="H1403" s="5" t="s">
        <v>1</v>
      </c>
      <c r="I1403" s="5" t="s">
        <v>19</v>
      </c>
      <c r="J1403" s="5" t="s">
        <v>3</v>
      </c>
      <c r="K1403" s="5" t="s">
        <v>34</v>
      </c>
      <c r="L1403" s="5" t="s">
        <v>45</v>
      </c>
      <c r="M1403" s="6">
        <v>2</v>
      </c>
      <c r="N1403" s="7">
        <v>50.73</v>
      </c>
      <c r="O1403" s="8">
        <v>0</v>
      </c>
      <c r="P1403" s="7">
        <v>21.87</v>
      </c>
      <c r="Q1403" s="7">
        <f t="shared" si="84"/>
        <v>101.46</v>
      </c>
      <c r="R1403" s="7">
        <f t="shared" si="85"/>
        <v>43.74</v>
      </c>
      <c r="S1403" s="7">
        <f t="shared" si="86"/>
        <v>57.719999999999992</v>
      </c>
      <c r="T1403" s="9">
        <f t="shared" si="87"/>
        <v>0.56889414547604966</v>
      </c>
      <c r="U1403" s="10">
        <f>YEAR(SalesDataTable[[#This Row],[Order Date]])</f>
        <v>2026</v>
      </c>
      <c r="V1403" s="9" t="str">
        <f>"Q"&amp;ROUNDUP(MONTH(SalesDataTable[[#This Row],[Order Date]])/3,0)</f>
        <v>Q3</v>
      </c>
      <c r="W1403" s="6">
        <f>MONTH(SalesDataTable[[#This Row],[Order Date]])</f>
        <v>7</v>
      </c>
      <c r="X1403" s="9" t="str">
        <f>TEXT(SalesDataTable[[#This Row],[Order Date]],"mmm")</f>
        <v>Jul</v>
      </c>
    </row>
    <row r="1404" spans="1:24" ht="15.5">
      <c r="A1404" s="3">
        <v>3308</v>
      </c>
      <c r="B1404" s="4">
        <v>46221</v>
      </c>
      <c r="C1404" s="12">
        <f>YEAR(SalesDataTable[[#This Row],[Order Date]])</f>
        <v>2026</v>
      </c>
      <c r="D1404" s="15" t="str">
        <f>"Q"&amp;ROUNDUP(MONTH(SalesDataTable[[#This Row],[Order Date]])/3,0)</f>
        <v>Q3</v>
      </c>
      <c r="E1404" s="12">
        <f>MONTH(SalesDataTable[[#This Row],[Order Date]])</f>
        <v>7</v>
      </c>
      <c r="F1404" s="12" t="str">
        <f>TEXT(SalesDataTable[[#This Row],[Order Date]], "mmm")</f>
        <v>Jul</v>
      </c>
      <c r="G1404" s="5" t="s">
        <v>20</v>
      </c>
      <c r="H1404" s="5" t="s">
        <v>47</v>
      </c>
      <c r="I1404" s="5" t="s">
        <v>19</v>
      </c>
      <c r="J1404" s="5" t="s">
        <v>13</v>
      </c>
      <c r="K1404" s="5" t="s">
        <v>34</v>
      </c>
      <c r="L1404" s="5" t="s">
        <v>38</v>
      </c>
      <c r="M1404" s="6">
        <v>3</v>
      </c>
      <c r="N1404" s="7">
        <v>121.05</v>
      </c>
      <c r="O1404" s="8">
        <v>0.05</v>
      </c>
      <c r="P1404" s="7">
        <v>68.56</v>
      </c>
      <c r="Q1404" s="7">
        <f t="shared" si="84"/>
        <v>344.99249999999995</v>
      </c>
      <c r="R1404" s="7">
        <f t="shared" si="85"/>
        <v>205.68</v>
      </c>
      <c r="S1404" s="7">
        <f t="shared" si="86"/>
        <v>139.31249999999994</v>
      </c>
      <c r="T1404" s="9">
        <f t="shared" si="87"/>
        <v>0.40381312637231231</v>
      </c>
      <c r="U1404" s="10">
        <f>YEAR(SalesDataTable[[#This Row],[Order Date]])</f>
        <v>2026</v>
      </c>
      <c r="V1404" s="9" t="str">
        <f>"Q"&amp;ROUNDUP(MONTH(SalesDataTable[[#This Row],[Order Date]])/3,0)</f>
        <v>Q3</v>
      </c>
      <c r="W1404" s="6">
        <f>MONTH(SalesDataTable[[#This Row],[Order Date]])</f>
        <v>7</v>
      </c>
      <c r="X1404" s="9" t="str">
        <f>TEXT(SalesDataTable[[#This Row],[Order Date]],"mmm")</f>
        <v>Jul</v>
      </c>
    </row>
    <row r="1405" spans="1:24" ht="15.5">
      <c r="A1405" s="3">
        <v>3329</v>
      </c>
      <c r="B1405" s="4">
        <v>46221</v>
      </c>
      <c r="C1405" s="12">
        <f>YEAR(SalesDataTable[[#This Row],[Order Date]])</f>
        <v>2026</v>
      </c>
      <c r="D1405" s="15" t="str">
        <f>"Q"&amp;ROUNDUP(MONTH(SalesDataTable[[#This Row],[Order Date]])/3,0)</f>
        <v>Q3</v>
      </c>
      <c r="E1405" s="12">
        <f>MONTH(SalesDataTable[[#This Row],[Order Date]])</f>
        <v>7</v>
      </c>
      <c r="F1405" s="12" t="str">
        <f>TEXT(SalesDataTable[[#This Row],[Order Date]], "mmm")</f>
        <v>Jul</v>
      </c>
      <c r="G1405" s="5" t="s">
        <v>6</v>
      </c>
      <c r="H1405" s="5" t="s">
        <v>41</v>
      </c>
      <c r="I1405" s="5" t="s">
        <v>2</v>
      </c>
      <c r="J1405" s="5" t="s">
        <v>13</v>
      </c>
      <c r="K1405" s="5" t="s">
        <v>4</v>
      </c>
      <c r="L1405" s="5" t="s">
        <v>5</v>
      </c>
      <c r="M1405" s="6">
        <v>2</v>
      </c>
      <c r="N1405" s="7">
        <v>81.739999999999995</v>
      </c>
      <c r="O1405" s="8">
        <v>0</v>
      </c>
      <c r="P1405" s="7">
        <v>42.75</v>
      </c>
      <c r="Q1405" s="7">
        <f t="shared" si="84"/>
        <v>163.47999999999999</v>
      </c>
      <c r="R1405" s="7">
        <f t="shared" si="85"/>
        <v>85.5</v>
      </c>
      <c r="S1405" s="7">
        <f t="shared" si="86"/>
        <v>77.97999999999999</v>
      </c>
      <c r="T1405" s="9">
        <f t="shared" si="87"/>
        <v>0.47700024467824809</v>
      </c>
      <c r="U1405" s="10">
        <f>YEAR(SalesDataTable[[#This Row],[Order Date]])</f>
        <v>2026</v>
      </c>
      <c r="V1405" s="9" t="str">
        <f>"Q"&amp;ROUNDUP(MONTH(SalesDataTable[[#This Row],[Order Date]])/3,0)</f>
        <v>Q3</v>
      </c>
      <c r="W1405" s="6">
        <f>MONTH(SalesDataTable[[#This Row],[Order Date]])</f>
        <v>7</v>
      </c>
      <c r="X1405" s="9" t="str">
        <f>TEXT(SalesDataTable[[#This Row],[Order Date]],"mmm")</f>
        <v>Jul</v>
      </c>
    </row>
    <row r="1406" spans="1:24" ht="15.5">
      <c r="A1406" s="3">
        <v>4102</v>
      </c>
      <c r="B1406" s="4">
        <v>46221</v>
      </c>
      <c r="C1406" s="12">
        <f>YEAR(SalesDataTable[[#This Row],[Order Date]])</f>
        <v>2026</v>
      </c>
      <c r="D1406" s="15" t="str">
        <f>"Q"&amp;ROUNDUP(MONTH(SalesDataTable[[#This Row],[Order Date]])/3,0)</f>
        <v>Q3</v>
      </c>
      <c r="E1406" s="12">
        <f>MONTH(SalesDataTable[[#This Row],[Order Date]])</f>
        <v>7</v>
      </c>
      <c r="F1406" s="12" t="str">
        <f>TEXT(SalesDataTable[[#This Row],[Order Date]], "mmm")</f>
        <v>Jul</v>
      </c>
      <c r="G1406" s="5" t="s">
        <v>6</v>
      </c>
      <c r="H1406" s="5" t="s">
        <v>43</v>
      </c>
      <c r="I1406" s="5" t="s">
        <v>2</v>
      </c>
      <c r="J1406" s="5" t="s">
        <v>3</v>
      </c>
      <c r="K1406" s="5" t="s">
        <v>9</v>
      </c>
      <c r="L1406" s="5" t="s">
        <v>37</v>
      </c>
      <c r="M1406" s="6">
        <v>3</v>
      </c>
      <c r="N1406" s="7">
        <v>154.01</v>
      </c>
      <c r="O1406" s="8">
        <v>0.1</v>
      </c>
      <c r="P1406" s="7">
        <v>78.78</v>
      </c>
      <c r="Q1406" s="7">
        <f t="shared" si="84"/>
        <v>415.827</v>
      </c>
      <c r="R1406" s="7">
        <f t="shared" si="85"/>
        <v>236.34</v>
      </c>
      <c r="S1406" s="7">
        <f t="shared" si="86"/>
        <v>179.48699999999999</v>
      </c>
      <c r="T1406" s="9">
        <f t="shared" si="87"/>
        <v>0.43163863818366771</v>
      </c>
      <c r="U1406" s="10">
        <f>YEAR(SalesDataTable[[#This Row],[Order Date]])</f>
        <v>2026</v>
      </c>
      <c r="V1406" s="9" t="str">
        <f>"Q"&amp;ROUNDUP(MONTH(SalesDataTable[[#This Row],[Order Date]])/3,0)</f>
        <v>Q3</v>
      </c>
      <c r="W1406" s="6">
        <f>MONTH(SalesDataTable[[#This Row],[Order Date]])</f>
        <v>7</v>
      </c>
      <c r="X1406" s="9" t="str">
        <f>TEXT(SalesDataTable[[#This Row],[Order Date]],"mmm")</f>
        <v>Jul</v>
      </c>
    </row>
    <row r="1407" spans="1:24" ht="15.5">
      <c r="A1407" s="3">
        <v>4109</v>
      </c>
      <c r="B1407" s="4">
        <v>46221</v>
      </c>
      <c r="C1407" s="12">
        <f>YEAR(SalesDataTable[[#This Row],[Order Date]])</f>
        <v>2026</v>
      </c>
      <c r="D1407" s="15" t="str">
        <f>"Q"&amp;ROUNDUP(MONTH(SalesDataTable[[#This Row],[Order Date]])/3,0)</f>
        <v>Q3</v>
      </c>
      <c r="E1407" s="12">
        <f>MONTH(SalesDataTable[[#This Row],[Order Date]])</f>
        <v>7</v>
      </c>
      <c r="F1407" s="12" t="str">
        <f>TEXT(SalesDataTable[[#This Row],[Order Date]], "mmm")</f>
        <v>Jul</v>
      </c>
      <c r="G1407" s="5" t="s">
        <v>6</v>
      </c>
      <c r="H1407" s="5" t="s">
        <v>43</v>
      </c>
      <c r="I1407" s="5" t="s">
        <v>28</v>
      </c>
      <c r="J1407" s="5" t="s">
        <v>13</v>
      </c>
      <c r="K1407" s="5" t="s">
        <v>4</v>
      </c>
      <c r="L1407" s="5" t="s">
        <v>30</v>
      </c>
      <c r="M1407" s="6">
        <v>4</v>
      </c>
      <c r="N1407" s="7">
        <v>101.61</v>
      </c>
      <c r="O1407" s="8">
        <v>0</v>
      </c>
      <c r="P1407" s="7">
        <v>51.68</v>
      </c>
      <c r="Q1407" s="7">
        <f t="shared" si="84"/>
        <v>406.44</v>
      </c>
      <c r="R1407" s="7">
        <f t="shared" si="85"/>
        <v>206.72</v>
      </c>
      <c r="S1407" s="7">
        <f t="shared" si="86"/>
        <v>199.72</v>
      </c>
      <c r="T1407" s="9">
        <f t="shared" si="87"/>
        <v>0.49138864285011319</v>
      </c>
      <c r="U1407" s="10">
        <f>YEAR(SalesDataTable[[#This Row],[Order Date]])</f>
        <v>2026</v>
      </c>
      <c r="V1407" s="9" t="str">
        <f>"Q"&amp;ROUNDUP(MONTH(SalesDataTable[[#This Row],[Order Date]])/3,0)</f>
        <v>Q3</v>
      </c>
      <c r="W1407" s="6">
        <f>MONTH(SalesDataTable[[#This Row],[Order Date]])</f>
        <v>7</v>
      </c>
      <c r="X1407" s="9" t="str">
        <f>TEXT(SalesDataTable[[#This Row],[Order Date]],"mmm")</f>
        <v>Jul</v>
      </c>
    </row>
    <row r="1408" spans="1:24" ht="15.5">
      <c r="A1408" s="3">
        <v>4813</v>
      </c>
      <c r="B1408" s="4">
        <v>46221</v>
      </c>
      <c r="C1408" s="12">
        <f>YEAR(SalesDataTable[[#This Row],[Order Date]])</f>
        <v>2026</v>
      </c>
      <c r="D1408" s="15" t="str">
        <f>"Q"&amp;ROUNDUP(MONTH(SalesDataTable[[#This Row],[Order Date]])/3,0)</f>
        <v>Q3</v>
      </c>
      <c r="E1408" s="12">
        <f>MONTH(SalesDataTable[[#This Row],[Order Date]])</f>
        <v>7</v>
      </c>
      <c r="F1408" s="12" t="str">
        <f>TEXT(SalesDataTable[[#This Row],[Order Date]], "mmm")</f>
        <v>Jul</v>
      </c>
      <c r="G1408" s="5" t="s">
        <v>11</v>
      </c>
      <c r="H1408" s="5" t="s">
        <v>39</v>
      </c>
      <c r="I1408" s="5" t="s">
        <v>19</v>
      </c>
      <c r="J1408" s="5" t="s">
        <v>3</v>
      </c>
      <c r="K1408" s="5" t="s">
        <v>34</v>
      </c>
      <c r="L1408" s="5" t="s">
        <v>42</v>
      </c>
      <c r="M1408" s="6">
        <v>2</v>
      </c>
      <c r="N1408" s="7">
        <v>36.869999999999997</v>
      </c>
      <c r="O1408" s="8">
        <v>0.15</v>
      </c>
      <c r="P1408" s="7">
        <v>13.94</v>
      </c>
      <c r="Q1408" s="7">
        <f t="shared" si="84"/>
        <v>62.678999999999995</v>
      </c>
      <c r="R1408" s="7">
        <f t="shared" si="85"/>
        <v>27.88</v>
      </c>
      <c r="S1408" s="7">
        <f t="shared" si="86"/>
        <v>34.798999999999992</v>
      </c>
      <c r="T1408" s="9">
        <f t="shared" si="87"/>
        <v>0.55519392459994565</v>
      </c>
      <c r="U1408" s="10">
        <f>YEAR(SalesDataTable[[#This Row],[Order Date]])</f>
        <v>2026</v>
      </c>
      <c r="V1408" s="9" t="str">
        <f>"Q"&amp;ROUNDUP(MONTH(SalesDataTable[[#This Row],[Order Date]])/3,0)</f>
        <v>Q3</v>
      </c>
      <c r="W1408" s="6">
        <f>MONTH(SalesDataTable[[#This Row],[Order Date]])</f>
        <v>7</v>
      </c>
      <c r="X1408" s="9" t="str">
        <f>TEXT(SalesDataTable[[#This Row],[Order Date]],"mmm")</f>
        <v>Jul</v>
      </c>
    </row>
    <row r="1409" spans="1:24" ht="15.5">
      <c r="A1409" s="3">
        <v>5054</v>
      </c>
      <c r="B1409" s="4">
        <v>46221</v>
      </c>
      <c r="C1409" s="12">
        <f>YEAR(SalesDataTable[[#This Row],[Order Date]])</f>
        <v>2026</v>
      </c>
      <c r="D1409" s="15" t="str">
        <f>"Q"&amp;ROUNDUP(MONTH(SalesDataTable[[#This Row],[Order Date]])/3,0)</f>
        <v>Q3</v>
      </c>
      <c r="E1409" s="12">
        <f>MONTH(SalesDataTable[[#This Row],[Order Date]])</f>
        <v>7</v>
      </c>
      <c r="F1409" s="12" t="str">
        <f>TEXT(SalesDataTable[[#This Row],[Order Date]], "mmm")</f>
        <v>Jul</v>
      </c>
      <c r="G1409" s="5" t="s">
        <v>20</v>
      </c>
      <c r="H1409" s="5" t="s">
        <v>33</v>
      </c>
      <c r="I1409" s="5" t="s">
        <v>2</v>
      </c>
      <c r="J1409" s="5" t="s">
        <v>13</v>
      </c>
      <c r="K1409" s="5" t="s">
        <v>23</v>
      </c>
      <c r="L1409" s="5" t="s">
        <v>51</v>
      </c>
      <c r="M1409" s="6">
        <v>2</v>
      </c>
      <c r="N1409" s="7">
        <v>121.06</v>
      </c>
      <c r="O1409" s="8">
        <v>0</v>
      </c>
      <c r="P1409" s="7">
        <v>59.62</v>
      </c>
      <c r="Q1409" s="7">
        <f t="shared" si="84"/>
        <v>242.12</v>
      </c>
      <c r="R1409" s="7">
        <f t="shared" si="85"/>
        <v>119.24</v>
      </c>
      <c r="S1409" s="7">
        <f t="shared" si="86"/>
        <v>122.88000000000001</v>
      </c>
      <c r="T1409" s="9">
        <f t="shared" si="87"/>
        <v>0.50751693375185858</v>
      </c>
      <c r="U1409" s="10">
        <f>YEAR(SalesDataTable[[#This Row],[Order Date]])</f>
        <v>2026</v>
      </c>
      <c r="V1409" s="9" t="str">
        <f>"Q"&amp;ROUNDUP(MONTH(SalesDataTable[[#This Row],[Order Date]])/3,0)</f>
        <v>Q3</v>
      </c>
      <c r="W1409" s="6">
        <f>MONTH(SalesDataTable[[#This Row],[Order Date]])</f>
        <v>7</v>
      </c>
      <c r="X1409" s="9" t="str">
        <f>TEXT(SalesDataTable[[#This Row],[Order Date]],"mmm")</f>
        <v>Jul</v>
      </c>
    </row>
    <row r="1410" spans="1:24" ht="15.5">
      <c r="A1410" s="3">
        <v>138</v>
      </c>
      <c r="B1410" s="4">
        <v>46222</v>
      </c>
      <c r="C1410" s="12">
        <f>YEAR(SalesDataTable[[#This Row],[Order Date]])</f>
        <v>2026</v>
      </c>
      <c r="D1410" s="15" t="str">
        <f>"Q"&amp;ROUNDUP(MONTH(SalesDataTable[[#This Row],[Order Date]])/3,0)</f>
        <v>Q3</v>
      </c>
      <c r="E1410" s="12">
        <f>MONTH(SalesDataTable[[#This Row],[Order Date]])</f>
        <v>7</v>
      </c>
      <c r="F1410" s="12" t="str">
        <f>TEXT(SalesDataTable[[#This Row],[Order Date]], "mmm")</f>
        <v>Jul</v>
      </c>
      <c r="G1410" s="5" t="s">
        <v>6</v>
      </c>
      <c r="H1410" s="5" t="s">
        <v>43</v>
      </c>
      <c r="I1410" s="5" t="s">
        <v>2</v>
      </c>
      <c r="J1410" s="5" t="s">
        <v>13</v>
      </c>
      <c r="K1410" s="5" t="s">
        <v>9</v>
      </c>
      <c r="L1410" s="5" t="s">
        <v>46</v>
      </c>
      <c r="M1410" s="6">
        <v>2</v>
      </c>
      <c r="N1410" s="7">
        <v>71.81</v>
      </c>
      <c r="O1410" s="8">
        <v>0</v>
      </c>
      <c r="P1410" s="7">
        <v>32.35</v>
      </c>
      <c r="Q1410" s="7">
        <f t="shared" ref="Q1410:Q1473" si="88">M1410*N1410*(1-O1410)</f>
        <v>143.62</v>
      </c>
      <c r="R1410" s="7">
        <f t="shared" ref="R1410:R1473" si="89">M1410*P1410</f>
        <v>64.7</v>
      </c>
      <c r="S1410" s="7">
        <f t="shared" ref="S1410:S1473" si="90">Q1410-R1410</f>
        <v>78.92</v>
      </c>
      <c r="T1410" s="9">
        <f t="shared" ref="T1410:T1473" si="91">IFERROR(S1410/Q1410,0)</f>
        <v>0.54950563988302459</v>
      </c>
      <c r="U1410" s="10">
        <f>YEAR(SalesDataTable[[#This Row],[Order Date]])</f>
        <v>2026</v>
      </c>
      <c r="V1410" s="9" t="str">
        <f>"Q"&amp;ROUNDUP(MONTH(SalesDataTable[[#This Row],[Order Date]])/3,0)</f>
        <v>Q3</v>
      </c>
      <c r="W1410" s="6">
        <f>MONTH(SalesDataTable[[#This Row],[Order Date]])</f>
        <v>7</v>
      </c>
      <c r="X1410" s="9" t="str">
        <f>TEXT(SalesDataTable[[#This Row],[Order Date]],"mmm")</f>
        <v>Jul</v>
      </c>
    </row>
    <row r="1411" spans="1:24" ht="15.5">
      <c r="A1411" s="3">
        <v>433</v>
      </c>
      <c r="B1411" s="4">
        <v>46222</v>
      </c>
      <c r="C1411" s="12">
        <f>YEAR(SalesDataTable[[#This Row],[Order Date]])</f>
        <v>2026</v>
      </c>
      <c r="D1411" s="15" t="str">
        <f>"Q"&amp;ROUNDUP(MONTH(SalesDataTable[[#This Row],[Order Date]])/3,0)</f>
        <v>Q3</v>
      </c>
      <c r="E1411" s="12">
        <f>MONTH(SalesDataTable[[#This Row],[Order Date]])</f>
        <v>7</v>
      </c>
      <c r="F1411" s="12" t="str">
        <f>TEXT(SalesDataTable[[#This Row],[Order Date]], "mmm")</f>
        <v>Jul</v>
      </c>
      <c r="G1411" s="5" t="s">
        <v>6</v>
      </c>
      <c r="H1411" s="5" t="s">
        <v>43</v>
      </c>
      <c r="I1411" s="5" t="s">
        <v>2</v>
      </c>
      <c r="J1411" s="5" t="s">
        <v>13</v>
      </c>
      <c r="K1411" s="5" t="s">
        <v>9</v>
      </c>
      <c r="L1411" s="5" t="s">
        <v>17</v>
      </c>
      <c r="M1411" s="6">
        <v>4</v>
      </c>
      <c r="N1411" s="7">
        <v>145.18</v>
      </c>
      <c r="O1411" s="8">
        <v>0</v>
      </c>
      <c r="P1411" s="7">
        <v>79.540000000000006</v>
      </c>
      <c r="Q1411" s="7">
        <f t="shared" si="88"/>
        <v>580.72</v>
      </c>
      <c r="R1411" s="7">
        <f t="shared" si="89"/>
        <v>318.16000000000003</v>
      </c>
      <c r="S1411" s="7">
        <f t="shared" si="90"/>
        <v>262.56</v>
      </c>
      <c r="T1411" s="9">
        <f t="shared" si="91"/>
        <v>0.45212839234054275</v>
      </c>
      <c r="U1411" s="10">
        <f>YEAR(SalesDataTable[[#This Row],[Order Date]])</f>
        <v>2026</v>
      </c>
      <c r="V1411" s="9" t="str">
        <f>"Q"&amp;ROUNDUP(MONTH(SalesDataTable[[#This Row],[Order Date]])/3,0)</f>
        <v>Q3</v>
      </c>
      <c r="W1411" s="6">
        <f>MONTH(SalesDataTable[[#This Row],[Order Date]])</f>
        <v>7</v>
      </c>
      <c r="X1411" s="9" t="str">
        <f>TEXT(SalesDataTable[[#This Row],[Order Date]],"mmm")</f>
        <v>Jul</v>
      </c>
    </row>
    <row r="1412" spans="1:24" ht="15.5">
      <c r="A1412" s="3">
        <v>484</v>
      </c>
      <c r="B1412" s="4">
        <v>46222</v>
      </c>
      <c r="C1412" s="12">
        <f>YEAR(SalesDataTable[[#This Row],[Order Date]])</f>
        <v>2026</v>
      </c>
      <c r="D1412" s="15" t="str">
        <f>"Q"&amp;ROUNDUP(MONTH(SalesDataTable[[#This Row],[Order Date]])/3,0)</f>
        <v>Q3</v>
      </c>
      <c r="E1412" s="12">
        <f>MONTH(SalesDataTable[[#This Row],[Order Date]])</f>
        <v>7</v>
      </c>
      <c r="F1412" s="12" t="str">
        <f>TEXT(SalesDataTable[[#This Row],[Order Date]], "mmm")</f>
        <v>Jul</v>
      </c>
      <c r="G1412" s="5" t="s">
        <v>6</v>
      </c>
      <c r="H1412" s="5" t="s">
        <v>43</v>
      </c>
      <c r="I1412" s="5" t="s">
        <v>2</v>
      </c>
      <c r="J1412" s="5" t="s">
        <v>13</v>
      </c>
      <c r="K1412" s="5" t="s">
        <v>34</v>
      </c>
      <c r="L1412" s="5" t="s">
        <v>42</v>
      </c>
      <c r="M1412" s="6">
        <v>2</v>
      </c>
      <c r="N1412" s="7">
        <v>36.07</v>
      </c>
      <c r="O1412" s="8">
        <v>0</v>
      </c>
      <c r="P1412" s="7">
        <v>13.6</v>
      </c>
      <c r="Q1412" s="7">
        <f t="shared" si="88"/>
        <v>72.14</v>
      </c>
      <c r="R1412" s="7">
        <f t="shared" si="89"/>
        <v>27.2</v>
      </c>
      <c r="S1412" s="7">
        <f t="shared" si="90"/>
        <v>44.94</v>
      </c>
      <c r="T1412" s="9">
        <f t="shared" si="91"/>
        <v>0.62295536456889378</v>
      </c>
      <c r="U1412" s="10">
        <f>YEAR(SalesDataTable[[#This Row],[Order Date]])</f>
        <v>2026</v>
      </c>
      <c r="V1412" s="9" t="str">
        <f>"Q"&amp;ROUNDUP(MONTH(SalesDataTable[[#This Row],[Order Date]])/3,0)</f>
        <v>Q3</v>
      </c>
      <c r="W1412" s="6">
        <f>MONTH(SalesDataTable[[#This Row],[Order Date]])</f>
        <v>7</v>
      </c>
      <c r="X1412" s="9" t="str">
        <f>TEXT(SalesDataTable[[#This Row],[Order Date]],"mmm")</f>
        <v>Jul</v>
      </c>
    </row>
    <row r="1413" spans="1:24" ht="15.5">
      <c r="A1413" s="3">
        <v>492</v>
      </c>
      <c r="B1413" s="4">
        <v>46222</v>
      </c>
      <c r="C1413" s="12">
        <f>YEAR(SalesDataTable[[#This Row],[Order Date]])</f>
        <v>2026</v>
      </c>
      <c r="D1413" s="15" t="str">
        <f>"Q"&amp;ROUNDUP(MONTH(SalesDataTable[[#This Row],[Order Date]])/3,0)</f>
        <v>Q3</v>
      </c>
      <c r="E1413" s="12">
        <f>MONTH(SalesDataTable[[#This Row],[Order Date]])</f>
        <v>7</v>
      </c>
      <c r="F1413" s="12" t="str">
        <f>TEXT(SalesDataTable[[#This Row],[Order Date]], "mmm")</f>
        <v>Jul</v>
      </c>
      <c r="G1413" s="5" t="s">
        <v>6</v>
      </c>
      <c r="H1413" s="5" t="s">
        <v>49</v>
      </c>
      <c r="I1413" s="5" t="s">
        <v>19</v>
      </c>
      <c r="J1413" s="5" t="s">
        <v>13</v>
      </c>
      <c r="K1413" s="5" t="s">
        <v>9</v>
      </c>
      <c r="L1413" s="5" t="s">
        <v>46</v>
      </c>
      <c r="M1413" s="6">
        <v>3</v>
      </c>
      <c r="N1413" s="7">
        <v>72.23</v>
      </c>
      <c r="O1413" s="8">
        <v>0.1</v>
      </c>
      <c r="P1413" s="7">
        <v>31.67</v>
      </c>
      <c r="Q1413" s="7">
        <f t="shared" si="88"/>
        <v>195.02100000000002</v>
      </c>
      <c r="R1413" s="7">
        <f t="shared" si="89"/>
        <v>95.01</v>
      </c>
      <c r="S1413" s="7">
        <f t="shared" si="90"/>
        <v>100.01100000000001</v>
      </c>
      <c r="T1413" s="9">
        <f t="shared" si="91"/>
        <v>0.5128216961250327</v>
      </c>
      <c r="U1413" s="10">
        <f>YEAR(SalesDataTable[[#This Row],[Order Date]])</f>
        <v>2026</v>
      </c>
      <c r="V1413" s="9" t="str">
        <f>"Q"&amp;ROUNDUP(MONTH(SalesDataTable[[#This Row],[Order Date]])/3,0)</f>
        <v>Q3</v>
      </c>
      <c r="W1413" s="6">
        <f>MONTH(SalesDataTable[[#This Row],[Order Date]])</f>
        <v>7</v>
      </c>
      <c r="X1413" s="9" t="str">
        <f>TEXT(SalesDataTable[[#This Row],[Order Date]],"mmm")</f>
        <v>Jul</v>
      </c>
    </row>
    <row r="1414" spans="1:24" ht="15.5">
      <c r="A1414" s="3">
        <v>626</v>
      </c>
      <c r="B1414" s="4">
        <v>46222</v>
      </c>
      <c r="C1414" s="12">
        <f>YEAR(SalesDataTable[[#This Row],[Order Date]])</f>
        <v>2026</v>
      </c>
      <c r="D1414" s="15" t="str">
        <f>"Q"&amp;ROUNDUP(MONTH(SalesDataTable[[#This Row],[Order Date]])/3,0)</f>
        <v>Q3</v>
      </c>
      <c r="E1414" s="12">
        <f>MONTH(SalesDataTable[[#This Row],[Order Date]])</f>
        <v>7</v>
      </c>
      <c r="F1414" s="12" t="str">
        <f>TEXT(SalesDataTable[[#This Row],[Order Date]], "mmm")</f>
        <v>Jul</v>
      </c>
      <c r="G1414" s="5" t="s">
        <v>6</v>
      </c>
      <c r="H1414" s="5" t="s">
        <v>49</v>
      </c>
      <c r="I1414" s="5" t="s">
        <v>19</v>
      </c>
      <c r="J1414" s="5" t="s">
        <v>3</v>
      </c>
      <c r="K1414" s="5" t="s">
        <v>14</v>
      </c>
      <c r="L1414" s="5" t="s">
        <v>15</v>
      </c>
      <c r="M1414" s="6">
        <v>1</v>
      </c>
      <c r="N1414" s="7">
        <v>36.549999999999997</v>
      </c>
      <c r="O1414" s="8">
        <v>0.1</v>
      </c>
      <c r="P1414" s="7">
        <v>13.2</v>
      </c>
      <c r="Q1414" s="7">
        <f t="shared" si="88"/>
        <v>32.894999999999996</v>
      </c>
      <c r="R1414" s="7">
        <f t="shared" si="89"/>
        <v>13.2</v>
      </c>
      <c r="S1414" s="7">
        <f t="shared" si="90"/>
        <v>19.694999999999997</v>
      </c>
      <c r="T1414" s="9">
        <f t="shared" si="91"/>
        <v>0.59872321021431829</v>
      </c>
      <c r="U1414" s="10">
        <f>YEAR(SalesDataTable[[#This Row],[Order Date]])</f>
        <v>2026</v>
      </c>
      <c r="V1414" s="9" t="str">
        <f>"Q"&amp;ROUNDUP(MONTH(SalesDataTable[[#This Row],[Order Date]])/3,0)</f>
        <v>Q3</v>
      </c>
      <c r="W1414" s="6">
        <f>MONTH(SalesDataTable[[#This Row],[Order Date]])</f>
        <v>7</v>
      </c>
      <c r="X1414" s="9" t="str">
        <f>TEXT(SalesDataTable[[#This Row],[Order Date]],"mmm")</f>
        <v>Jul</v>
      </c>
    </row>
    <row r="1415" spans="1:24" ht="15.5">
      <c r="A1415" s="3">
        <v>1409</v>
      </c>
      <c r="B1415" s="4">
        <v>46222</v>
      </c>
      <c r="C1415" s="12">
        <f>YEAR(SalesDataTable[[#This Row],[Order Date]])</f>
        <v>2026</v>
      </c>
      <c r="D1415" s="15" t="str">
        <f>"Q"&amp;ROUNDUP(MONTH(SalesDataTable[[#This Row],[Order Date]])/3,0)</f>
        <v>Q3</v>
      </c>
      <c r="E1415" s="12">
        <f>MONTH(SalesDataTable[[#This Row],[Order Date]])</f>
        <v>7</v>
      </c>
      <c r="F1415" s="12" t="str">
        <f>TEXT(SalesDataTable[[#This Row],[Order Date]], "mmm")</f>
        <v>Jul</v>
      </c>
      <c r="G1415" s="5" t="s">
        <v>6</v>
      </c>
      <c r="H1415" s="5" t="s">
        <v>49</v>
      </c>
      <c r="I1415" s="5" t="s">
        <v>2</v>
      </c>
      <c r="J1415" s="5" t="s">
        <v>13</v>
      </c>
      <c r="K1415" s="5" t="s">
        <v>23</v>
      </c>
      <c r="L1415" s="5" t="s">
        <v>51</v>
      </c>
      <c r="M1415" s="6">
        <v>5</v>
      </c>
      <c r="N1415" s="7">
        <v>124.68</v>
      </c>
      <c r="O1415" s="8">
        <v>0.05</v>
      </c>
      <c r="P1415" s="7">
        <v>60.61</v>
      </c>
      <c r="Q1415" s="7">
        <f t="shared" si="88"/>
        <v>592.23</v>
      </c>
      <c r="R1415" s="7">
        <f t="shared" si="89"/>
        <v>303.05</v>
      </c>
      <c r="S1415" s="7">
        <f t="shared" si="90"/>
        <v>289.18</v>
      </c>
      <c r="T1415" s="9">
        <f t="shared" si="91"/>
        <v>0.48829002245749115</v>
      </c>
      <c r="U1415" s="10">
        <f>YEAR(SalesDataTable[[#This Row],[Order Date]])</f>
        <v>2026</v>
      </c>
      <c r="V1415" s="9" t="str">
        <f>"Q"&amp;ROUNDUP(MONTH(SalesDataTable[[#This Row],[Order Date]])/3,0)</f>
        <v>Q3</v>
      </c>
      <c r="W1415" s="6">
        <f>MONTH(SalesDataTable[[#This Row],[Order Date]])</f>
        <v>7</v>
      </c>
      <c r="X1415" s="9" t="str">
        <f>TEXT(SalesDataTable[[#This Row],[Order Date]],"mmm")</f>
        <v>Jul</v>
      </c>
    </row>
    <row r="1416" spans="1:24" ht="15.5">
      <c r="A1416" s="3">
        <v>1486</v>
      </c>
      <c r="B1416" s="4">
        <v>46222</v>
      </c>
      <c r="C1416" s="12">
        <f>YEAR(SalesDataTable[[#This Row],[Order Date]])</f>
        <v>2026</v>
      </c>
      <c r="D1416" s="15" t="str">
        <f>"Q"&amp;ROUNDUP(MONTH(SalesDataTable[[#This Row],[Order Date]])/3,0)</f>
        <v>Q3</v>
      </c>
      <c r="E1416" s="12">
        <f>MONTH(SalesDataTable[[#This Row],[Order Date]])</f>
        <v>7</v>
      </c>
      <c r="F1416" s="12" t="str">
        <f>TEXT(SalesDataTable[[#This Row],[Order Date]], "mmm")</f>
        <v>Jul</v>
      </c>
      <c r="G1416" s="5" t="s">
        <v>20</v>
      </c>
      <c r="H1416" s="5" t="s">
        <v>33</v>
      </c>
      <c r="I1416" s="5" t="s">
        <v>2</v>
      </c>
      <c r="J1416" s="5" t="s">
        <v>3</v>
      </c>
      <c r="K1416" s="5" t="s">
        <v>4</v>
      </c>
      <c r="L1416" s="5" t="s">
        <v>30</v>
      </c>
      <c r="M1416" s="6">
        <v>1</v>
      </c>
      <c r="N1416" s="7">
        <v>101.7</v>
      </c>
      <c r="O1416" s="8">
        <v>0.05</v>
      </c>
      <c r="P1416" s="7">
        <v>49.92</v>
      </c>
      <c r="Q1416" s="7">
        <f t="shared" si="88"/>
        <v>96.614999999999995</v>
      </c>
      <c r="R1416" s="7">
        <f t="shared" si="89"/>
        <v>49.92</v>
      </c>
      <c r="S1416" s="7">
        <f t="shared" si="90"/>
        <v>46.694999999999993</v>
      </c>
      <c r="T1416" s="9">
        <f t="shared" si="91"/>
        <v>0.48331004502406455</v>
      </c>
      <c r="U1416" s="10">
        <f>YEAR(SalesDataTable[[#This Row],[Order Date]])</f>
        <v>2026</v>
      </c>
      <c r="V1416" s="9" t="str">
        <f>"Q"&amp;ROUNDUP(MONTH(SalesDataTable[[#This Row],[Order Date]])/3,0)</f>
        <v>Q3</v>
      </c>
      <c r="W1416" s="6">
        <f>MONTH(SalesDataTable[[#This Row],[Order Date]])</f>
        <v>7</v>
      </c>
      <c r="X1416" s="9" t="str">
        <f>TEXT(SalesDataTable[[#This Row],[Order Date]],"mmm")</f>
        <v>Jul</v>
      </c>
    </row>
    <row r="1417" spans="1:24" ht="15.5">
      <c r="A1417" s="3">
        <v>1940</v>
      </c>
      <c r="B1417" s="4">
        <v>46222</v>
      </c>
      <c r="C1417" s="12">
        <f>YEAR(SalesDataTable[[#This Row],[Order Date]])</f>
        <v>2026</v>
      </c>
      <c r="D1417" s="15" t="str">
        <f>"Q"&amp;ROUNDUP(MONTH(SalesDataTable[[#This Row],[Order Date]])/3,0)</f>
        <v>Q3</v>
      </c>
      <c r="E1417" s="12">
        <f>MONTH(SalesDataTable[[#This Row],[Order Date]])</f>
        <v>7</v>
      </c>
      <c r="F1417" s="12" t="str">
        <f>TEXT(SalesDataTable[[#This Row],[Order Date]], "mmm")</f>
        <v>Jul</v>
      </c>
      <c r="G1417" s="5" t="s">
        <v>11</v>
      </c>
      <c r="H1417" s="5" t="s">
        <v>52</v>
      </c>
      <c r="I1417" s="5" t="s">
        <v>2</v>
      </c>
      <c r="J1417" s="5" t="s">
        <v>13</v>
      </c>
      <c r="K1417" s="5" t="s">
        <v>34</v>
      </c>
      <c r="L1417" s="5" t="s">
        <v>45</v>
      </c>
      <c r="M1417" s="6">
        <v>2</v>
      </c>
      <c r="N1417" s="7">
        <v>50.24</v>
      </c>
      <c r="O1417" s="8">
        <v>0.05</v>
      </c>
      <c r="P1417" s="7">
        <v>21.88</v>
      </c>
      <c r="Q1417" s="7">
        <f t="shared" si="88"/>
        <v>95.456000000000003</v>
      </c>
      <c r="R1417" s="7">
        <f t="shared" si="89"/>
        <v>43.76</v>
      </c>
      <c r="S1417" s="7">
        <f t="shared" si="90"/>
        <v>51.696000000000005</v>
      </c>
      <c r="T1417" s="9">
        <f t="shared" si="91"/>
        <v>0.54156889037881328</v>
      </c>
      <c r="U1417" s="10">
        <f>YEAR(SalesDataTable[[#This Row],[Order Date]])</f>
        <v>2026</v>
      </c>
      <c r="V1417" s="9" t="str">
        <f>"Q"&amp;ROUNDUP(MONTH(SalesDataTable[[#This Row],[Order Date]])/3,0)</f>
        <v>Q3</v>
      </c>
      <c r="W1417" s="6">
        <f>MONTH(SalesDataTable[[#This Row],[Order Date]])</f>
        <v>7</v>
      </c>
      <c r="X1417" s="9" t="str">
        <f>TEXT(SalesDataTable[[#This Row],[Order Date]],"mmm")</f>
        <v>Jul</v>
      </c>
    </row>
    <row r="1418" spans="1:24" ht="15.5">
      <c r="A1418" s="3">
        <v>2215</v>
      </c>
      <c r="B1418" s="4">
        <v>46222</v>
      </c>
      <c r="C1418" s="12">
        <f>YEAR(SalesDataTable[[#This Row],[Order Date]])</f>
        <v>2026</v>
      </c>
      <c r="D1418" s="15" t="str">
        <f>"Q"&amp;ROUNDUP(MONTH(SalesDataTable[[#This Row],[Order Date]])/3,0)</f>
        <v>Q3</v>
      </c>
      <c r="E1418" s="12">
        <f>MONTH(SalesDataTable[[#This Row],[Order Date]])</f>
        <v>7</v>
      </c>
      <c r="F1418" s="12" t="str">
        <f>TEXT(SalesDataTable[[#This Row],[Order Date]], "mmm")</f>
        <v>Jul</v>
      </c>
      <c r="G1418" s="5" t="s">
        <v>20</v>
      </c>
      <c r="H1418" s="5" t="s">
        <v>47</v>
      </c>
      <c r="I1418" s="5" t="s">
        <v>19</v>
      </c>
      <c r="J1418" s="5" t="s">
        <v>3</v>
      </c>
      <c r="K1418" s="5" t="s">
        <v>34</v>
      </c>
      <c r="L1418" s="5" t="s">
        <v>42</v>
      </c>
      <c r="M1418" s="6">
        <v>3</v>
      </c>
      <c r="N1418" s="7">
        <v>35.53</v>
      </c>
      <c r="O1418" s="8">
        <v>0</v>
      </c>
      <c r="P1418" s="7">
        <v>14</v>
      </c>
      <c r="Q1418" s="7">
        <f t="shared" si="88"/>
        <v>106.59</v>
      </c>
      <c r="R1418" s="7">
        <f t="shared" si="89"/>
        <v>42</v>
      </c>
      <c r="S1418" s="7">
        <f t="shared" si="90"/>
        <v>64.59</v>
      </c>
      <c r="T1418" s="9">
        <f t="shared" si="91"/>
        <v>0.60596678862932729</v>
      </c>
      <c r="U1418" s="10">
        <f>YEAR(SalesDataTable[[#This Row],[Order Date]])</f>
        <v>2026</v>
      </c>
      <c r="V1418" s="9" t="str">
        <f>"Q"&amp;ROUNDUP(MONTH(SalesDataTable[[#This Row],[Order Date]])/3,0)</f>
        <v>Q3</v>
      </c>
      <c r="W1418" s="6">
        <f>MONTH(SalesDataTable[[#This Row],[Order Date]])</f>
        <v>7</v>
      </c>
      <c r="X1418" s="9" t="str">
        <f>TEXT(SalesDataTable[[#This Row],[Order Date]],"mmm")</f>
        <v>Jul</v>
      </c>
    </row>
    <row r="1419" spans="1:24" ht="15.5">
      <c r="A1419" s="3">
        <v>2555</v>
      </c>
      <c r="B1419" s="4">
        <v>46222</v>
      </c>
      <c r="C1419" s="12">
        <f>YEAR(SalesDataTable[[#This Row],[Order Date]])</f>
        <v>2026</v>
      </c>
      <c r="D1419" s="15" t="str">
        <f>"Q"&amp;ROUNDUP(MONTH(SalesDataTable[[#This Row],[Order Date]])/3,0)</f>
        <v>Q3</v>
      </c>
      <c r="E1419" s="12">
        <f>MONTH(SalesDataTable[[#This Row],[Order Date]])</f>
        <v>7</v>
      </c>
      <c r="F1419" s="12" t="str">
        <f>TEXT(SalesDataTable[[#This Row],[Order Date]], "mmm")</f>
        <v>Jul</v>
      </c>
      <c r="G1419" s="5" t="s">
        <v>11</v>
      </c>
      <c r="H1419" s="5" t="s">
        <v>12</v>
      </c>
      <c r="I1419" s="5" t="s">
        <v>28</v>
      </c>
      <c r="J1419" s="5" t="s">
        <v>13</v>
      </c>
      <c r="K1419" s="5" t="s">
        <v>14</v>
      </c>
      <c r="L1419" s="5" t="s">
        <v>32</v>
      </c>
      <c r="M1419" s="6">
        <v>2</v>
      </c>
      <c r="N1419" s="7">
        <v>46.89</v>
      </c>
      <c r="O1419" s="8">
        <v>0.1</v>
      </c>
      <c r="P1419" s="7">
        <v>18.53</v>
      </c>
      <c r="Q1419" s="7">
        <f t="shared" si="88"/>
        <v>84.402000000000001</v>
      </c>
      <c r="R1419" s="7">
        <f t="shared" si="89"/>
        <v>37.06</v>
      </c>
      <c r="S1419" s="7">
        <f t="shared" si="90"/>
        <v>47.341999999999999</v>
      </c>
      <c r="T1419" s="9">
        <f t="shared" si="91"/>
        <v>0.56091087888912583</v>
      </c>
      <c r="U1419" s="10">
        <f>YEAR(SalesDataTable[[#This Row],[Order Date]])</f>
        <v>2026</v>
      </c>
      <c r="V1419" s="9" t="str">
        <f>"Q"&amp;ROUNDUP(MONTH(SalesDataTable[[#This Row],[Order Date]])/3,0)</f>
        <v>Q3</v>
      </c>
      <c r="W1419" s="6">
        <f>MONTH(SalesDataTable[[#This Row],[Order Date]])</f>
        <v>7</v>
      </c>
      <c r="X1419" s="9" t="str">
        <f>TEXT(SalesDataTable[[#This Row],[Order Date]],"mmm")</f>
        <v>Jul</v>
      </c>
    </row>
    <row r="1420" spans="1:24" ht="15.5">
      <c r="A1420" s="3">
        <v>4710</v>
      </c>
      <c r="B1420" s="4">
        <v>46222</v>
      </c>
      <c r="C1420" s="12">
        <f>YEAR(SalesDataTable[[#This Row],[Order Date]])</f>
        <v>2026</v>
      </c>
      <c r="D1420" s="15" t="str">
        <f>"Q"&amp;ROUNDUP(MONTH(SalesDataTable[[#This Row],[Order Date]])/3,0)</f>
        <v>Q3</v>
      </c>
      <c r="E1420" s="12">
        <f>MONTH(SalesDataTable[[#This Row],[Order Date]])</f>
        <v>7</v>
      </c>
      <c r="F1420" s="12" t="str">
        <f>TEXT(SalesDataTable[[#This Row],[Order Date]], "mmm")</f>
        <v>Jul</v>
      </c>
      <c r="G1420" s="5" t="s">
        <v>0</v>
      </c>
      <c r="H1420" s="5" t="s">
        <v>1</v>
      </c>
      <c r="I1420" s="5" t="s">
        <v>19</v>
      </c>
      <c r="J1420" s="5" t="s">
        <v>3</v>
      </c>
      <c r="K1420" s="5" t="s">
        <v>23</v>
      </c>
      <c r="L1420" s="5" t="s">
        <v>29</v>
      </c>
      <c r="M1420" s="6">
        <v>1</v>
      </c>
      <c r="N1420" s="7">
        <v>197.29</v>
      </c>
      <c r="O1420" s="8">
        <v>0.1</v>
      </c>
      <c r="P1420" s="7">
        <v>104.7</v>
      </c>
      <c r="Q1420" s="7">
        <f t="shared" si="88"/>
        <v>177.56100000000001</v>
      </c>
      <c r="R1420" s="7">
        <f t="shared" si="89"/>
        <v>104.7</v>
      </c>
      <c r="S1420" s="7">
        <f t="shared" si="90"/>
        <v>72.861000000000004</v>
      </c>
      <c r="T1420" s="9">
        <f t="shared" si="91"/>
        <v>0.4103434875901803</v>
      </c>
      <c r="U1420" s="10">
        <f>YEAR(SalesDataTable[[#This Row],[Order Date]])</f>
        <v>2026</v>
      </c>
      <c r="V1420" s="9" t="str">
        <f>"Q"&amp;ROUNDUP(MONTH(SalesDataTable[[#This Row],[Order Date]])/3,0)</f>
        <v>Q3</v>
      </c>
      <c r="W1420" s="6">
        <f>MONTH(SalesDataTable[[#This Row],[Order Date]])</f>
        <v>7</v>
      </c>
      <c r="X1420" s="9" t="str">
        <f>TEXT(SalesDataTable[[#This Row],[Order Date]],"mmm")</f>
        <v>Jul</v>
      </c>
    </row>
    <row r="1421" spans="1:24" ht="15.5">
      <c r="A1421" s="3">
        <v>4974</v>
      </c>
      <c r="B1421" s="4">
        <v>46222</v>
      </c>
      <c r="C1421" s="12">
        <f>YEAR(SalesDataTable[[#This Row],[Order Date]])</f>
        <v>2026</v>
      </c>
      <c r="D1421" s="15" t="str">
        <f>"Q"&amp;ROUNDUP(MONTH(SalesDataTable[[#This Row],[Order Date]])/3,0)</f>
        <v>Q3</v>
      </c>
      <c r="E1421" s="12">
        <f>MONTH(SalesDataTable[[#This Row],[Order Date]])</f>
        <v>7</v>
      </c>
      <c r="F1421" s="12" t="str">
        <f>TEXT(SalesDataTable[[#This Row],[Order Date]], "mmm")</f>
        <v>Jul</v>
      </c>
      <c r="G1421" s="5" t="s">
        <v>0</v>
      </c>
      <c r="H1421" s="5" t="s">
        <v>36</v>
      </c>
      <c r="I1421" s="5" t="s">
        <v>19</v>
      </c>
      <c r="J1421" s="5" t="s">
        <v>16</v>
      </c>
      <c r="K1421" s="5" t="s">
        <v>9</v>
      </c>
      <c r="L1421" s="5" t="s">
        <v>46</v>
      </c>
      <c r="M1421" s="6">
        <v>1</v>
      </c>
      <c r="N1421" s="7">
        <v>70.52</v>
      </c>
      <c r="O1421" s="8">
        <v>0.1</v>
      </c>
      <c r="P1421" s="7">
        <v>33.28</v>
      </c>
      <c r="Q1421" s="7">
        <f t="shared" si="88"/>
        <v>63.467999999999996</v>
      </c>
      <c r="R1421" s="7">
        <f t="shared" si="89"/>
        <v>33.28</v>
      </c>
      <c r="S1421" s="7">
        <f t="shared" si="90"/>
        <v>30.187999999999995</v>
      </c>
      <c r="T1421" s="9">
        <f t="shared" si="91"/>
        <v>0.47564126804058732</v>
      </c>
      <c r="U1421" s="10">
        <f>YEAR(SalesDataTable[[#This Row],[Order Date]])</f>
        <v>2026</v>
      </c>
      <c r="V1421" s="9" t="str">
        <f>"Q"&amp;ROUNDUP(MONTH(SalesDataTable[[#This Row],[Order Date]])/3,0)</f>
        <v>Q3</v>
      </c>
      <c r="W1421" s="6">
        <f>MONTH(SalesDataTable[[#This Row],[Order Date]])</f>
        <v>7</v>
      </c>
      <c r="X1421" s="9" t="str">
        <f>TEXT(SalesDataTable[[#This Row],[Order Date]],"mmm")</f>
        <v>Jul</v>
      </c>
    </row>
    <row r="1422" spans="1:24" ht="15.5">
      <c r="A1422" s="3">
        <v>5048</v>
      </c>
      <c r="B1422" s="4">
        <v>46222</v>
      </c>
      <c r="C1422" s="12">
        <f>YEAR(SalesDataTable[[#This Row],[Order Date]])</f>
        <v>2026</v>
      </c>
      <c r="D1422" s="15" t="str">
        <f>"Q"&amp;ROUNDUP(MONTH(SalesDataTable[[#This Row],[Order Date]])/3,0)</f>
        <v>Q3</v>
      </c>
      <c r="E1422" s="12">
        <f>MONTH(SalesDataTable[[#This Row],[Order Date]])</f>
        <v>7</v>
      </c>
      <c r="F1422" s="12" t="str">
        <f>TEXT(SalesDataTable[[#This Row],[Order Date]], "mmm")</f>
        <v>Jul</v>
      </c>
      <c r="G1422" s="5" t="s">
        <v>6</v>
      </c>
      <c r="H1422" s="5" t="s">
        <v>43</v>
      </c>
      <c r="I1422" s="5" t="s">
        <v>28</v>
      </c>
      <c r="J1422" s="5" t="s">
        <v>13</v>
      </c>
      <c r="K1422" s="5" t="s">
        <v>34</v>
      </c>
      <c r="L1422" s="5" t="s">
        <v>45</v>
      </c>
      <c r="M1422" s="6">
        <v>3</v>
      </c>
      <c r="N1422" s="7">
        <v>49.9</v>
      </c>
      <c r="O1422" s="8">
        <v>0.05</v>
      </c>
      <c r="P1422" s="7">
        <v>22.27</v>
      </c>
      <c r="Q1422" s="7">
        <f t="shared" si="88"/>
        <v>142.21499999999997</v>
      </c>
      <c r="R1422" s="7">
        <f t="shared" si="89"/>
        <v>66.81</v>
      </c>
      <c r="S1422" s="7">
        <f t="shared" si="90"/>
        <v>75.404999999999973</v>
      </c>
      <c r="T1422" s="9">
        <f t="shared" si="91"/>
        <v>0.53021833139964125</v>
      </c>
      <c r="U1422" s="10">
        <f>YEAR(SalesDataTable[[#This Row],[Order Date]])</f>
        <v>2026</v>
      </c>
      <c r="V1422" s="9" t="str">
        <f>"Q"&amp;ROUNDUP(MONTH(SalesDataTable[[#This Row],[Order Date]])/3,0)</f>
        <v>Q3</v>
      </c>
      <c r="W1422" s="6">
        <f>MONTH(SalesDataTable[[#This Row],[Order Date]])</f>
        <v>7</v>
      </c>
      <c r="X1422" s="9" t="str">
        <f>TEXT(SalesDataTable[[#This Row],[Order Date]],"mmm")</f>
        <v>Jul</v>
      </c>
    </row>
    <row r="1423" spans="1:24" ht="15.5">
      <c r="A1423" s="3">
        <v>1</v>
      </c>
      <c r="B1423" s="4">
        <v>46223</v>
      </c>
      <c r="C1423" s="12">
        <f>YEAR(SalesDataTable[[#This Row],[Order Date]])</f>
        <v>2026</v>
      </c>
      <c r="D1423" s="15" t="str">
        <f>"Q"&amp;ROUNDUP(MONTH(SalesDataTable[[#This Row],[Order Date]])/3,0)</f>
        <v>Q3</v>
      </c>
      <c r="E1423" s="12">
        <f>MONTH(SalesDataTable[[#This Row],[Order Date]])</f>
        <v>7</v>
      </c>
      <c r="F1423" s="12" t="str">
        <f>TEXT(SalesDataTable[[#This Row],[Order Date]], "mmm")</f>
        <v>Jul</v>
      </c>
      <c r="G1423" s="5" t="s">
        <v>20</v>
      </c>
      <c r="H1423" s="5" t="s">
        <v>31</v>
      </c>
      <c r="I1423" s="5" t="s">
        <v>19</v>
      </c>
      <c r="J1423" s="5" t="s">
        <v>13</v>
      </c>
      <c r="K1423" s="5" t="s">
        <v>9</v>
      </c>
      <c r="L1423" s="5" t="s">
        <v>37</v>
      </c>
      <c r="M1423" s="6">
        <v>3</v>
      </c>
      <c r="N1423" s="7">
        <v>156.25</v>
      </c>
      <c r="O1423" s="8">
        <v>0</v>
      </c>
      <c r="P1423" s="7">
        <v>79.900000000000006</v>
      </c>
      <c r="Q1423" s="7">
        <f t="shared" si="88"/>
        <v>468.75</v>
      </c>
      <c r="R1423" s="7">
        <f t="shared" si="89"/>
        <v>239.70000000000002</v>
      </c>
      <c r="S1423" s="7">
        <f t="shared" si="90"/>
        <v>229.04999999999998</v>
      </c>
      <c r="T1423" s="9">
        <f t="shared" si="91"/>
        <v>0.48863999999999996</v>
      </c>
      <c r="U1423" s="10">
        <f>YEAR(SalesDataTable[[#This Row],[Order Date]])</f>
        <v>2026</v>
      </c>
      <c r="V1423" s="9" t="str">
        <f>"Q"&amp;ROUNDUP(MONTH(SalesDataTable[[#This Row],[Order Date]])/3,0)</f>
        <v>Q3</v>
      </c>
      <c r="W1423" s="6">
        <f>MONTH(SalesDataTable[[#This Row],[Order Date]])</f>
        <v>7</v>
      </c>
      <c r="X1423" s="9" t="str">
        <f>TEXT(SalesDataTable[[#This Row],[Order Date]],"mmm")</f>
        <v>Jul</v>
      </c>
    </row>
    <row r="1424" spans="1:24" ht="15.5">
      <c r="A1424" s="3">
        <v>270</v>
      </c>
      <c r="B1424" s="4">
        <v>46223</v>
      </c>
      <c r="C1424" s="12">
        <f>YEAR(SalesDataTable[[#This Row],[Order Date]])</f>
        <v>2026</v>
      </c>
      <c r="D1424" s="15" t="str">
        <f>"Q"&amp;ROUNDUP(MONTH(SalesDataTable[[#This Row],[Order Date]])/3,0)</f>
        <v>Q3</v>
      </c>
      <c r="E1424" s="12">
        <f>MONTH(SalesDataTable[[#This Row],[Order Date]])</f>
        <v>7</v>
      </c>
      <c r="F1424" s="12" t="str">
        <f>TEXT(SalesDataTable[[#This Row],[Order Date]], "mmm")</f>
        <v>Jul</v>
      </c>
      <c r="G1424" s="5" t="s">
        <v>11</v>
      </c>
      <c r="H1424" s="5" t="s">
        <v>12</v>
      </c>
      <c r="I1424" s="5" t="s">
        <v>28</v>
      </c>
      <c r="J1424" s="5" t="s">
        <v>3</v>
      </c>
      <c r="K1424" s="5" t="s">
        <v>23</v>
      </c>
      <c r="L1424" s="5" t="s">
        <v>51</v>
      </c>
      <c r="M1424" s="6">
        <v>3</v>
      </c>
      <c r="N1424" s="7">
        <v>120.14</v>
      </c>
      <c r="O1424" s="8">
        <v>0</v>
      </c>
      <c r="P1424" s="7">
        <v>58.9</v>
      </c>
      <c r="Q1424" s="7">
        <f t="shared" si="88"/>
        <v>360.42</v>
      </c>
      <c r="R1424" s="7">
        <f t="shared" si="89"/>
        <v>176.7</v>
      </c>
      <c r="S1424" s="7">
        <f t="shared" si="90"/>
        <v>183.72000000000003</v>
      </c>
      <c r="T1424" s="9">
        <f t="shared" si="91"/>
        <v>0.5097386382553688</v>
      </c>
      <c r="U1424" s="10">
        <f>YEAR(SalesDataTable[[#This Row],[Order Date]])</f>
        <v>2026</v>
      </c>
      <c r="V1424" s="9" t="str">
        <f>"Q"&amp;ROUNDUP(MONTH(SalesDataTable[[#This Row],[Order Date]])/3,0)</f>
        <v>Q3</v>
      </c>
      <c r="W1424" s="6">
        <f>MONTH(SalesDataTable[[#This Row],[Order Date]])</f>
        <v>7</v>
      </c>
      <c r="X1424" s="9" t="str">
        <f>TEXT(SalesDataTable[[#This Row],[Order Date]],"mmm")</f>
        <v>Jul</v>
      </c>
    </row>
    <row r="1425" spans="1:24" ht="15.5">
      <c r="A1425" s="3">
        <v>2130</v>
      </c>
      <c r="B1425" s="4">
        <v>46223</v>
      </c>
      <c r="C1425" s="12">
        <f>YEAR(SalesDataTable[[#This Row],[Order Date]])</f>
        <v>2026</v>
      </c>
      <c r="D1425" s="15" t="str">
        <f>"Q"&amp;ROUNDUP(MONTH(SalesDataTable[[#This Row],[Order Date]])/3,0)</f>
        <v>Q3</v>
      </c>
      <c r="E1425" s="12">
        <f>MONTH(SalesDataTable[[#This Row],[Order Date]])</f>
        <v>7</v>
      </c>
      <c r="F1425" s="12" t="str">
        <f>TEXT(SalesDataTable[[#This Row],[Order Date]], "mmm")</f>
        <v>Jul</v>
      </c>
      <c r="G1425" s="5" t="s">
        <v>6</v>
      </c>
      <c r="H1425" s="5" t="s">
        <v>49</v>
      </c>
      <c r="I1425" s="5" t="s">
        <v>19</v>
      </c>
      <c r="J1425" s="5" t="s">
        <v>3</v>
      </c>
      <c r="K1425" s="5" t="s">
        <v>9</v>
      </c>
      <c r="L1425" s="5" t="s">
        <v>17</v>
      </c>
      <c r="M1425" s="6">
        <v>1</v>
      </c>
      <c r="N1425" s="7">
        <v>145.21</v>
      </c>
      <c r="O1425" s="8">
        <v>0</v>
      </c>
      <c r="P1425" s="7">
        <v>80.52</v>
      </c>
      <c r="Q1425" s="7">
        <f t="shared" si="88"/>
        <v>145.21</v>
      </c>
      <c r="R1425" s="7">
        <f t="shared" si="89"/>
        <v>80.52</v>
      </c>
      <c r="S1425" s="7">
        <f t="shared" si="90"/>
        <v>64.690000000000012</v>
      </c>
      <c r="T1425" s="9">
        <f t="shared" si="91"/>
        <v>0.44549273466014744</v>
      </c>
      <c r="U1425" s="10">
        <f>YEAR(SalesDataTable[[#This Row],[Order Date]])</f>
        <v>2026</v>
      </c>
      <c r="V1425" s="9" t="str">
        <f>"Q"&amp;ROUNDUP(MONTH(SalesDataTable[[#This Row],[Order Date]])/3,0)</f>
        <v>Q3</v>
      </c>
      <c r="W1425" s="6">
        <f>MONTH(SalesDataTable[[#This Row],[Order Date]])</f>
        <v>7</v>
      </c>
      <c r="X1425" s="9" t="str">
        <f>TEXT(SalesDataTable[[#This Row],[Order Date]],"mmm")</f>
        <v>Jul</v>
      </c>
    </row>
    <row r="1426" spans="1:24" ht="15.5">
      <c r="A1426" s="3">
        <v>2474</v>
      </c>
      <c r="B1426" s="4">
        <v>46223</v>
      </c>
      <c r="C1426" s="12">
        <f>YEAR(SalesDataTable[[#This Row],[Order Date]])</f>
        <v>2026</v>
      </c>
      <c r="D1426" s="15" t="str">
        <f>"Q"&amp;ROUNDUP(MONTH(SalesDataTable[[#This Row],[Order Date]])/3,0)</f>
        <v>Q3</v>
      </c>
      <c r="E1426" s="12">
        <f>MONTH(SalesDataTable[[#This Row],[Order Date]])</f>
        <v>7</v>
      </c>
      <c r="F1426" s="12" t="str">
        <f>TEXT(SalesDataTable[[#This Row],[Order Date]], "mmm")</f>
        <v>Jul</v>
      </c>
      <c r="G1426" s="5" t="s">
        <v>11</v>
      </c>
      <c r="H1426" s="5" t="s">
        <v>12</v>
      </c>
      <c r="I1426" s="5" t="s">
        <v>19</v>
      </c>
      <c r="J1426" s="5" t="s">
        <v>3</v>
      </c>
      <c r="K1426" s="5" t="s">
        <v>4</v>
      </c>
      <c r="L1426" s="5" t="s">
        <v>26</v>
      </c>
      <c r="M1426" s="6">
        <v>2</v>
      </c>
      <c r="N1426" s="7">
        <v>39.78</v>
      </c>
      <c r="O1426" s="8">
        <v>0.1</v>
      </c>
      <c r="P1426" s="7">
        <v>16.260000000000002</v>
      </c>
      <c r="Q1426" s="7">
        <f t="shared" si="88"/>
        <v>71.603999999999999</v>
      </c>
      <c r="R1426" s="7">
        <f t="shared" si="89"/>
        <v>32.520000000000003</v>
      </c>
      <c r="S1426" s="7">
        <f t="shared" si="90"/>
        <v>39.083999999999996</v>
      </c>
      <c r="T1426" s="9">
        <f t="shared" si="91"/>
        <v>0.54583542818836928</v>
      </c>
      <c r="U1426" s="10">
        <f>YEAR(SalesDataTable[[#This Row],[Order Date]])</f>
        <v>2026</v>
      </c>
      <c r="V1426" s="9" t="str">
        <f>"Q"&amp;ROUNDUP(MONTH(SalesDataTable[[#This Row],[Order Date]])/3,0)</f>
        <v>Q3</v>
      </c>
      <c r="W1426" s="6">
        <f>MONTH(SalesDataTable[[#This Row],[Order Date]])</f>
        <v>7</v>
      </c>
      <c r="X1426" s="9" t="str">
        <f>TEXT(SalesDataTable[[#This Row],[Order Date]],"mmm")</f>
        <v>Jul</v>
      </c>
    </row>
    <row r="1427" spans="1:24" ht="15.5">
      <c r="A1427" s="3">
        <v>2514</v>
      </c>
      <c r="B1427" s="4">
        <v>46223</v>
      </c>
      <c r="C1427" s="12">
        <f>YEAR(SalesDataTable[[#This Row],[Order Date]])</f>
        <v>2026</v>
      </c>
      <c r="D1427" s="15" t="str">
        <f>"Q"&amp;ROUNDUP(MONTH(SalesDataTable[[#This Row],[Order Date]])/3,0)</f>
        <v>Q3</v>
      </c>
      <c r="E1427" s="12">
        <f>MONTH(SalesDataTable[[#This Row],[Order Date]])</f>
        <v>7</v>
      </c>
      <c r="F1427" s="12" t="str">
        <f>TEXT(SalesDataTable[[#This Row],[Order Date]], "mmm")</f>
        <v>Jul</v>
      </c>
      <c r="G1427" s="5" t="s">
        <v>6</v>
      </c>
      <c r="H1427" s="5" t="s">
        <v>27</v>
      </c>
      <c r="I1427" s="5" t="s">
        <v>2</v>
      </c>
      <c r="J1427" s="5" t="s">
        <v>13</v>
      </c>
      <c r="K1427" s="5" t="s">
        <v>14</v>
      </c>
      <c r="L1427" s="5" t="s">
        <v>48</v>
      </c>
      <c r="M1427" s="6">
        <v>2</v>
      </c>
      <c r="N1427" s="7">
        <v>161.97</v>
      </c>
      <c r="O1427" s="8">
        <v>0.1</v>
      </c>
      <c r="P1427" s="7">
        <v>88.57</v>
      </c>
      <c r="Q1427" s="7">
        <f t="shared" si="88"/>
        <v>291.54599999999999</v>
      </c>
      <c r="R1427" s="7">
        <f t="shared" si="89"/>
        <v>177.14</v>
      </c>
      <c r="S1427" s="7">
        <f t="shared" si="90"/>
        <v>114.40600000000001</v>
      </c>
      <c r="T1427" s="9">
        <f t="shared" si="91"/>
        <v>0.39241148909606033</v>
      </c>
      <c r="U1427" s="10">
        <f>YEAR(SalesDataTable[[#This Row],[Order Date]])</f>
        <v>2026</v>
      </c>
      <c r="V1427" s="9" t="str">
        <f>"Q"&amp;ROUNDUP(MONTH(SalesDataTable[[#This Row],[Order Date]])/3,0)</f>
        <v>Q3</v>
      </c>
      <c r="W1427" s="6">
        <f>MONTH(SalesDataTable[[#This Row],[Order Date]])</f>
        <v>7</v>
      </c>
      <c r="X1427" s="9" t="str">
        <f>TEXT(SalesDataTable[[#This Row],[Order Date]],"mmm")</f>
        <v>Jul</v>
      </c>
    </row>
    <row r="1428" spans="1:24" ht="15.5">
      <c r="A1428" s="3">
        <v>2616</v>
      </c>
      <c r="B1428" s="4">
        <v>46223</v>
      </c>
      <c r="C1428" s="12">
        <f>YEAR(SalesDataTable[[#This Row],[Order Date]])</f>
        <v>2026</v>
      </c>
      <c r="D1428" s="15" t="str">
        <f>"Q"&amp;ROUNDUP(MONTH(SalesDataTable[[#This Row],[Order Date]])/3,0)</f>
        <v>Q3</v>
      </c>
      <c r="E1428" s="12">
        <f>MONTH(SalesDataTable[[#This Row],[Order Date]])</f>
        <v>7</v>
      </c>
      <c r="F1428" s="12" t="str">
        <f>TEXT(SalesDataTable[[#This Row],[Order Date]], "mmm")</f>
        <v>Jul</v>
      </c>
      <c r="G1428" s="5" t="s">
        <v>11</v>
      </c>
      <c r="H1428" s="5" t="s">
        <v>18</v>
      </c>
      <c r="I1428" s="5" t="s">
        <v>19</v>
      </c>
      <c r="J1428" s="5" t="s">
        <v>13</v>
      </c>
      <c r="K1428" s="5" t="s">
        <v>34</v>
      </c>
      <c r="L1428" s="5" t="s">
        <v>38</v>
      </c>
      <c r="M1428" s="6">
        <v>2</v>
      </c>
      <c r="N1428" s="7">
        <v>125.37</v>
      </c>
      <c r="O1428" s="8">
        <v>0</v>
      </c>
      <c r="P1428" s="7">
        <v>68.040000000000006</v>
      </c>
      <c r="Q1428" s="7">
        <f t="shared" si="88"/>
        <v>250.74</v>
      </c>
      <c r="R1428" s="7">
        <f t="shared" si="89"/>
        <v>136.08000000000001</v>
      </c>
      <c r="S1428" s="7">
        <f t="shared" si="90"/>
        <v>114.66</v>
      </c>
      <c r="T1428" s="9">
        <f t="shared" si="91"/>
        <v>0.457286432160804</v>
      </c>
      <c r="U1428" s="10">
        <f>YEAR(SalesDataTable[[#This Row],[Order Date]])</f>
        <v>2026</v>
      </c>
      <c r="V1428" s="9" t="str">
        <f>"Q"&amp;ROUNDUP(MONTH(SalesDataTable[[#This Row],[Order Date]])/3,0)</f>
        <v>Q3</v>
      </c>
      <c r="W1428" s="6">
        <f>MONTH(SalesDataTable[[#This Row],[Order Date]])</f>
        <v>7</v>
      </c>
      <c r="X1428" s="9" t="str">
        <f>TEXT(SalesDataTable[[#This Row],[Order Date]],"mmm")</f>
        <v>Jul</v>
      </c>
    </row>
    <row r="1429" spans="1:24" ht="15.5">
      <c r="A1429" s="3">
        <v>2632</v>
      </c>
      <c r="B1429" s="4">
        <v>46223</v>
      </c>
      <c r="C1429" s="12">
        <f>YEAR(SalesDataTable[[#This Row],[Order Date]])</f>
        <v>2026</v>
      </c>
      <c r="D1429" s="15" t="str">
        <f>"Q"&amp;ROUNDUP(MONTH(SalesDataTable[[#This Row],[Order Date]])/3,0)</f>
        <v>Q3</v>
      </c>
      <c r="E1429" s="12">
        <f>MONTH(SalesDataTable[[#This Row],[Order Date]])</f>
        <v>7</v>
      </c>
      <c r="F1429" s="12" t="str">
        <f>TEXT(SalesDataTable[[#This Row],[Order Date]], "mmm")</f>
        <v>Jul</v>
      </c>
      <c r="G1429" s="5" t="s">
        <v>0</v>
      </c>
      <c r="H1429" s="5" t="s">
        <v>50</v>
      </c>
      <c r="I1429" s="5" t="s">
        <v>2</v>
      </c>
      <c r="J1429" s="5" t="s">
        <v>13</v>
      </c>
      <c r="K1429" s="5" t="s">
        <v>23</v>
      </c>
      <c r="L1429" s="5" t="s">
        <v>29</v>
      </c>
      <c r="M1429" s="6">
        <v>1</v>
      </c>
      <c r="N1429" s="7">
        <v>196.57</v>
      </c>
      <c r="O1429" s="8">
        <v>0</v>
      </c>
      <c r="P1429" s="7">
        <v>104.78</v>
      </c>
      <c r="Q1429" s="7">
        <f t="shared" si="88"/>
        <v>196.57</v>
      </c>
      <c r="R1429" s="7">
        <f t="shared" si="89"/>
        <v>104.78</v>
      </c>
      <c r="S1429" s="7">
        <f t="shared" si="90"/>
        <v>91.789999999999992</v>
      </c>
      <c r="T1429" s="9">
        <f t="shared" si="91"/>
        <v>0.46695833545301924</v>
      </c>
      <c r="U1429" s="10">
        <f>YEAR(SalesDataTable[[#This Row],[Order Date]])</f>
        <v>2026</v>
      </c>
      <c r="V1429" s="9" t="str">
        <f>"Q"&amp;ROUNDUP(MONTH(SalesDataTable[[#This Row],[Order Date]])/3,0)</f>
        <v>Q3</v>
      </c>
      <c r="W1429" s="6">
        <f>MONTH(SalesDataTable[[#This Row],[Order Date]])</f>
        <v>7</v>
      </c>
      <c r="X1429" s="9" t="str">
        <f>TEXT(SalesDataTable[[#This Row],[Order Date]],"mmm")</f>
        <v>Jul</v>
      </c>
    </row>
    <row r="1430" spans="1:24" ht="15.5">
      <c r="A1430" s="3">
        <v>3725</v>
      </c>
      <c r="B1430" s="4">
        <v>46223</v>
      </c>
      <c r="C1430" s="12">
        <f>YEAR(SalesDataTable[[#This Row],[Order Date]])</f>
        <v>2026</v>
      </c>
      <c r="D1430" s="15" t="str">
        <f>"Q"&amp;ROUNDUP(MONTH(SalesDataTable[[#This Row],[Order Date]])/3,0)</f>
        <v>Q3</v>
      </c>
      <c r="E1430" s="12">
        <f>MONTH(SalesDataTable[[#This Row],[Order Date]])</f>
        <v>7</v>
      </c>
      <c r="F1430" s="12" t="str">
        <f>TEXT(SalesDataTable[[#This Row],[Order Date]], "mmm")</f>
        <v>Jul</v>
      </c>
      <c r="G1430" s="5" t="s">
        <v>11</v>
      </c>
      <c r="H1430" s="5" t="s">
        <v>52</v>
      </c>
      <c r="I1430" s="5" t="s">
        <v>2</v>
      </c>
      <c r="J1430" s="5" t="s">
        <v>3</v>
      </c>
      <c r="K1430" s="5" t="s">
        <v>23</v>
      </c>
      <c r="L1430" s="5" t="s">
        <v>29</v>
      </c>
      <c r="M1430" s="6">
        <v>2</v>
      </c>
      <c r="N1430" s="7">
        <v>195.74</v>
      </c>
      <c r="O1430" s="8">
        <v>0.05</v>
      </c>
      <c r="P1430" s="7">
        <v>107.17</v>
      </c>
      <c r="Q1430" s="7">
        <f t="shared" si="88"/>
        <v>371.90600000000001</v>
      </c>
      <c r="R1430" s="7">
        <f t="shared" si="89"/>
        <v>214.34</v>
      </c>
      <c r="S1430" s="7">
        <f t="shared" si="90"/>
        <v>157.566</v>
      </c>
      <c r="T1430" s="9">
        <f t="shared" si="91"/>
        <v>0.4236715729243411</v>
      </c>
      <c r="U1430" s="10">
        <f>YEAR(SalesDataTable[[#This Row],[Order Date]])</f>
        <v>2026</v>
      </c>
      <c r="V1430" s="9" t="str">
        <f>"Q"&amp;ROUNDUP(MONTH(SalesDataTable[[#This Row],[Order Date]])/3,0)</f>
        <v>Q3</v>
      </c>
      <c r="W1430" s="6">
        <f>MONTH(SalesDataTable[[#This Row],[Order Date]])</f>
        <v>7</v>
      </c>
      <c r="X1430" s="9" t="str">
        <f>TEXT(SalesDataTable[[#This Row],[Order Date]],"mmm")</f>
        <v>Jul</v>
      </c>
    </row>
    <row r="1431" spans="1:24" ht="15.5">
      <c r="A1431" s="3">
        <v>3834</v>
      </c>
      <c r="B1431" s="4">
        <v>46223</v>
      </c>
      <c r="C1431" s="12">
        <f>YEAR(SalesDataTable[[#This Row],[Order Date]])</f>
        <v>2026</v>
      </c>
      <c r="D1431" s="15" t="str">
        <f>"Q"&amp;ROUNDUP(MONTH(SalesDataTable[[#This Row],[Order Date]])/3,0)</f>
        <v>Q3</v>
      </c>
      <c r="E1431" s="12">
        <f>MONTH(SalesDataTable[[#This Row],[Order Date]])</f>
        <v>7</v>
      </c>
      <c r="F1431" s="12" t="str">
        <f>TEXT(SalesDataTable[[#This Row],[Order Date]], "mmm")</f>
        <v>Jul</v>
      </c>
      <c r="G1431" s="5" t="s">
        <v>6</v>
      </c>
      <c r="H1431" s="5" t="s">
        <v>49</v>
      </c>
      <c r="I1431" s="5" t="s">
        <v>19</v>
      </c>
      <c r="J1431" s="5" t="s">
        <v>13</v>
      </c>
      <c r="K1431" s="5" t="s">
        <v>23</v>
      </c>
      <c r="L1431" s="5" t="s">
        <v>29</v>
      </c>
      <c r="M1431" s="6">
        <v>3</v>
      </c>
      <c r="N1431" s="7">
        <v>192.28</v>
      </c>
      <c r="O1431" s="8">
        <v>0</v>
      </c>
      <c r="P1431" s="7">
        <v>104.3</v>
      </c>
      <c r="Q1431" s="7">
        <f t="shared" si="88"/>
        <v>576.84</v>
      </c>
      <c r="R1431" s="7">
        <f t="shared" si="89"/>
        <v>312.89999999999998</v>
      </c>
      <c r="S1431" s="7">
        <f t="shared" si="90"/>
        <v>263.94000000000005</v>
      </c>
      <c r="T1431" s="9">
        <f t="shared" si="91"/>
        <v>0.45756188891200339</v>
      </c>
      <c r="U1431" s="10">
        <f>YEAR(SalesDataTable[[#This Row],[Order Date]])</f>
        <v>2026</v>
      </c>
      <c r="V1431" s="9" t="str">
        <f>"Q"&amp;ROUNDUP(MONTH(SalesDataTable[[#This Row],[Order Date]])/3,0)</f>
        <v>Q3</v>
      </c>
      <c r="W1431" s="6">
        <f>MONTH(SalesDataTable[[#This Row],[Order Date]])</f>
        <v>7</v>
      </c>
      <c r="X1431" s="9" t="str">
        <f>TEXT(SalesDataTable[[#This Row],[Order Date]],"mmm")</f>
        <v>Jul</v>
      </c>
    </row>
    <row r="1432" spans="1:24" ht="15.5">
      <c r="A1432" s="3">
        <v>159</v>
      </c>
      <c r="B1432" s="4">
        <v>46224</v>
      </c>
      <c r="C1432" s="12">
        <f>YEAR(SalesDataTable[[#This Row],[Order Date]])</f>
        <v>2026</v>
      </c>
      <c r="D1432" s="15" t="str">
        <f>"Q"&amp;ROUNDUP(MONTH(SalesDataTable[[#This Row],[Order Date]])/3,0)</f>
        <v>Q3</v>
      </c>
      <c r="E1432" s="12">
        <f>MONTH(SalesDataTable[[#This Row],[Order Date]])</f>
        <v>7</v>
      </c>
      <c r="F1432" s="12" t="str">
        <f>TEXT(SalesDataTable[[#This Row],[Order Date]], "mmm")</f>
        <v>Jul</v>
      </c>
      <c r="G1432" s="5" t="s">
        <v>6</v>
      </c>
      <c r="H1432" s="5" t="s">
        <v>7</v>
      </c>
      <c r="I1432" s="5" t="s">
        <v>2</v>
      </c>
      <c r="J1432" s="5" t="s">
        <v>3</v>
      </c>
      <c r="K1432" s="5" t="s">
        <v>9</v>
      </c>
      <c r="L1432" s="5" t="s">
        <v>46</v>
      </c>
      <c r="M1432" s="6">
        <v>2</v>
      </c>
      <c r="N1432" s="7">
        <v>70.150000000000006</v>
      </c>
      <c r="O1432" s="8">
        <v>0.05</v>
      </c>
      <c r="P1432" s="7">
        <v>32.950000000000003</v>
      </c>
      <c r="Q1432" s="7">
        <f t="shared" si="88"/>
        <v>133.285</v>
      </c>
      <c r="R1432" s="7">
        <f t="shared" si="89"/>
        <v>65.900000000000006</v>
      </c>
      <c r="S1432" s="7">
        <f t="shared" si="90"/>
        <v>67.384999999999991</v>
      </c>
      <c r="T1432" s="9">
        <f t="shared" si="91"/>
        <v>0.50557076940390888</v>
      </c>
      <c r="U1432" s="10">
        <f>YEAR(SalesDataTable[[#This Row],[Order Date]])</f>
        <v>2026</v>
      </c>
      <c r="V1432" s="9" t="str">
        <f>"Q"&amp;ROUNDUP(MONTH(SalesDataTable[[#This Row],[Order Date]])/3,0)</f>
        <v>Q3</v>
      </c>
      <c r="W1432" s="6">
        <f>MONTH(SalesDataTable[[#This Row],[Order Date]])</f>
        <v>7</v>
      </c>
      <c r="X1432" s="9" t="str">
        <f>TEXT(SalesDataTable[[#This Row],[Order Date]],"mmm")</f>
        <v>Jul</v>
      </c>
    </row>
    <row r="1433" spans="1:24" ht="15.5">
      <c r="A1433" s="3">
        <v>435</v>
      </c>
      <c r="B1433" s="4">
        <v>46224</v>
      </c>
      <c r="C1433" s="12">
        <f>YEAR(SalesDataTable[[#This Row],[Order Date]])</f>
        <v>2026</v>
      </c>
      <c r="D1433" s="15" t="str">
        <f>"Q"&amp;ROUNDUP(MONTH(SalesDataTable[[#This Row],[Order Date]])/3,0)</f>
        <v>Q3</v>
      </c>
      <c r="E1433" s="12">
        <f>MONTH(SalesDataTable[[#This Row],[Order Date]])</f>
        <v>7</v>
      </c>
      <c r="F1433" s="12" t="str">
        <f>TEXT(SalesDataTable[[#This Row],[Order Date]], "mmm")</f>
        <v>Jul</v>
      </c>
      <c r="G1433" s="5" t="s">
        <v>11</v>
      </c>
      <c r="H1433" s="5" t="s">
        <v>12</v>
      </c>
      <c r="I1433" s="5" t="s">
        <v>2</v>
      </c>
      <c r="J1433" s="5" t="s">
        <v>3</v>
      </c>
      <c r="K1433" s="5" t="s">
        <v>23</v>
      </c>
      <c r="L1433" s="5" t="s">
        <v>24</v>
      </c>
      <c r="M1433" s="6">
        <v>2</v>
      </c>
      <c r="N1433" s="7">
        <v>342.38</v>
      </c>
      <c r="O1433" s="8">
        <v>0.05</v>
      </c>
      <c r="P1433" s="7">
        <v>192.01</v>
      </c>
      <c r="Q1433" s="7">
        <f t="shared" si="88"/>
        <v>650.52199999999993</v>
      </c>
      <c r="R1433" s="7">
        <f t="shared" si="89"/>
        <v>384.02</v>
      </c>
      <c r="S1433" s="7">
        <f t="shared" si="90"/>
        <v>266.50199999999995</v>
      </c>
      <c r="T1433" s="9">
        <f t="shared" si="91"/>
        <v>0.40967407712575438</v>
      </c>
      <c r="U1433" s="10">
        <f>YEAR(SalesDataTable[[#This Row],[Order Date]])</f>
        <v>2026</v>
      </c>
      <c r="V1433" s="9" t="str">
        <f>"Q"&amp;ROUNDUP(MONTH(SalesDataTable[[#This Row],[Order Date]])/3,0)</f>
        <v>Q3</v>
      </c>
      <c r="W1433" s="6">
        <f>MONTH(SalesDataTable[[#This Row],[Order Date]])</f>
        <v>7</v>
      </c>
      <c r="X1433" s="9" t="str">
        <f>TEXT(SalesDataTable[[#This Row],[Order Date]],"mmm")</f>
        <v>Jul</v>
      </c>
    </row>
    <row r="1434" spans="1:24" ht="15.5">
      <c r="A1434" s="3">
        <v>1467</v>
      </c>
      <c r="B1434" s="4">
        <v>46224</v>
      </c>
      <c r="C1434" s="12">
        <f>YEAR(SalesDataTable[[#This Row],[Order Date]])</f>
        <v>2026</v>
      </c>
      <c r="D1434" s="15" t="str">
        <f>"Q"&amp;ROUNDUP(MONTH(SalesDataTable[[#This Row],[Order Date]])/3,0)</f>
        <v>Q3</v>
      </c>
      <c r="E1434" s="12">
        <f>MONTH(SalesDataTable[[#This Row],[Order Date]])</f>
        <v>7</v>
      </c>
      <c r="F1434" s="12" t="str">
        <f>TEXT(SalesDataTable[[#This Row],[Order Date]], "mmm")</f>
        <v>Jul</v>
      </c>
      <c r="G1434" s="5" t="s">
        <v>6</v>
      </c>
      <c r="H1434" s="5" t="s">
        <v>49</v>
      </c>
      <c r="I1434" s="5" t="s">
        <v>28</v>
      </c>
      <c r="J1434" s="5" t="s">
        <v>13</v>
      </c>
      <c r="K1434" s="5" t="s">
        <v>34</v>
      </c>
      <c r="L1434" s="5" t="s">
        <v>45</v>
      </c>
      <c r="M1434" s="6">
        <v>1</v>
      </c>
      <c r="N1434" s="7">
        <v>50.59</v>
      </c>
      <c r="O1434" s="8">
        <v>0.05</v>
      </c>
      <c r="P1434" s="7">
        <v>22.04</v>
      </c>
      <c r="Q1434" s="7">
        <f t="shared" si="88"/>
        <v>48.060499999999998</v>
      </c>
      <c r="R1434" s="7">
        <f t="shared" si="89"/>
        <v>22.04</v>
      </c>
      <c r="S1434" s="7">
        <f t="shared" si="90"/>
        <v>26.020499999999998</v>
      </c>
      <c r="T1434" s="9">
        <f t="shared" si="91"/>
        <v>0.54141134611583319</v>
      </c>
      <c r="U1434" s="10">
        <f>YEAR(SalesDataTable[[#This Row],[Order Date]])</f>
        <v>2026</v>
      </c>
      <c r="V1434" s="9" t="str">
        <f>"Q"&amp;ROUNDUP(MONTH(SalesDataTable[[#This Row],[Order Date]])/3,0)</f>
        <v>Q3</v>
      </c>
      <c r="W1434" s="6">
        <f>MONTH(SalesDataTable[[#This Row],[Order Date]])</f>
        <v>7</v>
      </c>
      <c r="X1434" s="9" t="str">
        <f>TEXT(SalesDataTable[[#This Row],[Order Date]],"mmm")</f>
        <v>Jul</v>
      </c>
    </row>
    <row r="1435" spans="1:24" ht="15.5">
      <c r="A1435" s="3">
        <v>1552</v>
      </c>
      <c r="B1435" s="4">
        <v>46224</v>
      </c>
      <c r="C1435" s="12">
        <f>YEAR(SalesDataTable[[#This Row],[Order Date]])</f>
        <v>2026</v>
      </c>
      <c r="D1435" s="15" t="str">
        <f>"Q"&amp;ROUNDUP(MONTH(SalesDataTable[[#This Row],[Order Date]])/3,0)</f>
        <v>Q3</v>
      </c>
      <c r="E1435" s="12">
        <f>MONTH(SalesDataTable[[#This Row],[Order Date]])</f>
        <v>7</v>
      </c>
      <c r="F1435" s="12" t="str">
        <f>TEXT(SalesDataTable[[#This Row],[Order Date]], "mmm")</f>
        <v>Jul</v>
      </c>
      <c r="G1435" s="5" t="s">
        <v>20</v>
      </c>
      <c r="H1435" s="5" t="s">
        <v>21</v>
      </c>
      <c r="I1435" s="5" t="s">
        <v>19</v>
      </c>
      <c r="J1435" s="5" t="s">
        <v>13</v>
      </c>
      <c r="K1435" s="5" t="s">
        <v>14</v>
      </c>
      <c r="L1435" s="5" t="s">
        <v>32</v>
      </c>
      <c r="M1435" s="6">
        <v>2</v>
      </c>
      <c r="N1435" s="7">
        <v>46.34</v>
      </c>
      <c r="O1435" s="8">
        <v>0.1</v>
      </c>
      <c r="P1435" s="7">
        <v>18.41</v>
      </c>
      <c r="Q1435" s="7">
        <f t="shared" si="88"/>
        <v>83.412000000000006</v>
      </c>
      <c r="R1435" s="7">
        <f t="shared" si="89"/>
        <v>36.82</v>
      </c>
      <c r="S1435" s="7">
        <f t="shared" si="90"/>
        <v>46.592000000000006</v>
      </c>
      <c r="T1435" s="9">
        <f t="shared" si="91"/>
        <v>0.55857670359180933</v>
      </c>
      <c r="U1435" s="10">
        <f>YEAR(SalesDataTable[[#This Row],[Order Date]])</f>
        <v>2026</v>
      </c>
      <c r="V1435" s="9" t="str">
        <f>"Q"&amp;ROUNDUP(MONTH(SalesDataTable[[#This Row],[Order Date]])/3,0)</f>
        <v>Q3</v>
      </c>
      <c r="W1435" s="6">
        <f>MONTH(SalesDataTable[[#This Row],[Order Date]])</f>
        <v>7</v>
      </c>
      <c r="X1435" s="9" t="str">
        <f>TEXT(SalesDataTable[[#This Row],[Order Date]],"mmm")</f>
        <v>Jul</v>
      </c>
    </row>
    <row r="1436" spans="1:24" ht="15.5">
      <c r="A1436" s="3">
        <v>1745</v>
      </c>
      <c r="B1436" s="4">
        <v>46224</v>
      </c>
      <c r="C1436" s="12">
        <f>YEAR(SalesDataTable[[#This Row],[Order Date]])</f>
        <v>2026</v>
      </c>
      <c r="D1436" s="15" t="str">
        <f>"Q"&amp;ROUNDUP(MONTH(SalesDataTable[[#This Row],[Order Date]])/3,0)</f>
        <v>Q3</v>
      </c>
      <c r="E1436" s="12">
        <f>MONTH(SalesDataTable[[#This Row],[Order Date]])</f>
        <v>7</v>
      </c>
      <c r="F1436" s="12" t="str">
        <f>TEXT(SalesDataTable[[#This Row],[Order Date]], "mmm")</f>
        <v>Jul</v>
      </c>
      <c r="G1436" s="5" t="s">
        <v>6</v>
      </c>
      <c r="H1436" s="5" t="s">
        <v>27</v>
      </c>
      <c r="I1436" s="5" t="s">
        <v>28</v>
      </c>
      <c r="J1436" s="5" t="s">
        <v>13</v>
      </c>
      <c r="K1436" s="5" t="s">
        <v>9</v>
      </c>
      <c r="L1436" s="5" t="s">
        <v>10</v>
      </c>
      <c r="M1436" s="6">
        <v>1</v>
      </c>
      <c r="N1436" s="7">
        <v>91.45</v>
      </c>
      <c r="O1436" s="8">
        <v>0</v>
      </c>
      <c r="P1436" s="7">
        <v>44.16</v>
      </c>
      <c r="Q1436" s="7">
        <f t="shared" si="88"/>
        <v>91.45</v>
      </c>
      <c r="R1436" s="7">
        <f t="shared" si="89"/>
        <v>44.16</v>
      </c>
      <c r="S1436" s="7">
        <f t="shared" si="90"/>
        <v>47.290000000000006</v>
      </c>
      <c r="T1436" s="9">
        <f t="shared" si="91"/>
        <v>0.51711317659923461</v>
      </c>
      <c r="U1436" s="10">
        <f>YEAR(SalesDataTable[[#This Row],[Order Date]])</f>
        <v>2026</v>
      </c>
      <c r="V1436" s="9" t="str">
        <f>"Q"&amp;ROUNDUP(MONTH(SalesDataTable[[#This Row],[Order Date]])/3,0)</f>
        <v>Q3</v>
      </c>
      <c r="W1436" s="6">
        <f>MONTH(SalesDataTable[[#This Row],[Order Date]])</f>
        <v>7</v>
      </c>
      <c r="X1436" s="9" t="str">
        <f>TEXT(SalesDataTable[[#This Row],[Order Date]],"mmm")</f>
        <v>Jul</v>
      </c>
    </row>
    <row r="1437" spans="1:24" ht="15.5">
      <c r="A1437" s="3">
        <v>2174</v>
      </c>
      <c r="B1437" s="4">
        <v>46224</v>
      </c>
      <c r="C1437" s="12">
        <f>YEAR(SalesDataTable[[#This Row],[Order Date]])</f>
        <v>2026</v>
      </c>
      <c r="D1437" s="15" t="str">
        <f>"Q"&amp;ROUNDUP(MONTH(SalesDataTable[[#This Row],[Order Date]])/3,0)</f>
        <v>Q3</v>
      </c>
      <c r="E1437" s="12">
        <f>MONTH(SalesDataTable[[#This Row],[Order Date]])</f>
        <v>7</v>
      </c>
      <c r="F1437" s="12" t="str">
        <f>TEXT(SalesDataTable[[#This Row],[Order Date]], "mmm")</f>
        <v>Jul</v>
      </c>
      <c r="G1437" s="5" t="s">
        <v>20</v>
      </c>
      <c r="H1437" s="5" t="s">
        <v>33</v>
      </c>
      <c r="I1437" s="5" t="s">
        <v>28</v>
      </c>
      <c r="J1437" s="5" t="s">
        <v>3</v>
      </c>
      <c r="K1437" s="5" t="s">
        <v>4</v>
      </c>
      <c r="L1437" s="5" t="s">
        <v>26</v>
      </c>
      <c r="M1437" s="6">
        <v>3</v>
      </c>
      <c r="N1437" s="7">
        <v>40.28</v>
      </c>
      <c r="O1437" s="8">
        <v>0</v>
      </c>
      <c r="P1437" s="7">
        <v>17.12</v>
      </c>
      <c r="Q1437" s="7">
        <f t="shared" si="88"/>
        <v>120.84</v>
      </c>
      <c r="R1437" s="7">
        <f t="shared" si="89"/>
        <v>51.36</v>
      </c>
      <c r="S1437" s="7">
        <f t="shared" si="90"/>
        <v>69.48</v>
      </c>
      <c r="T1437" s="9">
        <f t="shared" si="91"/>
        <v>0.57497517378351537</v>
      </c>
      <c r="U1437" s="10">
        <f>YEAR(SalesDataTable[[#This Row],[Order Date]])</f>
        <v>2026</v>
      </c>
      <c r="V1437" s="9" t="str">
        <f>"Q"&amp;ROUNDUP(MONTH(SalesDataTable[[#This Row],[Order Date]])/3,0)</f>
        <v>Q3</v>
      </c>
      <c r="W1437" s="6">
        <f>MONTH(SalesDataTable[[#This Row],[Order Date]])</f>
        <v>7</v>
      </c>
      <c r="X1437" s="9" t="str">
        <f>TEXT(SalesDataTable[[#This Row],[Order Date]],"mmm")</f>
        <v>Jul</v>
      </c>
    </row>
    <row r="1438" spans="1:24" ht="15.5">
      <c r="A1438" s="3">
        <v>3444</v>
      </c>
      <c r="B1438" s="4">
        <v>46224</v>
      </c>
      <c r="C1438" s="12">
        <f>YEAR(SalesDataTable[[#This Row],[Order Date]])</f>
        <v>2026</v>
      </c>
      <c r="D1438" s="15" t="str">
        <f>"Q"&amp;ROUNDUP(MONTH(SalesDataTable[[#This Row],[Order Date]])/3,0)</f>
        <v>Q3</v>
      </c>
      <c r="E1438" s="12">
        <f>MONTH(SalesDataTable[[#This Row],[Order Date]])</f>
        <v>7</v>
      </c>
      <c r="F1438" s="12" t="str">
        <f>TEXT(SalesDataTable[[#This Row],[Order Date]], "mmm")</f>
        <v>Jul</v>
      </c>
      <c r="G1438" s="5" t="s">
        <v>6</v>
      </c>
      <c r="H1438" s="5" t="s">
        <v>49</v>
      </c>
      <c r="I1438" s="5" t="s">
        <v>2</v>
      </c>
      <c r="J1438" s="5" t="s">
        <v>3</v>
      </c>
      <c r="K1438" s="5" t="s">
        <v>34</v>
      </c>
      <c r="L1438" s="5" t="s">
        <v>42</v>
      </c>
      <c r="M1438" s="6">
        <v>2</v>
      </c>
      <c r="N1438" s="7">
        <v>36.93</v>
      </c>
      <c r="O1438" s="8">
        <v>0</v>
      </c>
      <c r="P1438" s="7">
        <v>13.63</v>
      </c>
      <c r="Q1438" s="7">
        <f t="shared" si="88"/>
        <v>73.86</v>
      </c>
      <c r="R1438" s="7">
        <f t="shared" si="89"/>
        <v>27.26</v>
      </c>
      <c r="S1438" s="7">
        <f t="shared" si="90"/>
        <v>46.599999999999994</v>
      </c>
      <c r="T1438" s="9">
        <f t="shared" si="91"/>
        <v>0.63092336853506625</v>
      </c>
      <c r="U1438" s="10">
        <f>YEAR(SalesDataTable[[#This Row],[Order Date]])</f>
        <v>2026</v>
      </c>
      <c r="V1438" s="9" t="str">
        <f>"Q"&amp;ROUNDUP(MONTH(SalesDataTable[[#This Row],[Order Date]])/3,0)</f>
        <v>Q3</v>
      </c>
      <c r="W1438" s="6">
        <f>MONTH(SalesDataTable[[#This Row],[Order Date]])</f>
        <v>7</v>
      </c>
      <c r="X1438" s="9" t="str">
        <f>TEXT(SalesDataTable[[#This Row],[Order Date]],"mmm")</f>
        <v>Jul</v>
      </c>
    </row>
    <row r="1439" spans="1:24" ht="15.5">
      <c r="A1439" s="3">
        <v>3646</v>
      </c>
      <c r="B1439" s="4">
        <v>46224</v>
      </c>
      <c r="C1439" s="12">
        <f>YEAR(SalesDataTable[[#This Row],[Order Date]])</f>
        <v>2026</v>
      </c>
      <c r="D1439" s="15" t="str">
        <f>"Q"&amp;ROUNDUP(MONTH(SalesDataTable[[#This Row],[Order Date]])/3,0)</f>
        <v>Q3</v>
      </c>
      <c r="E1439" s="12">
        <f>MONTH(SalesDataTable[[#This Row],[Order Date]])</f>
        <v>7</v>
      </c>
      <c r="F1439" s="12" t="str">
        <f>TEXT(SalesDataTable[[#This Row],[Order Date]], "mmm")</f>
        <v>Jul</v>
      </c>
      <c r="G1439" s="5" t="s">
        <v>11</v>
      </c>
      <c r="H1439" s="5" t="s">
        <v>12</v>
      </c>
      <c r="I1439" s="5" t="s">
        <v>28</v>
      </c>
      <c r="J1439" s="5" t="s">
        <v>3</v>
      </c>
      <c r="K1439" s="5" t="s">
        <v>9</v>
      </c>
      <c r="L1439" s="5" t="s">
        <v>17</v>
      </c>
      <c r="M1439" s="6">
        <v>1</v>
      </c>
      <c r="N1439" s="7">
        <v>143.69</v>
      </c>
      <c r="O1439" s="8">
        <v>0</v>
      </c>
      <c r="P1439" s="7">
        <v>80.87</v>
      </c>
      <c r="Q1439" s="7">
        <f t="shared" si="88"/>
        <v>143.69</v>
      </c>
      <c r="R1439" s="7">
        <f t="shared" si="89"/>
        <v>80.87</v>
      </c>
      <c r="S1439" s="7">
        <f t="shared" si="90"/>
        <v>62.819999999999993</v>
      </c>
      <c r="T1439" s="9">
        <f t="shared" si="91"/>
        <v>0.43719117544714309</v>
      </c>
      <c r="U1439" s="10">
        <f>YEAR(SalesDataTable[[#This Row],[Order Date]])</f>
        <v>2026</v>
      </c>
      <c r="V1439" s="9" t="str">
        <f>"Q"&amp;ROUNDUP(MONTH(SalesDataTable[[#This Row],[Order Date]])/3,0)</f>
        <v>Q3</v>
      </c>
      <c r="W1439" s="6">
        <f>MONTH(SalesDataTable[[#This Row],[Order Date]])</f>
        <v>7</v>
      </c>
      <c r="X1439" s="9" t="str">
        <f>TEXT(SalesDataTable[[#This Row],[Order Date]],"mmm")</f>
        <v>Jul</v>
      </c>
    </row>
    <row r="1440" spans="1:24" ht="15.5">
      <c r="A1440" s="3">
        <v>4558</v>
      </c>
      <c r="B1440" s="4">
        <v>46224</v>
      </c>
      <c r="C1440" s="12">
        <f>YEAR(SalesDataTable[[#This Row],[Order Date]])</f>
        <v>2026</v>
      </c>
      <c r="D1440" s="15" t="str">
        <f>"Q"&amp;ROUNDUP(MONTH(SalesDataTable[[#This Row],[Order Date]])/3,0)</f>
        <v>Q3</v>
      </c>
      <c r="E1440" s="12">
        <f>MONTH(SalesDataTable[[#This Row],[Order Date]])</f>
        <v>7</v>
      </c>
      <c r="F1440" s="12" t="str">
        <f>TEXT(SalesDataTable[[#This Row],[Order Date]], "mmm")</f>
        <v>Jul</v>
      </c>
      <c r="G1440" s="5" t="s">
        <v>6</v>
      </c>
      <c r="H1440" s="5" t="s">
        <v>49</v>
      </c>
      <c r="I1440" s="5" t="s">
        <v>28</v>
      </c>
      <c r="J1440" s="5" t="s">
        <v>13</v>
      </c>
      <c r="K1440" s="5" t="s">
        <v>9</v>
      </c>
      <c r="L1440" s="5" t="s">
        <v>17</v>
      </c>
      <c r="M1440" s="6">
        <v>2</v>
      </c>
      <c r="N1440" s="7">
        <v>147.09</v>
      </c>
      <c r="O1440" s="8">
        <v>0</v>
      </c>
      <c r="P1440" s="7">
        <v>81.58</v>
      </c>
      <c r="Q1440" s="7">
        <f t="shared" si="88"/>
        <v>294.18</v>
      </c>
      <c r="R1440" s="7">
        <f t="shared" si="89"/>
        <v>163.16</v>
      </c>
      <c r="S1440" s="7">
        <f t="shared" si="90"/>
        <v>131.02000000000001</v>
      </c>
      <c r="T1440" s="9">
        <f t="shared" si="91"/>
        <v>0.44537358080087025</v>
      </c>
      <c r="U1440" s="10">
        <f>YEAR(SalesDataTable[[#This Row],[Order Date]])</f>
        <v>2026</v>
      </c>
      <c r="V1440" s="9" t="str">
        <f>"Q"&amp;ROUNDUP(MONTH(SalesDataTable[[#This Row],[Order Date]])/3,0)</f>
        <v>Q3</v>
      </c>
      <c r="W1440" s="6">
        <f>MONTH(SalesDataTable[[#This Row],[Order Date]])</f>
        <v>7</v>
      </c>
      <c r="X1440" s="9" t="str">
        <f>TEXT(SalesDataTable[[#This Row],[Order Date]],"mmm")</f>
        <v>Jul</v>
      </c>
    </row>
    <row r="1441" spans="1:24" ht="15.5">
      <c r="A1441" s="3">
        <v>4564</v>
      </c>
      <c r="B1441" s="4">
        <v>46224</v>
      </c>
      <c r="C1441" s="12">
        <f>YEAR(SalesDataTable[[#This Row],[Order Date]])</f>
        <v>2026</v>
      </c>
      <c r="D1441" s="15" t="str">
        <f>"Q"&amp;ROUNDUP(MONTH(SalesDataTable[[#This Row],[Order Date]])/3,0)</f>
        <v>Q3</v>
      </c>
      <c r="E1441" s="12">
        <f>MONTH(SalesDataTable[[#This Row],[Order Date]])</f>
        <v>7</v>
      </c>
      <c r="F1441" s="12" t="str">
        <f>TEXT(SalesDataTable[[#This Row],[Order Date]], "mmm")</f>
        <v>Jul</v>
      </c>
      <c r="G1441" s="5" t="s">
        <v>11</v>
      </c>
      <c r="H1441" s="5" t="s">
        <v>25</v>
      </c>
      <c r="I1441" s="5" t="s">
        <v>2</v>
      </c>
      <c r="J1441" s="5" t="s">
        <v>13</v>
      </c>
      <c r="K1441" s="5" t="s">
        <v>9</v>
      </c>
      <c r="L1441" s="5" t="s">
        <v>37</v>
      </c>
      <c r="M1441" s="6">
        <v>1</v>
      </c>
      <c r="N1441" s="7">
        <v>153.88</v>
      </c>
      <c r="O1441" s="8">
        <v>0</v>
      </c>
      <c r="P1441" s="7">
        <v>80.98</v>
      </c>
      <c r="Q1441" s="7">
        <f t="shared" si="88"/>
        <v>153.88</v>
      </c>
      <c r="R1441" s="7">
        <f t="shared" si="89"/>
        <v>80.98</v>
      </c>
      <c r="S1441" s="7">
        <f t="shared" si="90"/>
        <v>72.899999999999991</v>
      </c>
      <c r="T1441" s="9">
        <f t="shared" si="91"/>
        <v>0.47374577592929551</v>
      </c>
      <c r="U1441" s="10">
        <f>YEAR(SalesDataTable[[#This Row],[Order Date]])</f>
        <v>2026</v>
      </c>
      <c r="V1441" s="9" t="str">
        <f>"Q"&amp;ROUNDUP(MONTH(SalesDataTable[[#This Row],[Order Date]])/3,0)</f>
        <v>Q3</v>
      </c>
      <c r="W1441" s="6">
        <f>MONTH(SalesDataTable[[#This Row],[Order Date]])</f>
        <v>7</v>
      </c>
      <c r="X1441" s="9" t="str">
        <f>TEXT(SalesDataTable[[#This Row],[Order Date]],"mmm")</f>
        <v>Jul</v>
      </c>
    </row>
    <row r="1442" spans="1:24" ht="15.5">
      <c r="A1442" s="3">
        <v>4616</v>
      </c>
      <c r="B1442" s="4">
        <v>46224</v>
      </c>
      <c r="C1442" s="12">
        <f>YEAR(SalesDataTable[[#This Row],[Order Date]])</f>
        <v>2026</v>
      </c>
      <c r="D1442" s="15" t="str">
        <f>"Q"&amp;ROUNDUP(MONTH(SalesDataTable[[#This Row],[Order Date]])/3,0)</f>
        <v>Q3</v>
      </c>
      <c r="E1442" s="12">
        <f>MONTH(SalesDataTable[[#This Row],[Order Date]])</f>
        <v>7</v>
      </c>
      <c r="F1442" s="12" t="str">
        <f>TEXT(SalesDataTable[[#This Row],[Order Date]], "mmm")</f>
        <v>Jul</v>
      </c>
      <c r="G1442" s="5" t="s">
        <v>20</v>
      </c>
      <c r="H1442" s="5" t="s">
        <v>47</v>
      </c>
      <c r="I1442" s="5" t="s">
        <v>28</v>
      </c>
      <c r="J1442" s="5" t="s">
        <v>13</v>
      </c>
      <c r="K1442" s="5" t="s">
        <v>9</v>
      </c>
      <c r="L1442" s="5" t="s">
        <v>46</v>
      </c>
      <c r="M1442" s="6">
        <v>3</v>
      </c>
      <c r="N1442" s="7">
        <v>72.2</v>
      </c>
      <c r="O1442" s="8">
        <v>0</v>
      </c>
      <c r="P1442" s="7">
        <v>31.45</v>
      </c>
      <c r="Q1442" s="7">
        <f t="shared" si="88"/>
        <v>216.60000000000002</v>
      </c>
      <c r="R1442" s="7">
        <f t="shared" si="89"/>
        <v>94.35</v>
      </c>
      <c r="S1442" s="7">
        <f t="shared" si="90"/>
        <v>122.25000000000003</v>
      </c>
      <c r="T1442" s="9">
        <f t="shared" si="91"/>
        <v>0.5644044321329641</v>
      </c>
      <c r="U1442" s="10">
        <f>YEAR(SalesDataTable[[#This Row],[Order Date]])</f>
        <v>2026</v>
      </c>
      <c r="V1442" s="9" t="str">
        <f>"Q"&amp;ROUNDUP(MONTH(SalesDataTable[[#This Row],[Order Date]])/3,0)</f>
        <v>Q3</v>
      </c>
      <c r="W1442" s="6">
        <f>MONTH(SalesDataTable[[#This Row],[Order Date]])</f>
        <v>7</v>
      </c>
      <c r="X1442" s="9" t="str">
        <f>TEXT(SalesDataTable[[#This Row],[Order Date]],"mmm")</f>
        <v>Jul</v>
      </c>
    </row>
    <row r="1443" spans="1:24" ht="15.5">
      <c r="A1443" s="3">
        <v>536</v>
      </c>
      <c r="B1443" s="4">
        <v>46225</v>
      </c>
      <c r="C1443" s="12">
        <f>YEAR(SalesDataTable[[#This Row],[Order Date]])</f>
        <v>2026</v>
      </c>
      <c r="D1443" s="15" t="str">
        <f>"Q"&amp;ROUNDUP(MONTH(SalesDataTable[[#This Row],[Order Date]])/3,0)</f>
        <v>Q3</v>
      </c>
      <c r="E1443" s="12">
        <f>MONTH(SalesDataTable[[#This Row],[Order Date]])</f>
        <v>7</v>
      </c>
      <c r="F1443" s="12" t="str">
        <f>TEXT(SalesDataTable[[#This Row],[Order Date]], "mmm")</f>
        <v>Jul</v>
      </c>
      <c r="G1443" s="5" t="s">
        <v>20</v>
      </c>
      <c r="H1443" s="5" t="s">
        <v>47</v>
      </c>
      <c r="I1443" s="5" t="s">
        <v>19</v>
      </c>
      <c r="J1443" s="5" t="s">
        <v>16</v>
      </c>
      <c r="K1443" s="5" t="s">
        <v>34</v>
      </c>
      <c r="L1443" s="5" t="s">
        <v>35</v>
      </c>
      <c r="M1443" s="6">
        <v>1</v>
      </c>
      <c r="N1443" s="7">
        <v>40.67</v>
      </c>
      <c r="O1443" s="8">
        <v>0</v>
      </c>
      <c r="P1443" s="7">
        <v>14.28</v>
      </c>
      <c r="Q1443" s="7">
        <f t="shared" si="88"/>
        <v>40.67</v>
      </c>
      <c r="R1443" s="7">
        <f t="shared" si="89"/>
        <v>14.28</v>
      </c>
      <c r="S1443" s="7">
        <f t="shared" si="90"/>
        <v>26.39</v>
      </c>
      <c r="T1443" s="9">
        <f t="shared" si="91"/>
        <v>0.64888123924268504</v>
      </c>
      <c r="U1443" s="10">
        <f>YEAR(SalesDataTable[[#This Row],[Order Date]])</f>
        <v>2026</v>
      </c>
      <c r="V1443" s="9" t="str">
        <f>"Q"&amp;ROUNDUP(MONTH(SalesDataTable[[#This Row],[Order Date]])/3,0)</f>
        <v>Q3</v>
      </c>
      <c r="W1443" s="6">
        <f>MONTH(SalesDataTable[[#This Row],[Order Date]])</f>
        <v>7</v>
      </c>
      <c r="X1443" s="9" t="str">
        <f>TEXT(SalesDataTable[[#This Row],[Order Date]],"mmm")</f>
        <v>Jul</v>
      </c>
    </row>
    <row r="1444" spans="1:24" ht="15.5">
      <c r="A1444" s="3">
        <v>571</v>
      </c>
      <c r="B1444" s="4">
        <v>46225</v>
      </c>
      <c r="C1444" s="12">
        <f>YEAR(SalesDataTable[[#This Row],[Order Date]])</f>
        <v>2026</v>
      </c>
      <c r="D1444" s="15" t="str">
        <f>"Q"&amp;ROUNDUP(MONTH(SalesDataTable[[#This Row],[Order Date]])/3,0)</f>
        <v>Q3</v>
      </c>
      <c r="E1444" s="12">
        <f>MONTH(SalesDataTable[[#This Row],[Order Date]])</f>
        <v>7</v>
      </c>
      <c r="F1444" s="12" t="str">
        <f>TEXT(SalesDataTable[[#This Row],[Order Date]], "mmm")</f>
        <v>Jul</v>
      </c>
      <c r="G1444" s="5" t="s">
        <v>0</v>
      </c>
      <c r="H1444" s="5" t="s">
        <v>1</v>
      </c>
      <c r="I1444" s="5" t="s">
        <v>2</v>
      </c>
      <c r="J1444" s="5" t="s">
        <v>13</v>
      </c>
      <c r="K1444" s="5" t="s">
        <v>9</v>
      </c>
      <c r="L1444" s="5" t="s">
        <v>37</v>
      </c>
      <c r="M1444" s="6">
        <v>3</v>
      </c>
      <c r="N1444" s="7">
        <v>152.53</v>
      </c>
      <c r="O1444" s="8">
        <v>0</v>
      </c>
      <c r="P1444" s="7">
        <v>80.88</v>
      </c>
      <c r="Q1444" s="7">
        <f t="shared" si="88"/>
        <v>457.59000000000003</v>
      </c>
      <c r="R1444" s="7">
        <f t="shared" si="89"/>
        <v>242.64</v>
      </c>
      <c r="S1444" s="7">
        <f t="shared" si="90"/>
        <v>214.95000000000005</v>
      </c>
      <c r="T1444" s="9">
        <f t="shared" si="91"/>
        <v>0.46974365698551113</v>
      </c>
      <c r="U1444" s="10">
        <f>YEAR(SalesDataTable[[#This Row],[Order Date]])</f>
        <v>2026</v>
      </c>
      <c r="V1444" s="9" t="str">
        <f>"Q"&amp;ROUNDUP(MONTH(SalesDataTable[[#This Row],[Order Date]])/3,0)</f>
        <v>Q3</v>
      </c>
      <c r="W1444" s="6">
        <f>MONTH(SalesDataTable[[#This Row],[Order Date]])</f>
        <v>7</v>
      </c>
      <c r="X1444" s="9" t="str">
        <f>TEXT(SalesDataTable[[#This Row],[Order Date]],"mmm")</f>
        <v>Jul</v>
      </c>
    </row>
    <row r="1445" spans="1:24" ht="15.5">
      <c r="A1445" s="3">
        <v>965</v>
      </c>
      <c r="B1445" s="4">
        <v>46225</v>
      </c>
      <c r="C1445" s="12">
        <f>YEAR(SalesDataTable[[#This Row],[Order Date]])</f>
        <v>2026</v>
      </c>
      <c r="D1445" s="15" t="str">
        <f>"Q"&amp;ROUNDUP(MONTH(SalesDataTable[[#This Row],[Order Date]])/3,0)</f>
        <v>Q3</v>
      </c>
      <c r="E1445" s="12">
        <f>MONTH(SalesDataTable[[#This Row],[Order Date]])</f>
        <v>7</v>
      </c>
      <c r="F1445" s="12" t="str">
        <f>TEXT(SalesDataTable[[#This Row],[Order Date]], "mmm")</f>
        <v>Jul</v>
      </c>
      <c r="G1445" s="5" t="s">
        <v>6</v>
      </c>
      <c r="H1445" s="5" t="s">
        <v>41</v>
      </c>
      <c r="I1445" s="5" t="s">
        <v>19</v>
      </c>
      <c r="J1445" s="5" t="s">
        <v>3</v>
      </c>
      <c r="K1445" s="5" t="s">
        <v>14</v>
      </c>
      <c r="L1445" s="5" t="s">
        <v>15</v>
      </c>
      <c r="M1445" s="6">
        <v>2</v>
      </c>
      <c r="N1445" s="7">
        <v>35.39</v>
      </c>
      <c r="O1445" s="8">
        <v>0.05</v>
      </c>
      <c r="P1445" s="7">
        <v>13.39</v>
      </c>
      <c r="Q1445" s="7">
        <f t="shared" si="88"/>
        <v>67.241</v>
      </c>
      <c r="R1445" s="7">
        <f t="shared" si="89"/>
        <v>26.78</v>
      </c>
      <c r="S1445" s="7">
        <f t="shared" si="90"/>
        <v>40.460999999999999</v>
      </c>
      <c r="T1445" s="9">
        <f t="shared" si="91"/>
        <v>0.60173108668818132</v>
      </c>
      <c r="U1445" s="10">
        <f>YEAR(SalesDataTable[[#This Row],[Order Date]])</f>
        <v>2026</v>
      </c>
      <c r="V1445" s="9" t="str">
        <f>"Q"&amp;ROUNDUP(MONTH(SalesDataTable[[#This Row],[Order Date]])/3,0)</f>
        <v>Q3</v>
      </c>
      <c r="W1445" s="6">
        <f>MONTH(SalesDataTable[[#This Row],[Order Date]])</f>
        <v>7</v>
      </c>
      <c r="X1445" s="9" t="str">
        <f>TEXT(SalesDataTable[[#This Row],[Order Date]],"mmm")</f>
        <v>Jul</v>
      </c>
    </row>
    <row r="1446" spans="1:24" ht="15.5">
      <c r="A1446" s="3">
        <v>1504</v>
      </c>
      <c r="B1446" s="4">
        <v>46225</v>
      </c>
      <c r="C1446" s="12">
        <f>YEAR(SalesDataTable[[#This Row],[Order Date]])</f>
        <v>2026</v>
      </c>
      <c r="D1446" s="15" t="str">
        <f>"Q"&amp;ROUNDUP(MONTH(SalesDataTable[[#This Row],[Order Date]])/3,0)</f>
        <v>Q3</v>
      </c>
      <c r="E1446" s="12">
        <f>MONTH(SalesDataTable[[#This Row],[Order Date]])</f>
        <v>7</v>
      </c>
      <c r="F1446" s="12" t="str">
        <f>TEXT(SalesDataTable[[#This Row],[Order Date]], "mmm")</f>
        <v>Jul</v>
      </c>
      <c r="G1446" s="5" t="s">
        <v>20</v>
      </c>
      <c r="H1446" s="5" t="s">
        <v>21</v>
      </c>
      <c r="I1446" s="5" t="s">
        <v>2</v>
      </c>
      <c r="J1446" s="5" t="s">
        <v>3</v>
      </c>
      <c r="K1446" s="5" t="s">
        <v>9</v>
      </c>
      <c r="L1446" s="5" t="s">
        <v>10</v>
      </c>
      <c r="M1446" s="6">
        <v>5</v>
      </c>
      <c r="N1446" s="7">
        <v>93.35</v>
      </c>
      <c r="O1446" s="8">
        <v>0</v>
      </c>
      <c r="P1446" s="7">
        <v>46.31</v>
      </c>
      <c r="Q1446" s="7">
        <f t="shared" si="88"/>
        <v>466.75</v>
      </c>
      <c r="R1446" s="7">
        <f t="shared" si="89"/>
        <v>231.55</v>
      </c>
      <c r="S1446" s="7">
        <f t="shared" si="90"/>
        <v>235.2</v>
      </c>
      <c r="T1446" s="9">
        <f t="shared" si="91"/>
        <v>0.50391001606855912</v>
      </c>
      <c r="U1446" s="10">
        <f>YEAR(SalesDataTable[[#This Row],[Order Date]])</f>
        <v>2026</v>
      </c>
      <c r="V1446" s="9" t="str">
        <f>"Q"&amp;ROUNDUP(MONTH(SalesDataTable[[#This Row],[Order Date]])/3,0)</f>
        <v>Q3</v>
      </c>
      <c r="W1446" s="6">
        <f>MONTH(SalesDataTable[[#This Row],[Order Date]])</f>
        <v>7</v>
      </c>
      <c r="X1446" s="9" t="str">
        <f>TEXT(SalesDataTable[[#This Row],[Order Date]],"mmm")</f>
        <v>Jul</v>
      </c>
    </row>
    <row r="1447" spans="1:24" ht="15.5">
      <c r="A1447" s="3">
        <v>2560</v>
      </c>
      <c r="B1447" s="4">
        <v>46225</v>
      </c>
      <c r="C1447" s="12">
        <f>YEAR(SalesDataTable[[#This Row],[Order Date]])</f>
        <v>2026</v>
      </c>
      <c r="D1447" s="15" t="str">
        <f>"Q"&amp;ROUNDUP(MONTH(SalesDataTable[[#This Row],[Order Date]])/3,0)</f>
        <v>Q3</v>
      </c>
      <c r="E1447" s="12">
        <f>MONTH(SalesDataTable[[#This Row],[Order Date]])</f>
        <v>7</v>
      </c>
      <c r="F1447" s="12" t="str">
        <f>TEXT(SalesDataTable[[#This Row],[Order Date]], "mmm")</f>
        <v>Jul</v>
      </c>
      <c r="G1447" s="5" t="s">
        <v>6</v>
      </c>
      <c r="H1447" s="5" t="s">
        <v>43</v>
      </c>
      <c r="I1447" s="5" t="s">
        <v>2</v>
      </c>
      <c r="J1447" s="5" t="s">
        <v>3</v>
      </c>
      <c r="K1447" s="5" t="s">
        <v>4</v>
      </c>
      <c r="L1447" s="5" t="s">
        <v>22</v>
      </c>
      <c r="M1447" s="6">
        <v>2</v>
      </c>
      <c r="N1447" s="7">
        <v>51.71</v>
      </c>
      <c r="O1447" s="8">
        <v>0</v>
      </c>
      <c r="P1447" s="7">
        <v>22.75</v>
      </c>
      <c r="Q1447" s="7">
        <f t="shared" si="88"/>
        <v>103.42</v>
      </c>
      <c r="R1447" s="7">
        <f t="shared" si="89"/>
        <v>45.5</v>
      </c>
      <c r="S1447" s="7">
        <f t="shared" si="90"/>
        <v>57.92</v>
      </c>
      <c r="T1447" s="9">
        <f t="shared" si="91"/>
        <v>0.5600464126861342</v>
      </c>
      <c r="U1447" s="10">
        <f>YEAR(SalesDataTable[[#This Row],[Order Date]])</f>
        <v>2026</v>
      </c>
      <c r="V1447" s="9" t="str">
        <f>"Q"&amp;ROUNDUP(MONTH(SalesDataTable[[#This Row],[Order Date]])/3,0)</f>
        <v>Q3</v>
      </c>
      <c r="W1447" s="6">
        <f>MONTH(SalesDataTable[[#This Row],[Order Date]])</f>
        <v>7</v>
      </c>
      <c r="X1447" s="9" t="str">
        <f>TEXT(SalesDataTable[[#This Row],[Order Date]],"mmm")</f>
        <v>Jul</v>
      </c>
    </row>
    <row r="1448" spans="1:24" ht="15.5">
      <c r="A1448" s="3">
        <v>2758</v>
      </c>
      <c r="B1448" s="4">
        <v>46225</v>
      </c>
      <c r="C1448" s="12">
        <f>YEAR(SalesDataTable[[#This Row],[Order Date]])</f>
        <v>2026</v>
      </c>
      <c r="D1448" s="15" t="str">
        <f>"Q"&amp;ROUNDUP(MONTH(SalesDataTable[[#This Row],[Order Date]])/3,0)</f>
        <v>Q3</v>
      </c>
      <c r="E1448" s="12">
        <f>MONTH(SalesDataTable[[#This Row],[Order Date]])</f>
        <v>7</v>
      </c>
      <c r="F1448" s="12" t="str">
        <f>TEXT(SalesDataTable[[#This Row],[Order Date]], "mmm")</f>
        <v>Jul</v>
      </c>
      <c r="G1448" s="5" t="s">
        <v>0</v>
      </c>
      <c r="H1448" s="5" t="s">
        <v>1</v>
      </c>
      <c r="I1448" s="5" t="s">
        <v>2</v>
      </c>
      <c r="J1448" s="5" t="s">
        <v>13</v>
      </c>
      <c r="K1448" s="5" t="s">
        <v>4</v>
      </c>
      <c r="L1448" s="5" t="s">
        <v>26</v>
      </c>
      <c r="M1448" s="6">
        <v>1</v>
      </c>
      <c r="N1448" s="7">
        <v>39.86</v>
      </c>
      <c r="O1448" s="8">
        <v>0</v>
      </c>
      <c r="P1448" s="7">
        <v>16.53</v>
      </c>
      <c r="Q1448" s="7">
        <f t="shared" si="88"/>
        <v>39.86</v>
      </c>
      <c r="R1448" s="7">
        <f t="shared" si="89"/>
        <v>16.53</v>
      </c>
      <c r="S1448" s="7">
        <f t="shared" si="90"/>
        <v>23.33</v>
      </c>
      <c r="T1448" s="9">
        <f t="shared" si="91"/>
        <v>0.58529854490717503</v>
      </c>
      <c r="U1448" s="10">
        <f>YEAR(SalesDataTable[[#This Row],[Order Date]])</f>
        <v>2026</v>
      </c>
      <c r="V1448" s="9" t="str">
        <f>"Q"&amp;ROUNDUP(MONTH(SalesDataTable[[#This Row],[Order Date]])/3,0)</f>
        <v>Q3</v>
      </c>
      <c r="W1448" s="6">
        <f>MONTH(SalesDataTable[[#This Row],[Order Date]])</f>
        <v>7</v>
      </c>
      <c r="X1448" s="9" t="str">
        <f>TEXT(SalesDataTable[[#This Row],[Order Date]],"mmm")</f>
        <v>Jul</v>
      </c>
    </row>
    <row r="1449" spans="1:24" ht="15.5">
      <c r="A1449" s="3">
        <v>4030</v>
      </c>
      <c r="B1449" s="4">
        <v>46225</v>
      </c>
      <c r="C1449" s="12">
        <f>YEAR(SalesDataTable[[#This Row],[Order Date]])</f>
        <v>2026</v>
      </c>
      <c r="D1449" s="15" t="str">
        <f>"Q"&amp;ROUNDUP(MONTH(SalesDataTable[[#This Row],[Order Date]])/3,0)</f>
        <v>Q3</v>
      </c>
      <c r="E1449" s="12">
        <f>MONTH(SalesDataTable[[#This Row],[Order Date]])</f>
        <v>7</v>
      </c>
      <c r="F1449" s="12" t="str">
        <f>TEXT(SalesDataTable[[#This Row],[Order Date]], "mmm")</f>
        <v>Jul</v>
      </c>
      <c r="G1449" s="5" t="s">
        <v>20</v>
      </c>
      <c r="H1449" s="5" t="s">
        <v>33</v>
      </c>
      <c r="I1449" s="5" t="s">
        <v>2</v>
      </c>
      <c r="J1449" s="5" t="s">
        <v>13</v>
      </c>
      <c r="K1449" s="5" t="s">
        <v>23</v>
      </c>
      <c r="L1449" s="5" t="s">
        <v>40</v>
      </c>
      <c r="M1449" s="6">
        <v>2</v>
      </c>
      <c r="N1449" s="7">
        <v>83.71</v>
      </c>
      <c r="O1449" s="8">
        <v>0</v>
      </c>
      <c r="P1449" s="7">
        <v>39.29</v>
      </c>
      <c r="Q1449" s="7">
        <f t="shared" si="88"/>
        <v>167.42</v>
      </c>
      <c r="R1449" s="7">
        <f t="shared" si="89"/>
        <v>78.58</v>
      </c>
      <c r="S1449" s="7">
        <f t="shared" si="90"/>
        <v>88.839999999999989</v>
      </c>
      <c r="T1449" s="9">
        <f t="shared" si="91"/>
        <v>0.53064150041811009</v>
      </c>
      <c r="U1449" s="10">
        <f>YEAR(SalesDataTable[[#This Row],[Order Date]])</f>
        <v>2026</v>
      </c>
      <c r="V1449" s="9" t="str">
        <f>"Q"&amp;ROUNDUP(MONTH(SalesDataTable[[#This Row],[Order Date]])/3,0)</f>
        <v>Q3</v>
      </c>
      <c r="W1449" s="6">
        <f>MONTH(SalesDataTable[[#This Row],[Order Date]])</f>
        <v>7</v>
      </c>
      <c r="X1449" s="9" t="str">
        <f>TEXT(SalesDataTable[[#This Row],[Order Date]],"mmm")</f>
        <v>Jul</v>
      </c>
    </row>
    <row r="1450" spans="1:24" ht="15.5">
      <c r="A1450" s="3">
        <v>4337</v>
      </c>
      <c r="B1450" s="4">
        <v>46225</v>
      </c>
      <c r="C1450" s="12">
        <f>YEAR(SalesDataTable[[#This Row],[Order Date]])</f>
        <v>2026</v>
      </c>
      <c r="D1450" s="15" t="str">
        <f>"Q"&amp;ROUNDUP(MONTH(SalesDataTable[[#This Row],[Order Date]])/3,0)</f>
        <v>Q3</v>
      </c>
      <c r="E1450" s="12">
        <f>MONTH(SalesDataTable[[#This Row],[Order Date]])</f>
        <v>7</v>
      </c>
      <c r="F1450" s="12" t="str">
        <f>TEXT(SalesDataTable[[#This Row],[Order Date]], "mmm")</f>
        <v>Jul</v>
      </c>
      <c r="G1450" s="5" t="s">
        <v>6</v>
      </c>
      <c r="H1450" s="5" t="s">
        <v>49</v>
      </c>
      <c r="I1450" s="5" t="s">
        <v>19</v>
      </c>
      <c r="J1450" s="5" t="s">
        <v>13</v>
      </c>
      <c r="K1450" s="5" t="s">
        <v>14</v>
      </c>
      <c r="L1450" s="5" t="s">
        <v>32</v>
      </c>
      <c r="M1450" s="6">
        <v>1</v>
      </c>
      <c r="N1450" s="7">
        <v>47.62</v>
      </c>
      <c r="O1450" s="8">
        <v>0</v>
      </c>
      <c r="P1450" s="7">
        <v>17.82</v>
      </c>
      <c r="Q1450" s="7">
        <f t="shared" si="88"/>
        <v>47.62</v>
      </c>
      <c r="R1450" s="7">
        <f t="shared" si="89"/>
        <v>17.82</v>
      </c>
      <c r="S1450" s="7">
        <f t="shared" si="90"/>
        <v>29.799999999999997</v>
      </c>
      <c r="T1450" s="9">
        <f t="shared" si="91"/>
        <v>0.62578748425031494</v>
      </c>
      <c r="U1450" s="10">
        <f>YEAR(SalesDataTable[[#This Row],[Order Date]])</f>
        <v>2026</v>
      </c>
      <c r="V1450" s="9" t="str">
        <f>"Q"&amp;ROUNDUP(MONTH(SalesDataTable[[#This Row],[Order Date]])/3,0)</f>
        <v>Q3</v>
      </c>
      <c r="W1450" s="6">
        <f>MONTH(SalesDataTable[[#This Row],[Order Date]])</f>
        <v>7</v>
      </c>
      <c r="X1450" s="9" t="str">
        <f>TEXT(SalesDataTable[[#This Row],[Order Date]],"mmm")</f>
        <v>Jul</v>
      </c>
    </row>
    <row r="1451" spans="1:24" ht="15.5">
      <c r="A1451" s="3">
        <v>5129</v>
      </c>
      <c r="B1451" s="4">
        <v>46225</v>
      </c>
      <c r="C1451" s="12">
        <f>YEAR(SalesDataTable[[#This Row],[Order Date]])</f>
        <v>2026</v>
      </c>
      <c r="D1451" s="15" t="str">
        <f>"Q"&amp;ROUNDUP(MONTH(SalesDataTable[[#This Row],[Order Date]])/3,0)</f>
        <v>Q3</v>
      </c>
      <c r="E1451" s="12">
        <f>MONTH(SalesDataTable[[#This Row],[Order Date]])</f>
        <v>7</v>
      </c>
      <c r="F1451" s="12" t="str">
        <f>TEXT(SalesDataTable[[#This Row],[Order Date]], "mmm")</f>
        <v>Jul</v>
      </c>
      <c r="G1451" s="5" t="s">
        <v>6</v>
      </c>
      <c r="H1451" s="5" t="s">
        <v>43</v>
      </c>
      <c r="I1451" s="5" t="s">
        <v>2</v>
      </c>
      <c r="J1451" s="5" t="s">
        <v>3</v>
      </c>
      <c r="K1451" s="5" t="s">
        <v>4</v>
      </c>
      <c r="L1451" s="5" t="s">
        <v>5</v>
      </c>
      <c r="M1451" s="6">
        <v>1</v>
      </c>
      <c r="N1451" s="7">
        <v>80.05</v>
      </c>
      <c r="O1451" s="8">
        <v>0.05</v>
      </c>
      <c r="P1451" s="7">
        <v>43.81</v>
      </c>
      <c r="Q1451" s="7">
        <f t="shared" si="88"/>
        <v>76.047499999999999</v>
      </c>
      <c r="R1451" s="7">
        <f t="shared" si="89"/>
        <v>43.81</v>
      </c>
      <c r="S1451" s="7">
        <f t="shared" si="90"/>
        <v>32.237499999999997</v>
      </c>
      <c r="T1451" s="9">
        <f t="shared" si="91"/>
        <v>0.42391268615010352</v>
      </c>
      <c r="U1451" s="10">
        <f>YEAR(SalesDataTable[[#This Row],[Order Date]])</f>
        <v>2026</v>
      </c>
      <c r="V1451" s="9" t="str">
        <f>"Q"&amp;ROUNDUP(MONTH(SalesDataTable[[#This Row],[Order Date]])/3,0)</f>
        <v>Q3</v>
      </c>
      <c r="W1451" s="6">
        <f>MONTH(SalesDataTable[[#This Row],[Order Date]])</f>
        <v>7</v>
      </c>
      <c r="X1451" s="9" t="str">
        <f>TEXT(SalesDataTable[[#This Row],[Order Date]],"mmm")</f>
        <v>Jul</v>
      </c>
    </row>
    <row r="1452" spans="1:24" ht="15.5">
      <c r="A1452" s="3">
        <v>81</v>
      </c>
      <c r="B1452" s="4">
        <v>46226</v>
      </c>
      <c r="C1452" s="12">
        <f>YEAR(SalesDataTable[[#This Row],[Order Date]])</f>
        <v>2026</v>
      </c>
      <c r="D1452" s="15" t="str">
        <f>"Q"&amp;ROUNDUP(MONTH(SalesDataTable[[#This Row],[Order Date]])/3,0)</f>
        <v>Q3</v>
      </c>
      <c r="E1452" s="12">
        <f>MONTH(SalesDataTable[[#This Row],[Order Date]])</f>
        <v>7</v>
      </c>
      <c r="F1452" s="12" t="str">
        <f>TEXT(SalesDataTable[[#This Row],[Order Date]], "mmm")</f>
        <v>Jul</v>
      </c>
      <c r="G1452" s="5" t="s">
        <v>20</v>
      </c>
      <c r="H1452" s="5" t="s">
        <v>33</v>
      </c>
      <c r="I1452" s="5" t="s">
        <v>19</v>
      </c>
      <c r="J1452" s="5" t="s">
        <v>3</v>
      </c>
      <c r="K1452" s="5" t="s">
        <v>34</v>
      </c>
      <c r="L1452" s="5" t="s">
        <v>45</v>
      </c>
      <c r="M1452" s="6">
        <v>1</v>
      </c>
      <c r="N1452" s="7">
        <v>51.82</v>
      </c>
      <c r="O1452" s="8">
        <v>0</v>
      </c>
      <c r="P1452" s="7">
        <v>21.43</v>
      </c>
      <c r="Q1452" s="7">
        <f t="shared" si="88"/>
        <v>51.82</v>
      </c>
      <c r="R1452" s="7">
        <f t="shared" si="89"/>
        <v>21.43</v>
      </c>
      <c r="S1452" s="7">
        <f t="shared" si="90"/>
        <v>30.39</v>
      </c>
      <c r="T1452" s="9">
        <f t="shared" si="91"/>
        <v>0.58645310690852959</v>
      </c>
      <c r="U1452" s="10">
        <f>YEAR(SalesDataTable[[#This Row],[Order Date]])</f>
        <v>2026</v>
      </c>
      <c r="V1452" s="9" t="str">
        <f>"Q"&amp;ROUNDUP(MONTH(SalesDataTable[[#This Row],[Order Date]])/3,0)</f>
        <v>Q3</v>
      </c>
      <c r="W1452" s="6">
        <f>MONTH(SalesDataTable[[#This Row],[Order Date]])</f>
        <v>7</v>
      </c>
      <c r="X1452" s="9" t="str">
        <f>TEXT(SalesDataTable[[#This Row],[Order Date]],"mmm")</f>
        <v>Jul</v>
      </c>
    </row>
    <row r="1453" spans="1:24" ht="15.5">
      <c r="A1453" s="3">
        <v>493</v>
      </c>
      <c r="B1453" s="4">
        <v>46226</v>
      </c>
      <c r="C1453" s="12">
        <f>YEAR(SalesDataTable[[#This Row],[Order Date]])</f>
        <v>2026</v>
      </c>
      <c r="D1453" s="15" t="str">
        <f>"Q"&amp;ROUNDUP(MONTH(SalesDataTable[[#This Row],[Order Date]])/3,0)</f>
        <v>Q3</v>
      </c>
      <c r="E1453" s="12">
        <f>MONTH(SalesDataTable[[#This Row],[Order Date]])</f>
        <v>7</v>
      </c>
      <c r="F1453" s="12" t="str">
        <f>TEXT(SalesDataTable[[#This Row],[Order Date]], "mmm")</f>
        <v>Jul</v>
      </c>
      <c r="G1453" s="5" t="s">
        <v>6</v>
      </c>
      <c r="H1453" s="5" t="s">
        <v>41</v>
      </c>
      <c r="I1453" s="5" t="s">
        <v>2</v>
      </c>
      <c r="J1453" s="5" t="s">
        <v>16</v>
      </c>
      <c r="K1453" s="5" t="s">
        <v>14</v>
      </c>
      <c r="L1453" s="5" t="s">
        <v>48</v>
      </c>
      <c r="M1453" s="6">
        <v>4</v>
      </c>
      <c r="N1453" s="7">
        <v>161.28</v>
      </c>
      <c r="O1453" s="8">
        <v>0.15</v>
      </c>
      <c r="P1453" s="7">
        <v>89.2</v>
      </c>
      <c r="Q1453" s="7">
        <f t="shared" si="88"/>
        <v>548.35199999999998</v>
      </c>
      <c r="R1453" s="7">
        <f t="shared" si="89"/>
        <v>356.8</v>
      </c>
      <c r="S1453" s="7">
        <f t="shared" si="90"/>
        <v>191.55199999999996</v>
      </c>
      <c r="T1453" s="9">
        <f t="shared" si="91"/>
        <v>0.3493230625583566</v>
      </c>
      <c r="U1453" s="10">
        <f>YEAR(SalesDataTable[[#This Row],[Order Date]])</f>
        <v>2026</v>
      </c>
      <c r="V1453" s="9" t="str">
        <f>"Q"&amp;ROUNDUP(MONTH(SalesDataTable[[#This Row],[Order Date]])/3,0)</f>
        <v>Q3</v>
      </c>
      <c r="W1453" s="6">
        <f>MONTH(SalesDataTable[[#This Row],[Order Date]])</f>
        <v>7</v>
      </c>
      <c r="X1453" s="9" t="str">
        <f>TEXT(SalesDataTable[[#This Row],[Order Date]],"mmm")</f>
        <v>Jul</v>
      </c>
    </row>
    <row r="1454" spans="1:24" ht="15.5">
      <c r="A1454" s="3">
        <v>613</v>
      </c>
      <c r="B1454" s="4">
        <v>46226</v>
      </c>
      <c r="C1454" s="12">
        <f>YEAR(SalesDataTable[[#This Row],[Order Date]])</f>
        <v>2026</v>
      </c>
      <c r="D1454" s="15" t="str">
        <f>"Q"&amp;ROUNDUP(MONTH(SalesDataTable[[#This Row],[Order Date]])/3,0)</f>
        <v>Q3</v>
      </c>
      <c r="E1454" s="12">
        <f>MONTH(SalesDataTable[[#This Row],[Order Date]])</f>
        <v>7</v>
      </c>
      <c r="F1454" s="12" t="str">
        <f>TEXT(SalesDataTable[[#This Row],[Order Date]], "mmm")</f>
        <v>Jul</v>
      </c>
      <c r="G1454" s="5" t="s">
        <v>0</v>
      </c>
      <c r="H1454" s="5" t="s">
        <v>1</v>
      </c>
      <c r="I1454" s="5" t="s">
        <v>2</v>
      </c>
      <c r="J1454" s="5" t="s">
        <v>13</v>
      </c>
      <c r="K1454" s="5" t="s">
        <v>4</v>
      </c>
      <c r="L1454" s="5" t="s">
        <v>26</v>
      </c>
      <c r="M1454" s="6">
        <v>1</v>
      </c>
      <c r="N1454" s="7">
        <v>39.86</v>
      </c>
      <c r="O1454" s="8">
        <v>0.05</v>
      </c>
      <c r="P1454" s="7">
        <v>16.989999999999998</v>
      </c>
      <c r="Q1454" s="7">
        <f t="shared" si="88"/>
        <v>37.866999999999997</v>
      </c>
      <c r="R1454" s="7">
        <f t="shared" si="89"/>
        <v>16.989999999999998</v>
      </c>
      <c r="S1454" s="7">
        <f t="shared" si="90"/>
        <v>20.876999999999999</v>
      </c>
      <c r="T1454" s="9">
        <f t="shared" si="91"/>
        <v>0.55132437214461139</v>
      </c>
      <c r="U1454" s="10">
        <f>YEAR(SalesDataTable[[#This Row],[Order Date]])</f>
        <v>2026</v>
      </c>
      <c r="V1454" s="9" t="str">
        <f>"Q"&amp;ROUNDUP(MONTH(SalesDataTable[[#This Row],[Order Date]])/3,0)</f>
        <v>Q3</v>
      </c>
      <c r="W1454" s="6">
        <f>MONTH(SalesDataTable[[#This Row],[Order Date]])</f>
        <v>7</v>
      </c>
      <c r="X1454" s="9" t="str">
        <f>TEXT(SalesDataTable[[#This Row],[Order Date]],"mmm")</f>
        <v>Jul</v>
      </c>
    </row>
    <row r="1455" spans="1:24" ht="15.5">
      <c r="A1455" s="3">
        <v>958</v>
      </c>
      <c r="B1455" s="4">
        <v>46226</v>
      </c>
      <c r="C1455" s="12">
        <f>YEAR(SalesDataTable[[#This Row],[Order Date]])</f>
        <v>2026</v>
      </c>
      <c r="D1455" s="15" t="str">
        <f>"Q"&amp;ROUNDUP(MONTH(SalesDataTable[[#This Row],[Order Date]])/3,0)</f>
        <v>Q3</v>
      </c>
      <c r="E1455" s="12">
        <f>MONTH(SalesDataTable[[#This Row],[Order Date]])</f>
        <v>7</v>
      </c>
      <c r="F1455" s="12" t="str">
        <f>TEXT(SalesDataTable[[#This Row],[Order Date]], "mmm")</f>
        <v>Jul</v>
      </c>
      <c r="G1455" s="5" t="s">
        <v>20</v>
      </c>
      <c r="H1455" s="5" t="s">
        <v>33</v>
      </c>
      <c r="I1455" s="5" t="s">
        <v>28</v>
      </c>
      <c r="J1455" s="5" t="s">
        <v>13</v>
      </c>
      <c r="K1455" s="5" t="s">
        <v>4</v>
      </c>
      <c r="L1455" s="5" t="s">
        <v>30</v>
      </c>
      <c r="M1455" s="6">
        <v>6</v>
      </c>
      <c r="N1455" s="7">
        <v>102.96</v>
      </c>
      <c r="O1455" s="8">
        <v>0.05</v>
      </c>
      <c r="P1455" s="7">
        <v>51.74</v>
      </c>
      <c r="Q1455" s="7">
        <f t="shared" si="88"/>
        <v>586.87199999999996</v>
      </c>
      <c r="R1455" s="7">
        <f t="shared" si="89"/>
        <v>310.44</v>
      </c>
      <c r="S1455" s="7">
        <f t="shared" si="90"/>
        <v>276.43199999999996</v>
      </c>
      <c r="T1455" s="9">
        <f t="shared" si="91"/>
        <v>0.47102604997341835</v>
      </c>
      <c r="U1455" s="10">
        <f>YEAR(SalesDataTable[[#This Row],[Order Date]])</f>
        <v>2026</v>
      </c>
      <c r="V1455" s="9" t="str">
        <f>"Q"&amp;ROUNDUP(MONTH(SalesDataTable[[#This Row],[Order Date]])/3,0)</f>
        <v>Q3</v>
      </c>
      <c r="W1455" s="6">
        <f>MONTH(SalesDataTable[[#This Row],[Order Date]])</f>
        <v>7</v>
      </c>
      <c r="X1455" s="9" t="str">
        <f>TEXT(SalesDataTable[[#This Row],[Order Date]],"mmm")</f>
        <v>Jul</v>
      </c>
    </row>
    <row r="1456" spans="1:24" ht="15.5">
      <c r="A1456" s="3">
        <v>1270</v>
      </c>
      <c r="B1456" s="4">
        <v>46226</v>
      </c>
      <c r="C1456" s="12">
        <f>YEAR(SalesDataTable[[#This Row],[Order Date]])</f>
        <v>2026</v>
      </c>
      <c r="D1456" s="15" t="str">
        <f>"Q"&amp;ROUNDUP(MONTH(SalesDataTable[[#This Row],[Order Date]])/3,0)</f>
        <v>Q3</v>
      </c>
      <c r="E1456" s="12">
        <f>MONTH(SalesDataTable[[#This Row],[Order Date]])</f>
        <v>7</v>
      </c>
      <c r="F1456" s="12" t="str">
        <f>TEXT(SalesDataTable[[#This Row],[Order Date]], "mmm")</f>
        <v>Jul</v>
      </c>
      <c r="G1456" s="5" t="s">
        <v>6</v>
      </c>
      <c r="H1456" s="5" t="s">
        <v>43</v>
      </c>
      <c r="I1456" s="5" t="s">
        <v>28</v>
      </c>
      <c r="J1456" s="5" t="s">
        <v>3</v>
      </c>
      <c r="K1456" s="5" t="s">
        <v>9</v>
      </c>
      <c r="L1456" s="5" t="s">
        <v>10</v>
      </c>
      <c r="M1456" s="6">
        <v>1</v>
      </c>
      <c r="N1456" s="7">
        <v>94.04</v>
      </c>
      <c r="O1456" s="8">
        <v>0</v>
      </c>
      <c r="P1456" s="7">
        <v>44.88</v>
      </c>
      <c r="Q1456" s="7">
        <f t="shared" si="88"/>
        <v>94.04</v>
      </c>
      <c r="R1456" s="7">
        <f t="shared" si="89"/>
        <v>44.88</v>
      </c>
      <c r="S1456" s="7">
        <f t="shared" si="90"/>
        <v>49.160000000000004</v>
      </c>
      <c r="T1456" s="9">
        <f t="shared" si="91"/>
        <v>0.52275627392598889</v>
      </c>
      <c r="U1456" s="10">
        <f>YEAR(SalesDataTable[[#This Row],[Order Date]])</f>
        <v>2026</v>
      </c>
      <c r="V1456" s="9" t="str">
        <f>"Q"&amp;ROUNDUP(MONTH(SalesDataTable[[#This Row],[Order Date]])/3,0)</f>
        <v>Q3</v>
      </c>
      <c r="W1456" s="6">
        <f>MONTH(SalesDataTable[[#This Row],[Order Date]])</f>
        <v>7</v>
      </c>
      <c r="X1456" s="9" t="str">
        <f>TEXT(SalesDataTable[[#This Row],[Order Date]],"mmm")</f>
        <v>Jul</v>
      </c>
    </row>
    <row r="1457" spans="1:24" ht="15.5">
      <c r="A1457" s="3">
        <v>1513</v>
      </c>
      <c r="B1457" s="4">
        <v>46226</v>
      </c>
      <c r="C1457" s="12">
        <f>YEAR(SalesDataTable[[#This Row],[Order Date]])</f>
        <v>2026</v>
      </c>
      <c r="D1457" s="15" t="str">
        <f>"Q"&amp;ROUNDUP(MONTH(SalesDataTable[[#This Row],[Order Date]])/3,0)</f>
        <v>Q3</v>
      </c>
      <c r="E1457" s="12">
        <f>MONTH(SalesDataTable[[#This Row],[Order Date]])</f>
        <v>7</v>
      </c>
      <c r="F1457" s="12" t="str">
        <f>TEXT(SalesDataTable[[#This Row],[Order Date]], "mmm")</f>
        <v>Jul</v>
      </c>
      <c r="G1457" s="5" t="s">
        <v>20</v>
      </c>
      <c r="H1457" s="5" t="s">
        <v>33</v>
      </c>
      <c r="I1457" s="5" t="s">
        <v>2</v>
      </c>
      <c r="J1457" s="5" t="s">
        <v>13</v>
      </c>
      <c r="K1457" s="5" t="s">
        <v>9</v>
      </c>
      <c r="L1457" s="5" t="s">
        <v>46</v>
      </c>
      <c r="M1457" s="6">
        <v>2</v>
      </c>
      <c r="N1457" s="7">
        <v>70.790000000000006</v>
      </c>
      <c r="O1457" s="8">
        <v>0</v>
      </c>
      <c r="P1457" s="7">
        <v>32.44</v>
      </c>
      <c r="Q1457" s="7">
        <f t="shared" si="88"/>
        <v>141.58000000000001</v>
      </c>
      <c r="R1457" s="7">
        <f t="shared" si="89"/>
        <v>64.88</v>
      </c>
      <c r="S1457" s="7">
        <f t="shared" si="90"/>
        <v>76.700000000000017</v>
      </c>
      <c r="T1457" s="9">
        <f t="shared" si="91"/>
        <v>0.541743184065546</v>
      </c>
      <c r="U1457" s="10">
        <f>YEAR(SalesDataTable[[#This Row],[Order Date]])</f>
        <v>2026</v>
      </c>
      <c r="V1457" s="9" t="str">
        <f>"Q"&amp;ROUNDUP(MONTH(SalesDataTable[[#This Row],[Order Date]])/3,0)</f>
        <v>Q3</v>
      </c>
      <c r="W1457" s="6">
        <f>MONTH(SalesDataTable[[#This Row],[Order Date]])</f>
        <v>7</v>
      </c>
      <c r="X1457" s="9" t="str">
        <f>TEXT(SalesDataTable[[#This Row],[Order Date]],"mmm")</f>
        <v>Jul</v>
      </c>
    </row>
    <row r="1458" spans="1:24" ht="15.5">
      <c r="A1458" s="3">
        <v>2009</v>
      </c>
      <c r="B1458" s="4">
        <v>46226</v>
      </c>
      <c r="C1458" s="12">
        <f>YEAR(SalesDataTable[[#This Row],[Order Date]])</f>
        <v>2026</v>
      </c>
      <c r="D1458" s="15" t="str">
        <f>"Q"&amp;ROUNDUP(MONTH(SalesDataTable[[#This Row],[Order Date]])/3,0)</f>
        <v>Q3</v>
      </c>
      <c r="E1458" s="12">
        <f>MONTH(SalesDataTable[[#This Row],[Order Date]])</f>
        <v>7</v>
      </c>
      <c r="F1458" s="12" t="str">
        <f>TEXT(SalesDataTable[[#This Row],[Order Date]], "mmm")</f>
        <v>Jul</v>
      </c>
      <c r="G1458" s="5" t="s">
        <v>11</v>
      </c>
      <c r="H1458" s="5" t="s">
        <v>39</v>
      </c>
      <c r="I1458" s="5" t="s">
        <v>2</v>
      </c>
      <c r="J1458" s="5" t="s">
        <v>13</v>
      </c>
      <c r="K1458" s="5" t="s">
        <v>14</v>
      </c>
      <c r="L1458" s="5" t="s">
        <v>32</v>
      </c>
      <c r="M1458" s="6">
        <v>2</v>
      </c>
      <c r="N1458" s="7">
        <v>46.41</v>
      </c>
      <c r="O1458" s="8">
        <v>0</v>
      </c>
      <c r="P1458" s="7">
        <v>18.600000000000001</v>
      </c>
      <c r="Q1458" s="7">
        <f t="shared" si="88"/>
        <v>92.82</v>
      </c>
      <c r="R1458" s="7">
        <f t="shared" si="89"/>
        <v>37.200000000000003</v>
      </c>
      <c r="S1458" s="7">
        <f t="shared" si="90"/>
        <v>55.61999999999999</v>
      </c>
      <c r="T1458" s="9">
        <f t="shared" si="91"/>
        <v>0.59922430510665803</v>
      </c>
      <c r="U1458" s="10">
        <f>YEAR(SalesDataTable[[#This Row],[Order Date]])</f>
        <v>2026</v>
      </c>
      <c r="V1458" s="9" t="str">
        <f>"Q"&amp;ROUNDUP(MONTH(SalesDataTable[[#This Row],[Order Date]])/3,0)</f>
        <v>Q3</v>
      </c>
      <c r="W1458" s="6">
        <f>MONTH(SalesDataTable[[#This Row],[Order Date]])</f>
        <v>7</v>
      </c>
      <c r="X1458" s="9" t="str">
        <f>TEXT(SalesDataTable[[#This Row],[Order Date]],"mmm")</f>
        <v>Jul</v>
      </c>
    </row>
    <row r="1459" spans="1:24" ht="15.5">
      <c r="A1459" s="3">
        <v>2838</v>
      </c>
      <c r="B1459" s="4">
        <v>46226</v>
      </c>
      <c r="C1459" s="12">
        <f>YEAR(SalesDataTable[[#This Row],[Order Date]])</f>
        <v>2026</v>
      </c>
      <c r="D1459" s="15" t="str">
        <f>"Q"&amp;ROUNDUP(MONTH(SalesDataTable[[#This Row],[Order Date]])/3,0)</f>
        <v>Q3</v>
      </c>
      <c r="E1459" s="12">
        <f>MONTH(SalesDataTable[[#This Row],[Order Date]])</f>
        <v>7</v>
      </c>
      <c r="F1459" s="12" t="str">
        <f>TEXT(SalesDataTable[[#This Row],[Order Date]], "mmm")</f>
        <v>Jul</v>
      </c>
      <c r="G1459" s="5" t="s">
        <v>20</v>
      </c>
      <c r="H1459" s="5" t="s">
        <v>47</v>
      </c>
      <c r="I1459" s="5" t="s">
        <v>28</v>
      </c>
      <c r="J1459" s="5" t="s">
        <v>13</v>
      </c>
      <c r="K1459" s="5" t="s">
        <v>9</v>
      </c>
      <c r="L1459" s="5" t="s">
        <v>46</v>
      </c>
      <c r="M1459" s="6">
        <v>1</v>
      </c>
      <c r="N1459" s="7">
        <v>69.75</v>
      </c>
      <c r="O1459" s="8">
        <v>0</v>
      </c>
      <c r="P1459" s="7">
        <v>33.299999999999997</v>
      </c>
      <c r="Q1459" s="7">
        <f t="shared" si="88"/>
        <v>69.75</v>
      </c>
      <c r="R1459" s="7">
        <f t="shared" si="89"/>
        <v>33.299999999999997</v>
      </c>
      <c r="S1459" s="7">
        <f t="shared" si="90"/>
        <v>36.450000000000003</v>
      </c>
      <c r="T1459" s="9">
        <f t="shared" si="91"/>
        <v>0.52258064516129032</v>
      </c>
      <c r="U1459" s="10">
        <f>YEAR(SalesDataTable[[#This Row],[Order Date]])</f>
        <v>2026</v>
      </c>
      <c r="V1459" s="9" t="str">
        <f>"Q"&amp;ROUNDUP(MONTH(SalesDataTable[[#This Row],[Order Date]])/3,0)</f>
        <v>Q3</v>
      </c>
      <c r="W1459" s="6">
        <f>MONTH(SalesDataTable[[#This Row],[Order Date]])</f>
        <v>7</v>
      </c>
      <c r="X1459" s="9" t="str">
        <f>TEXT(SalesDataTable[[#This Row],[Order Date]],"mmm")</f>
        <v>Jul</v>
      </c>
    </row>
    <row r="1460" spans="1:24" ht="15.5">
      <c r="A1460" s="3">
        <v>3730</v>
      </c>
      <c r="B1460" s="4">
        <v>46226</v>
      </c>
      <c r="C1460" s="12">
        <f>YEAR(SalesDataTable[[#This Row],[Order Date]])</f>
        <v>2026</v>
      </c>
      <c r="D1460" s="15" t="str">
        <f>"Q"&amp;ROUNDUP(MONTH(SalesDataTable[[#This Row],[Order Date]])/3,0)</f>
        <v>Q3</v>
      </c>
      <c r="E1460" s="12">
        <f>MONTH(SalesDataTable[[#This Row],[Order Date]])</f>
        <v>7</v>
      </c>
      <c r="F1460" s="12" t="str">
        <f>TEXT(SalesDataTable[[#This Row],[Order Date]], "mmm")</f>
        <v>Jul</v>
      </c>
      <c r="G1460" s="5" t="s">
        <v>0</v>
      </c>
      <c r="H1460" s="5" t="s">
        <v>50</v>
      </c>
      <c r="I1460" s="5" t="s">
        <v>19</v>
      </c>
      <c r="J1460" s="5" t="s">
        <v>16</v>
      </c>
      <c r="K1460" s="5" t="s">
        <v>4</v>
      </c>
      <c r="L1460" s="5" t="s">
        <v>26</v>
      </c>
      <c r="M1460" s="6">
        <v>3</v>
      </c>
      <c r="N1460" s="7">
        <v>40.81</v>
      </c>
      <c r="O1460" s="8">
        <v>0</v>
      </c>
      <c r="P1460" s="7">
        <v>16.86</v>
      </c>
      <c r="Q1460" s="7">
        <f t="shared" si="88"/>
        <v>122.43</v>
      </c>
      <c r="R1460" s="7">
        <f t="shared" si="89"/>
        <v>50.58</v>
      </c>
      <c r="S1460" s="7">
        <f t="shared" si="90"/>
        <v>71.850000000000009</v>
      </c>
      <c r="T1460" s="9">
        <f t="shared" si="91"/>
        <v>0.58686596422445481</v>
      </c>
      <c r="U1460" s="10">
        <f>YEAR(SalesDataTable[[#This Row],[Order Date]])</f>
        <v>2026</v>
      </c>
      <c r="V1460" s="9" t="str">
        <f>"Q"&amp;ROUNDUP(MONTH(SalesDataTable[[#This Row],[Order Date]])/3,0)</f>
        <v>Q3</v>
      </c>
      <c r="W1460" s="6">
        <f>MONTH(SalesDataTable[[#This Row],[Order Date]])</f>
        <v>7</v>
      </c>
      <c r="X1460" s="9" t="str">
        <f>TEXT(SalesDataTable[[#This Row],[Order Date]],"mmm")</f>
        <v>Jul</v>
      </c>
    </row>
    <row r="1461" spans="1:24" ht="15.5">
      <c r="A1461" s="3">
        <v>4287</v>
      </c>
      <c r="B1461" s="4">
        <v>46226</v>
      </c>
      <c r="C1461" s="12">
        <f>YEAR(SalesDataTable[[#This Row],[Order Date]])</f>
        <v>2026</v>
      </c>
      <c r="D1461" s="15" t="str">
        <f>"Q"&amp;ROUNDUP(MONTH(SalesDataTable[[#This Row],[Order Date]])/3,0)</f>
        <v>Q3</v>
      </c>
      <c r="E1461" s="12">
        <f>MONTH(SalesDataTable[[#This Row],[Order Date]])</f>
        <v>7</v>
      </c>
      <c r="F1461" s="12" t="str">
        <f>TEXT(SalesDataTable[[#This Row],[Order Date]], "mmm")</f>
        <v>Jul</v>
      </c>
      <c r="G1461" s="5" t="s">
        <v>20</v>
      </c>
      <c r="H1461" s="5" t="s">
        <v>33</v>
      </c>
      <c r="I1461" s="5" t="s">
        <v>28</v>
      </c>
      <c r="J1461" s="5" t="s">
        <v>3</v>
      </c>
      <c r="K1461" s="5" t="s">
        <v>9</v>
      </c>
      <c r="L1461" s="5" t="s">
        <v>37</v>
      </c>
      <c r="M1461" s="6">
        <v>5</v>
      </c>
      <c r="N1461" s="7">
        <v>156.69</v>
      </c>
      <c r="O1461" s="8">
        <v>0</v>
      </c>
      <c r="P1461" s="7">
        <v>80.489999999999995</v>
      </c>
      <c r="Q1461" s="7">
        <f t="shared" si="88"/>
        <v>783.45</v>
      </c>
      <c r="R1461" s="7">
        <f t="shared" si="89"/>
        <v>402.45</v>
      </c>
      <c r="S1461" s="7">
        <f t="shared" si="90"/>
        <v>381.00000000000006</v>
      </c>
      <c r="T1461" s="9">
        <f t="shared" si="91"/>
        <v>0.48631054949262881</v>
      </c>
      <c r="U1461" s="10">
        <f>YEAR(SalesDataTable[[#This Row],[Order Date]])</f>
        <v>2026</v>
      </c>
      <c r="V1461" s="9" t="str">
        <f>"Q"&amp;ROUNDUP(MONTH(SalesDataTable[[#This Row],[Order Date]])/3,0)</f>
        <v>Q3</v>
      </c>
      <c r="W1461" s="6">
        <f>MONTH(SalesDataTable[[#This Row],[Order Date]])</f>
        <v>7</v>
      </c>
      <c r="X1461" s="9" t="str">
        <f>TEXT(SalesDataTable[[#This Row],[Order Date]],"mmm")</f>
        <v>Jul</v>
      </c>
    </row>
    <row r="1462" spans="1:24" ht="15.5">
      <c r="A1462" s="3">
        <v>4297</v>
      </c>
      <c r="B1462" s="4">
        <v>46226</v>
      </c>
      <c r="C1462" s="12">
        <f>YEAR(SalesDataTable[[#This Row],[Order Date]])</f>
        <v>2026</v>
      </c>
      <c r="D1462" s="15" t="str">
        <f>"Q"&amp;ROUNDUP(MONTH(SalesDataTable[[#This Row],[Order Date]])/3,0)</f>
        <v>Q3</v>
      </c>
      <c r="E1462" s="12">
        <f>MONTH(SalesDataTable[[#This Row],[Order Date]])</f>
        <v>7</v>
      </c>
      <c r="F1462" s="12" t="str">
        <f>TEXT(SalesDataTable[[#This Row],[Order Date]], "mmm")</f>
        <v>Jul</v>
      </c>
      <c r="G1462" s="5" t="s">
        <v>6</v>
      </c>
      <c r="H1462" s="5" t="s">
        <v>27</v>
      </c>
      <c r="I1462" s="5" t="s">
        <v>28</v>
      </c>
      <c r="J1462" s="5" t="s">
        <v>3</v>
      </c>
      <c r="K1462" s="5" t="s">
        <v>14</v>
      </c>
      <c r="L1462" s="5" t="s">
        <v>48</v>
      </c>
      <c r="M1462" s="6">
        <v>1</v>
      </c>
      <c r="N1462" s="7">
        <v>168.59</v>
      </c>
      <c r="O1462" s="8">
        <v>0.1</v>
      </c>
      <c r="P1462" s="7">
        <v>88.8</v>
      </c>
      <c r="Q1462" s="7">
        <f t="shared" si="88"/>
        <v>151.73099999999999</v>
      </c>
      <c r="R1462" s="7">
        <f t="shared" si="89"/>
        <v>88.8</v>
      </c>
      <c r="S1462" s="7">
        <f t="shared" si="90"/>
        <v>62.930999999999997</v>
      </c>
      <c r="T1462" s="9">
        <f t="shared" si="91"/>
        <v>0.41475374181940405</v>
      </c>
      <c r="U1462" s="10">
        <f>YEAR(SalesDataTable[[#This Row],[Order Date]])</f>
        <v>2026</v>
      </c>
      <c r="V1462" s="9" t="str">
        <f>"Q"&amp;ROUNDUP(MONTH(SalesDataTable[[#This Row],[Order Date]])/3,0)</f>
        <v>Q3</v>
      </c>
      <c r="W1462" s="6">
        <f>MONTH(SalesDataTable[[#This Row],[Order Date]])</f>
        <v>7</v>
      </c>
      <c r="X1462" s="9" t="str">
        <f>TEXT(SalesDataTable[[#This Row],[Order Date]],"mmm")</f>
        <v>Jul</v>
      </c>
    </row>
    <row r="1463" spans="1:24" ht="15.5">
      <c r="A1463" s="3">
        <v>5118</v>
      </c>
      <c r="B1463" s="4">
        <v>46226</v>
      </c>
      <c r="C1463" s="12">
        <f>YEAR(SalesDataTable[[#This Row],[Order Date]])</f>
        <v>2026</v>
      </c>
      <c r="D1463" s="15" t="str">
        <f>"Q"&amp;ROUNDUP(MONTH(SalesDataTable[[#This Row],[Order Date]])/3,0)</f>
        <v>Q3</v>
      </c>
      <c r="E1463" s="12">
        <f>MONTH(SalesDataTable[[#This Row],[Order Date]])</f>
        <v>7</v>
      </c>
      <c r="F1463" s="12" t="str">
        <f>TEXT(SalesDataTable[[#This Row],[Order Date]], "mmm")</f>
        <v>Jul</v>
      </c>
      <c r="G1463" s="5" t="s">
        <v>6</v>
      </c>
      <c r="H1463" s="5" t="s">
        <v>43</v>
      </c>
      <c r="I1463" s="5" t="s">
        <v>2</v>
      </c>
      <c r="J1463" s="5" t="s">
        <v>16</v>
      </c>
      <c r="K1463" s="5" t="s">
        <v>14</v>
      </c>
      <c r="L1463" s="5" t="s">
        <v>15</v>
      </c>
      <c r="M1463" s="6">
        <v>5</v>
      </c>
      <c r="N1463" s="7">
        <v>36.880000000000003</v>
      </c>
      <c r="O1463" s="8">
        <v>0.1</v>
      </c>
      <c r="P1463" s="7">
        <v>13.76</v>
      </c>
      <c r="Q1463" s="7">
        <f t="shared" si="88"/>
        <v>165.96</v>
      </c>
      <c r="R1463" s="7">
        <f t="shared" si="89"/>
        <v>68.8</v>
      </c>
      <c r="S1463" s="7">
        <f t="shared" si="90"/>
        <v>97.160000000000011</v>
      </c>
      <c r="T1463" s="9">
        <f t="shared" si="91"/>
        <v>0.58544227524704751</v>
      </c>
      <c r="U1463" s="10">
        <f>YEAR(SalesDataTable[[#This Row],[Order Date]])</f>
        <v>2026</v>
      </c>
      <c r="V1463" s="9" t="str">
        <f>"Q"&amp;ROUNDUP(MONTH(SalesDataTable[[#This Row],[Order Date]])/3,0)</f>
        <v>Q3</v>
      </c>
      <c r="W1463" s="6">
        <f>MONTH(SalesDataTable[[#This Row],[Order Date]])</f>
        <v>7</v>
      </c>
      <c r="X1463" s="9" t="str">
        <f>TEXT(SalesDataTable[[#This Row],[Order Date]],"mmm")</f>
        <v>Jul</v>
      </c>
    </row>
    <row r="1464" spans="1:24" ht="15.5">
      <c r="A1464" s="3">
        <v>363</v>
      </c>
      <c r="B1464" s="4">
        <v>46227</v>
      </c>
      <c r="C1464" s="12">
        <f>YEAR(SalesDataTable[[#This Row],[Order Date]])</f>
        <v>2026</v>
      </c>
      <c r="D1464" s="15" t="str">
        <f>"Q"&amp;ROUNDUP(MONTH(SalesDataTable[[#This Row],[Order Date]])/3,0)</f>
        <v>Q3</v>
      </c>
      <c r="E1464" s="12">
        <f>MONTH(SalesDataTable[[#This Row],[Order Date]])</f>
        <v>7</v>
      </c>
      <c r="F1464" s="12" t="str">
        <f>TEXT(SalesDataTable[[#This Row],[Order Date]], "mmm")</f>
        <v>Jul</v>
      </c>
      <c r="G1464" s="5" t="s">
        <v>0</v>
      </c>
      <c r="H1464" s="5" t="s">
        <v>1</v>
      </c>
      <c r="I1464" s="5" t="s">
        <v>8</v>
      </c>
      <c r="J1464" s="5" t="s">
        <v>16</v>
      </c>
      <c r="K1464" s="5" t="s">
        <v>14</v>
      </c>
      <c r="L1464" s="5" t="s">
        <v>44</v>
      </c>
      <c r="M1464" s="6">
        <v>8</v>
      </c>
      <c r="N1464" s="7">
        <v>136.13</v>
      </c>
      <c r="O1464" s="8">
        <v>0.1</v>
      </c>
      <c r="P1464" s="7">
        <v>66.55</v>
      </c>
      <c r="Q1464" s="7">
        <f t="shared" si="88"/>
        <v>980.13599999999997</v>
      </c>
      <c r="R1464" s="7">
        <f t="shared" si="89"/>
        <v>532.4</v>
      </c>
      <c r="S1464" s="7">
        <f t="shared" si="90"/>
        <v>447.73599999999999</v>
      </c>
      <c r="T1464" s="9">
        <f t="shared" si="91"/>
        <v>0.45681007533648393</v>
      </c>
      <c r="U1464" s="10">
        <f>YEAR(SalesDataTable[[#This Row],[Order Date]])</f>
        <v>2026</v>
      </c>
      <c r="V1464" s="9" t="str">
        <f>"Q"&amp;ROUNDUP(MONTH(SalesDataTable[[#This Row],[Order Date]])/3,0)</f>
        <v>Q3</v>
      </c>
      <c r="W1464" s="6">
        <f>MONTH(SalesDataTable[[#This Row],[Order Date]])</f>
        <v>7</v>
      </c>
      <c r="X1464" s="9" t="str">
        <f>TEXT(SalesDataTable[[#This Row],[Order Date]],"mmm")</f>
        <v>Jul</v>
      </c>
    </row>
    <row r="1465" spans="1:24" ht="15.5">
      <c r="A1465" s="3">
        <v>4243</v>
      </c>
      <c r="B1465" s="4">
        <v>46227</v>
      </c>
      <c r="C1465" s="12">
        <f>YEAR(SalesDataTable[[#This Row],[Order Date]])</f>
        <v>2026</v>
      </c>
      <c r="D1465" s="15" t="str">
        <f>"Q"&amp;ROUNDUP(MONTH(SalesDataTable[[#This Row],[Order Date]])/3,0)</f>
        <v>Q3</v>
      </c>
      <c r="E1465" s="12">
        <f>MONTH(SalesDataTable[[#This Row],[Order Date]])</f>
        <v>7</v>
      </c>
      <c r="F1465" s="12" t="str">
        <f>TEXT(SalesDataTable[[#This Row],[Order Date]], "mmm")</f>
        <v>Jul</v>
      </c>
      <c r="G1465" s="5" t="s">
        <v>6</v>
      </c>
      <c r="H1465" s="5" t="s">
        <v>49</v>
      </c>
      <c r="I1465" s="5" t="s">
        <v>28</v>
      </c>
      <c r="J1465" s="5" t="s">
        <v>3</v>
      </c>
      <c r="K1465" s="5" t="s">
        <v>4</v>
      </c>
      <c r="L1465" s="5" t="s">
        <v>26</v>
      </c>
      <c r="M1465" s="6">
        <v>2</v>
      </c>
      <c r="N1465" s="7">
        <v>40.479999999999997</v>
      </c>
      <c r="O1465" s="8">
        <v>0.05</v>
      </c>
      <c r="P1465" s="7">
        <v>16.93</v>
      </c>
      <c r="Q1465" s="7">
        <f t="shared" si="88"/>
        <v>76.911999999999992</v>
      </c>
      <c r="R1465" s="7">
        <f t="shared" si="89"/>
        <v>33.86</v>
      </c>
      <c r="S1465" s="7">
        <f t="shared" si="90"/>
        <v>43.051999999999992</v>
      </c>
      <c r="T1465" s="9">
        <f t="shared" si="91"/>
        <v>0.5597566049511129</v>
      </c>
      <c r="U1465" s="10">
        <f>YEAR(SalesDataTable[[#This Row],[Order Date]])</f>
        <v>2026</v>
      </c>
      <c r="V1465" s="9" t="str">
        <f>"Q"&amp;ROUNDUP(MONTH(SalesDataTable[[#This Row],[Order Date]])/3,0)</f>
        <v>Q3</v>
      </c>
      <c r="W1465" s="6">
        <f>MONTH(SalesDataTable[[#This Row],[Order Date]])</f>
        <v>7</v>
      </c>
      <c r="X1465" s="9" t="str">
        <f>TEXT(SalesDataTable[[#This Row],[Order Date]],"mmm")</f>
        <v>Jul</v>
      </c>
    </row>
    <row r="1466" spans="1:24" ht="15.5">
      <c r="A1466" s="3">
        <v>4348</v>
      </c>
      <c r="B1466" s="4">
        <v>46227</v>
      </c>
      <c r="C1466" s="12">
        <f>YEAR(SalesDataTable[[#This Row],[Order Date]])</f>
        <v>2026</v>
      </c>
      <c r="D1466" s="15" t="str">
        <f>"Q"&amp;ROUNDUP(MONTH(SalesDataTable[[#This Row],[Order Date]])/3,0)</f>
        <v>Q3</v>
      </c>
      <c r="E1466" s="12">
        <f>MONTH(SalesDataTable[[#This Row],[Order Date]])</f>
        <v>7</v>
      </c>
      <c r="F1466" s="12" t="str">
        <f>TEXT(SalesDataTable[[#This Row],[Order Date]], "mmm")</f>
        <v>Jul</v>
      </c>
      <c r="G1466" s="5" t="s">
        <v>0</v>
      </c>
      <c r="H1466" s="5" t="s">
        <v>1</v>
      </c>
      <c r="I1466" s="5" t="s">
        <v>2</v>
      </c>
      <c r="J1466" s="5" t="s">
        <v>13</v>
      </c>
      <c r="K1466" s="5" t="s">
        <v>4</v>
      </c>
      <c r="L1466" s="5" t="s">
        <v>22</v>
      </c>
      <c r="M1466" s="6">
        <v>4</v>
      </c>
      <c r="N1466" s="7">
        <v>50.09</v>
      </c>
      <c r="O1466" s="8">
        <v>0</v>
      </c>
      <c r="P1466" s="7">
        <v>22.11</v>
      </c>
      <c r="Q1466" s="7">
        <f t="shared" si="88"/>
        <v>200.36</v>
      </c>
      <c r="R1466" s="7">
        <f t="shared" si="89"/>
        <v>88.44</v>
      </c>
      <c r="S1466" s="7">
        <f t="shared" si="90"/>
        <v>111.92000000000002</v>
      </c>
      <c r="T1466" s="9">
        <f t="shared" si="91"/>
        <v>0.55859452984627678</v>
      </c>
      <c r="U1466" s="10">
        <f>YEAR(SalesDataTable[[#This Row],[Order Date]])</f>
        <v>2026</v>
      </c>
      <c r="V1466" s="9" t="str">
        <f>"Q"&amp;ROUNDUP(MONTH(SalesDataTable[[#This Row],[Order Date]])/3,0)</f>
        <v>Q3</v>
      </c>
      <c r="W1466" s="6">
        <f>MONTH(SalesDataTable[[#This Row],[Order Date]])</f>
        <v>7</v>
      </c>
      <c r="X1466" s="9" t="str">
        <f>TEXT(SalesDataTable[[#This Row],[Order Date]],"mmm")</f>
        <v>Jul</v>
      </c>
    </row>
    <row r="1467" spans="1:24" ht="15.5">
      <c r="A1467" s="3">
        <v>4405</v>
      </c>
      <c r="B1467" s="4">
        <v>46227</v>
      </c>
      <c r="C1467" s="12">
        <f>YEAR(SalesDataTable[[#This Row],[Order Date]])</f>
        <v>2026</v>
      </c>
      <c r="D1467" s="15" t="str">
        <f>"Q"&amp;ROUNDUP(MONTH(SalesDataTable[[#This Row],[Order Date]])/3,0)</f>
        <v>Q3</v>
      </c>
      <c r="E1467" s="12">
        <f>MONTH(SalesDataTable[[#This Row],[Order Date]])</f>
        <v>7</v>
      </c>
      <c r="F1467" s="12" t="str">
        <f>TEXT(SalesDataTable[[#This Row],[Order Date]], "mmm")</f>
        <v>Jul</v>
      </c>
      <c r="G1467" s="5" t="s">
        <v>20</v>
      </c>
      <c r="H1467" s="5" t="s">
        <v>33</v>
      </c>
      <c r="I1467" s="5" t="s">
        <v>2</v>
      </c>
      <c r="J1467" s="5" t="s">
        <v>3</v>
      </c>
      <c r="K1467" s="5" t="s">
        <v>9</v>
      </c>
      <c r="L1467" s="5" t="s">
        <v>37</v>
      </c>
      <c r="M1467" s="6">
        <v>1</v>
      </c>
      <c r="N1467" s="7">
        <v>156.54</v>
      </c>
      <c r="O1467" s="8">
        <v>0.1</v>
      </c>
      <c r="P1467" s="7">
        <v>77.38</v>
      </c>
      <c r="Q1467" s="7">
        <f t="shared" si="88"/>
        <v>140.886</v>
      </c>
      <c r="R1467" s="7">
        <f t="shared" si="89"/>
        <v>77.38</v>
      </c>
      <c r="S1467" s="7">
        <f t="shared" si="90"/>
        <v>63.506</v>
      </c>
      <c r="T1467" s="9">
        <f t="shared" si="91"/>
        <v>0.4507616086765186</v>
      </c>
      <c r="U1467" s="10">
        <f>YEAR(SalesDataTable[[#This Row],[Order Date]])</f>
        <v>2026</v>
      </c>
      <c r="V1467" s="9" t="str">
        <f>"Q"&amp;ROUNDUP(MONTH(SalesDataTable[[#This Row],[Order Date]])/3,0)</f>
        <v>Q3</v>
      </c>
      <c r="W1467" s="6">
        <f>MONTH(SalesDataTable[[#This Row],[Order Date]])</f>
        <v>7</v>
      </c>
      <c r="X1467" s="9" t="str">
        <f>TEXT(SalesDataTable[[#This Row],[Order Date]],"mmm")</f>
        <v>Jul</v>
      </c>
    </row>
    <row r="1468" spans="1:24" ht="15.5">
      <c r="A1468" s="3">
        <v>4857</v>
      </c>
      <c r="B1468" s="4">
        <v>46227</v>
      </c>
      <c r="C1468" s="12">
        <f>YEAR(SalesDataTable[[#This Row],[Order Date]])</f>
        <v>2026</v>
      </c>
      <c r="D1468" s="15" t="str">
        <f>"Q"&amp;ROUNDUP(MONTH(SalesDataTable[[#This Row],[Order Date]])/3,0)</f>
        <v>Q3</v>
      </c>
      <c r="E1468" s="12">
        <f>MONTH(SalesDataTable[[#This Row],[Order Date]])</f>
        <v>7</v>
      </c>
      <c r="F1468" s="12" t="str">
        <f>TEXT(SalesDataTable[[#This Row],[Order Date]], "mmm")</f>
        <v>Jul</v>
      </c>
      <c r="G1468" s="5" t="s">
        <v>6</v>
      </c>
      <c r="H1468" s="5" t="s">
        <v>27</v>
      </c>
      <c r="I1468" s="5" t="s">
        <v>19</v>
      </c>
      <c r="J1468" s="5" t="s">
        <v>3</v>
      </c>
      <c r="K1468" s="5" t="s">
        <v>9</v>
      </c>
      <c r="L1468" s="5" t="s">
        <v>37</v>
      </c>
      <c r="M1468" s="6">
        <v>1</v>
      </c>
      <c r="N1468" s="7">
        <v>152.1</v>
      </c>
      <c r="O1468" s="8">
        <v>0.1</v>
      </c>
      <c r="P1468" s="7">
        <v>80.459999999999994</v>
      </c>
      <c r="Q1468" s="7">
        <f t="shared" si="88"/>
        <v>136.88999999999999</v>
      </c>
      <c r="R1468" s="7">
        <f t="shared" si="89"/>
        <v>80.459999999999994</v>
      </c>
      <c r="S1468" s="7">
        <f t="shared" si="90"/>
        <v>56.429999999999993</v>
      </c>
      <c r="T1468" s="9">
        <f t="shared" si="91"/>
        <v>0.41222879684418146</v>
      </c>
      <c r="U1468" s="10">
        <f>YEAR(SalesDataTable[[#This Row],[Order Date]])</f>
        <v>2026</v>
      </c>
      <c r="V1468" s="9" t="str">
        <f>"Q"&amp;ROUNDUP(MONTH(SalesDataTable[[#This Row],[Order Date]])/3,0)</f>
        <v>Q3</v>
      </c>
      <c r="W1468" s="6">
        <f>MONTH(SalesDataTable[[#This Row],[Order Date]])</f>
        <v>7</v>
      </c>
      <c r="X1468" s="9" t="str">
        <f>TEXT(SalesDataTable[[#This Row],[Order Date]],"mmm")</f>
        <v>Jul</v>
      </c>
    </row>
    <row r="1469" spans="1:24" ht="15.5">
      <c r="A1469" s="3">
        <v>87</v>
      </c>
      <c r="B1469" s="4">
        <v>46228</v>
      </c>
      <c r="C1469" s="12">
        <f>YEAR(SalesDataTable[[#This Row],[Order Date]])</f>
        <v>2026</v>
      </c>
      <c r="D1469" s="15" t="str">
        <f>"Q"&amp;ROUNDUP(MONTH(SalesDataTable[[#This Row],[Order Date]])/3,0)</f>
        <v>Q3</v>
      </c>
      <c r="E1469" s="12">
        <f>MONTH(SalesDataTable[[#This Row],[Order Date]])</f>
        <v>7</v>
      </c>
      <c r="F1469" s="12" t="str">
        <f>TEXT(SalesDataTable[[#This Row],[Order Date]], "mmm")</f>
        <v>Jul</v>
      </c>
      <c r="G1469" s="5" t="s">
        <v>6</v>
      </c>
      <c r="H1469" s="5" t="s">
        <v>41</v>
      </c>
      <c r="I1469" s="5" t="s">
        <v>2</v>
      </c>
      <c r="J1469" s="5" t="s">
        <v>3</v>
      </c>
      <c r="K1469" s="5" t="s">
        <v>9</v>
      </c>
      <c r="L1469" s="5" t="s">
        <v>37</v>
      </c>
      <c r="M1469" s="6">
        <v>1</v>
      </c>
      <c r="N1469" s="7">
        <v>155.35</v>
      </c>
      <c r="O1469" s="8">
        <v>0</v>
      </c>
      <c r="P1469" s="7">
        <v>80.47</v>
      </c>
      <c r="Q1469" s="7">
        <f t="shared" si="88"/>
        <v>155.35</v>
      </c>
      <c r="R1469" s="7">
        <f t="shared" si="89"/>
        <v>80.47</v>
      </c>
      <c r="S1469" s="7">
        <f t="shared" si="90"/>
        <v>74.88</v>
      </c>
      <c r="T1469" s="9">
        <f t="shared" si="91"/>
        <v>0.48200836820083681</v>
      </c>
      <c r="U1469" s="10">
        <f>YEAR(SalesDataTable[[#This Row],[Order Date]])</f>
        <v>2026</v>
      </c>
      <c r="V1469" s="9" t="str">
        <f>"Q"&amp;ROUNDUP(MONTH(SalesDataTable[[#This Row],[Order Date]])/3,0)</f>
        <v>Q3</v>
      </c>
      <c r="W1469" s="6">
        <f>MONTH(SalesDataTable[[#This Row],[Order Date]])</f>
        <v>7</v>
      </c>
      <c r="X1469" s="9" t="str">
        <f>TEXT(SalesDataTable[[#This Row],[Order Date]],"mmm")</f>
        <v>Jul</v>
      </c>
    </row>
    <row r="1470" spans="1:24" ht="15.5">
      <c r="A1470" s="3">
        <v>315</v>
      </c>
      <c r="B1470" s="4">
        <v>46228</v>
      </c>
      <c r="C1470" s="12">
        <f>YEAR(SalesDataTable[[#This Row],[Order Date]])</f>
        <v>2026</v>
      </c>
      <c r="D1470" s="15" t="str">
        <f>"Q"&amp;ROUNDUP(MONTH(SalesDataTable[[#This Row],[Order Date]])/3,0)</f>
        <v>Q3</v>
      </c>
      <c r="E1470" s="12">
        <f>MONTH(SalesDataTable[[#This Row],[Order Date]])</f>
        <v>7</v>
      </c>
      <c r="F1470" s="12" t="str">
        <f>TEXT(SalesDataTable[[#This Row],[Order Date]], "mmm")</f>
        <v>Jul</v>
      </c>
      <c r="G1470" s="5" t="s">
        <v>11</v>
      </c>
      <c r="H1470" s="5" t="s">
        <v>18</v>
      </c>
      <c r="I1470" s="5" t="s">
        <v>28</v>
      </c>
      <c r="J1470" s="5" t="s">
        <v>13</v>
      </c>
      <c r="K1470" s="5" t="s">
        <v>4</v>
      </c>
      <c r="L1470" s="5" t="s">
        <v>5</v>
      </c>
      <c r="M1470" s="6">
        <v>1</v>
      </c>
      <c r="N1470" s="7">
        <v>81.13</v>
      </c>
      <c r="O1470" s="8">
        <v>0.05</v>
      </c>
      <c r="P1470" s="7">
        <v>42.41</v>
      </c>
      <c r="Q1470" s="7">
        <f t="shared" si="88"/>
        <v>77.073499999999996</v>
      </c>
      <c r="R1470" s="7">
        <f t="shared" si="89"/>
        <v>42.41</v>
      </c>
      <c r="S1470" s="7">
        <f t="shared" si="90"/>
        <v>34.663499999999999</v>
      </c>
      <c r="T1470" s="9">
        <f t="shared" si="91"/>
        <v>0.44974602165465433</v>
      </c>
      <c r="U1470" s="10">
        <f>YEAR(SalesDataTable[[#This Row],[Order Date]])</f>
        <v>2026</v>
      </c>
      <c r="V1470" s="9" t="str">
        <f>"Q"&amp;ROUNDUP(MONTH(SalesDataTable[[#This Row],[Order Date]])/3,0)</f>
        <v>Q3</v>
      </c>
      <c r="W1470" s="6">
        <f>MONTH(SalesDataTable[[#This Row],[Order Date]])</f>
        <v>7</v>
      </c>
      <c r="X1470" s="9" t="str">
        <f>TEXT(SalesDataTable[[#This Row],[Order Date]],"mmm")</f>
        <v>Jul</v>
      </c>
    </row>
    <row r="1471" spans="1:24" ht="15.5">
      <c r="A1471" s="3">
        <v>970</v>
      </c>
      <c r="B1471" s="4">
        <v>46228</v>
      </c>
      <c r="C1471" s="12">
        <f>YEAR(SalesDataTable[[#This Row],[Order Date]])</f>
        <v>2026</v>
      </c>
      <c r="D1471" s="15" t="str">
        <f>"Q"&amp;ROUNDUP(MONTH(SalesDataTable[[#This Row],[Order Date]])/3,0)</f>
        <v>Q3</v>
      </c>
      <c r="E1471" s="12">
        <f>MONTH(SalesDataTable[[#This Row],[Order Date]])</f>
        <v>7</v>
      </c>
      <c r="F1471" s="12" t="str">
        <f>TEXT(SalesDataTable[[#This Row],[Order Date]], "mmm")</f>
        <v>Jul</v>
      </c>
      <c r="G1471" s="5" t="s">
        <v>6</v>
      </c>
      <c r="H1471" s="5" t="s">
        <v>41</v>
      </c>
      <c r="I1471" s="5" t="s">
        <v>2</v>
      </c>
      <c r="J1471" s="5" t="s">
        <v>13</v>
      </c>
      <c r="K1471" s="5" t="s">
        <v>9</v>
      </c>
      <c r="L1471" s="5" t="s">
        <v>17</v>
      </c>
      <c r="M1471" s="6">
        <v>1</v>
      </c>
      <c r="N1471" s="7">
        <v>145.87</v>
      </c>
      <c r="O1471" s="8">
        <v>0</v>
      </c>
      <c r="P1471" s="7">
        <v>81.430000000000007</v>
      </c>
      <c r="Q1471" s="7">
        <f t="shared" si="88"/>
        <v>145.87</v>
      </c>
      <c r="R1471" s="7">
        <f t="shared" si="89"/>
        <v>81.430000000000007</v>
      </c>
      <c r="S1471" s="7">
        <f t="shared" si="90"/>
        <v>64.44</v>
      </c>
      <c r="T1471" s="9">
        <f t="shared" si="91"/>
        <v>0.44176321382052508</v>
      </c>
      <c r="U1471" s="10">
        <f>YEAR(SalesDataTable[[#This Row],[Order Date]])</f>
        <v>2026</v>
      </c>
      <c r="V1471" s="9" t="str">
        <f>"Q"&amp;ROUNDUP(MONTH(SalesDataTable[[#This Row],[Order Date]])/3,0)</f>
        <v>Q3</v>
      </c>
      <c r="W1471" s="6">
        <f>MONTH(SalesDataTable[[#This Row],[Order Date]])</f>
        <v>7</v>
      </c>
      <c r="X1471" s="9" t="str">
        <f>TEXT(SalesDataTable[[#This Row],[Order Date]],"mmm")</f>
        <v>Jul</v>
      </c>
    </row>
    <row r="1472" spans="1:24" ht="15.5">
      <c r="A1472" s="3">
        <v>1891</v>
      </c>
      <c r="B1472" s="4">
        <v>46228</v>
      </c>
      <c r="C1472" s="12">
        <f>YEAR(SalesDataTable[[#This Row],[Order Date]])</f>
        <v>2026</v>
      </c>
      <c r="D1472" s="15" t="str">
        <f>"Q"&amp;ROUNDUP(MONTH(SalesDataTable[[#This Row],[Order Date]])/3,0)</f>
        <v>Q3</v>
      </c>
      <c r="E1472" s="12">
        <f>MONTH(SalesDataTable[[#This Row],[Order Date]])</f>
        <v>7</v>
      </c>
      <c r="F1472" s="12" t="str">
        <f>TEXT(SalesDataTable[[#This Row],[Order Date]], "mmm")</f>
        <v>Jul</v>
      </c>
      <c r="G1472" s="5" t="s">
        <v>6</v>
      </c>
      <c r="H1472" s="5" t="s">
        <v>43</v>
      </c>
      <c r="I1472" s="5" t="s">
        <v>2</v>
      </c>
      <c r="J1472" s="5" t="s">
        <v>13</v>
      </c>
      <c r="K1472" s="5" t="s">
        <v>9</v>
      </c>
      <c r="L1472" s="5" t="s">
        <v>37</v>
      </c>
      <c r="M1472" s="6">
        <v>6</v>
      </c>
      <c r="N1472" s="7">
        <v>151.88999999999999</v>
      </c>
      <c r="O1472" s="8">
        <v>0.15</v>
      </c>
      <c r="P1472" s="7">
        <v>76.83</v>
      </c>
      <c r="Q1472" s="7">
        <f t="shared" si="88"/>
        <v>774.6389999999999</v>
      </c>
      <c r="R1472" s="7">
        <f t="shared" si="89"/>
        <v>460.98</v>
      </c>
      <c r="S1472" s="7">
        <f t="shared" si="90"/>
        <v>313.65899999999988</v>
      </c>
      <c r="T1472" s="9">
        <f t="shared" si="91"/>
        <v>0.40490989996630677</v>
      </c>
      <c r="U1472" s="10">
        <f>YEAR(SalesDataTable[[#This Row],[Order Date]])</f>
        <v>2026</v>
      </c>
      <c r="V1472" s="9" t="str">
        <f>"Q"&amp;ROUNDUP(MONTH(SalesDataTable[[#This Row],[Order Date]])/3,0)</f>
        <v>Q3</v>
      </c>
      <c r="W1472" s="6">
        <f>MONTH(SalesDataTable[[#This Row],[Order Date]])</f>
        <v>7</v>
      </c>
      <c r="X1472" s="9" t="str">
        <f>TEXT(SalesDataTable[[#This Row],[Order Date]],"mmm")</f>
        <v>Jul</v>
      </c>
    </row>
    <row r="1473" spans="1:24" ht="15.5">
      <c r="A1473" s="3">
        <v>2148</v>
      </c>
      <c r="B1473" s="4">
        <v>46228</v>
      </c>
      <c r="C1473" s="12">
        <f>YEAR(SalesDataTable[[#This Row],[Order Date]])</f>
        <v>2026</v>
      </c>
      <c r="D1473" s="15" t="str">
        <f>"Q"&amp;ROUNDUP(MONTH(SalesDataTable[[#This Row],[Order Date]])/3,0)</f>
        <v>Q3</v>
      </c>
      <c r="E1473" s="12">
        <f>MONTH(SalesDataTable[[#This Row],[Order Date]])</f>
        <v>7</v>
      </c>
      <c r="F1473" s="12" t="str">
        <f>TEXT(SalesDataTable[[#This Row],[Order Date]], "mmm")</f>
        <v>Jul</v>
      </c>
      <c r="G1473" s="5" t="s">
        <v>11</v>
      </c>
      <c r="H1473" s="5" t="s">
        <v>39</v>
      </c>
      <c r="I1473" s="5" t="s">
        <v>2</v>
      </c>
      <c r="J1473" s="5" t="s">
        <v>13</v>
      </c>
      <c r="K1473" s="5" t="s">
        <v>34</v>
      </c>
      <c r="L1473" s="5" t="s">
        <v>35</v>
      </c>
      <c r="M1473" s="6">
        <v>2</v>
      </c>
      <c r="N1473" s="7">
        <v>41.14</v>
      </c>
      <c r="O1473" s="8">
        <v>0.1</v>
      </c>
      <c r="P1473" s="7">
        <v>14.84</v>
      </c>
      <c r="Q1473" s="7">
        <f t="shared" si="88"/>
        <v>74.052000000000007</v>
      </c>
      <c r="R1473" s="7">
        <f t="shared" si="89"/>
        <v>29.68</v>
      </c>
      <c r="S1473" s="7">
        <f t="shared" si="90"/>
        <v>44.372000000000007</v>
      </c>
      <c r="T1473" s="9">
        <f t="shared" si="91"/>
        <v>0.59920056176740677</v>
      </c>
      <c r="U1473" s="10">
        <f>YEAR(SalesDataTable[[#This Row],[Order Date]])</f>
        <v>2026</v>
      </c>
      <c r="V1473" s="9" t="str">
        <f>"Q"&amp;ROUNDUP(MONTH(SalesDataTable[[#This Row],[Order Date]])/3,0)</f>
        <v>Q3</v>
      </c>
      <c r="W1473" s="6">
        <f>MONTH(SalesDataTable[[#This Row],[Order Date]])</f>
        <v>7</v>
      </c>
      <c r="X1473" s="9" t="str">
        <f>TEXT(SalesDataTable[[#This Row],[Order Date]],"mmm")</f>
        <v>Jul</v>
      </c>
    </row>
    <row r="1474" spans="1:24" ht="15.5">
      <c r="A1474" s="3">
        <v>2467</v>
      </c>
      <c r="B1474" s="4">
        <v>46228</v>
      </c>
      <c r="C1474" s="12">
        <f>YEAR(SalesDataTable[[#This Row],[Order Date]])</f>
        <v>2026</v>
      </c>
      <c r="D1474" s="15" t="str">
        <f>"Q"&amp;ROUNDUP(MONTH(SalesDataTable[[#This Row],[Order Date]])/3,0)</f>
        <v>Q3</v>
      </c>
      <c r="E1474" s="12">
        <f>MONTH(SalesDataTable[[#This Row],[Order Date]])</f>
        <v>7</v>
      </c>
      <c r="F1474" s="12" t="str">
        <f>TEXT(SalesDataTable[[#This Row],[Order Date]], "mmm")</f>
        <v>Jul</v>
      </c>
      <c r="G1474" s="5" t="s">
        <v>20</v>
      </c>
      <c r="H1474" s="5" t="s">
        <v>21</v>
      </c>
      <c r="I1474" s="5" t="s">
        <v>19</v>
      </c>
      <c r="J1474" s="5" t="s">
        <v>3</v>
      </c>
      <c r="K1474" s="5" t="s">
        <v>4</v>
      </c>
      <c r="L1474" s="5" t="s">
        <v>22</v>
      </c>
      <c r="M1474" s="6">
        <v>1</v>
      </c>
      <c r="N1474" s="7">
        <v>49.5</v>
      </c>
      <c r="O1474" s="8">
        <v>0</v>
      </c>
      <c r="P1474" s="7">
        <v>21.83</v>
      </c>
      <c r="Q1474" s="7">
        <f t="shared" ref="Q1474:Q1537" si="92">M1474*N1474*(1-O1474)</f>
        <v>49.5</v>
      </c>
      <c r="R1474" s="7">
        <f t="shared" ref="R1474:R1537" si="93">M1474*P1474</f>
        <v>21.83</v>
      </c>
      <c r="S1474" s="7">
        <f t="shared" ref="S1474:S1537" si="94">Q1474-R1474</f>
        <v>27.67</v>
      </c>
      <c r="T1474" s="9">
        <f t="shared" ref="T1474:T1537" si="95">IFERROR(S1474/Q1474,0)</f>
        <v>0.55898989898989904</v>
      </c>
      <c r="U1474" s="10">
        <f>YEAR(SalesDataTable[[#This Row],[Order Date]])</f>
        <v>2026</v>
      </c>
      <c r="V1474" s="9" t="str">
        <f>"Q"&amp;ROUNDUP(MONTH(SalesDataTable[[#This Row],[Order Date]])/3,0)</f>
        <v>Q3</v>
      </c>
      <c r="W1474" s="6">
        <f>MONTH(SalesDataTable[[#This Row],[Order Date]])</f>
        <v>7</v>
      </c>
      <c r="X1474" s="9" t="str">
        <f>TEXT(SalesDataTable[[#This Row],[Order Date]],"mmm")</f>
        <v>Jul</v>
      </c>
    </row>
    <row r="1475" spans="1:24" ht="15.5">
      <c r="A1475" s="3">
        <v>3710</v>
      </c>
      <c r="B1475" s="4">
        <v>46228</v>
      </c>
      <c r="C1475" s="12">
        <f>YEAR(SalesDataTable[[#This Row],[Order Date]])</f>
        <v>2026</v>
      </c>
      <c r="D1475" s="15" t="str">
        <f>"Q"&amp;ROUNDUP(MONTH(SalesDataTable[[#This Row],[Order Date]])/3,0)</f>
        <v>Q3</v>
      </c>
      <c r="E1475" s="12">
        <f>MONTH(SalesDataTable[[#This Row],[Order Date]])</f>
        <v>7</v>
      </c>
      <c r="F1475" s="12" t="str">
        <f>TEXT(SalesDataTable[[#This Row],[Order Date]], "mmm")</f>
        <v>Jul</v>
      </c>
      <c r="G1475" s="5" t="s">
        <v>20</v>
      </c>
      <c r="H1475" s="5" t="s">
        <v>31</v>
      </c>
      <c r="I1475" s="5" t="s">
        <v>2</v>
      </c>
      <c r="J1475" s="5" t="s">
        <v>13</v>
      </c>
      <c r="K1475" s="5" t="s">
        <v>14</v>
      </c>
      <c r="L1475" s="5" t="s">
        <v>32</v>
      </c>
      <c r="M1475" s="6">
        <v>2</v>
      </c>
      <c r="N1475" s="7">
        <v>46.48</v>
      </c>
      <c r="O1475" s="8">
        <v>0.05</v>
      </c>
      <c r="P1475" s="7">
        <v>18.760000000000002</v>
      </c>
      <c r="Q1475" s="7">
        <f t="shared" si="92"/>
        <v>88.311999999999983</v>
      </c>
      <c r="R1475" s="7">
        <f t="shared" si="93"/>
        <v>37.520000000000003</v>
      </c>
      <c r="S1475" s="7">
        <f t="shared" si="94"/>
        <v>50.79199999999998</v>
      </c>
      <c r="T1475" s="9">
        <f t="shared" si="95"/>
        <v>0.57514267596702584</v>
      </c>
      <c r="U1475" s="10">
        <f>YEAR(SalesDataTable[[#This Row],[Order Date]])</f>
        <v>2026</v>
      </c>
      <c r="V1475" s="9" t="str">
        <f>"Q"&amp;ROUNDUP(MONTH(SalesDataTable[[#This Row],[Order Date]])/3,0)</f>
        <v>Q3</v>
      </c>
      <c r="W1475" s="6">
        <f>MONTH(SalesDataTable[[#This Row],[Order Date]])</f>
        <v>7</v>
      </c>
      <c r="X1475" s="9" t="str">
        <f>TEXT(SalesDataTable[[#This Row],[Order Date]],"mmm")</f>
        <v>Jul</v>
      </c>
    </row>
    <row r="1476" spans="1:24" ht="15.5">
      <c r="A1476" s="3">
        <v>3714</v>
      </c>
      <c r="B1476" s="4">
        <v>46228</v>
      </c>
      <c r="C1476" s="12">
        <f>YEAR(SalesDataTable[[#This Row],[Order Date]])</f>
        <v>2026</v>
      </c>
      <c r="D1476" s="15" t="str">
        <f>"Q"&amp;ROUNDUP(MONTH(SalesDataTable[[#This Row],[Order Date]])/3,0)</f>
        <v>Q3</v>
      </c>
      <c r="E1476" s="12">
        <f>MONTH(SalesDataTable[[#This Row],[Order Date]])</f>
        <v>7</v>
      </c>
      <c r="F1476" s="12" t="str">
        <f>TEXT(SalesDataTable[[#This Row],[Order Date]], "mmm")</f>
        <v>Jul</v>
      </c>
      <c r="G1476" s="5" t="s">
        <v>11</v>
      </c>
      <c r="H1476" s="5" t="s">
        <v>12</v>
      </c>
      <c r="I1476" s="5" t="s">
        <v>28</v>
      </c>
      <c r="J1476" s="5" t="s">
        <v>3</v>
      </c>
      <c r="K1476" s="5" t="s">
        <v>14</v>
      </c>
      <c r="L1476" s="5" t="s">
        <v>15</v>
      </c>
      <c r="M1476" s="6">
        <v>1</v>
      </c>
      <c r="N1476" s="7">
        <v>36.909999999999997</v>
      </c>
      <c r="O1476" s="8">
        <v>0</v>
      </c>
      <c r="P1476" s="7">
        <v>13.56</v>
      </c>
      <c r="Q1476" s="7">
        <f t="shared" si="92"/>
        <v>36.909999999999997</v>
      </c>
      <c r="R1476" s="7">
        <f t="shared" si="93"/>
        <v>13.56</v>
      </c>
      <c r="S1476" s="7">
        <f t="shared" si="94"/>
        <v>23.349999999999994</v>
      </c>
      <c r="T1476" s="9">
        <f t="shared" si="95"/>
        <v>0.63261988620969922</v>
      </c>
      <c r="U1476" s="10">
        <f>YEAR(SalesDataTable[[#This Row],[Order Date]])</f>
        <v>2026</v>
      </c>
      <c r="V1476" s="9" t="str">
        <f>"Q"&amp;ROUNDUP(MONTH(SalesDataTable[[#This Row],[Order Date]])/3,0)</f>
        <v>Q3</v>
      </c>
      <c r="W1476" s="6">
        <f>MONTH(SalesDataTable[[#This Row],[Order Date]])</f>
        <v>7</v>
      </c>
      <c r="X1476" s="9" t="str">
        <f>TEXT(SalesDataTable[[#This Row],[Order Date]],"mmm")</f>
        <v>Jul</v>
      </c>
    </row>
    <row r="1477" spans="1:24" ht="15.5">
      <c r="A1477" s="3">
        <v>3893</v>
      </c>
      <c r="B1477" s="4">
        <v>46228</v>
      </c>
      <c r="C1477" s="12">
        <f>YEAR(SalesDataTable[[#This Row],[Order Date]])</f>
        <v>2026</v>
      </c>
      <c r="D1477" s="15" t="str">
        <f>"Q"&amp;ROUNDUP(MONTH(SalesDataTable[[#This Row],[Order Date]])/3,0)</f>
        <v>Q3</v>
      </c>
      <c r="E1477" s="12">
        <f>MONTH(SalesDataTable[[#This Row],[Order Date]])</f>
        <v>7</v>
      </c>
      <c r="F1477" s="12" t="str">
        <f>TEXT(SalesDataTable[[#This Row],[Order Date]], "mmm")</f>
        <v>Jul</v>
      </c>
      <c r="G1477" s="5" t="s">
        <v>0</v>
      </c>
      <c r="H1477" s="5" t="s">
        <v>1</v>
      </c>
      <c r="I1477" s="5" t="s">
        <v>2</v>
      </c>
      <c r="J1477" s="5" t="s">
        <v>3</v>
      </c>
      <c r="K1477" s="5" t="s">
        <v>14</v>
      </c>
      <c r="L1477" s="5" t="s">
        <v>15</v>
      </c>
      <c r="M1477" s="6">
        <v>1</v>
      </c>
      <c r="N1477" s="7">
        <v>35.6</v>
      </c>
      <c r="O1477" s="8">
        <v>0</v>
      </c>
      <c r="P1477" s="7">
        <v>13.91</v>
      </c>
      <c r="Q1477" s="7">
        <f t="shared" si="92"/>
        <v>35.6</v>
      </c>
      <c r="R1477" s="7">
        <f t="shared" si="93"/>
        <v>13.91</v>
      </c>
      <c r="S1477" s="7">
        <f t="shared" si="94"/>
        <v>21.69</v>
      </c>
      <c r="T1477" s="9">
        <f t="shared" si="95"/>
        <v>0.60926966292134832</v>
      </c>
      <c r="U1477" s="10">
        <f>YEAR(SalesDataTable[[#This Row],[Order Date]])</f>
        <v>2026</v>
      </c>
      <c r="V1477" s="9" t="str">
        <f>"Q"&amp;ROUNDUP(MONTH(SalesDataTable[[#This Row],[Order Date]])/3,0)</f>
        <v>Q3</v>
      </c>
      <c r="W1477" s="6">
        <f>MONTH(SalesDataTable[[#This Row],[Order Date]])</f>
        <v>7</v>
      </c>
      <c r="X1477" s="9" t="str">
        <f>TEXT(SalesDataTable[[#This Row],[Order Date]],"mmm")</f>
        <v>Jul</v>
      </c>
    </row>
    <row r="1478" spans="1:24" ht="15.5">
      <c r="A1478" s="3">
        <v>4136</v>
      </c>
      <c r="B1478" s="4">
        <v>46228</v>
      </c>
      <c r="C1478" s="12">
        <f>YEAR(SalesDataTable[[#This Row],[Order Date]])</f>
        <v>2026</v>
      </c>
      <c r="D1478" s="15" t="str">
        <f>"Q"&amp;ROUNDUP(MONTH(SalesDataTable[[#This Row],[Order Date]])/3,0)</f>
        <v>Q3</v>
      </c>
      <c r="E1478" s="12">
        <f>MONTH(SalesDataTable[[#This Row],[Order Date]])</f>
        <v>7</v>
      </c>
      <c r="F1478" s="12" t="str">
        <f>TEXT(SalesDataTable[[#This Row],[Order Date]], "mmm")</f>
        <v>Jul</v>
      </c>
      <c r="G1478" s="5" t="s">
        <v>6</v>
      </c>
      <c r="H1478" s="5" t="s">
        <v>41</v>
      </c>
      <c r="I1478" s="5" t="s">
        <v>19</v>
      </c>
      <c r="J1478" s="5" t="s">
        <v>13</v>
      </c>
      <c r="K1478" s="5" t="s">
        <v>4</v>
      </c>
      <c r="L1478" s="5" t="s">
        <v>5</v>
      </c>
      <c r="M1478" s="6">
        <v>2</v>
      </c>
      <c r="N1478" s="7">
        <v>80.25</v>
      </c>
      <c r="O1478" s="8">
        <v>0.05</v>
      </c>
      <c r="P1478" s="7">
        <v>42.39</v>
      </c>
      <c r="Q1478" s="7">
        <f t="shared" si="92"/>
        <v>152.47499999999999</v>
      </c>
      <c r="R1478" s="7">
        <f t="shared" si="93"/>
        <v>84.78</v>
      </c>
      <c r="S1478" s="7">
        <f t="shared" si="94"/>
        <v>67.694999999999993</v>
      </c>
      <c r="T1478" s="9">
        <f t="shared" si="95"/>
        <v>0.44397442203639936</v>
      </c>
      <c r="U1478" s="10">
        <f>YEAR(SalesDataTable[[#This Row],[Order Date]])</f>
        <v>2026</v>
      </c>
      <c r="V1478" s="9" t="str">
        <f>"Q"&amp;ROUNDUP(MONTH(SalesDataTable[[#This Row],[Order Date]])/3,0)</f>
        <v>Q3</v>
      </c>
      <c r="W1478" s="6">
        <f>MONTH(SalesDataTable[[#This Row],[Order Date]])</f>
        <v>7</v>
      </c>
      <c r="X1478" s="9" t="str">
        <f>TEXT(SalesDataTable[[#This Row],[Order Date]],"mmm")</f>
        <v>Jul</v>
      </c>
    </row>
    <row r="1479" spans="1:24" ht="15.5">
      <c r="A1479" s="3">
        <v>4212</v>
      </c>
      <c r="B1479" s="4">
        <v>46228</v>
      </c>
      <c r="C1479" s="12">
        <f>YEAR(SalesDataTable[[#This Row],[Order Date]])</f>
        <v>2026</v>
      </c>
      <c r="D1479" s="15" t="str">
        <f>"Q"&amp;ROUNDUP(MONTH(SalesDataTable[[#This Row],[Order Date]])/3,0)</f>
        <v>Q3</v>
      </c>
      <c r="E1479" s="12">
        <f>MONTH(SalesDataTable[[#This Row],[Order Date]])</f>
        <v>7</v>
      </c>
      <c r="F1479" s="12" t="str">
        <f>TEXT(SalesDataTable[[#This Row],[Order Date]], "mmm")</f>
        <v>Jul</v>
      </c>
      <c r="G1479" s="5" t="s">
        <v>0</v>
      </c>
      <c r="H1479" s="5" t="s">
        <v>1</v>
      </c>
      <c r="I1479" s="5" t="s">
        <v>28</v>
      </c>
      <c r="J1479" s="5" t="s">
        <v>3</v>
      </c>
      <c r="K1479" s="5" t="s">
        <v>14</v>
      </c>
      <c r="L1479" s="5" t="s">
        <v>32</v>
      </c>
      <c r="M1479" s="6">
        <v>2</v>
      </c>
      <c r="N1479" s="7">
        <v>47.52</v>
      </c>
      <c r="O1479" s="8">
        <v>0.1</v>
      </c>
      <c r="P1479" s="7">
        <v>17.86</v>
      </c>
      <c r="Q1479" s="7">
        <f t="shared" si="92"/>
        <v>85.536000000000001</v>
      </c>
      <c r="R1479" s="7">
        <f t="shared" si="93"/>
        <v>35.72</v>
      </c>
      <c r="S1479" s="7">
        <f t="shared" si="94"/>
        <v>49.816000000000003</v>
      </c>
      <c r="T1479" s="9">
        <f t="shared" si="95"/>
        <v>0.58239805462027683</v>
      </c>
      <c r="U1479" s="10">
        <f>YEAR(SalesDataTable[[#This Row],[Order Date]])</f>
        <v>2026</v>
      </c>
      <c r="V1479" s="9" t="str">
        <f>"Q"&amp;ROUNDUP(MONTH(SalesDataTable[[#This Row],[Order Date]])/3,0)</f>
        <v>Q3</v>
      </c>
      <c r="W1479" s="6">
        <f>MONTH(SalesDataTable[[#This Row],[Order Date]])</f>
        <v>7</v>
      </c>
      <c r="X1479" s="9" t="str">
        <f>TEXT(SalesDataTable[[#This Row],[Order Date]],"mmm")</f>
        <v>Jul</v>
      </c>
    </row>
    <row r="1480" spans="1:24" ht="15.5">
      <c r="A1480" s="3">
        <v>4332</v>
      </c>
      <c r="B1480" s="4">
        <v>46228</v>
      </c>
      <c r="C1480" s="12">
        <f>YEAR(SalesDataTable[[#This Row],[Order Date]])</f>
        <v>2026</v>
      </c>
      <c r="D1480" s="15" t="str">
        <f>"Q"&amp;ROUNDUP(MONTH(SalesDataTable[[#This Row],[Order Date]])/3,0)</f>
        <v>Q3</v>
      </c>
      <c r="E1480" s="12">
        <f>MONTH(SalesDataTable[[#This Row],[Order Date]])</f>
        <v>7</v>
      </c>
      <c r="F1480" s="12" t="str">
        <f>TEXT(SalesDataTable[[#This Row],[Order Date]], "mmm")</f>
        <v>Jul</v>
      </c>
      <c r="G1480" s="5" t="s">
        <v>20</v>
      </c>
      <c r="H1480" s="5" t="s">
        <v>47</v>
      </c>
      <c r="I1480" s="5" t="s">
        <v>2</v>
      </c>
      <c r="J1480" s="5" t="s">
        <v>13</v>
      </c>
      <c r="K1480" s="5" t="s">
        <v>14</v>
      </c>
      <c r="L1480" s="5" t="s">
        <v>48</v>
      </c>
      <c r="M1480" s="6">
        <v>2</v>
      </c>
      <c r="N1480" s="7">
        <v>164.58</v>
      </c>
      <c r="O1480" s="8">
        <v>0.1</v>
      </c>
      <c r="P1480" s="7">
        <v>86.55</v>
      </c>
      <c r="Q1480" s="7">
        <f t="shared" si="92"/>
        <v>296.24400000000003</v>
      </c>
      <c r="R1480" s="7">
        <f t="shared" si="93"/>
        <v>173.1</v>
      </c>
      <c r="S1480" s="7">
        <f t="shared" si="94"/>
        <v>123.14400000000003</v>
      </c>
      <c r="T1480" s="9">
        <f t="shared" si="95"/>
        <v>0.41568436829100341</v>
      </c>
      <c r="U1480" s="10">
        <f>YEAR(SalesDataTable[[#This Row],[Order Date]])</f>
        <v>2026</v>
      </c>
      <c r="V1480" s="9" t="str">
        <f>"Q"&amp;ROUNDUP(MONTH(SalesDataTable[[#This Row],[Order Date]])/3,0)</f>
        <v>Q3</v>
      </c>
      <c r="W1480" s="6">
        <f>MONTH(SalesDataTable[[#This Row],[Order Date]])</f>
        <v>7</v>
      </c>
      <c r="X1480" s="9" t="str">
        <f>TEXT(SalesDataTable[[#This Row],[Order Date]],"mmm")</f>
        <v>Jul</v>
      </c>
    </row>
    <row r="1481" spans="1:24" ht="15.5">
      <c r="A1481" s="3">
        <v>702</v>
      </c>
      <c r="B1481" s="4">
        <v>46229</v>
      </c>
      <c r="C1481" s="12">
        <f>YEAR(SalesDataTable[[#This Row],[Order Date]])</f>
        <v>2026</v>
      </c>
      <c r="D1481" s="15" t="str">
        <f>"Q"&amp;ROUNDUP(MONTH(SalesDataTable[[#This Row],[Order Date]])/3,0)</f>
        <v>Q3</v>
      </c>
      <c r="E1481" s="12">
        <f>MONTH(SalesDataTable[[#This Row],[Order Date]])</f>
        <v>7</v>
      </c>
      <c r="F1481" s="12" t="str">
        <f>TEXT(SalesDataTable[[#This Row],[Order Date]], "mmm")</f>
        <v>Jul</v>
      </c>
      <c r="G1481" s="5" t="s">
        <v>0</v>
      </c>
      <c r="H1481" s="5" t="s">
        <v>36</v>
      </c>
      <c r="I1481" s="5" t="s">
        <v>2</v>
      </c>
      <c r="J1481" s="5" t="s">
        <v>13</v>
      </c>
      <c r="K1481" s="5" t="s">
        <v>4</v>
      </c>
      <c r="L1481" s="5" t="s">
        <v>26</v>
      </c>
      <c r="M1481" s="6">
        <v>1</v>
      </c>
      <c r="N1481" s="7">
        <v>39.99</v>
      </c>
      <c r="O1481" s="8">
        <v>0.05</v>
      </c>
      <c r="P1481" s="7">
        <v>16.739999999999998</v>
      </c>
      <c r="Q1481" s="7">
        <f t="shared" si="92"/>
        <v>37.990499999999997</v>
      </c>
      <c r="R1481" s="7">
        <f t="shared" si="93"/>
        <v>16.739999999999998</v>
      </c>
      <c r="S1481" s="7">
        <f t="shared" si="94"/>
        <v>21.250499999999999</v>
      </c>
      <c r="T1481" s="9">
        <f t="shared" si="95"/>
        <v>0.55936352509179932</v>
      </c>
      <c r="U1481" s="10">
        <f>YEAR(SalesDataTable[[#This Row],[Order Date]])</f>
        <v>2026</v>
      </c>
      <c r="V1481" s="9" t="str">
        <f>"Q"&amp;ROUNDUP(MONTH(SalesDataTable[[#This Row],[Order Date]])/3,0)</f>
        <v>Q3</v>
      </c>
      <c r="W1481" s="6">
        <f>MONTH(SalesDataTable[[#This Row],[Order Date]])</f>
        <v>7</v>
      </c>
      <c r="X1481" s="9" t="str">
        <f>TEXT(SalesDataTable[[#This Row],[Order Date]],"mmm")</f>
        <v>Jul</v>
      </c>
    </row>
    <row r="1482" spans="1:24" ht="15.5">
      <c r="A1482" s="3">
        <v>1223</v>
      </c>
      <c r="B1482" s="4">
        <v>46229</v>
      </c>
      <c r="C1482" s="12">
        <f>YEAR(SalesDataTable[[#This Row],[Order Date]])</f>
        <v>2026</v>
      </c>
      <c r="D1482" s="15" t="str">
        <f>"Q"&amp;ROUNDUP(MONTH(SalesDataTable[[#This Row],[Order Date]])/3,0)</f>
        <v>Q3</v>
      </c>
      <c r="E1482" s="12">
        <f>MONTH(SalesDataTable[[#This Row],[Order Date]])</f>
        <v>7</v>
      </c>
      <c r="F1482" s="12" t="str">
        <f>TEXT(SalesDataTable[[#This Row],[Order Date]], "mmm")</f>
        <v>Jul</v>
      </c>
      <c r="G1482" s="5" t="s">
        <v>6</v>
      </c>
      <c r="H1482" s="5" t="s">
        <v>43</v>
      </c>
      <c r="I1482" s="5" t="s">
        <v>19</v>
      </c>
      <c r="J1482" s="5" t="s">
        <v>13</v>
      </c>
      <c r="K1482" s="5" t="s">
        <v>9</v>
      </c>
      <c r="L1482" s="5" t="s">
        <v>17</v>
      </c>
      <c r="M1482" s="6">
        <v>1</v>
      </c>
      <c r="N1482" s="7">
        <v>140.44</v>
      </c>
      <c r="O1482" s="8">
        <v>0</v>
      </c>
      <c r="P1482" s="7">
        <v>77.08</v>
      </c>
      <c r="Q1482" s="7">
        <f t="shared" si="92"/>
        <v>140.44</v>
      </c>
      <c r="R1482" s="7">
        <f t="shared" si="93"/>
        <v>77.08</v>
      </c>
      <c r="S1482" s="7">
        <f t="shared" si="94"/>
        <v>63.36</v>
      </c>
      <c r="T1482" s="9">
        <f t="shared" si="95"/>
        <v>0.45115351751637711</v>
      </c>
      <c r="U1482" s="10">
        <f>YEAR(SalesDataTable[[#This Row],[Order Date]])</f>
        <v>2026</v>
      </c>
      <c r="V1482" s="9" t="str">
        <f>"Q"&amp;ROUNDUP(MONTH(SalesDataTable[[#This Row],[Order Date]])/3,0)</f>
        <v>Q3</v>
      </c>
      <c r="W1482" s="6">
        <f>MONTH(SalesDataTable[[#This Row],[Order Date]])</f>
        <v>7</v>
      </c>
      <c r="X1482" s="9" t="str">
        <f>TEXT(SalesDataTable[[#This Row],[Order Date]],"mmm")</f>
        <v>Jul</v>
      </c>
    </row>
    <row r="1483" spans="1:24" ht="15.5">
      <c r="A1483" s="3">
        <v>1370</v>
      </c>
      <c r="B1483" s="4">
        <v>46229</v>
      </c>
      <c r="C1483" s="12">
        <f>YEAR(SalesDataTable[[#This Row],[Order Date]])</f>
        <v>2026</v>
      </c>
      <c r="D1483" s="15" t="str">
        <f>"Q"&amp;ROUNDUP(MONTH(SalesDataTable[[#This Row],[Order Date]])/3,0)</f>
        <v>Q3</v>
      </c>
      <c r="E1483" s="12">
        <f>MONTH(SalesDataTable[[#This Row],[Order Date]])</f>
        <v>7</v>
      </c>
      <c r="F1483" s="12" t="str">
        <f>TEXT(SalesDataTable[[#This Row],[Order Date]], "mmm")</f>
        <v>Jul</v>
      </c>
      <c r="G1483" s="5" t="s">
        <v>11</v>
      </c>
      <c r="H1483" s="5" t="s">
        <v>39</v>
      </c>
      <c r="I1483" s="5" t="s">
        <v>28</v>
      </c>
      <c r="J1483" s="5" t="s">
        <v>13</v>
      </c>
      <c r="K1483" s="5" t="s">
        <v>34</v>
      </c>
      <c r="L1483" s="5" t="s">
        <v>38</v>
      </c>
      <c r="M1483" s="6">
        <v>2</v>
      </c>
      <c r="N1483" s="7">
        <v>123.73</v>
      </c>
      <c r="O1483" s="8">
        <v>0.05</v>
      </c>
      <c r="P1483" s="7">
        <v>68.22</v>
      </c>
      <c r="Q1483" s="7">
        <f t="shared" si="92"/>
        <v>235.08699999999999</v>
      </c>
      <c r="R1483" s="7">
        <f t="shared" si="93"/>
        <v>136.44</v>
      </c>
      <c r="S1483" s="7">
        <f t="shared" si="94"/>
        <v>98.646999999999991</v>
      </c>
      <c r="T1483" s="9">
        <f t="shared" si="95"/>
        <v>0.41961911973014243</v>
      </c>
      <c r="U1483" s="10">
        <f>YEAR(SalesDataTable[[#This Row],[Order Date]])</f>
        <v>2026</v>
      </c>
      <c r="V1483" s="9" t="str">
        <f>"Q"&amp;ROUNDUP(MONTH(SalesDataTable[[#This Row],[Order Date]])/3,0)</f>
        <v>Q3</v>
      </c>
      <c r="W1483" s="6">
        <f>MONTH(SalesDataTable[[#This Row],[Order Date]])</f>
        <v>7</v>
      </c>
      <c r="X1483" s="9" t="str">
        <f>TEXT(SalesDataTable[[#This Row],[Order Date]],"mmm")</f>
        <v>Jul</v>
      </c>
    </row>
    <row r="1484" spans="1:24" ht="15.5">
      <c r="A1484" s="3">
        <v>3476</v>
      </c>
      <c r="B1484" s="4">
        <v>46229</v>
      </c>
      <c r="C1484" s="12">
        <f>YEAR(SalesDataTable[[#This Row],[Order Date]])</f>
        <v>2026</v>
      </c>
      <c r="D1484" s="15" t="str">
        <f>"Q"&amp;ROUNDUP(MONTH(SalesDataTable[[#This Row],[Order Date]])/3,0)</f>
        <v>Q3</v>
      </c>
      <c r="E1484" s="12">
        <f>MONTH(SalesDataTable[[#This Row],[Order Date]])</f>
        <v>7</v>
      </c>
      <c r="F1484" s="12" t="str">
        <f>TEXT(SalesDataTable[[#This Row],[Order Date]], "mmm")</f>
        <v>Jul</v>
      </c>
      <c r="G1484" s="5" t="s">
        <v>20</v>
      </c>
      <c r="H1484" s="5" t="s">
        <v>47</v>
      </c>
      <c r="I1484" s="5" t="s">
        <v>8</v>
      </c>
      <c r="J1484" s="5" t="s">
        <v>13</v>
      </c>
      <c r="K1484" s="5" t="s">
        <v>14</v>
      </c>
      <c r="L1484" s="5" t="s">
        <v>44</v>
      </c>
      <c r="M1484" s="6">
        <v>3</v>
      </c>
      <c r="N1484" s="7">
        <v>132.68</v>
      </c>
      <c r="O1484" s="8">
        <v>0.15</v>
      </c>
      <c r="P1484" s="7">
        <v>67.38</v>
      </c>
      <c r="Q1484" s="7">
        <f t="shared" si="92"/>
        <v>338.334</v>
      </c>
      <c r="R1484" s="7">
        <f t="shared" si="93"/>
        <v>202.14</v>
      </c>
      <c r="S1484" s="7">
        <f t="shared" si="94"/>
        <v>136.19400000000002</v>
      </c>
      <c r="T1484" s="9">
        <f t="shared" si="95"/>
        <v>0.40254304917625783</v>
      </c>
      <c r="U1484" s="10">
        <f>YEAR(SalesDataTable[[#This Row],[Order Date]])</f>
        <v>2026</v>
      </c>
      <c r="V1484" s="9" t="str">
        <f>"Q"&amp;ROUNDUP(MONTH(SalesDataTable[[#This Row],[Order Date]])/3,0)</f>
        <v>Q3</v>
      </c>
      <c r="W1484" s="6">
        <f>MONTH(SalesDataTable[[#This Row],[Order Date]])</f>
        <v>7</v>
      </c>
      <c r="X1484" s="9" t="str">
        <f>TEXT(SalesDataTable[[#This Row],[Order Date]],"mmm")</f>
        <v>Jul</v>
      </c>
    </row>
    <row r="1485" spans="1:24" ht="15.5">
      <c r="A1485" s="3">
        <v>4066</v>
      </c>
      <c r="B1485" s="4">
        <v>46229</v>
      </c>
      <c r="C1485" s="12">
        <f>YEAR(SalesDataTable[[#This Row],[Order Date]])</f>
        <v>2026</v>
      </c>
      <c r="D1485" s="15" t="str">
        <f>"Q"&amp;ROUNDUP(MONTH(SalesDataTable[[#This Row],[Order Date]])/3,0)</f>
        <v>Q3</v>
      </c>
      <c r="E1485" s="12">
        <f>MONTH(SalesDataTable[[#This Row],[Order Date]])</f>
        <v>7</v>
      </c>
      <c r="F1485" s="12" t="str">
        <f>TEXT(SalesDataTable[[#This Row],[Order Date]], "mmm")</f>
        <v>Jul</v>
      </c>
      <c r="G1485" s="5" t="s">
        <v>20</v>
      </c>
      <c r="H1485" s="5" t="s">
        <v>31</v>
      </c>
      <c r="I1485" s="5" t="s">
        <v>19</v>
      </c>
      <c r="J1485" s="5" t="s">
        <v>13</v>
      </c>
      <c r="K1485" s="5" t="s">
        <v>34</v>
      </c>
      <c r="L1485" s="5" t="s">
        <v>42</v>
      </c>
      <c r="M1485" s="6">
        <v>1</v>
      </c>
      <c r="N1485" s="7">
        <v>35.479999999999997</v>
      </c>
      <c r="O1485" s="8">
        <v>0.05</v>
      </c>
      <c r="P1485" s="7">
        <v>14.15</v>
      </c>
      <c r="Q1485" s="7">
        <f t="shared" si="92"/>
        <v>33.705999999999996</v>
      </c>
      <c r="R1485" s="7">
        <f t="shared" si="93"/>
        <v>14.15</v>
      </c>
      <c r="S1485" s="7">
        <f t="shared" si="94"/>
        <v>19.555999999999997</v>
      </c>
      <c r="T1485" s="9">
        <f t="shared" si="95"/>
        <v>0.58019343737020113</v>
      </c>
      <c r="U1485" s="10">
        <f>YEAR(SalesDataTable[[#This Row],[Order Date]])</f>
        <v>2026</v>
      </c>
      <c r="V1485" s="9" t="str">
        <f>"Q"&amp;ROUNDUP(MONTH(SalesDataTable[[#This Row],[Order Date]])/3,0)</f>
        <v>Q3</v>
      </c>
      <c r="W1485" s="6">
        <f>MONTH(SalesDataTable[[#This Row],[Order Date]])</f>
        <v>7</v>
      </c>
      <c r="X1485" s="9" t="str">
        <f>TEXT(SalesDataTable[[#This Row],[Order Date]],"mmm")</f>
        <v>Jul</v>
      </c>
    </row>
    <row r="1486" spans="1:24" ht="15.5">
      <c r="A1486" s="3">
        <v>4153</v>
      </c>
      <c r="B1486" s="4">
        <v>46229</v>
      </c>
      <c r="C1486" s="12">
        <f>YEAR(SalesDataTable[[#This Row],[Order Date]])</f>
        <v>2026</v>
      </c>
      <c r="D1486" s="15" t="str">
        <f>"Q"&amp;ROUNDUP(MONTH(SalesDataTable[[#This Row],[Order Date]])/3,0)</f>
        <v>Q3</v>
      </c>
      <c r="E1486" s="12">
        <f>MONTH(SalesDataTable[[#This Row],[Order Date]])</f>
        <v>7</v>
      </c>
      <c r="F1486" s="12" t="str">
        <f>TEXT(SalesDataTable[[#This Row],[Order Date]], "mmm")</f>
        <v>Jul</v>
      </c>
      <c r="G1486" s="5" t="s">
        <v>20</v>
      </c>
      <c r="H1486" s="5" t="s">
        <v>31</v>
      </c>
      <c r="I1486" s="5" t="s">
        <v>2</v>
      </c>
      <c r="J1486" s="5" t="s">
        <v>16</v>
      </c>
      <c r="K1486" s="5" t="s">
        <v>14</v>
      </c>
      <c r="L1486" s="5" t="s">
        <v>44</v>
      </c>
      <c r="M1486" s="6">
        <v>3</v>
      </c>
      <c r="N1486" s="7">
        <v>134.63</v>
      </c>
      <c r="O1486" s="8">
        <v>0</v>
      </c>
      <c r="P1486" s="7">
        <v>67.2</v>
      </c>
      <c r="Q1486" s="7">
        <f t="shared" si="92"/>
        <v>403.89</v>
      </c>
      <c r="R1486" s="7">
        <f t="shared" si="93"/>
        <v>201.60000000000002</v>
      </c>
      <c r="S1486" s="7">
        <f t="shared" si="94"/>
        <v>202.28999999999996</v>
      </c>
      <c r="T1486" s="9">
        <f t="shared" si="95"/>
        <v>0.50085419297333422</v>
      </c>
      <c r="U1486" s="10">
        <f>YEAR(SalesDataTable[[#This Row],[Order Date]])</f>
        <v>2026</v>
      </c>
      <c r="V1486" s="9" t="str">
        <f>"Q"&amp;ROUNDUP(MONTH(SalesDataTable[[#This Row],[Order Date]])/3,0)</f>
        <v>Q3</v>
      </c>
      <c r="W1486" s="6">
        <f>MONTH(SalesDataTable[[#This Row],[Order Date]])</f>
        <v>7</v>
      </c>
      <c r="X1486" s="9" t="str">
        <f>TEXT(SalesDataTable[[#This Row],[Order Date]],"mmm")</f>
        <v>Jul</v>
      </c>
    </row>
    <row r="1487" spans="1:24" ht="15.5">
      <c r="A1487" s="3">
        <v>379</v>
      </c>
      <c r="B1487" s="4">
        <v>46230</v>
      </c>
      <c r="C1487" s="12">
        <f>YEAR(SalesDataTable[[#This Row],[Order Date]])</f>
        <v>2026</v>
      </c>
      <c r="D1487" s="15" t="str">
        <f>"Q"&amp;ROUNDUP(MONTH(SalesDataTable[[#This Row],[Order Date]])/3,0)</f>
        <v>Q3</v>
      </c>
      <c r="E1487" s="12">
        <f>MONTH(SalesDataTable[[#This Row],[Order Date]])</f>
        <v>7</v>
      </c>
      <c r="F1487" s="12" t="str">
        <f>TEXT(SalesDataTable[[#This Row],[Order Date]], "mmm")</f>
        <v>Jul</v>
      </c>
      <c r="G1487" s="5" t="s">
        <v>0</v>
      </c>
      <c r="H1487" s="5" t="s">
        <v>36</v>
      </c>
      <c r="I1487" s="5" t="s">
        <v>28</v>
      </c>
      <c r="J1487" s="5" t="s">
        <v>13</v>
      </c>
      <c r="K1487" s="5" t="s">
        <v>9</v>
      </c>
      <c r="L1487" s="5" t="s">
        <v>46</v>
      </c>
      <c r="M1487" s="6">
        <v>3</v>
      </c>
      <c r="N1487" s="7">
        <v>72.03</v>
      </c>
      <c r="O1487" s="8">
        <v>0</v>
      </c>
      <c r="P1487" s="7">
        <v>32.46</v>
      </c>
      <c r="Q1487" s="7">
        <f t="shared" si="92"/>
        <v>216.09</v>
      </c>
      <c r="R1487" s="7">
        <f t="shared" si="93"/>
        <v>97.38</v>
      </c>
      <c r="S1487" s="7">
        <f t="shared" si="94"/>
        <v>118.71000000000001</v>
      </c>
      <c r="T1487" s="9">
        <f t="shared" si="95"/>
        <v>0.54935443565181175</v>
      </c>
      <c r="U1487" s="10">
        <f>YEAR(SalesDataTable[[#This Row],[Order Date]])</f>
        <v>2026</v>
      </c>
      <c r="V1487" s="9" t="str">
        <f>"Q"&amp;ROUNDUP(MONTH(SalesDataTable[[#This Row],[Order Date]])/3,0)</f>
        <v>Q3</v>
      </c>
      <c r="W1487" s="6">
        <f>MONTH(SalesDataTable[[#This Row],[Order Date]])</f>
        <v>7</v>
      </c>
      <c r="X1487" s="9" t="str">
        <f>TEXT(SalesDataTable[[#This Row],[Order Date]],"mmm")</f>
        <v>Jul</v>
      </c>
    </row>
    <row r="1488" spans="1:24" ht="15.5">
      <c r="A1488" s="3">
        <v>820</v>
      </c>
      <c r="B1488" s="4">
        <v>46230</v>
      </c>
      <c r="C1488" s="12">
        <f>YEAR(SalesDataTable[[#This Row],[Order Date]])</f>
        <v>2026</v>
      </c>
      <c r="D1488" s="15" t="str">
        <f>"Q"&amp;ROUNDUP(MONTH(SalesDataTable[[#This Row],[Order Date]])/3,0)</f>
        <v>Q3</v>
      </c>
      <c r="E1488" s="12">
        <f>MONTH(SalesDataTable[[#This Row],[Order Date]])</f>
        <v>7</v>
      </c>
      <c r="F1488" s="12" t="str">
        <f>TEXT(SalesDataTable[[#This Row],[Order Date]], "mmm")</f>
        <v>Jul</v>
      </c>
      <c r="G1488" s="5" t="s">
        <v>20</v>
      </c>
      <c r="H1488" s="5" t="s">
        <v>31</v>
      </c>
      <c r="I1488" s="5" t="s">
        <v>28</v>
      </c>
      <c r="J1488" s="5" t="s">
        <v>3</v>
      </c>
      <c r="K1488" s="5" t="s">
        <v>34</v>
      </c>
      <c r="L1488" s="5" t="s">
        <v>35</v>
      </c>
      <c r="M1488" s="6">
        <v>1</v>
      </c>
      <c r="N1488" s="7">
        <v>40.24</v>
      </c>
      <c r="O1488" s="8">
        <v>0</v>
      </c>
      <c r="P1488" s="7">
        <v>15.05</v>
      </c>
      <c r="Q1488" s="7">
        <f t="shared" si="92"/>
        <v>40.24</v>
      </c>
      <c r="R1488" s="7">
        <f t="shared" si="93"/>
        <v>15.05</v>
      </c>
      <c r="S1488" s="7">
        <f t="shared" si="94"/>
        <v>25.19</v>
      </c>
      <c r="T1488" s="9">
        <f t="shared" si="95"/>
        <v>0.62599403578528823</v>
      </c>
      <c r="U1488" s="10">
        <f>YEAR(SalesDataTable[[#This Row],[Order Date]])</f>
        <v>2026</v>
      </c>
      <c r="V1488" s="9" t="str">
        <f>"Q"&amp;ROUNDUP(MONTH(SalesDataTable[[#This Row],[Order Date]])/3,0)</f>
        <v>Q3</v>
      </c>
      <c r="W1488" s="6">
        <f>MONTH(SalesDataTable[[#This Row],[Order Date]])</f>
        <v>7</v>
      </c>
      <c r="X1488" s="9" t="str">
        <f>TEXT(SalesDataTable[[#This Row],[Order Date]],"mmm")</f>
        <v>Jul</v>
      </c>
    </row>
    <row r="1489" spans="1:24" ht="15.5">
      <c r="A1489" s="3">
        <v>2003</v>
      </c>
      <c r="B1489" s="4">
        <v>46230</v>
      </c>
      <c r="C1489" s="12">
        <f>YEAR(SalesDataTable[[#This Row],[Order Date]])</f>
        <v>2026</v>
      </c>
      <c r="D1489" s="15" t="str">
        <f>"Q"&amp;ROUNDUP(MONTH(SalesDataTable[[#This Row],[Order Date]])/3,0)</f>
        <v>Q3</v>
      </c>
      <c r="E1489" s="12">
        <f>MONTH(SalesDataTable[[#This Row],[Order Date]])</f>
        <v>7</v>
      </c>
      <c r="F1489" s="12" t="str">
        <f>TEXT(SalesDataTable[[#This Row],[Order Date]], "mmm")</f>
        <v>Jul</v>
      </c>
      <c r="G1489" s="5" t="s">
        <v>11</v>
      </c>
      <c r="H1489" s="5" t="s">
        <v>25</v>
      </c>
      <c r="I1489" s="5" t="s">
        <v>19</v>
      </c>
      <c r="J1489" s="5" t="s">
        <v>3</v>
      </c>
      <c r="K1489" s="5" t="s">
        <v>14</v>
      </c>
      <c r="L1489" s="5" t="s">
        <v>15</v>
      </c>
      <c r="M1489" s="6">
        <v>1</v>
      </c>
      <c r="N1489" s="7">
        <v>36.14</v>
      </c>
      <c r="O1489" s="8">
        <v>0</v>
      </c>
      <c r="P1489" s="7">
        <v>13.52</v>
      </c>
      <c r="Q1489" s="7">
        <f t="shared" si="92"/>
        <v>36.14</v>
      </c>
      <c r="R1489" s="7">
        <f t="shared" si="93"/>
        <v>13.52</v>
      </c>
      <c r="S1489" s="7">
        <f t="shared" si="94"/>
        <v>22.62</v>
      </c>
      <c r="T1489" s="9">
        <f t="shared" si="95"/>
        <v>0.62589928057553956</v>
      </c>
      <c r="U1489" s="10">
        <f>YEAR(SalesDataTable[[#This Row],[Order Date]])</f>
        <v>2026</v>
      </c>
      <c r="V1489" s="9" t="str">
        <f>"Q"&amp;ROUNDUP(MONTH(SalesDataTable[[#This Row],[Order Date]])/3,0)</f>
        <v>Q3</v>
      </c>
      <c r="W1489" s="6">
        <f>MONTH(SalesDataTable[[#This Row],[Order Date]])</f>
        <v>7</v>
      </c>
      <c r="X1489" s="9" t="str">
        <f>TEXT(SalesDataTable[[#This Row],[Order Date]],"mmm")</f>
        <v>Jul</v>
      </c>
    </row>
    <row r="1490" spans="1:24" ht="15.5">
      <c r="A1490" s="3">
        <v>2682</v>
      </c>
      <c r="B1490" s="4">
        <v>46230</v>
      </c>
      <c r="C1490" s="12">
        <f>YEAR(SalesDataTable[[#This Row],[Order Date]])</f>
        <v>2026</v>
      </c>
      <c r="D1490" s="15" t="str">
        <f>"Q"&amp;ROUNDUP(MONTH(SalesDataTable[[#This Row],[Order Date]])/3,0)</f>
        <v>Q3</v>
      </c>
      <c r="E1490" s="12">
        <f>MONTH(SalesDataTable[[#This Row],[Order Date]])</f>
        <v>7</v>
      </c>
      <c r="F1490" s="12" t="str">
        <f>TEXT(SalesDataTable[[#This Row],[Order Date]], "mmm")</f>
        <v>Jul</v>
      </c>
      <c r="G1490" s="5" t="s">
        <v>6</v>
      </c>
      <c r="H1490" s="5" t="s">
        <v>41</v>
      </c>
      <c r="I1490" s="5" t="s">
        <v>2</v>
      </c>
      <c r="J1490" s="5" t="s">
        <v>13</v>
      </c>
      <c r="K1490" s="5" t="s">
        <v>34</v>
      </c>
      <c r="L1490" s="5" t="s">
        <v>35</v>
      </c>
      <c r="M1490" s="6">
        <v>2</v>
      </c>
      <c r="N1490" s="7">
        <v>40.22</v>
      </c>
      <c r="O1490" s="8">
        <v>0.05</v>
      </c>
      <c r="P1490" s="7">
        <v>14.72</v>
      </c>
      <c r="Q1490" s="7">
        <f t="shared" si="92"/>
        <v>76.417999999999992</v>
      </c>
      <c r="R1490" s="7">
        <f t="shared" si="93"/>
        <v>29.44</v>
      </c>
      <c r="S1490" s="7">
        <f t="shared" si="94"/>
        <v>46.977999999999994</v>
      </c>
      <c r="T1490" s="9">
        <f t="shared" si="95"/>
        <v>0.61475045146431473</v>
      </c>
      <c r="U1490" s="10">
        <f>YEAR(SalesDataTable[[#This Row],[Order Date]])</f>
        <v>2026</v>
      </c>
      <c r="V1490" s="9" t="str">
        <f>"Q"&amp;ROUNDUP(MONTH(SalesDataTable[[#This Row],[Order Date]])/3,0)</f>
        <v>Q3</v>
      </c>
      <c r="W1490" s="6">
        <f>MONTH(SalesDataTable[[#This Row],[Order Date]])</f>
        <v>7</v>
      </c>
      <c r="X1490" s="9" t="str">
        <f>TEXT(SalesDataTable[[#This Row],[Order Date]],"mmm")</f>
        <v>Jul</v>
      </c>
    </row>
    <row r="1491" spans="1:24" ht="15.5">
      <c r="A1491" s="3">
        <v>3860</v>
      </c>
      <c r="B1491" s="4">
        <v>46230</v>
      </c>
      <c r="C1491" s="12">
        <f>YEAR(SalesDataTable[[#This Row],[Order Date]])</f>
        <v>2026</v>
      </c>
      <c r="D1491" s="15" t="str">
        <f>"Q"&amp;ROUNDUP(MONTH(SalesDataTable[[#This Row],[Order Date]])/3,0)</f>
        <v>Q3</v>
      </c>
      <c r="E1491" s="12">
        <f>MONTH(SalesDataTable[[#This Row],[Order Date]])</f>
        <v>7</v>
      </c>
      <c r="F1491" s="12" t="str">
        <f>TEXT(SalesDataTable[[#This Row],[Order Date]], "mmm")</f>
        <v>Jul</v>
      </c>
      <c r="G1491" s="5" t="s">
        <v>20</v>
      </c>
      <c r="H1491" s="5" t="s">
        <v>31</v>
      </c>
      <c r="I1491" s="5" t="s">
        <v>2</v>
      </c>
      <c r="J1491" s="5" t="s">
        <v>3</v>
      </c>
      <c r="K1491" s="5" t="s">
        <v>34</v>
      </c>
      <c r="L1491" s="5" t="s">
        <v>42</v>
      </c>
      <c r="M1491" s="6">
        <v>3</v>
      </c>
      <c r="N1491" s="7">
        <v>37.130000000000003</v>
      </c>
      <c r="O1491" s="8">
        <v>0.05</v>
      </c>
      <c r="P1491" s="7">
        <v>14.29</v>
      </c>
      <c r="Q1491" s="7">
        <f t="shared" si="92"/>
        <v>105.82050000000001</v>
      </c>
      <c r="R1491" s="7">
        <f t="shared" si="93"/>
        <v>42.87</v>
      </c>
      <c r="S1491" s="7">
        <f t="shared" si="94"/>
        <v>62.950500000000012</v>
      </c>
      <c r="T1491" s="9">
        <f t="shared" si="95"/>
        <v>0.59488000907196625</v>
      </c>
      <c r="U1491" s="10">
        <f>YEAR(SalesDataTable[[#This Row],[Order Date]])</f>
        <v>2026</v>
      </c>
      <c r="V1491" s="9" t="str">
        <f>"Q"&amp;ROUNDUP(MONTH(SalesDataTable[[#This Row],[Order Date]])/3,0)</f>
        <v>Q3</v>
      </c>
      <c r="W1491" s="6">
        <f>MONTH(SalesDataTable[[#This Row],[Order Date]])</f>
        <v>7</v>
      </c>
      <c r="X1491" s="9" t="str">
        <f>TEXT(SalesDataTable[[#This Row],[Order Date]],"mmm")</f>
        <v>Jul</v>
      </c>
    </row>
    <row r="1492" spans="1:24" ht="15.5">
      <c r="A1492" s="3">
        <v>4063</v>
      </c>
      <c r="B1492" s="4">
        <v>46230</v>
      </c>
      <c r="C1492" s="12">
        <f>YEAR(SalesDataTable[[#This Row],[Order Date]])</f>
        <v>2026</v>
      </c>
      <c r="D1492" s="15" t="str">
        <f>"Q"&amp;ROUNDUP(MONTH(SalesDataTable[[#This Row],[Order Date]])/3,0)</f>
        <v>Q3</v>
      </c>
      <c r="E1492" s="12">
        <f>MONTH(SalesDataTable[[#This Row],[Order Date]])</f>
        <v>7</v>
      </c>
      <c r="F1492" s="12" t="str">
        <f>TEXT(SalesDataTable[[#This Row],[Order Date]], "mmm")</f>
        <v>Jul</v>
      </c>
      <c r="G1492" s="5" t="s">
        <v>0</v>
      </c>
      <c r="H1492" s="5" t="s">
        <v>36</v>
      </c>
      <c r="I1492" s="5" t="s">
        <v>2</v>
      </c>
      <c r="J1492" s="5" t="s">
        <v>13</v>
      </c>
      <c r="K1492" s="5" t="s">
        <v>23</v>
      </c>
      <c r="L1492" s="5" t="s">
        <v>51</v>
      </c>
      <c r="M1492" s="6">
        <v>4</v>
      </c>
      <c r="N1492" s="7">
        <v>125.07</v>
      </c>
      <c r="O1492" s="8">
        <v>0.05</v>
      </c>
      <c r="P1492" s="7">
        <v>60</v>
      </c>
      <c r="Q1492" s="7">
        <f t="shared" si="92"/>
        <v>475.26599999999996</v>
      </c>
      <c r="R1492" s="7">
        <f t="shared" si="93"/>
        <v>240</v>
      </c>
      <c r="S1492" s="7">
        <f t="shared" si="94"/>
        <v>235.26599999999996</v>
      </c>
      <c r="T1492" s="9">
        <f t="shared" si="95"/>
        <v>0.4950196311118405</v>
      </c>
      <c r="U1492" s="10">
        <f>YEAR(SalesDataTable[[#This Row],[Order Date]])</f>
        <v>2026</v>
      </c>
      <c r="V1492" s="9" t="str">
        <f>"Q"&amp;ROUNDUP(MONTH(SalesDataTable[[#This Row],[Order Date]])/3,0)</f>
        <v>Q3</v>
      </c>
      <c r="W1492" s="6">
        <f>MONTH(SalesDataTable[[#This Row],[Order Date]])</f>
        <v>7</v>
      </c>
      <c r="X1492" s="9" t="str">
        <f>TEXT(SalesDataTable[[#This Row],[Order Date]],"mmm")</f>
        <v>Jul</v>
      </c>
    </row>
    <row r="1493" spans="1:24" ht="15.5">
      <c r="A1493" s="3">
        <v>4474</v>
      </c>
      <c r="B1493" s="4">
        <v>46230</v>
      </c>
      <c r="C1493" s="12">
        <f>YEAR(SalesDataTable[[#This Row],[Order Date]])</f>
        <v>2026</v>
      </c>
      <c r="D1493" s="15" t="str">
        <f>"Q"&amp;ROUNDUP(MONTH(SalesDataTable[[#This Row],[Order Date]])/3,0)</f>
        <v>Q3</v>
      </c>
      <c r="E1493" s="12">
        <f>MONTH(SalesDataTable[[#This Row],[Order Date]])</f>
        <v>7</v>
      </c>
      <c r="F1493" s="12" t="str">
        <f>TEXT(SalesDataTable[[#This Row],[Order Date]], "mmm")</f>
        <v>Jul</v>
      </c>
      <c r="G1493" s="5" t="s">
        <v>20</v>
      </c>
      <c r="H1493" s="5" t="s">
        <v>47</v>
      </c>
      <c r="I1493" s="5" t="s">
        <v>8</v>
      </c>
      <c r="J1493" s="5" t="s">
        <v>3</v>
      </c>
      <c r="K1493" s="5" t="s">
        <v>34</v>
      </c>
      <c r="L1493" s="5" t="s">
        <v>38</v>
      </c>
      <c r="M1493" s="6">
        <v>5</v>
      </c>
      <c r="N1493" s="7">
        <v>122.14</v>
      </c>
      <c r="O1493" s="8">
        <v>0.05</v>
      </c>
      <c r="P1493" s="7">
        <v>70.64</v>
      </c>
      <c r="Q1493" s="7">
        <f t="shared" si="92"/>
        <v>580.16499999999996</v>
      </c>
      <c r="R1493" s="7">
        <f t="shared" si="93"/>
        <v>353.2</v>
      </c>
      <c r="S1493" s="7">
        <f t="shared" si="94"/>
        <v>226.96499999999997</v>
      </c>
      <c r="T1493" s="9">
        <f t="shared" si="95"/>
        <v>0.39120767367903958</v>
      </c>
      <c r="U1493" s="10">
        <f>YEAR(SalesDataTable[[#This Row],[Order Date]])</f>
        <v>2026</v>
      </c>
      <c r="V1493" s="9" t="str">
        <f>"Q"&amp;ROUNDUP(MONTH(SalesDataTable[[#This Row],[Order Date]])/3,0)</f>
        <v>Q3</v>
      </c>
      <c r="W1493" s="6">
        <f>MONTH(SalesDataTable[[#This Row],[Order Date]])</f>
        <v>7</v>
      </c>
      <c r="X1493" s="9" t="str">
        <f>TEXT(SalesDataTable[[#This Row],[Order Date]],"mmm")</f>
        <v>Jul</v>
      </c>
    </row>
    <row r="1494" spans="1:24" ht="15.5">
      <c r="A1494" s="3">
        <v>21</v>
      </c>
      <c r="B1494" s="4">
        <v>46231</v>
      </c>
      <c r="C1494" s="12">
        <f>YEAR(SalesDataTable[[#This Row],[Order Date]])</f>
        <v>2026</v>
      </c>
      <c r="D1494" s="15" t="str">
        <f>"Q"&amp;ROUNDUP(MONTH(SalesDataTable[[#This Row],[Order Date]])/3,0)</f>
        <v>Q3</v>
      </c>
      <c r="E1494" s="12">
        <f>MONTH(SalesDataTable[[#This Row],[Order Date]])</f>
        <v>7</v>
      </c>
      <c r="F1494" s="12" t="str">
        <f>TEXT(SalesDataTable[[#This Row],[Order Date]], "mmm")</f>
        <v>Jul</v>
      </c>
      <c r="G1494" s="5" t="s">
        <v>6</v>
      </c>
      <c r="H1494" s="5" t="s">
        <v>41</v>
      </c>
      <c r="I1494" s="5" t="s">
        <v>2</v>
      </c>
      <c r="J1494" s="5" t="s">
        <v>16</v>
      </c>
      <c r="K1494" s="5" t="s">
        <v>23</v>
      </c>
      <c r="L1494" s="5" t="s">
        <v>51</v>
      </c>
      <c r="M1494" s="6">
        <v>1</v>
      </c>
      <c r="N1494" s="7">
        <v>120.09</v>
      </c>
      <c r="O1494" s="8">
        <v>0</v>
      </c>
      <c r="P1494" s="7">
        <v>62.18</v>
      </c>
      <c r="Q1494" s="7">
        <f t="shared" si="92"/>
        <v>120.09</v>
      </c>
      <c r="R1494" s="7">
        <f t="shared" si="93"/>
        <v>62.18</v>
      </c>
      <c r="S1494" s="7">
        <f t="shared" si="94"/>
        <v>57.910000000000004</v>
      </c>
      <c r="T1494" s="9">
        <f t="shared" si="95"/>
        <v>0.48222166708302111</v>
      </c>
      <c r="U1494" s="10">
        <f>YEAR(SalesDataTable[[#This Row],[Order Date]])</f>
        <v>2026</v>
      </c>
      <c r="V1494" s="9" t="str">
        <f>"Q"&amp;ROUNDUP(MONTH(SalesDataTable[[#This Row],[Order Date]])/3,0)</f>
        <v>Q3</v>
      </c>
      <c r="W1494" s="6">
        <f>MONTH(SalesDataTable[[#This Row],[Order Date]])</f>
        <v>7</v>
      </c>
      <c r="X1494" s="9" t="str">
        <f>TEXT(SalesDataTable[[#This Row],[Order Date]],"mmm")</f>
        <v>Jul</v>
      </c>
    </row>
    <row r="1495" spans="1:24" ht="15.5">
      <c r="A1495" s="3">
        <v>368</v>
      </c>
      <c r="B1495" s="4">
        <v>46231</v>
      </c>
      <c r="C1495" s="12">
        <f>YEAR(SalesDataTable[[#This Row],[Order Date]])</f>
        <v>2026</v>
      </c>
      <c r="D1495" s="15" t="str">
        <f>"Q"&amp;ROUNDUP(MONTH(SalesDataTable[[#This Row],[Order Date]])/3,0)</f>
        <v>Q3</v>
      </c>
      <c r="E1495" s="12">
        <f>MONTH(SalesDataTable[[#This Row],[Order Date]])</f>
        <v>7</v>
      </c>
      <c r="F1495" s="12" t="str">
        <f>TEXT(SalesDataTable[[#This Row],[Order Date]], "mmm")</f>
        <v>Jul</v>
      </c>
      <c r="G1495" s="5" t="s">
        <v>20</v>
      </c>
      <c r="H1495" s="5" t="s">
        <v>21</v>
      </c>
      <c r="I1495" s="5" t="s">
        <v>28</v>
      </c>
      <c r="J1495" s="5" t="s">
        <v>3</v>
      </c>
      <c r="K1495" s="5" t="s">
        <v>4</v>
      </c>
      <c r="L1495" s="5" t="s">
        <v>30</v>
      </c>
      <c r="M1495" s="6">
        <v>6</v>
      </c>
      <c r="N1495" s="7">
        <v>102.75</v>
      </c>
      <c r="O1495" s="8">
        <v>0</v>
      </c>
      <c r="P1495" s="7">
        <v>51.55</v>
      </c>
      <c r="Q1495" s="7">
        <f t="shared" si="92"/>
        <v>616.5</v>
      </c>
      <c r="R1495" s="7">
        <f t="shared" si="93"/>
        <v>309.29999999999995</v>
      </c>
      <c r="S1495" s="7">
        <f t="shared" si="94"/>
        <v>307.20000000000005</v>
      </c>
      <c r="T1495" s="9">
        <f t="shared" si="95"/>
        <v>0.49829683698296845</v>
      </c>
      <c r="U1495" s="10">
        <f>YEAR(SalesDataTable[[#This Row],[Order Date]])</f>
        <v>2026</v>
      </c>
      <c r="V1495" s="9" t="str">
        <f>"Q"&amp;ROUNDUP(MONTH(SalesDataTable[[#This Row],[Order Date]])/3,0)</f>
        <v>Q3</v>
      </c>
      <c r="W1495" s="6">
        <f>MONTH(SalesDataTable[[#This Row],[Order Date]])</f>
        <v>7</v>
      </c>
      <c r="X1495" s="9" t="str">
        <f>TEXT(SalesDataTable[[#This Row],[Order Date]],"mmm")</f>
        <v>Jul</v>
      </c>
    </row>
    <row r="1496" spans="1:24" ht="15.5">
      <c r="A1496" s="3">
        <v>457</v>
      </c>
      <c r="B1496" s="4">
        <v>46231</v>
      </c>
      <c r="C1496" s="12">
        <f>YEAR(SalesDataTable[[#This Row],[Order Date]])</f>
        <v>2026</v>
      </c>
      <c r="D1496" s="15" t="str">
        <f>"Q"&amp;ROUNDUP(MONTH(SalesDataTable[[#This Row],[Order Date]])/3,0)</f>
        <v>Q3</v>
      </c>
      <c r="E1496" s="12">
        <f>MONTH(SalesDataTable[[#This Row],[Order Date]])</f>
        <v>7</v>
      </c>
      <c r="F1496" s="12" t="str">
        <f>TEXT(SalesDataTable[[#This Row],[Order Date]], "mmm")</f>
        <v>Jul</v>
      </c>
      <c r="G1496" s="5" t="s">
        <v>11</v>
      </c>
      <c r="H1496" s="5" t="s">
        <v>12</v>
      </c>
      <c r="I1496" s="5" t="s">
        <v>2</v>
      </c>
      <c r="J1496" s="5" t="s">
        <v>3</v>
      </c>
      <c r="K1496" s="5" t="s">
        <v>23</v>
      </c>
      <c r="L1496" s="5" t="s">
        <v>29</v>
      </c>
      <c r="M1496" s="6">
        <v>4</v>
      </c>
      <c r="N1496" s="7">
        <v>191.15</v>
      </c>
      <c r="O1496" s="8">
        <v>0</v>
      </c>
      <c r="P1496" s="7">
        <v>105.01</v>
      </c>
      <c r="Q1496" s="7">
        <f t="shared" si="92"/>
        <v>764.6</v>
      </c>
      <c r="R1496" s="7">
        <f t="shared" si="93"/>
        <v>420.04</v>
      </c>
      <c r="S1496" s="7">
        <f t="shared" si="94"/>
        <v>344.56</v>
      </c>
      <c r="T1496" s="9">
        <f t="shared" si="95"/>
        <v>0.45064085796494896</v>
      </c>
      <c r="U1496" s="10">
        <f>YEAR(SalesDataTable[[#This Row],[Order Date]])</f>
        <v>2026</v>
      </c>
      <c r="V1496" s="9" t="str">
        <f>"Q"&amp;ROUNDUP(MONTH(SalesDataTable[[#This Row],[Order Date]])/3,0)</f>
        <v>Q3</v>
      </c>
      <c r="W1496" s="6">
        <f>MONTH(SalesDataTable[[#This Row],[Order Date]])</f>
        <v>7</v>
      </c>
      <c r="X1496" s="9" t="str">
        <f>TEXT(SalesDataTable[[#This Row],[Order Date]],"mmm")</f>
        <v>Jul</v>
      </c>
    </row>
    <row r="1497" spans="1:24" ht="15.5">
      <c r="A1497" s="3">
        <v>1516</v>
      </c>
      <c r="B1497" s="4">
        <v>46231</v>
      </c>
      <c r="C1497" s="12">
        <f>YEAR(SalesDataTable[[#This Row],[Order Date]])</f>
        <v>2026</v>
      </c>
      <c r="D1497" s="15" t="str">
        <f>"Q"&amp;ROUNDUP(MONTH(SalesDataTable[[#This Row],[Order Date]])/3,0)</f>
        <v>Q3</v>
      </c>
      <c r="E1497" s="12">
        <f>MONTH(SalesDataTable[[#This Row],[Order Date]])</f>
        <v>7</v>
      </c>
      <c r="F1497" s="12" t="str">
        <f>TEXT(SalesDataTable[[#This Row],[Order Date]], "mmm")</f>
        <v>Jul</v>
      </c>
      <c r="G1497" s="5" t="s">
        <v>0</v>
      </c>
      <c r="H1497" s="5" t="s">
        <v>36</v>
      </c>
      <c r="I1497" s="5" t="s">
        <v>2</v>
      </c>
      <c r="J1497" s="5" t="s">
        <v>16</v>
      </c>
      <c r="K1497" s="5" t="s">
        <v>34</v>
      </c>
      <c r="L1497" s="5" t="s">
        <v>35</v>
      </c>
      <c r="M1497" s="6">
        <v>2</v>
      </c>
      <c r="N1497" s="7">
        <v>40.15</v>
      </c>
      <c r="O1497" s="8">
        <v>0.1</v>
      </c>
      <c r="P1497" s="7">
        <v>14.86</v>
      </c>
      <c r="Q1497" s="7">
        <f t="shared" si="92"/>
        <v>72.27</v>
      </c>
      <c r="R1497" s="7">
        <f t="shared" si="93"/>
        <v>29.72</v>
      </c>
      <c r="S1497" s="7">
        <f t="shared" si="94"/>
        <v>42.55</v>
      </c>
      <c r="T1497" s="9">
        <f t="shared" si="95"/>
        <v>0.58876435588764353</v>
      </c>
      <c r="U1497" s="10">
        <f>YEAR(SalesDataTable[[#This Row],[Order Date]])</f>
        <v>2026</v>
      </c>
      <c r="V1497" s="9" t="str">
        <f>"Q"&amp;ROUNDUP(MONTH(SalesDataTable[[#This Row],[Order Date]])/3,0)</f>
        <v>Q3</v>
      </c>
      <c r="W1497" s="6">
        <f>MONTH(SalesDataTable[[#This Row],[Order Date]])</f>
        <v>7</v>
      </c>
      <c r="X1497" s="9" t="str">
        <f>TEXT(SalesDataTable[[#This Row],[Order Date]],"mmm")</f>
        <v>Jul</v>
      </c>
    </row>
    <row r="1498" spans="1:24" ht="15.5">
      <c r="A1498" s="3">
        <v>2266</v>
      </c>
      <c r="B1498" s="4">
        <v>46231</v>
      </c>
      <c r="C1498" s="12">
        <f>YEAR(SalesDataTable[[#This Row],[Order Date]])</f>
        <v>2026</v>
      </c>
      <c r="D1498" s="15" t="str">
        <f>"Q"&amp;ROUNDUP(MONTH(SalesDataTable[[#This Row],[Order Date]])/3,0)</f>
        <v>Q3</v>
      </c>
      <c r="E1498" s="12">
        <f>MONTH(SalesDataTable[[#This Row],[Order Date]])</f>
        <v>7</v>
      </c>
      <c r="F1498" s="12" t="str">
        <f>TEXT(SalesDataTable[[#This Row],[Order Date]], "mmm")</f>
        <v>Jul</v>
      </c>
      <c r="G1498" s="5" t="s">
        <v>6</v>
      </c>
      <c r="H1498" s="5" t="s">
        <v>41</v>
      </c>
      <c r="I1498" s="5" t="s">
        <v>28</v>
      </c>
      <c r="J1498" s="5" t="s">
        <v>16</v>
      </c>
      <c r="K1498" s="5" t="s">
        <v>23</v>
      </c>
      <c r="L1498" s="5" t="s">
        <v>40</v>
      </c>
      <c r="M1498" s="6">
        <v>1</v>
      </c>
      <c r="N1498" s="7">
        <v>83.05</v>
      </c>
      <c r="O1498" s="8">
        <v>0</v>
      </c>
      <c r="P1498" s="7">
        <v>38.86</v>
      </c>
      <c r="Q1498" s="7">
        <f t="shared" si="92"/>
        <v>83.05</v>
      </c>
      <c r="R1498" s="7">
        <f t="shared" si="93"/>
        <v>38.86</v>
      </c>
      <c r="S1498" s="7">
        <f t="shared" si="94"/>
        <v>44.19</v>
      </c>
      <c r="T1498" s="9">
        <f t="shared" si="95"/>
        <v>0.53208910295003009</v>
      </c>
      <c r="U1498" s="10">
        <f>YEAR(SalesDataTable[[#This Row],[Order Date]])</f>
        <v>2026</v>
      </c>
      <c r="V1498" s="9" t="str">
        <f>"Q"&amp;ROUNDUP(MONTH(SalesDataTable[[#This Row],[Order Date]])/3,0)</f>
        <v>Q3</v>
      </c>
      <c r="W1498" s="6">
        <f>MONTH(SalesDataTable[[#This Row],[Order Date]])</f>
        <v>7</v>
      </c>
      <c r="X1498" s="9" t="str">
        <f>TEXT(SalesDataTable[[#This Row],[Order Date]],"mmm")</f>
        <v>Jul</v>
      </c>
    </row>
    <row r="1499" spans="1:24" ht="15.5">
      <c r="A1499" s="3">
        <v>2802</v>
      </c>
      <c r="B1499" s="4">
        <v>46231</v>
      </c>
      <c r="C1499" s="12">
        <f>YEAR(SalesDataTable[[#This Row],[Order Date]])</f>
        <v>2026</v>
      </c>
      <c r="D1499" s="15" t="str">
        <f>"Q"&amp;ROUNDUP(MONTH(SalesDataTable[[#This Row],[Order Date]])/3,0)</f>
        <v>Q3</v>
      </c>
      <c r="E1499" s="12">
        <f>MONTH(SalesDataTable[[#This Row],[Order Date]])</f>
        <v>7</v>
      </c>
      <c r="F1499" s="12" t="str">
        <f>TEXT(SalesDataTable[[#This Row],[Order Date]], "mmm")</f>
        <v>Jul</v>
      </c>
      <c r="G1499" s="5" t="s">
        <v>0</v>
      </c>
      <c r="H1499" s="5" t="s">
        <v>36</v>
      </c>
      <c r="I1499" s="5" t="s">
        <v>2</v>
      </c>
      <c r="J1499" s="5" t="s">
        <v>3</v>
      </c>
      <c r="K1499" s="5" t="s">
        <v>9</v>
      </c>
      <c r="L1499" s="5" t="s">
        <v>17</v>
      </c>
      <c r="M1499" s="6">
        <v>2</v>
      </c>
      <c r="N1499" s="7">
        <v>146.22999999999999</v>
      </c>
      <c r="O1499" s="8">
        <v>0</v>
      </c>
      <c r="P1499" s="7">
        <v>79.040000000000006</v>
      </c>
      <c r="Q1499" s="7">
        <f t="shared" si="92"/>
        <v>292.45999999999998</v>
      </c>
      <c r="R1499" s="7">
        <f t="shared" si="93"/>
        <v>158.08000000000001</v>
      </c>
      <c r="S1499" s="7">
        <f t="shared" si="94"/>
        <v>134.37999999999997</v>
      </c>
      <c r="T1499" s="9">
        <f t="shared" si="95"/>
        <v>0.45948163851466861</v>
      </c>
      <c r="U1499" s="10">
        <f>YEAR(SalesDataTable[[#This Row],[Order Date]])</f>
        <v>2026</v>
      </c>
      <c r="V1499" s="9" t="str">
        <f>"Q"&amp;ROUNDUP(MONTH(SalesDataTable[[#This Row],[Order Date]])/3,0)</f>
        <v>Q3</v>
      </c>
      <c r="W1499" s="6">
        <f>MONTH(SalesDataTable[[#This Row],[Order Date]])</f>
        <v>7</v>
      </c>
      <c r="X1499" s="9" t="str">
        <f>TEXT(SalesDataTable[[#This Row],[Order Date]],"mmm")</f>
        <v>Jul</v>
      </c>
    </row>
    <row r="1500" spans="1:24" ht="15.5">
      <c r="A1500" s="3">
        <v>3604</v>
      </c>
      <c r="B1500" s="4">
        <v>46231</v>
      </c>
      <c r="C1500" s="12">
        <f>YEAR(SalesDataTable[[#This Row],[Order Date]])</f>
        <v>2026</v>
      </c>
      <c r="D1500" s="15" t="str">
        <f>"Q"&amp;ROUNDUP(MONTH(SalesDataTable[[#This Row],[Order Date]])/3,0)</f>
        <v>Q3</v>
      </c>
      <c r="E1500" s="12">
        <f>MONTH(SalesDataTable[[#This Row],[Order Date]])</f>
        <v>7</v>
      </c>
      <c r="F1500" s="12" t="str">
        <f>TEXT(SalesDataTable[[#This Row],[Order Date]], "mmm")</f>
        <v>Jul</v>
      </c>
      <c r="G1500" s="5" t="s">
        <v>6</v>
      </c>
      <c r="H1500" s="5" t="s">
        <v>49</v>
      </c>
      <c r="I1500" s="5" t="s">
        <v>2</v>
      </c>
      <c r="J1500" s="5" t="s">
        <v>3</v>
      </c>
      <c r="K1500" s="5" t="s">
        <v>9</v>
      </c>
      <c r="L1500" s="5" t="s">
        <v>17</v>
      </c>
      <c r="M1500" s="6">
        <v>2</v>
      </c>
      <c r="N1500" s="7">
        <v>144.09</v>
      </c>
      <c r="O1500" s="8">
        <v>0</v>
      </c>
      <c r="P1500" s="7">
        <v>77.67</v>
      </c>
      <c r="Q1500" s="7">
        <f t="shared" si="92"/>
        <v>288.18</v>
      </c>
      <c r="R1500" s="7">
        <f t="shared" si="93"/>
        <v>155.34</v>
      </c>
      <c r="S1500" s="7">
        <f t="shared" si="94"/>
        <v>132.84</v>
      </c>
      <c r="T1500" s="9">
        <f t="shared" si="95"/>
        <v>0.46096189881324173</v>
      </c>
      <c r="U1500" s="10">
        <f>YEAR(SalesDataTable[[#This Row],[Order Date]])</f>
        <v>2026</v>
      </c>
      <c r="V1500" s="9" t="str">
        <f>"Q"&amp;ROUNDUP(MONTH(SalesDataTable[[#This Row],[Order Date]])/3,0)</f>
        <v>Q3</v>
      </c>
      <c r="W1500" s="6">
        <f>MONTH(SalesDataTable[[#This Row],[Order Date]])</f>
        <v>7</v>
      </c>
      <c r="X1500" s="9" t="str">
        <f>TEXT(SalesDataTable[[#This Row],[Order Date]],"mmm")</f>
        <v>Jul</v>
      </c>
    </row>
    <row r="1501" spans="1:24" ht="15.5">
      <c r="A1501" s="3">
        <v>3644</v>
      </c>
      <c r="B1501" s="4">
        <v>46231</v>
      </c>
      <c r="C1501" s="12">
        <f>YEAR(SalesDataTable[[#This Row],[Order Date]])</f>
        <v>2026</v>
      </c>
      <c r="D1501" s="15" t="str">
        <f>"Q"&amp;ROUNDUP(MONTH(SalesDataTable[[#This Row],[Order Date]])/3,0)</f>
        <v>Q3</v>
      </c>
      <c r="E1501" s="12">
        <f>MONTH(SalesDataTable[[#This Row],[Order Date]])</f>
        <v>7</v>
      </c>
      <c r="F1501" s="12" t="str">
        <f>TEXT(SalesDataTable[[#This Row],[Order Date]], "mmm")</f>
        <v>Jul</v>
      </c>
      <c r="G1501" s="5" t="s">
        <v>11</v>
      </c>
      <c r="H1501" s="5" t="s">
        <v>39</v>
      </c>
      <c r="I1501" s="5" t="s">
        <v>19</v>
      </c>
      <c r="J1501" s="5" t="s">
        <v>16</v>
      </c>
      <c r="K1501" s="5" t="s">
        <v>9</v>
      </c>
      <c r="L1501" s="5" t="s">
        <v>10</v>
      </c>
      <c r="M1501" s="6">
        <v>3</v>
      </c>
      <c r="N1501" s="7">
        <v>93.01</v>
      </c>
      <c r="O1501" s="8">
        <v>0.15</v>
      </c>
      <c r="P1501" s="7">
        <v>46.68</v>
      </c>
      <c r="Q1501" s="7">
        <f t="shared" si="92"/>
        <v>237.17550000000003</v>
      </c>
      <c r="R1501" s="7">
        <f t="shared" si="93"/>
        <v>140.04</v>
      </c>
      <c r="S1501" s="7">
        <f t="shared" si="94"/>
        <v>97.135500000000036</v>
      </c>
      <c r="T1501" s="9">
        <f t="shared" si="95"/>
        <v>0.4095511551572571</v>
      </c>
      <c r="U1501" s="10">
        <f>YEAR(SalesDataTable[[#This Row],[Order Date]])</f>
        <v>2026</v>
      </c>
      <c r="V1501" s="9" t="str">
        <f>"Q"&amp;ROUNDUP(MONTH(SalesDataTable[[#This Row],[Order Date]])/3,0)</f>
        <v>Q3</v>
      </c>
      <c r="W1501" s="6">
        <f>MONTH(SalesDataTable[[#This Row],[Order Date]])</f>
        <v>7</v>
      </c>
      <c r="X1501" s="9" t="str">
        <f>TEXT(SalesDataTable[[#This Row],[Order Date]],"mmm")</f>
        <v>Jul</v>
      </c>
    </row>
    <row r="1502" spans="1:24" ht="15.5">
      <c r="A1502" s="3">
        <v>4271</v>
      </c>
      <c r="B1502" s="4">
        <v>46231</v>
      </c>
      <c r="C1502" s="12">
        <f>YEAR(SalesDataTable[[#This Row],[Order Date]])</f>
        <v>2026</v>
      </c>
      <c r="D1502" s="15" t="str">
        <f>"Q"&amp;ROUNDUP(MONTH(SalesDataTable[[#This Row],[Order Date]])/3,0)</f>
        <v>Q3</v>
      </c>
      <c r="E1502" s="12">
        <f>MONTH(SalesDataTable[[#This Row],[Order Date]])</f>
        <v>7</v>
      </c>
      <c r="F1502" s="12" t="str">
        <f>TEXT(SalesDataTable[[#This Row],[Order Date]], "mmm")</f>
        <v>Jul</v>
      </c>
      <c r="G1502" s="5" t="s">
        <v>0</v>
      </c>
      <c r="H1502" s="5" t="s">
        <v>1</v>
      </c>
      <c r="I1502" s="5" t="s">
        <v>19</v>
      </c>
      <c r="J1502" s="5" t="s">
        <v>13</v>
      </c>
      <c r="K1502" s="5" t="s">
        <v>23</v>
      </c>
      <c r="L1502" s="5" t="s">
        <v>51</v>
      </c>
      <c r="M1502" s="6">
        <v>1</v>
      </c>
      <c r="N1502" s="7">
        <v>121.61</v>
      </c>
      <c r="O1502" s="8">
        <v>0.1</v>
      </c>
      <c r="P1502" s="7">
        <v>60.58</v>
      </c>
      <c r="Q1502" s="7">
        <f t="shared" si="92"/>
        <v>109.449</v>
      </c>
      <c r="R1502" s="7">
        <f t="shared" si="93"/>
        <v>60.58</v>
      </c>
      <c r="S1502" s="7">
        <f t="shared" si="94"/>
        <v>48.869</v>
      </c>
      <c r="T1502" s="9">
        <f t="shared" si="95"/>
        <v>0.4465001964385239</v>
      </c>
      <c r="U1502" s="10">
        <f>YEAR(SalesDataTable[[#This Row],[Order Date]])</f>
        <v>2026</v>
      </c>
      <c r="V1502" s="9" t="str">
        <f>"Q"&amp;ROUNDUP(MONTH(SalesDataTable[[#This Row],[Order Date]])/3,0)</f>
        <v>Q3</v>
      </c>
      <c r="W1502" s="6">
        <f>MONTH(SalesDataTable[[#This Row],[Order Date]])</f>
        <v>7</v>
      </c>
      <c r="X1502" s="9" t="str">
        <f>TEXT(SalesDataTable[[#This Row],[Order Date]],"mmm")</f>
        <v>Jul</v>
      </c>
    </row>
    <row r="1503" spans="1:24" ht="15.5">
      <c r="A1503" s="3">
        <v>272</v>
      </c>
      <c r="B1503" s="4">
        <v>46232</v>
      </c>
      <c r="C1503" s="12">
        <f>YEAR(SalesDataTable[[#This Row],[Order Date]])</f>
        <v>2026</v>
      </c>
      <c r="D1503" s="15" t="str">
        <f>"Q"&amp;ROUNDUP(MONTH(SalesDataTable[[#This Row],[Order Date]])/3,0)</f>
        <v>Q3</v>
      </c>
      <c r="E1503" s="12">
        <f>MONTH(SalesDataTable[[#This Row],[Order Date]])</f>
        <v>7</v>
      </c>
      <c r="F1503" s="12" t="str">
        <f>TEXT(SalesDataTable[[#This Row],[Order Date]], "mmm")</f>
        <v>Jul</v>
      </c>
      <c r="G1503" s="5" t="s">
        <v>20</v>
      </c>
      <c r="H1503" s="5" t="s">
        <v>21</v>
      </c>
      <c r="I1503" s="5" t="s">
        <v>2</v>
      </c>
      <c r="J1503" s="5" t="s">
        <v>16</v>
      </c>
      <c r="K1503" s="5" t="s">
        <v>23</v>
      </c>
      <c r="L1503" s="5" t="s">
        <v>29</v>
      </c>
      <c r="M1503" s="6">
        <v>2</v>
      </c>
      <c r="N1503" s="7">
        <v>195.09</v>
      </c>
      <c r="O1503" s="8">
        <v>0</v>
      </c>
      <c r="P1503" s="7">
        <v>106.82</v>
      </c>
      <c r="Q1503" s="7">
        <f t="shared" si="92"/>
        <v>390.18</v>
      </c>
      <c r="R1503" s="7">
        <f t="shared" si="93"/>
        <v>213.64</v>
      </c>
      <c r="S1503" s="7">
        <f t="shared" si="94"/>
        <v>176.54000000000002</v>
      </c>
      <c r="T1503" s="9">
        <f t="shared" si="95"/>
        <v>0.45245783997129535</v>
      </c>
      <c r="U1503" s="10">
        <f>YEAR(SalesDataTable[[#This Row],[Order Date]])</f>
        <v>2026</v>
      </c>
      <c r="V1503" s="9" t="str">
        <f>"Q"&amp;ROUNDUP(MONTH(SalesDataTable[[#This Row],[Order Date]])/3,0)</f>
        <v>Q3</v>
      </c>
      <c r="W1503" s="6">
        <f>MONTH(SalesDataTable[[#This Row],[Order Date]])</f>
        <v>7</v>
      </c>
      <c r="X1503" s="9" t="str">
        <f>TEXT(SalesDataTable[[#This Row],[Order Date]],"mmm")</f>
        <v>Jul</v>
      </c>
    </row>
    <row r="1504" spans="1:24" ht="15.5">
      <c r="A1504" s="3">
        <v>1469</v>
      </c>
      <c r="B1504" s="4">
        <v>46232</v>
      </c>
      <c r="C1504" s="12">
        <f>YEAR(SalesDataTable[[#This Row],[Order Date]])</f>
        <v>2026</v>
      </c>
      <c r="D1504" s="15" t="str">
        <f>"Q"&amp;ROUNDUP(MONTH(SalesDataTable[[#This Row],[Order Date]])/3,0)</f>
        <v>Q3</v>
      </c>
      <c r="E1504" s="12">
        <f>MONTH(SalesDataTable[[#This Row],[Order Date]])</f>
        <v>7</v>
      </c>
      <c r="F1504" s="12" t="str">
        <f>TEXT(SalesDataTable[[#This Row],[Order Date]], "mmm")</f>
        <v>Jul</v>
      </c>
      <c r="G1504" s="5" t="s">
        <v>11</v>
      </c>
      <c r="H1504" s="5" t="s">
        <v>39</v>
      </c>
      <c r="I1504" s="5" t="s">
        <v>19</v>
      </c>
      <c r="J1504" s="5" t="s">
        <v>3</v>
      </c>
      <c r="K1504" s="5" t="s">
        <v>14</v>
      </c>
      <c r="L1504" s="5" t="s">
        <v>48</v>
      </c>
      <c r="M1504" s="6">
        <v>3</v>
      </c>
      <c r="N1504" s="7">
        <v>167.52</v>
      </c>
      <c r="O1504" s="8">
        <v>0</v>
      </c>
      <c r="P1504" s="7">
        <v>87.26</v>
      </c>
      <c r="Q1504" s="7">
        <f t="shared" si="92"/>
        <v>502.56000000000006</v>
      </c>
      <c r="R1504" s="7">
        <f t="shared" si="93"/>
        <v>261.78000000000003</v>
      </c>
      <c r="S1504" s="7">
        <f t="shared" si="94"/>
        <v>240.78000000000003</v>
      </c>
      <c r="T1504" s="9">
        <f t="shared" si="95"/>
        <v>0.4791069723018147</v>
      </c>
      <c r="U1504" s="10">
        <f>YEAR(SalesDataTable[[#This Row],[Order Date]])</f>
        <v>2026</v>
      </c>
      <c r="V1504" s="9" t="str">
        <f>"Q"&amp;ROUNDUP(MONTH(SalesDataTable[[#This Row],[Order Date]])/3,0)</f>
        <v>Q3</v>
      </c>
      <c r="W1504" s="6">
        <f>MONTH(SalesDataTable[[#This Row],[Order Date]])</f>
        <v>7</v>
      </c>
      <c r="X1504" s="9" t="str">
        <f>TEXT(SalesDataTable[[#This Row],[Order Date]],"mmm")</f>
        <v>Jul</v>
      </c>
    </row>
    <row r="1505" spans="1:24" ht="15.5">
      <c r="A1505" s="3">
        <v>2253</v>
      </c>
      <c r="B1505" s="4">
        <v>46232</v>
      </c>
      <c r="C1505" s="12">
        <f>YEAR(SalesDataTable[[#This Row],[Order Date]])</f>
        <v>2026</v>
      </c>
      <c r="D1505" s="15" t="str">
        <f>"Q"&amp;ROUNDUP(MONTH(SalesDataTable[[#This Row],[Order Date]])/3,0)</f>
        <v>Q3</v>
      </c>
      <c r="E1505" s="12">
        <f>MONTH(SalesDataTable[[#This Row],[Order Date]])</f>
        <v>7</v>
      </c>
      <c r="F1505" s="12" t="str">
        <f>TEXT(SalesDataTable[[#This Row],[Order Date]], "mmm")</f>
        <v>Jul</v>
      </c>
      <c r="G1505" s="5" t="s">
        <v>6</v>
      </c>
      <c r="H1505" s="5" t="s">
        <v>49</v>
      </c>
      <c r="I1505" s="5" t="s">
        <v>28</v>
      </c>
      <c r="J1505" s="5" t="s">
        <v>13</v>
      </c>
      <c r="K1505" s="5" t="s">
        <v>4</v>
      </c>
      <c r="L1505" s="5" t="s">
        <v>22</v>
      </c>
      <c r="M1505" s="6">
        <v>3</v>
      </c>
      <c r="N1505" s="7">
        <v>50.98</v>
      </c>
      <c r="O1505" s="8">
        <v>0</v>
      </c>
      <c r="P1505" s="7">
        <v>22.63</v>
      </c>
      <c r="Q1505" s="7">
        <f t="shared" si="92"/>
        <v>152.94</v>
      </c>
      <c r="R1505" s="7">
        <f t="shared" si="93"/>
        <v>67.89</v>
      </c>
      <c r="S1505" s="7">
        <f t="shared" si="94"/>
        <v>85.05</v>
      </c>
      <c r="T1505" s="9">
        <f t="shared" si="95"/>
        <v>0.55610043154178113</v>
      </c>
      <c r="U1505" s="10">
        <f>YEAR(SalesDataTable[[#This Row],[Order Date]])</f>
        <v>2026</v>
      </c>
      <c r="V1505" s="9" t="str">
        <f>"Q"&amp;ROUNDUP(MONTH(SalesDataTable[[#This Row],[Order Date]])/3,0)</f>
        <v>Q3</v>
      </c>
      <c r="W1505" s="6">
        <f>MONTH(SalesDataTable[[#This Row],[Order Date]])</f>
        <v>7</v>
      </c>
      <c r="X1505" s="9" t="str">
        <f>TEXT(SalesDataTable[[#This Row],[Order Date]],"mmm")</f>
        <v>Jul</v>
      </c>
    </row>
    <row r="1506" spans="1:24" ht="15.5">
      <c r="A1506" s="3">
        <v>2554</v>
      </c>
      <c r="B1506" s="4">
        <v>46232</v>
      </c>
      <c r="C1506" s="12">
        <f>YEAR(SalesDataTable[[#This Row],[Order Date]])</f>
        <v>2026</v>
      </c>
      <c r="D1506" s="15" t="str">
        <f>"Q"&amp;ROUNDUP(MONTH(SalesDataTable[[#This Row],[Order Date]])/3,0)</f>
        <v>Q3</v>
      </c>
      <c r="E1506" s="12">
        <f>MONTH(SalesDataTable[[#This Row],[Order Date]])</f>
        <v>7</v>
      </c>
      <c r="F1506" s="12" t="str">
        <f>TEXT(SalesDataTable[[#This Row],[Order Date]], "mmm")</f>
        <v>Jul</v>
      </c>
      <c r="G1506" s="5" t="s">
        <v>6</v>
      </c>
      <c r="H1506" s="5" t="s">
        <v>41</v>
      </c>
      <c r="I1506" s="5" t="s">
        <v>28</v>
      </c>
      <c r="J1506" s="5" t="s">
        <v>13</v>
      </c>
      <c r="K1506" s="5" t="s">
        <v>34</v>
      </c>
      <c r="L1506" s="5" t="s">
        <v>45</v>
      </c>
      <c r="M1506" s="6">
        <v>2</v>
      </c>
      <c r="N1506" s="7">
        <v>49.98</v>
      </c>
      <c r="O1506" s="8">
        <v>0.1</v>
      </c>
      <c r="P1506" s="7">
        <v>21.91</v>
      </c>
      <c r="Q1506" s="7">
        <f t="shared" si="92"/>
        <v>89.963999999999999</v>
      </c>
      <c r="R1506" s="7">
        <f t="shared" si="93"/>
        <v>43.82</v>
      </c>
      <c r="S1506" s="7">
        <f t="shared" si="94"/>
        <v>46.143999999999998</v>
      </c>
      <c r="T1506" s="9">
        <f t="shared" si="95"/>
        <v>0.51291627762215997</v>
      </c>
      <c r="U1506" s="10">
        <f>YEAR(SalesDataTable[[#This Row],[Order Date]])</f>
        <v>2026</v>
      </c>
      <c r="V1506" s="9" t="str">
        <f>"Q"&amp;ROUNDUP(MONTH(SalesDataTable[[#This Row],[Order Date]])/3,0)</f>
        <v>Q3</v>
      </c>
      <c r="W1506" s="6">
        <f>MONTH(SalesDataTable[[#This Row],[Order Date]])</f>
        <v>7</v>
      </c>
      <c r="X1506" s="9" t="str">
        <f>TEXT(SalesDataTable[[#This Row],[Order Date]],"mmm")</f>
        <v>Jul</v>
      </c>
    </row>
    <row r="1507" spans="1:24" ht="15.5">
      <c r="A1507" s="3">
        <v>2624</v>
      </c>
      <c r="B1507" s="4">
        <v>46232</v>
      </c>
      <c r="C1507" s="12">
        <f>YEAR(SalesDataTable[[#This Row],[Order Date]])</f>
        <v>2026</v>
      </c>
      <c r="D1507" s="15" t="str">
        <f>"Q"&amp;ROUNDUP(MONTH(SalesDataTable[[#This Row],[Order Date]])/3,0)</f>
        <v>Q3</v>
      </c>
      <c r="E1507" s="12">
        <f>MONTH(SalesDataTable[[#This Row],[Order Date]])</f>
        <v>7</v>
      </c>
      <c r="F1507" s="12" t="str">
        <f>TEXT(SalesDataTable[[#This Row],[Order Date]], "mmm")</f>
        <v>Jul</v>
      </c>
      <c r="G1507" s="5" t="s">
        <v>20</v>
      </c>
      <c r="H1507" s="5" t="s">
        <v>21</v>
      </c>
      <c r="I1507" s="5" t="s">
        <v>8</v>
      </c>
      <c r="J1507" s="5" t="s">
        <v>16</v>
      </c>
      <c r="K1507" s="5" t="s">
        <v>14</v>
      </c>
      <c r="L1507" s="5" t="s">
        <v>15</v>
      </c>
      <c r="M1507" s="6">
        <v>4</v>
      </c>
      <c r="N1507" s="7">
        <v>36.44</v>
      </c>
      <c r="O1507" s="8">
        <v>0.15</v>
      </c>
      <c r="P1507" s="7">
        <v>13.32</v>
      </c>
      <c r="Q1507" s="7">
        <f t="shared" si="92"/>
        <v>123.89599999999999</v>
      </c>
      <c r="R1507" s="7">
        <f t="shared" si="93"/>
        <v>53.28</v>
      </c>
      <c r="S1507" s="7">
        <f t="shared" si="94"/>
        <v>70.615999999999985</v>
      </c>
      <c r="T1507" s="9">
        <f t="shared" si="95"/>
        <v>0.5699619035319945</v>
      </c>
      <c r="U1507" s="10">
        <f>YEAR(SalesDataTable[[#This Row],[Order Date]])</f>
        <v>2026</v>
      </c>
      <c r="V1507" s="9" t="str">
        <f>"Q"&amp;ROUNDUP(MONTH(SalesDataTable[[#This Row],[Order Date]])/3,0)</f>
        <v>Q3</v>
      </c>
      <c r="W1507" s="6">
        <f>MONTH(SalesDataTable[[#This Row],[Order Date]])</f>
        <v>7</v>
      </c>
      <c r="X1507" s="9" t="str">
        <f>TEXT(SalesDataTable[[#This Row],[Order Date]],"mmm")</f>
        <v>Jul</v>
      </c>
    </row>
    <row r="1508" spans="1:24" ht="15.5">
      <c r="A1508" s="3">
        <v>3338</v>
      </c>
      <c r="B1508" s="4">
        <v>46232</v>
      </c>
      <c r="C1508" s="12">
        <f>YEAR(SalesDataTable[[#This Row],[Order Date]])</f>
        <v>2026</v>
      </c>
      <c r="D1508" s="15" t="str">
        <f>"Q"&amp;ROUNDUP(MONTH(SalesDataTable[[#This Row],[Order Date]])/3,0)</f>
        <v>Q3</v>
      </c>
      <c r="E1508" s="12">
        <f>MONTH(SalesDataTable[[#This Row],[Order Date]])</f>
        <v>7</v>
      </c>
      <c r="F1508" s="12" t="str">
        <f>TEXT(SalesDataTable[[#This Row],[Order Date]], "mmm")</f>
        <v>Jul</v>
      </c>
      <c r="G1508" s="5" t="s">
        <v>0</v>
      </c>
      <c r="H1508" s="5" t="s">
        <v>1</v>
      </c>
      <c r="I1508" s="5" t="s">
        <v>2</v>
      </c>
      <c r="J1508" s="5" t="s">
        <v>3</v>
      </c>
      <c r="K1508" s="5" t="s">
        <v>23</v>
      </c>
      <c r="L1508" s="5" t="s">
        <v>29</v>
      </c>
      <c r="M1508" s="6">
        <v>1</v>
      </c>
      <c r="N1508" s="7">
        <v>195.34</v>
      </c>
      <c r="O1508" s="8">
        <v>0.05</v>
      </c>
      <c r="P1508" s="7">
        <v>106.6</v>
      </c>
      <c r="Q1508" s="7">
        <f t="shared" si="92"/>
        <v>185.57300000000001</v>
      </c>
      <c r="R1508" s="7">
        <f t="shared" si="93"/>
        <v>106.6</v>
      </c>
      <c r="S1508" s="7">
        <f t="shared" si="94"/>
        <v>78.973000000000013</v>
      </c>
      <c r="T1508" s="9">
        <f t="shared" si="95"/>
        <v>0.42556298599472991</v>
      </c>
      <c r="U1508" s="10">
        <f>YEAR(SalesDataTable[[#This Row],[Order Date]])</f>
        <v>2026</v>
      </c>
      <c r="V1508" s="9" t="str">
        <f>"Q"&amp;ROUNDUP(MONTH(SalesDataTable[[#This Row],[Order Date]])/3,0)</f>
        <v>Q3</v>
      </c>
      <c r="W1508" s="6">
        <f>MONTH(SalesDataTable[[#This Row],[Order Date]])</f>
        <v>7</v>
      </c>
      <c r="X1508" s="9" t="str">
        <f>TEXT(SalesDataTable[[#This Row],[Order Date]],"mmm")</f>
        <v>Jul</v>
      </c>
    </row>
    <row r="1509" spans="1:24" ht="15.5">
      <c r="A1509" s="3">
        <v>4575</v>
      </c>
      <c r="B1509" s="4">
        <v>46232</v>
      </c>
      <c r="C1509" s="12">
        <f>YEAR(SalesDataTable[[#This Row],[Order Date]])</f>
        <v>2026</v>
      </c>
      <c r="D1509" s="15" t="str">
        <f>"Q"&amp;ROUNDUP(MONTH(SalesDataTable[[#This Row],[Order Date]])/3,0)</f>
        <v>Q3</v>
      </c>
      <c r="E1509" s="12">
        <f>MONTH(SalesDataTable[[#This Row],[Order Date]])</f>
        <v>7</v>
      </c>
      <c r="F1509" s="12" t="str">
        <f>TEXT(SalesDataTable[[#This Row],[Order Date]], "mmm")</f>
        <v>Jul</v>
      </c>
      <c r="G1509" s="5" t="s">
        <v>11</v>
      </c>
      <c r="H1509" s="5" t="s">
        <v>25</v>
      </c>
      <c r="I1509" s="5" t="s">
        <v>2</v>
      </c>
      <c r="J1509" s="5" t="s">
        <v>16</v>
      </c>
      <c r="K1509" s="5" t="s">
        <v>4</v>
      </c>
      <c r="L1509" s="5" t="s">
        <v>30</v>
      </c>
      <c r="M1509" s="6">
        <v>1</v>
      </c>
      <c r="N1509" s="7">
        <v>103.31</v>
      </c>
      <c r="O1509" s="8">
        <v>0</v>
      </c>
      <c r="P1509" s="7">
        <v>50.93</v>
      </c>
      <c r="Q1509" s="7">
        <f t="shared" si="92"/>
        <v>103.31</v>
      </c>
      <c r="R1509" s="7">
        <f t="shared" si="93"/>
        <v>50.93</v>
      </c>
      <c r="S1509" s="7">
        <f t="shared" si="94"/>
        <v>52.38</v>
      </c>
      <c r="T1509" s="9">
        <f t="shared" si="95"/>
        <v>0.50701771367728199</v>
      </c>
      <c r="U1509" s="10">
        <f>YEAR(SalesDataTable[[#This Row],[Order Date]])</f>
        <v>2026</v>
      </c>
      <c r="V1509" s="9" t="str">
        <f>"Q"&amp;ROUNDUP(MONTH(SalesDataTable[[#This Row],[Order Date]])/3,0)</f>
        <v>Q3</v>
      </c>
      <c r="W1509" s="6">
        <f>MONTH(SalesDataTable[[#This Row],[Order Date]])</f>
        <v>7</v>
      </c>
      <c r="X1509" s="9" t="str">
        <f>TEXT(SalesDataTable[[#This Row],[Order Date]],"mmm")</f>
        <v>Jul</v>
      </c>
    </row>
    <row r="1510" spans="1:24" ht="15.5">
      <c r="A1510" s="3">
        <v>4871</v>
      </c>
      <c r="B1510" s="4">
        <v>46232</v>
      </c>
      <c r="C1510" s="12">
        <f>YEAR(SalesDataTable[[#This Row],[Order Date]])</f>
        <v>2026</v>
      </c>
      <c r="D1510" s="15" t="str">
        <f>"Q"&amp;ROUNDUP(MONTH(SalesDataTable[[#This Row],[Order Date]])/3,0)</f>
        <v>Q3</v>
      </c>
      <c r="E1510" s="12">
        <f>MONTH(SalesDataTable[[#This Row],[Order Date]])</f>
        <v>7</v>
      </c>
      <c r="F1510" s="12" t="str">
        <f>TEXT(SalesDataTable[[#This Row],[Order Date]], "mmm")</f>
        <v>Jul</v>
      </c>
      <c r="G1510" s="5" t="s">
        <v>0</v>
      </c>
      <c r="H1510" s="5" t="s">
        <v>1</v>
      </c>
      <c r="I1510" s="5" t="s">
        <v>2</v>
      </c>
      <c r="J1510" s="5" t="s">
        <v>13</v>
      </c>
      <c r="K1510" s="5" t="s">
        <v>23</v>
      </c>
      <c r="L1510" s="5" t="s">
        <v>51</v>
      </c>
      <c r="M1510" s="6">
        <v>3</v>
      </c>
      <c r="N1510" s="7">
        <v>123.31</v>
      </c>
      <c r="O1510" s="8">
        <v>0</v>
      </c>
      <c r="P1510" s="7">
        <v>59.16</v>
      </c>
      <c r="Q1510" s="7">
        <f t="shared" si="92"/>
        <v>369.93</v>
      </c>
      <c r="R1510" s="7">
        <f t="shared" si="93"/>
        <v>177.48</v>
      </c>
      <c r="S1510" s="7">
        <f t="shared" si="94"/>
        <v>192.45000000000002</v>
      </c>
      <c r="T1510" s="9">
        <f t="shared" si="95"/>
        <v>0.52023355770010549</v>
      </c>
      <c r="U1510" s="10">
        <f>YEAR(SalesDataTable[[#This Row],[Order Date]])</f>
        <v>2026</v>
      </c>
      <c r="V1510" s="9" t="str">
        <f>"Q"&amp;ROUNDUP(MONTH(SalesDataTable[[#This Row],[Order Date]])/3,0)</f>
        <v>Q3</v>
      </c>
      <c r="W1510" s="6">
        <f>MONTH(SalesDataTable[[#This Row],[Order Date]])</f>
        <v>7</v>
      </c>
      <c r="X1510" s="9" t="str">
        <f>TEXT(SalesDataTable[[#This Row],[Order Date]],"mmm")</f>
        <v>Jul</v>
      </c>
    </row>
    <row r="1511" spans="1:24" ht="15.5">
      <c r="A1511" s="3">
        <v>4931</v>
      </c>
      <c r="B1511" s="4">
        <v>46232</v>
      </c>
      <c r="C1511" s="12">
        <f>YEAR(SalesDataTable[[#This Row],[Order Date]])</f>
        <v>2026</v>
      </c>
      <c r="D1511" s="15" t="str">
        <f>"Q"&amp;ROUNDUP(MONTH(SalesDataTable[[#This Row],[Order Date]])/3,0)</f>
        <v>Q3</v>
      </c>
      <c r="E1511" s="12">
        <f>MONTH(SalesDataTable[[#This Row],[Order Date]])</f>
        <v>7</v>
      </c>
      <c r="F1511" s="12" t="str">
        <f>TEXT(SalesDataTable[[#This Row],[Order Date]], "mmm")</f>
        <v>Jul</v>
      </c>
      <c r="G1511" s="5" t="s">
        <v>0</v>
      </c>
      <c r="H1511" s="5" t="s">
        <v>50</v>
      </c>
      <c r="I1511" s="5" t="s">
        <v>2</v>
      </c>
      <c r="J1511" s="5" t="s">
        <v>13</v>
      </c>
      <c r="K1511" s="5" t="s">
        <v>34</v>
      </c>
      <c r="L1511" s="5" t="s">
        <v>35</v>
      </c>
      <c r="M1511" s="6">
        <v>1</v>
      </c>
      <c r="N1511" s="7">
        <v>40.36</v>
      </c>
      <c r="O1511" s="8">
        <v>0.1</v>
      </c>
      <c r="P1511" s="7">
        <v>14.82</v>
      </c>
      <c r="Q1511" s="7">
        <f t="shared" si="92"/>
        <v>36.323999999999998</v>
      </c>
      <c r="R1511" s="7">
        <f t="shared" si="93"/>
        <v>14.82</v>
      </c>
      <c r="S1511" s="7">
        <f t="shared" si="94"/>
        <v>21.503999999999998</v>
      </c>
      <c r="T1511" s="9">
        <f t="shared" si="95"/>
        <v>0.59200528576148004</v>
      </c>
      <c r="U1511" s="10">
        <f>YEAR(SalesDataTable[[#This Row],[Order Date]])</f>
        <v>2026</v>
      </c>
      <c r="V1511" s="9" t="str">
        <f>"Q"&amp;ROUNDUP(MONTH(SalesDataTable[[#This Row],[Order Date]])/3,0)</f>
        <v>Q3</v>
      </c>
      <c r="W1511" s="6">
        <f>MONTH(SalesDataTable[[#This Row],[Order Date]])</f>
        <v>7</v>
      </c>
      <c r="X1511" s="9" t="str">
        <f>TEXT(SalesDataTable[[#This Row],[Order Date]],"mmm")</f>
        <v>Jul</v>
      </c>
    </row>
    <row r="1512" spans="1:24" ht="15.5">
      <c r="A1512" s="3">
        <v>4962</v>
      </c>
      <c r="B1512" s="4">
        <v>46232</v>
      </c>
      <c r="C1512" s="12">
        <f>YEAR(SalesDataTable[[#This Row],[Order Date]])</f>
        <v>2026</v>
      </c>
      <c r="D1512" s="15" t="str">
        <f>"Q"&amp;ROUNDUP(MONTH(SalesDataTable[[#This Row],[Order Date]])/3,0)</f>
        <v>Q3</v>
      </c>
      <c r="E1512" s="12">
        <f>MONTH(SalesDataTable[[#This Row],[Order Date]])</f>
        <v>7</v>
      </c>
      <c r="F1512" s="12" t="str">
        <f>TEXT(SalesDataTable[[#This Row],[Order Date]], "mmm")</f>
        <v>Jul</v>
      </c>
      <c r="G1512" s="5" t="s">
        <v>0</v>
      </c>
      <c r="H1512" s="5" t="s">
        <v>50</v>
      </c>
      <c r="I1512" s="5" t="s">
        <v>19</v>
      </c>
      <c r="J1512" s="5" t="s">
        <v>13</v>
      </c>
      <c r="K1512" s="5" t="s">
        <v>23</v>
      </c>
      <c r="L1512" s="5" t="s">
        <v>40</v>
      </c>
      <c r="M1512" s="6">
        <v>2</v>
      </c>
      <c r="N1512" s="7">
        <v>83.06</v>
      </c>
      <c r="O1512" s="8">
        <v>0</v>
      </c>
      <c r="P1512" s="7">
        <v>38.74</v>
      </c>
      <c r="Q1512" s="7">
        <f t="shared" si="92"/>
        <v>166.12</v>
      </c>
      <c r="R1512" s="7">
        <f t="shared" si="93"/>
        <v>77.48</v>
      </c>
      <c r="S1512" s="7">
        <f t="shared" si="94"/>
        <v>88.64</v>
      </c>
      <c r="T1512" s="9">
        <f t="shared" si="95"/>
        <v>0.5335901757765471</v>
      </c>
      <c r="U1512" s="10">
        <f>YEAR(SalesDataTable[[#This Row],[Order Date]])</f>
        <v>2026</v>
      </c>
      <c r="V1512" s="9" t="str">
        <f>"Q"&amp;ROUNDUP(MONTH(SalesDataTable[[#This Row],[Order Date]])/3,0)</f>
        <v>Q3</v>
      </c>
      <c r="W1512" s="6">
        <f>MONTH(SalesDataTable[[#This Row],[Order Date]])</f>
        <v>7</v>
      </c>
      <c r="X1512" s="9" t="str">
        <f>TEXT(SalesDataTable[[#This Row],[Order Date]],"mmm")</f>
        <v>Jul</v>
      </c>
    </row>
    <row r="1513" spans="1:24" ht="15.5">
      <c r="A1513" s="3">
        <v>5006</v>
      </c>
      <c r="B1513" s="4">
        <v>46232</v>
      </c>
      <c r="C1513" s="12">
        <f>YEAR(SalesDataTable[[#This Row],[Order Date]])</f>
        <v>2026</v>
      </c>
      <c r="D1513" s="15" t="str">
        <f>"Q"&amp;ROUNDUP(MONTH(SalesDataTable[[#This Row],[Order Date]])/3,0)</f>
        <v>Q3</v>
      </c>
      <c r="E1513" s="12">
        <f>MONTH(SalesDataTable[[#This Row],[Order Date]])</f>
        <v>7</v>
      </c>
      <c r="F1513" s="12" t="str">
        <f>TEXT(SalesDataTable[[#This Row],[Order Date]], "mmm")</f>
        <v>Jul</v>
      </c>
      <c r="G1513" s="5" t="s">
        <v>11</v>
      </c>
      <c r="H1513" s="5" t="s">
        <v>18</v>
      </c>
      <c r="I1513" s="5" t="s">
        <v>2</v>
      </c>
      <c r="J1513" s="5" t="s">
        <v>3</v>
      </c>
      <c r="K1513" s="5" t="s">
        <v>9</v>
      </c>
      <c r="L1513" s="5" t="s">
        <v>37</v>
      </c>
      <c r="M1513" s="6">
        <v>2</v>
      </c>
      <c r="N1513" s="7">
        <v>151.72999999999999</v>
      </c>
      <c r="O1513" s="8">
        <v>0</v>
      </c>
      <c r="P1513" s="7">
        <v>81.209999999999994</v>
      </c>
      <c r="Q1513" s="7">
        <f t="shared" si="92"/>
        <v>303.45999999999998</v>
      </c>
      <c r="R1513" s="7">
        <f t="shared" si="93"/>
        <v>162.41999999999999</v>
      </c>
      <c r="S1513" s="7">
        <f t="shared" si="94"/>
        <v>141.04</v>
      </c>
      <c r="T1513" s="9">
        <f t="shared" si="95"/>
        <v>0.46477295195412904</v>
      </c>
      <c r="U1513" s="10">
        <f>YEAR(SalesDataTable[[#This Row],[Order Date]])</f>
        <v>2026</v>
      </c>
      <c r="V1513" s="9" t="str">
        <f>"Q"&amp;ROUNDUP(MONTH(SalesDataTable[[#This Row],[Order Date]])/3,0)</f>
        <v>Q3</v>
      </c>
      <c r="W1513" s="6">
        <f>MONTH(SalesDataTable[[#This Row],[Order Date]])</f>
        <v>7</v>
      </c>
      <c r="X1513" s="9" t="str">
        <f>TEXT(SalesDataTable[[#This Row],[Order Date]],"mmm")</f>
        <v>Jul</v>
      </c>
    </row>
    <row r="1514" spans="1:24" ht="15.5">
      <c r="A1514" s="3">
        <v>5033</v>
      </c>
      <c r="B1514" s="4">
        <v>46232</v>
      </c>
      <c r="C1514" s="12">
        <f>YEAR(SalesDataTable[[#This Row],[Order Date]])</f>
        <v>2026</v>
      </c>
      <c r="D1514" s="15" t="str">
        <f>"Q"&amp;ROUNDUP(MONTH(SalesDataTable[[#This Row],[Order Date]])/3,0)</f>
        <v>Q3</v>
      </c>
      <c r="E1514" s="12">
        <f>MONTH(SalesDataTable[[#This Row],[Order Date]])</f>
        <v>7</v>
      </c>
      <c r="F1514" s="12" t="str">
        <f>TEXT(SalesDataTable[[#This Row],[Order Date]], "mmm")</f>
        <v>Jul</v>
      </c>
      <c r="G1514" s="5" t="s">
        <v>20</v>
      </c>
      <c r="H1514" s="5" t="s">
        <v>33</v>
      </c>
      <c r="I1514" s="5" t="s">
        <v>2</v>
      </c>
      <c r="J1514" s="5" t="s">
        <v>13</v>
      </c>
      <c r="K1514" s="5" t="s">
        <v>9</v>
      </c>
      <c r="L1514" s="5" t="s">
        <v>46</v>
      </c>
      <c r="M1514" s="6">
        <v>4</v>
      </c>
      <c r="N1514" s="7">
        <v>72.010000000000005</v>
      </c>
      <c r="O1514" s="8">
        <v>0.05</v>
      </c>
      <c r="P1514" s="7">
        <v>32.36</v>
      </c>
      <c r="Q1514" s="7">
        <f t="shared" si="92"/>
        <v>273.63800000000003</v>
      </c>
      <c r="R1514" s="7">
        <f t="shared" si="93"/>
        <v>129.44</v>
      </c>
      <c r="S1514" s="7">
        <f t="shared" si="94"/>
        <v>144.19800000000004</v>
      </c>
      <c r="T1514" s="9">
        <f t="shared" si="95"/>
        <v>0.52696628392255473</v>
      </c>
      <c r="U1514" s="10">
        <f>YEAR(SalesDataTable[[#This Row],[Order Date]])</f>
        <v>2026</v>
      </c>
      <c r="V1514" s="9" t="str">
        <f>"Q"&amp;ROUNDUP(MONTH(SalesDataTable[[#This Row],[Order Date]])/3,0)</f>
        <v>Q3</v>
      </c>
      <c r="W1514" s="6">
        <f>MONTH(SalesDataTable[[#This Row],[Order Date]])</f>
        <v>7</v>
      </c>
      <c r="X1514" s="9" t="str">
        <f>TEXT(SalesDataTable[[#This Row],[Order Date]],"mmm")</f>
        <v>Jul</v>
      </c>
    </row>
    <row r="1515" spans="1:24" ht="15.5">
      <c r="A1515" s="3">
        <v>5117</v>
      </c>
      <c r="B1515" s="4">
        <v>46232</v>
      </c>
      <c r="C1515" s="12">
        <f>YEAR(SalesDataTable[[#This Row],[Order Date]])</f>
        <v>2026</v>
      </c>
      <c r="D1515" s="15" t="str">
        <f>"Q"&amp;ROUNDUP(MONTH(SalesDataTable[[#This Row],[Order Date]])/3,0)</f>
        <v>Q3</v>
      </c>
      <c r="E1515" s="12">
        <f>MONTH(SalesDataTable[[#This Row],[Order Date]])</f>
        <v>7</v>
      </c>
      <c r="F1515" s="12" t="str">
        <f>TEXT(SalesDataTable[[#This Row],[Order Date]], "mmm")</f>
        <v>Jul</v>
      </c>
      <c r="G1515" s="5" t="s">
        <v>6</v>
      </c>
      <c r="H1515" s="5" t="s">
        <v>41</v>
      </c>
      <c r="I1515" s="5" t="s">
        <v>2</v>
      </c>
      <c r="J1515" s="5" t="s">
        <v>16</v>
      </c>
      <c r="K1515" s="5" t="s">
        <v>9</v>
      </c>
      <c r="L1515" s="5" t="s">
        <v>37</v>
      </c>
      <c r="M1515" s="6">
        <v>1</v>
      </c>
      <c r="N1515" s="7">
        <v>154.87</v>
      </c>
      <c r="O1515" s="8">
        <v>0</v>
      </c>
      <c r="P1515" s="7">
        <v>80.459999999999994</v>
      </c>
      <c r="Q1515" s="7">
        <f t="shared" si="92"/>
        <v>154.87</v>
      </c>
      <c r="R1515" s="7">
        <f t="shared" si="93"/>
        <v>80.459999999999994</v>
      </c>
      <c r="S1515" s="7">
        <f t="shared" si="94"/>
        <v>74.410000000000011</v>
      </c>
      <c r="T1515" s="9">
        <f t="shared" si="95"/>
        <v>0.48046748886162594</v>
      </c>
      <c r="U1515" s="10">
        <f>YEAR(SalesDataTable[[#This Row],[Order Date]])</f>
        <v>2026</v>
      </c>
      <c r="V1515" s="9" t="str">
        <f>"Q"&amp;ROUNDUP(MONTH(SalesDataTable[[#This Row],[Order Date]])/3,0)</f>
        <v>Q3</v>
      </c>
      <c r="W1515" s="6">
        <f>MONTH(SalesDataTable[[#This Row],[Order Date]])</f>
        <v>7</v>
      </c>
      <c r="X1515" s="9" t="str">
        <f>TEXT(SalesDataTable[[#This Row],[Order Date]],"mmm")</f>
        <v>Jul</v>
      </c>
    </row>
    <row r="1516" spans="1:24" ht="15.5">
      <c r="A1516" s="3">
        <v>954</v>
      </c>
      <c r="B1516" s="4">
        <v>46233</v>
      </c>
      <c r="C1516" s="12">
        <f>YEAR(SalesDataTable[[#This Row],[Order Date]])</f>
        <v>2026</v>
      </c>
      <c r="D1516" s="15" t="str">
        <f>"Q"&amp;ROUNDUP(MONTH(SalesDataTable[[#This Row],[Order Date]])/3,0)</f>
        <v>Q3</v>
      </c>
      <c r="E1516" s="12">
        <f>MONTH(SalesDataTable[[#This Row],[Order Date]])</f>
        <v>7</v>
      </c>
      <c r="F1516" s="12" t="str">
        <f>TEXT(SalesDataTable[[#This Row],[Order Date]], "mmm")</f>
        <v>Jul</v>
      </c>
      <c r="G1516" s="5" t="s">
        <v>6</v>
      </c>
      <c r="H1516" s="5" t="s">
        <v>7</v>
      </c>
      <c r="I1516" s="5" t="s">
        <v>2</v>
      </c>
      <c r="J1516" s="5" t="s">
        <v>13</v>
      </c>
      <c r="K1516" s="5" t="s">
        <v>14</v>
      </c>
      <c r="L1516" s="5" t="s">
        <v>44</v>
      </c>
      <c r="M1516" s="6">
        <v>3</v>
      </c>
      <c r="N1516" s="7">
        <v>134.61000000000001</v>
      </c>
      <c r="O1516" s="8">
        <v>0.1</v>
      </c>
      <c r="P1516" s="7">
        <v>65.77</v>
      </c>
      <c r="Q1516" s="7">
        <f t="shared" si="92"/>
        <v>363.44700000000006</v>
      </c>
      <c r="R1516" s="7">
        <f t="shared" si="93"/>
        <v>197.31</v>
      </c>
      <c r="S1516" s="7">
        <f t="shared" si="94"/>
        <v>166.13700000000006</v>
      </c>
      <c r="T1516" s="9">
        <f t="shared" si="95"/>
        <v>0.45711479252820914</v>
      </c>
      <c r="U1516" s="10">
        <f>YEAR(SalesDataTable[[#This Row],[Order Date]])</f>
        <v>2026</v>
      </c>
      <c r="V1516" s="9" t="str">
        <f>"Q"&amp;ROUNDUP(MONTH(SalesDataTable[[#This Row],[Order Date]])/3,0)</f>
        <v>Q3</v>
      </c>
      <c r="W1516" s="6">
        <f>MONTH(SalesDataTable[[#This Row],[Order Date]])</f>
        <v>7</v>
      </c>
      <c r="X1516" s="9" t="str">
        <f>TEXT(SalesDataTable[[#This Row],[Order Date]],"mmm")</f>
        <v>Jul</v>
      </c>
    </row>
    <row r="1517" spans="1:24" ht="15.5">
      <c r="A1517" s="3">
        <v>1644</v>
      </c>
      <c r="B1517" s="4">
        <v>46233</v>
      </c>
      <c r="C1517" s="12">
        <f>YEAR(SalesDataTable[[#This Row],[Order Date]])</f>
        <v>2026</v>
      </c>
      <c r="D1517" s="15" t="str">
        <f>"Q"&amp;ROUNDUP(MONTH(SalesDataTable[[#This Row],[Order Date]])/3,0)</f>
        <v>Q3</v>
      </c>
      <c r="E1517" s="12">
        <f>MONTH(SalesDataTable[[#This Row],[Order Date]])</f>
        <v>7</v>
      </c>
      <c r="F1517" s="12" t="str">
        <f>TEXT(SalesDataTable[[#This Row],[Order Date]], "mmm")</f>
        <v>Jul</v>
      </c>
      <c r="G1517" s="5" t="s">
        <v>20</v>
      </c>
      <c r="H1517" s="5" t="s">
        <v>47</v>
      </c>
      <c r="I1517" s="5" t="s">
        <v>2</v>
      </c>
      <c r="J1517" s="5" t="s">
        <v>3</v>
      </c>
      <c r="K1517" s="5" t="s">
        <v>4</v>
      </c>
      <c r="L1517" s="5" t="s">
        <v>5</v>
      </c>
      <c r="M1517" s="6">
        <v>3</v>
      </c>
      <c r="N1517" s="7">
        <v>81.5</v>
      </c>
      <c r="O1517" s="8">
        <v>0.05</v>
      </c>
      <c r="P1517" s="7">
        <v>43.85</v>
      </c>
      <c r="Q1517" s="7">
        <f t="shared" si="92"/>
        <v>232.27499999999998</v>
      </c>
      <c r="R1517" s="7">
        <f t="shared" si="93"/>
        <v>131.55000000000001</v>
      </c>
      <c r="S1517" s="7">
        <f t="shared" si="94"/>
        <v>100.72499999999997</v>
      </c>
      <c r="T1517" s="9">
        <f t="shared" si="95"/>
        <v>0.43364546335163051</v>
      </c>
      <c r="U1517" s="10">
        <f>YEAR(SalesDataTable[[#This Row],[Order Date]])</f>
        <v>2026</v>
      </c>
      <c r="V1517" s="9" t="str">
        <f>"Q"&amp;ROUNDUP(MONTH(SalesDataTable[[#This Row],[Order Date]])/3,0)</f>
        <v>Q3</v>
      </c>
      <c r="W1517" s="6">
        <f>MONTH(SalesDataTable[[#This Row],[Order Date]])</f>
        <v>7</v>
      </c>
      <c r="X1517" s="9" t="str">
        <f>TEXT(SalesDataTable[[#This Row],[Order Date]],"mmm")</f>
        <v>Jul</v>
      </c>
    </row>
    <row r="1518" spans="1:24" ht="15.5">
      <c r="A1518" s="3">
        <v>2030</v>
      </c>
      <c r="B1518" s="4">
        <v>46233</v>
      </c>
      <c r="C1518" s="12">
        <f>YEAR(SalesDataTable[[#This Row],[Order Date]])</f>
        <v>2026</v>
      </c>
      <c r="D1518" s="15" t="str">
        <f>"Q"&amp;ROUNDUP(MONTH(SalesDataTable[[#This Row],[Order Date]])/3,0)</f>
        <v>Q3</v>
      </c>
      <c r="E1518" s="12">
        <f>MONTH(SalesDataTable[[#This Row],[Order Date]])</f>
        <v>7</v>
      </c>
      <c r="F1518" s="12" t="str">
        <f>TEXT(SalesDataTable[[#This Row],[Order Date]], "mmm")</f>
        <v>Jul</v>
      </c>
      <c r="G1518" s="5" t="s">
        <v>0</v>
      </c>
      <c r="H1518" s="5" t="s">
        <v>1</v>
      </c>
      <c r="I1518" s="5" t="s">
        <v>28</v>
      </c>
      <c r="J1518" s="5" t="s">
        <v>16</v>
      </c>
      <c r="K1518" s="5" t="s">
        <v>14</v>
      </c>
      <c r="L1518" s="5" t="s">
        <v>44</v>
      </c>
      <c r="M1518" s="6">
        <v>2</v>
      </c>
      <c r="N1518" s="7">
        <v>135.63</v>
      </c>
      <c r="O1518" s="8">
        <v>0</v>
      </c>
      <c r="P1518" s="7">
        <v>66.63</v>
      </c>
      <c r="Q1518" s="7">
        <f t="shared" si="92"/>
        <v>271.26</v>
      </c>
      <c r="R1518" s="7">
        <f t="shared" si="93"/>
        <v>133.26</v>
      </c>
      <c r="S1518" s="7">
        <f t="shared" si="94"/>
        <v>138</v>
      </c>
      <c r="T1518" s="9">
        <f t="shared" si="95"/>
        <v>0.50873700508737008</v>
      </c>
      <c r="U1518" s="10">
        <f>YEAR(SalesDataTable[[#This Row],[Order Date]])</f>
        <v>2026</v>
      </c>
      <c r="V1518" s="9" t="str">
        <f>"Q"&amp;ROUNDUP(MONTH(SalesDataTable[[#This Row],[Order Date]])/3,0)</f>
        <v>Q3</v>
      </c>
      <c r="W1518" s="6">
        <f>MONTH(SalesDataTable[[#This Row],[Order Date]])</f>
        <v>7</v>
      </c>
      <c r="X1518" s="9" t="str">
        <f>TEXT(SalesDataTable[[#This Row],[Order Date]],"mmm")</f>
        <v>Jul</v>
      </c>
    </row>
    <row r="1519" spans="1:24" ht="15.5">
      <c r="A1519" s="3">
        <v>2595</v>
      </c>
      <c r="B1519" s="4">
        <v>46233</v>
      </c>
      <c r="C1519" s="12">
        <f>YEAR(SalesDataTable[[#This Row],[Order Date]])</f>
        <v>2026</v>
      </c>
      <c r="D1519" s="15" t="str">
        <f>"Q"&amp;ROUNDUP(MONTH(SalesDataTable[[#This Row],[Order Date]])/3,0)</f>
        <v>Q3</v>
      </c>
      <c r="E1519" s="12">
        <f>MONTH(SalesDataTable[[#This Row],[Order Date]])</f>
        <v>7</v>
      </c>
      <c r="F1519" s="12" t="str">
        <f>TEXT(SalesDataTable[[#This Row],[Order Date]], "mmm")</f>
        <v>Jul</v>
      </c>
      <c r="G1519" s="5" t="s">
        <v>0</v>
      </c>
      <c r="H1519" s="5" t="s">
        <v>36</v>
      </c>
      <c r="I1519" s="5" t="s">
        <v>8</v>
      </c>
      <c r="J1519" s="5" t="s">
        <v>16</v>
      </c>
      <c r="K1519" s="5" t="s">
        <v>14</v>
      </c>
      <c r="L1519" s="5" t="s">
        <v>44</v>
      </c>
      <c r="M1519" s="6">
        <v>15</v>
      </c>
      <c r="N1519" s="7">
        <v>133.44999999999999</v>
      </c>
      <c r="O1519" s="8">
        <v>0.2</v>
      </c>
      <c r="P1519" s="7">
        <v>65.819999999999993</v>
      </c>
      <c r="Q1519" s="7">
        <f t="shared" si="92"/>
        <v>1601.3999999999999</v>
      </c>
      <c r="R1519" s="7">
        <f t="shared" si="93"/>
        <v>987.3</v>
      </c>
      <c r="S1519" s="7">
        <f t="shared" si="94"/>
        <v>614.09999999999991</v>
      </c>
      <c r="T1519" s="9">
        <f t="shared" si="95"/>
        <v>0.3834769576620457</v>
      </c>
      <c r="U1519" s="10">
        <f>YEAR(SalesDataTable[[#This Row],[Order Date]])</f>
        <v>2026</v>
      </c>
      <c r="V1519" s="9" t="str">
        <f>"Q"&amp;ROUNDUP(MONTH(SalesDataTable[[#This Row],[Order Date]])/3,0)</f>
        <v>Q3</v>
      </c>
      <c r="W1519" s="6">
        <f>MONTH(SalesDataTable[[#This Row],[Order Date]])</f>
        <v>7</v>
      </c>
      <c r="X1519" s="9" t="str">
        <f>TEXT(SalesDataTable[[#This Row],[Order Date]],"mmm")</f>
        <v>Jul</v>
      </c>
    </row>
    <row r="1520" spans="1:24" ht="15.5">
      <c r="A1520" s="3">
        <v>2763</v>
      </c>
      <c r="B1520" s="4">
        <v>46233</v>
      </c>
      <c r="C1520" s="12">
        <f>YEAR(SalesDataTable[[#This Row],[Order Date]])</f>
        <v>2026</v>
      </c>
      <c r="D1520" s="15" t="str">
        <f>"Q"&amp;ROUNDUP(MONTH(SalesDataTable[[#This Row],[Order Date]])/3,0)</f>
        <v>Q3</v>
      </c>
      <c r="E1520" s="12">
        <f>MONTH(SalesDataTable[[#This Row],[Order Date]])</f>
        <v>7</v>
      </c>
      <c r="F1520" s="12" t="str">
        <f>TEXT(SalesDataTable[[#This Row],[Order Date]], "mmm")</f>
        <v>Jul</v>
      </c>
      <c r="G1520" s="5" t="s">
        <v>0</v>
      </c>
      <c r="H1520" s="5" t="s">
        <v>50</v>
      </c>
      <c r="I1520" s="5" t="s">
        <v>2</v>
      </c>
      <c r="J1520" s="5" t="s">
        <v>16</v>
      </c>
      <c r="K1520" s="5" t="s">
        <v>23</v>
      </c>
      <c r="L1520" s="5" t="s">
        <v>51</v>
      </c>
      <c r="M1520" s="6">
        <v>1</v>
      </c>
      <c r="N1520" s="7">
        <v>120.94</v>
      </c>
      <c r="O1520" s="8">
        <v>0</v>
      </c>
      <c r="P1520" s="7">
        <v>62.24</v>
      </c>
      <c r="Q1520" s="7">
        <f t="shared" si="92"/>
        <v>120.94</v>
      </c>
      <c r="R1520" s="7">
        <f t="shared" si="93"/>
        <v>62.24</v>
      </c>
      <c r="S1520" s="7">
        <f t="shared" si="94"/>
        <v>58.699999999999996</v>
      </c>
      <c r="T1520" s="9">
        <f t="shared" si="95"/>
        <v>0.48536464362493797</v>
      </c>
      <c r="U1520" s="10">
        <f>YEAR(SalesDataTable[[#This Row],[Order Date]])</f>
        <v>2026</v>
      </c>
      <c r="V1520" s="9" t="str">
        <f>"Q"&amp;ROUNDUP(MONTH(SalesDataTable[[#This Row],[Order Date]])/3,0)</f>
        <v>Q3</v>
      </c>
      <c r="W1520" s="6">
        <f>MONTH(SalesDataTable[[#This Row],[Order Date]])</f>
        <v>7</v>
      </c>
      <c r="X1520" s="9" t="str">
        <f>TEXT(SalesDataTable[[#This Row],[Order Date]],"mmm")</f>
        <v>Jul</v>
      </c>
    </row>
    <row r="1521" spans="1:24" ht="15.5">
      <c r="A1521" s="3">
        <v>3537</v>
      </c>
      <c r="B1521" s="4">
        <v>46233</v>
      </c>
      <c r="C1521" s="12">
        <f>YEAR(SalesDataTable[[#This Row],[Order Date]])</f>
        <v>2026</v>
      </c>
      <c r="D1521" s="15" t="str">
        <f>"Q"&amp;ROUNDUP(MONTH(SalesDataTable[[#This Row],[Order Date]])/3,0)</f>
        <v>Q3</v>
      </c>
      <c r="E1521" s="12">
        <f>MONTH(SalesDataTable[[#This Row],[Order Date]])</f>
        <v>7</v>
      </c>
      <c r="F1521" s="12" t="str">
        <f>TEXT(SalesDataTable[[#This Row],[Order Date]], "mmm")</f>
        <v>Jul</v>
      </c>
      <c r="G1521" s="5" t="s">
        <v>6</v>
      </c>
      <c r="H1521" s="5" t="s">
        <v>41</v>
      </c>
      <c r="I1521" s="5" t="s">
        <v>2</v>
      </c>
      <c r="J1521" s="5" t="s">
        <v>3</v>
      </c>
      <c r="K1521" s="5" t="s">
        <v>23</v>
      </c>
      <c r="L1521" s="5" t="s">
        <v>24</v>
      </c>
      <c r="M1521" s="6">
        <v>2</v>
      </c>
      <c r="N1521" s="7">
        <v>332.99</v>
      </c>
      <c r="O1521" s="8">
        <v>0.15</v>
      </c>
      <c r="P1521" s="7">
        <v>199.09</v>
      </c>
      <c r="Q1521" s="7">
        <f t="shared" si="92"/>
        <v>566.08299999999997</v>
      </c>
      <c r="R1521" s="7">
        <f t="shared" si="93"/>
        <v>398.18</v>
      </c>
      <c r="S1521" s="7">
        <f t="shared" si="94"/>
        <v>167.90299999999996</v>
      </c>
      <c r="T1521" s="9">
        <f t="shared" si="95"/>
        <v>0.29660491482697759</v>
      </c>
      <c r="U1521" s="10">
        <f>YEAR(SalesDataTable[[#This Row],[Order Date]])</f>
        <v>2026</v>
      </c>
      <c r="V1521" s="9" t="str">
        <f>"Q"&amp;ROUNDUP(MONTH(SalesDataTable[[#This Row],[Order Date]])/3,0)</f>
        <v>Q3</v>
      </c>
      <c r="W1521" s="6">
        <f>MONTH(SalesDataTable[[#This Row],[Order Date]])</f>
        <v>7</v>
      </c>
      <c r="X1521" s="9" t="str">
        <f>TEXT(SalesDataTable[[#This Row],[Order Date]],"mmm")</f>
        <v>Jul</v>
      </c>
    </row>
    <row r="1522" spans="1:24" ht="15.5">
      <c r="A1522" s="3">
        <v>3550</v>
      </c>
      <c r="B1522" s="4">
        <v>46233</v>
      </c>
      <c r="C1522" s="12">
        <f>YEAR(SalesDataTable[[#This Row],[Order Date]])</f>
        <v>2026</v>
      </c>
      <c r="D1522" s="15" t="str">
        <f>"Q"&amp;ROUNDUP(MONTH(SalesDataTable[[#This Row],[Order Date]])/3,0)</f>
        <v>Q3</v>
      </c>
      <c r="E1522" s="12">
        <f>MONTH(SalesDataTable[[#This Row],[Order Date]])</f>
        <v>7</v>
      </c>
      <c r="F1522" s="12" t="str">
        <f>TEXT(SalesDataTable[[#This Row],[Order Date]], "mmm")</f>
        <v>Jul</v>
      </c>
      <c r="G1522" s="5" t="s">
        <v>0</v>
      </c>
      <c r="H1522" s="5" t="s">
        <v>50</v>
      </c>
      <c r="I1522" s="5" t="s">
        <v>2</v>
      </c>
      <c r="J1522" s="5" t="s">
        <v>3</v>
      </c>
      <c r="K1522" s="5" t="s">
        <v>23</v>
      </c>
      <c r="L1522" s="5" t="s">
        <v>51</v>
      </c>
      <c r="M1522" s="6">
        <v>3</v>
      </c>
      <c r="N1522" s="7">
        <v>120.88</v>
      </c>
      <c r="O1522" s="8">
        <v>0</v>
      </c>
      <c r="P1522" s="7">
        <v>60.97</v>
      </c>
      <c r="Q1522" s="7">
        <f t="shared" si="92"/>
        <v>362.64</v>
      </c>
      <c r="R1522" s="7">
        <f t="shared" si="93"/>
        <v>182.91</v>
      </c>
      <c r="S1522" s="7">
        <f t="shared" si="94"/>
        <v>179.73</v>
      </c>
      <c r="T1522" s="9">
        <f t="shared" si="95"/>
        <v>0.49561548643282594</v>
      </c>
      <c r="U1522" s="10">
        <f>YEAR(SalesDataTable[[#This Row],[Order Date]])</f>
        <v>2026</v>
      </c>
      <c r="V1522" s="9" t="str">
        <f>"Q"&amp;ROUNDUP(MONTH(SalesDataTable[[#This Row],[Order Date]])/3,0)</f>
        <v>Q3</v>
      </c>
      <c r="W1522" s="6">
        <f>MONTH(SalesDataTable[[#This Row],[Order Date]])</f>
        <v>7</v>
      </c>
      <c r="X1522" s="9" t="str">
        <f>TEXT(SalesDataTable[[#This Row],[Order Date]],"mmm")</f>
        <v>Jul</v>
      </c>
    </row>
    <row r="1523" spans="1:24" ht="15.5">
      <c r="A1523" s="3">
        <v>3875</v>
      </c>
      <c r="B1523" s="4">
        <v>46233</v>
      </c>
      <c r="C1523" s="12">
        <f>YEAR(SalesDataTable[[#This Row],[Order Date]])</f>
        <v>2026</v>
      </c>
      <c r="D1523" s="15" t="str">
        <f>"Q"&amp;ROUNDUP(MONTH(SalesDataTable[[#This Row],[Order Date]])/3,0)</f>
        <v>Q3</v>
      </c>
      <c r="E1523" s="12">
        <f>MONTH(SalesDataTable[[#This Row],[Order Date]])</f>
        <v>7</v>
      </c>
      <c r="F1523" s="12" t="str">
        <f>TEXT(SalesDataTable[[#This Row],[Order Date]], "mmm")</f>
        <v>Jul</v>
      </c>
      <c r="G1523" s="5" t="s">
        <v>20</v>
      </c>
      <c r="H1523" s="5" t="s">
        <v>33</v>
      </c>
      <c r="I1523" s="5" t="s">
        <v>2</v>
      </c>
      <c r="J1523" s="5" t="s">
        <v>3</v>
      </c>
      <c r="K1523" s="5" t="s">
        <v>4</v>
      </c>
      <c r="L1523" s="5" t="s">
        <v>30</v>
      </c>
      <c r="M1523" s="6">
        <v>1</v>
      </c>
      <c r="N1523" s="7">
        <v>101.73</v>
      </c>
      <c r="O1523" s="8">
        <v>0.05</v>
      </c>
      <c r="P1523" s="7">
        <v>51.63</v>
      </c>
      <c r="Q1523" s="7">
        <f t="shared" si="92"/>
        <v>96.643500000000003</v>
      </c>
      <c r="R1523" s="7">
        <f t="shared" si="93"/>
        <v>51.63</v>
      </c>
      <c r="S1523" s="7">
        <f t="shared" si="94"/>
        <v>45.013500000000001</v>
      </c>
      <c r="T1523" s="9">
        <f t="shared" si="95"/>
        <v>0.46576852038678235</v>
      </c>
      <c r="U1523" s="10">
        <f>YEAR(SalesDataTable[[#This Row],[Order Date]])</f>
        <v>2026</v>
      </c>
      <c r="V1523" s="9" t="str">
        <f>"Q"&amp;ROUNDUP(MONTH(SalesDataTable[[#This Row],[Order Date]])/3,0)</f>
        <v>Q3</v>
      </c>
      <c r="W1523" s="6">
        <f>MONTH(SalesDataTable[[#This Row],[Order Date]])</f>
        <v>7</v>
      </c>
      <c r="X1523" s="9" t="str">
        <f>TEXT(SalesDataTable[[#This Row],[Order Date]],"mmm")</f>
        <v>Jul</v>
      </c>
    </row>
    <row r="1524" spans="1:24" ht="15.5">
      <c r="A1524" s="3">
        <v>4467</v>
      </c>
      <c r="B1524" s="4">
        <v>46233</v>
      </c>
      <c r="C1524" s="12">
        <f>YEAR(SalesDataTable[[#This Row],[Order Date]])</f>
        <v>2026</v>
      </c>
      <c r="D1524" s="15" t="str">
        <f>"Q"&amp;ROUNDUP(MONTH(SalesDataTable[[#This Row],[Order Date]])/3,0)</f>
        <v>Q3</v>
      </c>
      <c r="E1524" s="12">
        <f>MONTH(SalesDataTable[[#This Row],[Order Date]])</f>
        <v>7</v>
      </c>
      <c r="F1524" s="12" t="str">
        <f>TEXT(SalesDataTable[[#This Row],[Order Date]], "mmm")</f>
        <v>Jul</v>
      </c>
      <c r="G1524" s="5" t="s">
        <v>20</v>
      </c>
      <c r="H1524" s="5" t="s">
        <v>31</v>
      </c>
      <c r="I1524" s="5" t="s">
        <v>2</v>
      </c>
      <c r="J1524" s="5" t="s">
        <v>3</v>
      </c>
      <c r="K1524" s="5" t="s">
        <v>14</v>
      </c>
      <c r="L1524" s="5" t="s">
        <v>15</v>
      </c>
      <c r="M1524" s="6">
        <v>2</v>
      </c>
      <c r="N1524" s="7">
        <v>36.21</v>
      </c>
      <c r="O1524" s="8">
        <v>0</v>
      </c>
      <c r="P1524" s="7">
        <v>13.5</v>
      </c>
      <c r="Q1524" s="7">
        <f t="shared" si="92"/>
        <v>72.42</v>
      </c>
      <c r="R1524" s="7">
        <f t="shared" si="93"/>
        <v>27</v>
      </c>
      <c r="S1524" s="7">
        <f t="shared" si="94"/>
        <v>45.42</v>
      </c>
      <c r="T1524" s="9">
        <f t="shared" si="95"/>
        <v>0.62717481358740679</v>
      </c>
      <c r="U1524" s="10">
        <f>YEAR(SalesDataTable[[#This Row],[Order Date]])</f>
        <v>2026</v>
      </c>
      <c r="V1524" s="9" t="str">
        <f>"Q"&amp;ROUNDUP(MONTH(SalesDataTable[[#This Row],[Order Date]])/3,0)</f>
        <v>Q3</v>
      </c>
      <c r="W1524" s="6">
        <f>MONTH(SalesDataTable[[#This Row],[Order Date]])</f>
        <v>7</v>
      </c>
      <c r="X1524" s="9" t="str">
        <f>TEXT(SalesDataTable[[#This Row],[Order Date]],"mmm")</f>
        <v>Jul</v>
      </c>
    </row>
    <row r="1525" spans="1:24" ht="15.5">
      <c r="A1525" s="3">
        <v>739</v>
      </c>
      <c r="B1525" s="4">
        <v>46234</v>
      </c>
      <c r="C1525" s="12">
        <f>YEAR(SalesDataTable[[#This Row],[Order Date]])</f>
        <v>2026</v>
      </c>
      <c r="D1525" s="15" t="str">
        <f>"Q"&amp;ROUNDUP(MONTH(SalesDataTable[[#This Row],[Order Date]])/3,0)</f>
        <v>Q3</v>
      </c>
      <c r="E1525" s="12">
        <f>MONTH(SalesDataTable[[#This Row],[Order Date]])</f>
        <v>7</v>
      </c>
      <c r="F1525" s="12" t="str">
        <f>TEXT(SalesDataTable[[#This Row],[Order Date]], "mmm")</f>
        <v>Jul</v>
      </c>
      <c r="G1525" s="5" t="s">
        <v>20</v>
      </c>
      <c r="H1525" s="5" t="s">
        <v>31</v>
      </c>
      <c r="I1525" s="5" t="s">
        <v>2</v>
      </c>
      <c r="J1525" s="5" t="s">
        <v>16</v>
      </c>
      <c r="K1525" s="5" t="s">
        <v>4</v>
      </c>
      <c r="L1525" s="5" t="s">
        <v>30</v>
      </c>
      <c r="M1525" s="6">
        <v>5</v>
      </c>
      <c r="N1525" s="7">
        <v>104.65</v>
      </c>
      <c r="O1525" s="8">
        <v>0</v>
      </c>
      <c r="P1525" s="7">
        <v>49.2</v>
      </c>
      <c r="Q1525" s="7">
        <f t="shared" si="92"/>
        <v>523.25</v>
      </c>
      <c r="R1525" s="7">
        <f t="shared" si="93"/>
        <v>246</v>
      </c>
      <c r="S1525" s="7">
        <f t="shared" si="94"/>
        <v>277.25</v>
      </c>
      <c r="T1525" s="9">
        <f t="shared" si="95"/>
        <v>0.52986144290492121</v>
      </c>
      <c r="U1525" s="10">
        <f>YEAR(SalesDataTable[[#This Row],[Order Date]])</f>
        <v>2026</v>
      </c>
      <c r="V1525" s="9" t="str">
        <f>"Q"&amp;ROUNDUP(MONTH(SalesDataTable[[#This Row],[Order Date]])/3,0)</f>
        <v>Q3</v>
      </c>
      <c r="W1525" s="6">
        <f>MONTH(SalesDataTable[[#This Row],[Order Date]])</f>
        <v>7</v>
      </c>
      <c r="X1525" s="9" t="str">
        <f>TEXT(SalesDataTable[[#This Row],[Order Date]],"mmm")</f>
        <v>Jul</v>
      </c>
    </row>
    <row r="1526" spans="1:24" ht="15.5">
      <c r="A1526" s="3">
        <v>2376</v>
      </c>
      <c r="B1526" s="4">
        <v>46234</v>
      </c>
      <c r="C1526" s="12">
        <f>YEAR(SalesDataTable[[#This Row],[Order Date]])</f>
        <v>2026</v>
      </c>
      <c r="D1526" s="15" t="str">
        <f>"Q"&amp;ROUNDUP(MONTH(SalesDataTable[[#This Row],[Order Date]])/3,0)</f>
        <v>Q3</v>
      </c>
      <c r="E1526" s="12">
        <f>MONTH(SalesDataTable[[#This Row],[Order Date]])</f>
        <v>7</v>
      </c>
      <c r="F1526" s="12" t="str">
        <f>TEXT(SalesDataTable[[#This Row],[Order Date]], "mmm")</f>
        <v>Jul</v>
      </c>
      <c r="G1526" s="5" t="s">
        <v>11</v>
      </c>
      <c r="H1526" s="5" t="s">
        <v>25</v>
      </c>
      <c r="I1526" s="5" t="s">
        <v>8</v>
      </c>
      <c r="J1526" s="5" t="s">
        <v>3</v>
      </c>
      <c r="K1526" s="5" t="s">
        <v>23</v>
      </c>
      <c r="L1526" s="5" t="s">
        <v>29</v>
      </c>
      <c r="M1526" s="6">
        <v>5</v>
      </c>
      <c r="N1526" s="7">
        <v>198.35</v>
      </c>
      <c r="O1526" s="8">
        <v>0.05</v>
      </c>
      <c r="P1526" s="7">
        <v>104.96</v>
      </c>
      <c r="Q1526" s="7">
        <f t="shared" si="92"/>
        <v>942.16249999999991</v>
      </c>
      <c r="R1526" s="7">
        <f t="shared" si="93"/>
        <v>524.79999999999995</v>
      </c>
      <c r="S1526" s="7">
        <f t="shared" si="94"/>
        <v>417.36249999999995</v>
      </c>
      <c r="T1526" s="9">
        <f t="shared" si="95"/>
        <v>0.44298356175288234</v>
      </c>
      <c r="U1526" s="10">
        <f>YEAR(SalesDataTable[[#This Row],[Order Date]])</f>
        <v>2026</v>
      </c>
      <c r="V1526" s="9" t="str">
        <f>"Q"&amp;ROUNDUP(MONTH(SalesDataTable[[#This Row],[Order Date]])/3,0)</f>
        <v>Q3</v>
      </c>
      <c r="W1526" s="6">
        <f>MONTH(SalesDataTable[[#This Row],[Order Date]])</f>
        <v>7</v>
      </c>
      <c r="X1526" s="9" t="str">
        <f>TEXT(SalesDataTable[[#This Row],[Order Date]],"mmm")</f>
        <v>Jul</v>
      </c>
    </row>
    <row r="1527" spans="1:24" ht="15.5">
      <c r="A1527" s="3">
        <v>3109</v>
      </c>
      <c r="B1527" s="4">
        <v>46234</v>
      </c>
      <c r="C1527" s="12">
        <f>YEAR(SalesDataTable[[#This Row],[Order Date]])</f>
        <v>2026</v>
      </c>
      <c r="D1527" s="15" t="str">
        <f>"Q"&amp;ROUNDUP(MONTH(SalesDataTable[[#This Row],[Order Date]])/3,0)</f>
        <v>Q3</v>
      </c>
      <c r="E1527" s="12">
        <f>MONTH(SalesDataTable[[#This Row],[Order Date]])</f>
        <v>7</v>
      </c>
      <c r="F1527" s="12" t="str">
        <f>TEXT(SalesDataTable[[#This Row],[Order Date]], "mmm")</f>
        <v>Jul</v>
      </c>
      <c r="G1527" s="5" t="s">
        <v>0</v>
      </c>
      <c r="H1527" s="5" t="s">
        <v>1</v>
      </c>
      <c r="I1527" s="5" t="s">
        <v>28</v>
      </c>
      <c r="J1527" s="5" t="s">
        <v>3</v>
      </c>
      <c r="K1527" s="5" t="s">
        <v>34</v>
      </c>
      <c r="L1527" s="5" t="s">
        <v>42</v>
      </c>
      <c r="M1527" s="6">
        <v>2</v>
      </c>
      <c r="N1527" s="7">
        <v>36.56</v>
      </c>
      <c r="O1527" s="8">
        <v>0.05</v>
      </c>
      <c r="P1527" s="7">
        <v>13.76</v>
      </c>
      <c r="Q1527" s="7">
        <f t="shared" si="92"/>
        <v>69.463999999999999</v>
      </c>
      <c r="R1527" s="7">
        <f t="shared" si="93"/>
        <v>27.52</v>
      </c>
      <c r="S1527" s="7">
        <f t="shared" si="94"/>
        <v>41.944000000000003</v>
      </c>
      <c r="T1527" s="9">
        <f t="shared" si="95"/>
        <v>0.60382356328457909</v>
      </c>
      <c r="U1527" s="10">
        <f>YEAR(SalesDataTable[[#This Row],[Order Date]])</f>
        <v>2026</v>
      </c>
      <c r="V1527" s="9" t="str">
        <f>"Q"&amp;ROUNDUP(MONTH(SalesDataTable[[#This Row],[Order Date]])/3,0)</f>
        <v>Q3</v>
      </c>
      <c r="W1527" s="6">
        <f>MONTH(SalesDataTable[[#This Row],[Order Date]])</f>
        <v>7</v>
      </c>
      <c r="X1527" s="9" t="str">
        <f>TEXT(SalesDataTable[[#This Row],[Order Date]],"mmm")</f>
        <v>Jul</v>
      </c>
    </row>
    <row r="1528" spans="1:24" ht="15.5">
      <c r="A1528" s="3">
        <v>4362</v>
      </c>
      <c r="B1528" s="4">
        <v>46234</v>
      </c>
      <c r="C1528" s="12">
        <f>YEAR(SalesDataTable[[#This Row],[Order Date]])</f>
        <v>2026</v>
      </c>
      <c r="D1528" s="15" t="str">
        <f>"Q"&amp;ROUNDUP(MONTH(SalesDataTable[[#This Row],[Order Date]])/3,0)</f>
        <v>Q3</v>
      </c>
      <c r="E1528" s="12">
        <f>MONTH(SalesDataTable[[#This Row],[Order Date]])</f>
        <v>7</v>
      </c>
      <c r="F1528" s="12" t="str">
        <f>TEXT(SalesDataTable[[#This Row],[Order Date]], "mmm")</f>
        <v>Jul</v>
      </c>
      <c r="G1528" s="5" t="s">
        <v>6</v>
      </c>
      <c r="H1528" s="5" t="s">
        <v>49</v>
      </c>
      <c r="I1528" s="5" t="s">
        <v>2</v>
      </c>
      <c r="J1528" s="5" t="s">
        <v>3</v>
      </c>
      <c r="K1528" s="5" t="s">
        <v>9</v>
      </c>
      <c r="L1528" s="5" t="s">
        <v>10</v>
      </c>
      <c r="M1528" s="6">
        <v>5</v>
      </c>
      <c r="N1528" s="7">
        <v>92.41</v>
      </c>
      <c r="O1528" s="8">
        <v>0</v>
      </c>
      <c r="P1528" s="7">
        <v>44.29</v>
      </c>
      <c r="Q1528" s="7">
        <f t="shared" si="92"/>
        <v>462.04999999999995</v>
      </c>
      <c r="R1528" s="7">
        <f t="shared" si="93"/>
        <v>221.45</v>
      </c>
      <c r="S1528" s="7">
        <f t="shared" si="94"/>
        <v>240.59999999999997</v>
      </c>
      <c r="T1528" s="9">
        <f t="shared" si="95"/>
        <v>0.52072286549074775</v>
      </c>
      <c r="U1528" s="10">
        <f>YEAR(SalesDataTable[[#This Row],[Order Date]])</f>
        <v>2026</v>
      </c>
      <c r="V1528" s="9" t="str">
        <f>"Q"&amp;ROUNDUP(MONTH(SalesDataTable[[#This Row],[Order Date]])/3,0)</f>
        <v>Q3</v>
      </c>
      <c r="W1528" s="6">
        <f>MONTH(SalesDataTable[[#This Row],[Order Date]])</f>
        <v>7</v>
      </c>
      <c r="X1528" s="9" t="str">
        <f>TEXT(SalesDataTable[[#This Row],[Order Date]],"mmm")</f>
        <v>Jul</v>
      </c>
    </row>
    <row r="1529" spans="1:24" ht="15.5">
      <c r="A1529" s="3">
        <v>777</v>
      </c>
      <c r="B1529" s="4">
        <v>46235</v>
      </c>
      <c r="C1529" s="12">
        <f>YEAR(SalesDataTable[[#This Row],[Order Date]])</f>
        <v>2026</v>
      </c>
      <c r="D1529" s="15" t="str">
        <f>"Q"&amp;ROUNDUP(MONTH(SalesDataTable[[#This Row],[Order Date]])/3,0)</f>
        <v>Q3</v>
      </c>
      <c r="E1529" s="12">
        <f>MONTH(SalesDataTable[[#This Row],[Order Date]])</f>
        <v>8</v>
      </c>
      <c r="F1529" s="12" t="str">
        <f>TEXT(SalesDataTable[[#This Row],[Order Date]], "mmm")</f>
        <v>Aug</v>
      </c>
      <c r="G1529" s="5" t="s">
        <v>20</v>
      </c>
      <c r="H1529" s="5" t="s">
        <v>47</v>
      </c>
      <c r="I1529" s="5" t="s">
        <v>2</v>
      </c>
      <c r="J1529" s="5" t="s">
        <v>3</v>
      </c>
      <c r="K1529" s="5" t="s">
        <v>23</v>
      </c>
      <c r="L1529" s="5" t="s">
        <v>51</v>
      </c>
      <c r="M1529" s="6">
        <v>4</v>
      </c>
      <c r="N1529" s="7">
        <v>121.87</v>
      </c>
      <c r="O1529" s="8">
        <v>0</v>
      </c>
      <c r="P1529" s="7">
        <v>59.89</v>
      </c>
      <c r="Q1529" s="7">
        <f t="shared" si="92"/>
        <v>487.48</v>
      </c>
      <c r="R1529" s="7">
        <f t="shared" si="93"/>
        <v>239.56</v>
      </c>
      <c r="S1529" s="7">
        <f t="shared" si="94"/>
        <v>247.92000000000002</v>
      </c>
      <c r="T1529" s="9">
        <f t="shared" si="95"/>
        <v>0.50857471075736438</v>
      </c>
      <c r="U1529" s="10">
        <f>YEAR(SalesDataTable[[#This Row],[Order Date]])</f>
        <v>2026</v>
      </c>
      <c r="V1529" s="9" t="str">
        <f>"Q"&amp;ROUNDUP(MONTH(SalesDataTable[[#This Row],[Order Date]])/3,0)</f>
        <v>Q3</v>
      </c>
      <c r="W1529" s="6">
        <f>MONTH(SalesDataTable[[#This Row],[Order Date]])</f>
        <v>8</v>
      </c>
      <c r="X1529" s="9" t="str">
        <f>TEXT(SalesDataTable[[#This Row],[Order Date]],"mmm")</f>
        <v>Aug</v>
      </c>
    </row>
    <row r="1530" spans="1:24" ht="15.5">
      <c r="A1530" s="3">
        <v>831</v>
      </c>
      <c r="B1530" s="4">
        <v>46235</v>
      </c>
      <c r="C1530" s="12">
        <f>YEAR(SalesDataTable[[#This Row],[Order Date]])</f>
        <v>2026</v>
      </c>
      <c r="D1530" s="15" t="str">
        <f>"Q"&amp;ROUNDUP(MONTH(SalesDataTable[[#This Row],[Order Date]])/3,0)</f>
        <v>Q3</v>
      </c>
      <c r="E1530" s="12">
        <f>MONTH(SalesDataTable[[#This Row],[Order Date]])</f>
        <v>8</v>
      </c>
      <c r="F1530" s="12" t="str">
        <f>TEXT(SalesDataTable[[#This Row],[Order Date]], "mmm")</f>
        <v>Aug</v>
      </c>
      <c r="G1530" s="5" t="s">
        <v>20</v>
      </c>
      <c r="H1530" s="5" t="s">
        <v>33</v>
      </c>
      <c r="I1530" s="5" t="s">
        <v>2</v>
      </c>
      <c r="J1530" s="5" t="s">
        <v>3</v>
      </c>
      <c r="K1530" s="5" t="s">
        <v>14</v>
      </c>
      <c r="L1530" s="5" t="s">
        <v>44</v>
      </c>
      <c r="M1530" s="6">
        <v>2</v>
      </c>
      <c r="N1530" s="7">
        <v>130.9</v>
      </c>
      <c r="O1530" s="8">
        <v>0.05</v>
      </c>
      <c r="P1530" s="7">
        <v>67.959999999999994</v>
      </c>
      <c r="Q1530" s="7">
        <f t="shared" si="92"/>
        <v>248.71</v>
      </c>
      <c r="R1530" s="7">
        <f t="shared" si="93"/>
        <v>135.91999999999999</v>
      </c>
      <c r="S1530" s="7">
        <f t="shared" si="94"/>
        <v>112.79000000000002</v>
      </c>
      <c r="T1530" s="9">
        <f t="shared" si="95"/>
        <v>0.45350006031120588</v>
      </c>
      <c r="U1530" s="10">
        <f>YEAR(SalesDataTable[[#This Row],[Order Date]])</f>
        <v>2026</v>
      </c>
      <c r="V1530" s="9" t="str">
        <f>"Q"&amp;ROUNDUP(MONTH(SalesDataTable[[#This Row],[Order Date]])/3,0)</f>
        <v>Q3</v>
      </c>
      <c r="W1530" s="6">
        <f>MONTH(SalesDataTable[[#This Row],[Order Date]])</f>
        <v>8</v>
      </c>
      <c r="X1530" s="9" t="str">
        <f>TEXT(SalesDataTable[[#This Row],[Order Date]],"mmm")</f>
        <v>Aug</v>
      </c>
    </row>
    <row r="1531" spans="1:24" ht="15.5">
      <c r="A1531" s="3">
        <v>2059</v>
      </c>
      <c r="B1531" s="4">
        <v>46235</v>
      </c>
      <c r="C1531" s="12">
        <f>YEAR(SalesDataTable[[#This Row],[Order Date]])</f>
        <v>2026</v>
      </c>
      <c r="D1531" s="15" t="str">
        <f>"Q"&amp;ROUNDUP(MONTH(SalesDataTable[[#This Row],[Order Date]])/3,0)</f>
        <v>Q3</v>
      </c>
      <c r="E1531" s="12">
        <f>MONTH(SalesDataTable[[#This Row],[Order Date]])</f>
        <v>8</v>
      </c>
      <c r="F1531" s="12" t="str">
        <f>TEXT(SalesDataTable[[#This Row],[Order Date]], "mmm")</f>
        <v>Aug</v>
      </c>
      <c r="G1531" s="5" t="s">
        <v>11</v>
      </c>
      <c r="H1531" s="5" t="s">
        <v>12</v>
      </c>
      <c r="I1531" s="5" t="s">
        <v>19</v>
      </c>
      <c r="J1531" s="5" t="s">
        <v>13</v>
      </c>
      <c r="K1531" s="5" t="s">
        <v>4</v>
      </c>
      <c r="L1531" s="5" t="s">
        <v>22</v>
      </c>
      <c r="M1531" s="6">
        <v>1</v>
      </c>
      <c r="N1531" s="7">
        <v>50.98</v>
      </c>
      <c r="O1531" s="8">
        <v>0</v>
      </c>
      <c r="P1531" s="7">
        <v>22.92</v>
      </c>
      <c r="Q1531" s="7">
        <f t="shared" si="92"/>
        <v>50.98</v>
      </c>
      <c r="R1531" s="7">
        <f t="shared" si="93"/>
        <v>22.92</v>
      </c>
      <c r="S1531" s="7">
        <f t="shared" si="94"/>
        <v>28.059999999999995</v>
      </c>
      <c r="T1531" s="9">
        <f t="shared" si="95"/>
        <v>0.55041192624558644</v>
      </c>
      <c r="U1531" s="10">
        <f>YEAR(SalesDataTable[[#This Row],[Order Date]])</f>
        <v>2026</v>
      </c>
      <c r="V1531" s="9" t="str">
        <f>"Q"&amp;ROUNDUP(MONTH(SalesDataTable[[#This Row],[Order Date]])/3,0)</f>
        <v>Q3</v>
      </c>
      <c r="W1531" s="6">
        <f>MONTH(SalesDataTable[[#This Row],[Order Date]])</f>
        <v>8</v>
      </c>
      <c r="X1531" s="9" t="str">
        <f>TEXT(SalesDataTable[[#This Row],[Order Date]],"mmm")</f>
        <v>Aug</v>
      </c>
    </row>
    <row r="1532" spans="1:24" ht="15.5">
      <c r="A1532" s="3">
        <v>2519</v>
      </c>
      <c r="B1532" s="4">
        <v>46235</v>
      </c>
      <c r="C1532" s="12">
        <f>YEAR(SalesDataTable[[#This Row],[Order Date]])</f>
        <v>2026</v>
      </c>
      <c r="D1532" s="15" t="str">
        <f>"Q"&amp;ROUNDUP(MONTH(SalesDataTable[[#This Row],[Order Date]])/3,0)</f>
        <v>Q3</v>
      </c>
      <c r="E1532" s="12">
        <f>MONTH(SalesDataTable[[#This Row],[Order Date]])</f>
        <v>8</v>
      </c>
      <c r="F1532" s="12" t="str">
        <f>TEXT(SalesDataTable[[#This Row],[Order Date]], "mmm")</f>
        <v>Aug</v>
      </c>
      <c r="G1532" s="5" t="s">
        <v>11</v>
      </c>
      <c r="H1532" s="5" t="s">
        <v>12</v>
      </c>
      <c r="I1532" s="5" t="s">
        <v>2</v>
      </c>
      <c r="J1532" s="5" t="s">
        <v>3</v>
      </c>
      <c r="K1532" s="5" t="s">
        <v>9</v>
      </c>
      <c r="L1532" s="5" t="s">
        <v>10</v>
      </c>
      <c r="M1532" s="6">
        <v>2</v>
      </c>
      <c r="N1532" s="7">
        <v>91.11</v>
      </c>
      <c r="O1532" s="8">
        <v>0</v>
      </c>
      <c r="P1532" s="7">
        <v>44.19</v>
      </c>
      <c r="Q1532" s="7">
        <f t="shared" si="92"/>
        <v>182.22</v>
      </c>
      <c r="R1532" s="7">
        <f t="shared" si="93"/>
        <v>88.38</v>
      </c>
      <c r="S1532" s="7">
        <f t="shared" si="94"/>
        <v>93.84</v>
      </c>
      <c r="T1532" s="9">
        <f t="shared" si="95"/>
        <v>0.51498189002304906</v>
      </c>
      <c r="U1532" s="10">
        <f>YEAR(SalesDataTable[[#This Row],[Order Date]])</f>
        <v>2026</v>
      </c>
      <c r="V1532" s="9" t="str">
        <f>"Q"&amp;ROUNDUP(MONTH(SalesDataTable[[#This Row],[Order Date]])/3,0)</f>
        <v>Q3</v>
      </c>
      <c r="W1532" s="6">
        <f>MONTH(SalesDataTable[[#This Row],[Order Date]])</f>
        <v>8</v>
      </c>
      <c r="X1532" s="9" t="str">
        <f>TEXT(SalesDataTable[[#This Row],[Order Date]],"mmm")</f>
        <v>Aug</v>
      </c>
    </row>
    <row r="1533" spans="1:24" ht="15.5">
      <c r="A1533" s="3">
        <v>2644</v>
      </c>
      <c r="B1533" s="4">
        <v>46235</v>
      </c>
      <c r="C1533" s="12">
        <f>YEAR(SalesDataTable[[#This Row],[Order Date]])</f>
        <v>2026</v>
      </c>
      <c r="D1533" s="15" t="str">
        <f>"Q"&amp;ROUNDUP(MONTH(SalesDataTable[[#This Row],[Order Date]])/3,0)</f>
        <v>Q3</v>
      </c>
      <c r="E1533" s="12">
        <f>MONTH(SalesDataTable[[#This Row],[Order Date]])</f>
        <v>8</v>
      </c>
      <c r="F1533" s="12" t="str">
        <f>TEXT(SalesDataTable[[#This Row],[Order Date]], "mmm")</f>
        <v>Aug</v>
      </c>
      <c r="G1533" s="5" t="s">
        <v>0</v>
      </c>
      <c r="H1533" s="5" t="s">
        <v>1</v>
      </c>
      <c r="I1533" s="5" t="s">
        <v>28</v>
      </c>
      <c r="J1533" s="5" t="s">
        <v>3</v>
      </c>
      <c r="K1533" s="5" t="s">
        <v>14</v>
      </c>
      <c r="L1533" s="5" t="s">
        <v>15</v>
      </c>
      <c r="M1533" s="6">
        <v>3</v>
      </c>
      <c r="N1533" s="7">
        <v>35.619999999999997</v>
      </c>
      <c r="O1533" s="8">
        <v>0.05</v>
      </c>
      <c r="P1533" s="7">
        <v>13.47</v>
      </c>
      <c r="Q1533" s="7">
        <f t="shared" si="92"/>
        <v>101.51699999999998</v>
      </c>
      <c r="R1533" s="7">
        <f t="shared" si="93"/>
        <v>40.410000000000004</v>
      </c>
      <c r="S1533" s="7">
        <f t="shared" si="94"/>
        <v>61.106999999999978</v>
      </c>
      <c r="T1533" s="9">
        <f t="shared" si="95"/>
        <v>0.60193859156594454</v>
      </c>
      <c r="U1533" s="10">
        <f>YEAR(SalesDataTable[[#This Row],[Order Date]])</f>
        <v>2026</v>
      </c>
      <c r="V1533" s="9" t="str">
        <f>"Q"&amp;ROUNDUP(MONTH(SalesDataTable[[#This Row],[Order Date]])/3,0)</f>
        <v>Q3</v>
      </c>
      <c r="W1533" s="6">
        <f>MONTH(SalesDataTable[[#This Row],[Order Date]])</f>
        <v>8</v>
      </c>
      <c r="X1533" s="9" t="str">
        <f>TEXT(SalesDataTable[[#This Row],[Order Date]],"mmm")</f>
        <v>Aug</v>
      </c>
    </row>
    <row r="1534" spans="1:24" ht="15.5">
      <c r="A1534" s="3">
        <v>4141</v>
      </c>
      <c r="B1534" s="4">
        <v>46235</v>
      </c>
      <c r="C1534" s="12">
        <f>YEAR(SalesDataTable[[#This Row],[Order Date]])</f>
        <v>2026</v>
      </c>
      <c r="D1534" s="15" t="str">
        <f>"Q"&amp;ROUNDUP(MONTH(SalesDataTable[[#This Row],[Order Date]])/3,0)</f>
        <v>Q3</v>
      </c>
      <c r="E1534" s="12">
        <f>MONTH(SalesDataTable[[#This Row],[Order Date]])</f>
        <v>8</v>
      </c>
      <c r="F1534" s="12" t="str">
        <f>TEXT(SalesDataTable[[#This Row],[Order Date]], "mmm")</f>
        <v>Aug</v>
      </c>
      <c r="G1534" s="5" t="s">
        <v>20</v>
      </c>
      <c r="H1534" s="5" t="s">
        <v>47</v>
      </c>
      <c r="I1534" s="5" t="s">
        <v>2</v>
      </c>
      <c r="J1534" s="5" t="s">
        <v>13</v>
      </c>
      <c r="K1534" s="5" t="s">
        <v>9</v>
      </c>
      <c r="L1534" s="5" t="s">
        <v>10</v>
      </c>
      <c r="M1534" s="6">
        <v>1</v>
      </c>
      <c r="N1534" s="7">
        <v>91.95</v>
      </c>
      <c r="O1534" s="8">
        <v>0.05</v>
      </c>
      <c r="P1534" s="7">
        <v>46.47</v>
      </c>
      <c r="Q1534" s="7">
        <f t="shared" si="92"/>
        <v>87.352499999999992</v>
      </c>
      <c r="R1534" s="7">
        <f t="shared" si="93"/>
        <v>46.47</v>
      </c>
      <c r="S1534" s="7">
        <f t="shared" si="94"/>
        <v>40.882499999999993</v>
      </c>
      <c r="T1534" s="9">
        <f t="shared" si="95"/>
        <v>0.46801751523997592</v>
      </c>
      <c r="U1534" s="10">
        <f>YEAR(SalesDataTable[[#This Row],[Order Date]])</f>
        <v>2026</v>
      </c>
      <c r="V1534" s="9" t="str">
        <f>"Q"&amp;ROUNDUP(MONTH(SalesDataTable[[#This Row],[Order Date]])/3,0)</f>
        <v>Q3</v>
      </c>
      <c r="W1534" s="6">
        <f>MONTH(SalesDataTable[[#This Row],[Order Date]])</f>
        <v>8</v>
      </c>
      <c r="X1534" s="9" t="str">
        <f>TEXT(SalesDataTable[[#This Row],[Order Date]],"mmm")</f>
        <v>Aug</v>
      </c>
    </row>
    <row r="1535" spans="1:24" ht="15.5">
      <c r="A1535" s="3">
        <v>4804</v>
      </c>
      <c r="B1535" s="4">
        <v>46235</v>
      </c>
      <c r="C1535" s="12">
        <f>YEAR(SalesDataTable[[#This Row],[Order Date]])</f>
        <v>2026</v>
      </c>
      <c r="D1535" s="15" t="str">
        <f>"Q"&amp;ROUNDUP(MONTH(SalesDataTable[[#This Row],[Order Date]])/3,0)</f>
        <v>Q3</v>
      </c>
      <c r="E1535" s="12">
        <f>MONTH(SalesDataTable[[#This Row],[Order Date]])</f>
        <v>8</v>
      </c>
      <c r="F1535" s="12" t="str">
        <f>TEXT(SalesDataTable[[#This Row],[Order Date]], "mmm")</f>
        <v>Aug</v>
      </c>
      <c r="G1535" s="5" t="s">
        <v>0</v>
      </c>
      <c r="H1535" s="5" t="s">
        <v>36</v>
      </c>
      <c r="I1535" s="5" t="s">
        <v>2</v>
      </c>
      <c r="J1535" s="5" t="s">
        <v>3</v>
      </c>
      <c r="K1535" s="5" t="s">
        <v>34</v>
      </c>
      <c r="L1535" s="5" t="s">
        <v>45</v>
      </c>
      <c r="M1535" s="6">
        <v>1</v>
      </c>
      <c r="N1535" s="7">
        <v>49.46</v>
      </c>
      <c r="O1535" s="8">
        <v>0</v>
      </c>
      <c r="P1535" s="7">
        <v>21.47</v>
      </c>
      <c r="Q1535" s="7">
        <f t="shared" si="92"/>
        <v>49.46</v>
      </c>
      <c r="R1535" s="7">
        <f t="shared" si="93"/>
        <v>21.47</v>
      </c>
      <c r="S1535" s="7">
        <f t="shared" si="94"/>
        <v>27.990000000000002</v>
      </c>
      <c r="T1535" s="9">
        <f t="shared" si="95"/>
        <v>0.5659118479579458</v>
      </c>
      <c r="U1535" s="10">
        <f>YEAR(SalesDataTable[[#This Row],[Order Date]])</f>
        <v>2026</v>
      </c>
      <c r="V1535" s="9" t="str">
        <f>"Q"&amp;ROUNDUP(MONTH(SalesDataTable[[#This Row],[Order Date]])/3,0)</f>
        <v>Q3</v>
      </c>
      <c r="W1535" s="6">
        <f>MONTH(SalesDataTable[[#This Row],[Order Date]])</f>
        <v>8</v>
      </c>
      <c r="X1535" s="9" t="str">
        <f>TEXT(SalesDataTable[[#This Row],[Order Date]],"mmm")</f>
        <v>Aug</v>
      </c>
    </row>
    <row r="1536" spans="1:24" ht="15.5">
      <c r="A1536" s="3">
        <v>5161</v>
      </c>
      <c r="B1536" s="4">
        <v>46235</v>
      </c>
      <c r="C1536" s="12">
        <f>YEAR(SalesDataTable[[#This Row],[Order Date]])</f>
        <v>2026</v>
      </c>
      <c r="D1536" s="15" t="str">
        <f>"Q"&amp;ROUNDUP(MONTH(SalesDataTable[[#This Row],[Order Date]])/3,0)</f>
        <v>Q3</v>
      </c>
      <c r="E1536" s="12">
        <f>MONTH(SalesDataTable[[#This Row],[Order Date]])</f>
        <v>8</v>
      </c>
      <c r="F1536" s="12" t="str">
        <f>TEXT(SalesDataTable[[#This Row],[Order Date]], "mmm")</f>
        <v>Aug</v>
      </c>
      <c r="G1536" s="5" t="s">
        <v>0</v>
      </c>
      <c r="H1536" s="5" t="s">
        <v>50</v>
      </c>
      <c r="I1536" s="5" t="s">
        <v>2</v>
      </c>
      <c r="J1536" s="5" t="s">
        <v>13</v>
      </c>
      <c r="K1536" s="5" t="s">
        <v>4</v>
      </c>
      <c r="L1536" s="5" t="s">
        <v>26</v>
      </c>
      <c r="M1536" s="6">
        <v>1</v>
      </c>
      <c r="N1536" s="7">
        <v>41.25</v>
      </c>
      <c r="O1536" s="8">
        <v>0.05</v>
      </c>
      <c r="P1536" s="7">
        <v>16.98</v>
      </c>
      <c r="Q1536" s="7">
        <f t="shared" si="92"/>
        <v>39.1875</v>
      </c>
      <c r="R1536" s="7">
        <f t="shared" si="93"/>
        <v>16.98</v>
      </c>
      <c r="S1536" s="7">
        <f t="shared" si="94"/>
        <v>22.2075</v>
      </c>
      <c r="T1536" s="9">
        <f t="shared" si="95"/>
        <v>0.56669856459330148</v>
      </c>
      <c r="U1536" s="10">
        <f>YEAR(SalesDataTable[[#This Row],[Order Date]])</f>
        <v>2026</v>
      </c>
      <c r="V1536" s="9" t="str">
        <f>"Q"&amp;ROUNDUP(MONTH(SalesDataTable[[#This Row],[Order Date]])/3,0)</f>
        <v>Q3</v>
      </c>
      <c r="W1536" s="6">
        <f>MONTH(SalesDataTable[[#This Row],[Order Date]])</f>
        <v>8</v>
      </c>
      <c r="X1536" s="9" t="str">
        <f>TEXT(SalesDataTable[[#This Row],[Order Date]],"mmm")</f>
        <v>Aug</v>
      </c>
    </row>
    <row r="1537" spans="1:24" ht="15.5">
      <c r="A1537" s="3">
        <v>590</v>
      </c>
      <c r="B1537" s="4">
        <v>46236</v>
      </c>
      <c r="C1537" s="12">
        <f>YEAR(SalesDataTable[[#This Row],[Order Date]])</f>
        <v>2026</v>
      </c>
      <c r="D1537" s="15" t="str">
        <f>"Q"&amp;ROUNDUP(MONTH(SalesDataTable[[#This Row],[Order Date]])/3,0)</f>
        <v>Q3</v>
      </c>
      <c r="E1537" s="12">
        <f>MONTH(SalesDataTable[[#This Row],[Order Date]])</f>
        <v>8</v>
      </c>
      <c r="F1537" s="12" t="str">
        <f>TEXT(SalesDataTable[[#This Row],[Order Date]], "mmm")</f>
        <v>Aug</v>
      </c>
      <c r="G1537" s="5" t="s">
        <v>11</v>
      </c>
      <c r="H1537" s="5" t="s">
        <v>25</v>
      </c>
      <c r="I1537" s="5" t="s">
        <v>2</v>
      </c>
      <c r="J1537" s="5" t="s">
        <v>3</v>
      </c>
      <c r="K1537" s="5" t="s">
        <v>14</v>
      </c>
      <c r="L1537" s="5" t="s">
        <v>44</v>
      </c>
      <c r="M1537" s="6">
        <v>4</v>
      </c>
      <c r="N1537" s="7">
        <v>133.65</v>
      </c>
      <c r="O1537" s="8">
        <v>0</v>
      </c>
      <c r="P1537" s="7">
        <v>66</v>
      </c>
      <c r="Q1537" s="7">
        <f t="shared" si="92"/>
        <v>534.6</v>
      </c>
      <c r="R1537" s="7">
        <f t="shared" si="93"/>
        <v>264</v>
      </c>
      <c r="S1537" s="7">
        <f t="shared" si="94"/>
        <v>270.60000000000002</v>
      </c>
      <c r="T1537" s="9">
        <f t="shared" si="95"/>
        <v>0.50617283950617287</v>
      </c>
      <c r="U1537" s="10">
        <f>YEAR(SalesDataTable[[#This Row],[Order Date]])</f>
        <v>2026</v>
      </c>
      <c r="V1537" s="9" t="str">
        <f>"Q"&amp;ROUNDUP(MONTH(SalesDataTable[[#This Row],[Order Date]])/3,0)</f>
        <v>Q3</v>
      </c>
      <c r="W1537" s="6">
        <f>MONTH(SalesDataTable[[#This Row],[Order Date]])</f>
        <v>8</v>
      </c>
      <c r="X1537" s="9" t="str">
        <f>TEXT(SalesDataTable[[#This Row],[Order Date]],"mmm")</f>
        <v>Aug</v>
      </c>
    </row>
    <row r="1538" spans="1:24" ht="15.5">
      <c r="A1538" s="3">
        <v>1599</v>
      </c>
      <c r="B1538" s="4">
        <v>46236</v>
      </c>
      <c r="C1538" s="12">
        <f>YEAR(SalesDataTable[[#This Row],[Order Date]])</f>
        <v>2026</v>
      </c>
      <c r="D1538" s="15" t="str">
        <f>"Q"&amp;ROUNDUP(MONTH(SalesDataTable[[#This Row],[Order Date]])/3,0)</f>
        <v>Q3</v>
      </c>
      <c r="E1538" s="12">
        <f>MONTH(SalesDataTable[[#This Row],[Order Date]])</f>
        <v>8</v>
      </c>
      <c r="F1538" s="12" t="str">
        <f>TEXT(SalesDataTable[[#This Row],[Order Date]], "mmm")</f>
        <v>Aug</v>
      </c>
      <c r="G1538" s="5" t="s">
        <v>20</v>
      </c>
      <c r="H1538" s="5" t="s">
        <v>21</v>
      </c>
      <c r="I1538" s="5" t="s">
        <v>2</v>
      </c>
      <c r="J1538" s="5" t="s">
        <v>3</v>
      </c>
      <c r="K1538" s="5" t="s">
        <v>23</v>
      </c>
      <c r="L1538" s="5" t="s">
        <v>29</v>
      </c>
      <c r="M1538" s="6">
        <v>2</v>
      </c>
      <c r="N1538" s="7">
        <v>200.45</v>
      </c>
      <c r="O1538" s="8">
        <v>0.05</v>
      </c>
      <c r="P1538" s="7">
        <v>105.42</v>
      </c>
      <c r="Q1538" s="7">
        <f t="shared" ref="Q1538:Q1601" si="96">M1538*N1538*(1-O1538)</f>
        <v>380.85499999999996</v>
      </c>
      <c r="R1538" s="7">
        <f t="shared" ref="R1538:R1601" si="97">M1538*P1538</f>
        <v>210.84</v>
      </c>
      <c r="S1538" s="7">
        <f t="shared" ref="S1538:S1601" si="98">Q1538-R1538</f>
        <v>170.01499999999996</v>
      </c>
      <c r="T1538" s="9">
        <f t="shared" ref="T1538:T1601" si="99">IFERROR(S1538/Q1538,0)</f>
        <v>0.44640348689133652</v>
      </c>
      <c r="U1538" s="10">
        <f>YEAR(SalesDataTable[[#This Row],[Order Date]])</f>
        <v>2026</v>
      </c>
      <c r="V1538" s="9" t="str">
        <f>"Q"&amp;ROUNDUP(MONTH(SalesDataTable[[#This Row],[Order Date]])/3,0)</f>
        <v>Q3</v>
      </c>
      <c r="W1538" s="6">
        <f>MONTH(SalesDataTable[[#This Row],[Order Date]])</f>
        <v>8</v>
      </c>
      <c r="X1538" s="9" t="str">
        <f>TEXT(SalesDataTable[[#This Row],[Order Date]],"mmm")</f>
        <v>Aug</v>
      </c>
    </row>
    <row r="1539" spans="1:24" ht="15.5">
      <c r="A1539" s="3">
        <v>1665</v>
      </c>
      <c r="B1539" s="4">
        <v>46236</v>
      </c>
      <c r="C1539" s="12">
        <f>YEAR(SalesDataTable[[#This Row],[Order Date]])</f>
        <v>2026</v>
      </c>
      <c r="D1539" s="15" t="str">
        <f>"Q"&amp;ROUNDUP(MONTH(SalesDataTable[[#This Row],[Order Date]])/3,0)</f>
        <v>Q3</v>
      </c>
      <c r="E1539" s="12">
        <f>MONTH(SalesDataTable[[#This Row],[Order Date]])</f>
        <v>8</v>
      </c>
      <c r="F1539" s="12" t="str">
        <f>TEXT(SalesDataTable[[#This Row],[Order Date]], "mmm")</f>
        <v>Aug</v>
      </c>
      <c r="G1539" s="5" t="s">
        <v>0</v>
      </c>
      <c r="H1539" s="5" t="s">
        <v>1</v>
      </c>
      <c r="I1539" s="5" t="s">
        <v>28</v>
      </c>
      <c r="J1539" s="5" t="s">
        <v>3</v>
      </c>
      <c r="K1539" s="5" t="s">
        <v>4</v>
      </c>
      <c r="L1539" s="5" t="s">
        <v>22</v>
      </c>
      <c r="M1539" s="6">
        <v>2</v>
      </c>
      <c r="N1539" s="7">
        <v>51.87</v>
      </c>
      <c r="O1539" s="8">
        <v>0.05</v>
      </c>
      <c r="P1539" s="7">
        <v>21.98</v>
      </c>
      <c r="Q1539" s="7">
        <f t="shared" si="96"/>
        <v>98.552999999999997</v>
      </c>
      <c r="R1539" s="7">
        <f t="shared" si="97"/>
        <v>43.96</v>
      </c>
      <c r="S1539" s="7">
        <f t="shared" si="98"/>
        <v>54.592999999999996</v>
      </c>
      <c r="T1539" s="9">
        <f t="shared" si="99"/>
        <v>0.55394559272675614</v>
      </c>
      <c r="U1539" s="10">
        <f>YEAR(SalesDataTable[[#This Row],[Order Date]])</f>
        <v>2026</v>
      </c>
      <c r="V1539" s="9" t="str">
        <f>"Q"&amp;ROUNDUP(MONTH(SalesDataTable[[#This Row],[Order Date]])/3,0)</f>
        <v>Q3</v>
      </c>
      <c r="W1539" s="6">
        <f>MONTH(SalesDataTable[[#This Row],[Order Date]])</f>
        <v>8</v>
      </c>
      <c r="X1539" s="9" t="str">
        <f>TEXT(SalesDataTable[[#This Row],[Order Date]],"mmm")</f>
        <v>Aug</v>
      </c>
    </row>
    <row r="1540" spans="1:24" ht="15.5">
      <c r="A1540" s="3">
        <v>2409</v>
      </c>
      <c r="B1540" s="4">
        <v>46236</v>
      </c>
      <c r="C1540" s="12">
        <f>YEAR(SalesDataTable[[#This Row],[Order Date]])</f>
        <v>2026</v>
      </c>
      <c r="D1540" s="15" t="str">
        <f>"Q"&amp;ROUNDUP(MONTH(SalesDataTable[[#This Row],[Order Date]])/3,0)</f>
        <v>Q3</v>
      </c>
      <c r="E1540" s="12">
        <f>MONTH(SalesDataTable[[#This Row],[Order Date]])</f>
        <v>8</v>
      </c>
      <c r="F1540" s="12" t="str">
        <f>TEXT(SalesDataTable[[#This Row],[Order Date]], "mmm")</f>
        <v>Aug</v>
      </c>
      <c r="G1540" s="5" t="s">
        <v>20</v>
      </c>
      <c r="H1540" s="5" t="s">
        <v>47</v>
      </c>
      <c r="I1540" s="5" t="s">
        <v>2</v>
      </c>
      <c r="J1540" s="5" t="s">
        <v>3</v>
      </c>
      <c r="K1540" s="5" t="s">
        <v>23</v>
      </c>
      <c r="L1540" s="5" t="s">
        <v>40</v>
      </c>
      <c r="M1540" s="6">
        <v>1</v>
      </c>
      <c r="N1540" s="7">
        <v>83.6</v>
      </c>
      <c r="O1540" s="8">
        <v>0.05</v>
      </c>
      <c r="P1540" s="7">
        <v>38.51</v>
      </c>
      <c r="Q1540" s="7">
        <f t="shared" si="96"/>
        <v>79.419999999999987</v>
      </c>
      <c r="R1540" s="7">
        <f t="shared" si="97"/>
        <v>38.51</v>
      </c>
      <c r="S1540" s="7">
        <f t="shared" si="98"/>
        <v>40.909999999999989</v>
      </c>
      <c r="T1540" s="9">
        <f t="shared" si="99"/>
        <v>0.51510954419541677</v>
      </c>
      <c r="U1540" s="10">
        <f>YEAR(SalesDataTable[[#This Row],[Order Date]])</f>
        <v>2026</v>
      </c>
      <c r="V1540" s="9" t="str">
        <f>"Q"&amp;ROUNDUP(MONTH(SalesDataTable[[#This Row],[Order Date]])/3,0)</f>
        <v>Q3</v>
      </c>
      <c r="W1540" s="6">
        <f>MONTH(SalesDataTable[[#This Row],[Order Date]])</f>
        <v>8</v>
      </c>
      <c r="X1540" s="9" t="str">
        <f>TEXT(SalesDataTable[[#This Row],[Order Date]],"mmm")</f>
        <v>Aug</v>
      </c>
    </row>
    <row r="1541" spans="1:24" ht="15.5">
      <c r="A1541" s="3">
        <v>2936</v>
      </c>
      <c r="B1541" s="4">
        <v>46236</v>
      </c>
      <c r="C1541" s="12">
        <f>YEAR(SalesDataTable[[#This Row],[Order Date]])</f>
        <v>2026</v>
      </c>
      <c r="D1541" s="15" t="str">
        <f>"Q"&amp;ROUNDUP(MONTH(SalesDataTable[[#This Row],[Order Date]])/3,0)</f>
        <v>Q3</v>
      </c>
      <c r="E1541" s="12">
        <f>MONTH(SalesDataTable[[#This Row],[Order Date]])</f>
        <v>8</v>
      </c>
      <c r="F1541" s="12" t="str">
        <f>TEXT(SalesDataTable[[#This Row],[Order Date]], "mmm")</f>
        <v>Aug</v>
      </c>
      <c r="G1541" s="5" t="s">
        <v>11</v>
      </c>
      <c r="H1541" s="5" t="s">
        <v>52</v>
      </c>
      <c r="I1541" s="5" t="s">
        <v>2</v>
      </c>
      <c r="J1541" s="5" t="s">
        <v>13</v>
      </c>
      <c r="K1541" s="5" t="s">
        <v>14</v>
      </c>
      <c r="L1541" s="5" t="s">
        <v>15</v>
      </c>
      <c r="M1541" s="6">
        <v>1</v>
      </c>
      <c r="N1541" s="7">
        <v>35.74</v>
      </c>
      <c r="O1541" s="8">
        <v>0</v>
      </c>
      <c r="P1541" s="7">
        <v>13.49</v>
      </c>
      <c r="Q1541" s="7">
        <f t="shared" si="96"/>
        <v>35.74</v>
      </c>
      <c r="R1541" s="7">
        <f t="shared" si="97"/>
        <v>13.49</v>
      </c>
      <c r="S1541" s="7">
        <f t="shared" si="98"/>
        <v>22.25</v>
      </c>
      <c r="T1541" s="9">
        <f t="shared" si="99"/>
        <v>0.62255176273083379</v>
      </c>
      <c r="U1541" s="10">
        <f>YEAR(SalesDataTable[[#This Row],[Order Date]])</f>
        <v>2026</v>
      </c>
      <c r="V1541" s="9" t="str">
        <f>"Q"&amp;ROUNDUP(MONTH(SalesDataTable[[#This Row],[Order Date]])/3,0)</f>
        <v>Q3</v>
      </c>
      <c r="W1541" s="6">
        <f>MONTH(SalesDataTable[[#This Row],[Order Date]])</f>
        <v>8</v>
      </c>
      <c r="X1541" s="9" t="str">
        <f>TEXT(SalesDataTable[[#This Row],[Order Date]],"mmm")</f>
        <v>Aug</v>
      </c>
    </row>
    <row r="1542" spans="1:24" ht="15.5">
      <c r="A1542" s="3">
        <v>3397</v>
      </c>
      <c r="B1542" s="4">
        <v>46236</v>
      </c>
      <c r="C1542" s="12">
        <f>YEAR(SalesDataTable[[#This Row],[Order Date]])</f>
        <v>2026</v>
      </c>
      <c r="D1542" s="15" t="str">
        <f>"Q"&amp;ROUNDUP(MONTH(SalesDataTable[[#This Row],[Order Date]])/3,0)</f>
        <v>Q3</v>
      </c>
      <c r="E1542" s="12">
        <f>MONTH(SalesDataTable[[#This Row],[Order Date]])</f>
        <v>8</v>
      </c>
      <c r="F1542" s="12" t="str">
        <f>TEXT(SalesDataTable[[#This Row],[Order Date]], "mmm")</f>
        <v>Aug</v>
      </c>
      <c r="G1542" s="5" t="s">
        <v>20</v>
      </c>
      <c r="H1542" s="5" t="s">
        <v>21</v>
      </c>
      <c r="I1542" s="5" t="s">
        <v>2</v>
      </c>
      <c r="J1542" s="5" t="s">
        <v>3</v>
      </c>
      <c r="K1542" s="5" t="s">
        <v>4</v>
      </c>
      <c r="L1542" s="5" t="s">
        <v>5</v>
      </c>
      <c r="M1542" s="6">
        <v>1</v>
      </c>
      <c r="N1542" s="7">
        <v>79.849999999999994</v>
      </c>
      <c r="O1542" s="8">
        <v>0.1</v>
      </c>
      <c r="P1542" s="7">
        <v>43.11</v>
      </c>
      <c r="Q1542" s="7">
        <f t="shared" si="96"/>
        <v>71.864999999999995</v>
      </c>
      <c r="R1542" s="7">
        <f t="shared" si="97"/>
        <v>43.11</v>
      </c>
      <c r="S1542" s="7">
        <f t="shared" si="98"/>
        <v>28.754999999999995</v>
      </c>
      <c r="T1542" s="9">
        <f t="shared" si="99"/>
        <v>0.40012523481527862</v>
      </c>
      <c r="U1542" s="10">
        <f>YEAR(SalesDataTable[[#This Row],[Order Date]])</f>
        <v>2026</v>
      </c>
      <c r="V1542" s="9" t="str">
        <f>"Q"&amp;ROUNDUP(MONTH(SalesDataTable[[#This Row],[Order Date]])/3,0)</f>
        <v>Q3</v>
      </c>
      <c r="W1542" s="6">
        <f>MONTH(SalesDataTable[[#This Row],[Order Date]])</f>
        <v>8</v>
      </c>
      <c r="X1542" s="9" t="str">
        <f>TEXT(SalesDataTable[[#This Row],[Order Date]],"mmm")</f>
        <v>Aug</v>
      </c>
    </row>
    <row r="1543" spans="1:24" ht="15.5">
      <c r="A1543" s="3">
        <v>4556</v>
      </c>
      <c r="B1543" s="4">
        <v>46236</v>
      </c>
      <c r="C1543" s="12">
        <f>YEAR(SalesDataTable[[#This Row],[Order Date]])</f>
        <v>2026</v>
      </c>
      <c r="D1543" s="15" t="str">
        <f>"Q"&amp;ROUNDUP(MONTH(SalesDataTable[[#This Row],[Order Date]])/3,0)</f>
        <v>Q3</v>
      </c>
      <c r="E1543" s="12">
        <f>MONTH(SalesDataTable[[#This Row],[Order Date]])</f>
        <v>8</v>
      </c>
      <c r="F1543" s="12" t="str">
        <f>TEXT(SalesDataTable[[#This Row],[Order Date]], "mmm")</f>
        <v>Aug</v>
      </c>
      <c r="G1543" s="5" t="s">
        <v>0</v>
      </c>
      <c r="H1543" s="5" t="s">
        <v>50</v>
      </c>
      <c r="I1543" s="5" t="s">
        <v>2</v>
      </c>
      <c r="J1543" s="5" t="s">
        <v>3</v>
      </c>
      <c r="K1543" s="5" t="s">
        <v>14</v>
      </c>
      <c r="L1543" s="5" t="s">
        <v>32</v>
      </c>
      <c r="M1543" s="6">
        <v>2</v>
      </c>
      <c r="N1543" s="7">
        <v>46.44</v>
      </c>
      <c r="O1543" s="8">
        <v>0</v>
      </c>
      <c r="P1543" s="7">
        <v>18.489999999999998</v>
      </c>
      <c r="Q1543" s="7">
        <f t="shared" si="96"/>
        <v>92.88</v>
      </c>
      <c r="R1543" s="7">
        <f t="shared" si="97"/>
        <v>36.979999999999997</v>
      </c>
      <c r="S1543" s="7">
        <f t="shared" si="98"/>
        <v>55.9</v>
      </c>
      <c r="T1543" s="9">
        <f t="shared" si="99"/>
        <v>0.60185185185185186</v>
      </c>
      <c r="U1543" s="10">
        <f>YEAR(SalesDataTable[[#This Row],[Order Date]])</f>
        <v>2026</v>
      </c>
      <c r="V1543" s="9" t="str">
        <f>"Q"&amp;ROUNDUP(MONTH(SalesDataTable[[#This Row],[Order Date]])/3,0)</f>
        <v>Q3</v>
      </c>
      <c r="W1543" s="6">
        <f>MONTH(SalesDataTable[[#This Row],[Order Date]])</f>
        <v>8</v>
      </c>
      <c r="X1543" s="9" t="str">
        <f>TEXT(SalesDataTable[[#This Row],[Order Date]],"mmm")</f>
        <v>Aug</v>
      </c>
    </row>
    <row r="1544" spans="1:24" ht="15.5">
      <c r="A1544" s="3">
        <v>4614</v>
      </c>
      <c r="B1544" s="4">
        <v>46236</v>
      </c>
      <c r="C1544" s="12">
        <f>YEAR(SalesDataTable[[#This Row],[Order Date]])</f>
        <v>2026</v>
      </c>
      <c r="D1544" s="15" t="str">
        <f>"Q"&amp;ROUNDUP(MONTH(SalesDataTable[[#This Row],[Order Date]])/3,0)</f>
        <v>Q3</v>
      </c>
      <c r="E1544" s="12">
        <f>MONTH(SalesDataTable[[#This Row],[Order Date]])</f>
        <v>8</v>
      </c>
      <c r="F1544" s="12" t="str">
        <f>TEXT(SalesDataTable[[#This Row],[Order Date]], "mmm")</f>
        <v>Aug</v>
      </c>
      <c r="G1544" s="5" t="s">
        <v>20</v>
      </c>
      <c r="H1544" s="5" t="s">
        <v>33</v>
      </c>
      <c r="I1544" s="5" t="s">
        <v>19</v>
      </c>
      <c r="J1544" s="5" t="s">
        <v>3</v>
      </c>
      <c r="K1544" s="5" t="s">
        <v>4</v>
      </c>
      <c r="L1544" s="5" t="s">
        <v>22</v>
      </c>
      <c r="M1544" s="6">
        <v>2</v>
      </c>
      <c r="N1544" s="7">
        <v>50.44</v>
      </c>
      <c r="O1544" s="8">
        <v>0</v>
      </c>
      <c r="P1544" s="7">
        <v>22.99</v>
      </c>
      <c r="Q1544" s="7">
        <f t="shared" si="96"/>
        <v>100.88</v>
      </c>
      <c r="R1544" s="7">
        <f t="shared" si="97"/>
        <v>45.98</v>
      </c>
      <c r="S1544" s="7">
        <f t="shared" si="98"/>
        <v>54.9</v>
      </c>
      <c r="T1544" s="9">
        <f t="shared" si="99"/>
        <v>0.54421094369547984</v>
      </c>
      <c r="U1544" s="10">
        <f>YEAR(SalesDataTable[[#This Row],[Order Date]])</f>
        <v>2026</v>
      </c>
      <c r="V1544" s="9" t="str">
        <f>"Q"&amp;ROUNDUP(MONTH(SalesDataTable[[#This Row],[Order Date]])/3,0)</f>
        <v>Q3</v>
      </c>
      <c r="W1544" s="6">
        <f>MONTH(SalesDataTable[[#This Row],[Order Date]])</f>
        <v>8</v>
      </c>
      <c r="X1544" s="9" t="str">
        <f>TEXT(SalesDataTable[[#This Row],[Order Date]],"mmm")</f>
        <v>Aug</v>
      </c>
    </row>
    <row r="1545" spans="1:24" ht="15.5">
      <c r="A1545" s="3">
        <v>4999</v>
      </c>
      <c r="B1545" s="4">
        <v>46236</v>
      </c>
      <c r="C1545" s="12">
        <f>YEAR(SalesDataTable[[#This Row],[Order Date]])</f>
        <v>2026</v>
      </c>
      <c r="D1545" s="15" t="str">
        <f>"Q"&amp;ROUNDUP(MONTH(SalesDataTable[[#This Row],[Order Date]])/3,0)</f>
        <v>Q3</v>
      </c>
      <c r="E1545" s="12">
        <f>MONTH(SalesDataTable[[#This Row],[Order Date]])</f>
        <v>8</v>
      </c>
      <c r="F1545" s="12" t="str">
        <f>TEXT(SalesDataTable[[#This Row],[Order Date]], "mmm")</f>
        <v>Aug</v>
      </c>
      <c r="G1545" s="5" t="s">
        <v>20</v>
      </c>
      <c r="H1545" s="5" t="s">
        <v>33</v>
      </c>
      <c r="I1545" s="5" t="s">
        <v>2</v>
      </c>
      <c r="J1545" s="5" t="s">
        <v>3</v>
      </c>
      <c r="K1545" s="5" t="s">
        <v>4</v>
      </c>
      <c r="L1545" s="5" t="s">
        <v>5</v>
      </c>
      <c r="M1545" s="6">
        <v>2</v>
      </c>
      <c r="N1545" s="7">
        <v>81.38</v>
      </c>
      <c r="O1545" s="8">
        <v>0</v>
      </c>
      <c r="P1545" s="7">
        <v>42.19</v>
      </c>
      <c r="Q1545" s="7">
        <f t="shared" si="96"/>
        <v>162.76</v>
      </c>
      <c r="R1545" s="7">
        <f t="shared" si="97"/>
        <v>84.38</v>
      </c>
      <c r="S1545" s="7">
        <f t="shared" si="98"/>
        <v>78.38</v>
      </c>
      <c r="T1545" s="9">
        <f t="shared" si="99"/>
        <v>0.4815679528139592</v>
      </c>
      <c r="U1545" s="10">
        <f>YEAR(SalesDataTable[[#This Row],[Order Date]])</f>
        <v>2026</v>
      </c>
      <c r="V1545" s="9" t="str">
        <f>"Q"&amp;ROUNDUP(MONTH(SalesDataTable[[#This Row],[Order Date]])/3,0)</f>
        <v>Q3</v>
      </c>
      <c r="W1545" s="6">
        <f>MONTH(SalesDataTable[[#This Row],[Order Date]])</f>
        <v>8</v>
      </c>
      <c r="X1545" s="9" t="str">
        <f>TEXT(SalesDataTable[[#This Row],[Order Date]],"mmm")</f>
        <v>Aug</v>
      </c>
    </row>
    <row r="1546" spans="1:24" ht="15.5">
      <c r="A1546" s="3">
        <v>207</v>
      </c>
      <c r="B1546" s="4">
        <v>46237</v>
      </c>
      <c r="C1546" s="12">
        <f>YEAR(SalesDataTable[[#This Row],[Order Date]])</f>
        <v>2026</v>
      </c>
      <c r="D1546" s="15" t="str">
        <f>"Q"&amp;ROUNDUP(MONTH(SalesDataTable[[#This Row],[Order Date]])/3,0)</f>
        <v>Q3</v>
      </c>
      <c r="E1546" s="12">
        <f>MONTH(SalesDataTable[[#This Row],[Order Date]])</f>
        <v>8</v>
      </c>
      <c r="F1546" s="12" t="str">
        <f>TEXT(SalesDataTable[[#This Row],[Order Date]], "mmm")</f>
        <v>Aug</v>
      </c>
      <c r="G1546" s="5" t="s">
        <v>11</v>
      </c>
      <c r="H1546" s="5" t="s">
        <v>52</v>
      </c>
      <c r="I1546" s="5" t="s">
        <v>2</v>
      </c>
      <c r="J1546" s="5" t="s">
        <v>3</v>
      </c>
      <c r="K1546" s="5" t="s">
        <v>34</v>
      </c>
      <c r="L1546" s="5" t="s">
        <v>35</v>
      </c>
      <c r="M1546" s="6">
        <v>1</v>
      </c>
      <c r="N1546" s="7">
        <v>41.3</v>
      </c>
      <c r="O1546" s="8">
        <v>0</v>
      </c>
      <c r="P1546" s="7">
        <v>14.52</v>
      </c>
      <c r="Q1546" s="7">
        <f t="shared" si="96"/>
        <v>41.3</v>
      </c>
      <c r="R1546" s="7">
        <f t="shared" si="97"/>
        <v>14.52</v>
      </c>
      <c r="S1546" s="7">
        <f t="shared" si="98"/>
        <v>26.779999999999998</v>
      </c>
      <c r="T1546" s="9">
        <f t="shared" si="99"/>
        <v>0.64842615012106541</v>
      </c>
      <c r="U1546" s="10">
        <f>YEAR(SalesDataTable[[#This Row],[Order Date]])</f>
        <v>2026</v>
      </c>
      <c r="V1546" s="9" t="str">
        <f>"Q"&amp;ROUNDUP(MONTH(SalesDataTable[[#This Row],[Order Date]])/3,0)</f>
        <v>Q3</v>
      </c>
      <c r="W1546" s="6">
        <f>MONTH(SalesDataTable[[#This Row],[Order Date]])</f>
        <v>8</v>
      </c>
      <c r="X1546" s="9" t="str">
        <f>TEXT(SalesDataTable[[#This Row],[Order Date]],"mmm")</f>
        <v>Aug</v>
      </c>
    </row>
    <row r="1547" spans="1:24" ht="15.5">
      <c r="A1547" s="3">
        <v>295</v>
      </c>
      <c r="B1547" s="4">
        <v>46237</v>
      </c>
      <c r="C1547" s="12">
        <f>YEAR(SalesDataTable[[#This Row],[Order Date]])</f>
        <v>2026</v>
      </c>
      <c r="D1547" s="15" t="str">
        <f>"Q"&amp;ROUNDUP(MONTH(SalesDataTable[[#This Row],[Order Date]])/3,0)</f>
        <v>Q3</v>
      </c>
      <c r="E1547" s="12">
        <f>MONTH(SalesDataTable[[#This Row],[Order Date]])</f>
        <v>8</v>
      </c>
      <c r="F1547" s="12" t="str">
        <f>TEXT(SalesDataTable[[#This Row],[Order Date]], "mmm")</f>
        <v>Aug</v>
      </c>
      <c r="G1547" s="5" t="s">
        <v>20</v>
      </c>
      <c r="H1547" s="5" t="s">
        <v>33</v>
      </c>
      <c r="I1547" s="5" t="s">
        <v>28</v>
      </c>
      <c r="J1547" s="5" t="s">
        <v>3</v>
      </c>
      <c r="K1547" s="5" t="s">
        <v>14</v>
      </c>
      <c r="L1547" s="5" t="s">
        <v>15</v>
      </c>
      <c r="M1547" s="6">
        <v>2</v>
      </c>
      <c r="N1547" s="7">
        <v>36.15</v>
      </c>
      <c r="O1547" s="8">
        <v>0.1</v>
      </c>
      <c r="P1547" s="7">
        <v>13.19</v>
      </c>
      <c r="Q1547" s="7">
        <f t="shared" si="96"/>
        <v>65.069999999999993</v>
      </c>
      <c r="R1547" s="7">
        <f t="shared" si="97"/>
        <v>26.38</v>
      </c>
      <c r="S1547" s="7">
        <f t="shared" si="98"/>
        <v>38.69</v>
      </c>
      <c r="T1547" s="9">
        <f t="shared" si="99"/>
        <v>0.59459044106347014</v>
      </c>
      <c r="U1547" s="10">
        <f>YEAR(SalesDataTable[[#This Row],[Order Date]])</f>
        <v>2026</v>
      </c>
      <c r="V1547" s="9" t="str">
        <f>"Q"&amp;ROUNDUP(MONTH(SalesDataTable[[#This Row],[Order Date]])/3,0)</f>
        <v>Q3</v>
      </c>
      <c r="W1547" s="6">
        <f>MONTH(SalesDataTable[[#This Row],[Order Date]])</f>
        <v>8</v>
      </c>
      <c r="X1547" s="9" t="str">
        <f>TEXT(SalesDataTable[[#This Row],[Order Date]],"mmm")</f>
        <v>Aug</v>
      </c>
    </row>
    <row r="1548" spans="1:24" ht="15.5">
      <c r="A1548" s="3">
        <v>657</v>
      </c>
      <c r="B1548" s="4">
        <v>46237</v>
      </c>
      <c r="C1548" s="12">
        <f>YEAR(SalesDataTable[[#This Row],[Order Date]])</f>
        <v>2026</v>
      </c>
      <c r="D1548" s="15" t="str">
        <f>"Q"&amp;ROUNDUP(MONTH(SalesDataTable[[#This Row],[Order Date]])/3,0)</f>
        <v>Q3</v>
      </c>
      <c r="E1548" s="12">
        <f>MONTH(SalesDataTable[[#This Row],[Order Date]])</f>
        <v>8</v>
      </c>
      <c r="F1548" s="12" t="str">
        <f>TEXT(SalesDataTable[[#This Row],[Order Date]], "mmm")</f>
        <v>Aug</v>
      </c>
      <c r="G1548" s="5" t="s">
        <v>6</v>
      </c>
      <c r="H1548" s="5" t="s">
        <v>43</v>
      </c>
      <c r="I1548" s="5" t="s">
        <v>2</v>
      </c>
      <c r="J1548" s="5" t="s">
        <v>3</v>
      </c>
      <c r="K1548" s="5" t="s">
        <v>14</v>
      </c>
      <c r="L1548" s="5" t="s">
        <v>44</v>
      </c>
      <c r="M1548" s="6">
        <v>3</v>
      </c>
      <c r="N1548" s="7">
        <v>132.59</v>
      </c>
      <c r="O1548" s="8">
        <v>0.1</v>
      </c>
      <c r="P1548" s="7">
        <v>66.040000000000006</v>
      </c>
      <c r="Q1548" s="7">
        <f t="shared" si="96"/>
        <v>357.99299999999999</v>
      </c>
      <c r="R1548" s="7">
        <f t="shared" si="97"/>
        <v>198.12</v>
      </c>
      <c r="S1548" s="7">
        <f t="shared" si="98"/>
        <v>159.87299999999999</v>
      </c>
      <c r="T1548" s="9">
        <f t="shared" si="99"/>
        <v>0.44658135773604507</v>
      </c>
      <c r="U1548" s="10">
        <f>YEAR(SalesDataTable[[#This Row],[Order Date]])</f>
        <v>2026</v>
      </c>
      <c r="V1548" s="9" t="str">
        <f>"Q"&amp;ROUNDUP(MONTH(SalesDataTable[[#This Row],[Order Date]])/3,0)</f>
        <v>Q3</v>
      </c>
      <c r="W1548" s="6">
        <f>MONTH(SalesDataTable[[#This Row],[Order Date]])</f>
        <v>8</v>
      </c>
      <c r="X1548" s="9" t="str">
        <f>TEXT(SalesDataTable[[#This Row],[Order Date]],"mmm")</f>
        <v>Aug</v>
      </c>
    </row>
    <row r="1549" spans="1:24" ht="15.5">
      <c r="A1549" s="3">
        <v>694</v>
      </c>
      <c r="B1549" s="4">
        <v>46237</v>
      </c>
      <c r="C1549" s="12">
        <f>YEAR(SalesDataTable[[#This Row],[Order Date]])</f>
        <v>2026</v>
      </c>
      <c r="D1549" s="15" t="str">
        <f>"Q"&amp;ROUNDUP(MONTH(SalesDataTable[[#This Row],[Order Date]])/3,0)</f>
        <v>Q3</v>
      </c>
      <c r="E1549" s="12">
        <f>MONTH(SalesDataTable[[#This Row],[Order Date]])</f>
        <v>8</v>
      </c>
      <c r="F1549" s="12" t="str">
        <f>TEXT(SalesDataTable[[#This Row],[Order Date]], "mmm")</f>
        <v>Aug</v>
      </c>
      <c r="G1549" s="5" t="s">
        <v>11</v>
      </c>
      <c r="H1549" s="5" t="s">
        <v>18</v>
      </c>
      <c r="I1549" s="5" t="s">
        <v>2</v>
      </c>
      <c r="J1549" s="5" t="s">
        <v>13</v>
      </c>
      <c r="K1549" s="5" t="s">
        <v>9</v>
      </c>
      <c r="L1549" s="5" t="s">
        <v>17</v>
      </c>
      <c r="M1549" s="6">
        <v>3</v>
      </c>
      <c r="N1549" s="7">
        <v>144</v>
      </c>
      <c r="O1549" s="8">
        <v>0</v>
      </c>
      <c r="P1549" s="7">
        <v>78.89</v>
      </c>
      <c r="Q1549" s="7">
        <f t="shared" si="96"/>
        <v>432</v>
      </c>
      <c r="R1549" s="7">
        <f t="shared" si="97"/>
        <v>236.67000000000002</v>
      </c>
      <c r="S1549" s="7">
        <f t="shared" si="98"/>
        <v>195.32999999999998</v>
      </c>
      <c r="T1549" s="9">
        <f t="shared" si="99"/>
        <v>0.45215277777777774</v>
      </c>
      <c r="U1549" s="10">
        <f>YEAR(SalesDataTable[[#This Row],[Order Date]])</f>
        <v>2026</v>
      </c>
      <c r="V1549" s="9" t="str">
        <f>"Q"&amp;ROUNDUP(MONTH(SalesDataTable[[#This Row],[Order Date]])/3,0)</f>
        <v>Q3</v>
      </c>
      <c r="W1549" s="6">
        <f>MONTH(SalesDataTable[[#This Row],[Order Date]])</f>
        <v>8</v>
      </c>
      <c r="X1549" s="9" t="str">
        <f>TEXT(SalesDataTable[[#This Row],[Order Date]],"mmm")</f>
        <v>Aug</v>
      </c>
    </row>
    <row r="1550" spans="1:24" ht="15.5">
      <c r="A1550" s="3">
        <v>1187</v>
      </c>
      <c r="B1550" s="4">
        <v>46237</v>
      </c>
      <c r="C1550" s="12">
        <f>YEAR(SalesDataTable[[#This Row],[Order Date]])</f>
        <v>2026</v>
      </c>
      <c r="D1550" s="15" t="str">
        <f>"Q"&amp;ROUNDUP(MONTH(SalesDataTable[[#This Row],[Order Date]])/3,0)</f>
        <v>Q3</v>
      </c>
      <c r="E1550" s="12">
        <f>MONTH(SalesDataTable[[#This Row],[Order Date]])</f>
        <v>8</v>
      </c>
      <c r="F1550" s="12" t="str">
        <f>TEXT(SalesDataTable[[#This Row],[Order Date]], "mmm")</f>
        <v>Aug</v>
      </c>
      <c r="G1550" s="5" t="s">
        <v>0</v>
      </c>
      <c r="H1550" s="5" t="s">
        <v>1</v>
      </c>
      <c r="I1550" s="5" t="s">
        <v>2</v>
      </c>
      <c r="J1550" s="5" t="s">
        <v>3</v>
      </c>
      <c r="K1550" s="5" t="s">
        <v>14</v>
      </c>
      <c r="L1550" s="5" t="s">
        <v>32</v>
      </c>
      <c r="M1550" s="6">
        <v>2</v>
      </c>
      <c r="N1550" s="7">
        <v>45.45</v>
      </c>
      <c r="O1550" s="8">
        <v>0.05</v>
      </c>
      <c r="P1550" s="7">
        <v>18.829999999999998</v>
      </c>
      <c r="Q1550" s="7">
        <f t="shared" si="96"/>
        <v>86.355000000000004</v>
      </c>
      <c r="R1550" s="7">
        <f t="shared" si="97"/>
        <v>37.659999999999997</v>
      </c>
      <c r="S1550" s="7">
        <f t="shared" si="98"/>
        <v>48.695000000000007</v>
      </c>
      <c r="T1550" s="9">
        <f t="shared" si="99"/>
        <v>0.56389323142840608</v>
      </c>
      <c r="U1550" s="10">
        <f>YEAR(SalesDataTable[[#This Row],[Order Date]])</f>
        <v>2026</v>
      </c>
      <c r="V1550" s="9" t="str">
        <f>"Q"&amp;ROUNDUP(MONTH(SalesDataTable[[#This Row],[Order Date]])/3,0)</f>
        <v>Q3</v>
      </c>
      <c r="W1550" s="6">
        <f>MONTH(SalesDataTable[[#This Row],[Order Date]])</f>
        <v>8</v>
      </c>
      <c r="X1550" s="9" t="str">
        <f>TEXT(SalesDataTable[[#This Row],[Order Date]],"mmm")</f>
        <v>Aug</v>
      </c>
    </row>
    <row r="1551" spans="1:24" ht="15.5">
      <c r="A1551" s="3">
        <v>1915</v>
      </c>
      <c r="B1551" s="4">
        <v>46237</v>
      </c>
      <c r="C1551" s="12">
        <f>YEAR(SalesDataTable[[#This Row],[Order Date]])</f>
        <v>2026</v>
      </c>
      <c r="D1551" s="15" t="str">
        <f>"Q"&amp;ROUNDUP(MONTH(SalesDataTable[[#This Row],[Order Date]])/3,0)</f>
        <v>Q3</v>
      </c>
      <c r="E1551" s="12">
        <f>MONTH(SalesDataTable[[#This Row],[Order Date]])</f>
        <v>8</v>
      </c>
      <c r="F1551" s="12" t="str">
        <f>TEXT(SalesDataTable[[#This Row],[Order Date]], "mmm")</f>
        <v>Aug</v>
      </c>
      <c r="G1551" s="5" t="s">
        <v>6</v>
      </c>
      <c r="H1551" s="5" t="s">
        <v>27</v>
      </c>
      <c r="I1551" s="5" t="s">
        <v>2</v>
      </c>
      <c r="J1551" s="5" t="s">
        <v>3</v>
      </c>
      <c r="K1551" s="5" t="s">
        <v>4</v>
      </c>
      <c r="L1551" s="5" t="s">
        <v>26</v>
      </c>
      <c r="M1551" s="6">
        <v>1</v>
      </c>
      <c r="N1551" s="7">
        <v>41.16</v>
      </c>
      <c r="O1551" s="8">
        <v>0.05</v>
      </c>
      <c r="P1551" s="7">
        <v>16.66</v>
      </c>
      <c r="Q1551" s="7">
        <f t="shared" si="96"/>
        <v>39.101999999999997</v>
      </c>
      <c r="R1551" s="7">
        <f t="shared" si="97"/>
        <v>16.66</v>
      </c>
      <c r="S1551" s="7">
        <f t="shared" si="98"/>
        <v>22.441999999999997</v>
      </c>
      <c r="T1551" s="9">
        <f t="shared" si="99"/>
        <v>0.57393483709273174</v>
      </c>
      <c r="U1551" s="10">
        <f>YEAR(SalesDataTable[[#This Row],[Order Date]])</f>
        <v>2026</v>
      </c>
      <c r="V1551" s="9" t="str">
        <f>"Q"&amp;ROUNDUP(MONTH(SalesDataTable[[#This Row],[Order Date]])/3,0)</f>
        <v>Q3</v>
      </c>
      <c r="W1551" s="6">
        <f>MONTH(SalesDataTable[[#This Row],[Order Date]])</f>
        <v>8</v>
      </c>
      <c r="X1551" s="9" t="str">
        <f>TEXT(SalesDataTable[[#This Row],[Order Date]],"mmm")</f>
        <v>Aug</v>
      </c>
    </row>
    <row r="1552" spans="1:24" ht="15.5">
      <c r="A1552" s="3">
        <v>2156</v>
      </c>
      <c r="B1552" s="4">
        <v>46237</v>
      </c>
      <c r="C1552" s="12">
        <f>YEAR(SalesDataTable[[#This Row],[Order Date]])</f>
        <v>2026</v>
      </c>
      <c r="D1552" s="15" t="str">
        <f>"Q"&amp;ROUNDUP(MONTH(SalesDataTable[[#This Row],[Order Date]])/3,0)</f>
        <v>Q3</v>
      </c>
      <c r="E1552" s="12">
        <f>MONTH(SalesDataTable[[#This Row],[Order Date]])</f>
        <v>8</v>
      </c>
      <c r="F1552" s="12" t="str">
        <f>TEXT(SalesDataTable[[#This Row],[Order Date]], "mmm")</f>
        <v>Aug</v>
      </c>
      <c r="G1552" s="5" t="s">
        <v>0</v>
      </c>
      <c r="H1552" s="5" t="s">
        <v>1</v>
      </c>
      <c r="I1552" s="5" t="s">
        <v>19</v>
      </c>
      <c r="J1552" s="5" t="s">
        <v>3</v>
      </c>
      <c r="K1552" s="5" t="s">
        <v>14</v>
      </c>
      <c r="L1552" s="5" t="s">
        <v>48</v>
      </c>
      <c r="M1552" s="6">
        <v>1</v>
      </c>
      <c r="N1552" s="7">
        <v>162.78</v>
      </c>
      <c r="O1552" s="8">
        <v>0</v>
      </c>
      <c r="P1552" s="7">
        <v>85.08</v>
      </c>
      <c r="Q1552" s="7">
        <f t="shared" si="96"/>
        <v>162.78</v>
      </c>
      <c r="R1552" s="7">
        <f t="shared" si="97"/>
        <v>85.08</v>
      </c>
      <c r="S1552" s="7">
        <f t="shared" si="98"/>
        <v>77.7</v>
      </c>
      <c r="T1552" s="9">
        <f t="shared" si="99"/>
        <v>0.47733136748986366</v>
      </c>
      <c r="U1552" s="10">
        <f>YEAR(SalesDataTable[[#This Row],[Order Date]])</f>
        <v>2026</v>
      </c>
      <c r="V1552" s="9" t="str">
        <f>"Q"&amp;ROUNDUP(MONTH(SalesDataTable[[#This Row],[Order Date]])/3,0)</f>
        <v>Q3</v>
      </c>
      <c r="W1552" s="6">
        <f>MONTH(SalesDataTable[[#This Row],[Order Date]])</f>
        <v>8</v>
      </c>
      <c r="X1552" s="9" t="str">
        <f>TEXT(SalesDataTable[[#This Row],[Order Date]],"mmm")</f>
        <v>Aug</v>
      </c>
    </row>
    <row r="1553" spans="1:24" ht="15.5">
      <c r="A1553" s="3">
        <v>2539</v>
      </c>
      <c r="B1553" s="4">
        <v>46237</v>
      </c>
      <c r="C1553" s="12">
        <f>YEAR(SalesDataTable[[#This Row],[Order Date]])</f>
        <v>2026</v>
      </c>
      <c r="D1553" s="15" t="str">
        <f>"Q"&amp;ROUNDUP(MONTH(SalesDataTable[[#This Row],[Order Date]])/3,0)</f>
        <v>Q3</v>
      </c>
      <c r="E1553" s="12">
        <f>MONTH(SalesDataTable[[#This Row],[Order Date]])</f>
        <v>8</v>
      </c>
      <c r="F1553" s="12" t="str">
        <f>TEXT(SalesDataTable[[#This Row],[Order Date]], "mmm")</f>
        <v>Aug</v>
      </c>
      <c r="G1553" s="5" t="s">
        <v>11</v>
      </c>
      <c r="H1553" s="5" t="s">
        <v>52</v>
      </c>
      <c r="I1553" s="5" t="s">
        <v>19</v>
      </c>
      <c r="J1553" s="5" t="s">
        <v>13</v>
      </c>
      <c r="K1553" s="5" t="s">
        <v>4</v>
      </c>
      <c r="L1553" s="5" t="s">
        <v>5</v>
      </c>
      <c r="M1553" s="6">
        <v>1</v>
      </c>
      <c r="N1553" s="7">
        <v>80.040000000000006</v>
      </c>
      <c r="O1553" s="8">
        <v>0.1</v>
      </c>
      <c r="P1553" s="7">
        <v>41.88</v>
      </c>
      <c r="Q1553" s="7">
        <f t="shared" si="96"/>
        <v>72.036000000000001</v>
      </c>
      <c r="R1553" s="7">
        <f t="shared" si="97"/>
        <v>41.88</v>
      </c>
      <c r="S1553" s="7">
        <f t="shared" si="98"/>
        <v>30.155999999999999</v>
      </c>
      <c r="T1553" s="9">
        <f t="shared" si="99"/>
        <v>0.41862402132267196</v>
      </c>
      <c r="U1553" s="10">
        <f>YEAR(SalesDataTable[[#This Row],[Order Date]])</f>
        <v>2026</v>
      </c>
      <c r="V1553" s="9" t="str">
        <f>"Q"&amp;ROUNDUP(MONTH(SalesDataTable[[#This Row],[Order Date]])/3,0)</f>
        <v>Q3</v>
      </c>
      <c r="W1553" s="6">
        <f>MONTH(SalesDataTable[[#This Row],[Order Date]])</f>
        <v>8</v>
      </c>
      <c r="X1553" s="9" t="str">
        <f>TEXT(SalesDataTable[[#This Row],[Order Date]],"mmm")</f>
        <v>Aug</v>
      </c>
    </row>
    <row r="1554" spans="1:24" ht="15.5">
      <c r="A1554" s="3">
        <v>3803</v>
      </c>
      <c r="B1554" s="4">
        <v>46237</v>
      </c>
      <c r="C1554" s="12">
        <f>YEAR(SalesDataTable[[#This Row],[Order Date]])</f>
        <v>2026</v>
      </c>
      <c r="D1554" s="15" t="str">
        <f>"Q"&amp;ROUNDUP(MONTH(SalesDataTable[[#This Row],[Order Date]])/3,0)</f>
        <v>Q3</v>
      </c>
      <c r="E1554" s="12">
        <f>MONTH(SalesDataTable[[#This Row],[Order Date]])</f>
        <v>8</v>
      </c>
      <c r="F1554" s="12" t="str">
        <f>TEXT(SalesDataTable[[#This Row],[Order Date]], "mmm")</f>
        <v>Aug</v>
      </c>
      <c r="G1554" s="5" t="s">
        <v>11</v>
      </c>
      <c r="H1554" s="5" t="s">
        <v>25</v>
      </c>
      <c r="I1554" s="5" t="s">
        <v>2</v>
      </c>
      <c r="J1554" s="5" t="s">
        <v>13</v>
      </c>
      <c r="K1554" s="5" t="s">
        <v>9</v>
      </c>
      <c r="L1554" s="5" t="s">
        <v>10</v>
      </c>
      <c r="M1554" s="6">
        <v>1</v>
      </c>
      <c r="N1554" s="7">
        <v>90.21</v>
      </c>
      <c r="O1554" s="8">
        <v>0</v>
      </c>
      <c r="P1554" s="7">
        <v>46.31</v>
      </c>
      <c r="Q1554" s="7">
        <f t="shared" si="96"/>
        <v>90.21</v>
      </c>
      <c r="R1554" s="7">
        <f t="shared" si="97"/>
        <v>46.31</v>
      </c>
      <c r="S1554" s="7">
        <f t="shared" si="98"/>
        <v>43.899999999999991</v>
      </c>
      <c r="T1554" s="9">
        <f t="shared" si="99"/>
        <v>0.48664227912648261</v>
      </c>
      <c r="U1554" s="10">
        <f>YEAR(SalesDataTable[[#This Row],[Order Date]])</f>
        <v>2026</v>
      </c>
      <c r="V1554" s="9" t="str">
        <f>"Q"&amp;ROUNDUP(MONTH(SalesDataTable[[#This Row],[Order Date]])/3,0)</f>
        <v>Q3</v>
      </c>
      <c r="W1554" s="6">
        <f>MONTH(SalesDataTable[[#This Row],[Order Date]])</f>
        <v>8</v>
      </c>
      <c r="X1554" s="9" t="str">
        <f>TEXT(SalesDataTable[[#This Row],[Order Date]],"mmm")</f>
        <v>Aug</v>
      </c>
    </row>
    <row r="1555" spans="1:24" ht="15.5">
      <c r="A1555" s="3">
        <v>100</v>
      </c>
      <c r="B1555" s="4">
        <v>46238</v>
      </c>
      <c r="C1555" s="12">
        <f>YEAR(SalesDataTable[[#This Row],[Order Date]])</f>
        <v>2026</v>
      </c>
      <c r="D1555" s="15" t="str">
        <f>"Q"&amp;ROUNDUP(MONTH(SalesDataTable[[#This Row],[Order Date]])/3,0)</f>
        <v>Q3</v>
      </c>
      <c r="E1555" s="12">
        <f>MONTH(SalesDataTable[[#This Row],[Order Date]])</f>
        <v>8</v>
      </c>
      <c r="F1555" s="12" t="str">
        <f>TEXT(SalesDataTable[[#This Row],[Order Date]], "mmm")</f>
        <v>Aug</v>
      </c>
      <c r="G1555" s="5" t="s">
        <v>0</v>
      </c>
      <c r="H1555" s="5" t="s">
        <v>36</v>
      </c>
      <c r="I1555" s="5" t="s">
        <v>19</v>
      </c>
      <c r="J1555" s="5" t="s">
        <v>16</v>
      </c>
      <c r="K1555" s="5" t="s">
        <v>14</v>
      </c>
      <c r="L1555" s="5" t="s">
        <v>44</v>
      </c>
      <c r="M1555" s="6">
        <v>1</v>
      </c>
      <c r="N1555" s="7">
        <v>133.6</v>
      </c>
      <c r="O1555" s="8">
        <v>0.1</v>
      </c>
      <c r="P1555" s="7">
        <v>67.3</v>
      </c>
      <c r="Q1555" s="7">
        <f t="shared" si="96"/>
        <v>120.24</v>
      </c>
      <c r="R1555" s="7">
        <f t="shared" si="97"/>
        <v>67.3</v>
      </c>
      <c r="S1555" s="7">
        <f t="shared" si="98"/>
        <v>52.94</v>
      </c>
      <c r="T1555" s="9">
        <f t="shared" si="99"/>
        <v>0.44028609447771122</v>
      </c>
      <c r="U1555" s="10">
        <f>YEAR(SalesDataTable[[#This Row],[Order Date]])</f>
        <v>2026</v>
      </c>
      <c r="V1555" s="9" t="str">
        <f>"Q"&amp;ROUNDUP(MONTH(SalesDataTable[[#This Row],[Order Date]])/3,0)</f>
        <v>Q3</v>
      </c>
      <c r="W1555" s="6">
        <f>MONTH(SalesDataTable[[#This Row],[Order Date]])</f>
        <v>8</v>
      </c>
      <c r="X1555" s="9" t="str">
        <f>TEXT(SalesDataTable[[#This Row],[Order Date]],"mmm")</f>
        <v>Aug</v>
      </c>
    </row>
    <row r="1556" spans="1:24" ht="15.5">
      <c r="A1556" s="3">
        <v>118</v>
      </c>
      <c r="B1556" s="4">
        <v>46238</v>
      </c>
      <c r="C1556" s="12">
        <f>YEAR(SalesDataTable[[#This Row],[Order Date]])</f>
        <v>2026</v>
      </c>
      <c r="D1556" s="15" t="str">
        <f>"Q"&amp;ROUNDUP(MONTH(SalesDataTable[[#This Row],[Order Date]])/3,0)</f>
        <v>Q3</v>
      </c>
      <c r="E1556" s="12">
        <f>MONTH(SalesDataTable[[#This Row],[Order Date]])</f>
        <v>8</v>
      </c>
      <c r="F1556" s="12" t="str">
        <f>TEXT(SalesDataTable[[#This Row],[Order Date]], "mmm")</f>
        <v>Aug</v>
      </c>
      <c r="G1556" s="5" t="s">
        <v>20</v>
      </c>
      <c r="H1556" s="5" t="s">
        <v>21</v>
      </c>
      <c r="I1556" s="5" t="s">
        <v>2</v>
      </c>
      <c r="J1556" s="5" t="s">
        <v>3</v>
      </c>
      <c r="K1556" s="5" t="s">
        <v>14</v>
      </c>
      <c r="L1556" s="5" t="s">
        <v>32</v>
      </c>
      <c r="M1556" s="6">
        <v>1</v>
      </c>
      <c r="N1556" s="7">
        <v>47.53</v>
      </c>
      <c r="O1556" s="8">
        <v>0</v>
      </c>
      <c r="P1556" s="7">
        <v>18.04</v>
      </c>
      <c r="Q1556" s="7">
        <f t="shared" si="96"/>
        <v>47.53</v>
      </c>
      <c r="R1556" s="7">
        <f t="shared" si="97"/>
        <v>18.04</v>
      </c>
      <c r="S1556" s="7">
        <f t="shared" si="98"/>
        <v>29.490000000000002</v>
      </c>
      <c r="T1556" s="9">
        <f t="shared" si="99"/>
        <v>0.62045024195245113</v>
      </c>
      <c r="U1556" s="10">
        <f>YEAR(SalesDataTable[[#This Row],[Order Date]])</f>
        <v>2026</v>
      </c>
      <c r="V1556" s="9" t="str">
        <f>"Q"&amp;ROUNDUP(MONTH(SalesDataTable[[#This Row],[Order Date]])/3,0)</f>
        <v>Q3</v>
      </c>
      <c r="W1556" s="6">
        <f>MONTH(SalesDataTable[[#This Row],[Order Date]])</f>
        <v>8</v>
      </c>
      <c r="X1556" s="9" t="str">
        <f>TEXT(SalesDataTable[[#This Row],[Order Date]],"mmm")</f>
        <v>Aug</v>
      </c>
    </row>
    <row r="1557" spans="1:24" ht="15.5">
      <c r="A1557" s="3">
        <v>220</v>
      </c>
      <c r="B1557" s="4">
        <v>46238</v>
      </c>
      <c r="C1557" s="12">
        <f>YEAR(SalesDataTable[[#This Row],[Order Date]])</f>
        <v>2026</v>
      </c>
      <c r="D1557" s="15" t="str">
        <f>"Q"&amp;ROUNDUP(MONTH(SalesDataTable[[#This Row],[Order Date]])/3,0)</f>
        <v>Q3</v>
      </c>
      <c r="E1557" s="12">
        <f>MONTH(SalesDataTable[[#This Row],[Order Date]])</f>
        <v>8</v>
      </c>
      <c r="F1557" s="12" t="str">
        <f>TEXT(SalesDataTable[[#This Row],[Order Date]], "mmm")</f>
        <v>Aug</v>
      </c>
      <c r="G1557" s="5" t="s">
        <v>0</v>
      </c>
      <c r="H1557" s="5" t="s">
        <v>50</v>
      </c>
      <c r="I1557" s="5" t="s">
        <v>2</v>
      </c>
      <c r="J1557" s="5" t="s">
        <v>3</v>
      </c>
      <c r="K1557" s="5" t="s">
        <v>14</v>
      </c>
      <c r="L1557" s="5" t="s">
        <v>32</v>
      </c>
      <c r="M1557" s="6">
        <v>2</v>
      </c>
      <c r="N1557" s="7">
        <v>46.71</v>
      </c>
      <c r="O1557" s="8">
        <v>0</v>
      </c>
      <c r="P1557" s="7">
        <v>18.41</v>
      </c>
      <c r="Q1557" s="7">
        <f t="shared" si="96"/>
        <v>93.42</v>
      </c>
      <c r="R1557" s="7">
        <f t="shared" si="97"/>
        <v>36.82</v>
      </c>
      <c r="S1557" s="7">
        <f t="shared" si="98"/>
        <v>56.6</v>
      </c>
      <c r="T1557" s="9">
        <f t="shared" si="99"/>
        <v>0.60586598158852489</v>
      </c>
      <c r="U1557" s="10">
        <f>YEAR(SalesDataTable[[#This Row],[Order Date]])</f>
        <v>2026</v>
      </c>
      <c r="V1557" s="9" t="str">
        <f>"Q"&amp;ROUNDUP(MONTH(SalesDataTable[[#This Row],[Order Date]])/3,0)</f>
        <v>Q3</v>
      </c>
      <c r="W1557" s="6">
        <f>MONTH(SalesDataTable[[#This Row],[Order Date]])</f>
        <v>8</v>
      </c>
      <c r="X1557" s="9" t="str">
        <f>TEXT(SalesDataTable[[#This Row],[Order Date]],"mmm")</f>
        <v>Aug</v>
      </c>
    </row>
    <row r="1558" spans="1:24" ht="15.5">
      <c r="A1558" s="3">
        <v>1145</v>
      </c>
      <c r="B1558" s="4">
        <v>46238</v>
      </c>
      <c r="C1558" s="12">
        <f>YEAR(SalesDataTable[[#This Row],[Order Date]])</f>
        <v>2026</v>
      </c>
      <c r="D1558" s="15" t="str">
        <f>"Q"&amp;ROUNDUP(MONTH(SalesDataTable[[#This Row],[Order Date]])/3,0)</f>
        <v>Q3</v>
      </c>
      <c r="E1558" s="12">
        <f>MONTH(SalesDataTable[[#This Row],[Order Date]])</f>
        <v>8</v>
      </c>
      <c r="F1558" s="12" t="str">
        <f>TEXT(SalesDataTable[[#This Row],[Order Date]], "mmm")</f>
        <v>Aug</v>
      </c>
      <c r="G1558" s="5" t="s">
        <v>11</v>
      </c>
      <c r="H1558" s="5" t="s">
        <v>52</v>
      </c>
      <c r="I1558" s="5" t="s">
        <v>28</v>
      </c>
      <c r="J1558" s="5" t="s">
        <v>13</v>
      </c>
      <c r="K1558" s="5" t="s">
        <v>23</v>
      </c>
      <c r="L1558" s="5" t="s">
        <v>29</v>
      </c>
      <c r="M1558" s="6">
        <v>1</v>
      </c>
      <c r="N1558" s="7">
        <v>197.26</v>
      </c>
      <c r="O1558" s="8">
        <v>0</v>
      </c>
      <c r="P1558" s="7">
        <v>104.09</v>
      </c>
      <c r="Q1558" s="7">
        <f t="shared" si="96"/>
        <v>197.26</v>
      </c>
      <c r="R1558" s="7">
        <f t="shared" si="97"/>
        <v>104.09</v>
      </c>
      <c r="S1558" s="7">
        <f t="shared" si="98"/>
        <v>93.169999999999987</v>
      </c>
      <c r="T1558" s="9">
        <f t="shared" si="99"/>
        <v>0.47232079488999285</v>
      </c>
      <c r="U1558" s="10">
        <f>YEAR(SalesDataTable[[#This Row],[Order Date]])</f>
        <v>2026</v>
      </c>
      <c r="V1558" s="9" t="str">
        <f>"Q"&amp;ROUNDUP(MONTH(SalesDataTable[[#This Row],[Order Date]])/3,0)</f>
        <v>Q3</v>
      </c>
      <c r="W1558" s="6">
        <f>MONTH(SalesDataTable[[#This Row],[Order Date]])</f>
        <v>8</v>
      </c>
      <c r="X1558" s="9" t="str">
        <f>TEXT(SalesDataTable[[#This Row],[Order Date]],"mmm")</f>
        <v>Aug</v>
      </c>
    </row>
    <row r="1559" spans="1:24" ht="15.5">
      <c r="A1559" s="3">
        <v>1289</v>
      </c>
      <c r="B1559" s="4">
        <v>46238</v>
      </c>
      <c r="C1559" s="12">
        <f>YEAR(SalesDataTable[[#This Row],[Order Date]])</f>
        <v>2026</v>
      </c>
      <c r="D1559" s="15" t="str">
        <f>"Q"&amp;ROUNDUP(MONTH(SalesDataTable[[#This Row],[Order Date]])/3,0)</f>
        <v>Q3</v>
      </c>
      <c r="E1559" s="12">
        <f>MONTH(SalesDataTable[[#This Row],[Order Date]])</f>
        <v>8</v>
      </c>
      <c r="F1559" s="12" t="str">
        <f>TEXT(SalesDataTable[[#This Row],[Order Date]], "mmm")</f>
        <v>Aug</v>
      </c>
      <c r="G1559" s="5" t="s">
        <v>11</v>
      </c>
      <c r="H1559" s="5" t="s">
        <v>52</v>
      </c>
      <c r="I1559" s="5" t="s">
        <v>28</v>
      </c>
      <c r="J1559" s="5" t="s">
        <v>13</v>
      </c>
      <c r="K1559" s="5" t="s">
        <v>9</v>
      </c>
      <c r="L1559" s="5" t="s">
        <v>46</v>
      </c>
      <c r="M1559" s="6">
        <v>1</v>
      </c>
      <c r="N1559" s="7">
        <v>70.56</v>
      </c>
      <c r="O1559" s="8">
        <v>0</v>
      </c>
      <c r="P1559" s="7">
        <v>32.11</v>
      </c>
      <c r="Q1559" s="7">
        <f t="shared" si="96"/>
        <v>70.56</v>
      </c>
      <c r="R1559" s="7">
        <f t="shared" si="97"/>
        <v>32.11</v>
      </c>
      <c r="S1559" s="7">
        <f t="shared" si="98"/>
        <v>38.450000000000003</v>
      </c>
      <c r="T1559" s="9">
        <f t="shared" si="99"/>
        <v>0.54492630385487528</v>
      </c>
      <c r="U1559" s="10">
        <f>YEAR(SalesDataTable[[#This Row],[Order Date]])</f>
        <v>2026</v>
      </c>
      <c r="V1559" s="9" t="str">
        <f>"Q"&amp;ROUNDUP(MONTH(SalesDataTable[[#This Row],[Order Date]])/3,0)</f>
        <v>Q3</v>
      </c>
      <c r="W1559" s="6">
        <f>MONTH(SalesDataTable[[#This Row],[Order Date]])</f>
        <v>8</v>
      </c>
      <c r="X1559" s="9" t="str">
        <f>TEXT(SalesDataTable[[#This Row],[Order Date]],"mmm")</f>
        <v>Aug</v>
      </c>
    </row>
    <row r="1560" spans="1:24" ht="15.5">
      <c r="A1560" s="3">
        <v>1411</v>
      </c>
      <c r="B1560" s="4">
        <v>46238</v>
      </c>
      <c r="C1560" s="12">
        <f>YEAR(SalesDataTable[[#This Row],[Order Date]])</f>
        <v>2026</v>
      </c>
      <c r="D1560" s="15" t="str">
        <f>"Q"&amp;ROUNDUP(MONTH(SalesDataTable[[#This Row],[Order Date]])/3,0)</f>
        <v>Q3</v>
      </c>
      <c r="E1560" s="12">
        <f>MONTH(SalesDataTable[[#This Row],[Order Date]])</f>
        <v>8</v>
      </c>
      <c r="F1560" s="12" t="str">
        <f>TEXT(SalesDataTable[[#This Row],[Order Date]], "mmm")</f>
        <v>Aug</v>
      </c>
      <c r="G1560" s="5" t="s">
        <v>6</v>
      </c>
      <c r="H1560" s="5" t="s">
        <v>43</v>
      </c>
      <c r="I1560" s="5" t="s">
        <v>2</v>
      </c>
      <c r="J1560" s="5" t="s">
        <v>16</v>
      </c>
      <c r="K1560" s="5" t="s">
        <v>34</v>
      </c>
      <c r="L1560" s="5" t="s">
        <v>42</v>
      </c>
      <c r="M1560" s="6">
        <v>1</v>
      </c>
      <c r="N1560" s="7">
        <v>36.58</v>
      </c>
      <c r="O1560" s="8">
        <v>0</v>
      </c>
      <c r="P1560" s="7">
        <v>13.98</v>
      </c>
      <c r="Q1560" s="7">
        <f t="shared" si="96"/>
        <v>36.58</v>
      </c>
      <c r="R1560" s="7">
        <f t="shared" si="97"/>
        <v>13.98</v>
      </c>
      <c r="S1560" s="7">
        <f t="shared" si="98"/>
        <v>22.599999999999998</v>
      </c>
      <c r="T1560" s="9">
        <f t="shared" si="99"/>
        <v>0.61782394751230174</v>
      </c>
      <c r="U1560" s="10">
        <f>YEAR(SalesDataTable[[#This Row],[Order Date]])</f>
        <v>2026</v>
      </c>
      <c r="V1560" s="9" t="str">
        <f>"Q"&amp;ROUNDUP(MONTH(SalesDataTable[[#This Row],[Order Date]])/3,0)</f>
        <v>Q3</v>
      </c>
      <c r="W1560" s="6">
        <f>MONTH(SalesDataTable[[#This Row],[Order Date]])</f>
        <v>8</v>
      </c>
      <c r="X1560" s="9" t="str">
        <f>TEXT(SalesDataTable[[#This Row],[Order Date]],"mmm")</f>
        <v>Aug</v>
      </c>
    </row>
    <row r="1561" spans="1:24" ht="15.5">
      <c r="A1561" s="3">
        <v>1799</v>
      </c>
      <c r="B1561" s="4">
        <v>46238</v>
      </c>
      <c r="C1561" s="12">
        <f>YEAR(SalesDataTable[[#This Row],[Order Date]])</f>
        <v>2026</v>
      </c>
      <c r="D1561" s="15" t="str">
        <f>"Q"&amp;ROUNDUP(MONTH(SalesDataTable[[#This Row],[Order Date]])/3,0)</f>
        <v>Q3</v>
      </c>
      <c r="E1561" s="12">
        <f>MONTH(SalesDataTable[[#This Row],[Order Date]])</f>
        <v>8</v>
      </c>
      <c r="F1561" s="12" t="str">
        <f>TEXT(SalesDataTable[[#This Row],[Order Date]], "mmm")</f>
        <v>Aug</v>
      </c>
      <c r="G1561" s="5" t="s">
        <v>20</v>
      </c>
      <c r="H1561" s="5" t="s">
        <v>47</v>
      </c>
      <c r="I1561" s="5" t="s">
        <v>8</v>
      </c>
      <c r="J1561" s="5" t="s">
        <v>16</v>
      </c>
      <c r="K1561" s="5" t="s">
        <v>4</v>
      </c>
      <c r="L1561" s="5" t="s">
        <v>5</v>
      </c>
      <c r="M1561" s="6">
        <v>4</v>
      </c>
      <c r="N1561" s="7">
        <v>82.98</v>
      </c>
      <c r="O1561" s="8">
        <v>0.05</v>
      </c>
      <c r="P1561" s="7">
        <v>43.79</v>
      </c>
      <c r="Q1561" s="7">
        <f t="shared" si="96"/>
        <v>315.32400000000001</v>
      </c>
      <c r="R1561" s="7">
        <f t="shared" si="97"/>
        <v>175.16</v>
      </c>
      <c r="S1561" s="7">
        <f t="shared" si="98"/>
        <v>140.16400000000002</v>
      </c>
      <c r="T1561" s="9">
        <f t="shared" si="99"/>
        <v>0.44450787126891711</v>
      </c>
      <c r="U1561" s="10">
        <f>YEAR(SalesDataTable[[#This Row],[Order Date]])</f>
        <v>2026</v>
      </c>
      <c r="V1561" s="9" t="str">
        <f>"Q"&amp;ROUNDUP(MONTH(SalesDataTable[[#This Row],[Order Date]])/3,0)</f>
        <v>Q3</v>
      </c>
      <c r="W1561" s="6">
        <f>MONTH(SalesDataTable[[#This Row],[Order Date]])</f>
        <v>8</v>
      </c>
      <c r="X1561" s="9" t="str">
        <f>TEXT(SalesDataTable[[#This Row],[Order Date]],"mmm")</f>
        <v>Aug</v>
      </c>
    </row>
    <row r="1562" spans="1:24" ht="15.5">
      <c r="A1562" s="3">
        <v>1871</v>
      </c>
      <c r="B1562" s="4">
        <v>46238</v>
      </c>
      <c r="C1562" s="12">
        <f>YEAR(SalesDataTable[[#This Row],[Order Date]])</f>
        <v>2026</v>
      </c>
      <c r="D1562" s="15" t="str">
        <f>"Q"&amp;ROUNDUP(MONTH(SalesDataTable[[#This Row],[Order Date]])/3,0)</f>
        <v>Q3</v>
      </c>
      <c r="E1562" s="12">
        <f>MONTH(SalesDataTable[[#This Row],[Order Date]])</f>
        <v>8</v>
      </c>
      <c r="F1562" s="12" t="str">
        <f>TEXT(SalesDataTable[[#This Row],[Order Date]], "mmm")</f>
        <v>Aug</v>
      </c>
      <c r="G1562" s="5" t="s">
        <v>0</v>
      </c>
      <c r="H1562" s="5" t="s">
        <v>1</v>
      </c>
      <c r="I1562" s="5" t="s">
        <v>2</v>
      </c>
      <c r="J1562" s="5" t="s">
        <v>13</v>
      </c>
      <c r="K1562" s="5" t="s">
        <v>4</v>
      </c>
      <c r="L1562" s="5" t="s">
        <v>26</v>
      </c>
      <c r="M1562" s="6">
        <v>1</v>
      </c>
      <c r="N1562" s="7">
        <v>41.25</v>
      </c>
      <c r="O1562" s="8">
        <v>0</v>
      </c>
      <c r="P1562" s="7">
        <v>17.02</v>
      </c>
      <c r="Q1562" s="7">
        <f t="shared" si="96"/>
        <v>41.25</v>
      </c>
      <c r="R1562" s="7">
        <f t="shared" si="97"/>
        <v>17.02</v>
      </c>
      <c r="S1562" s="7">
        <f t="shared" si="98"/>
        <v>24.23</v>
      </c>
      <c r="T1562" s="9">
        <f t="shared" si="99"/>
        <v>0.58739393939393936</v>
      </c>
      <c r="U1562" s="10">
        <f>YEAR(SalesDataTable[[#This Row],[Order Date]])</f>
        <v>2026</v>
      </c>
      <c r="V1562" s="9" t="str">
        <f>"Q"&amp;ROUNDUP(MONTH(SalesDataTable[[#This Row],[Order Date]])/3,0)</f>
        <v>Q3</v>
      </c>
      <c r="W1562" s="6">
        <f>MONTH(SalesDataTable[[#This Row],[Order Date]])</f>
        <v>8</v>
      </c>
      <c r="X1562" s="9" t="str">
        <f>TEXT(SalesDataTable[[#This Row],[Order Date]],"mmm")</f>
        <v>Aug</v>
      </c>
    </row>
    <row r="1563" spans="1:24" ht="15.5">
      <c r="A1563" s="3">
        <v>4180</v>
      </c>
      <c r="B1563" s="4">
        <v>46238</v>
      </c>
      <c r="C1563" s="12">
        <f>YEAR(SalesDataTable[[#This Row],[Order Date]])</f>
        <v>2026</v>
      </c>
      <c r="D1563" s="15" t="str">
        <f>"Q"&amp;ROUNDUP(MONTH(SalesDataTable[[#This Row],[Order Date]])/3,0)</f>
        <v>Q3</v>
      </c>
      <c r="E1563" s="12">
        <f>MONTH(SalesDataTable[[#This Row],[Order Date]])</f>
        <v>8</v>
      </c>
      <c r="F1563" s="12" t="str">
        <f>TEXT(SalesDataTable[[#This Row],[Order Date]], "mmm")</f>
        <v>Aug</v>
      </c>
      <c r="G1563" s="5" t="s">
        <v>11</v>
      </c>
      <c r="H1563" s="5" t="s">
        <v>18</v>
      </c>
      <c r="I1563" s="5" t="s">
        <v>2</v>
      </c>
      <c r="J1563" s="5" t="s">
        <v>3</v>
      </c>
      <c r="K1563" s="5" t="s">
        <v>4</v>
      </c>
      <c r="L1563" s="5" t="s">
        <v>30</v>
      </c>
      <c r="M1563" s="6">
        <v>1</v>
      </c>
      <c r="N1563" s="7">
        <v>101.37</v>
      </c>
      <c r="O1563" s="8">
        <v>0</v>
      </c>
      <c r="P1563" s="7">
        <v>51.56</v>
      </c>
      <c r="Q1563" s="7">
        <f t="shared" si="96"/>
        <v>101.37</v>
      </c>
      <c r="R1563" s="7">
        <f t="shared" si="97"/>
        <v>51.56</v>
      </c>
      <c r="S1563" s="7">
        <f t="shared" si="98"/>
        <v>49.81</v>
      </c>
      <c r="T1563" s="9">
        <f t="shared" si="99"/>
        <v>0.49136825490776365</v>
      </c>
      <c r="U1563" s="10">
        <f>YEAR(SalesDataTable[[#This Row],[Order Date]])</f>
        <v>2026</v>
      </c>
      <c r="V1563" s="9" t="str">
        <f>"Q"&amp;ROUNDUP(MONTH(SalesDataTable[[#This Row],[Order Date]])/3,0)</f>
        <v>Q3</v>
      </c>
      <c r="W1563" s="6">
        <f>MONTH(SalesDataTable[[#This Row],[Order Date]])</f>
        <v>8</v>
      </c>
      <c r="X1563" s="9" t="str">
        <f>TEXT(SalesDataTable[[#This Row],[Order Date]],"mmm")</f>
        <v>Aug</v>
      </c>
    </row>
    <row r="1564" spans="1:24" ht="15.5">
      <c r="A1564" s="3">
        <v>4338</v>
      </c>
      <c r="B1564" s="4">
        <v>46238</v>
      </c>
      <c r="C1564" s="12">
        <f>YEAR(SalesDataTable[[#This Row],[Order Date]])</f>
        <v>2026</v>
      </c>
      <c r="D1564" s="15" t="str">
        <f>"Q"&amp;ROUNDUP(MONTH(SalesDataTable[[#This Row],[Order Date]])/3,0)</f>
        <v>Q3</v>
      </c>
      <c r="E1564" s="12">
        <f>MONTH(SalesDataTable[[#This Row],[Order Date]])</f>
        <v>8</v>
      </c>
      <c r="F1564" s="12" t="str">
        <f>TEXT(SalesDataTable[[#This Row],[Order Date]], "mmm")</f>
        <v>Aug</v>
      </c>
      <c r="G1564" s="5" t="s">
        <v>11</v>
      </c>
      <c r="H1564" s="5" t="s">
        <v>52</v>
      </c>
      <c r="I1564" s="5" t="s">
        <v>2</v>
      </c>
      <c r="J1564" s="5" t="s">
        <v>3</v>
      </c>
      <c r="K1564" s="5" t="s">
        <v>23</v>
      </c>
      <c r="L1564" s="5" t="s">
        <v>24</v>
      </c>
      <c r="M1564" s="6">
        <v>1</v>
      </c>
      <c r="N1564" s="7">
        <v>340.66</v>
      </c>
      <c r="O1564" s="8">
        <v>0.05</v>
      </c>
      <c r="P1564" s="7">
        <v>194.13</v>
      </c>
      <c r="Q1564" s="7">
        <f t="shared" si="96"/>
        <v>323.62700000000001</v>
      </c>
      <c r="R1564" s="7">
        <f t="shared" si="97"/>
        <v>194.13</v>
      </c>
      <c r="S1564" s="7">
        <f t="shared" si="98"/>
        <v>129.49700000000001</v>
      </c>
      <c r="T1564" s="9">
        <f t="shared" si="99"/>
        <v>0.40014275693931595</v>
      </c>
      <c r="U1564" s="10">
        <f>YEAR(SalesDataTable[[#This Row],[Order Date]])</f>
        <v>2026</v>
      </c>
      <c r="V1564" s="9" t="str">
        <f>"Q"&amp;ROUNDUP(MONTH(SalesDataTable[[#This Row],[Order Date]])/3,0)</f>
        <v>Q3</v>
      </c>
      <c r="W1564" s="6">
        <f>MONTH(SalesDataTable[[#This Row],[Order Date]])</f>
        <v>8</v>
      </c>
      <c r="X1564" s="9" t="str">
        <f>TEXT(SalesDataTable[[#This Row],[Order Date]],"mmm")</f>
        <v>Aug</v>
      </c>
    </row>
    <row r="1565" spans="1:24" ht="15.5">
      <c r="A1565" s="3">
        <v>4463</v>
      </c>
      <c r="B1565" s="4">
        <v>46238</v>
      </c>
      <c r="C1565" s="12">
        <f>YEAR(SalesDataTable[[#This Row],[Order Date]])</f>
        <v>2026</v>
      </c>
      <c r="D1565" s="15" t="str">
        <f>"Q"&amp;ROUNDUP(MONTH(SalesDataTable[[#This Row],[Order Date]])/3,0)</f>
        <v>Q3</v>
      </c>
      <c r="E1565" s="12">
        <f>MONTH(SalesDataTable[[#This Row],[Order Date]])</f>
        <v>8</v>
      </c>
      <c r="F1565" s="12" t="str">
        <f>TEXT(SalesDataTable[[#This Row],[Order Date]], "mmm")</f>
        <v>Aug</v>
      </c>
      <c r="G1565" s="5" t="s">
        <v>11</v>
      </c>
      <c r="H1565" s="5" t="s">
        <v>12</v>
      </c>
      <c r="I1565" s="5" t="s">
        <v>28</v>
      </c>
      <c r="J1565" s="5" t="s">
        <v>16</v>
      </c>
      <c r="K1565" s="5" t="s">
        <v>4</v>
      </c>
      <c r="L1565" s="5" t="s">
        <v>22</v>
      </c>
      <c r="M1565" s="6">
        <v>1</v>
      </c>
      <c r="N1565" s="7">
        <v>50.43</v>
      </c>
      <c r="O1565" s="8">
        <v>0.15</v>
      </c>
      <c r="P1565" s="7">
        <v>22.94</v>
      </c>
      <c r="Q1565" s="7">
        <f t="shared" si="96"/>
        <v>42.865499999999997</v>
      </c>
      <c r="R1565" s="7">
        <f t="shared" si="97"/>
        <v>22.94</v>
      </c>
      <c r="S1565" s="7">
        <f t="shared" si="98"/>
        <v>19.925499999999996</v>
      </c>
      <c r="T1565" s="9">
        <f t="shared" si="99"/>
        <v>0.46483768998378644</v>
      </c>
      <c r="U1565" s="10">
        <f>YEAR(SalesDataTable[[#This Row],[Order Date]])</f>
        <v>2026</v>
      </c>
      <c r="V1565" s="9" t="str">
        <f>"Q"&amp;ROUNDUP(MONTH(SalesDataTable[[#This Row],[Order Date]])/3,0)</f>
        <v>Q3</v>
      </c>
      <c r="W1565" s="6">
        <f>MONTH(SalesDataTable[[#This Row],[Order Date]])</f>
        <v>8</v>
      </c>
      <c r="X1565" s="9" t="str">
        <f>TEXT(SalesDataTable[[#This Row],[Order Date]],"mmm")</f>
        <v>Aug</v>
      </c>
    </row>
    <row r="1566" spans="1:24" ht="15.5">
      <c r="A1566" s="3">
        <v>382</v>
      </c>
      <c r="B1566" s="4">
        <v>46239</v>
      </c>
      <c r="C1566" s="12">
        <f>YEAR(SalesDataTable[[#This Row],[Order Date]])</f>
        <v>2026</v>
      </c>
      <c r="D1566" s="15" t="str">
        <f>"Q"&amp;ROUNDUP(MONTH(SalesDataTable[[#This Row],[Order Date]])/3,0)</f>
        <v>Q3</v>
      </c>
      <c r="E1566" s="12">
        <f>MONTH(SalesDataTable[[#This Row],[Order Date]])</f>
        <v>8</v>
      </c>
      <c r="F1566" s="12" t="str">
        <f>TEXT(SalesDataTable[[#This Row],[Order Date]], "mmm")</f>
        <v>Aug</v>
      </c>
      <c r="G1566" s="5" t="s">
        <v>20</v>
      </c>
      <c r="H1566" s="5" t="s">
        <v>33</v>
      </c>
      <c r="I1566" s="5" t="s">
        <v>2</v>
      </c>
      <c r="J1566" s="5" t="s">
        <v>13</v>
      </c>
      <c r="K1566" s="5" t="s">
        <v>34</v>
      </c>
      <c r="L1566" s="5" t="s">
        <v>35</v>
      </c>
      <c r="M1566" s="6">
        <v>1</v>
      </c>
      <c r="N1566" s="7">
        <v>40.42</v>
      </c>
      <c r="O1566" s="8">
        <v>0.05</v>
      </c>
      <c r="P1566" s="7">
        <v>14.33</v>
      </c>
      <c r="Q1566" s="7">
        <f t="shared" si="96"/>
        <v>38.399000000000001</v>
      </c>
      <c r="R1566" s="7">
        <f t="shared" si="97"/>
        <v>14.33</v>
      </c>
      <c r="S1566" s="7">
        <f t="shared" si="98"/>
        <v>24.069000000000003</v>
      </c>
      <c r="T1566" s="9">
        <f t="shared" si="99"/>
        <v>0.62681319826037141</v>
      </c>
      <c r="U1566" s="10">
        <f>YEAR(SalesDataTable[[#This Row],[Order Date]])</f>
        <v>2026</v>
      </c>
      <c r="V1566" s="9" t="str">
        <f>"Q"&amp;ROUNDUP(MONTH(SalesDataTable[[#This Row],[Order Date]])/3,0)</f>
        <v>Q3</v>
      </c>
      <c r="W1566" s="6">
        <f>MONTH(SalesDataTable[[#This Row],[Order Date]])</f>
        <v>8</v>
      </c>
      <c r="X1566" s="9" t="str">
        <f>TEXT(SalesDataTable[[#This Row],[Order Date]],"mmm")</f>
        <v>Aug</v>
      </c>
    </row>
    <row r="1567" spans="1:24" ht="15.5">
      <c r="A1567" s="3">
        <v>1011</v>
      </c>
      <c r="B1567" s="4">
        <v>46239</v>
      </c>
      <c r="C1567" s="12">
        <f>YEAR(SalesDataTable[[#This Row],[Order Date]])</f>
        <v>2026</v>
      </c>
      <c r="D1567" s="15" t="str">
        <f>"Q"&amp;ROUNDUP(MONTH(SalesDataTable[[#This Row],[Order Date]])/3,0)</f>
        <v>Q3</v>
      </c>
      <c r="E1567" s="12">
        <f>MONTH(SalesDataTable[[#This Row],[Order Date]])</f>
        <v>8</v>
      </c>
      <c r="F1567" s="12" t="str">
        <f>TEXT(SalesDataTable[[#This Row],[Order Date]], "mmm")</f>
        <v>Aug</v>
      </c>
      <c r="G1567" s="5" t="s">
        <v>0</v>
      </c>
      <c r="H1567" s="5" t="s">
        <v>1</v>
      </c>
      <c r="I1567" s="5" t="s">
        <v>2</v>
      </c>
      <c r="J1567" s="5" t="s">
        <v>13</v>
      </c>
      <c r="K1567" s="5" t="s">
        <v>4</v>
      </c>
      <c r="L1567" s="5" t="s">
        <v>22</v>
      </c>
      <c r="M1567" s="6">
        <v>1</v>
      </c>
      <c r="N1567" s="7">
        <v>51.81</v>
      </c>
      <c r="O1567" s="8">
        <v>0.05</v>
      </c>
      <c r="P1567" s="7">
        <v>22.28</v>
      </c>
      <c r="Q1567" s="7">
        <f t="shared" si="96"/>
        <v>49.219499999999996</v>
      </c>
      <c r="R1567" s="7">
        <f t="shared" si="97"/>
        <v>22.28</v>
      </c>
      <c r="S1567" s="7">
        <f t="shared" si="98"/>
        <v>26.939499999999995</v>
      </c>
      <c r="T1567" s="9">
        <f t="shared" si="99"/>
        <v>0.54733388189640275</v>
      </c>
      <c r="U1567" s="10">
        <f>YEAR(SalesDataTable[[#This Row],[Order Date]])</f>
        <v>2026</v>
      </c>
      <c r="V1567" s="9" t="str">
        <f>"Q"&amp;ROUNDUP(MONTH(SalesDataTable[[#This Row],[Order Date]])/3,0)</f>
        <v>Q3</v>
      </c>
      <c r="W1567" s="6">
        <f>MONTH(SalesDataTable[[#This Row],[Order Date]])</f>
        <v>8</v>
      </c>
      <c r="X1567" s="9" t="str">
        <f>TEXT(SalesDataTable[[#This Row],[Order Date]],"mmm")</f>
        <v>Aug</v>
      </c>
    </row>
    <row r="1568" spans="1:24" ht="15.5">
      <c r="A1568" s="3">
        <v>1148</v>
      </c>
      <c r="B1568" s="4">
        <v>46239</v>
      </c>
      <c r="C1568" s="12">
        <f>YEAR(SalesDataTable[[#This Row],[Order Date]])</f>
        <v>2026</v>
      </c>
      <c r="D1568" s="15" t="str">
        <f>"Q"&amp;ROUNDUP(MONTH(SalesDataTable[[#This Row],[Order Date]])/3,0)</f>
        <v>Q3</v>
      </c>
      <c r="E1568" s="12">
        <f>MONTH(SalesDataTable[[#This Row],[Order Date]])</f>
        <v>8</v>
      </c>
      <c r="F1568" s="12" t="str">
        <f>TEXT(SalesDataTable[[#This Row],[Order Date]], "mmm")</f>
        <v>Aug</v>
      </c>
      <c r="G1568" s="5" t="s">
        <v>11</v>
      </c>
      <c r="H1568" s="5" t="s">
        <v>12</v>
      </c>
      <c r="I1568" s="5" t="s">
        <v>19</v>
      </c>
      <c r="J1568" s="5" t="s">
        <v>13</v>
      </c>
      <c r="K1568" s="5" t="s">
        <v>34</v>
      </c>
      <c r="L1568" s="5" t="s">
        <v>42</v>
      </c>
      <c r="M1568" s="6">
        <v>3</v>
      </c>
      <c r="N1568" s="7">
        <v>35.9</v>
      </c>
      <c r="O1568" s="8">
        <v>0</v>
      </c>
      <c r="P1568" s="7">
        <v>14.11</v>
      </c>
      <c r="Q1568" s="7">
        <f t="shared" si="96"/>
        <v>107.69999999999999</v>
      </c>
      <c r="R1568" s="7">
        <f t="shared" si="97"/>
        <v>42.33</v>
      </c>
      <c r="S1568" s="7">
        <f t="shared" si="98"/>
        <v>65.36999999999999</v>
      </c>
      <c r="T1568" s="9">
        <f t="shared" si="99"/>
        <v>0.60696378830083564</v>
      </c>
      <c r="U1568" s="10">
        <f>YEAR(SalesDataTable[[#This Row],[Order Date]])</f>
        <v>2026</v>
      </c>
      <c r="V1568" s="9" t="str">
        <f>"Q"&amp;ROUNDUP(MONTH(SalesDataTable[[#This Row],[Order Date]])/3,0)</f>
        <v>Q3</v>
      </c>
      <c r="W1568" s="6">
        <f>MONTH(SalesDataTable[[#This Row],[Order Date]])</f>
        <v>8</v>
      </c>
      <c r="X1568" s="9" t="str">
        <f>TEXT(SalesDataTable[[#This Row],[Order Date]],"mmm")</f>
        <v>Aug</v>
      </c>
    </row>
    <row r="1569" spans="1:24" ht="15.5">
      <c r="A1569" s="3">
        <v>1397</v>
      </c>
      <c r="B1569" s="4">
        <v>46239</v>
      </c>
      <c r="C1569" s="12">
        <f>YEAR(SalesDataTable[[#This Row],[Order Date]])</f>
        <v>2026</v>
      </c>
      <c r="D1569" s="15" t="str">
        <f>"Q"&amp;ROUNDUP(MONTH(SalesDataTable[[#This Row],[Order Date]])/3,0)</f>
        <v>Q3</v>
      </c>
      <c r="E1569" s="12">
        <f>MONTH(SalesDataTable[[#This Row],[Order Date]])</f>
        <v>8</v>
      </c>
      <c r="F1569" s="12" t="str">
        <f>TEXT(SalesDataTable[[#This Row],[Order Date]], "mmm")</f>
        <v>Aug</v>
      </c>
      <c r="G1569" s="5" t="s">
        <v>6</v>
      </c>
      <c r="H1569" s="5" t="s">
        <v>49</v>
      </c>
      <c r="I1569" s="5" t="s">
        <v>19</v>
      </c>
      <c r="J1569" s="5" t="s">
        <v>16</v>
      </c>
      <c r="K1569" s="5" t="s">
        <v>9</v>
      </c>
      <c r="L1569" s="5" t="s">
        <v>10</v>
      </c>
      <c r="M1569" s="6">
        <v>2</v>
      </c>
      <c r="N1569" s="7">
        <v>90.27</v>
      </c>
      <c r="O1569" s="8">
        <v>0.05</v>
      </c>
      <c r="P1569" s="7">
        <v>46.38</v>
      </c>
      <c r="Q1569" s="7">
        <f t="shared" si="96"/>
        <v>171.51299999999998</v>
      </c>
      <c r="R1569" s="7">
        <f t="shared" si="97"/>
        <v>92.76</v>
      </c>
      <c r="S1569" s="7">
        <f t="shared" si="98"/>
        <v>78.752999999999972</v>
      </c>
      <c r="T1569" s="9">
        <f t="shared" si="99"/>
        <v>0.45916636056742044</v>
      </c>
      <c r="U1569" s="10">
        <f>YEAR(SalesDataTable[[#This Row],[Order Date]])</f>
        <v>2026</v>
      </c>
      <c r="V1569" s="9" t="str">
        <f>"Q"&amp;ROUNDUP(MONTH(SalesDataTable[[#This Row],[Order Date]])/3,0)</f>
        <v>Q3</v>
      </c>
      <c r="W1569" s="6">
        <f>MONTH(SalesDataTable[[#This Row],[Order Date]])</f>
        <v>8</v>
      </c>
      <c r="X1569" s="9" t="str">
        <f>TEXT(SalesDataTable[[#This Row],[Order Date]],"mmm")</f>
        <v>Aug</v>
      </c>
    </row>
    <row r="1570" spans="1:24" ht="15.5">
      <c r="A1570" s="3">
        <v>2252</v>
      </c>
      <c r="B1570" s="4">
        <v>46239</v>
      </c>
      <c r="C1570" s="12">
        <f>YEAR(SalesDataTable[[#This Row],[Order Date]])</f>
        <v>2026</v>
      </c>
      <c r="D1570" s="15" t="str">
        <f>"Q"&amp;ROUNDUP(MONTH(SalesDataTable[[#This Row],[Order Date]])/3,0)</f>
        <v>Q3</v>
      </c>
      <c r="E1570" s="12">
        <f>MONTH(SalesDataTable[[#This Row],[Order Date]])</f>
        <v>8</v>
      </c>
      <c r="F1570" s="12" t="str">
        <f>TEXT(SalesDataTable[[#This Row],[Order Date]], "mmm")</f>
        <v>Aug</v>
      </c>
      <c r="G1570" s="5" t="s">
        <v>6</v>
      </c>
      <c r="H1570" s="5" t="s">
        <v>41</v>
      </c>
      <c r="I1570" s="5" t="s">
        <v>2</v>
      </c>
      <c r="J1570" s="5" t="s">
        <v>13</v>
      </c>
      <c r="K1570" s="5" t="s">
        <v>4</v>
      </c>
      <c r="L1570" s="5" t="s">
        <v>22</v>
      </c>
      <c r="M1570" s="6">
        <v>1</v>
      </c>
      <c r="N1570" s="7">
        <v>49.68</v>
      </c>
      <c r="O1570" s="8">
        <v>0.05</v>
      </c>
      <c r="P1570" s="7">
        <v>22.02</v>
      </c>
      <c r="Q1570" s="7">
        <f t="shared" si="96"/>
        <v>47.195999999999998</v>
      </c>
      <c r="R1570" s="7">
        <f t="shared" si="97"/>
        <v>22.02</v>
      </c>
      <c r="S1570" s="7">
        <f t="shared" si="98"/>
        <v>25.175999999999998</v>
      </c>
      <c r="T1570" s="9">
        <f t="shared" si="99"/>
        <v>0.53343503686753113</v>
      </c>
      <c r="U1570" s="10">
        <f>YEAR(SalesDataTable[[#This Row],[Order Date]])</f>
        <v>2026</v>
      </c>
      <c r="V1570" s="9" t="str">
        <f>"Q"&amp;ROUNDUP(MONTH(SalesDataTable[[#This Row],[Order Date]])/3,0)</f>
        <v>Q3</v>
      </c>
      <c r="W1570" s="6">
        <f>MONTH(SalesDataTable[[#This Row],[Order Date]])</f>
        <v>8</v>
      </c>
      <c r="X1570" s="9" t="str">
        <f>TEXT(SalesDataTable[[#This Row],[Order Date]],"mmm")</f>
        <v>Aug</v>
      </c>
    </row>
    <row r="1571" spans="1:24" ht="15.5">
      <c r="A1571" s="3">
        <v>2415</v>
      </c>
      <c r="B1571" s="4">
        <v>46239</v>
      </c>
      <c r="C1571" s="12">
        <f>YEAR(SalesDataTable[[#This Row],[Order Date]])</f>
        <v>2026</v>
      </c>
      <c r="D1571" s="15" t="str">
        <f>"Q"&amp;ROUNDUP(MONTH(SalesDataTable[[#This Row],[Order Date]])/3,0)</f>
        <v>Q3</v>
      </c>
      <c r="E1571" s="12">
        <f>MONTH(SalesDataTable[[#This Row],[Order Date]])</f>
        <v>8</v>
      </c>
      <c r="F1571" s="12" t="str">
        <f>TEXT(SalesDataTable[[#This Row],[Order Date]], "mmm")</f>
        <v>Aug</v>
      </c>
      <c r="G1571" s="5" t="s">
        <v>6</v>
      </c>
      <c r="H1571" s="5" t="s">
        <v>43</v>
      </c>
      <c r="I1571" s="5" t="s">
        <v>2</v>
      </c>
      <c r="J1571" s="5" t="s">
        <v>13</v>
      </c>
      <c r="K1571" s="5" t="s">
        <v>14</v>
      </c>
      <c r="L1571" s="5" t="s">
        <v>44</v>
      </c>
      <c r="M1571" s="6">
        <v>2</v>
      </c>
      <c r="N1571" s="7">
        <v>131.25</v>
      </c>
      <c r="O1571" s="8">
        <v>0.05</v>
      </c>
      <c r="P1571" s="7">
        <v>65.42</v>
      </c>
      <c r="Q1571" s="7">
        <f t="shared" si="96"/>
        <v>249.375</v>
      </c>
      <c r="R1571" s="7">
        <f t="shared" si="97"/>
        <v>130.84</v>
      </c>
      <c r="S1571" s="7">
        <f t="shared" si="98"/>
        <v>118.535</v>
      </c>
      <c r="T1571" s="9">
        <f t="shared" si="99"/>
        <v>0.47532832080200499</v>
      </c>
      <c r="U1571" s="10">
        <f>YEAR(SalesDataTable[[#This Row],[Order Date]])</f>
        <v>2026</v>
      </c>
      <c r="V1571" s="9" t="str">
        <f>"Q"&amp;ROUNDUP(MONTH(SalesDataTable[[#This Row],[Order Date]])/3,0)</f>
        <v>Q3</v>
      </c>
      <c r="W1571" s="6">
        <f>MONTH(SalesDataTable[[#This Row],[Order Date]])</f>
        <v>8</v>
      </c>
      <c r="X1571" s="9" t="str">
        <f>TEXT(SalesDataTable[[#This Row],[Order Date]],"mmm")</f>
        <v>Aug</v>
      </c>
    </row>
    <row r="1572" spans="1:24" ht="15.5">
      <c r="A1572" s="3">
        <v>2525</v>
      </c>
      <c r="B1572" s="4">
        <v>46239</v>
      </c>
      <c r="C1572" s="12">
        <f>YEAR(SalesDataTable[[#This Row],[Order Date]])</f>
        <v>2026</v>
      </c>
      <c r="D1572" s="15" t="str">
        <f>"Q"&amp;ROUNDUP(MONTH(SalesDataTable[[#This Row],[Order Date]])/3,0)</f>
        <v>Q3</v>
      </c>
      <c r="E1572" s="12">
        <f>MONTH(SalesDataTable[[#This Row],[Order Date]])</f>
        <v>8</v>
      </c>
      <c r="F1572" s="12" t="str">
        <f>TEXT(SalesDataTable[[#This Row],[Order Date]], "mmm")</f>
        <v>Aug</v>
      </c>
      <c r="G1572" s="5" t="s">
        <v>20</v>
      </c>
      <c r="H1572" s="5" t="s">
        <v>21</v>
      </c>
      <c r="I1572" s="5" t="s">
        <v>19</v>
      </c>
      <c r="J1572" s="5" t="s">
        <v>13</v>
      </c>
      <c r="K1572" s="5" t="s">
        <v>34</v>
      </c>
      <c r="L1572" s="5" t="s">
        <v>42</v>
      </c>
      <c r="M1572" s="6">
        <v>2</v>
      </c>
      <c r="N1572" s="7">
        <v>36.78</v>
      </c>
      <c r="O1572" s="8">
        <v>0.05</v>
      </c>
      <c r="P1572" s="7">
        <v>13.85</v>
      </c>
      <c r="Q1572" s="7">
        <f t="shared" si="96"/>
        <v>69.882000000000005</v>
      </c>
      <c r="R1572" s="7">
        <f t="shared" si="97"/>
        <v>27.7</v>
      </c>
      <c r="S1572" s="7">
        <f t="shared" si="98"/>
        <v>42.182000000000002</v>
      </c>
      <c r="T1572" s="9">
        <f t="shared" si="99"/>
        <v>0.60361752668784519</v>
      </c>
      <c r="U1572" s="10">
        <f>YEAR(SalesDataTable[[#This Row],[Order Date]])</f>
        <v>2026</v>
      </c>
      <c r="V1572" s="9" t="str">
        <f>"Q"&amp;ROUNDUP(MONTH(SalesDataTable[[#This Row],[Order Date]])/3,0)</f>
        <v>Q3</v>
      </c>
      <c r="W1572" s="6">
        <f>MONTH(SalesDataTable[[#This Row],[Order Date]])</f>
        <v>8</v>
      </c>
      <c r="X1572" s="9" t="str">
        <f>TEXT(SalesDataTable[[#This Row],[Order Date]],"mmm")</f>
        <v>Aug</v>
      </c>
    </row>
    <row r="1573" spans="1:24" ht="15.5">
      <c r="A1573" s="3">
        <v>2652</v>
      </c>
      <c r="B1573" s="4">
        <v>46239</v>
      </c>
      <c r="C1573" s="12">
        <f>YEAR(SalesDataTable[[#This Row],[Order Date]])</f>
        <v>2026</v>
      </c>
      <c r="D1573" s="15" t="str">
        <f>"Q"&amp;ROUNDUP(MONTH(SalesDataTable[[#This Row],[Order Date]])/3,0)</f>
        <v>Q3</v>
      </c>
      <c r="E1573" s="12">
        <f>MONTH(SalesDataTable[[#This Row],[Order Date]])</f>
        <v>8</v>
      </c>
      <c r="F1573" s="12" t="str">
        <f>TEXT(SalesDataTable[[#This Row],[Order Date]], "mmm")</f>
        <v>Aug</v>
      </c>
      <c r="G1573" s="5" t="s">
        <v>11</v>
      </c>
      <c r="H1573" s="5" t="s">
        <v>12</v>
      </c>
      <c r="I1573" s="5" t="s">
        <v>19</v>
      </c>
      <c r="J1573" s="5" t="s">
        <v>3</v>
      </c>
      <c r="K1573" s="5" t="s">
        <v>4</v>
      </c>
      <c r="L1573" s="5" t="s">
        <v>5</v>
      </c>
      <c r="M1573" s="6">
        <v>1</v>
      </c>
      <c r="N1573" s="7">
        <v>80.790000000000006</v>
      </c>
      <c r="O1573" s="8">
        <v>0.1</v>
      </c>
      <c r="P1573" s="7">
        <v>43.65</v>
      </c>
      <c r="Q1573" s="7">
        <f t="shared" si="96"/>
        <v>72.711000000000013</v>
      </c>
      <c r="R1573" s="7">
        <f t="shared" si="97"/>
        <v>43.65</v>
      </c>
      <c r="S1573" s="7">
        <f t="shared" si="98"/>
        <v>29.061000000000014</v>
      </c>
      <c r="T1573" s="9">
        <f t="shared" si="99"/>
        <v>0.39967817799232591</v>
      </c>
      <c r="U1573" s="10">
        <f>YEAR(SalesDataTable[[#This Row],[Order Date]])</f>
        <v>2026</v>
      </c>
      <c r="V1573" s="9" t="str">
        <f>"Q"&amp;ROUNDUP(MONTH(SalesDataTable[[#This Row],[Order Date]])/3,0)</f>
        <v>Q3</v>
      </c>
      <c r="W1573" s="6">
        <f>MONTH(SalesDataTable[[#This Row],[Order Date]])</f>
        <v>8</v>
      </c>
      <c r="X1573" s="9" t="str">
        <f>TEXT(SalesDataTable[[#This Row],[Order Date]],"mmm")</f>
        <v>Aug</v>
      </c>
    </row>
    <row r="1574" spans="1:24" ht="15.5">
      <c r="A1574" s="3">
        <v>4035</v>
      </c>
      <c r="B1574" s="4">
        <v>46239</v>
      </c>
      <c r="C1574" s="12">
        <f>YEAR(SalesDataTable[[#This Row],[Order Date]])</f>
        <v>2026</v>
      </c>
      <c r="D1574" s="15" t="str">
        <f>"Q"&amp;ROUNDUP(MONTH(SalesDataTable[[#This Row],[Order Date]])/3,0)</f>
        <v>Q3</v>
      </c>
      <c r="E1574" s="12">
        <f>MONTH(SalesDataTable[[#This Row],[Order Date]])</f>
        <v>8</v>
      </c>
      <c r="F1574" s="12" t="str">
        <f>TEXT(SalesDataTable[[#This Row],[Order Date]], "mmm")</f>
        <v>Aug</v>
      </c>
      <c r="G1574" s="5" t="s">
        <v>0</v>
      </c>
      <c r="H1574" s="5" t="s">
        <v>36</v>
      </c>
      <c r="I1574" s="5" t="s">
        <v>2</v>
      </c>
      <c r="J1574" s="5" t="s">
        <v>3</v>
      </c>
      <c r="K1574" s="5" t="s">
        <v>4</v>
      </c>
      <c r="L1574" s="5" t="s">
        <v>26</v>
      </c>
      <c r="M1574" s="6">
        <v>2</v>
      </c>
      <c r="N1574" s="7">
        <v>40.53</v>
      </c>
      <c r="O1574" s="8">
        <v>0.05</v>
      </c>
      <c r="P1574" s="7">
        <v>17.100000000000001</v>
      </c>
      <c r="Q1574" s="7">
        <f t="shared" si="96"/>
        <v>77.007000000000005</v>
      </c>
      <c r="R1574" s="7">
        <f t="shared" si="97"/>
        <v>34.200000000000003</v>
      </c>
      <c r="S1574" s="7">
        <f t="shared" si="98"/>
        <v>42.807000000000002</v>
      </c>
      <c r="T1574" s="9">
        <f t="shared" si="99"/>
        <v>0.55588452997779425</v>
      </c>
      <c r="U1574" s="10">
        <f>YEAR(SalesDataTable[[#This Row],[Order Date]])</f>
        <v>2026</v>
      </c>
      <c r="V1574" s="9" t="str">
        <f>"Q"&amp;ROUNDUP(MONTH(SalesDataTable[[#This Row],[Order Date]])/3,0)</f>
        <v>Q3</v>
      </c>
      <c r="W1574" s="6">
        <f>MONTH(SalesDataTable[[#This Row],[Order Date]])</f>
        <v>8</v>
      </c>
      <c r="X1574" s="9" t="str">
        <f>TEXT(SalesDataTable[[#This Row],[Order Date]],"mmm")</f>
        <v>Aug</v>
      </c>
    </row>
    <row r="1575" spans="1:24" ht="15.5">
      <c r="A1575" s="3">
        <v>4377</v>
      </c>
      <c r="B1575" s="4">
        <v>46239</v>
      </c>
      <c r="C1575" s="12">
        <f>YEAR(SalesDataTable[[#This Row],[Order Date]])</f>
        <v>2026</v>
      </c>
      <c r="D1575" s="15" t="str">
        <f>"Q"&amp;ROUNDUP(MONTH(SalesDataTable[[#This Row],[Order Date]])/3,0)</f>
        <v>Q3</v>
      </c>
      <c r="E1575" s="12">
        <f>MONTH(SalesDataTable[[#This Row],[Order Date]])</f>
        <v>8</v>
      </c>
      <c r="F1575" s="12" t="str">
        <f>TEXT(SalesDataTable[[#This Row],[Order Date]], "mmm")</f>
        <v>Aug</v>
      </c>
      <c r="G1575" s="5" t="s">
        <v>11</v>
      </c>
      <c r="H1575" s="5" t="s">
        <v>12</v>
      </c>
      <c r="I1575" s="5" t="s">
        <v>28</v>
      </c>
      <c r="J1575" s="5" t="s">
        <v>13</v>
      </c>
      <c r="K1575" s="5" t="s">
        <v>4</v>
      </c>
      <c r="L1575" s="5" t="s">
        <v>5</v>
      </c>
      <c r="M1575" s="6">
        <v>2</v>
      </c>
      <c r="N1575" s="7">
        <v>81.66</v>
      </c>
      <c r="O1575" s="8">
        <v>0</v>
      </c>
      <c r="P1575" s="7">
        <v>42.11</v>
      </c>
      <c r="Q1575" s="7">
        <f t="shared" si="96"/>
        <v>163.32</v>
      </c>
      <c r="R1575" s="7">
        <f t="shared" si="97"/>
        <v>84.22</v>
      </c>
      <c r="S1575" s="7">
        <f t="shared" si="98"/>
        <v>79.099999999999994</v>
      </c>
      <c r="T1575" s="9">
        <f t="shared" si="99"/>
        <v>0.48432525104090129</v>
      </c>
      <c r="U1575" s="10">
        <f>YEAR(SalesDataTable[[#This Row],[Order Date]])</f>
        <v>2026</v>
      </c>
      <c r="V1575" s="9" t="str">
        <f>"Q"&amp;ROUNDUP(MONTH(SalesDataTable[[#This Row],[Order Date]])/3,0)</f>
        <v>Q3</v>
      </c>
      <c r="W1575" s="6">
        <f>MONTH(SalesDataTable[[#This Row],[Order Date]])</f>
        <v>8</v>
      </c>
      <c r="X1575" s="9" t="str">
        <f>TEXT(SalesDataTable[[#This Row],[Order Date]],"mmm")</f>
        <v>Aug</v>
      </c>
    </row>
    <row r="1576" spans="1:24" ht="15.5">
      <c r="A1576" s="3">
        <v>4734</v>
      </c>
      <c r="B1576" s="4">
        <v>46239</v>
      </c>
      <c r="C1576" s="12">
        <f>YEAR(SalesDataTable[[#This Row],[Order Date]])</f>
        <v>2026</v>
      </c>
      <c r="D1576" s="15" t="str">
        <f>"Q"&amp;ROUNDUP(MONTH(SalesDataTable[[#This Row],[Order Date]])/3,0)</f>
        <v>Q3</v>
      </c>
      <c r="E1576" s="12">
        <f>MONTH(SalesDataTable[[#This Row],[Order Date]])</f>
        <v>8</v>
      </c>
      <c r="F1576" s="12" t="str">
        <f>TEXT(SalesDataTable[[#This Row],[Order Date]], "mmm")</f>
        <v>Aug</v>
      </c>
      <c r="G1576" s="5" t="s">
        <v>6</v>
      </c>
      <c r="H1576" s="5" t="s">
        <v>43</v>
      </c>
      <c r="I1576" s="5" t="s">
        <v>28</v>
      </c>
      <c r="J1576" s="5" t="s">
        <v>3</v>
      </c>
      <c r="K1576" s="5" t="s">
        <v>9</v>
      </c>
      <c r="L1576" s="5" t="s">
        <v>17</v>
      </c>
      <c r="M1576" s="6">
        <v>1</v>
      </c>
      <c r="N1576" s="7">
        <v>146.55000000000001</v>
      </c>
      <c r="O1576" s="8">
        <v>0</v>
      </c>
      <c r="P1576" s="7">
        <v>78.8</v>
      </c>
      <c r="Q1576" s="7">
        <f t="shared" si="96"/>
        <v>146.55000000000001</v>
      </c>
      <c r="R1576" s="7">
        <f t="shared" si="97"/>
        <v>78.8</v>
      </c>
      <c r="S1576" s="7">
        <f t="shared" si="98"/>
        <v>67.750000000000014</v>
      </c>
      <c r="T1576" s="9">
        <f t="shared" si="99"/>
        <v>0.46229955646537024</v>
      </c>
      <c r="U1576" s="10">
        <f>YEAR(SalesDataTable[[#This Row],[Order Date]])</f>
        <v>2026</v>
      </c>
      <c r="V1576" s="9" t="str">
        <f>"Q"&amp;ROUNDUP(MONTH(SalesDataTable[[#This Row],[Order Date]])/3,0)</f>
        <v>Q3</v>
      </c>
      <c r="W1576" s="6">
        <f>MONTH(SalesDataTable[[#This Row],[Order Date]])</f>
        <v>8</v>
      </c>
      <c r="X1576" s="9" t="str">
        <f>TEXT(SalesDataTable[[#This Row],[Order Date]],"mmm")</f>
        <v>Aug</v>
      </c>
    </row>
    <row r="1577" spans="1:24" ht="15.5">
      <c r="A1577" s="3">
        <v>4892</v>
      </c>
      <c r="B1577" s="4">
        <v>46239</v>
      </c>
      <c r="C1577" s="12">
        <f>YEAR(SalesDataTable[[#This Row],[Order Date]])</f>
        <v>2026</v>
      </c>
      <c r="D1577" s="15" t="str">
        <f>"Q"&amp;ROUNDUP(MONTH(SalesDataTable[[#This Row],[Order Date]])/3,0)</f>
        <v>Q3</v>
      </c>
      <c r="E1577" s="12">
        <f>MONTH(SalesDataTable[[#This Row],[Order Date]])</f>
        <v>8</v>
      </c>
      <c r="F1577" s="12" t="str">
        <f>TEXT(SalesDataTable[[#This Row],[Order Date]], "mmm")</f>
        <v>Aug</v>
      </c>
      <c r="G1577" s="5" t="s">
        <v>6</v>
      </c>
      <c r="H1577" s="5" t="s">
        <v>7</v>
      </c>
      <c r="I1577" s="5" t="s">
        <v>19</v>
      </c>
      <c r="J1577" s="5" t="s">
        <v>3</v>
      </c>
      <c r="K1577" s="5" t="s">
        <v>14</v>
      </c>
      <c r="L1577" s="5" t="s">
        <v>48</v>
      </c>
      <c r="M1577" s="6">
        <v>2</v>
      </c>
      <c r="N1577" s="7">
        <v>161.75</v>
      </c>
      <c r="O1577" s="8">
        <v>0.1</v>
      </c>
      <c r="P1577" s="7">
        <v>85.85</v>
      </c>
      <c r="Q1577" s="7">
        <f t="shared" si="96"/>
        <v>291.15000000000003</v>
      </c>
      <c r="R1577" s="7">
        <f t="shared" si="97"/>
        <v>171.7</v>
      </c>
      <c r="S1577" s="7">
        <f t="shared" si="98"/>
        <v>119.45000000000005</v>
      </c>
      <c r="T1577" s="9">
        <f t="shared" si="99"/>
        <v>0.41026962047054794</v>
      </c>
      <c r="U1577" s="10">
        <f>YEAR(SalesDataTable[[#This Row],[Order Date]])</f>
        <v>2026</v>
      </c>
      <c r="V1577" s="9" t="str">
        <f>"Q"&amp;ROUNDUP(MONTH(SalesDataTable[[#This Row],[Order Date]])/3,0)</f>
        <v>Q3</v>
      </c>
      <c r="W1577" s="6">
        <f>MONTH(SalesDataTable[[#This Row],[Order Date]])</f>
        <v>8</v>
      </c>
      <c r="X1577" s="9" t="str">
        <f>TEXT(SalesDataTable[[#This Row],[Order Date]],"mmm")</f>
        <v>Aug</v>
      </c>
    </row>
    <row r="1578" spans="1:24" ht="15.5">
      <c r="A1578" s="3">
        <v>5059</v>
      </c>
      <c r="B1578" s="4">
        <v>46239</v>
      </c>
      <c r="C1578" s="12">
        <f>YEAR(SalesDataTable[[#This Row],[Order Date]])</f>
        <v>2026</v>
      </c>
      <c r="D1578" s="15" t="str">
        <f>"Q"&amp;ROUNDUP(MONTH(SalesDataTable[[#This Row],[Order Date]])/3,0)</f>
        <v>Q3</v>
      </c>
      <c r="E1578" s="12">
        <f>MONTH(SalesDataTable[[#This Row],[Order Date]])</f>
        <v>8</v>
      </c>
      <c r="F1578" s="12" t="str">
        <f>TEXT(SalesDataTable[[#This Row],[Order Date]], "mmm")</f>
        <v>Aug</v>
      </c>
      <c r="G1578" s="5" t="s">
        <v>6</v>
      </c>
      <c r="H1578" s="5" t="s">
        <v>7</v>
      </c>
      <c r="I1578" s="5" t="s">
        <v>28</v>
      </c>
      <c r="J1578" s="5" t="s">
        <v>3</v>
      </c>
      <c r="K1578" s="5" t="s">
        <v>23</v>
      </c>
      <c r="L1578" s="5" t="s">
        <v>51</v>
      </c>
      <c r="M1578" s="6">
        <v>2</v>
      </c>
      <c r="N1578" s="7">
        <v>122.47</v>
      </c>
      <c r="O1578" s="8">
        <v>0</v>
      </c>
      <c r="P1578" s="7">
        <v>59.73</v>
      </c>
      <c r="Q1578" s="7">
        <f t="shared" si="96"/>
        <v>244.94</v>
      </c>
      <c r="R1578" s="7">
        <f t="shared" si="97"/>
        <v>119.46</v>
      </c>
      <c r="S1578" s="7">
        <f t="shared" si="98"/>
        <v>125.48</v>
      </c>
      <c r="T1578" s="9">
        <f t="shared" si="99"/>
        <v>0.5122887237690863</v>
      </c>
      <c r="U1578" s="10">
        <f>YEAR(SalesDataTable[[#This Row],[Order Date]])</f>
        <v>2026</v>
      </c>
      <c r="V1578" s="9" t="str">
        <f>"Q"&amp;ROUNDUP(MONTH(SalesDataTable[[#This Row],[Order Date]])/3,0)</f>
        <v>Q3</v>
      </c>
      <c r="W1578" s="6">
        <f>MONTH(SalesDataTable[[#This Row],[Order Date]])</f>
        <v>8</v>
      </c>
      <c r="X1578" s="9" t="str">
        <f>TEXT(SalesDataTable[[#This Row],[Order Date]],"mmm")</f>
        <v>Aug</v>
      </c>
    </row>
    <row r="1579" spans="1:24" ht="15.5">
      <c r="A1579" s="3">
        <v>835</v>
      </c>
      <c r="B1579" s="4">
        <v>46240</v>
      </c>
      <c r="C1579" s="12">
        <f>YEAR(SalesDataTable[[#This Row],[Order Date]])</f>
        <v>2026</v>
      </c>
      <c r="D1579" s="15" t="str">
        <f>"Q"&amp;ROUNDUP(MONTH(SalesDataTable[[#This Row],[Order Date]])/3,0)</f>
        <v>Q3</v>
      </c>
      <c r="E1579" s="12">
        <f>MONTH(SalesDataTable[[#This Row],[Order Date]])</f>
        <v>8</v>
      </c>
      <c r="F1579" s="12" t="str">
        <f>TEXT(SalesDataTable[[#This Row],[Order Date]], "mmm")</f>
        <v>Aug</v>
      </c>
      <c r="G1579" s="5" t="s">
        <v>20</v>
      </c>
      <c r="H1579" s="5" t="s">
        <v>31</v>
      </c>
      <c r="I1579" s="5" t="s">
        <v>28</v>
      </c>
      <c r="J1579" s="5" t="s">
        <v>3</v>
      </c>
      <c r="K1579" s="5" t="s">
        <v>9</v>
      </c>
      <c r="L1579" s="5" t="s">
        <v>46</v>
      </c>
      <c r="M1579" s="6">
        <v>3</v>
      </c>
      <c r="N1579" s="7">
        <v>70.930000000000007</v>
      </c>
      <c r="O1579" s="8">
        <v>0</v>
      </c>
      <c r="P1579" s="7">
        <v>32.9</v>
      </c>
      <c r="Q1579" s="7">
        <f t="shared" si="96"/>
        <v>212.79000000000002</v>
      </c>
      <c r="R1579" s="7">
        <f t="shared" si="97"/>
        <v>98.699999999999989</v>
      </c>
      <c r="S1579" s="7">
        <f t="shared" si="98"/>
        <v>114.09000000000003</v>
      </c>
      <c r="T1579" s="9">
        <f t="shared" si="99"/>
        <v>0.53616241364725792</v>
      </c>
      <c r="U1579" s="10">
        <f>YEAR(SalesDataTable[[#This Row],[Order Date]])</f>
        <v>2026</v>
      </c>
      <c r="V1579" s="9" t="str">
        <f>"Q"&amp;ROUNDUP(MONTH(SalesDataTable[[#This Row],[Order Date]])/3,0)</f>
        <v>Q3</v>
      </c>
      <c r="W1579" s="6">
        <f>MONTH(SalesDataTable[[#This Row],[Order Date]])</f>
        <v>8</v>
      </c>
      <c r="X1579" s="9" t="str">
        <f>TEXT(SalesDataTable[[#This Row],[Order Date]],"mmm")</f>
        <v>Aug</v>
      </c>
    </row>
    <row r="1580" spans="1:24" ht="15.5">
      <c r="A1580" s="3">
        <v>1104</v>
      </c>
      <c r="B1580" s="4">
        <v>46240</v>
      </c>
      <c r="C1580" s="12">
        <f>YEAR(SalesDataTable[[#This Row],[Order Date]])</f>
        <v>2026</v>
      </c>
      <c r="D1580" s="15" t="str">
        <f>"Q"&amp;ROUNDUP(MONTH(SalesDataTable[[#This Row],[Order Date]])/3,0)</f>
        <v>Q3</v>
      </c>
      <c r="E1580" s="12">
        <f>MONTH(SalesDataTable[[#This Row],[Order Date]])</f>
        <v>8</v>
      </c>
      <c r="F1580" s="12" t="str">
        <f>TEXT(SalesDataTable[[#This Row],[Order Date]], "mmm")</f>
        <v>Aug</v>
      </c>
      <c r="G1580" s="5" t="s">
        <v>0</v>
      </c>
      <c r="H1580" s="5" t="s">
        <v>50</v>
      </c>
      <c r="I1580" s="5" t="s">
        <v>2</v>
      </c>
      <c r="J1580" s="5" t="s">
        <v>3</v>
      </c>
      <c r="K1580" s="5" t="s">
        <v>23</v>
      </c>
      <c r="L1580" s="5" t="s">
        <v>29</v>
      </c>
      <c r="M1580" s="6">
        <v>1</v>
      </c>
      <c r="N1580" s="7">
        <v>191.44</v>
      </c>
      <c r="O1580" s="8">
        <v>0</v>
      </c>
      <c r="P1580" s="7">
        <v>102.13</v>
      </c>
      <c r="Q1580" s="7">
        <f t="shared" si="96"/>
        <v>191.44</v>
      </c>
      <c r="R1580" s="7">
        <f t="shared" si="97"/>
        <v>102.13</v>
      </c>
      <c r="S1580" s="7">
        <f t="shared" si="98"/>
        <v>89.31</v>
      </c>
      <c r="T1580" s="9">
        <f t="shared" si="99"/>
        <v>0.46651692436272463</v>
      </c>
      <c r="U1580" s="10">
        <f>YEAR(SalesDataTable[[#This Row],[Order Date]])</f>
        <v>2026</v>
      </c>
      <c r="V1580" s="9" t="str">
        <f>"Q"&amp;ROUNDUP(MONTH(SalesDataTable[[#This Row],[Order Date]])/3,0)</f>
        <v>Q3</v>
      </c>
      <c r="W1580" s="6">
        <f>MONTH(SalesDataTable[[#This Row],[Order Date]])</f>
        <v>8</v>
      </c>
      <c r="X1580" s="9" t="str">
        <f>TEXT(SalesDataTable[[#This Row],[Order Date]],"mmm")</f>
        <v>Aug</v>
      </c>
    </row>
    <row r="1581" spans="1:24" ht="15.5">
      <c r="A1581" s="3">
        <v>1976</v>
      </c>
      <c r="B1581" s="4">
        <v>46240</v>
      </c>
      <c r="C1581" s="12">
        <f>YEAR(SalesDataTable[[#This Row],[Order Date]])</f>
        <v>2026</v>
      </c>
      <c r="D1581" s="15" t="str">
        <f>"Q"&amp;ROUNDUP(MONTH(SalesDataTable[[#This Row],[Order Date]])/3,0)</f>
        <v>Q3</v>
      </c>
      <c r="E1581" s="12">
        <f>MONTH(SalesDataTable[[#This Row],[Order Date]])</f>
        <v>8</v>
      </c>
      <c r="F1581" s="12" t="str">
        <f>TEXT(SalesDataTable[[#This Row],[Order Date]], "mmm")</f>
        <v>Aug</v>
      </c>
      <c r="G1581" s="5" t="s">
        <v>20</v>
      </c>
      <c r="H1581" s="5" t="s">
        <v>33</v>
      </c>
      <c r="I1581" s="5" t="s">
        <v>2</v>
      </c>
      <c r="J1581" s="5" t="s">
        <v>3</v>
      </c>
      <c r="K1581" s="5" t="s">
        <v>4</v>
      </c>
      <c r="L1581" s="5" t="s">
        <v>5</v>
      </c>
      <c r="M1581" s="6">
        <v>2</v>
      </c>
      <c r="N1581" s="7">
        <v>82.92</v>
      </c>
      <c r="O1581" s="8">
        <v>0</v>
      </c>
      <c r="P1581" s="7">
        <v>41.64</v>
      </c>
      <c r="Q1581" s="7">
        <f t="shared" si="96"/>
        <v>165.84</v>
      </c>
      <c r="R1581" s="7">
        <f t="shared" si="97"/>
        <v>83.28</v>
      </c>
      <c r="S1581" s="7">
        <f t="shared" si="98"/>
        <v>82.56</v>
      </c>
      <c r="T1581" s="9">
        <f t="shared" si="99"/>
        <v>0.49782923299565845</v>
      </c>
      <c r="U1581" s="10">
        <f>YEAR(SalesDataTable[[#This Row],[Order Date]])</f>
        <v>2026</v>
      </c>
      <c r="V1581" s="9" t="str">
        <f>"Q"&amp;ROUNDUP(MONTH(SalesDataTable[[#This Row],[Order Date]])/3,0)</f>
        <v>Q3</v>
      </c>
      <c r="W1581" s="6">
        <f>MONTH(SalesDataTable[[#This Row],[Order Date]])</f>
        <v>8</v>
      </c>
      <c r="X1581" s="9" t="str">
        <f>TEXT(SalesDataTable[[#This Row],[Order Date]],"mmm")</f>
        <v>Aug</v>
      </c>
    </row>
    <row r="1582" spans="1:24" ht="15.5">
      <c r="A1582" s="3">
        <v>2596</v>
      </c>
      <c r="B1582" s="4">
        <v>46240</v>
      </c>
      <c r="C1582" s="12">
        <f>YEAR(SalesDataTable[[#This Row],[Order Date]])</f>
        <v>2026</v>
      </c>
      <c r="D1582" s="15" t="str">
        <f>"Q"&amp;ROUNDUP(MONTH(SalesDataTable[[#This Row],[Order Date]])/3,0)</f>
        <v>Q3</v>
      </c>
      <c r="E1582" s="12">
        <f>MONTH(SalesDataTable[[#This Row],[Order Date]])</f>
        <v>8</v>
      </c>
      <c r="F1582" s="12" t="str">
        <f>TEXT(SalesDataTable[[#This Row],[Order Date]], "mmm")</f>
        <v>Aug</v>
      </c>
      <c r="G1582" s="5" t="s">
        <v>11</v>
      </c>
      <c r="H1582" s="5" t="s">
        <v>18</v>
      </c>
      <c r="I1582" s="5" t="s">
        <v>19</v>
      </c>
      <c r="J1582" s="5" t="s">
        <v>3</v>
      </c>
      <c r="K1582" s="5" t="s">
        <v>23</v>
      </c>
      <c r="L1582" s="5" t="s">
        <v>40</v>
      </c>
      <c r="M1582" s="6">
        <v>1</v>
      </c>
      <c r="N1582" s="7">
        <v>82.82</v>
      </c>
      <c r="O1582" s="8">
        <v>0</v>
      </c>
      <c r="P1582" s="7">
        <v>38.83</v>
      </c>
      <c r="Q1582" s="7">
        <f t="shared" si="96"/>
        <v>82.82</v>
      </c>
      <c r="R1582" s="7">
        <f t="shared" si="97"/>
        <v>38.83</v>
      </c>
      <c r="S1582" s="7">
        <f t="shared" si="98"/>
        <v>43.989999999999995</v>
      </c>
      <c r="T1582" s="9">
        <f t="shared" si="99"/>
        <v>0.53115189567737264</v>
      </c>
      <c r="U1582" s="10">
        <f>YEAR(SalesDataTable[[#This Row],[Order Date]])</f>
        <v>2026</v>
      </c>
      <c r="V1582" s="9" t="str">
        <f>"Q"&amp;ROUNDUP(MONTH(SalesDataTable[[#This Row],[Order Date]])/3,0)</f>
        <v>Q3</v>
      </c>
      <c r="W1582" s="6">
        <f>MONTH(SalesDataTable[[#This Row],[Order Date]])</f>
        <v>8</v>
      </c>
      <c r="X1582" s="9" t="str">
        <f>TEXT(SalesDataTable[[#This Row],[Order Date]],"mmm")</f>
        <v>Aug</v>
      </c>
    </row>
    <row r="1583" spans="1:24" ht="15.5">
      <c r="A1583" s="3">
        <v>2693</v>
      </c>
      <c r="B1583" s="4">
        <v>46240</v>
      </c>
      <c r="C1583" s="12">
        <f>YEAR(SalesDataTable[[#This Row],[Order Date]])</f>
        <v>2026</v>
      </c>
      <c r="D1583" s="15" t="str">
        <f>"Q"&amp;ROUNDUP(MONTH(SalesDataTable[[#This Row],[Order Date]])/3,0)</f>
        <v>Q3</v>
      </c>
      <c r="E1583" s="12">
        <f>MONTH(SalesDataTable[[#This Row],[Order Date]])</f>
        <v>8</v>
      </c>
      <c r="F1583" s="12" t="str">
        <f>TEXT(SalesDataTable[[#This Row],[Order Date]], "mmm")</f>
        <v>Aug</v>
      </c>
      <c r="G1583" s="5" t="s">
        <v>20</v>
      </c>
      <c r="H1583" s="5" t="s">
        <v>33</v>
      </c>
      <c r="I1583" s="5" t="s">
        <v>2</v>
      </c>
      <c r="J1583" s="5" t="s">
        <v>13</v>
      </c>
      <c r="K1583" s="5" t="s">
        <v>23</v>
      </c>
      <c r="L1583" s="5" t="s">
        <v>24</v>
      </c>
      <c r="M1583" s="6">
        <v>1</v>
      </c>
      <c r="N1583" s="7">
        <v>335.26</v>
      </c>
      <c r="O1583" s="8">
        <v>0.05</v>
      </c>
      <c r="P1583" s="7">
        <v>193.73</v>
      </c>
      <c r="Q1583" s="7">
        <f t="shared" si="96"/>
        <v>318.49699999999996</v>
      </c>
      <c r="R1583" s="7">
        <f t="shared" si="97"/>
        <v>193.73</v>
      </c>
      <c r="S1583" s="7">
        <f t="shared" si="98"/>
        <v>124.76699999999997</v>
      </c>
      <c r="T1583" s="9">
        <f t="shared" si="99"/>
        <v>0.39173681384754011</v>
      </c>
      <c r="U1583" s="10">
        <f>YEAR(SalesDataTable[[#This Row],[Order Date]])</f>
        <v>2026</v>
      </c>
      <c r="V1583" s="9" t="str">
        <f>"Q"&amp;ROUNDUP(MONTH(SalesDataTable[[#This Row],[Order Date]])/3,0)</f>
        <v>Q3</v>
      </c>
      <c r="W1583" s="6">
        <f>MONTH(SalesDataTable[[#This Row],[Order Date]])</f>
        <v>8</v>
      </c>
      <c r="X1583" s="9" t="str">
        <f>TEXT(SalesDataTable[[#This Row],[Order Date]],"mmm")</f>
        <v>Aug</v>
      </c>
    </row>
    <row r="1584" spans="1:24" ht="15.5">
      <c r="A1584" s="3">
        <v>3045</v>
      </c>
      <c r="B1584" s="4">
        <v>46240</v>
      </c>
      <c r="C1584" s="12">
        <f>YEAR(SalesDataTable[[#This Row],[Order Date]])</f>
        <v>2026</v>
      </c>
      <c r="D1584" s="15" t="str">
        <f>"Q"&amp;ROUNDUP(MONTH(SalesDataTable[[#This Row],[Order Date]])/3,0)</f>
        <v>Q3</v>
      </c>
      <c r="E1584" s="12">
        <f>MONTH(SalesDataTable[[#This Row],[Order Date]])</f>
        <v>8</v>
      </c>
      <c r="F1584" s="12" t="str">
        <f>TEXT(SalesDataTable[[#This Row],[Order Date]], "mmm")</f>
        <v>Aug</v>
      </c>
      <c r="G1584" s="5" t="s">
        <v>11</v>
      </c>
      <c r="H1584" s="5" t="s">
        <v>52</v>
      </c>
      <c r="I1584" s="5" t="s">
        <v>28</v>
      </c>
      <c r="J1584" s="5" t="s">
        <v>16</v>
      </c>
      <c r="K1584" s="5" t="s">
        <v>14</v>
      </c>
      <c r="L1584" s="5" t="s">
        <v>32</v>
      </c>
      <c r="M1584" s="6">
        <v>1</v>
      </c>
      <c r="N1584" s="7">
        <v>47.19</v>
      </c>
      <c r="O1584" s="8">
        <v>0.05</v>
      </c>
      <c r="P1584" s="7">
        <v>18.11</v>
      </c>
      <c r="Q1584" s="7">
        <f t="shared" si="96"/>
        <v>44.830499999999994</v>
      </c>
      <c r="R1584" s="7">
        <f t="shared" si="97"/>
        <v>18.11</v>
      </c>
      <c r="S1584" s="7">
        <f t="shared" si="98"/>
        <v>26.720499999999994</v>
      </c>
      <c r="T1584" s="9">
        <f t="shared" si="99"/>
        <v>0.59603395010093574</v>
      </c>
      <c r="U1584" s="10">
        <f>YEAR(SalesDataTable[[#This Row],[Order Date]])</f>
        <v>2026</v>
      </c>
      <c r="V1584" s="9" t="str">
        <f>"Q"&amp;ROUNDUP(MONTH(SalesDataTable[[#This Row],[Order Date]])/3,0)</f>
        <v>Q3</v>
      </c>
      <c r="W1584" s="6">
        <f>MONTH(SalesDataTable[[#This Row],[Order Date]])</f>
        <v>8</v>
      </c>
      <c r="X1584" s="9" t="str">
        <f>TEXT(SalesDataTable[[#This Row],[Order Date]],"mmm")</f>
        <v>Aug</v>
      </c>
    </row>
    <row r="1585" spans="1:24" ht="15.5">
      <c r="A1585" s="3">
        <v>3340</v>
      </c>
      <c r="B1585" s="4">
        <v>46240</v>
      </c>
      <c r="C1585" s="12">
        <f>YEAR(SalesDataTable[[#This Row],[Order Date]])</f>
        <v>2026</v>
      </c>
      <c r="D1585" s="15" t="str">
        <f>"Q"&amp;ROUNDUP(MONTH(SalesDataTable[[#This Row],[Order Date]])/3,0)</f>
        <v>Q3</v>
      </c>
      <c r="E1585" s="12">
        <f>MONTH(SalesDataTable[[#This Row],[Order Date]])</f>
        <v>8</v>
      </c>
      <c r="F1585" s="12" t="str">
        <f>TEXT(SalesDataTable[[#This Row],[Order Date]], "mmm")</f>
        <v>Aug</v>
      </c>
      <c r="G1585" s="5" t="s">
        <v>11</v>
      </c>
      <c r="H1585" s="5" t="s">
        <v>52</v>
      </c>
      <c r="I1585" s="5" t="s">
        <v>28</v>
      </c>
      <c r="J1585" s="5" t="s">
        <v>3</v>
      </c>
      <c r="K1585" s="5" t="s">
        <v>9</v>
      </c>
      <c r="L1585" s="5" t="s">
        <v>10</v>
      </c>
      <c r="M1585" s="6">
        <v>3</v>
      </c>
      <c r="N1585" s="7">
        <v>91.57</v>
      </c>
      <c r="O1585" s="8">
        <v>0</v>
      </c>
      <c r="P1585" s="7">
        <v>44.52</v>
      </c>
      <c r="Q1585" s="7">
        <f t="shared" si="96"/>
        <v>274.70999999999998</v>
      </c>
      <c r="R1585" s="7">
        <f t="shared" si="97"/>
        <v>133.56</v>
      </c>
      <c r="S1585" s="7">
        <f t="shared" si="98"/>
        <v>141.14999999999998</v>
      </c>
      <c r="T1585" s="9">
        <f t="shared" si="99"/>
        <v>0.51381456808998571</v>
      </c>
      <c r="U1585" s="10">
        <f>YEAR(SalesDataTable[[#This Row],[Order Date]])</f>
        <v>2026</v>
      </c>
      <c r="V1585" s="9" t="str">
        <f>"Q"&amp;ROUNDUP(MONTH(SalesDataTable[[#This Row],[Order Date]])/3,0)</f>
        <v>Q3</v>
      </c>
      <c r="W1585" s="6">
        <f>MONTH(SalesDataTable[[#This Row],[Order Date]])</f>
        <v>8</v>
      </c>
      <c r="X1585" s="9" t="str">
        <f>TEXT(SalesDataTable[[#This Row],[Order Date]],"mmm")</f>
        <v>Aug</v>
      </c>
    </row>
    <row r="1586" spans="1:24" ht="15.5">
      <c r="A1586" s="3">
        <v>3553</v>
      </c>
      <c r="B1586" s="4">
        <v>46240</v>
      </c>
      <c r="C1586" s="12">
        <f>YEAR(SalesDataTable[[#This Row],[Order Date]])</f>
        <v>2026</v>
      </c>
      <c r="D1586" s="15" t="str">
        <f>"Q"&amp;ROUNDUP(MONTH(SalesDataTable[[#This Row],[Order Date]])/3,0)</f>
        <v>Q3</v>
      </c>
      <c r="E1586" s="12">
        <f>MONTH(SalesDataTable[[#This Row],[Order Date]])</f>
        <v>8</v>
      </c>
      <c r="F1586" s="12" t="str">
        <f>TEXT(SalesDataTable[[#This Row],[Order Date]], "mmm")</f>
        <v>Aug</v>
      </c>
      <c r="G1586" s="5" t="s">
        <v>20</v>
      </c>
      <c r="H1586" s="5" t="s">
        <v>47</v>
      </c>
      <c r="I1586" s="5" t="s">
        <v>2</v>
      </c>
      <c r="J1586" s="5" t="s">
        <v>13</v>
      </c>
      <c r="K1586" s="5" t="s">
        <v>9</v>
      </c>
      <c r="L1586" s="5" t="s">
        <v>37</v>
      </c>
      <c r="M1586" s="6">
        <v>4</v>
      </c>
      <c r="N1586" s="7">
        <v>154.41999999999999</v>
      </c>
      <c r="O1586" s="8">
        <v>0</v>
      </c>
      <c r="P1586" s="7">
        <v>77.86</v>
      </c>
      <c r="Q1586" s="7">
        <f t="shared" si="96"/>
        <v>617.67999999999995</v>
      </c>
      <c r="R1586" s="7">
        <f t="shared" si="97"/>
        <v>311.44</v>
      </c>
      <c r="S1586" s="7">
        <f t="shared" si="98"/>
        <v>306.23999999999995</v>
      </c>
      <c r="T1586" s="9">
        <f t="shared" si="99"/>
        <v>0.49579070068643954</v>
      </c>
      <c r="U1586" s="10">
        <f>YEAR(SalesDataTable[[#This Row],[Order Date]])</f>
        <v>2026</v>
      </c>
      <c r="V1586" s="9" t="str">
        <f>"Q"&amp;ROUNDUP(MONTH(SalesDataTable[[#This Row],[Order Date]])/3,0)</f>
        <v>Q3</v>
      </c>
      <c r="W1586" s="6">
        <f>MONTH(SalesDataTable[[#This Row],[Order Date]])</f>
        <v>8</v>
      </c>
      <c r="X1586" s="9" t="str">
        <f>TEXT(SalesDataTable[[#This Row],[Order Date]],"mmm")</f>
        <v>Aug</v>
      </c>
    </row>
    <row r="1587" spans="1:24" ht="15.5">
      <c r="A1587" s="3">
        <v>3807</v>
      </c>
      <c r="B1587" s="4">
        <v>46240</v>
      </c>
      <c r="C1587" s="12">
        <f>YEAR(SalesDataTable[[#This Row],[Order Date]])</f>
        <v>2026</v>
      </c>
      <c r="D1587" s="15" t="str">
        <f>"Q"&amp;ROUNDUP(MONTH(SalesDataTable[[#This Row],[Order Date]])/3,0)</f>
        <v>Q3</v>
      </c>
      <c r="E1587" s="12">
        <f>MONTH(SalesDataTable[[#This Row],[Order Date]])</f>
        <v>8</v>
      </c>
      <c r="F1587" s="12" t="str">
        <f>TEXT(SalesDataTable[[#This Row],[Order Date]], "mmm")</f>
        <v>Aug</v>
      </c>
      <c r="G1587" s="5" t="s">
        <v>0</v>
      </c>
      <c r="H1587" s="5" t="s">
        <v>1</v>
      </c>
      <c r="I1587" s="5" t="s">
        <v>28</v>
      </c>
      <c r="J1587" s="5" t="s">
        <v>3</v>
      </c>
      <c r="K1587" s="5" t="s">
        <v>4</v>
      </c>
      <c r="L1587" s="5" t="s">
        <v>22</v>
      </c>
      <c r="M1587" s="6">
        <v>2</v>
      </c>
      <c r="N1587" s="7">
        <v>49.91</v>
      </c>
      <c r="O1587" s="8">
        <v>0.05</v>
      </c>
      <c r="P1587" s="7">
        <v>21.86</v>
      </c>
      <c r="Q1587" s="7">
        <f t="shared" si="96"/>
        <v>94.828999999999994</v>
      </c>
      <c r="R1587" s="7">
        <f t="shared" si="97"/>
        <v>43.72</v>
      </c>
      <c r="S1587" s="7">
        <f t="shared" si="98"/>
        <v>51.108999999999995</v>
      </c>
      <c r="T1587" s="9">
        <f t="shared" si="99"/>
        <v>0.53895960096594919</v>
      </c>
      <c r="U1587" s="10">
        <f>YEAR(SalesDataTable[[#This Row],[Order Date]])</f>
        <v>2026</v>
      </c>
      <c r="V1587" s="9" t="str">
        <f>"Q"&amp;ROUNDUP(MONTH(SalesDataTable[[#This Row],[Order Date]])/3,0)</f>
        <v>Q3</v>
      </c>
      <c r="W1587" s="6">
        <f>MONTH(SalesDataTable[[#This Row],[Order Date]])</f>
        <v>8</v>
      </c>
      <c r="X1587" s="9" t="str">
        <f>TEXT(SalesDataTable[[#This Row],[Order Date]],"mmm")</f>
        <v>Aug</v>
      </c>
    </row>
    <row r="1588" spans="1:24" ht="15.5">
      <c r="A1588" s="3">
        <v>4061</v>
      </c>
      <c r="B1588" s="4">
        <v>46240</v>
      </c>
      <c r="C1588" s="12">
        <f>YEAR(SalesDataTable[[#This Row],[Order Date]])</f>
        <v>2026</v>
      </c>
      <c r="D1588" s="15" t="str">
        <f>"Q"&amp;ROUNDUP(MONTH(SalesDataTable[[#This Row],[Order Date]])/3,0)</f>
        <v>Q3</v>
      </c>
      <c r="E1588" s="12">
        <f>MONTH(SalesDataTable[[#This Row],[Order Date]])</f>
        <v>8</v>
      </c>
      <c r="F1588" s="12" t="str">
        <f>TEXT(SalesDataTable[[#This Row],[Order Date]], "mmm")</f>
        <v>Aug</v>
      </c>
      <c r="G1588" s="5" t="s">
        <v>20</v>
      </c>
      <c r="H1588" s="5" t="s">
        <v>33</v>
      </c>
      <c r="I1588" s="5" t="s">
        <v>28</v>
      </c>
      <c r="J1588" s="5" t="s">
        <v>3</v>
      </c>
      <c r="K1588" s="5" t="s">
        <v>9</v>
      </c>
      <c r="L1588" s="5" t="s">
        <v>10</v>
      </c>
      <c r="M1588" s="6">
        <v>1</v>
      </c>
      <c r="N1588" s="7">
        <v>91.58</v>
      </c>
      <c r="O1588" s="8">
        <v>0.1</v>
      </c>
      <c r="P1588" s="7">
        <v>44.87</v>
      </c>
      <c r="Q1588" s="7">
        <f t="shared" si="96"/>
        <v>82.421999999999997</v>
      </c>
      <c r="R1588" s="7">
        <f t="shared" si="97"/>
        <v>44.87</v>
      </c>
      <c r="S1588" s="7">
        <f t="shared" si="98"/>
        <v>37.552</v>
      </c>
      <c r="T1588" s="9">
        <f t="shared" si="99"/>
        <v>0.45560651282424597</v>
      </c>
      <c r="U1588" s="10">
        <f>YEAR(SalesDataTable[[#This Row],[Order Date]])</f>
        <v>2026</v>
      </c>
      <c r="V1588" s="9" t="str">
        <f>"Q"&amp;ROUNDUP(MONTH(SalesDataTable[[#This Row],[Order Date]])/3,0)</f>
        <v>Q3</v>
      </c>
      <c r="W1588" s="6">
        <f>MONTH(SalesDataTable[[#This Row],[Order Date]])</f>
        <v>8</v>
      </c>
      <c r="X1588" s="9" t="str">
        <f>TEXT(SalesDataTable[[#This Row],[Order Date]],"mmm")</f>
        <v>Aug</v>
      </c>
    </row>
    <row r="1589" spans="1:24" ht="15.5">
      <c r="A1589" s="3">
        <v>4645</v>
      </c>
      <c r="B1589" s="4">
        <v>46240</v>
      </c>
      <c r="C1589" s="12">
        <f>YEAR(SalesDataTable[[#This Row],[Order Date]])</f>
        <v>2026</v>
      </c>
      <c r="D1589" s="15" t="str">
        <f>"Q"&amp;ROUNDUP(MONTH(SalesDataTable[[#This Row],[Order Date]])/3,0)</f>
        <v>Q3</v>
      </c>
      <c r="E1589" s="12">
        <f>MONTH(SalesDataTable[[#This Row],[Order Date]])</f>
        <v>8</v>
      </c>
      <c r="F1589" s="12" t="str">
        <f>TEXT(SalesDataTable[[#This Row],[Order Date]], "mmm")</f>
        <v>Aug</v>
      </c>
      <c r="G1589" s="5" t="s">
        <v>11</v>
      </c>
      <c r="H1589" s="5" t="s">
        <v>39</v>
      </c>
      <c r="I1589" s="5" t="s">
        <v>2</v>
      </c>
      <c r="J1589" s="5" t="s">
        <v>13</v>
      </c>
      <c r="K1589" s="5" t="s">
        <v>34</v>
      </c>
      <c r="L1589" s="5" t="s">
        <v>35</v>
      </c>
      <c r="M1589" s="6">
        <v>3</v>
      </c>
      <c r="N1589" s="7">
        <v>41.11</v>
      </c>
      <c r="O1589" s="8">
        <v>0</v>
      </c>
      <c r="P1589" s="7">
        <v>14.49</v>
      </c>
      <c r="Q1589" s="7">
        <f t="shared" si="96"/>
        <v>123.33</v>
      </c>
      <c r="R1589" s="7">
        <f t="shared" si="97"/>
        <v>43.47</v>
      </c>
      <c r="S1589" s="7">
        <f t="shared" si="98"/>
        <v>79.86</v>
      </c>
      <c r="T1589" s="9">
        <f t="shared" si="99"/>
        <v>0.64753101435173921</v>
      </c>
      <c r="U1589" s="10">
        <f>YEAR(SalesDataTable[[#This Row],[Order Date]])</f>
        <v>2026</v>
      </c>
      <c r="V1589" s="9" t="str">
        <f>"Q"&amp;ROUNDUP(MONTH(SalesDataTable[[#This Row],[Order Date]])/3,0)</f>
        <v>Q3</v>
      </c>
      <c r="W1589" s="6">
        <f>MONTH(SalesDataTable[[#This Row],[Order Date]])</f>
        <v>8</v>
      </c>
      <c r="X1589" s="9" t="str">
        <f>TEXT(SalesDataTable[[#This Row],[Order Date]],"mmm")</f>
        <v>Aug</v>
      </c>
    </row>
    <row r="1590" spans="1:24" ht="15.5">
      <c r="A1590" s="3">
        <v>5104</v>
      </c>
      <c r="B1590" s="4">
        <v>46240</v>
      </c>
      <c r="C1590" s="12">
        <f>YEAR(SalesDataTable[[#This Row],[Order Date]])</f>
        <v>2026</v>
      </c>
      <c r="D1590" s="15" t="str">
        <f>"Q"&amp;ROUNDUP(MONTH(SalesDataTable[[#This Row],[Order Date]])/3,0)</f>
        <v>Q3</v>
      </c>
      <c r="E1590" s="12">
        <f>MONTH(SalesDataTable[[#This Row],[Order Date]])</f>
        <v>8</v>
      </c>
      <c r="F1590" s="12" t="str">
        <f>TEXT(SalesDataTable[[#This Row],[Order Date]], "mmm")</f>
        <v>Aug</v>
      </c>
      <c r="G1590" s="5" t="s">
        <v>6</v>
      </c>
      <c r="H1590" s="5" t="s">
        <v>43</v>
      </c>
      <c r="I1590" s="5" t="s">
        <v>2</v>
      </c>
      <c r="J1590" s="5" t="s">
        <v>3</v>
      </c>
      <c r="K1590" s="5" t="s">
        <v>14</v>
      </c>
      <c r="L1590" s="5" t="s">
        <v>15</v>
      </c>
      <c r="M1590" s="6">
        <v>4</v>
      </c>
      <c r="N1590" s="7">
        <v>35.9</v>
      </c>
      <c r="O1590" s="8">
        <v>0</v>
      </c>
      <c r="P1590" s="7">
        <v>13.49</v>
      </c>
      <c r="Q1590" s="7">
        <f t="shared" si="96"/>
        <v>143.6</v>
      </c>
      <c r="R1590" s="7">
        <f t="shared" si="97"/>
        <v>53.96</v>
      </c>
      <c r="S1590" s="7">
        <f t="shared" si="98"/>
        <v>89.639999999999986</v>
      </c>
      <c r="T1590" s="9">
        <f t="shared" si="99"/>
        <v>0.62423398328690805</v>
      </c>
      <c r="U1590" s="10">
        <f>YEAR(SalesDataTable[[#This Row],[Order Date]])</f>
        <v>2026</v>
      </c>
      <c r="V1590" s="9" t="str">
        <f>"Q"&amp;ROUNDUP(MONTH(SalesDataTable[[#This Row],[Order Date]])/3,0)</f>
        <v>Q3</v>
      </c>
      <c r="W1590" s="6">
        <f>MONTH(SalesDataTable[[#This Row],[Order Date]])</f>
        <v>8</v>
      </c>
      <c r="X1590" s="9" t="str">
        <f>TEXT(SalesDataTable[[#This Row],[Order Date]],"mmm")</f>
        <v>Aug</v>
      </c>
    </row>
    <row r="1591" spans="1:24" ht="15.5">
      <c r="A1591" s="3">
        <v>813</v>
      </c>
      <c r="B1591" s="4">
        <v>46241</v>
      </c>
      <c r="C1591" s="12">
        <f>YEAR(SalesDataTable[[#This Row],[Order Date]])</f>
        <v>2026</v>
      </c>
      <c r="D1591" s="15" t="str">
        <f>"Q"&amp;ROUNDUP(MONTH(SalesDataTable[[#This Row],[Order Date]])/3,0)</f>
        <v>Q3</v>
      </c>
      <c r="E1591" s="12">
        <f>MONTH(SalesDataTable[[#This Row],[Order Date]])</f>
        <v>8</v>
      </c>
      <c r="F1591" s="12" t="str">
        <f>TEXT(SalesDataTable[[#This Row],[Order Date]], "mmm")</f>
        <v>Aug</v>
      </c>
      <c r="G1591" s="5" t="s">
        <v>11</v>
      </c>
      <c r="H1591" s="5" t="s">
        <v>52</v>
      </c>
      <c r="I1591" s="5" t="s">
        <v>2</v>
      </c>
      <c r="J1591" s="5" t="s">
        <v>3</v>
      </c>
      <c r="K1591" s="5" t="s">
        <v>34</v>
      </c>
      <c r="L1591" s="5" t="s">
        <v>42</v>
      </c>
      <c r="M1591" s="6">
        <v>1</v>
      </c>
      <c r="N1591" s="7">
        <v>36.33</v>
      </c>
      <c r="O1591" s="8">
        <v>0.05</v>
      </c>
      <c r="P1591" s="7">
        <v>13.78</v>
      </c>
      <c r="Q1591" s="7">
        <f t="shared" si="96"/>
        <v>34.513499999999993</v>
      </c>
      <c r="R1591" s="7">
        <f t="shared" si="97"/>
        <v>13.78</v>
      </c>
      <c r="S1591" s="7">
        <f t="shared" si="98"/>
        <v>20.733499999999992</v>
      </c>
      <c r="T1591" s="9">
        <f t="shared" si="99"/>
        <v>0.60073594390600771</v>
      </c>
      <c r="U1591" s="10">
        <f>YEAR(SalesDataTable[[#This Row],[Order Date]])</f>
        <v>2026</v>
      </c>
      <c r="V1591" s="9" t="str">
        <f>"Q"&amp;ROUNDUP(MONTH(SalesDataTable[[#This Row],[Order Date]])/3,0)</f>
        <v>Q3</v>
      </c>
      <c r="W1591" s="6">
        <f>MONTH(SalesDataTable[[#This Row],[Order Date]])</f>
        <v>8</v>
      </c>
      <c r="X1591" s="9" t="str">
        <f>TEXT(SalesDataTable[[#This Row],[Order Date]],"mmm")</f>
        <v>Aug</v>
      </c>
    </row>
    <row r="1592" spans="1:24" ht="15.5">
      <c r="A1592" s="3">
        <v>836</v>
      </c>
      <c r="B1592" s="4">
        <v>46241</v>
      </c>
      <c r="C1592" s="12">
        <f>YEAR(SalesDataTable[[#This Row],[Order Date]])</f>
        <v>2026</v>
      </c>
      <c r="D1592" s="15" t="str">
        <f>"Q"&amp;ROUNDUP(MONTH(SalesDataTable[[#This Row],[Order Date]])/3,0)</f>
        <v>Q3</v>
      </c>
      <c r="E1592" s="12">
        <f>MONTH(SalesDataTable[[#This Row],[Order Date]])</f>
        <v>8</v>
      </c>
      <c r="F1592" s="12" t="str">
        <f>TEXT(SalesDataTable[[#This Row],[Order Date]], "mmm")</f>
        <v>Aug</v>
      </c>
      <c r="G1592" s="5" t="s">
        <v>6</v>
      </c>
      <c r="H1592" s="5" t="s">
        <v>49</v>
      </c>
      <c r="I1592" s="5" t="s">
        <v>28</v>
      </c>
      <c r="J1592" s="5" t="s">
        <v>13</v>
      </c>
      <c r="K1592" s="5" t="s">
        <v>14</v>
      </c>
      <c r="L1592" s="5" t="s">
        <v>32</v>
      </c>
      <c r="M1592" s="6">
        <v>5</v>
      </c>
      <c r="N1592" s="7">
        <v>45.94</v>
      </c>
      <c r="O1592" s="8">
        <v>0.05</v>
      </c>
      <c r="P1592" s="7">
        <v>18.059999999999999</v>
      </c>
      <c r="Q1592" s="7">
        <f t="shared" si="96"/>
        <v>218.21499999999997</v>
      </c>
      <c r="R1592" s="7">
        <f t="shared" si="97"/>
        <v>90.3</v>
      </c>
      <c r="S1592" s="7">
        <f t="shared" si="98"/>
        <v>127.91499999999998</v>
      </c>
      <c r="T1592" s="9">
        <f t="shared" si="99"/>
        <v>0.5861879339183832</v>
      </c>
      <c r="U1592" s="10">
        <f>YEAR(SalesDataTable[[#This Row],[Order Date]])</f>
        <v>2026</v>
      </c>
      <c r="V1592" s="9" t="str">
        <f>"Q"&amp;ROUNDUP(MONTH(SalesDataTable[[#This Row],[Order Date]])/3,0)</f>
        <v>Q3</v>
      </c>
      <c r="W1592" s="6">
        <f>MONTH(SalesDataTable[[#This Row],[Order Date]])</f>
        <v>8</v>
      </c>
      <c r="X1592" s="9" t="str">
        <f>TEXT(SalesDataTable[[#This Row],[Order Date]],"mmm")</f>
        <v>Aug</v>
      </c>
    </row>
    <row r="1593" spans="1:24" ht="15.5">
      <c r="A1593" s="3">
        <v>1266</v>
      </c>
      <c r="B1593" s="4">
        <v>46241</v>
      </c>
      <c r="C1593" s="12">
        <f>YEAR(SalesDataTable[[#This Row],[Order Date]])</f>
        <v>2026</v>
      </c>
      <c r="D1593" s="15" t="str">
        <f>"Q"&amp;ROUNDUP(MONTH(SalesDataTable[[#This Row],[Order Date]])/3,0)</f>
        <v>Q3</v>
      </c>
      <c r="E1593" s="12">
        <f>MONTH(SalesDataTable[[#This Row],[Order Date]])</f>
        <v>8</v>
      </c>
      <c r="F1593" s="12" t="str">
        <f>TEXT(SalesDataTable[[#This Row],[Order Date]], "mmm")</f>
        <v>Aug</v>
      </c>
      <c r="G1593" s="5" t="s">
        <v>0</v>
      </c>
      <c r="H1593" s="5" t="s">
        <v>50</v>
      </c>
      <c r="I1593" s="5" t="s">
        <v>19</v>
      </c>
      <c r="J1593" s="5" t="s">
        <v>3</v>
      </c>
      <c r="K1593" s="5" t="s">
        <v>34</v>
      </c>
      <c r="L1593" s="5" t="s">
        <v>42</v>
      </c>
      <c r="M1593" s="6">
        <v>1</v>
      </c>
      <c r="N1593" s="7">
        <v>36.630000000000003</v>
      </c>
      <c r="O1593" s="8">
        <v>0</v>
      </c>
      <c r="P1593" s="7">
        <v>13.7</v>
      </c>
      <c r="Q1593" s="7">
        <f t="shared" si="96"/>
        <v>36.630000000000003</v>
      </c>
      <c r="R1593" s="7">
        <f t="shared" si="97"/>
        <v>13.7</v>
      </c>
      <c r="S1593" s="7">
        <f t="shared" si="98"/>
        <v>22.930000000000003</v>
      </c>
      <c r="T1593" s="9">
        <f t="shared" si="99"/>
        <v>0.62598962598962604</v>
      </c>
      <c r="U1593" s="10">
        <f>YEAR(SalesDataTable[[#This Row],[Order Date]])</f>
        <v>2026</v>
      </c>
      <c r="V1593" s="9" t="str">
        <f>"Q"&amp;ROUNDUP(MONTH(SalesDataTable[[#This Row],[Order Date]])/3,0)</f>
        <v>Q3</v>
      </c>
      <c r="W1593" s="6">
        <f>MONTH(SalesDataTable[[#This Row],[Order Date]])</f>
        <v>8</v>
      </c>
      <c r="X1593" s="9" t="str">
        <f>TEXT(SalesDataTable[[#This Row],[Order Date]],"mmm")</f>
        <v>Aug</v>
      </c>
    </row>
    <row r="1594" spans="1:24" ht="15.5">
      <c r="A1594" s="3">
        <v>2201</v>
      </c>
      <c r="B1594" s="4">
        <v>46241</v>
      </c>
      <c r="C1594" s="12">
        <f>YEAR(SalesDataTable[[#This Row],[Order Date]])</f>
        <v>2026</v>
      </c>
      <c r="D1594" s="15" t="str">
        <f>"Q"&amp;ROUNDUP(MONTH(SalesDataTable[[#This Row],[Order Date]])/3,0)</f>
        <v>Q3</v>
      </c>
      <c r="E1594" s="12">
        <f>MONTH(SalesDataTable[[#This Row],[Order Date]])</f>
        <v>8</v>
      </c>
      <c r="F1594" s="12" t="str">
        <f>TEXT(SalesDataTable[[#This Row],[Order Date]], "mmm")</f>
        <v>Aug</v>
      </c>
      <c r="G1594" s="5" t="s">
        <v>6</v>
      </c>
      <c r="H1594" s="5" t="s">
        <v>7</v>
      </c>
      <c r="I1594" s="5" t="s">
        <v>2</v>
      </c>
      <c r="J1594" s="5" t="s">
        <v>3</v>
      </c>
      <c r="K1594" s="5" t="s">
        <v>9</v>
      </c>
      <c r="L1594" s="5" t="s">
        <v>17</v>
      </c>
      <c r="M1594" s="6">
        <v>1</v>
      </c>
      <c r="N1594" s="7">
        <v>141.38</v>
      </c>
      <c r="O1594" s="8">
        <v>0.05</v>
      </c>
      <c r="P1594" s="7">
        <v>77.14</v>
      </c>
      <c r="Q1594" s="7">
        <f t="shared" si="96"/>
        <v>134.31099999999998</v>
      </c>
      <c r="R1594" s="7">
        <f t="shared" si="97"/>
        <v>77.14</v>
      </c>
      <c r="S1594" s="7">
        <f t="shared" si="98"/>
        <v>57.170999999999978</v>
      </c>
      <c r="T1594" s="9">
        <f t="shared" si="99"/>
        <v>0.42566133823737434</v>
      </c>
      <c r="U1594" s="10">
        <f>YEAR(SalesDataTable[[#This Row],[Order Date]])</f>
        <v>2026</v>
      </c>
      <c r="V1594" s="9" t="str">
        <f>"Q"&amp;ROUNDUP(MONTH(SalesDataTable[[#This Row],[Order Date]])/3,0)</f>
        <v>Q3</v>
      </c>
      <c r="W1594" s="6">
        <f>MONTH(SalesDataTable[[#This Row],[Order Date]])</f>
        <v>8</v>
      </c>
      <c r="X1594" s="9" t="str">
        <f>TEXT(SalesDataTable[[#This Row],[Order Date]],"mmm")</f>
        <v>Aug</v>
      </c>
    </row>
    <row r="1595" spans="1:24" ht="15.5">
      <c r="A1595" s="3">
        <v>2382</v>
      </c>
      <c r="B1595" s="4">
        <v>46241</v>
      </c>
      <c r="C1595" s="12">
        <f>YEAR(SalesDataTable[[#This Row],[Order Date]])</f>
        <v>2026</v>
      </c>
      <c r="D1595" s="15" t="str">
        <f>"Q"&amp;ROUNDUP(MONTH(SalesDataTable[[#This Row],[Order Date]])/3,0)</f>
        <v>Q3</v>
      </c>
      <c r="E1595" s="12">
        <f>MONTH(SalesDataTable[[#This Row],[Order Date]])</f>
        <v>8</v>
      </c>
      <c r="F1595" s="12" t="str">
        <f>TEXT(SalesDataTable[[#This Row],[Order Date]], "mmm")</f>
        <v>Aug</v>
      </c>
      <c r="G1595" s="5" t="s">
        <v>6</v>
      </c>
      <c r="H1595" s="5" t="s">
        <v>49</v>
      </c>
      <c r="I1595" s="5" t="s">
        <v>19</v>
      </c>
      <c r="J1595" s="5" t="s">
        <v>3</v>
      </c>
      <c r="K1595" s="5" t="s">
        <v>23</v>
      </c>
      <c r="L1595" s="5" t="s">
        <v>24</v>
      </c>
      <c r="M1595" s="6">
        <v>3</v>
      </c>
      <c r="N1595" s="7">
        <v>343.45</v>
      </c>
      <c r="O1595" s="8">
        <v>0.05</v>
      </c>
      <c r="P1595" s="7">
        <v>195.73</v>
      </c>
      <c r="Q1595" s="7">
        <f t="shared" si="96"/>
        <v>978.83249999999987</v>
      </c>
      <c r="R1595" s="7">
        <f t="shared" si="97"/>
        <v>587.18999999999994</v>
      </c>
      <c r="S1595" s="7">
        <f t="shared" si="98"/>
        <v>391.64249999999993</v>
      </c>
      <c r="T1595" s="9">
        <f t="shared" si="99"/>
        <v>0.40011186796515236</v>
      </c>
      <c r="U1595" s="10">
        <f>YEAR(SalesDataTable[[#This Row],[Order Date]])</f>
        <v>2026</v>
      </c>
      <c r="V1595" s="9" t="str">
        <f>"Q"&amp;ROUNDUP(MONTH(SalesDataTable[[#This Row],[Order Date]])/3,0)</f>
        <v>Q3</v>
      </c>
      <c r="W1595" s="6">
        <f>MONTH(SalesDataTable[[#This Row],[Order Date]])</f>
        <v>8</v>
      </c>
      <c r="X1595" s="9" t="str">
        <f>TEXT(SalesDataTable[[#This Row],[Order Date]],"mmm")</f>
        <v>Aug</v>
      </c>
    </row>
    <row r="1596" spans="1:24" ht="15.5">
      <c r="A1596" s="3">
        <v>1227</v>
      </c>
      <c r="B1596" s="4">
        <v>46242</v>
      </c>
      <c r="C1596" s="12">
        <f>YEAR(SalesDataTable[[#This Row],[Order Date]])</f>
        <v>2026</v>
      </c>
      <c r="D1596" s="15" t="str">
        <f>"Q"&amp;ROUNDUP(MONTH(SalesDataTable[[#This Row],[Order Date]])/3,0)</f>
        <v>Q3</v>
      </c>
      <c r="E1596" s="12">
        <f>MONTH(SalesDataTable[[#This Row],[Order Date]])</f>
        <v>8</v>
      </c>
      <c r="F1596" s="12" t="str">
        <f>TEXT(SalesDataTable[[#This Row],[Order Date]], "mmm")</f>
        <v>Aug</v>
      </c>
      <c r="G1596" s="5" t="s">
        <v>20</v>
      </c>
      <c r="H1596" s="5" t="s">
        <v>33</v>
      </c>
      <c r="I1596" s="5" t="s">
        <v>2</v>
      </c>
      <c r="J1596" s="5" t="s">
        <v>3</v>
      </c>
      <c r="K1596" s="5" t="s">
        <v>4</v>
      </c>
      <c r="L1596" s="5" t="s">
        <v>30</v>
      </c>
      <c r="M1596" s="6">
        <v>1</v>
      </c>
      <c r="N1596" s="7">
        <v>104.69</v>
      </c>
      <c r="O1596" s="8">
        <v>0</v>
      </c>
      <c r="P1596" s="7">
        <v>49.06</v>
      </c>
      <c r="Q1596" s="7">
        <f t="shared" si="96"/>
        <v>104.69</v>
      </c>
      <c r="R1596" s="7">
        <f t="shared" si="97"/>
        <v>49.06</v>
      </c>
      <c r="S1596" s="7">
        <f t="shared" si="98"/>
        <v>55.629999999999995</v>
      </c>
      <c r="T1596" s="9">
        <f t="shared" si="99"/>
        <v>0.53137835514375775</v>
      </c>
      <c r="U1596" s="10">
        <f>YEAR(SalesDataTable[[#This Row],[Order Date]])</f>
        <v>2026</v>
      </c>
      <c r="V1596" s="9" t="str">
        <f>"Q"&amp;ROUNDUP(MONTH(SalesDataTable[[#This Row],[Order Date]])/3,0)</f>
        <v>Q3</v>
      </c>
      <c r="W1596" s="6">
        <f>MONTH(SalesDataTable[[#This Row],[Order Date]])</f>
        <v>8</v>
      </c>
      <c r="X1596" s="9" t="str">
        <f>TEXT(SalesDataTable[[#This Row],[Order Date]],"mmm")</f>
        <v>Aug</v>
      </c>
    </row>
    <row r="1597" spans="1:24" ht="15.5">
      <c r="A1597" s="3">
        <v>1843</v>
      </c>
      <c r="B1597" s="4">
        <v>46242</v>
      </c>
      <c r="C1597" s="12">
        <f>YEAR(SalesDataTable[[#This Row],[Order Date]])</f>
        <v>2026</v>
      </c>
      <c r="D1597" s="15" t="str">
        <f>"Q"&amp;ROUNDUP(MONTH(SalesDataTable[[#This Row],[Order Date]])/3,0)</f>
        <v>Q3</v>
      </c>
      <c r="E1597" s="12">
        <f>MONTH(SalesDataTable[[#This Row],[Order Date]])</f>
        <v>8</v>
      </c>
      <c r="F1597" s="12" t="str">
        <f>TEXT(SalesDataTable[[#This Row],[Order Date]], "mmm")</f>
        <v>Aug</v>
      </c>
      <c r="G1597" s="5" t="s">
        <v>20</v>
      </c>
      <c r="H1597" s="5" t="s">
        <v>33</v>
      </c>
      <c r="I1597" s="5" t="s">
        <v>2</v>
      </c>
      <c r="J1597" s="5" t="s">
        <v>13</v>
      </c>
      <c r="K1597" s="5" t="s">
        <v>23</v>
      </c>
      <c r="L1597" s="5" t="s">
        <v>24</v>
      </c>
      <c r="M1597" s="6">
        <v>2</v>
      </c>
      <c r="N1597" s="7">
        <v>341.23</v>
      </c>
      <c r="O1597" s="8">
        <v>0.05</v>
      </c>
      <c r="P1597" s="7">
        <v>192.5</v>
      </c>
      <c r="Q1597" s="7">
        <f t="shared" si="96"/>
        <v>648.33699999999999</v>
      </c>
      <c r="R1597" s="7">
        <f t="shared" si="97"/>
        <v>385</v>
      </c>
      <c r="S1597" s="7">
        <f t="shared" si="98"/>
        <v>263.33699999999999</v>
      </c>
      <c r="T1597" s="9">
        <f t="shared" si="99"/>
        <v>0.40617302421425894</v>
      </c>
      <c r="U1597" s="10">
        <f>YEAR(SalesDataTable[[#This Row],[Order Date]])</f>
        <v>2026</v>
      </c>
      <c r="V1597" s="9" t="str">
        <f>"Q"&amp;ROUNDUP(MONTH(SalesDataTable[[#This Row],[Order Date]])/3,0)</f>
        <v>Q3</v>
      </c>
      <c r="W1597" s="6">
        <f>MONTH(SalesDataTable[[#This Row],[Order Date]])</f>
        <v>8</v>
      </c>
      <c r="X1597" s="9" t="str">
        <f>TEXT(SalesDataTable[[#This Row],[Order Date]],"mmm")</f>
        <v>Aug</v>
      </c>
    </row>
    <row r="1598" spans="1:24" ht="15.5">
      <c r="A1598" s="3">
        <v>2369</v>
      </c>
      <c r="B1598" s="4">
        <v>46242</v>
      </c>
      <c r="C1598" s="12">
        <f>YEAR(SalesDataTable[[#This Row],[Order Date]])</f>
        <v>2026</v>
      </c>
      <c r="D1598" s="15" t="str">
        <f>"Q"&amp;ROUNDUP(MONTH(SalesDataTable[[#This Row],[Order Date]])/3,0)</f>
        <v>Q3</v>
      </c>
      <c r="E1598" s="12">
        <f>MONTH(SalesDataTable[[#This Row],[Order Date]])</f>
        <v>8</v>
      </c>
      <c r="F1598" s="12" t="str">
        <f>TEXT(SalesDataTable[[#This Row],[Order Date]], "mmm")</f>
        <v>Aug</v>
      </c>
      <c r="G1598" s="5" t="s">
        <v>20</v>
      </c>
      <c r="H1598" s="5" t="s">
        <v>33</v>
      </c>
      <c r="I1598" s="5" t="s">
        <v>19</v>
      </c>
      <c r="J1598" s="5" t="s">
        <v>13</v>
      </c>
      <c r="K1598" s="5" t="s">
        <v>23</v>
      </c>
      <c r="L1598" s="5" t="s">
        <v>51</v>
      </c>
      <c r="M1598" s="6">
        <v>1</v>
      </c>
      <c r="N1598" s="7">
        <v>125.95</v>
      </c>
      <c r="O1598" s="8">
        <v>0.05</v>
      </c>
      <c r="P1598" s="7">
        <v>61.9</v>
      </c>
      <c r="Q1598" s="7">
        <f t="shared" si="96"/>
        <v>119.6525</v>
      </c>
      <c r="R1598" s="7">
        <f t="shared" si="97"/>
        <v>61.9</v>
      </c>
      <c r="S1598" s="7">
        <f t="shared" si="98"/>
        <v>57.752500000000005</v>
      </c>
      <c r="T1598" s="9">
        <f t="shared" si="99"/>
        <v>0.48266856104134892</v>
      </c>
      <c r="U1598" s="10">
        <f>YEAR(SalesDataTable[[#This Row],[Order Date]])</f>
        <v>2026</v>
      </c>
      <c r="V1598" s="9" t="str">
        <f>"Q"&amp;ROUNDUP(MONTH(SalesDataTable[[#This Row],[Order Date]])/3,0)</f>
        <v>Q3</v>
      </c>
      <c r="W1598" s="6">
        <f>MONTH(SalesDataTable[[#This Row],[Order Date]])</f>
        <v>8</v>
      </c>
      <c r="X1598" s="9" t="str">
        <f>TEXT(SalesDataTable[[#This Row],[Order Date]],"mmm")</f>
        <v>Aug</v>
      </c>
    </row>
    <row r="1599" spans="1:24" ht="15.5">
      <c r="A1599" s="3">
        <v>2386</v>
      </c>
      <c r="B1599" s="4">
        <v>46242</v>
      </c>
      <c r="C1599" s="12">
        <f>YEAR(SalesDataTable[[#This Row],[Order Date]])</f>
        <v>2026</v>
      </c>
      <c r="D1599" s="15" t="str">
        <f>"Q"&amp;ROUNDUP(MONTH(SalesDataTable[[#This Row],[Order Date]])/3,0)</f>
        <v>Q3</v>
      </c>
      <c r="E1599" s="12">
        <f>MONTH(SalesDataTable[[#This Row],[Order Date]])</f>
        <v>8</v>
      </c>
      <c r="F1599" s="12" t="str">
        <f>TEXT(SalesDataTable[[#This Row],[Order Date]], "mmm")</f>
        <v>Aug</v>
      </c>
      <c r="G1599" s="5" t="s">
        <v>6</v>
      </c>
      <c r="H1599" s="5" t="s">
        <v>7</v>
      </c>
      <c r="I1599" s="5" t="s">
        <v>2</v>
      </c>
      <c r="J1599" s="5" t="s">
        <v>3</v>
      </c>
      <c r="K1599" s="5" t="s">
        <v>9</v>
      </c>
      <c r="L1599" s="5" t="s">
        <v>10</v>
      </c>
      <c r="M1599" s="6">
        <v>6</v>
      </c>
      <c r="N1599" s="7">
        <v>91.9</v>
      </c>
      <c r="O1599" s="8">
        <v>0.05</v>
      </c>
      <c r="P1599" s="7">
        <v>44.69</v>
      </c>
      <c r="Q1599" s="7">
        <f t="shared" si="96"/>
        <v>523.83000000000004</v>
      </c>
      <c r="R1599" s="7">
        <f t="shared" si="97"/>
        <v>268.14</v>
      </c>
      <c r="S1599" s="7">
        <f t="shared" si="98"/>
        <v>255.69000000000005</v>
      </c>
      <c r="T1599" s="9">
        <f t="shared" si="99"/>
        <v>0.48811637363266713</v>
      </c>
      <c r="U1599" s="10">
        <f>YEAR(SalesDataTable[[#This Row],[Order Date]])</f>
        <v>2026</v>
      </c>
      <c r="V1599" s="9" t="str">
        <f>"Q"&amp;ROUNDUP(MONTH(SalesDataTable[[#This Row],[Order Date]])/3,0)</f>
        <v>Q3</v>
      </c>
      <c r="W1599" s="6">
        <f>MONTH(SalesDataTable[[#This Row],[Order Date]])</f>
        <v>8</v>
      </c>
      <c r="X1599" s="9" t="str">
        <f>TEXT(SalesDataTable[[#This Row],[Order Date]],"mmm")</f>
        <v>Aug</v>
      </c>
    </row>
    <row r="1600" spans="1:24" ht="15.5">
      <c r="A1600" s="3">
        <v>2579</v>
      </c>
      <c r="B1600" s="4">
        <v>46242</v>
      </c>
      <c r="C1600" s="12">
        <f>YEAR(SalesDataTable[[#This Row],[Order Date]])</f>
        <v>2026</v>
      </c>
      <c r="D1600" s="15" t="str">
        <f>"Q"&amp;ROUNDUP(MONTH(SalesDataTable[[#This Row],[Order Date]])/3,0)</f>
        <v>Q3</v>
      </c>
      <c r="E1600" s="12">
        <f>MONTH(SalesDataTable[[#This Row],[Order Date]])</f>
        <v>8</v>
      </c>
      <c r="F1600" s="12" t="str">
        <f>TEXT(SalesDataTable[[#This Row],[Order Date]], "mmm")</f>
        <v>Aug</v>
      </c>
      <c r="G1600" s="5" t="s">
        <v>20</v>
      </c>
      <c r="H1600" s="5" t="s">
        <v>33</v>
      </c>
      <c r="I1600" s="5" t="s">
        <v>19</v>
      </c>
      <c r="J1600" s="5" t="s">
        <v>3</v>
      </c>
      <c r="K1600" s="5" t="s">
        <v>23</v>
      </c>
      <c r="L1600" s="5" t="s">
        <v>40</v>
      </c>
      <c r="M1600" s="6">
        <v>1</v>
      </c>
      <c r="N1600" s="7">
        <v>81.22</v>
      </c>
      <c r="O1600" s="8">
        <v>0</v>
      </c>
      <c r="P1600" s="7">
        <v>39.18</v>
      </c>
      <c r="Q1600" s="7">
        <f t="shared" si="96"/>
        <v>81.22</v>
      </c>
      <c r="R1600" s="7">
        <f t="shared" si="97"/>
        <v>39.18</v>
      </c>
      <c r="S1600" s="7">
        <f t="shared" si="98"/>
        <v>42.04</v>
      </c>
      <c r="T1600" s="9">
        <f t="shared" si="99"/>
        <v>0.51760650086185667</v>
      </c>
      <c r="U1600" s="10">
        <f>YEAR(SalesDataTable[[#This Row],[Order Date]])</f>
        <v>2026</v>
      </c>
      <c r="V1600" s="9" t="str">
        <f>"Q"&amp;ROUNDUP(MONTH(SalesDataTable[[#This Row],[Order Date]])/3,0)</f>
        <v>Q3</v>
      </c>
      <c r="W1600" s="6">
        <f>MONTH(SalesDataTable[[#This Row],[Order Date]])</f>
        <v>8</v>
      </c>
      <c r="X1600" s="9" t="str">
        <f>TEXT(SalesDataTable[[#This Row],[Order Date]],"mmm")</f>
        <v>Aug</v>
      </c>
    </row>
    <row r="1601" spans="1:24" ht="15.5">
      <c r="A1601" s="3">
        <v>3075</v>
      </c>
      <c r="B1601" s="4">
        <v>46242</v>
      </c>
      <c r="C1601" s="12">
        <f>YEAR(SalesDataTable[[#This Row],[Order Date]])</f>
        <v>2026</v>
      </c>
      <c r="D1601" s="15" t="str">
        <f>"Q"&amp;ROUNDUP(MONTH(SalesDataTable[[#This Row],[Order Date]])/3,0)</f>
        <v>Q3</v>
      </c>
      <c r="E1601" s="12">
        <f>MONTH(SalesDataTable[[#This Row],[Order Date]])</f>
        <v>8</v>
      </c>
      <c r="F1601" s="12" t="str">
        <f>TEXT(SalesDataTable[[#This Row],[Order Date]], "mmm")</f>
        <v>Aug</v>
      </c>
      <c r="G1601" s="5" t="s">
        <v>0</v>
      </c>
      <c r="H1601" s="5" t="s">
        <v>1</v>
      </c>
      <c r="I1601" s="5" t="s">
        <v>2</v>
      </c>
      <c r="J1601" s="5" t="s">
        <v>16</v>
      </c>
      <c r="K1601" s="5" t="s">
        <v>9</v>
      </c>
      <c r="L1601" s="5" t="s">
        <v>46</v>
      </c>
      <c r="M1601" s="6">
        <v>2</v>
      </c>
      <c r="N1601" s="7">
        <v>72.31</v>
      </c>
      <c r="O1601" s="8">
        <v>0</v>
      </c>
      <c r="P1601" s="7">
        <v>31.75</v>
      </c>
      <c r="Q1601" s="7">
        <f t="shared" si="96"/>
        <v>144.62</v>
      </c>
      <c r="R1601" s="7">
        <f t="shared" si="97"/>
        <v>63.5</v>
      </c>
      <c r="S1601" s="7">
        <f t="shared" si="98"/>
        <v>81.12</v>
      </c>
      <c r="T1601" s="9">
        <f t="shared" si="99"/>
        <v>0.56091826856589688</v>
      </c>
      <c r="U1601" s="10">
        <f>YEAR(SalesDataTable[[#This Row],[Order Date]])</f>
        <v>2026</v>
      </c>
      <c r="V1601" s="9" t="str">
        <f>"Q"&amp;ROUNDUP(MONTH(SalesDataTable[[#This Row],[Order Date]])/3,0)</f>
        <v>Q3</v>
      </c>
      <c r="W1601" s="6">
        <f>MONTH(SalesDataTable[[#This Row],[Order Date]])</f>
        <v>8</v>
      </c>
      <c r="X1601" s="9" t="str">
        <f>TEXT(SalesDataTable[[#This Row],[Order Date]],"mmm")</f>
        <v>Aug</v>
      </c>
    </row>
    <row r="1602" spans="1:24" ht="15.5">
      <c r="A1602" s="3">
        <v>3982</v>
      </c>
      <c r="B1602" s="4">
        <v>46242</v>
      </c>
      <c r="C1602" s="12">
        <f>YEAR(SalesDataTable[[#This Row],[Order Date]])</f>
        <v>2026</v>
      </c>
      <c r="D1602" s="15" t="str">
        <f>"Q"&amp;ROUNDUP(MONTH(SalesDataTable[[#This Row],[Order Date]])/3,0)</f>
        <v>Q3</v>
      </c>
      <c r="E1602" s="12">
        <f>MONTH(SalesDataTable[[#This Row],[Order Date]])</f>
        <v>8</v>
      </c>
      <c r="F1602" s="12" t="str">
        <f>TEXT(SalesDataTable[[#This Row],[Order Date]], "mmm")</f>
        <v>Aug</v>
      </c>
      <c r="G1602" s="5" t="s">
        <v>11</v>
      </c>
      <c r="H1602" s="5" t="s">
        <v>12</v>
      </c>
      <c r="I1602" s="5" t="s">
        <v>19</v>
      </c>
      <c r="J1602" s="5" t="s">
        <v>3</v>
      </c>
      <c r="K1602" s="5" t="s">
        <v>23</v>
      </c>
      <c r="L1602" s="5" t="s">
        <v>40</v>
      </c>
      <c r="M1602" s="6">
        <v>1</v>
      </c>
      <c r="N1602" s="7">
        <v>79.989999999999995</v>
      </c>
      <c r="O1602" s="8">
        <v>0.05</v>
      </c>
      <c r="P1602" s="7">
        <v>40.25</v>
      </c>
      <c r="Q1602" s="7">
        <f t="shared" ref="Q1602:Q1665" si="100">M1602*N1602*(1-O1602)</f>
        <v>75.990499999999997</v>
      </c>
      <c r="R1602" s="7">
        <f t="shared" ref="R1602:R1665" si="101">M1602*P1602</f>
        <v>40.25</v>
      </c>
      <c r="S1602" s="7">
        <f t="shared" ref="S1602:S1665" si="102">Q1602-R1602</f>
        <v>35.740499999999997</v>
      </c>
      <c r="T1602" s="9">
        <f t="shared" ref="T1602:T1665" si="103">IFERROR(S1602/Q1602,0)</f>
        <v>0.47032852790809376</v>
      </c>
      <c r="U1602" s="10">
        <f>YEAR(SalesDataTable[[#This Row],[Order Date]])</f>
        <v>2026</v>
      </c>
      <c r="V1602" s="9" t="str">
        <f>"Q"&amp;ROUNDUP(MONTH(SalesDataTable[[#This Row],[Order Date]])/3,0)</f>
        <v>Q3</v>
      </c>
      <c r="W1602" s="6">
        <f>MONTH(SalesDataTable[[#This Row],[Order Date]])</f>
        <v>8</v>
      </c>
      <c r="X1602" s="9" t="str">
        <f>TEXT(SalesDataTable[[#This Row],[Order Date]],"mmm")</f>
        <v>Aug</v>
      </c>
    </row>
    <row r="1603" spans="1:24" ht="15.5">
      <c r="A1603" s="3">
        <v>4530</v>
      </c>
      <c r="B1603" s="4">
        <v>46242</v>
      </c>
      <c r="C1603" s="12">
        <f>YEAR(SalesDataTable[[#This Row],[Order Date]])</f>
        <v>2026</v>
      </c>
      <c r="D1603" s="15" t="str">
        <f>"Q"&amp;ROUNDUP(MONTH(SalesDataTable[[#This Row],[Order Date]])/3,0)</f>
        <v>Q3</v>
      </c>
      <c r="E1603" s="12">
        <f>MONTH(SalesDataTable[[#This Row],[Order Date]])</f>
        <v>8</v>
      </c>
      <c r="F1603" s="12" t="str">
        <f>TEXT(SalesDataTable[[#This Row],[Order Date]], "mmm")</f>
        <v>Aug</v>
      </c>
      <c r="G1603" s="5" t="s">
        <v>20</v>
      </c>
      <c r="H1603" s="5" t="s">
        <v>47</v>
      </c>
      <c r="I1603" s="5" t="s">
        <v>2</v>
      </c>
      <c r="J1603" s="5" t="s">
        <v>13</v>
      </c>
      <c r="K1603" s="5" t="s">
        <v>9</v>
      </c>
      <c r="L1603" s="5" t="s">
        <v>37</v>
      </c>
      <c r="M1603" s="6">
        <v>1</v>
      </c>
      <c r="N1603" s="7">
        <v>151.87</v>
      </c>
      <c r="O1603" s="8">
        <v>0.1</v>
      </c>
      <c r="P1603" s="7">
        <v>76.97</v>
      </c>
      <c r="Q1603" s="7">
        <f t="shared" si="100"/>
        <v>136.68300000000002</v>
      </c>
      <c r="R1603" s="7">
        <f t="shared" si="101"/>
        <v>76.97</v>
      </c>
      <c r="S1603" s="7">
        <f t="shared" si="102"/>
        <v>59.713000000000022</v>
      </c>
      <c r="T1603" s="9">
        <f t="shared" si="103"/>
        <v>0.4368721786908395</v>
      </c>
      <c r="U1603" s="10">
        <f>YEAR(SalesDataTable[[#This Row],[Order Date]])</f>
        <v>2026</v>
      </c>
      <c r="V1603" s="9" t="str">
        <f>"Q"&amp;ROUNDUP(MONTH(SalesDataTable[[#This Row],[Order Date]])/3,0)</f>
        <v>Q3</v>
      </c>
      <c r="W1603" s="6">
        <f>MONTH(SalesDataTable[[#This Row],[Order Date]])</f>
        <v>8</v>
      </c>
      <c r="X1603" s="9" t="str">
        <f>TEXT(SalesDataTable[[#This Row],[Order Date]],"mmm")</f>
        <v>Aug</v>
      </c>
    </row>
    <row r="1604" spans="1:24" ht="15.5">
      <c r="A1604" s="3">
        <v>4641</v>
      </c>
      <c r="B1604" s="4">
        <v>46242</v>
      </c>
      <c r="C1604" s="12">
        <f>YEAR(SalesDataTable[[#This Row],[Order Date]])</f>
        <v>2026</v>
      </c>
      <c r="D1604" s="15" t="str">
        <f>"Q"&amp;ROUNDUP(MONTH(SalesDataTable[[#This Row],[Order Date]])/3,0)</f>
        <v>Q3</v>
      </c>
      <c r="E1604" s="12">
        <f>MONTH(SalesDataTable[[#This Row],[Order Date]])</f>
        <v>8</v>
      </c>
      <c r="F1604" s="12" t="str">
        <f>TEXT(SalesDataTable[[#This Row],[Order Date]], "mmm")</f>
        <v>Aug</v>
      </c>
      <c r="G1604" s="5" t="s">
        <v>20</v>
      </c>
      <c r="H1604" s="5" t="s">
        <v>33</v>
      </c>
      <c r="I1604" s="5" t="s">
        <v>28</v>
      </c>
      <c r="J1604" s="5" t="s">
        <v>13</v>
      </c>
      <c r="K1604" s="5" t="s">
        <v>9</v>
      </c>
      <c r="L1604" s="5" t="s">
        <v>37</v>
      </c>
      <c r="M1604" s="6">
        <v>1</v>
      </c>
      <c r="N1604" s="7">
        <v>156.55000000000001</v>
      </c>
      <c r="O1604" s="8">
        <v>0</v>
      </c>
      <c r="P1604" s="7">
        <v>80.430000000000007</v>
      </c>
      <c r="Q1604" s="7">
        <f t="shared" si="100"/>
        <v>156.55000000000001</v>
      </c>
      <c r="R1604" s="7">
        <f t="shared" si="101"/>
        <v>80.430000000000007</v>
      </c>
      <c r="S1604" s="7">
        <f t="shared" si="102"/>
        <v>76.12</v>
      </c>
      <c r="T1604" s="9">
        <f t="shared" si="103"/>
        <v>0.48623442989460236</v>
      </c>
      <c r="U1604" s="10">
        <f>YEAR(SalesDataTable[[#This Row],[Order Date]])</f>
        <v>2026</v>
      </c>
      <c r="V1604" s="9" t="str">
        <f>"Q"&amp;ROUNDUP(MONTH(SalesDataTable[[#This Row],[Order Date]])/3,0)</f>
        <v>Q3</v>
      </c>
      <c r="W1604" s="6">
        <f>MONTH(SalesDataTable[[#This Row],[Order Date]])</f>
        <v>8</v>
      </c>
      <c r="X1604" s="9" t="str">
        <f>TEXT(SalesDataTable[[#This Row],[Order Date]],"mmm")</f>
        <v>Aug</v>
      </c>
    </row>
    <row r="1605" spans="1:24" ht="15.5">
      <c r="A1605" s="3">
        <v>4778</v>
      </c>
      <c r="B1605" s="4">
        <v>46242</v>
      </c>
      <c r="C1605" s="12">
        <f>YEAR(SalesDataTable[[#This Row],[Order Date]])</f>
        <v>2026</v>
      </c>
      <c r="D1605" s="15" t="str">
        <f>"Q"&amp;ROUNDUP(MONTH(SalesDataTable[[#This Row],[Order Date]])/3,0)</f>
        <v>Q3</v>
      </c>
      <c r="E1605" s="12">
        <f>MONTH(SalesDataTable[[#This Row],[Order Date]])</f>
        <v>8</v>
      </c>
      <c r="F1605" s="12" t="str">
        <f>TEXT(SalesDataTable[[#This Row],[Order Date]], "mmm")</f>
        <v>Aug</v>
      </c>
      <c r="G1605" s="5" t="s">
        <v>6</v>
      </c>
      <c r="H1605" s="5" t="s">
        <v>43</v>
      </c>
      <c r="I1605" s="5" t="s">
        <v>19</v>
      </c>
      <c r="J1605" s="5" t="s">
        <v>13</v>
      </c>
      <c r="K1605" s="5" t="s">
        <v>9</v>
      </c>
      <c r="L1605" s="5" t="s">
        <v>37</v>
      </c>
      <c r="M1605" s="6">
        <v>1</v>
      </c>
      <c r="N1605" s="7">
        <v>152.72</v>
      </c>
      <c r="O1605" s="8">
        <v>0</v>
      </c>
      <c r="P1605" s="7">
        <v>77.73</v>
      </c>
      <c r="Q1605" s="7">
        <f t="shared" si="100"/>
        <v>152.72</v>
      </c>
      <c r="R1605" s="7">
        <f t="shared" si="101"/>
        <v>77.73</v>
      </c>
      <c r="S1605" s="7">
        <f t="shared" si="102"/>
        <v>74.989999999999995</v>
      </c>
      <c r="T1605" s="9">
        <f t="shared" si="103"/>
        <v>0.4910293347302252</v>
      </c>
      <c r="U1605" s="10">
        <f>YEAR(SalesDataTable[[#This Row],[Order Date]])</f>
        <v>2026</v>
      </c>
      <c r="V1605" s="9" t="str">
        <f>"Q"&amp;ROUNDUP(MONTH(SalesDataTable[[#This Row],[Order Date]])/3,0)</f>
        <v>Q3</v>
      </c>
      <c r="W1605" s="6">
        <f>MONTH(SalesDataTable[[#This Row],[Order Date]])</f>
        <v>8</v>
      </c>
      <c r="X1605" s="9" t="str">
        <f>TEXT(SalesDataTable[[#This Row],[Order Date]],"mmm")</f>
        <v>Aug</v>
      </c>
    </row>
    <row r="1606" spans="1:24" ht="15.5">
      <c r="A1606" s="3">
        <v>5132</v>
      </c>
      <c r="B1606" s="4">
        <v>46242</v>
      </c>
      <c r="C1606" s="12">
        <f>YEAR(SalesDataTable[[#This Row],[Order Date]])</f>
        <v>2026</v>
      </c>
      <c r="D1606" s="15" t="str">
        <f>"Q"&amp;ROUNDUP(MONTH(SalesDataTable[[#This Row],[Order Date]])/3,0)</f>
        <v>Q3</v>
      </c>
      <c r="E1606" s="12">
        <f>MONTH(SalesDataTable[[#This Row],[Order Date]])</f>
        <v>8</v>
      </c>
      <c r="F1606" s="12" t="str">
        <f>TEXT(SalesDataTable[[#This Row],[Order Date]], "mmm")</f>
        <v>Aug</v>
      </c>
      <c r="G1606" s="5" t="s">
        <v>6</v>
      </c>
      <c r="H1606" s="5" t="s">
        <v>43</v>
      </c>
      <c r="I1606" s="5" t="s">
        <v>2</v>
      </c>
      <c r="J1606" s="5" t="s">
        <v>16</v>
      </c>
      <c r="K1606" s="5" t="s">
        <v>4</v>
      </c>
      <c r="L1606" s="5" t="s">
        <v>26</v>
      </c>
      <c r="M1606" s="6">
        <v>1</v>
      </c>
      <c r="N1606" s="7">
        <v>40.51</v>
      </c>
      <c r="O1606" s="8">
        <v>0.05</v>
      </c>
      <c r="P1606" s="7">
        <v>16.29</v>
      </c>
      <c r="Q1606" s="7">
        <f t="shared" si="100"/>
        <v>38.484499999999997</v>
      </c>
      <c r="R1606" s="7">
        <f t="shared" si="101"/>
        <v>16.29</v>
      </c>
      <c r="S1606" s="7">
        <f t="shared" si="102"/>
        <v>22.194499999999998</v>
      </c>
      <c r="T1606" s="9">
        <f t="shared" si="103"/>
        <v>0.57671270251659756</v>
      </c>
      <c r="U1606" s="10">
        <f>YEAR(SalesDataTable[[#This Row],[Order Date]])</f>
        <v>2026</v>
      </c>
      <c r="V1606" s="9" t="str">
        <f>"Q"&amp;ROUNDUP(MONTH(SalesDataTable[[#This Row],[Order Date]])/3,0)</f>
        <v>Q3</v>
      </c>
      <c r="W1606" s="6">
        <f>MONTH(SalesDataTable[[#This Row],[Order Date]])</f>
        <v>8</v>
      </c>
      <c r="X1606" s="9" t="str">
        <f>TEXT(SalesDataTable[[#This Row],[Order Date]],"mmm")</f>
        <v>Aug</v>
      </c>
    </row>
    <row r="1607" spans="1:24" ht="15.5">
      <c r="A1607" s="3">
        <v>227</v>
      </c>
      <c r="B1607" s="4">
        <v>46243</v>
      </c>
      <c r="C1607" s="12">
        <f>YEAR(SalesDataTable[[#This Row],[Order Date]])</f>
        <v>2026</v>
      </c>
      <c r="D1607" s="15" t="str">
        <f>"Q"&amp;ROUNDUP(MONTH(SalesDataTable[[#This Row],[Order Date]])/3,0)</f>
        <v>Q3</v>
      </c>
      <c r="E1607" s="12">
        <f>MONTH(SalesDataTable[[#This Row],[Order Date]])</f>
        <v>8</v>
      </c>
      <c r="F1607" s="12" t="str">
        <f>TEXT(SalesDataTable[[#This Row],[Order Date]], "mmm")</f>
        <v>Aug</v>
      </c>
      <c r="G1607" s="5" t="s">
        <v>20</v>
      </c>
      <c r="H1607" s="5" t="s">
        <v>31</v>
      </c>
      <c r="I1607" s="5" t="s">
        <v>28</v>
      </c>
      <c r="J1607" s="5" t="s">
        <v>3</v>
      </c>
      <c r="K1607" s="5" t="s">
        <v>34</v>
      </c>
      <c r="L1607" s="5" t="s">
        <v>35</v>
      </c>
      <c r="M1607" s="6">
        <v>3</v>
      </c>
      <c r="N1607" s="7">
        <v>40.61</v>
      </c>
      <c r="O1607" s="8">
        <v>0</v>
      </c>
      <c r="P1607" s="7">
        <v>14.72</v>
      </c>
      <c r="Q1607" s="7">
        <f t="shared" si="100"/>
        <v>121.83</v>
      </c>
      <c r="R1607" s="7">
        <f t="shared" si="101"/>
        <v>44.160000000000004</v>
      </c>
      <c r="S1607" s="7">
        <f t="shared" si="102"/>
        <v>77.669999999999987</v>
      </c>
      <c r="T1607" s="9">
        <f t="shared" si="103"/>
        <v>0.63752770253632096</v>
      </c>
      <c r="U1607" s="10">
        <f>YEAR(SalesDataTable[[#This Row],[Order Date]])</f>
        <v>2026</v>
      </c>
      <c r="V1607" s="9" t="str">
        <f>"Q"&amp;ROUNDUP(MONTH(SalesDataTable[[#This Row],[Order Date]])/3,0)</f>
        <v>Q3</v>
      </c>
      <c r="W1607" s="6">
        <f>MONTH(SalesDataTable[[#This Row],[Order Date]])</f>
        <v>8</v>
      </c>
      <c r="X1607" s="9" t="str">
        <f>TEXT(SalesDataTable[[#This Row],[Order Date]],"mmm")</f>
        <v>Aug</v>
      </c>
    </row>
    <row r="1608" spans="1:24" ht="15.5">
      <c r="A1608" s="3">
        <v>390</v>
      </c>
      <c r="B1608" s="4">
        <v>46243</v>
      </c>
      <c r="C1608" s="12">
        <f>YEAR(SalesDataTable[[#This Row],[Order Date]])</f>
        <v>2026</v>
      </c>
      <c r="D1608" s="15" t="str">
        <f>"Q"&amp;ROUNDUP(MONTH(SalesDataTable[[#This Row],[Order Date]])/3,0)</f>
        <v>Q3</v>
      </c>
      <c r="E1608" s="12">
        <f>MONTH(SalesDataTable[[#This Row],[Order Date]])</f>
        <v>8</v>
      </c>
      <c r="F1608" s="12" t="str">
        <f>TEXT(SalesDataTable[[#This Row],[Order Date]], "mmm")</f>
        <v>Aug</v>
      </c>
      <c r="G1608" s="5" t="s">
        <v>11</v>
      </c>
      <c r="H1608" s="5" t="s">
        <v>25</v>
      </c>
      <c r="I1608" s="5" t="s">
        <v>19</v>
      </c>
      <c r="J1608" s="5" t="s">
        <v>13</v>
      </c>
      <c r="K1608" s="5" t="s">
        <v>9</v>
      </c>
      <c r="L1608" s="5" t="s">
        <v>10</v>
      </c>
      <c r="M1608" s="6">
        <v>1</v>
      </c>
      <c r="N1608" s="7">
        <v>93.41</v>
      </c>
      <c r="O1608" s="8">
        <v>0.05</v>
      </c>
      <c r="P1608" s="7">
        <v>44.7</v>
      </c>
      <c r="Q1608" s="7">
        <f t="shared" si="100"/>
        <v>88.739499999999992</v>
      </c>
      <c r="R1608" s="7">
        <f t="shared" si="101"/>
        <v>44.7</v>
      </c>
      <c r="S1608" s="7">
        <f t="shared" si="102"/>
        <v>44.03949999999999</v>
      </c>
      <c r="T1608" s="9">
        <f t="shared" si="103"/>
        <v>0.49627843294136198</v>
      </c>
      <c r="U1608" s="10">
        <f>YEAR(SalesDataTable[[#This Row],[Order Date]])</f>
        <v>2026</v>
      </c>
      <c r="V1608" s="9" t="str">
        <f>"Q"&amp;ROUNDUP(MONTH(SalesDataTable[[#This Row],[Order Date]])/3,0)</f>
        <v>Q3</v>
      </c>
      <c r="W1608" s="6">
        <f>MONTH(SalesDataTable[[#This Row],[Order Date]])</f>
        <v>8</v>
      </c>
      <c r="X1608" s="9" t="str">
        <f>TEXT(SalesDataTable[[#This Row],[Order Date]],"mmm")</f>
        <v>Aug</v>
      </c>
    </row>
    <row r="1609" spans="1:24" ht="15.5">
      <c r="A1609" s="3">
        <v>859</v>
      </c>
      <c r="B1609" s="4">
        <v>46243</v>
      </c>
      <c r="C1609" s="12">
        <f>YEAR(SalesDataTable[[#This Row],[Order Date]])</f>
        <v>2026</v>
      </c>
      <c r="D1609" s="15" t="str">
        <f>"Q"&amp;ROUNDUP(MONTH(SalesDataTable[[#This Row],[Order Date]])/3,0)</f>
        <v>Q3</v>
      </c>
      <c r="E1609" s="12">
        <f>MONTH(SalesDataTable[[#This Row],[Order Date]])</f>
        <v>8</v>
      </c>
      <c r="F1609" s="12" t="str">
        <f>TEXT(SalesDataTable[[#This Row],[Order Date]], "mmm")</f>
        <v>Aug</v>
      </c>
      <c r="G1609" s="5" t="s">
        <v>0</v>
      </c>
      <c r="H1609" s="5" t="s">
        <v>1</v>
      </c>
      <c r="I1609" s="5" t="s">
        <v>19</v>
      </c>
      <c r="J1609" s="5" t="s">
        <v>13</v>
      </c>
      <c r="K1609" s="5" t="s">
        <v>9</v>
      </c>
      <c r="L1609" s="5" t="s">
        <v>10</v>
      </c>
      <c r="M1609" s="6">
        <v>2</v>
      </c>
      <c r="N1609" s="7">
        <v>90.23</v>
      </c>
      <c r="O1609" s="8">
        <v>0</v>
      </c>
      <c r="P1609" s="7">
        <v>44.22</v>
      </c>
      <c r="Q1609" s="7">
        <f t="shared" si="100"/>
        <v>180.46</v>
      </c>
      <c r="R1609" s="7">
        <f t="shared" si="101"/>
        <v>88.44</v>
      </c>
      <c r="S1609" s="7">
        <f t="shared" si="102"/>
        <v>92.02000000000001</v>
      </c>
      <c r="T1609" s="9">
        <f t="shared" si="103"/>
        <v>0.50991909564446414</v>
      </c>
      <c r="U1609" s="10">
        <f>YEAR(SalesDataTable[[#This Row],[Order Date]])</f>
        <v>2026</v>
      </c>
      <c r="V1609" s="9" t="str">
        <f>"Q"&amp;ROUNDUP(MONTH(SalesDataTable[[#This Row],[Order Date]])/3,0)</f>
        <v>Q3</v>
      </c>
      <c r="W1609" s="6">
        <f>MONTH(SalesDataTable[[#This Row],[Order Date]])</f>
        <v>8</v>
      </c>
      <c r="X1609" s="9" t="str">
        <f>TEXT(SalesDataTable[[#This Row],[Order Date]],"mmm")</f>
        <v>Aug</v>
      </c>
    </row>
    <row r="1610" spans="1:24" ht="15.5">
      <c r="A1610" s="3">
        <v>1468</v>
      </c>
      <c r="B1610" s="4">
        <v>46243</v>
      </c>
      <c r="C1610" s="12">
        <f>YEAR(SalesDataTable[[#This Row],[Order Date]])</f>
        <v>2026</v>
      </c>
      <c r="D1610" s="15" t="str">
        <f>"Q"&amp;ROUNDUP(MONTH(SalesDataTable[[#This Row],[Order Date]])/3,0)</f>
        <v>Q3</v>
      </c>
      <c r="E1610" s="12">
        <f>MONTH(SalesDataTable[[#This Row],[Order Date]])</f>
        <v>8</v>
      </c>
      <c r="F1610" s="12" t="str">
        <f>TEXT(SalesDataTable[[#This Row],[Order Date]], "mmm")</f>
        <v>Aug</v>
      </c>
      <c r="G1610" s="5" t="s">
        <v>6</v>
      </c>
      <c r="H1610" s="5" t="s">
        <v>41</v>
      </c>
      <c r="I1610" s="5" t="s">
        <v>19</v>
      </c>
      <c r="J1610" s="5" t="s">
        <v>3</v>
      </c>
      <c r="K1610" s="5" t="s">
        <v>4</v>
      </c>
      <c r="L1610" s="5" t="s">
        <v>22</v>
      </c>
      <c r="M1610" s="6">
        <v>1</v>
      </c>
      <c r="N1610" s="7">
        <v>51.75</v>
      </c>
      <c r="O1610" s="8">
        <v>0</v>
      </c>
      <c r="P1610" s="7">
        <v>22.36</v>
      </c>
      <c r="Q1610" s="7">
        <f t="shared" si="100"/>
        <v>51.75</v>
      </c>
      <c r="R1610" s="7">
        <f t="shared" si="101"/>
        <v>22.36</v>
      </c>
      <c r="S1610" s="7">
        <f t="shared" si="102"/>
        <v>29.39</v>
      </c>
      <c r="T1610" s="9">
        <f t="shared" si="103"/>
        <v>0.56792270531400968</v>
      </c>
      <c r="U1610" s="10">
        <f>YEAR(SalesDataTable[[#This Row],[Order Date]])</f>
        <v>2026</v>
      </c>
      <c r="V1610" s="9" t="str">
        <f>"Q"&amp;ROUNDUP(MONTH(SalesDataTable[[#This Row],[Order Date]])/3,0)</f>
        <v>Q3</v>
      </c>
      <c r="W1610" s="6">
        <f>MONTH(SalesDataTable[[#This Row],[Order Date]])</f>
        <v>8</v>
      </c>
      <c r="X1610" s="9" t="str">
        <f>TEXT(SalesDataTable[[#This Row],[Order Date]],"mmm")</f>
        <v>Aug</v>
      </c>
    </row>
    <row r="1611" spans="1:24" ht="15.5">
      <c r="A1611" s="3">
        <v>2356</v>
      </c>
      <c r="B1611" s="4">
        <v>46243</v>
      </c>
      <c r="C1611" s="12">
        <f>YEAR(SalesDataTable[[#This Row],[Order Date]])</f>
        <v>2026</v>
      </c>
      <c r="D1611" s="15" t="str">
        <f>"Q"&amp;ROUNDUP(MONTH(SalesDataTable[[#This Row],[Order Date]])/3,0)</f>
        <v>Q3</v>
      </c>
      <c r="E1611" s="12">
        <f>MONTH(SalesDataTable[[#This Row],[Order Date]])</f>
        <v>8</v>
      </c>
      <c r="F1611" s="12" t="str">
        <f>TEXT(SalesDataTable[[#This Row],[Order Date]], "mmm")</f>
        <v>Aug</v>
      </c>
      <c r="G1611" s="5" t="s">
        <v>20</v>
      </c>
      <c r="H1611" s="5" t="s">
        <v>47</v>
      </c>
      <c r="I1611" s="5" t="s">
        <v>19</v>
      </c>
      <c r="J1611" s="5" t="s">
        <v>13</v>
      </c>
      <c r="K1611" s="5" t="s">
        <v>4</v>
      </c>
      <c r="L1611" s="5" t="s">
        <v>30</v>
      </c>
      <c r="M1611" s="6">
        <v>3</v>
      </c>
      <c r="N1611" s="7">
        <v>102.91</v>
      </c>
      <c r="O1611" s="8">
        <v>0.1</v>
      </c>
      <c r="P1611" s="7">
        <v>50.23</v>
      </c>
      <c r="Q1611" s="7">
        <f t="shared" si="100"/>
        <v>277.85700000000003</v>
      </c>
      <c r="R1611" s="7">
        <f t="shared" si="101"/>
        <v>150.69</v>
      </c>
      <c r="S1611" s="7">
        <f t="shared" si="102"/>
        <v>127.16700000000003</v>
      </c>
      <c r="T1611" s="9">
        <f t="shared" si="103"/>
        <v>0.45767067232425318</v>
      </c>
      <c r="U1611" s="10">
        <f>YEAR(SalesDataTable[[#This Row],[Order Date]])</f>
        <v>2026</v>
      </c>
      <c r="V1611" s="9" t="str">
        <f>"Q"&amp;ROUNDUP(MONTH(SalesDataTable[[#This Row],[Order Date]])/3,0)</f>
        <v>Q3</v>
      </c>
      <c r="W1611" s="6">
        <f>MONTH(SalesDataTable[[#This Row],[Order Date]])</f>
        <v>8</v>
      </c>
      <c r="X1611" s="9" t="str">
        <f>TEXT(SalesDataTable[[#This Row],[Order Date]],"mmm")</f>
        <v>Aug</v>
      </c>
    </row>
    <row r="1612" spans="1:24" ht="15.5">
      <c r="A1612" s="3">
        <v>3556</v>
      </c>
      <c r="B1612" s="4">
        <v>46243</v>
      </c>
      <c r="C1612" s="12">
        <f>YEAR(SalesDataTable[[#This Row],[Order Date]])</f>
        <v>2026</v>
      </c>
      <c r="D1612" s="15" t="str">
        <f>"Q"&amp;ROUNDUP(MONTH(SalesDataTable[[#This Row],[Order Date]])/3,0)</f>
        <v>Q3</v>
      </c>
      <c r="E1612" s="12">
        <f>MONTH(SalesDataTable[[#This Row],[Order Date]])</f>
        <v>8</v>
      </c>
      <c r="F1612" s="12" t="str">
        <f>TEXT(SalesDataTable[[#This Row],[Order Date]], "mmm")</f>
        <v>Aug</v>
      </c>
      <c r="G1612" s="5" t="s">
        <v>11</v>
      </c>
      <c r="H1612" s="5" t="s">
        <v>52</v>
      </c>
      <c r="I1612" s="5" t="s">
        <v>2</v>
      </c>
      <c r="J1612" s="5" t="s">
        <v>13</v>
      </c>
      <c r="K1612" s="5" t="s">
        <v>4</v>
      </c>
      <c r="L1612" s="5" t="s">
        <v>5</v>
      </c>
      <c r="M1612" s="6">
        <v>4</v>
      </c>
      <c r="N1612" s="7">
        <v>82.63</v>
      </c>
      <c r="O1612" s="8">
        <v>0.1</v>
      </c>
      <c r="P1612" s="7">
        <v>43.78</v>
      </c>
      <c r="Q1612" s="7">
        <f t="shared" si="100"/>
        <v>297.46800000000002</v>
      </c>
      <c r="R1612" s="7">
        <f t="shared" si="101"/>
        <v>175.12</v>
      </c>
      <c r="S1612" s="7">
        <f t="shared" si="102"/>
        <v>122.34800000000001</v>
      </c>
      <c r="T1612" s="9">
        <f t="shared" si="103"/>
        <v>0.41129802197211129</v>
      </c>
      <c r="U1612" s="10">
        <f>YEAR(SalesDataTable[[#This Row],[Order Date]])</f>
        <v>2026</v>
      </c>
      <c r="V1612" s="9" t="str">
        <f>"Q"&amp;ROUNDUP(MONTH(SalesDataTable[[#This Row],[Order Date]])/3,0)</f>
        <v>Q3</v>
      </c>
      <c r="W1612" s="6">
        <f>MONTH(SalesDataTable[[#This Row],[Order Date]])</f>
        <v>8</v>
      </c>
      <c r="X1612" s="9" t="str">
        <f>TEXT(SalesDataTable[[#This Row],[Order Date]],"mmm")</f>
        <v>Aug</v>
      </c>
    </row>
    <row r="1613" spans="1:24" ht="15.5">
      <c r="A1613" s="3">
        <v>925</v>
      </c>
      <c r="B1613" s="4">
        <v>46244</v>
      </c>
      <c r="C1613" s="12">
        <f>YEAR(SalesDataTable[[#This Row],[Order Date]])</f>
        <v>2026</v>
      </c>
      <c r="D1613" s="15" t="str">
        <f>"Q"&amp;ROUNDUP(MONTH(SalesDataTable[[#This Row],[Order Date]])/3,0)</f>
        <v>Q3</v>
      </c>
      <c r="E1613" s="12">
        <f>MONTH(SalesDataTable[[#This Row],[Order Date]])</f>
        <v>8</v>
      </c>
      <c r="F1613" s="12" t="str">
        <f>TEXT(SalesDataTable[[#This Row],[Order Date]], "mmm")</f>
        <v>Aug</v>
      </c>
      <c r="G1613" s="5" t="s">
        <v>0</v>
      </c>
      <c r="H1613" s="5" t="s">
        <v>1</v>
      </c>
      <c r="I1613" s="5" t="s">
        <v>19</v>
      </c>
      <c r="J1613" s="5" t="s">
        <v>3</v>
      </c>
      <c r="K1613" s="5" t="s">
        <v>23</v>
      </c>
      <c r="L1613" s="5" t="s">
        <v>29</v>
      </c>
      <c r="M1613" s="6">
        <v>1</v>
      </c>
      <c r="N1613" s="7">
        <v>196.39</v>
      </c>
      <c r="O1613" s="8">
        <v>0</v>
      </c>
      <c r="P1613" s="7">
        <v>102.92</v>
      </c>
      <c r="Q1613" s="7">
        <f t="shared" si="100"/>
        <v>196.39</v>
      </c>
      <c r="R1613" s="7">
        <f t="shared" si="101"/>
        <v>102.92</v>
      </c>
      <c r="S1613" s="7">
        <f t="shared" si="102"/>
        <v>93.469999999999985</v>
      </c>
      <c r="T1613" s="9">
        <f t="shared" si="103"/>
        <v>0.47594073017974436</v>
      </c>
      <c r="U1613" s="10">
        <f>YEAR(SalesDataTable[[#This Row],[Order Date]])</f>
        <v>2026</v>
      </c>
      <c r="V1613" s="9" t="str">
        <f>"Q"&amp;ROUNDUP(MONTH(SalesDataTable[[#This Row],[Order Date]])/3,0)</f>
        <v>Q3</v>
      </c>
      <c r="W1613" s="6">
        <f>MONTH(SalesDataTable[[#This Row],[Order Date]])</f>
        <v>8</v>
      </c>
      <c r="X1613" s="9" t="str">
        <f>TEXT(SalesDataTable[[#This Row],[Order Date]],"mmm")</f>
        <v>Aug</v>
      </c>
    </row>
    <row r="1614" spans="1:24" ht="15.5">
      <c r="A1614" s="3">
        <v>1563</v>
      </c>
      <c r="B1614" s="4">
        <v>46244</v>
      </c>
      <c r="C1614" s="12">
        <f>YEAR(SalesDataTable[[#This Row],[Order Date]])</f>
        <v>2026</v>
      </c>
      <c r="D1614" s="15" t="str">
        <f>"Q"&amp;ROUNDUP(MONTH(SalesDataTable[[#This Row],[Order Date]])/3,0)</f>
        <v>Q3</v>
      </c>
      <c r="E1614" s="12">
        <f>MONTH(SalesDataTable[[#This Row],[Order Date]])</f>
        <v>8</v>
      </c>
      <c r="F1614" s="12" t="str">
        <f>TEXT(SalesDataTable[[#This Row],[Order Date]], "mmm")</f>
        <v>Aug</v>
      </c>
      <c r="G1614" s="5" t="s">
        <v>11</v>
      </c>
      <c r="H1614" s="5" t="s">
        <v>39</v>
      </c>
      <c r="I1614" s="5" t="s">
        <v>28</v>
      </c>
      <c r="J1614" s="5" t="s">
        <v>16</v>
      </c>
      <c r="K1614" s="5" t="s">
        <v>14</v>
      </c>
      <c r="L1614" s="5" t="s">
        <v>15</v>
      </c>
      <c r="M1614" s="6">
        <v>2</v>
      </c>
      <c r="N1614" s="7">
        <v>36.25</v>
      </c>
      <c r="O1614" s="8">
        <v>0</v>
      </c>
      <c r="P1614" s="7">
        <v>13.77</v>
      </c>
      <c r="Q1614" s="7">
        <f t="shared" si="100"/>
        <v>72.5</v>
      </c>
      <c r="R1614" s="7">
        <f t="shared" si="101"/>
        <v>27.54</v>
      </c>
      <c r="S1614" s="7">
        <f t="shared" si="102"/>
        <v>44.96</v>
      </c>
      <c r="T1614" s="9">
        <f t="shared" si="103"/>
        <v>0.62013793103448278</v>
      </c>
      <c r="U1614" s="10">
        <f>YEAR(SalesDataTable[[#This Row],[Order Date]])</f>
        <v>2026</v>
      </c>
      <c r="V1614" s="9" t="str">
        <f>"Q"&amp;ROUNDUP(MONTH(SalesDataTable[[#This Row],[Order Date]])/3,0)</f>
        <v>Q3</v>
      </c>
      <c r="W1614" s="6">
        <f>MONTH(SalesDataTable[[#This Row],[Order Date]])</f>
        <v>8</v>
      </c>
      <c r="X1614" s="9" t="str">
        <f>TEXT(SalesDataTable[[#This Row],[Order Date]],"mmm")</f>
        <v>Aug</v>
      </c>
    </row>
    <row r="1615" spans="1:24" ht="15.5">
      <c r="A1615" s="3">
        <v>1634</v>
      </c>
      <c r="B1615" s="4">
        <v>46244</v>
      </c>
      <c r="C1615" s="12">
        <f>YEAR(SalesDataTable[[#This Row],[Order Date]])</f>
        <v>2026</v>
      </c>
      <c r="D1615" s="15" t="str">
        <f>"Q"&amp;ROUNDUP(MONTH(SalesDataTable[[#This Row],[Order Date]])/3,0)</f>
        <v>Q3</v>
      </c>
      <c r="E1615" s="12">
        <f>MONTH(SalesDataTable[[#This Row],[Order Date]])</f>
        <v>8</v>
      </c>
      <c r="F1615" s="12" t="str">
        <f>TEXT(SalesDataTable[[#This Row],[Order Date]], "mmm")</f>
        <v>Aug</v>
      </c>
      <c r="G1615" s="5" t="s">
        <v>6</v>
      </c>
      <c r="H1615" s="5" t="s">
        <v>7</v>
      </c>
      <c r="I1615" s="5" t="s">
        <v>19</v>
      </c>
      <c r="J1615" s="5" t="s">
        <v>3</v>
      </c>
      <c r="K1615" s="5" t="s">
        <v>23</v>
      </c>
      <c r="L1615" s="5" t="s">
        <v>29</v>
      </c>
      <c r="M1615" s="6">
        <v>2</v>
      </c>
      <c r="N1615" s="7">
        <v>199.85</v>
      </c>
      <c r="O1615" s="8">
        <v>0.05</v>
      </c>
      <c r="P1615" s="7">
        <v>104.34</v>
      </c>
      <c r="Q1615" s="7">
        <f t="shared" si="100"/>
        <v>379.71499999999997</v>
      </c>
      <c r="R1615" s="7">
        <f t="shared" si="101"/>
        <v>208.68</v>
      </c>
      <c r="S1615" s="7">
        <f t="shared" si="102"/>
        <v>171.03499999999997</v>
      </c>
      <c r="T1615" s="9">
        <f t="shared" si="103"/>
        <v>0.45042992770893953</v>
      </c>
      <c r="U1615" s="10">
        <f>YEAR(SalesDataTable[[#This Row],[Order Date]])</f>
        <v>2026</v>
      </c>
      <c r="V1615" s="9" t="str">
        <f>"Q"&amp;ROUNDUP(MONTH(SalesDataTable[[#This Row],[Order Date]])/3,0)</f>
        <v>Q3</v>
      </c>
      <c r="W1615" s="6">
        <f>MONTH(SalesDataTable[[#This Row],[Order Date]])</f>
        <v>8</v>
      </c>
      <c r="X1615" s="9" t="str">
        <f>TEXT(SalesDataTable[[#This Row],[Order Date]],"mmm")</f>
        <v>Aug</v>
      </c>
    </row>
    <row r="1616" spans="1:24" ht="15.5">
      <c r="A1616" s="3">
        <v>2187</v>
      </c>
      <c r="B1616" s="4">
        <v>46244</v>
      </c>
      <c r="C1616" s="12">
        <f>YEAR(SalesDataTable[[#This Row],[Order Date]])</f>
        <v>2026</v>
      </c>
      <c r="D1616" s="15" t="str">
        <f>"Q"&amp;ROUNDUP(MONTH(SalesDataTable[[#This Row],[Order Date]])/3,0)</f>
        <v>Q3</v>
      </c>
      <c r="E1616" s="12">
        <f>MONTH(SalesDataTable[[#This Row],[Order Date]])</f>
        <v>8</v>
      </c>
      <c r="F1616" s="12" t="str">
        <f>TEXT(SalesDataTable[[#This Row],[Order Date]], "mmm")</f>
        <v>Aug</v>
      </c>
      <c r="G1616" s="5" t="s">
        <v>11</v>
      </c>
      <c r="H1616" s="5" t="s">
        <v>12</v>
      </c>
      <c r="I1616" s="5" t="s">
        <v>19</v>
      </c>
      <c r="J1616" s="5" t="s">
        <v>13</v>
      </c>
      <c r="K1616" s="5" t="s">
        <v>14</v>
      </c>
      <c r="L1616" s="5" t="s">
        <v>32</v>
      </c>
      <c r="M1616" s="6">
        <v>1</v>
      </c>
      <c r="N1616" s="7">
        <v>46.32</v>
      </c>
      <c r="O1616" s="8">
        <v>0.05</v>
      </c>
      <c r="P1616" s="7">
        <v>18.34</v>
      </c>
      <c r="Q1616" s="7">
        <f t="shared" si="100"/>
        <v>44.003999999999998</v>
      </c>
      <c r="R1616" s="7">
        <f t="shared" si="101"/>
        <v>18.34</v>
      </c>
      <c r="S1616" s="7">
        <f t="shared" si="102"/>
        <v>25.663999999999998</v>
      </c>
      <c r="T1616" s="9">
        <f t="shared" si="103"/>
        <v>0.58321970729933637</v>
      </c>
      <c r="U1616" s="10">
        <f>YEAR(SalesDataTable[[#This Row],[Order Date]])</f>
        <v>2026</v>
      </c>
      <c r="V1616" s="9" t="str">
        <f>"Q"&amp;ROUNDUP(MONTH(SalesDataTable[[#This Row],[Order Date]])/3,0)</f>
        <v>Q3</v>
      </c>
      <c r="W1616" s="6">
        <f>MONTH(SalesDataTable[[#This Row],[Order Date]])</f>
        <v>8</v>
      </c>
      <c r="X1616" s="9" t="str">
        <f>TEXT(SalesDataTable[[#This Row],[Order Date]],"mmm")</f>
        <v>Aug</v>
      </c>
    </row>
    <row r="1617" spans="1:24" ht="15.5">
      <c r="A1617" s="3">
        <v>2773</v>
      </c>
      <c r="B1617" s="4">
        <v>46244</v>
      </c>
      <c r="C1617" s="12">
        <f>YEAR(SalesDataTable[[#This Row],[Order Date]])</f>
        <v>2026</v>
      </c>
      <c r="D1617" s="15" t="str">
        <f>"Q"&amp;ROUNDUP(MONTH(SalesDataTable[[#This Row],[Order Date]])/3,0)</f>
        <v>Q3</v>
      </c>
      <c r="E1617" s="12">
        <f>MONTH(SalesDataTable[[#This Row],[Order Date]])</f>
        <v>8</v>
      </c>
      <c r="F1617" s="12" t="str">
        <f>TEXT(SalesDataTable[[#This Row],[Order Date]], "mmm")</f>
        <v>Aug</v>
      </c>
      <c r="G1617" s="5" t="s">
        <v>6</v>
      </c>
      <c r="H1617" s="5" t="s">
        <v>49</v>
      </c>
      <c r="I1617" s="5" t="s">
        <v>2</v>
      </c>
      <c r="J1617" s="5" t="s">
        <v>13</v>
      </c>
      <c r="K1617" s="5" t="s">
        <v>9</v>
      </c>
      <c r="L1617" s="5" t="s">
        <v>37</v>
      </c>
      <c r="M1617" s="6">
        <v>4</v>
      </c>
      <c r="N1617" s="7">
        <v>151.06</v>
      </c>
      <c r="O1617" s="8">
        <v>0</v>
      </c>
      <c r="P1617" s="7">
        <v>77.67</v>
      </c>
      <c r="Q1617" s="7">
        <f t="shared" si="100"/>
        <v>604.24</v>
      </c>
      <c r="R1617" s="7">
        <f t="shared" si="101"/>
        <v>310.68</v>
      </c>
      <c r="S1617" s="7">
        <f t="shared" si="102"/>
        <v>293.56</v>
      </c>
      <c r="T1617" s="9">
        <f t="shared" si="103"/>
        <v>0.48583344366476894</v>
      </c>
      <c r="U1617" s="10">
        <f>YEAR(SalesDataTable[[#This Row],[Order Date]])</f>
        <v>2026</v>
      </c>
      <c r="V1617" s="9" t="str">
        <f>"Q"&amp;ROUNDUP(MONTH(SalesDataTable[[#This Row],[Order Date]])/3,0)</f>
        <v>Q3</v>
      </c>
      <c r="W1617" s="6">
        <f>MONTH(SalesDataTable[[#This Row],[Order Date]])</f>
        <v>8</v>
      </c>
      <c r="X1617" s="9" t="str">
        <f>TEXT(SalesDataTable[[#This Row],[Order Date]],"mmm")</f>
        <v>Aug</v>
      </c>
    </row>
    <row r="1618" spans="1:24" ht="15.5">
      <c r="A1618" s="3">
        <v>5040</v>
      </c>
      <c r="B1618" s="4">
        <v>46244</v>
      </c>
      <c r="C1618" s="12">
        <f>YEAR(SalesDataTable[[#This Row],[Order Date]])</f>
        <v>2026</v>
      </c>
      <c r="D1618" s="15" t="str">
        <f>"Q"&amp;ROUNDUP(MONTH(SalesDataTable[[#This Row],[Order Date]])/3,0)</f>
        <v>Q3</v>
      </c>
      <c r="E1618" s="12">
        <f>MONTH(SalesDataTable[[#This Row],[Order Date]])</f>
        <v>8</v>
      </c>
      <c r="F1618" s="12" t="str">
        <f>TEXT(SalesDataTable[[#This Row],[Order Date]], "mmm")</f>
        <v>Aug</v>
      </c>
      <c r="G1618" s="5" t="s">
        <v>20</v>
      </c>
      <c r="H1618" s="5" t="s">
        <v>31</v>
      </c>
      <c r="I1618" s="5" t="s">
        <v>2</v>
      </c>
      <c r="J1618" s="5" t="s">
        <v>3</v>
      </c>
      <c r="K1618" s="5" t="s">
        <v>9</v>
      </c>
      <c r="L1618" s="5" t="s">
        <v>46</v>
      </c>
      <c r="M1618" s="6">
        <v>1</v>
      </c>
      <c r="N1618" s="7">
        <v>72.39</v>
      </c>
      <c r="O1618" s="8">
        <v>0.1</v>
      </c>
      <c r="P1618" s="7">
        <v>31.64</v>
      </c>
      <c r="Q1618" s="7">
        <f t="shared" si="100"/>
        <v>65.150999999999996</v>
      </c>
      <c r="R1618" s="7">
        <f t="shared" si="101"/>
        <v>31.64</v>
      </c>
      <c r="S1618" s="7">
        <f t="shared" si="102"/>
        <v>33.510999999999996</v>
      </c>
      <c r="T1618" s="9">
        <f t="shared" si="103"/>
        <v>0.51435895074519189</v>
      </c>
      <c r="U1618" s="10">
        <f>YEAR(SalesDataTable[[#This Row],[Order Date]])</f>
        <v>2026</v>
      </c>
      <c r="V1618" s="9" t="str">
        <f>"Q"&amp;ROUNDUP(MONTH(SalesDataTable[[#This Row],[Order Date]])/3,0)</f>
        <v>Q3</v>
      </c>
      <c r="W1618" s="6">
        <f>MONTH(SalesDataTable[[#This Row],[Order Date]])</f>
        <v>8</v>
      </c>
      <c r="X1618" s="9" t="str">
        <f>TEXT(SalesDataTable[[#This Row],[Order Date]],"mmm")</f>
        <v>Aug</v>
      </c>
    </row>
    <row r="1619" spans="1:24" ht="15.5">
      <c r="A1619" s="3">
        <v>415</v>
      </c>
      <c r="B1619" s="4">
        <v>46245</v>
      </c>
      <c r="C1619" s="12">
        <f>YEAR(SalesDataTable[[#This Row],[Order Date]])</f>
        <v>2026</v>
      </c>
      <c r="D1619" s="15" t="str">
        <f>"Q"&amp;ROUNDUP(MONTH(SalesDataTable[[#This Row],[Order Date]])/3,0)</f>
        <v>Q3</v>
      </c>
      <c r="E1619" s="12">
        <f>MONTH(SalesDataTable[[#This Row],[Order Date]])</f>
        <v>8</v>
      </c>
      <c r="F1619" s="12" t="str">
        <f>TEXT(SalesDataTable[[#This Row],[Order Date]], "mmm")</f>
        <v>Aug</v>
      </c>
      <c r="G1619" s="5" t="s">
        <v>0</v>
      </c>
      <c r="H1619" s="5" t="s">
        <v>36</v>
      </c>
      <c r="I1619" s="5" t="s">
        <v>19</v>
      </c>
      <c r="J1619" s="5" t="s">
        <v>3</v>
      </c>
      <c r="K1619" s="5" t="s">
        <v>9</v>
      </c>
      <c r="L1619" s="5" t="s">
        <v>46</v>
      </c>
      <c r="M1619" s="6">
        <v>1</v>
      </c>
      <c r="N1619" s="7">
        <v>72.650000000000006</v>
      </c>
      <c r="O1619" s="8">
        <v>0</v>
      </c>
      <c r="P1619" s="7">
        <v>31.72</v>
      </c>
      <c r="Q1619" s="7">
        <f t="shared" si="100"/>
        <v>72.650000000000006</v>
      </c>
      <c r="R1619" s="7">
        <f t="shared" si="101"/>
        <v>31.72</v>
      </c>
      <c r="S1619" s="7">
        <f t="shared" si="102"/>
        <v>40.930000000000007</v>
      </c>
      <c r="T1619" s="9">
        <f t="shared" si="103"/>
        <v>0.56338609772883697</v>
      </c>
      <c r="U1619" s="10">
        <f>YEAR(SalesDataTable[[#This Row],[Order Date]])</f>
        <v>2026</v>
      </c>
      <c r="V1619" s="9" t="str">
        <f>"Q"&amp;ROUNDUP(MONTH(SalesDataTable[[#This Row],[Order Date]])/3,0)</f>
        <v>Q3</v>
      </c>
      <c r="W1619" s="6">
        <f>MONTH(SalesDataTable[[#This Row],[Order Date]])</f>
        <v>8</v>
      </c>
      <c r="X1619" s="9" t="str">
        <f>TEXT(SalesDataTable[[#This Row],[Order Date]],"mmm")</f>
        <v>Aug</v>
      </c>
    </row>
    <row r="1620" spans="1:24" ht="15.5">
      <c r="A1620" s="3">
        <v>1111</v>
      </c>
      <c r="B1620" s="4">
        <v>46245</v>
      </c>
      <c r="C1620" s="12">
        <f>YEAR(SalesDataTable[[#This Row],[Order Date]])</f>
        <v>2026</v>
      </c>
      <c r="D1620" s="15" t="str">
        <f>"Q"&amp;ROUNDUP(MONTH(SalesDataTable[[#This Row],[Order Date]])/3,0)</f>
        <v>Q3</v>
      </c>
      <c r="E1620" s="12">
        <f>MONTH(SalesDataTable[[#This Row],[Order Date]])</f>
        <v>8</v>
      </c>
      <c r="F1620" s="12" t="str">
        <f>TEXT(SalesDataTable[[#This Row],[Order Date]], "mmm")</f>
        <v>Aug</v>
      </c>
      <c r="G1620" s="5" t="s">
        <v>20</v>
      </c>
      <c r="H1620" s="5" t="s">
        <v>47</v>
      </c>
      <c r="I1620" s="5" t="s">
        <v>2</v>
      </c>
      <c r="J1620" s="5" t="s">
        <v>13</v>
      </c>
      <c r="K1620" s="5" t="s">
        <v>23</v>
      </c>
      <c r="L1620" s="5" t="s">
        <v>29</v>
      </c>
      <c r="M1620" s="6">
        <v>1</v>
      </c>
      <c r="N1620" s="7">
        <v>198.44</v>
      </c>
      <c r="O1620" s="8">
        <v>0</v>
      </c>
      <c r="P1620" s="7">
        <v>106.79</v>
      </c>
      <c r="Q1620" s="7">
        <f t="shared" si="100"/>
        <v>198.44</v>
      </c>
      <c r="R1620" s="7">
        <f t="shared" si="101"/>
        <v>106.79</v>
      </c>
      <c r="S1620" s="7">
        <f t="shared" si="102"/>
        <v>91.649999999999991</v>
      </c>
      <c r="T1620" s="9">
        <f t="shared" si="103"/>
        <v>0.46185244910300338</v>
      </c>
      <c r="U1620" s="10">
        <f>YEAR(SalesDataTable[[#This Row],[Order Date]])</f>
        <v>2026</v>
      </c>
      <c r="V1620" s="9" t="str">
        <f>"Q"&amp;ROUNDUP(MONTH(SalesDataTable[[#This Row],[Order Date]])/3,0)</f>
        <v>Q3</v>
      </c>
      <c r="W1620" s="6">
        <f>MONTH(SalesDataTable[[#This Row],[Order Date]])</f>
        <v>8</v>
      </c>
      <c r="X1620" s="9" t="str">
        <f>TEXT(SalesDataTable[[#This Row],[Order Date]],"mmm")</f>
        <v>Aug</v>
      </c>
    </row>
    <row r="1621" spans="1:24" ht="15.5">
      <c r="A1621" s="3">
        <v>1243</v>
      </c>
      <c r="B1621" s="4">
        <v>46245</v>
      </c>
      <c r="C1621" s="12">
        <f>YEAR(SalesDataTable[[#This Row],[Order Date]])</f>
        <v>2026</v>
      </c>
      <c r="D1621" s="15" t="str">
        <f>"Q"&amp;ROUNDUP(MONTH(SalesDataTable[[#This Row],[Order Date]])/3,0)</f>
        <v>Q3</v>
      </c>
      <c r="E1621" s="12">
        <f>MONTH(SalesDataTable[[#This Row],[Order Date]])</f>
        <v>8</v>
      </c>
      <c r="F1621" s="12" t="str">
        <f>TEXT(SalesDataTable[[#This Row],[Order Date]], "mmm")</f>
        <v>Aug</v>
      </c>
      <c r="G1621" s="5" t="s">
        <v>11</v>
      </c>
      <c r="H1621" s="5" t="s">
        <v>52</v>
      </c>
      <c r="I1621" s="5" t="s">
        <v>2</v>
      </c>
      <c r="J1621" s="5" t="s">
        <v>3</v>
      </c>
      <c r="K1621" s="5" t="s">
        <v>23</v>
      </c>
      <c r="L1621" s="5" t="s">
        <v>29</v>
      </c>
      <c r="M1621" s="6">
        <v>1</v>
      </c>
      <c r="N1621" s="7">
        <v>193.67</v>
      </c>
      <c r="O1621" s="8">
        <v>0</v>
      </c>
      <c r="P1621" s="7">
        <v>103.79</v>
      </c>
      <c r="Q1621" s="7">
        <f t="shared" si="100"/>
        <v>193.67</v>
      </c>
      <c r="R1621" s="7">
        <f t="shared" si="101"/>
        <v>103.79</v>
      </c>
      <c r="S1621" s="7">
        <f t="shared" si="102"/>
        <v>89.879999999999981</v>
      </c>
      <c r="T1621" s="9">
        <f t="shared" si="103"/>
        <v>0.46408839779005517</v>
      </c>
      <c r="U1621" s="10">
        <f>YEAR(SalesDataTable[[#This Row],[Order Date]])</f>
        <v>2026</v>
      </c>
      <c r="V1621" s="9" t="str">
        <f>"Q"&amp;ROUNDUP(MONTH(SalesDataTable[[#This Row],[Order Date]])/3,0)</f>
        <v>Q3</v>
      </c>
      <c r="W1621" s="6">
        <f>MONTH(SalesDataTable[[#This Row],[Order Date]])</f>
        <v>8</v>
      </c>
      <c r="X1621" s="9" t="str">
        <f>TEXT(SalesDataTable[[#This Row],[Order Date]],"mmm")</f>
        <v>Aug</v>
      </c>
    </row>
    <row r="1622" spans="1:24" ht="15.5">
      <c r="A1622" s="3">
        <v>1326</v>
      </c>
      <c r="B1622" s="4">
        <v>46245</v>
      </c>
      <c r="C1622" s="12">
        <f>YEAR(SalesDataTable[[#This Row],[Order Date]])</f>
        <v>2026</v>
      </c>
      <c r="D1622" s="15" t="str">
        <f>"Q"&amp;ROUNDUP(MONTH(SalesDataTable[[#This Row],[Order Date]])/3,0)</f>
        <v>Q3</v>
      </c>
      <c r="E1622" s="12">
        <f>MONTH(SalesDataTable[[#This Row],[Order Date]])</f>
        <v>8</v>
      </c>
      <c r="F1622" s="12" t="str">
        <f>TEXT(SalesDataTable[[#This Row],[Order Date]], "mmm")</f>
        <v>Aug</v>
      </c>
      <c r="G1622" s="5" t="s">
        <v>20</v>
      </c>
      <c r="H1622" s="5" t="s">
        <v>33</v>
      </c>
      <c r="I1622" s="5" t="s">
        <v>2</v>
      </c>
      <c r="J1622" s="5" t="s">
        <v>3</v>
      </c>
      <c r="K1622" s="5" t="s">
        <v>14</v>
      </c>
      <c r="L1622" s="5" t="s">
        <v>48</v>
      </c>
      <c r="M1622" s="6">
        <v>5</v>
      </c>
      <c r="N1622" s="7">
        <v>166.03</v>
      </c>
      <c r="O1622" s="8">
        <v>0</v>
      </c>
      <c r="P1622" s="7">
        <v>87.46</v>
      </c>
      <c r="Q1622" s="7">
        <f t="shared" si="100"/>
        <v>830.15</v>
      </c>
      <c r="R1622" s="7">
        <f t="shared" si="101"/>
        <v>437.29999999999995</v>
      </c>
      <c r="S1622" s="7">
        <f t="shared" si="102"/>
        <v>392.85</v>
      </c>
      <c r="T1622" s="9">
        <f t="shared" si="103"/>
        <v>0.47322772992832624</v>
      </c>
      <c r="U1622" s="10">
        <f>YEAR(SalesDataTable[[#This Row],[Order Date]])</f>
        <v>2026</v>
      </c>
      <c r="V1622" s="9" t="str">
        <f>"Q"&amp;ROUNDUP(MONTH(SalesDataTable[[#This Row],[Order Date]])/3,0)</f>
        <v>Q3</v>
      </c>
      <c r="W1622" s="6">
        <f>MONTH(SalesDataTable[[#This Row],[Order Date]])</f>
        <v>8</v>
      </c>
      <c r="X1622" s="9" t="str">
        <f>TEXT(SalesDataTable[[#This Row],[Order Date]],"mmm")</f>
        <v>Aug</v>
      </c>
    </row>
    <row r="1623" spans="1:24" ht="15.5">
      <c r="A1623" s="3">
        <v>1682</v>
      </c>
      <c r="B1623" s="4">
        <v>46245</v>
      </c>
      <c r="C1623" s="12">
        <f>YEAR(SalesDataTable[[#This Row],[Order Date]])</f>
        <v>2026</v>
      </c>
      <c r="D1623" s="15" t="str">
        <f>"Q"&amp;ROUNDUP(MONTH(SalesDataTable[[#This Row],[Order Date]])/3,0)</f>
        <v>Q3</v>
      </c>
      <c r="E1623" s="12">
        <f>MONTH(SalesDataTable[[#This Row],[Order Date]])</f>
        <v>8</v>
      </c>
      <c r="F1623" s="12" t="str">
        <f>TEXT(SalesDataTable[[#This Row],[Order Date]], "mmm")</f>
        <v>Aug</v>
      </c>
      <c r="G1623" s="5" t="s">
        <v>0</v>
      </c>
      <c r="H1623" s="5" t="s">
        <v>1</v>
      </c>
      <c r="I1623" s="5" t="s">
        <v>2</v>
      </c>
      <c r="J1623" s="5" t="s">
        <v>16</v>
      </c>
      <c r="K1623" s="5" t="s">
        <v>23</v>
      </c>
      <c r="L1623" s="5" t="s">
        <v>40</v>
      </c>
      <c r="M1623" s="6">
        <v>2</v>
      </c>
      <c r="N1623" s="7">
        <v>81.569999999999993</v>
      </c>
      <c r="O1623" s="8">
        <v>0</v>
      </c>
      <c r="P1623" s="7">
        <v>40.36</v>
      </c>
      <c r="Q1623" s="7">
        <f t="shared" si="100"/>
        <v>163.13999999999999</v>
      </c>
      <c r="R1623" s="7">
        <f t="shared" si="101"/>
        <v>80.72</v>
      </c>
      <c r="S1623" s="7">
        <f t="shared" si="102"/>
        <v>82.419999999999987</v>
      </c>
      <c r="T1623" s="9">
        <f t="shared" si="103"/>
        <v>0.50521024886600463</v>
      </c>
      <c r="U1623" s="10">
        <f>YEAR(SalesDataTable[[#This Row],[Order Date]])</f>
        <v>2026</v>
      </c>
      <c r="V1623" s="9" t="str">
        <f>"Q"&amp;ROUNDUP(MONTH(SalesDataTable[[#This Row],[Order Date]])/3,0)</f>
        <v>Q3</v>
      </c>
      <c r="W1623" s="6">
        <f>MONTH(SalesDataTable[[#This Row],[Order Date]])</f>
        <v>8</v>
      </c>
      <c r="X1623" s="9" t="str">
        <f>TEXT(SalesDataTable[[#This Row],[Order Date]],"mmm")</f>
        <v>Aug</v>
      </c>
    </row>
    <row r="1624" spans="1:24" ht="15.5">
      <c r="A1624" s="3">
        <v>2618</v>
      </c>
      <c r="B1624" s="4">
        <v>46245</v>
      </c>
      <c r="C1624" s="12">
        <f>YEAR(SalesDataTable[[#This Row],[Order Date]])</f>
        <v>2026</v>
      </c>
      <c r="D1624" s="15" t="str">
        <f>"Q"&amp;ROUNDUP(MONTH(SalesDataTable[[#This Row],[Order Date]])/3,0)</f>
        <v>Q3</v>
      </c>
      <c r="E1624" s="12">
        <f>MONTH(SalesDataTable[[#This Row],[Order Date]])</f>
        <v>8</v>
      </c>
      <c r="F1624" s="12" t="str">
        <f>TEXT(SalesDataTable[[#This Row],[Order Date]], "mmm")</f>
        <v>Aug</v>
      </c>
      <c r="G1624" s="5" t="s">
        <v>0</v>
      </c>
      <c r="H1624" s="5" t="s">
        <v>50</v>
      </c>
      <c r="I1624" s="5" t="s">
        <v>19</v>
      </c>
      <c r="J1624" s="5" t="s">
        <v>16</v>
      </c>
      <c r="K1624" s="5" t="s">
        <v>9</v>
      </c>
      <c r="L1624" s="5" t="s">
        <v>17</v>
      </c>
      <c r="M1624" s="6">
        <v>2</v>
      </c>
      <c r="N1624" s="7">
        <v>143.86000000000001</v>
      </c>
      <c r="O1624" s="8">
        <v>0</v>
      </c>
      <c r="P1624" s="7">
        <v>81.23</v>
      </c>
      <c r="Q1624" s="7">
        <f t="shared" si="100"/>
        <v>287.72000000000003</v>
      </c>
      <c r="R1624" s="7">
        <f t="shared" si="101"/>
        <v>162.46</v>
      </c>
      <c r="S1624" s="7">
        <f t="shared" si="102"/>
        <v>125.26000000000002</v>
      </c>
      <c r="T1624" s="9">
        <f t="shared" si="103"/>
        <v>0.43535381621020441</v>
      </c>
      <c r="U1624" s="10">
        <f>YEAR(SalesDataTable[[#This Row],[Order Date]])</f>
        <v>2026</v>
      </c>
      <c r="V1624" s="9" t="str">
        <f>"Q"&amp;ROUNDUP(MONTH(SalesDataTable[[#This Row],[Order Date]])/3,0)</f>
        <v>Q3</v>
      </c>
      <c r="W1624" s="6">
        <f>MONTH(SalesDataTable[[#This Row],[Order Date]])</f>
        <v>8</v>
      </c>
      <c r="X1624" s="9" t="str">
        <f>TEXT(SalesDataTable[[#This Row],[Order Date]],"mmm")</f>
        <v>Aug</v>
      </c>
    </row>
    <row r="1625" spans="1:24" ht="15.5">
      <c r="A1625" s="3">
        <v>3319</v>
      </c>
      <c r="B1625" s="4">
        <v>46245</v>
      </c>
      <c r="C1625" s="12">
        <f>YEAR(SalesDataTable[[#This Row],[Order Date]])</f>
        <v>2026</v>
      </c>
      <c r="D1625" s="15" t="str">
        <f>"Q"&amp;ROUNDUP(MONTH(SalesDataTable[[#This Row],[Order Date]])/3,0)</f>
        <v>Q3</v>
      </c>
      <c r="E1625" s="12">
        <f>MONTH(SalesDataTable[[#This Row],[Order Date]])</f>
        <v>8</v>
      </c>
      <c r="F1625" s="12" t="str">
        <f>TEXT(SalesDataTable[[#This Row],[Order Date]], "mmm")</f>
        <v>Aug</v>
      </c>
      <c r="G1625" s="5" t="s">
        <v>6</v>
      </c>
      <c r="H1625" s="5" t="s">
        <v>49</v>
      </c>
      <c r="I1625" s="5" t="s">
        <v>2</v>
      </c>
      <c r="J1625" s="5" t="s">
        <v>3</v>
      </c>
      <c r="K1625" s="5" t="s">
        <v>9</v>
      </c>
      <c r="L1625" s="5" t="s">
        <v>10</v>
      </c>
      <c r="M1625" s="6">
        <v>3</v>
      </c>
      <c r="N1625" s="7">
        <v>93.53</v>
      </c>
      <c r="O1625" s="8">
        <v>0</v>
      </c>
      <c r="P1625" s="7">
        <v>46.19</v>
      </c>
      <c r="Q1625" s="7">
        <f t="shared" si="100"/>
        <v>280.59000000000003</v>
      </c>
      <c r="R1625" s="7">
        <f t="shared" si="101"/>
        <v>138.57</v>
      </c>
      <c r="S1625" s="7">
        <f t="shared" si="102"/>
        <v>142.02000000000004</v>
      </c>
      <c r="T1625" s="9">
        <f t="shared" si="103"/>
        <v>0.5061477600769807</v>
      </c>
      <c r="U1625" s="10">
        <f>YEAR(SalesDataTable[[#This Row],[Order Date]])</f>
        <v>2026</v>
      </c>
      <c r="V1625" s="9" t="str">
        <f>"Q"&amp;ROUNDUP(MONTH(SalesDataTable[[#This Row],[Order Date]])/3,0)</f>
        <v>Q3</v>
      </c>
      <c r="W1625" s="6">
        <f>MONTH(SalesDataTable[[#This Row],[Order Date]])</f>
        <v>8</v>
      </c>
      <c r="X1625" s="9" t="str">
        <f>TEXT(SalesDataTable[[#This Row],[Order Date]],"mmm")</f>
        <v>Aug</v>
      </c>
    </row>
    <row r="1626" spans="1:24" ht="15.5">
      <c r="A1626" s="3">
        <v>4600</v>
      </c>
      <c r="B1626" s="4">
        <v>46245</v>
      </c>
      <c r="C1626" s="12">
        <f>YEAR(SalesDataTable[[#This Row],[Order Date]])</f>
        <v>2026</v>
      </c>
      <c r="D1626" s="15" t="str">
        <f>"Q"&amp;ROUNDUP(MONTH(SalesDataTable[[#This Row],[Order Date]])/3,0)</f>
        <v>Q3</v>
      </c>
      <c r="E1626" s="12">
        <f>MONTH(SalesDataTable[[#This Row],[Order Date]])</f>
        <v>8</v>
      </c>
      <c r="F1626" s="12" t="str">
        <f>TEXT(SalesDataTable[[#This Row],[Order Date]], "mmm")</f>
        <v>Aug</v>
      </c>
      <c r="G1626" s="5" t="s">
        <v>20</v>
      </c>
      <c r="H1626" s="5" t="s">
        <v>21</v>
      </c>
      <c r="I1626" s="5" t="s">
        <v>8</v>
      </c>
      <c r="J1626" s="5" t="s">
        <v>16</v>
      </c>
      <c r="K1626" s="5" t="s">
        <v>14</v>
      </c>
      <c r="L1626" s="5" t="s">
        <v>48</v>
      </c>
      <c r="M1626" s="6">
        <v>10</v>
      </c>
      <c r="N1626" s="7">
        <v>162.38</v>
      </c>
      <c r="O1626" s="8">
        <v>0.05</v>
      </c>
      <c r="P1626" s="7">
        <v>85.82</v>
      </c>
      <c r="Q1626" s="7">
        <f t="shared" si="100"/>
        <v>1542.61</v>
      </c>
      <c r="R1626" s="7">
        <f t="shared" si="101"/>
        <v>858.19999999999993</v>
      </c>
      <c r="S1626" s="7">
        <f t="shared" si="102"/>
        <v>684.41</v>
      </c>
      <c r="T1626" s="9">
        <f t="shared" si="103"/>
        <v>0.44367014345816508</v>
      </c>
      <c r="U1626" s="10">
        <f>YEAR(SalesDataTable[[#This Row],[Order Date]])</f>
        <v>2026</v>
      </c>
      <c r="V1626" s="9" t="str">
        <f>"Q"&amp;ROUNDUP(MONTH(SalesDataTable[[#This Row],[Order Date]])/3,0)</f>
        <v>Q3</v>
      </c>
      <c r="W1626" s="6">
        <f>MONTH(SalesDataTable[[#This Row],[Order Date]])</f>
        <v>8</v>
      </c>
      <c r="X1626" s="9" t="str">
        <f>TEXT(SalesDataTable[[#This Row],[Order Date]],"mmm")</f>
        <v>Aug</v>
      </c>
    </row>
    <row r="1627" spans="1:24" ht="15.5">
      <c r="A1627" s="3">
        <v>5168</v>
      </c>
      <c r="B1627" s="4">
        <v>46245</v>
      </c>
      <c r="C1627" s="12">
        <f>YEAR(SalesDataTable[[#This Row],[Order Date]])</f>
        <v>2026</v>
      </c>
      <c r="D1627" s="15" t="str">
        <f>"Q"&amp;ROUNDUP(MONTH(SalesDataTable[[#This Row],[Order Date]])/3,0)</f>
        <v>Q3</v>
      </c>
      <c r="E1627" s="12">
        <f>MONTH(SalesDataTable[[#This Row],[Order Date]])</f>
        <v>8</v>
      </c>
      <c r="F1627" s="12" t="str">
        <f>TEXT(SalesDataTable[[#This Row],[Order Date]], "mmm")</f>
        <v>Aug</v>
      </c>
      <c r="G1627" s="5" t="s">
        <v>0</v>
      </c>
      <c r="H1627" s="5" t="s">
        <v>50</v>
      </c>
      <c r="I1627" s="5" t="s">
        <v>28</v>
      </c>
      <c r="J1627" s="5" t="s">
        <v>16</v>
      </c>
      <c r="K1627" s="5" t="s">
        <v>34</v>
      </c>
      <c r="L1627" s="5" t="s">
        <v>38</v>
      </c>
      <c r="M1627" s="6">
        <v>1</v>
      </c>
      <c r="N1627" s="7">
        <v>122.52</v>
      </c>
      <c r="O1627" s="8">
        <v>0.05</v>
      </c>
      <c r="P1627" s="7">
        <v>69.66</v>
      </c>
      <c r="Q1627" s="7">
        <f t="shared" si="100"/>
        <v>116.39399999999999</v>
      </c>
      <c r="R1627" s="7">
        <f t="shared" si="101"/>
        <v>69.66</v>
      </c>
      <c r="S1627" s="7">
        <f t="shared" si="102"/>
        <v>46.733999999999995</v>
      </c>
      <c r="T1627" s="9">
        <f t="shared" si="103"/>
        <v>0.40151554203824935</v>
      </c>
      <c r="U1627" s="10">
        <f>YEAR(SalesDataTable[[#This Row],[Order Date]])</f>
        <v>2026</v>
      </c>
      <c r="V1627" s="9" t="str">
        <f>"Q"&amp;ROUNDUP(MONTH(SalesDataTable[[#This Row],[Order Date]])/3,0)</f>
        <v>Q3</v>
      </c>
      <c r="W1627" s="6">
        <f>MONTH(SalesDataTable[[#This Row],[Order Date]])</f>
        <v>8</v>
      </c>
      <c r="X1627" s="9" t="str">
        <f>TEXT(SalesDataTable[[#This Row],[Order Date]],"mmm")</f>
        <v>Aug</v>
      </c>
    </row>
    <row r="1628" spans="1:24" ht="15.5">
      <c r="A1628" s="3">
        <v>245</v>
      </c>
      <c r="B1628" s="4">
        <v>46246</v>
      </c>
      <c r="C1628" s="12">
        <f>YEAR(SalesDataTable[[#This Row],[Order Date]])</f>
        <v>2026</v>
      </c>
      <c r="D1628" s="15" t="str">
        <f>"Q"&amp;ROUNDUP(MONTH(SalesDataTable[[#This Row],[Order Date]])/3,0)</f>
        <v>Q3</v>
      </c>
      <c r="E1628" s="12">
        <f>MONTH(SalesDataTable[[#This Row],[Order Date]])</f>
        <v>8</v>
      </c>
      <c r="F1628" s="12" t="str">
        <f>TEXT(SalesDataTable[[#This Row],[Order Date]], "mmm")</f>
        <v>Aug</v>
      </c>
      <c r="G1628" s="5" t="s">
        <v>20</v>
      </c>
      <c r="H1628" s="5" t="s">
        <v>47</v>
      </c>
      <c r="I1628" s="5" t="s">
        <v>28</v>
      </c>
      <c r="J1628" s="5" t="s">
        <v>3</v>
      </c>
      <c r="K1628" s="5" t="s">
        <v>9</v>
      </c>
      <c r="L1628" s="5" t="s">
        <v>17</v>
      </c>
      <c r="M1628" s="6">
        <v>1</v>
      </c>
      <c r="N1628" s="7">
        <v>142.84</v>
      </c>
      <c r="O1628" s="8">
        <v>0</v>
      </c>
      <c r="P1628" s="7">
        <v>77.7</v>
      </c>
      <c r="Q1628" s="7">
        <f t="shared" si="100"/>
        <v>142.84</v>
      </c>
      <c r="R1628" s="7">
        <f t="shared" si="101"/>
        <v>77.7</v>
      </c>
      <c r="S1628" s="7">
        <f t="shared" si="102"/>
        <v>65.14</v>
      </c>
      <c r="T1628" s="9">
        <f t="shared" si="103"/>
        <v>0.4560347241669</v>
      </c>
      <c r="U1628" s="10">
        <f>YEAR(SalesDataTable[[#This Row],[Order Date]])</f>
        <v>2026</v>
      </c>
      <c r="V1628" s="9" t="str">
        <f>"Q"&amp;ROUNDUP(MONTH(SalesDataTable[[#This Row],[Order Date]])/3,0)</f>
        <v>Q3</v>
      </c>
      <c r="W1628" s="6">
        <f>MONTH(SalesDataTable[[#This Row],[Order Date]])</f>
        <v>8</v>
      </c>
      <c r="X1628" s="9" t="str">
        <f>TEXT(SalesDataTable[[#This Row],[Order Date]],"mmm")</f>
        <v>Aug</v>
      </c>
    </row>
    <row r="1629" spans="1:24" ht="15.5">
      <c r="A1629" s="3">
        <v>322</v>
      </c>
      <c r="B1629" s="4">
        <v>46246</v>
      </c>
      <c r="C1629" s="12">
        <f>YEAR(SalesDataTable[[#This Row],[Order Date]])</f>
        <v>2026</v>
      </c>
      <c r="D1629" s="15" t="str">
        <f>"Q"&amp;ROUNDUP(MONTH(SalesDataTable[[#This Row],[Order Date]])/3,0)</f>
        <v>Q3</v>
      </c>
      <c r="E1629" s="12">
        <f>MONTH(SalesDataTable[[#This Row],[Order Date]])</f>
        <v>8</v>
      </c>
      <c r="F1629" s="12" t="str">
        <f>TEXT(SalesDataTable[[#This Row],[Order Date]], "mmm")</f>
        <v>Aug</v>
      </c>
      <c r="G1629" s="5" t="s">
        <v>6</v>
      </c>
      <c r="H1629" s="5" t="s">
        <v>49</v>
      </c>
      <c r="I1629" s="5" t="s">
        <v>19</v>
      </c>
      <c r="J1629" s="5" t="s">
        <v>3</v>
      </c>
      <c r="K1629" s="5" t="s">
        <v>9</v>
      </c>
      <c r="L1629" s="5" t="s">
        <v>46</v>
      </c>
      <c r="M1629" s="6">
        <v>3</v>
      </c>
      <c r="N1629" s="7">
        <v>72.349999999999994</v>
      </c>
      <c r="O1629" s="8">
        <v>0</v>
      </c>
      <c r="P1629" s="7">
        <v>32.119999999999997</v>
      </c>
      <c r="Q1629" s="7">
        <f t="shared" si="100"/>
        <v>217.04999999999998</v>
      </c>
      <c r="R1629" s="7">
        <f t="shared" si="101"/>
        <v>96.359999999999985</v>
      </c>
      <c r="S1629" s="7">
        <f t="shared" si="102"/>
        <v>120.69</v>
      </c>
      <c r="T1629" s="9">
        <f t="shared" si="103"/>
        <v>0.55604699378023503</v>
      </c>
      <c r="U1629" s="10">
        <f>YEAR(SalesDataTable[[#This Row],[Order Date]])</f>
        <v>2026</v>
      </c>
      <c r="V1629" s="9" t="str">
        <f>"Q"&amp;ROUNDUP(MONTH(SalesDataTable[[#This Row],[Order Date]])/3,0)</f>
        <v>Q3</v>
      </c>
      <c r="W1629" s="6">
        <f>MONTH(SalesDataTable[[#This Row],[Order Date]])</f>
        <v>8</v>
      </c>
      <c r="X1629" s="9" t="str">
        <f>TEXT(SalesDataTable[[#This Row],[Order Date]],"mmm")</f>
        <v>Aug</v>
      </c>
    </row>
    <row r="1630" spans="1:24" ht="15.5">
      <c r="A1630" s="3">
        <v>1101</v>
      </c>
      <c r="B1630" s="4">
        <v>46246</v>
      </c>
      <c r="C1630" s="12">
        <f>YEAR(SalesDataTable[[#This Row],[Order Date]])</f>
        <v>2026</v>
      </c>
      <c r="D1630" s="15" t="str">
        <f>"Q"&amp;ROUNDUP(MONTH(SalesDataTable[[#This Row],[Order Date]])/3,0)</f>
        <v>Q3</v>
      </c>
      <c r="E1630" s="12">
        <f>MONTH(SalesDataTable[[#This Row],[Order Date]])</f>
        <v>8</v>
      </c>
      <c r="F1630" s="12" t="str">
        <f>TEXT(SalesDataTable[[#This Row],[Order Date]], "mmm")</f>
        <v>Aug</v>
      </c>
      <c r="G1630" s="5" t="s">
        <v>20</v>
      </c>
      <c r="H1630" s="5" t="s">
        <v>21</v>
      </c>
      <c r="I1630" s="5" t="s">
        <v>2</v>
      </c>
      <c r="J1630" s="5" t="s">
        <v>13</v>
      </c>
      <c r="K1630" s="5" t="s">
        <v>34</v>
      </c>
      <c r="L1630" s="5" t="s">
        <v>35</v>
      </c>
      <c r="M1630" s="6">
        <v>3</v>
      </c>
      <c r="N1630" s="7">
        <v>40.14</v>
      </c>
      <c r="O1630" s="8">
        <v>0.05</v>
      </c>
      <c r="P1630" s="7">
        <v>14.53</v>
      </c>
      <c r="Q1630" s="7">
        <f t="shared" si="100"/>
        <v>114.399</v>
      </c>
      <c r="R1630" s="7">
        <f t="shared" si="101"/>
        <v>43.589999999999996</v>
      </c>
      <c r="S1630" s="7">
        <f t="shared" si="102"/>
        <v>70.808999999999997</v>
      </c>
      <c r="T1630" s="9">
        <f t="shared" si="103"/>
        <v>0.61896520074476169</v>
      </c>
      <c r="U1630" s="10">
        <f>YEAR(SalesDataTable[[#This Row],[Order Date]])</f>
        <v>2026</v>
      </c>
      <c r="V1630" s="9" t="str">
        <f>"Q"&amp;ROUNDUP(MONTH(SalesDataTable[[#This Row],[Order Date]])/3,0)</f>
        <v>Q3</v>
      </c>
      <c r="W1630" s="6">
        <f>MONTH(SalesDataTable[[#This Row],[Order Date]])</f>
        <v>8</v>
      </c>
      <c r="X1630" s="9" t="str">
        <f>TEXT(SalesDataTable[[#This Row],[Order Date]],"mmm")</f>
        <v>Aug</v>
      </c>
    </row>
    <row r="1631" spans="1:24" ht="15.5">
      <c r="A1631" s="3">
        <v>1564</v>
      </c>
      <c r="B1631" s="4">
        <v>46246</v>
      </c>
      <c r="C1631" s="12">
        <f>YEAR(SalesDataTable[[#This Row],[Order Date]])</f>
        <v>2026</v>
      </c>
      <c r="D1631" s="15" t="str">
        <f>"Q"&amp;ROUNDUP(MONTH(SalesDataTable[[#This Row],[Order Date]])/3,0)</f>
        <v>Q3</v>
      </c>
      <c r="E1631" s="12">
        <f>MONTH(SalesDataTable[[#This Row],[Order Date]])</f>
        <v>8</v>
      </c>
      <c r="F1631" s="12" t="str">
        <f>TEXT(SalesDataTable[[#This Row],[Order Date]], "mmm")</f>
        <v>Aug</v>
      </c>
      <c r="G1631" s="5" t="s">
        <v>20</v>
      </c>
      <c r="H1631" s="5" t="s">
        <v>47</v>
      </c>
      <c r="I1631" s="5" t="s">
        <v>2</v>
      </c>
      <c r="J1631" s="5" t="s">
        <v>13</v>
      </c>
      <c r="K1631" s="5" t="s">
        <v>34</v>
      </c>
      <c r="L1631" s="5" t="s">
        <v>45</v>
      </c>
      <c r="M1631" s="6">
        <v>2</v>
      </c>
      <c r="N1631" s="7">
        <v>51.84</v>
      </c>
      <c r="O1631" s="8">
        <v>0</v>
      </c>
      <c r="P1631" s="7">
        <v>21.62</v>
      </c>
      <c r="Q1631" s="7">
        <f t="shared" si="100"/>
        <v>103.68</v>
      </c>
      <c r="R1631" s="7">
        <f t="shared" si="101"/>
        <v>43.24</v>
      </c>
      <c r="S1631" s="7">
        <f t="shared" si="102"/>
        <v>60.440000000000005</v>
      </c>
      <c r="T1631" s="9">
        <f t="shared" si="103"/>
        <v>0.58294753086419759</v>
      </c>
      <c r="U1631" s="10">
        <f>YEAR(SalesDataTable[[#This Row],[Order Date]])</f>
        <v>2026</v>
      </c>
      <c r="V1631" s="9" t="str">
        <f>"Q"&amp;ROUNDUP(MONTH(SalesDataTable[[#This Row],[Order Date]])/3,0)</f>
        <v>Q3</v>
      </c>
      <c r="W1631" s="6">
        <f>MONTH(SalesDataTable[[#This Row],[Order Date]])</f>
        <v>8</v>
      </c>
      <c r="X1631" s="9" t="str">
        <f>TEXT(SalesDataTable[[#This Row],[Order Date]],"mmm")</f>
        <v>Aug</v>
      </c>
    </row>
    <row r="1632" spans="1:24" ht="15.5">
      <c r="A1632" s="3">
        <v>3712</v>
      </c>
      <c r="B1632" s="4">
        <v>46246</v>
      </c>
      <c r="C1632" s="12">
        <f>YEAR(SalesDataTable[[#This Row],[Order Date]])</f>
        <v>2026</v>
      </c>
      <c r="D1632" s="15" t="str">
        <f>"Q"&amp;ROUNDUP(MONTH(SalesDataTable[[#This Row],[Order Date]])/3,0)</f>
        <v>Q3</v>
      </c>
      <c r="E1632" s="12">
        <f>MONTH(SalesDataTable[[#This Row],[Order Date]])</f>
        <v>8</v>
      </c>
      <c r="F1632" s="12" t="str">
        <f>TEXT(SalesDataTable[[#This Row],[Order Date]], "mmm")</f>
        <v>Aug</v>
      </c>
      <c r="G1632" s="5" t="s">
        <v>20</v>
      </c>
      <c r="H1632" s="5" t="s">
        <v>33</v>
      </c>
      <c r="I1632" s="5" t="s">
        <v>2</v>
      </c>
      <c r="J1632" s="5" t="s">
        <v>13</v>
      </c>
      <c r="K1632" s="5" t="s">
        <v>4</v>
      </c>
      <c r="L1632" s="5" t="s">
        <v>5</v>
      </c>
      <c r="M1632" s="6">
        <v>3</v>
      </c>
      <c r="N1632" s="7">
        <v>82.32</v>
      </c>
      <c r="O1632" s="8">
        <v>0.15</v>
      </c>
      <c r="P1632" s="7">
        <v>41.95</v>
      </c>
      <c r="Q1632" s="7">
        <f t="shared" si="100"/>
        <v>209.91599999999997</v>
      </c>
      <c r="R1632" s="7">
        <f t="shared" si="101"/>
        <v>125.85000000000001</v>
      </c>
      <c r="S1632" s="7">
        <f t="shared" si="102"/>
        <v>84.06599999999996</v>
      </c>
      <c r="T1632" s="9">
        <f t="shared" si="103"/>
        <v>0.40047447550448739</v>
      </c>
      <c r="U1632" s="10">
        <f>YEAR(SalesDataTable[[#This Row],[Order Date]])</f>
        <v>2026</v>
      </c>
      <c r="V1632" s="9" t="str">
        <f>"Q"&amp;ROUNDUP(MONTH(SalesDataTable[[#This Row],[Order Date]])/3,0)</f>
        <v>Q3</v>
      </c>
      <c r="W1632" s="6">
        <f>MONTH(SalesDataTable[[#This Row],[Order Date]])</f>
        <v>8</v>
      </c>
      <c r="X1632" s="9" t="str">
        <f>TEXT(SalesDataTable[[#This Row],[Order Date]],"mmm")</f>
        <v>Aug</v>
      </c>
    </row>
    <row r="1633" spans="1:24" ht="15.5">
      <c r="A1633" s="3">
        <v>771</v>
      </c>
      <c r="B1633" s="4">
        <v>46247</v>
      </c>
      <c r="C1633" s="12">
        <f>YEAR(SalesDataTable[[#This Row],[Order Date]])</f>
        <v>2026</v>
      </c>
      <c r="D1633" s="15" t="str">
        <f>"Q"&amp;ROUNDUP(MONTH(SalesDataTable[[#This Row],[Order Date]])/3,0)</f>
        <v>Q3</v>
      </c>
      <c r="E1633" s="12">
        <f>MONTH(SalesDataTable[[#This Row],[Order Date]])</f>
        <v>8</v>
      </c>
      <c r="F1633" s="12" t="str">
        <f>TEXT(SalesDataTable[[#This Row],[Order Date]], "mmm")</f>
        <v>Aug</v>
      </c>
      <c r="G1633" s="5" t="s">
        <v>11</v>
      </c>
      <c r="H1633" s="5" t="s">
        <v>25</v>
      </c>
      <c r="I1633" s="5" t="s">
        <v>2</v>
      </c>
      <c r="J1633" s="5" t="s">
        <v>3</v>
      </c>
      <c r="K1633" s="5" t="s">
        <v>9</v>
      </c>
      <c r="L1633" s="5" t="s">
        <v>10</v>
      </c>
      <c r="M1633" s="6">
        <v>1</v>
      </c>
      <c r="N1633" s="7">
        <v>91.78</v>
      </c>
      <c r="O1633" s="8">
        <v>0</v>
      </c>
      <c r="P1633" s="7">
        <v>46.15</v>
      </c>
      <c r="Q1633" s="7">
        <f t="shared" si="100"/>
        <v>91.78</v>
      </c>
      <c r="R1633" s="7">
        <f t="shared" si="101"/>
        <v>46.15</v>
      </c>
      <c r="S1633" s="7">
        <f t="shared" si="102"/>
        <v>45.63</v>
      </c>
      <c r="T1633" s="9">
        <f t="shared" si="103"/>
        <v>0.49716713881019831</v>
      </c>
      <c r="U1633" s="10">
        <f>YEAR(SalesDataTable[[#This Row],[Order Date]])</f>
        <v>2026</v>
      </c>
      <c r="V1633" s="9" t="str">
        <f>"Q"&amp;ROUNDUP(MONTH(SalesDataTable[[#This Row],[Order Date]])/3,0)</f>
        <v>Q3</v>
      </c>
      <c r="W1633" s="6">
        <f>MONTH(SalesDataTable[[#This Row],[Order Date]])</f>
        <v>8</v>
      </c>
      <c r="X1633" s="9" t="str">
        <f>TEXT(SalesDataTable[[#This Row],[Order Date]],"mmm")</f>
        <v>Aug</v>
      </c>
    </row>
    <row r="1634" spans="1:24" ht="15.5">
      <c r="A1634" s="3">
        <v>2749</v>
      </c>
      <c r="B1634" s="4">
        <v>46247</v>
      </c>
      <c r="C1634" s="12">
        <f>YEAR(SalesDataTable[[#This Row],[Order Date]])</f>
        <v>2026</v>
      </c>
      <c r="D1634" s="15" t="str">
        <f>"Q"&amp;ROUNDUP(MONTH(SalesDataTable[[#This Row],[Order Date]])/3,0)</f>
        <v>Q3</v>
      </c>
      <c r="E1634" s="12">
        <f>MONTH(SalesDataTable[[#This Row],[Order Date]])</f>
        <v>8</v>
      </c>
      <c r="F1634" s="12" t="str">
        <f>TEXT(SalesDataTable[[#This Row],[Order Date]], "mmm")</f>
        <v>Aug</v>
      </c>
      <c r="G1634" s="5" t="s">
        <v>6</v>
      </c>
      <c r="H1634" s="5" t="s">
        <v>49</v>
      </c>
      <c r="I1634" s="5" t="s">
        <v>2</v>
      </c>
      <c r="J1634" s="5" t="s">
        <v>16</v>
      </c>
      <c r="K1634" s="5" t="s">
        <v>9</v>
      </c>
      <c r="L1634" s="5" t="s">
        <v>10</v>
      </c>
      <c r="M1634" s="6">
        <v>2</v>
      </c>
      <c r="N1634" s="7">
        <v>93.13</v>
      </c>
      <c r="O1634" s="8">
        <v>0</v>
      </c>
      <c r="P1634" s="7">
        <v>45.68</v>
      </c>
      <c r="Q1634" s="7">
        <f t="shared" si="100"/>
        <v>186.26</v>
      </c>
      <c r="R1634" s="7">
        <f t="shared" si="101"/>
        <v>91.36</v>
      </c>
      <c r="S1634" s="7">
        <f t="shared" si="102"/>
        <v>94.899999999999991</v>
      </c>
      <c r="T1634" s="9">
        <f t="shared" si="103"/>
        <v>0.50950284548480618</v>
      </c>
      <c r="U1634" s="10">
        <f>YEAR(SalesDataTable[[#This Row],[Order Date]])</f>
        <v>2026</v>
      </c>
      <c r="V1634" s="9" t="str">
        <f>"Q"&amp;ROUNDUP(MONTH(SalesDataTable[[#This Row],[Order Date]])/3,0)</f>
        <v>Q3</v>
      </c>
      <c r="W1634" s="6">
        <f>MONTH(SalesDataTable[[#This Row],[Order Date]])</f>
        <v>8</v>
      </c>
      <c r="X1634" s="9" t="str">
        <f>TEXT(SalesDataTable[[#This Row],[Order Date]],"mmm")</f>
        <v>Aug</v>
      </c>
    </row>
    <row r="1635" spans="1:24" ht="15.5">
      <c r="A1635" s="3">
        <v>4252</v>
      </c>
      <c r="B1635" s="4">
        <v>46247</v>
      </c>
      <c r="C1635" s="12">
        <f>YEAR(SalesDataTable[[#This Row],[Order Date]])</f>
        <v>2026</v>
      </c>
      <c r="D1635" s="15" t="str">
        <f>"Q"&amp;ROUNDUP(MONTH(SalesDataTable[[#This Row],[Order Date]])/3,0)</f>
        <v>Q3</v>
      </c>
      <c r="E1635" s="12">
        <f>MONTH(SalesDataTable[[#This Row],[Order Date]])</f>
        <v>8</v>
      </c>
      <c r="F1635" s="12" t="str">
        <f>TEXT(SalesDataTable[[#This Row],[Order Date]], "mmm")</f>
        <v>Aug</v>
      </c>
      <c r="G1635" s="5" t="s">
        <v>6</v>
      </c>
      <c r="H1635" s="5" t="s">
        <v>43</v>
      </c>
      <c r="I1635" s="5" t="s">
        <v>2</v>
      </c>
      <c r="J1635" s="5" t="s">
        <v>3</v>
      </c>
      <c r="K1635" s="5" t="s">
        <v>14</v>
      </c>
      <c r="L1635" s="5" t="s">
        <v>15</v>
      </c>
      <c r="M1635" s="6">
        <v>1</v>
      </c>
      <c r="N1635" s="7">
        <v>36.67</v>
      </c>
      <c r="O1635" s="8">
        <v>0.1</v>
      </c>
      <c r="P1635" s="7">
        <v>13.18</v>
      </c>
      <c r="Q1635" s="7">
        <f t="shared" si="100"/>
        <v>33.003</v>
      </c>
      <c r="R1635" s="7">
        <f t="shared" si="101"/>
        <v>13.18</v>
      </c>
      <c r="S1635" s="7">
        <f t="shared" si="102"/>
        <v>19.823</v>
      </c>
      <c r="T1635" s="9">
        <f t="shared" si="103"/>
        <v>0.60064236584552921</v>
      </c>
      <c r="U1635" s="10">
        <f>YEAR(SalesDataTable[[#This Row],[Order Date]])</f>
        <v>2026</v>
      </c>
      <c r="V1635" s="9" t="str">
        <f>"Q"&amp;ROUNDUP(MONTH(SalesDataTable[[#This Row],[Order Date]])/3,0)</f>
        <v>Q3</v>
      </c>
      <c r="W1635" s="6">
        <f>MONTH(SalesDataTable[[#This Row],[Order Date]])</f>
        <v>8</v>
      </c>
      <c r="X1635" s="9" t="str">
        <f>TEXT(SalesDataTable[[#This Row],[Order Date]],"mmm")</f>
        <v>Aug</v>
      </c>
    </row>
    <row r="1636" spans="1:24" ht="15.5">
      <c r="A1636" s="3">
        <v>4665</v>
      </c>
      <c r="B1636" s="4">
        <v>46247</v>
      </c>
      <c r="C1636" s="12">
        <f>YEAR(SalesDataTable[[#This Row],[Order Date]])</f>
        <v>2026</v>
      </c>
      <c r="D1636" s="15" t="str">
        <f>"Q"&amp;ROUNDUP(MONTH(SalesDataTable[[#This Row],[Order Date]])/3,0)</f>
        <v>Q3</v>
      </c>
      <c r="E1636" s="12">
        <f>MONTH(SalesDataTable[[#This Row],[Order Date]])</f>
        <v>8</v>
      </c>
      <c r="F1636" s="12" t="str">
        <f>TEXT(SalesDataTable[[#This Row],[Order Date]], "mmm")</f>
        <v>Aug</v>
      </c>
      <c r="G1636" s="5" t="s">
        <v>20</v>
      </c>
      <c r="H1636" s="5" t="s">
        <v>33</v>
      </c>
      <c r="I1636" s="5" t="s">
        <v>8</v>
      </c>
      <c r="J1636" s="5" t="s">
        <v>3</v>
      </c>
      <c r="K1636" s="5" t="s">
        <v>34</v>
      </c>
      <c r="L1636" s="5" t="s">
        <v>45</v>
      </c>
      <c r="M1636" s="6">
        <v>4</v>
      </c>
      <c r="N1636" s="7">
        <v>51.25</v>
      </c>
      <c r="O1636" s="8">
        <v>0.1</v>
      </c>
      <c r="P1636" s="7">
        <v>21.77</v>
      </c>
      <c r="Q1636" s="7">
        <f t="shared" si="100"/>
        <v>184.5</v>
      </c>
      <c r="R1636" s="7">
        <f t="shared" si="101"/>
        <v>87.08</v>
      </c>
      <c r="S1636" s="7">
        <f t="shared" si="102"/>
        <v>97.42</v>
      </c>
      <c r="T1636" s="9">
        <f t="shared" si="103"/>
        <v>0.52802168021680218</v>
      </c>
      <c r="U1636" s="10">
        <f>YEAR(SalesDataTable[[#This Row],[Order Date]])</f>
        <v>2026</v>
      </c>
      <c r="V1636" s="9" t="str">
        <f>"Q"&amp;ROUNDUP(MONTH(SalesDataTable[[#This Row],[Order Date]])/3,0)</f>
        <v>Q3</v>
      </c>
      <c r="W1636" s="6">
        <f>MONTH(SalesDataTable[[#This Row],[Order Date]])</f>
        <v>8</v>
      </c>
      <c r="X1636" s="9" t="str">
        <f>TEXT(SalesDataTable[[#This Row],[Order Date]],"mmm")</f>
        <v>Aug</v>
      </c>
    </row>
    <row r="1637" spans="1:24" ht="15.5">
      <c r="A1637" s="3">
        <v>4767</v>
      </c>
      <c r="B1637" s="4">
        <v>46247</v>
      </c>
      <c r="C1637" s="12">
        <f>YEAR(SalesDataTable[[#This Row],[Order Date]])</f>
        <v>2026</v>
      </c>
      <c r="D1637" s="15" t="str">
        <f>"Q"&amp;ROUNDUP(MONTH(SalesDataTable[[#This Row],[Order Date]])/3,0)</f>
        <v>Q3</v>
      </c>
      <c r="E1637" s="12">
        <f>MONTH(SalesDataTable[[#This Row],[Order Date]])</f>
        <v>8</v>
      </c>
      <c r="F1637" s="12" t="str">
        <f>TEXT(SalesDataTable[[#This Row],[Order Date]], "mmm")</f>
        <v>Aug</v>
      </c>
      <c r="G1637" s="5" t="s">
        <v>20</v>
      </c>
      <c r="H1637" s="5" t="s">
        <v>33</v>
      </c>
      <c r="I1637" s="5" t="s">
        <v>28</v>
      </c>
      <c r="J1637" s="5" t="s">
        <v>16</v>
      </c>
      <c r="K1637" s="5" t="s">
        <v>34</v>
      </c>
      <c r="L1637" s="5" t="s">
        <v>35</v>
      </c>
      <c r="M1637" s="6">
        <v>1</v>
      </c>
      <c r="N1637" s="7">
        <v>39.61</v>
      </c>
      <c r="O1637" s="8">
        <v>0.1</v>
      </c>
      <c r="P1637" s="7">
        <v>14.85</v>
      </c>
      <c r="Q1637" s="7">
        <f t="shared" si="100"/>
        <v>35.649000000000001</v>
      </c>
      <c r="R1637" s="7">
        <f t="shared" si="101"/>
        <v>14.85</v>
      </c>
      <c r="S1637" s="7">
        <f t="shared" si="102"/>
        <v>20.798999999999999</v>
      </c>
      <c r="T1637" s="9">
        <f t="shared" si="103"/>
        <v>0.58343852562484222</v>
      </c>
      <c r="U1637" s="10">
        <f>YEAR(SalesDataTable[[#This Row],[Order Date]])</f>
        <v>2026</v>
      </c>
      <c r="V1637" s="9" t="str">
        <f>"Q"&amp;ROUNDUP(MONTH(SalesDataTable[[#This Row],[Order Date]])/3,0)</f>
        <v>Q3</v>
      </c>
      <c r="W1637" s="6">
        <f>MONTH(SalesDataTable[[#This Row],[Order Date]])</f>
        <v>8</v>
      </c>
      <c r="X1637" s="9" t="str">
        <f>TEXT(SalesDataTable[[#This Row],[Order Date]],"mmm")</f>
        <v>Aug</v>
      </c>
    </row>
    <row r="1638" spans="1:24" ht="15.5">
      <c r="A1638" s="3">
        <v>4832</v>
      </c>
      <c r="B1638" s="4">
        <v>46247</v>
      </c>
      <c r="C1638" s="12">
        <f>YEAR(SalesDataTable[[#This Row],[Order Date]])</f>
        <v>2026</v>
      </c>
      <c r="D1638" s="15" t="str">
        <f>"Q"&amp;ROUNDUP(MONTH(SalesDataTable[[#This Row],[Order Date]])/3,0)</f>
        <v>Q3</v>
      </c>
      <c r="E1638" s="12">
        <f>MONTH(SalesDataTable[[#This Row],[Order Date]])</f>
        <v>8</v>
      </c>
      <c r="F1638" s="12" t="str">
        <f>TEXT(SalesDataTable[[#This Row],[Order Date]], "mmm")</f>
        <v>Aug</v>
      </c>
      <c r="G1638" s="5" t="s">
        <v>0</v>
      </c>
      <c r="H1638" s="5" t="s">
        <v>50</v>
      </c>
      <c r="I1638" s="5" t="s">
        <v>28</v>
      </c>
      <c r="J1638" s="5" t="s">
        <v>3</v>
      </c>
      <c r="K1638" s="5" t="s">
        <v>4</v>
      </c>
      <c r="L1638" s="5" t="s">
        <v>5</v>
      </c>
      <c r="M1638" s="6">
        <v>2</v>
      </c>
      <c r="N1638" s="7">
        <v>81.59</v>
      </c>
      <c r="O1638" s="8">
        <v>0.15</v>
      </c>
      <c r="P1638" s="7">
        <v>43.9</v>
      </c>
      <c r="Q1638" s="7">
        <f t="shared" si="100"/>
        <v>138.703</v>
      </c>
      <c r="R1638" s="7">
        <f t="shared" si="101"/>
        <v>87.8</v>
      </c>
      <c r="S1638" s="7">
        <f t="shared" si="102"/>
        <v>50.903000000000006</v>
      </c>
      <c r="T1638" s="9">
        <f t="shared" si="103"/>
        <v>0.3669927831409559</v>
      </c>
      <c r="U1638" s="10">
        <f>YEAR(SalesDataTable[[#This Row],[Order Date]])</f>
        <v>2026</v>
      </c>
      <c r="V1638" s="9" t="str">
        <f>"Q"&amp;ROUNDUP(MONTH(SalesDataTable[[#This Row],[Order Date]])/3,0)</f>
        <v>Q3</v>
      </c>
      <c r="W1638" s="6">
        <f>MONTH(SalesDataTable[[#This Row],[Order Date]])</f>
        <v>8</v>
      </c>
      <c r="X1638" s="9" t="str">
        <f>TEXT(SalesDataTable[[#This Row],[Order Date]],"mmm")</f>
        <v>Aug</v>
      </c>
    </row>
    <row r="1639" spans="1:24" ht="15.5">
      <c r="A1639" s="3">
        <v>747</v>
      </c>
      <c r="B1639" s="4">
        <v>46248</v>
      </c>
      <c r="C1639" s="12">
        <f>YEAR(SalesDataTable[[#This Row],[Order Date]])</f>
        <v>2026</v>
      </c>
      <c r="D1639" s="15" t="str">
        <f>"Q"&amp;ROUNDUP(MONTH(SalesDataTable[[#This Row],[Order Date]])/3,0)</f>
        <v>Q3</v>
      </c>
      <c r="E1639" s="12">
        <f>MONTH(SalesDataTable[[#This Row],[Order Date]])</f>
        <v>8</v>
      </c>
      <c r="F1639" s="12" t="str">
        <f>TEXT(SalesDataTable[[#This Row],[Order Date]], "mmm")</f>
        <v>Aug</v>
      </c>
      <c r="G1639" s="5" t="s">
        <v>6</v>
      </c>
      <c r="H1639" s="5" t="s">
        <v>7</v>
      </c>
      <c r="I1639" s="5" t="s">
        <v>19</v>
      </c>
      <c r="J1639" s="5" t="s">
        <v>13</v>
      </c>
      <c r="K1639" s="5" t="s">
        <v>34</v>
      </c>
      <c r="L1639" s="5" t="s">
        <v>38</v>
      </c>
      <c r="M1639" s="6">
        <v>3</v>
      </c>
      <c r="N1639" s="7">
        <v>122.96</v>
      </c>
      <c r="O1639" s="8">
        <v>0.1</v>
      </c>
      <c r="P1639" s="7">
        <v>67.62</v>
      </c>
      <c r="Q1639" s="7">
        <f t="shared" si="100"/>
        <v>331.99200000000002</v>
      </c>
      <c r="R1639" s="7">
        <f t="shared" si="101"/>
        <v>202.86</v>
      </c>
      <c r="S1639" s="7">
        <f t="shared" si="102"/>
        <v>129.13200000000001</v>
      </c>
      <c r="T1639" s="9">
        <f t="shared" si="103"/>
        <v>0.38896117978746475</v>
      </c>
      <c r="U1639" s="10">
        <f>YEAR(SalesDataTable[[#This Row],[Order Date]])</f>
        <v>2026</v>
      </c>
      <c r="V1639" s="9" t="str">
        <f>"Q"&amp;ROUNDUP(MONTH(SalesDataTable[[#This Row],[Order Date]])/3,0)</f>
        <v>Q3</v>
      </c>
      <c r="W1639" s="6">
        <f>MONTH(SalesDataTable[[#This Row],[Order Date]])</f>
        <v>8</v>
      </c>
      <c r="X1639" s="9" t="str">
        <f>TEXT(SalesDataTable[[#This Row],[Order Date]],"mmm")</f>
        <v>Aug</v>
      </c>
    </row>
    <row r="1640" spans="1:24" ht="15.5">
      <c r="A1640" s="3">
        <v>2281</v>
      </c>
      <c r="B1640" s="4">
        <v>46248</v>
      </c>
      <c r="C1640" s="12">
        <f>YEAR(SalesDataTable[[#This Row],[Order Date]])</f>
        <v>2026</v>
      </c>
      <c r="D1640" s="15" t="str">
        <f>"Q"&amp;ROUNDUP(MONTH(SalesDataTable[[#This Row],[Order Date]])/3,0)</f>
        <v>Q3</v>
      </c>
      <c r="E1640" s="12">
        <f>MONTH(SalesDataTable[[#This Row],[Order Date]])</f>
        <v>8</v>
      </c>
      <c r="F1640" s="12" t="str">
        <f>TEXT(SalesDataTable[[#This Row],[Order Date]], "mmm")</f>
        <v>Aug</v>
      </c>
      <c r="G1640" s="5" t="s">
        <v>6</v>
      </c>
      <c r="H1640" s="5" t="s">
        <v>41</v>
      </c>
      <c r="I1640" s="5" t="s">
        <v>19</v>
      </c>
      <c r="J1640" s="5" t="s">
        <v>3</v>
      </c>
      <c r="K1640" s="5" t="s">
        <v>9</v>
      </c>
      <c r="L1640" s="5" t="s">
        <v>46</v>
      </c>
      <c r="M1640" s="6">
        <v>1</v>
      </c>
      <c r="N1640" s="7">
        <v>70.91</v>
      </c>
      <c r="O1640" s="8">
        <v>0</v>
      </c>
      <c r="P1640" s="7">
        <v>33.11</v>
      </c>
      <c r="Q1640" s="7">
        <f t="shared" si="100"/>
        <v>70.91</v>
      </c>
      <c r="R1640" s="7">
        <f t="shared" si="101"/>
        <v>33.11</v>
      </c>
      <c r="S1640" s="7">
        <f t="shared" si="102"/>
        <v>37.799999999999997</v>
      </c>
      <c r="T1640" s="9">
        <f t="shared" si="103"/>
        <v>0.53307008884501483</v>
      </c>
      <c r="U1640" s="10">
        <f>YEAR(SalesDataTable[[#This Row],[Order Date]])</f>
        <v>2026</v>
      </c>
      <c r="V1640" s="9" t="str">
        <f>"Q"&amp;ROUNDUP(MONTH(SalesDataTable[[#This Row],[Order Date]])/3,0)</f>
        <v>Q3</v>
      </c>
      <c r="W1640" s="6">
        <f>MONTH(SalesDataTable[[#This Row],[Order Date]])</f>
        <v>8</v>
      </c>
      <c r="X1640" s="9" t="str">
        <f>TEXT(SalesDataTable[[#This Row],[Order Date]],"mmm")</f>
        <v>Aug</v>
      </c>
    </row>
    <row r="1641" spans="1:24" ht="15.5">
      <c r="A1641" s="3">
        <v>2414</v>
      </c>
      <c r="B1641" s="4">
        <v>46248</v>
      </c>
      <c r="C1641" s="12">
        <f>YEAR(SalesDataTable[[#This Row],[Order Date]])</f>
        <v>2026</v>
      </c>
      <c r="D1641" s="15" t="str">
        <f>"Q"&amp;ROUNDUP(MONTH(SalesDataTable[[#This Row],[Order Date]])/3,0)</f>
        <v>Q3</v>
      </c>
      <c r="E1641" s="12">
        <f>MONTH(SalesDataTable[[#This Row],[Order Date]])</f>
        <v>8</v>
      </c>
      <c r="F1641" s="12" t="str">
        <f>TEXT(SalesDataTable[[#This Row],[Order Date]], "mmm")</f>
        <v>Aug</v>
      </c>
      <c r="G1641" s="5" t="s">
        <v>6</v>
      </c>
      <c r="H1641" s="5" t="s">
        <v>27</v>
      </c>
      <c r="I1641" s="5" t="s">
        <v>8</v>
      </c>
      <c r="J1641" s="5" t="s">
        <v>16</v>
      </c>
      <c r="K1641" s="5" t="s">
        <v>4</v>
      </c>
      <c r="L1641" s="5" t="s">
        <v>22</v>
      </c>
      <c r="M1641" s="6">
        <v>6</v>
      </c>
      <c r="N1641" s="7">
        <v>50.94</v>
      </c>
      <c r="O1641" s="8">
        <v>0.1</v>
      </c>
      <c r="P1641" s="7">
        <v>22.76</v>
      </c>
      <c r="Q1641" s="7">
        <f t="shared" si="100"/>
        <v>275.07600000000002</v>
      </c>
      <c r="R1641" s="7">
        <f t="shared" si="101"/>
        <v>136.56</v>
      </c>
      <c r="S1641" s="7">
        <f t="shared" si="102"/>
        <v>138.51600000000002</v>
      </c>
      <c r="T1641" s="9">
        <f t="shared" si="103"/>
        <v>0.50355538105832576</v>
      </c>
      <c r="U1641" s="10">
        <f>YEAR(SalesDataTable[[#This Row],[Order Date]])</f>
        <v>2026</v>
      </c>
      <c r="V1641" s="9" t="str">
        <f>"Q"&amp;ROUNDUP(MONTH(SalesDataTable[[#This Row],[Order Date]])/3,0)</f>
        <v>Q3</v>
      </c>
      <c r="W1641" s="6">
        <f>MONTH(SalesDataTable[[#This Row],[Order Date]])</f>
        <v>8</v>
      </c>
      <c r="X1641" s="9" t="str">
        <f>TEXT(SalesDataTable[[#This Row],[Order Date]],"mmm")</f>
        <v>Aug</v>
      </c>
    </row>
    <row r="1642" spans="1:24" ht="15.5">
      <c r="A1642" s="3">
        <v>3162</v>
      </c>
      <c r="B1642" s="4">
        <v>46248</v>
      </c>
      <c r="C1642" s="12">
        <f>YEAR(SalesDataTable[[#This Row],[Order Date]])</f>
        <v>2026</v>
      </c>
      <c r="D1642" s="15" t="str">
        <f>"Q"&amp;ROUNDUP(MONTH(SalesDataTable[[#This Row],[Order Date]])/3,0)</f>
        <v>Q3</v>
      </c>
      <c r="E1642" s="12">
        <f>MONTH(SalesDataTable[[#This Row],[Order Date]])</f>
        <v>8</v>
      </c>
      <c r="F1642" s="12" t="str">
        <f>TEXT(SalesDataTable[[#This Row],[Order Date]], "mmm")</f>
        <v>Aug</v>
      </c>
      <c r="G1642" s="5" t="s">
        <v>6</v>
      </c>
      <c r="H1642" s="5" t="s">
        <v>7</v>
      </c>
      <c r="I1642" s="5" t="s">
        <v>2</v>
      </c>
      <c r="J1642" s="5" t="s">
        <v>13</v>
      </c>
      <c r="K1642" s="5" t="s">
        <v>9</v>
      </c>
      <c r="L1642" s="5" t="s">
        <v>17</v>
      </c>
      <c r="M1642" s="6">
        <v>1</v>
      </c>
      <c r="N1642" s="7">
        <v>144.96</v>
      </c>
      <c r="O1642" s="8">
        <v>0.05</v>
      </c>
      <c r="P1642" s="7">
        <v>77.959999999999994</v>
      </c>
      <c r="Q1642" s="7">
        <f t="shared" si="100"/>
        <v>137.71199999999999</v>
      </c>
      <c r="R1642" s="7">
        <f t="shared" si="101"/>
        <v>77.959999999999994</v>
      </c>
      <c r="S1642" s="7">
        <f t="shared" si="102"/>
        <v>59.751999999999995</v>
      </c>
      <c r="T1642" s="9">
        <f t="shared" si="103"/>
        <v>0.43389101893807364</v>
      </c>
      <c r="U1642" s="10">
        <f>YEAR(SalesDataTable[[#This Row],[Order Date]])</f>
        <v>2026</v>
      </c>
      <c r="V1642" s="9" t="str">
        <f>"Q"&amp;ROUNDUP(MONTH(SalesDataTable[[#This Row],[Order Date]])/3,0)</f>
        <v>Q3</v>
      </c>
      <c r="W1642" s="6">
        <f>MONTH(SalesDataTable[[#This Row],[Order Date]])</f>
        <v>8</v>
      </c>
      <c r="X1642" s="9" t="str">
        <f>TEXT(SalesDataTable[[#This Row],[Order Date]],"mmm")</f>
        <v>Aug</v>
      </c>
    </row>
    <row r="1643" spans="1:24" ht="15.5">
      <c r="A1643" s="3">
        <v>3200</v>
      </c>
      <c r="B1643" s="4">
        <v>46248</v>
      </c>
      <c r="C1643" s="12">
        <f>YEAR(SalesDataTable[[#This Row],[Order Date]])</f>
        <v>2026</v>
      </c>
      <c r="D1643" s="15" t="str">
        <f>"Q"&amp;ROUNDUP(MONTH(SalesDataTable[[#This Row],[Order Date]])/3,0)</f>
        <v>Q3</v>
      </c>
      <c r="E1643" s="12">
        <f>MONTH(SalesDataTable[[#This Row],[Order Date]])</f>
        <v>8</v>
      </c>
      <c r="F1643" s="12" t="str">
        <f>TEXT(SalesDataTable[[#This Row],[Order Date]], "mmm")</f>
        <v>Aug</v>
      </c>
      <c r="G1643" s="5" t="s">
        <v>20</v>
      </c>
      <c r="H1643" s="5" t="s">
        <v>33</v>
      </c>
      <c r="I1643" s="5" t="s">
        <v>19</v>
      </c>
      <c r="J1643" s="5" t="s">
        <v>13</v>
      </c>
      <c r="K1643" s="5" t="s">
        <v>9</v>
      </c>
      <c r="L1643" s="5" t="s">
        <v>37</v>
      </c>
      <c r="M1643" s="6">
        <v>1</v>
      </c>
      <c r="N1643" s="7">
        <v>152.97</v>
      </c>
      <c r="O1643" s="8">
        <v>0</v>
      </c>
      <c r="P1643" s="7">
        <v>79.66</v>
      </c>
      <c r="Q1643" s="7">
        <f t="shared" si="100"/>
        <v>152.97</v>
      </c>
      <c r="R1643" s="7">
        <f t="shared" si="101"/>
        <v>79.66</v>
      </c>
      <c r="S1643" s="7">
        <f t="shared" si="102"/>
        <v>73.31</v>
      </c>
      <c r="T1643" s="9">
        <f t="shared" si="103"/>
        <v>0.47924429626724196</v>
      </c>
      <c r="U1643" s="10">
        <f>YEAR(SalesDataTable[[#This Row],[Order Date]])</f>
        <v>2026</v>
      </c>
      <c r="V1643" s="9" t="str">
        <f>"Q"&amp;ROUNDUP(MONTH(SalesDataTable[[#This Row],[Order Date]])/3,0)</f>
        <v>Q3</v>
      </c>
      <c r="W1643" s="6">
        <f>MONTH(SalesDataTable[[#This Row],[Order Date]])</f>
        <v>8</v>
      </c>
      <c r="X1643" s="9" t="str">
        <f>TEXT(SalesDataTable[[#This Row],[Order Date]],"mmm")</f>
        <v>Aug</v>
      </c>
    </row>
    <row r="1644" spans="1:24" ht="15.5">
      <c r="A1644" s="3">
        <v>3521</v>
      </c>
      <c r="B1644" s="4">
        <v>46248</v>
      </c>
      <c r="C1644" s="12">
        <f>YEAR(SalesDataTable[[#This Row],[Order Date]])</f>
        <v>2026</v>
      </c>
      <c r="D1644" s="15" t="str">
        <f>"Q"&amp;ROUNDUP(MONTH(SalesDataTable[[#This Row],[Order Date]])/3,0)</f>
        <v>Q3</v>
      </c>
      <c r="E1644" s="12">
        <f>MONTH(SalesDataTable[[#This Row],[Order Date]])</f>
        <v>8</v>
      </c>
      <c r="F1644" s="12" t="str">
        <f>TEXT(SalesDataTable[[#This Row],[Order Date]], "mmm")</f>
        <v>Aug</v>
      </c>
      <c r="G1644" s="5" t="s">
        <v>11</v>
      </c>
      <c r="H1644" s="5" t="s">
        <v>52</v>
      </c>
      <c r="I1644" s="5" t="s">
        <v>2</v>
      </c>
      <c r="J1644" s="5" t="s">
        <v>16</v>
      </c>
      <c r="K1644" s="5" t="s">
        <v>14</v>
      </c>
      <c r="L1644" s="5" t="s">
        <v>32</v>
      </c>
      <c r="M1644" s="6">
        <v>2</v>
      </c>
      <c r="N1644" s="7">
        <v>45.79</v>
      </c>
      <c r="O1644" s="8">
        <v>0</v>
      </c>
      <c r="P1644" s="7">
        <v>18.23</v>
      </c>
      <c r="Q1644" s="7">
        <f t="shared" si="100"/>
        <v>91.58</v>
      </c>
      <c r="R1644" s="7">
        <f t="shared" si="101"/>
        <v>36.46</v>
      </c>
      <c r="S1644" s="7">
        <f t="shared" si="102"/>
        <v>55.12</v>
      </c>
      <c r="T1644" s="9">
        <f t="shared" si="103"/>
        <v>0.60187813933173184</v>
      </c>
      <c r="U1644" s="10">
        <f>YEAR(SalesDataTable[[#This Row],[Order Date]])</f>
        <v>2026</v>
      </c>
      <c r="V1644" s="9" t="str">
        <f>"Q"&amp;ROUNDUP(MONTH(SalesDataTable[[#This Row],[Order Date]])/3,0)</f>
        <v>Q3</v>
      </c>
      <c r="W1644" s="6">
        <f>MONTH(SalesDataTable[[#This Row],[Order Date]])</f>
        <v>8</v>
      </c>
      <c r="X1644" s="9" t="str">
        <f>TEXT(SalesDataTable[[#This Row],[Order Date]],"mmm")</f>
        <v>Aug</v>
      </c>
    </row>
    <row r="1645" spans="1:24" ht="15.5">
      <c r="A1645" s="3">
        <v>4447</v>
      </c>
      <c r="B1645" s="4">
        <v>46248</v>
      </c>
      <c r="C1645" s="12">
        <f>YEAR(SalesDataTable[[#This Row],[Order Date]])</f>
        <v>2026</v>
      </c>
      <c r="D1645" s="15" t="str">
        <f>"Q"&amp;ROUNDUP(MONTH(SalesDataTable[[#This Row],[Order Date]])/3,0)</f>
        <v>Q3</v>
      </c>
      <c r="E1645" s="12">
        <f>MONTH(SalesDataTable[[#This Row],[Order Date]])</f>
        <v>8</v>
      </c>
      <c r="F1645" s="12" t="str">
        <f>TEXT(SalesDataTable[[#This Row],[Order Date]], "mmm")</f>
        <v>Aug</v>
      </c>
      <c r="G1645" s="5" t="s">
        <v>6</v>
      </c>
      <c r="H1645" s="5" t="s">
        <v>27</v>
      </c>
      <c r="I1645" s="5" t="s">
        <v>2</v>
      </c>
      <c r="J1645" s="5" t="s">
        <v>13</v>
      </c>
      <c r="K1645" s="5" t="s">
        <v>14</v>
      </c>
      <c r="L1645" s="5" t="s">
        <v>48</v>
      </c>
      <c r="M1645" s="6">
        <v>1</v>
      </c>
      <c r="N1645" s="7">
        <v>161.31</v>
      </c>
      <c r="O1645" s="8">
        <v>0</v>
      </c>
      <c r="P1645" s="7">
        <v>87.81</v>
      </c>
      <c r="Q1645" s="7">
        <f t="shared" si="100"/>
        <v>161.31</v>
      </c>
      <c r="R1645" s="7">
        <f t="shared" si="101"/>
        <v>87.81</v>
      </c>
      <c r="S1645" s="7">
        <f t="shared" si="102"/>
        <v>73.5</v>
      </c>
      <c r="T1645" s="9">
        <f t="shared" si="103"/>
        <v>0.45564441138181139</v>
      </c>
      <c r="U1645" s="10">
        <f>YEAR(SalesDataTable[[#This Row],[Order Date]])</f>
        <v>2026</v>
      </c>
      <c r="V1645" s="9" t="str">
        <f>"Q"&amp;ROUNDUP(MONTH(SalesDataTable[[#This Row],[Order Date]])/3,0)</f>
        <v>Q3</v>
      </c>
      <c r="W1645" s="6">
        <f>MONTH(SalesDataTable[[#This Row],[Order Date]])</f>
        <v>8</v>
      </c>
      <c r="X1645" s="9" t="str">
        <f>TEXT(SalesDataTable[[#This Row],[Order Date]],"mmm")</f>
        <v>Aug</v>
      </c>
    </row>
    <row r="1646" spans="1:24" ht="15.5">
      <c r="A1646" s="3">
        <v>421</v>
      </c>
      <c r="B1646" s="4">
        <v>46249</v>
      </c>
      <c r="C1646" s="12">
        <f>YEAR(SalesDataTable[[#This Row],[Order Date]])</f>
        <v>2026</v>
      </c>
      <c r="D1646" s="15" t="str">
        <f>"Q"&amp;ROUNDUP(MONTH(SalesDataTable[[#This Row],[Order Date]])/3,0)</f>
        <v>Q3</v>
      </c>
      <c r="E1646" s="12">
        <f>MONTH(SalesDataTable[[#This Row],[Order Date]])</f>
        <v>8</v>
      </c>
      <c r="F1646" s="12" t="str">
        <f>TEXT(SalesDataTable[[#This Row],[Order Date]], "mmm")</f>
        <v>Aug</v>
      </c>
      <c r="G1646" s="5" t="s">
        <v>20</v>
      </c>
      <c r="H1646" s="5" t="s">
        <v>31</v>
      </c>
      <c r="I1646" s="5" t="s">
        <v>2</v>
      </c>
      <c r="J1646" s="5" t="s">
        <v>13</v>
      </c>
      <c r="K1646" s="5" t="s">
        <v>34</v>
      </c>
      <c r="L1646" s="5" t="s">
        <v>42</v>
      </c>
      <c r="M1646" s="6">
        <v>2</v>
      </c>
      <c r="N1646" s="7">
        <v>35.97</v>
      </c>
      <c r="O1646" s="8">
        <v>0.05</v>
      </c>
      <c r="P1646" s="7">
        <v>14.28</v>
      </c>
      <c r="Q1646" s="7">
        <f t="shared" si="100"/>
        <v>68.342999999999989</v>
      </c>
      <c r="R1646" s="7">
        <f t="shared" si="101"/>
        <v>28.56</v>
      </c>
      <c r="S1646" s="7">
        <f t="shared" si="102"/>
        <v>39.782999999999987</v>
      </c>
      <c r="T1646" s="9">
        <f t="shared" si="103"/>
        <v>0.58210789693165343</v>
      </c>
      <c r="U1646" s="10">
        <f>YEAR(SalesDataTable[[#This Row],[Order Date]])</f>
        <v>2026</v>
      </c>
      <c r="V1646" s="9" t="str">
        <f>"Q"&amp;ROUNDUP(MONTH(SalesDataTable[[#This Row],[Order Date]])/3,0)</f>
        <v>Q3</v>
      </c>
      <c r="W1646" s="6">
        <f>MONTH(SalesDataTable[[#This Row],[Order Date]])</f>
        <v>8</v>
      </c>
      <c r="X1646" s="9" t="str">
        <f>TEXT(SalesDataTable[[#This Row],[Order Date]],"mmm")</f>
        <v>Aug</v>
      </c>
    </row>
    <row r="1647" spans="1:24" ht="15.5">
      <c r="A1647" s="3">
        <v>962</v>
      </c>
      <c r="B1647" s="4">
        <v>46249</v>
      </c>
      <c r="C1647" s="12">
        <f>YEAR(SalesDataTable[[#This Row],[Order Date]])</f>
        <v>2026</v>
      </c>
      <c r="D1647" s="15" t="str">
        <f>"Q"&amp;ROUNDUP(MONTH(SalesDataTable[[#This Row],[Order Date]])/3,0)</f>
        <v>Q3</v>
      </c>
      <c r="E1647" s="12">
        <f>MONTH(SalesDataTable[[#This Row],[Order Date]])</f>
        <v>8</v>
      </c>
      <c r="F1647" s="12" t="str">
        <f>TEXT(SalesDataTable[[#This Row],[Order Date]], "mmm")</f>
        <v>Aug</v>
      </c>
      <c r="G1647" s="5" t="s">
        <v>0</v>
      </c>
      <c r="H1647" s="5" t="s">
        <v>1</v>
      </c>
      <c r="I1647" s="5" t="s">
        <v>19</v>
      </c>
      <c r="J1647" s="5" t="s">
        <v>13</v>
      </c>
      <c r="K1647" s="5" t="s">
        <v>34</v>
      </c>
      <c r="L1647" s="5" t="s">
        <v>35</v>
      </c>
      <c r="M1647" s="6">
        <v>2</v>
      </c>
      <c r="N1647" s="7">
        <v>39.729999999999997</v>
      </c>
      <c r="O1647" s="8">
        <v>0</v>
      </c>
      <c r="P1647" s="7">
        <v>14.95</v>
      </c>
      <c r="Q1647" s="7">
        <f t="shared" si="100"/>
        <v>79.459999999999994</v>
      </c>
      <c r="R1647" s="7">
        <f t="shared" si="101"/>
        <v>29.9</v>
      </c>
      <c r="S1647" s="7">
        <f t="shared" si="102"/>
        <v>49.559999999999995</v>
      </c>
      <c r="T1647" s="9">
        <f t="shared" si="103"/>
        <v>0.62371004278882458</v>
      </c>
      <c r="U1647" s="10">
        <f>YEAR(SalesDataTable[[#This Row],[Order Date]])</f>
        <v>2026</v>
      </c>
      <c r="V1647" s="9" t="str">
        <f>"Q"&amp;ROUNDUP(MONTH(SalesDataTable[[#This Row],[Order Date]])/3,0)</f>
        <v>Q3</v>
      </c>
      <c r="W1647" s="6">
        <f>MONTH(SalesDataTable[[#This Row],[Order Date]])</f>
        <v>8</v>
      </c>
      <c r="X1647" s="9" t="str">
        <f>TEXT(SalesDataTable[[#This Row],[Order Date]],"mmm")</f>
        <v>Aug</v>
      </c>
    </row>
    <row r="1648" spans="1:24" ht="15.5">
      <c r="A1648" s="3">
        <v>1386</v>
      </c>
      <c r="B1648" s="4">
        <v>46249</v>
      </c>
      <c r="C1648" s="12">
        <f>YEAR(SalesDataTable[[#This Row],[Order Date]])</f>
        <v>2026</v>
      </c>
      <c r="D1648" s="15" t="str">
        <f>"Q"&amp;ROUNDUP(MONTH(SalesDataTable[[#This Row],[Order Date]])/3,0)</f>
        <v>Q3</v>
      </c>
      <c r="E1648" s="12">
        <f>MONTH(SalesDataTable[[#This Row],[Order Date]])</f>
        <v>8</v>
      </c>
      <c r="F1648" s="12" t="str">
        <f>TEXT(SalesDataTable[[#This Row],[Order Date]], "mmm")</f>
        <v>Aug</v>
      </c>
      <c r="G1648" s="5" t="s">
        <v>6</v>
      </c>
      <c r="H1648" s="5" t="s">
        <v>43</v>
      </c>
      <c r="I1648" s="5" t="s">
        <v>2</v>
      </c>
      <c r="J1648" s="5" t="s">
        <v>16</v>
      </c>
      <c r="K1648" s="5" t="s">
        <v>14</v>
      </c>
      <c r="L1648" s="5" t="s">
        <v>15</v>
      </c>
      <c r="M1648" s="6">
        <v>2</v>
      </c>
      <c r="N1648" s="7">
        <v>36.049999999999997</v>
      </c>
      <c r="O1648" s="8">
        <v>0</v>
      </c>
      <c r="P1648" s="7">
        <v>13.8</v>
      </c>
      <c r="Q1648" s="7">
        <f t="shared" si="100"/>
        <v>72.099999999999994</v>
      </c>
      <c r="R1648" s="7">
        <f t="shared" si="101"/>
        <v>27.6</v>
      </c>
      <c r="S1648" s="7">
        <f t="shared" si="102"/>
        <v>44.499999999999993</v>
      </c>
      <c r="T1648" s="9">
        <f t="shared" si="103"/>
        <v>0.61719833564493753</v>
      </c>
      <c r="U1648" s="10">
        <f>YEAR(SalesDataTable[[#This Row],[Order Date]])</f>
        <v>2026</v>
      </c>
      <c r="V1648" s="9" t="str">
        <f>"Q"&amp;ROUNDUP(MONTH(SalesDataTable[[#This Row],[Order Date]])/3,0)</f>
        <v>Q3</v>
      </c>
      <c r="W1648" s="6">
        <f>MONTH(SalesDataTable[[#This Row],[Order Date]])</f>
        <v>8</v>
      </c>
      <c r="X1648" s="9" t="str">
        <f>TEXT(SalesDataTable[[#This Row],[Order Date]],"mmm")</f>
        <v>Aug</v>
      </c>
    </row>
    <row r="1649" spans="1:24" ht="15.5">
      <c r="A1649" s="3">
        <v>3083</v>
      </c>
      <c r="B1649" s="4">
        <v>46249</v>
      </c>
      <c r="C1649" s="12">
        <f>YEAR(SalesDataTable[[#This Row],[Order Date]])</f>
        <v>2026</v>
      </c>
      <c r="D1649" s="15" t="str">
        <f>"Q"&amp;ROUNDUP(MONTH(SalesDataTable[[#This Row],[Order Date]])/3,0)</f>
        <v>Q3</v>
      </c>
      <c r="E1649" s="12">
        <f>MONTH(SalesDataTable[[#This Row],[Order Date]])</f>
        <v>8</v>
      </c>
      <c r="F1649" s="12" t="str">
        <f>TEXT(SalesDataTable[[#This Row],[Order Date]], "mmm")</f>
        <v>Aug</v>
      </c>
      <c r="G1649" s="5" t="s">
        <v>20</v>
      </c>
      <c r="H1649" s="5" t="s">
        <v>31</v>
      </c>
      <c r="I1649" s="5" t="s">
        <v>2</v>
      </c>
      <c r="J1649" s="5" t="s">
        <v>13</v>
      </c>
      <c r="K1649" s="5" t="s">
        <v>23</v>
      </c>
      <c r="L1649" s="5" t="s">
        <v>29</v>
      </c>
      <c r="M1649" s="6">
        <v>1</v>
      </c>
      <c r="N1649" s="7">
        <v>194.36</v>
      </c>
      <c r="O1649" s="8">
        <v>0</v>
      </c>
      <c r="P1649" s="7">
        <v>106.01</v>
      </c>
      <c r="Q1649" s="7">
        <f t="shared" si="100"/>
        <v>194.36</v>
      </c>
      <c r="R1649" s="7">
        <f t="shared" si="101"/>
        <v>106.01</v>
      </c>
      <c r="S1649" s="7">
        <f t="shared" si="102"/>
        <v>88.350000000000009</v>
      </c>
      <c r="T1649" s="9">
        <f t="shared" si="103"/>
        <v>0.45456884132537562</v>
      </c>
      <c r="U1649" s="10">
        <f>YEAR(SalesDataTable[[#This Row],[Order Date]])</f>
        <v>2026</v>
      </c>
      <c r="V1649" s="9" t="str">
        <f>"Q"&amp;ROUNDUP(MONTH(SalesDataTable[[#This Row],[Order Date]])/3,0)</f>
        <v>Q3</v>
      </c>
      <c r="W1649" s="6">
        <f>MONTH(SalesDataTable[[#This Row],[Order Date]])</f>
        <v>8</v>
      </c>
      <c r="X1649" s="9" t="str">
        <f>TEXT(SalesDataTable[[#This Row],[Order Date]],"mmm")</f>
        <v>Aug</v>
      </c>
    </row>
    <row r="1650" spans="1:24" ht="15.5">
      <c r="A1650" s="3">
        <v>3174</v>
      </c>
      <c r="B1650" s="4">
        <v>46249</v>
      </c>
      <c r="C1650" s="12">
        <f>YEAR(SalesDataTable[[#This Row],[Order Date]])</f>
        <v>2026</v>
      </c>
      <c r="D1650" s="15" t="str">
        <f>"Q"&amp;ROUNDUP(MONTH(SalesDataTable[[#This Row],[Order Date]])/3,0)</f>
        <v>Q3</v>
      </c>
      <c r="E1650" s="12">
        <f>MONTH(SalesDataTable[[#This Row],[Order Date]])</f>
        <v>8</v>
      </c>
      <c r="F1650" s="12" t="str">
        <f>TEXT(SalesDataTable[[#This Row],[Order Date]], "mmm")</f>
        <v>Aug</v>
      </c>
      <c r="G1650" s="5" t="s">
        <v>20</v>
      </c>
      <c r="H1650" s="5" t="s">
        <v>21</v>
      </c>
      <c r="I1650" s="5" t="s">
        <v>19</v>
      </c>
      <c r="J1650" s="5" t="s">
        <v>3</v>
      </c>
      <c r="K1650" s="5" t="s">
        <v>23</v>
      </c>
      <c r="L1650" s="5" t="s">
        <v>29</v>
      </c>
      <c r="M1650" s="6">
        <v>1</v>
      </c>
      <c r="N1650" s="7">
        <v>192.67</v>
      </c>
      <c r="O1650" s="8">
        <v>0.05</v>
      </c>
      <c r="P1650" s="7">
        <v>103.37</v>
      </c>
      <c r="Q1650" s="7">
        <f t="shared" si="100"/>
        <v>183.03649999999999</v>
      </c>
      <c r="R1650" s="7">
        <f t="shared" si="101"/>
        <v>103.37</v>
      </c>
      <c r="S1650" s="7">
        <f t="shared" si="102"/>
        <v>79.666499999999985</v>
      </c>
      <c r="T1650" s="9">
        <f t="shared" si="103"/>
        <v>0.43524925356417976</v>
      </c>
      <c r="U1650" s="10">
        <f>YEAR(SalesDataTable[[#This Row],[Order Date]])</f>
        <v>2026</v>
      </c>
      <c r="V1650" s="9" t="str">
        <f>"Q"&amp;ROUNDUP(MONTH(SalesDataTable[[#This Row],[Order Date]])/3,0)</f>
        <v>Q3</v>
      </c>
      <c r="W1650" s="6">
        <f>MONTH(SalesDataTable[[#This Row],[Order Date]])</f>
        <v>8</v>
      </c>
      <c r="X1650" s="9" t="str">
        <f>TEXT(SalesDataTable[[#This Row],[Order Date]],"mmm")</f>
        <v>Aug</v>
      </c>
    </row>
    <row r="1651" spans="1:24" ht="15.5">
      <c r="A1651" s="3">
        <v>4045</v>
      </c>
      <c r="B1651" s="4">
        <v>46249</v>
      </c>
      <c r="C1651" s="12">
        <f>YEAR(SalesDataTable[[#This Row],[Order Date]])</f>
        <v>2026</v>
      </c>
      <c r="D1651" s="15" t="str">
        <f>"Q"&amp;ROUNDUP(MONTH(SalesDataTable[[#This Row],[Order Date]])/3,0)</f>
        <v>Q3</v>
      </c>
      <c r="E1651" s="12">
        <f>MONTH(SalesDataTable[[#This Row],[Order Date]])</f>
        <v>8</v>
      </c>
      <c r="F1651" s="12" t="str">
        <f>TEXT(SalesDataTable[[#This Row],[Order Date]], "mmm")</f>
        <v>Aug</v>
      </c>
      <c r="G1651" s="5" t="s">
        <v>11</v>
      </c>
      <c r="H1651" s="5" t="s">
        <v>52</v>
      </c>
      <c r="I1651" s="5" t="s">
        <v>2</v>
      </c>
      <c r="J1651" s="5" t="s">
        <v>13</v>
      </c>
      <c r="K1651" s="5" t="s">
        <v>9</v>
      </c>
      <c r="L1651" s="5" t="s">
        <v>10</v>
      </c>
      <c r="M1651" s="6">
        <v>3</v>
      </c>
      <c r="N1651" s="7">
        <v>92.12</v>
      </c>
      <c r="O1651" s="8">
        <v>0.1</v>
      </c>
      <c r="P1651" s="7">
        <v>44.1</v>
      </c>
      <c r="Q1651" s="7">
        <f t="shared" si="100"/>
        <v>248.72400000000002</v>
      </c>
      <c r="R1651" s="7">
        <f t="shared" si="101"/>
        <v>132.30000000000001</v>
      </c>
      <c r="S1651" s="7">
        <f t="shared" si="102"/>
        <v>116.42400000000001</v>
      </c>
      <c r="T1651" s="9">
        <f t="shared" si="103"/>
        <v>0.46808510638297873</v>
      </c>
      <c r="U1651" s="10">
        <f>YEAR(SalesDataTable[[#This Row],[Order Date]])</f>
        <v>2026</v>
      </c>
      <c r="V1651" s="9" t="str">
        <f>"Q"&amp;ROUNDUP(MONTH(SalesDataTable[[#This Row],[Order Date]])/3,0)</f>
        <v>Q3</v>
      </c>
      <c r="W1651" s="6">
        <f>MONTH(SalesDataTable[[#This Row],[Order Date]])</f>
        <v>8</v>
      </c>
      <c r="X1651" s="9" t="str">
        <f>TEXT(SalesDataTable[[#This Row],[Order Date]],"mmm")</f>
        <v>Aug</v>
      </c>
    </row>
    <row r="1652" spans="1:24" ht="15.5">
      <c r="A1652" s="3">
        <v>4850</v>
      </c>
      <c r="B1652" s="4">
        <v>46249</v>
      </c>
      <c r="C1652" s="12">
        <f>YEAR(SalesDataTable[[#This Row],[Order Date]])</f>
        <v>2026</v>
      </c>
      <c r="D1652" s="15" t="str">
        <f>"Q"&amp;ROUNDUP(MONTH(SalesDataTable[[#This Row],[Order Date]])/3,0)</f>
        <v>Q3</v>
      </c>
      <c r="E1652" s="12">
        <f>MONTH(SalesDataTable[[#This Row],[Order Date]])</f>
        <v>8</v>
      </c>
      <c r="F1652" s="12" t="str">
        <f>TEXT(SalesDataTable[[#This Row],[Order Date]], "mmm")</f>
        <v>Aug</v>
      </c>
      <c r="G1652" s="5" t="s">
        <v>6</v>
      </c>
      <c r="H1652" s="5" t="s">
        <v>7</v>
      </c>
      <c r="I1652" s="5" t="s">
        <v>19</v>
      </c>
      <c r="J1652" s="5" t="s">
        <v>16</v>
      </c>
      <c r="K1652" s="5" t="s">
        <v>23</v>
      </c>
      <c r="L1652" s="5" t="s">
        <v>29</v>
      </c>
      <c r="M1652" s="6">
        <v>1</v>
      </c>
      <c r="N1652" s="7">
        <v>192.82</v>
      </c>
      <c r="O1652" s="8">
        <v>0</v>
      </c>
      <c r="P1652" s="7">
        <v>104.98</v>
      </c>
      <c r="Q1652" s="7">
        <f t="shared" si="100"/>
        <v>192.82</v>
      </c>
      <c r="R1652" s="7">
        <f t="shared" si="101"/>
        <v>104.98</v>
      </c>
      <c r="S1652" s="7">
        <f t="shared" si="102"/>
        <v>87.839999999999989</v>
      </c>
      <c r="T1652" s="9">
        <f t="shared" si="103"/>
        <v>0.45555440307022088</v>
      </c>
      <c r="U1652" s="10">
        <f>YEAR(SalesDataTable[[#This Row],[Order Date]])</f>
        <v>2026</v>
      </c>
      <c r="V1652" s="9" t="str">
        <f>"Q"&amp;ROUNDUP(MONTH(SalesDataTable[[#This Row],[Order Date]])/3,0)</f>
        <v>Q3</v>
      </c>
      <c r="W1652" s="6">
        <f>MONTH(SalesDataTable[[#This Row],[Order Date]])</f>
        <v>8</v>
      </c>
      <c r="X1652" s="9" t="str">
        <f>TEXT(SalesDataTable[[#This Row],[Order Date]],"mmm")</f>
        <v>Aug</v>
      </c>
    </row>
    <row r="1653" spans="1:24" ht="15.5">
      <c r="A1653" s="3">
        <v>71</v>
      </c>
      <c r="B1653" s="4">
        <v>46250</v>
      </c>
      <c r="C1653" s="12">
        <f>YEAR(SalesDataTable[[#This Row],[Order Date]])</f>
        <v>2026</v>
      </c>
      <c r="D1653" s="15" t="str">
        <f>"Q"&amp;ROUNDUP(MONTH(SalesDataTable[[#This Row],[Order Date]])/3,0)</f>
        <v>Q3</v>
      </c>
      <c r="E1653" s="12">
        <f>MONTH(SalesDataTable[[#This Row],[Order Date]])</f>
        <v>8</v>
      </c>
      <c r="F1653" s="12" t="str">
        <f>TEXT(SalesDataTable[[#This Row],[Order Date]], "mmm")</f>
        <v>Aug</v>
      </c>
      <c r="G1653" s="5" t="s">
        <v>11</v>
      </c>
      <c r="H1653" s="5" t="s">
        <v>52</v>
      </c>
      <c r="I1653" s="5" t="s">
        <v>2</v>
      </c>
      <c r="J1653" s="5" t="s">
        <v>13</v>
      </c>
      <c r="K1653" s="5" t="s">
        <v>4</v>
      </c>
      <c r="L1653" s="5" t="s">
        <v>5</v>
      </c>
      <c r="M1653" s="6">
        <v>3</v>
      </c>
      <c r="N1653" s="7">
        <v>80.099999999999994</v>
      </c>
      <c r="O1653" s="8">
        <v>0</v>
      </c>
      <c r="P1653" s="7">
        <v>42.41</v>
      </c>
      <c r="Q1653" s="7">
        <f t="shared" si="100"/>
        <v>240.29999999999998</v>
      </c>
      <c r="R1653" s="7">
        <f t="shared" si="101"/>
        <v>127.22999999999999</v>
      </c>
      <c r="S1653" s="7">
        <f t="shared" si="102"/>
        <v>113.07</v>
      </c>
      <c r="T1653" s="9">
        <f t="shared" si="103"/>
        <v>0.47053682896379528</v>
      </c>
      <c r="U1653" s="10">
        <f>YEAR(SalesDataTable[[#This Row],[Order Date]])</f>
        <v>2026</v>
      </c>
      <c r="V1653" s="9" t="str">
        <f>"Q"&amp;ROUNDUP(MONTH(SalesDataTable[[#This Row],[Order Date]])/3,0)</f>
        <v>Q3</v>
      </c>
      <c r="W1653" s="6">
        <f>MONTH(SalesDataTable[[#This Row],[Order Date]])</f>
        <v>8</v>
      </c>
      <c r="X1653" s="9" t="str">
        <f>TEXT(SalesDataTable[[#This Row],[Order Date]],"mmm")</f>
        <v>Aug</v>
      </c>
    </row>
    <row r="1654" spans="1:24" ht="15.5">
      <c r="A1654" s="3">
        <v>627</v>
      </c>
      <c r="B1654" s="4">
        <v>46250</v>
      </c>
      <c r="C1654" s="12">
        <f>YEAR(SalesDataTable[[#This Row],[Order Date]])</f>
        <v>2026</v>
      </c>
      <c r="D1654" s="15" t="str">
        <f>"Q"&amp;ROUNDUP(MONTH(SalesDataTable[[#This Row],[Order Date]])/3,0)</f>
        <v>Q3</v>
      </c>
      <c r="E1654" s="12">
        <f>MONTH(SalesDataTable[[#This Row],[Order Date]])</f>
        <v>8</v>
      </c>
      <c r="F1654" s="12" t="str">
        <f>TEXT(SalesDataTable[[#This Row],[Order Date]], "mmm")</f>
        <v>Aug</v>
      </c>
      <c r="G1654" s="5" t="s">
        <v>20</v>
      </c>
      <c r="H1654" s="5" t="s">
        <v>31</v>
      </c>
      <c r="I1654" s="5" t="s">
        <v>28</v>
      </c>
      <c r="J1654" s="5" t="s">
        <v>13</v>
      </c>
      <c r="K1654" s="5" t="s">
        <v>4</v>
      </c>
      <c r="L1654" s="5" t="s">
        <v>5</v>
      </c>
      <c r="M1654" s="6">
        <v>6</v>
      </c>
      <c r="N1654" s="7">
        <v>83.26</v>
      </c>
      <c r="O1654" s="8">
        <v>0</v>
      </c>
      <c r="P1654" s="7">
        <v>43.8</v>
      </c>
      <c r="Q1654" s="7">
        <f t="shared" si="100"/>
        <v>499.56000000000006</v>
      </c>
      <c r="R1654" s="7">
        <f t="shared" si="101"/>
        <v>262.79999999999995</v>
      </c>
      <c r="S1654" s="7">
        <f t="shared" si="102"/>
        <v>236.7600000000001</v>
      </c>
      <c r="T1654" s="9">
        <f t="shared" si="103"/>
        <v>0.47393706461686297</v>
      </c>
      <c r="U1654" s="10">
        <f>YEAR(SalesDataTable[[#This Row],[Order Date]])</f>
        <v>2026</v>
      </c>
      <c r="V1654" s="9" t="str">
        <f>"Q"&amp;ROUNDUP(MONTH(SalesDataTable[[#This Row],[Order Date]])/3,0)</f>
        <v>Q3</v>
      </c>
      <c r="W1654" s="6">
        <f>MONTH(SalesDataTable[[#This Row],[Order Date]])</f>
        <v>8</v>
      </c>
      <c r="X1654" s="9" t="str">
        <f>TEXT(SalesDataTable[[#This Row],[Order Date]],"mmm")</f>
        <v>Aug</v>
      </c>
    </row>
    <row r="1655" spans="1:24" ht="15.5">
      <c r="A1655" s="3">
        <v>959</v>
      </c>
      <c r="B1655" s="4">
        <v>46250</v>
      </c>
      <c r="C1655" s="12">
        <f>YEAR(SalesDataTable[[#This Row],[Order Date]])</f>
        <v>2026</v>
      </c>
      <c r="D1655" s="15" t="str">
        <f>"Q"&amp;ROUNDUP(MONTH(SalesDataTable[[#This Row],[Order Date]])/3,0)</f>
        <v>Q3</v>
      </c>
      <c r="E1655" s="12">
        <f>MONTH(SalesDataTable[[#This Row],[Order Date]])</f>
        <v>8</v>
      </c>
      <c r="F1655" s="12" t="str">
        <f>TEXT(SalesDataTable[[#This Row],[Order Date]], "mmm")</f>
        <v>Aug</v>
      </c>
      <c r="G1655" s="5" t="s">
        <v>6</v>
      </c>
      <c r="H1655" s="5" t="s">
        <v>7</v>
      </c>
      <c r="I1655" s="5" t="s">
        <v>19</v>
      </c>
      <c r="J1655" s="5" t="s">
        <v>3</v>
      </c>
      <c r="K1655" s="5" t="s">
        <v>34</v>
      </c>
      <c r="L1655" s="5" t="s">
        <v>35</v>
      </c>
      <c r="M1655" s="6">
        <v>4</v>
      </c>
      <c r="N1655" s="7">
        <v>40.46</v>
      </c>
      <c r="O1655" s="8">
        <v>0</v>
      </c>
      <c r="P1655" s="7">
        <v>15.12</v>
      </c>
      <c r="Q1655" s="7">
        <f t="shared" si="100"/>
        <v>161.84</v>
      </c>
      <c r="R1655" s="7">
        <f t="shared" si="101"/>
        <v>60.48</v>
      </c>
      <c r="S1655" s="7">
        <f t="shared" si="102"/>
        <v>101.36000000000001</v>
      </c>
      <c r="T1655" s="9">
        <f t="shared" si="103"/>
        <v>0.62629757785467133</v>
      </c>
      <c r="U1655" s="10">
        <f>YEAR(SalesDataTable[[#This Row],[Order Date]])</f>
        <v>2026</v>
      </c>
      <c r="V1655" s="9" t="str">
        <f>"Q"&amp;ROUNDUP(MONTH(SalesDataTable[[#This Row],[Order Date]])/3,0)</f>
        <v>Q3</v>
      </c>
      <c r="W1655" s="6">
        <f>MONTH(SalesDataTable[[#This Row],[Order Date]])</f>
        <v>8</v>
      </c>
      <c r="X1655" s="9" t="str">
        <f>TEXT(SalesDataTable[[#This Row],[Order Date]],"mmm")</f>
        <v>Aug</v>
      </c>
    </row>
    <row r="1656" spans="1:24" ht="15.5">
      <c r="A1656" s="3">
        <v>967</v>
      </c>
      <c r="B1656" s="4">
        <v>46250</v>
      </c>
      <c r="C1656" s="12">
        <f>YEAR(SalesDataTable[[#This Row],[Order Date]])</f>
        <v>2026</v>
      </c>
      <c r="D1656" s="15" t="str">
        <f>"Q"&amp;ROUNDUP(MONTH(SalesDataTable[[#This Row],[Order Date]])/3,0)</f>
        <v>Q3</v>
      </c>
      <c r="E1656" s="12">
        <f>MONTH(SalesDataTable[[#This Row],[Order Date]])</f>
        <v>8</v>
      </c>
      <c r="F1656" s="12" t="str">
        <f>TEXT(SalesDataTable[[#This Row],[Order Date]], "mmm")</f>
        <v>Aug</v>
      </c>
      <c r="G1656" s="5" t="s">
        <v>11</v>
      </c>
      <c r="H1656" s="5" t="s">
        <v>52</v>
      </c>
      <c r="I1656" s="5" t="s">
        <v>8</v>
      </c>
      <c r="J1656" s="5" t="s">
        <v>3</v>
      </c>
      <c r="K1656" s="5" t="s">
        <v>4</v>
      </c>
      <c r="L1656" s="5" t="s">
        <v>5</v>
      </c>
      <c r="M1656" s="6">
        <v>5</v>
      </c>
      <c r="N1656" s="7">
        <v>81.55</v>
      </c>
      <c r="O1656" s="8">
        <v>0.2</v>
      </c>
      <c r="P1656" s="7">
        <v>42.09</v>
      </c>
      <c r="Q1656" s="7">
        <f t="shared" si="100"/>
        <v>326.20000000000005</v>
      </c>
      <c r="R1656" s="7">
        <f t="shared" si="101"/>
        <v>210.45000000000002</v>
      </c>
      <c r="S1656" s="7">
        <f t="shared" si="102"/>
        <v>115.75000000000003</v>
      </c>
      <c r="T1656" s="9">
        <f t="shared" si="103"/>
        <v>0.3548436541998774</v>
      </c>
      <c r="U1656" s="10">
        <f>YEAR(SalesDataTable[[#This Row],[Order Date]])</f>
        <v>2026</v>
      </c>
      <c r="V1656" s="9" t="str">
        <f>"Q"&amp;ROUNDUP(MONTH(SalesDataTable[[#This Row],[Order Date]])/3,0)</f>
        <v>Q3</v>
      </c>
      <c r="W1656" s="6">
        <f>MONTH(SalesDataTable[[#This Row],[Order Date]])</f>
        <v>8</v>
      </c>
      <c r="X1656" s="9" t="str">
        <f>TEXT(SalesDataTable[[#This Row],[Order Date]],"mmm")</f>
        <v>Aug</v>
      </c>
    </row>
    <row r="1657" spans="1:24" ht="15.5">
      <c r="A1657" s="3">
        <v>1267</v>
      </c>
      <c r="B1657" s="4">
        <v>46250</v>
      </c>
      <c r="C1657" s="12">
        <f>YEAR(SalesDataTable[[#This Row],[Order Date]])</f>
        <v>2026</v>
      </c>
      <c r="D1657" s="15" t="str">
        <f>"Q"&amp;ROUNDUP(MONTH(SalesDataTable[[#This Row],[Order Date]])/3,0)</f>
        <v>Q3</v>
      </c>
      <c r="E1657" s="12">
        <f>MONTH(SalesDataTable[[#This Row],[Order Date]])</f>
        <v>8</v>
      </c>
      <c r="F1657" s="12" t="str">
        <f>TEXT(SalesDataTable[[#This Row],[Order Date]], "mmm")</f>
        <v>Aug</v>
      </c>
      <c r="G1657" s="5" t="s">
        <v>6</v>
      </c>
      <c r="H1657" s="5" t="s">
        <v>43</v>
      </c>
      <c r="I1657" s="5" t="s">
        <v>19</v>
      </c>
      <c r="J1657" s="5" t="s">
        <v>13</v>
      </c>
      <c r="K1657" s="5" t="s">
        <v>23</v>
      </c>
      <c r="L1657" s="5" t="s">
        <v>40</v>
      </c>
      <c r="M1657" s="6">
        <v>2</v>
      </c>
      <c r="N1657" s="7">
        <v>83.56</v>
      </c>
      <c r="O1657" s="8">
        <v>0</v>
      </c>
      <c r="P1657" s="7">
        <v>39.119999999999997</v>
      </c>
      <c r="Q1657" s="7">
        <f t="shared" si="100"/>
        <v>167.12</v>
      </c>
      <c r="R1657" s="7">
        <f t="shared" si="101"/>
        <v>78.239999999999995</v>
      </c>
      <c r="S1657" s="7">
        <f t="shared" si="102"/>
        <v>88.88000000000001</v>
      </c>
      <c r="T1657" s="9">
        <f t="shared" si="103"/>
        <v>0.53183341311632359</v>
      </c>
      <c r="U1657" s="10">
        <f>YEAR(SalesDataTable[[#This Row],[Order Date]])</f>
        <v>2026</v>
      </c>
      <c r="V1657" s="9" t="str">
        <f>"Q"&amp;ROUNDUP(MONTH(SalesDataTable[[#This Row],[Order Date]])/3,0)</f>
        <v>Q3</v>
      </c>
      <c r="W1657" s="6">
        <f>MONTH(SalesDataTable[[#This Row],[Order Date]])</f>
        <v>8</v>
      </c>
      <c r="X1657" s="9" t="str">
        <f>TEXT(SalesDataTable[[#This Row],[Order Date]],"mmm")</f>
        <v>Aug</v>
      </c>
    </row>
    <row r="1658" spans="1:24" ht="15.5">
      <c r="A1658" s="3">
        <v>1394</v>
      </c>
      <c r="B1658" s="4">
        <v>46250</v>
      </c>
      <c r="C1658" s="12">
        <f>YEAR(SalesDataTable[[#This Row],[Order Date]])</f>
        <v>2026</v>
      </c>
      <c r="D1658" s="15" t="str">
        <f>"Q"&amp;ROUNDUP(MONTH(SalesDataTable[[#This Row],[Order Date]])/3,0)</f>
        <v>Q3</v>
      </c>
      <c r="E1658" s="12">
        <f>MONTH(SalesDataTable[[#This Row],[Order Date]])</f>
        <v>8</v>
      </c>
      <c r="F1658" s="12" t="str">
        <f>TEXT(SalesDataTable[[#This Row],[Order Date]], "mmm")</f>
        <v>Aug</v>
      </c>
      <c r="G1658" s="5" t="s">
        <v>11</v>
      </c>
      <c r="H1658" s="5" t="s">
        <v>39</v>
      </c>
      <c r="I1658" s="5" t="s">
        <v>2</v>
      </c>
      <c r="J1658" s="5" t="s">
        <v>3</v>
      </c>
      <c r="K1658" s="5" t="s">
        <v>23</v>
      </c>
      <c r="L1658" s="5" t="s">
        <v>51</v>
      </c>
      <c r="M1658" s="6">
        <v>3</v>
      </c>
      <c r="N1658" s="7">
        <v>125.75</v>
      </c>
      <c r="O1658" s="8">
        <v>0</v>
      </c>
      <c r="P1658" s="7">
        <v>62.05</v>
      </c>
      <c r="Q1658" s="7">
        <f t="shared" si="100"/>
        <v>377.25</v>
      </c>
      <c r="R1658" s="7">
        <f t="shared" si="101"/>
        <v>186.14999999999998</v>
      </c>
      <c r="S1658" s="7">
        <f t="shared" si="102"/>
        <v>191.10000000000002</v>
      </c>
      <c r="T1658" s="9">
        <f t="shared" si="103"/>
        <v>0.50656063618290259</v>
      </c>
      <c r="U1658" s="10">
        <f>YEAR(SalesDataTable[[#This Row],[Order Date]])</f>
        <v>2026</v>
      </c>
      <c r="V1658" s="9" t="str">
        <f>"Q"&amp;ROUNDUP(MONTH(SalesDataTable[[#This Row],[Order Date]])/3,0)</f>
        <v>Q3</v>
      </c>
      <c r="W1658" s="6">
        <f>MONTH(SalesDataTable[[#This Row],[Order Date]])</f>
        <v>8</v>
      </c>
      <c r="X1658" s="9" t="str">
        <f>TEXT(SalesDataTable[[#This Row],[Order Date]],"mmm")</f>
        <v>Aug</v>
      </c>
    </row>
    <row r="1659" spans="1:24" ht="15.5">
      <c r="A1659" s="3">
        <v>1652</v>
      </c>
      <c r="B1659" s="4">
        <v>46250</v>
      </c>
      <c r="C1659" s="12">
        <f>YEAR(SalesDataTable[[#This Row],[Order Date]])</f>
        <v>2026</v>
      </c>
      <c r="D1659" s="15" t="str">
        <f>"Q"&amp;ROUNDUP(MONTH(SalesDataTable[[#This Row],[Order Date]])/3,0)</f>
        <v>Q3</v>
      </c>
      <c r="E1659" s="12">
        <f>MONTH(SalesDataTable[[#This Row],[Order Date]])</f>
        <v>8</v>
      </c>
      <c r="F1659" s="12" t="str">
        <f>TEXT(SalesDataTable[[#This Row],[Order Date]], "mmm")</f>
        <v>Aug</v>
      </c>
      <c r="G1659" s="5" t="s">
        <v>0</v>
      </c>
      <c r="H1659" s="5" t="s">
        <v>1</v>
      </c>
      <c r="I1659" s="5" t="s">
        <v>2</v>
      </c>
      <c r="J1659" s="5" t="s">
        <v>3</v>
      </c>
      <c r="K1659" s="5" t="s">
        <v>14</v>
      </c>
      <c r="L1659" s="5" t="s">
        <v>15</v>
      </c>
      <c r="M1659" s="6">
        <v>1</v>
      </c>
      <c r="N1659" s="7">
        <v>35.619999999999997</v>
      </c>
      <c r="O1659" s="8">
        <v>0.1</v>
      </c>
      <c r="P1659" s="7">
        <v>13.55</v>
      </c>
      <c r="Q1659" s="7">
        <f t="shared" si="100"/>
        <v>32.058</v>
      </c>
      <c r="R1659" s="7">
        <f t="shared" si="101"/>
        <v>13.55</v>
      </c>
      <c r="S1659" s="7">
        <f t="shared" si="102"/>
        <v>18.507999999999999</v>
      </c>
      <c r="T1659" s="9">
        <f t="shared" si="103"/>
        <v>0.57732859192713204</v>
      </c>
      <c r="U1659" s="10">
        <f>YEAR(SalesDataTable[[#This Row],[Order Date]])</f>
        <v>2026</v>
      </c>
      <c r="V1659" s="9" t="str">
        <f>"Q"&amp;ROUNDUP(MONTH(SalesDataTable[[#This Row],[Order Date]])/3,0)</f>
        <v>Q3</v>
      </c>
      <c r="W1659" s="6">
        <f>MONTH(SalesDataTable[[#This Row],[Order Date]])</f>
        <v>8</v>
      </c>
      <c r="X1659" s="9" t="str">
        <f>TEXT(SalesDataTable[[#This Row],[Order Date]],"mmm")</f>
        <v>Aug</v>
      </c>
    </row>
    <row r="1660" spans="1:24" ht="15.5">
      <c r="A1660" s="3">
        <v>2126</v>
      </c>
      <c r="B1660" s="4">
        <v>46250</v>
      </c>
      <c r="C1660" s="12">
        <f>YEAR(SalesDataTable[[#This Row],[Order Date]])</f>
        <v>2026</v>
      </c>
      <c r="D1660" s="15" t="str">
        <f>"Q"&amp;ROUNDUP(MONTH(SalesDataTable[[#This Row],[Order Date]])/3,0)</f>
        <v>Q3</v>
      </c>
      <c r="E1660" s="12">
        <f>MONTH(SalesDataTable[[#This Row],[Order Date]])</f>
        <v>8</v>
      </c>
      <c r="F1660" s="12" t="str">
        <f>TEXT(SalesDataTable[[#This Row],[Order Date]], "mmm")</f>
        <v>Aug</v>
      </c>
      <c r="G1660" s="5" t="s">
        <v>6</v>
      </c>
      <c r="H1660" s="5" t="s">
        <v>49</v>
      </c>
      <c r="I1660" s="5" t="s">
        <v>2</v>
      </c>
      <c r="J1660" s="5" t="s">
        <v>16</v>
      </c>
      <c r="K1660" s="5" t="s">
        <v>4</v>
      </c>
      <c r="L1660" s="5" t="s">
        <v>30</v>
      </c>
      <c r="M1660" s="6">
        <v>2</v>
      </c>
      <c r="N1660" s="7">
        <v>104.02</v>
      </c>
      <c r="O1660" s="8">
        <v>0</v>
      </c>
      <c r="P1660" s="7">
        <v>50.26</v>
      </c>
      <c r="Q1660" s="7">
        <f t="shared" si="100"/>
        <v>208.04</v>
      </c>
      <c r="R1660" s="7">
        <f t="shared" si="101"/>
        <v>100.52</v>
      </c>
      <c r="S1660" s="7">
        <f t="shared" si="102"/>
        <v>107.52</v>
      </c>
      <c r="T1660" s="9">
        <f t="shared" si="103"/>
        <v>0.51682368775235532</v>
      </c>
      <c r="U1660" s="10">
        <f>YEAR(SalesDataTable[[#This Row],[Order Date]])</f>
        <v>2026</v>
      </c>
      <c r="V1660" s="9" t="str">
        <f>"Q"&amp;ROUNDUP(MONTH(SalesDataTable[[#This Row],[Order Date]])/3,0)</f>
        <v>Q3</v>
      </c>
      <c r="W1660" s="6">
        <f>MONTH(SalesDataTable[[#This Row],[Order Date]])</f>
        <v>8</v>
      </c>
      <c r="X1660" s="9" t="str">
        <f>TEXT(SalesDataTable[[#This Row],[Order Date]],"mmm")</f>
        <v>Aug</v>
      </c>
    </row>
    <row r="1661" spans="1:24" ht="15.5">
      <c r="A1661" s="3">
        <v>2282</v>
      </c>
      <c r="B1661" s="4">
        <v>46250</v>
      </c>
      <c r="C1661" s="12">
        <f>YEAR(SalesDataTable[[#This Row],[Order Date]])</f>
        <v>2026</v>
      </c>
      <c r="D1661" s="15" t="str">
        <f>"Q"&amp;ROUNDUP(MONTH(SalesDataTable[[#This Row],[Order Date]])/3,0)</f>
        <v>Q3</v>
      </c>
      <c r="E1661" s="12">
        <f>MONTH(SalesDataTable[[#This Row],[Order Date]])</f>
        <v>8</v>
      </c>
      <c r="F1661" s="12" t="str">
        <f>TEXT(SalesDataTable[[#This Row],[Order Date]], "mmm")</f>
        <v>Aug</v>
      </c>
      <c r="G1661" s="5" t="s">
        <v>6</v>
      </c>
      <c r="H1661" s="5" t="s">
        <v>27</v>
      </c>
      <c r="I1661" s="5" t="s">
        <v>8</v>
      </c>
      <c r="J1661" s="5" t="s">
        <v>16</v>
      </c>
      <c r="K1661" s="5" t="s">
        <v>9</v>
      </c>
      <c r="L1661" s="5" t="s">
        <v>10</v>
      </c>
      <c r="M1661" s="6">
        <v>8</v>
      </c>
      <c r="N1661" s="7">
        <v>92.71</v>
      </c>
      <c r="O1661" s="8">
        <v>0.1</v>
      </c>
      <c r="P1661" s="7">
        <v>44.83</v>
      </c>
      <c r="Q1661" s="7">
        <f t="shared" si="100"/>
        <v>667.51199999999994</v>
      </c>
      <c r="R1661" s="7">
        <f t="shared" si="101"/>
        <v>358.64</v>
      </c>
      <c r="S1661" s="7">
        <f t="shared" si="102"/>
        <v>308.87199999999996</v>
      </c>
      <c r="T1661" s="9">
        <f t="shared" si="103"/>
        <v>0.46272126943036229</v>
      </c>
      <c r="U1661" s="10">
        <f>YEAR(SalesDataTable[[#This Row],[Order Date]])</f>
        <v>2026</v>
      </c>
      <c r="V1661" s="9" t="str">
        <f>"Q"&amp;ROUNDUP(MONTH(SalesDataTable[[#This Row],[Order Date]])/3,0)</f>
        <v>Q3</v>
      </c>
      <c r="W1661" s="6">
        <f>MONTH(SalesDataTable[[#This Row],[Order Date]])</f>
        <v>8</v>
      </c>
      <c r="X1661" s="9" t="str">
        <f>TEXT(SalesDataTable[[#This Row],[Order Date]],"mmm")</f>
        <v>Aug</v>
      </c>
    </row>
    <row r="1662" spans="1:24" ht="15.5">
      <c r="A1662" s="3">
        <v>2426</v>
      </c>
      <c r="B1662" s="4">
        <v>46250</v>
      </c>
      <c r="C1662" s="12">
        <f>YEAR(SalesDataTable[[#This Row],[Order Date]])</f>
        <v>2026</v>
      </c>
      <c r="D1662" s="15" t="str">
        <f>"Q"&amp;ROUNDUP(MONTH(SalesDataTable[[#This Row],[Order Date]])/3,0)</f>
        <v>Q3</v>
      </c>
      <c r="E1662" s="12">
        <f>MONTH(SalesDataTable[[#This Row],[Order Date]])</f>
        <v>8</v>
      </c>
      <c r="F1662" s="12" t="str">
        <f>TEXT(SalesDataTable[[#This Row],[Order Date]], "mmm")</f>
        <v>Aug</v>
      </c>
      <c r="G1662" s="5" t="s">
        <v>6</v>
      </c>
      <c r="H1662" s="5" t="s">
        <v>43</v>
      </c>
      <c r="I1662" s="5" t="s">
        <v>2</v>
      </c>
      <c r="J1662" s="5" t="s">
        <v>13</v>
      </c>
      <c r="K1662" s="5" t="s">
        <v>9</v>
      </c>
      <c r="L1662" s="5" t="s">
        <v>10</v>
      </c>
      <c r="M1662" s="6">
        <v>1</v>
      </c>
      <c r="N1662" s="7">
        <v>90.58</v>
      </c>
      <c r="O1662" s="8">
        <v>0</v>
      </c>
      <c r="P1662" s="7">
        <v>44.53</v>
      </c>
      <c r="Q1662" s="7">
        <f t="shared" si="100"/>
        <v>90.58</v>
      </c>
      <c r="R1662" s="7">
        <f t="shared" si="101"/>
        <v>44.53</v>
      </c>
      <c r="S1662" s="7">
        <f t="shared" si="102"/>
        <v>46.05</v>
      </c>
      <c r="T1662" s="9">
        <f t="shared" si="103"/>
        <v>0.50839037315080593</v>
      </c>
      <c r="U1662" s="10">
        <f>YEAR(SalesDataTable[[#This Row],[Order Date]])</f>
        <v>2026</v>
      </c>
      <c r="V1662" s="9" t="str">
        <f>"Q"&amp;ROUNDUP(MONTH(SalesDataTable[[#This Row],[Order Date]])/3,0)</f>
        <v>Q3</v>
      </c>
      <c r="W1662" s="6">
        <f>MONTH(SalesDataTable[[#This Row],[Order Date]])</f>
        <v>8</v>
      </c>
      <c r="X1662" s="9" t="str">
        <f>TEXT(SalesDataTable[[#This Row],[Order Date]],"mmm")</f>
        <v>Aug</v>
      </c>
    </row>
    <row r="1663" spans="1:24" ht="15.5">
      <c r="A1663" s="3">
        <v>2534</v>
      </c>
      <c r="B1663" s="4">
        <v>46250</v>
      </c>
      <c r="C1663" s="12">
        <f>YEAR(SalesDataTable[[#This Row],[Order Date]])</f>
        <v>2026</v>
      </c>
      <c r="D1663" s="15" t="str">
        <f>"Q"&amp;ROUNDUP(MONTH(SalesDataTable[[#This Row],[Order Date]])/3,0)</f>
        <v>Q3</v>
      </c>
      <c r="E1663" s="12">
        <f>MONTH(SalesDataTable[[#This Row],[Order Date]])</f>
        <v>8</v>
      </c>
      <c r="F1663" s="12" t="str">
        <f>TEXT(SalesDataTable[[#This Row],[Order Date]], "mmm")</f>
        <v>Aug</v>
      </c>
      <c r="G1663" s="5" t="s">
        <v>6</v>
      </c>
      <c r="H1663" s="5" t="s">
        <v>49</v>
      </c>
      <c r="I1663" s="5" t="s">
        <v>2</v>
      </c>
      <c r="J1663" s="5" t="s">
        <v>13</v>
      </c>
      <c r="K1663" s="5" t="s">
        <v>23</v>
      </c>
      <c r="L1663" s="5" t="s">
        <v>51</v>
      </c>
      <c r="M1663" s="6">
        <v>1</v>
      </c>
      <c r="N1663" s="7">
        <v>120.22</v>
      </c>
      <c r="O1663" s="8">
        <v>0</v>
      </c>
      <c r="P1663" s="7">
        <v>62.31</v>
      </c>
      <c r="Q1663" s="7">
        <f t="shared" si="100"/>
        <v>120.22</v>
      </c>
      <c r="R1663" s="7">
        <f t="shared" si="101"/>
        <v>62.31</v>
      </c>
      <c r="S1663" s="7">
        <f t="shared" si="102"/>
        <v>57.91</v>
      </c>
      <c r="T1663" s="9">
        <f t="shared" si="103"/>
        <v>0.48170021627017134</v>
      </c>
      <c r="U1663" s="10">
        <f>YEAR(SalesDataTable[[#This Row],[Order Date]])</f>
        <v>2026</v>
      </c>
      <c r="V1663" s="9" t="str">
        <f>"Q"&amp;ROUNDUP(MONTH(SalesDataTable[[#This Row],[Order Date]])/3,0)</f>
        <v>Q3</v>
      </c>
      <c r="W1663" s="6">
        <f>MONTH(SalesDataTable[[#This Row],[Order Date]])</f>
        <v>8</v>
      </c>
      <c r="X1663" s="9" t="str">
        <f>TEXT(SalesDataTable[[#This Row],[Order Date]],"mmm")</f>
        <v>Aug</v>
      </c>
    </row>
    <row r="1664" spans="1:24" ht="15.5">
      <c r="A1664" s="3">
        <v>2948</v>
      </c>
      <c r="B1664" s="4">
        <v>46250</v>
      </c>
      <c r="C1664" s="12">
        <f>YEAR(SalesDataTable[[#This Row],[Order Date]])</f>
        <v>2026</v>
      </c>
      <c r="D1664" s="15" t="str">
        <f>"Q"&amp;ROUNDUP(MONTH(SalesDataTable[[#This Row],[Order Date]])/3,0)</f>
        <v>Q3</v>
      </c>
      <c r="E1664" s="12">
        <f>MONTH(SalesDataTable[[#This Row],[Order Date]])</f>
        <v>8</v>
      </c>
      <c r="F1664" s="12" t="str">
        <f>TEXT(SalesDataTable[[#This Row],[Order Date]], "mmm")</f>
        <v>Aug</v>
      </c>
      <c r="G1664" s="5" t="s">
        <v>11</v>
      </c>
      <c r="H1664" s="5" t="s">
        <v>12</v>
      </c>
      <c r="I1664" s="5" t="s">
        <v>19</v>
      </c>
      <c r="J1664" s="5" t="s">
        <v>13</v>
      </c>
      <c r="K1664" s="5" t="s">
        <v>14</v>
      </c>
      <c r="L1664" s="5" t="s">
        <v>15</v>
      </c>
      <c r="M1664" s="6">
        <v>3</v>
      </c>
      <c r="N1664" s="7">
        <v>36.35</v>
      </c>
      <c r="O1664" s="8">
        <v>0</v>
      </c>
      <c r="P1664" s="7">
        <v>13.42</v>
      </c>
      <c r="Q1664" s="7">
        <f t="shared" si="100"/>
        <v>109.05000000000001</v>
      </c>
      <c r="R1664" s="7">
        <f t="shared" si="101"/>
        <v>40.26</v>
      </c>
      <c r="S1664" s="7">
        <f t="shared" si="102"/>
        <v>68.79000000000002</v>
      </c>
      <c r="T1664" s="9">
        <f t="shared" si="103"/>
        <v>0.63081155433287495</v>
      </c>
      <c r="U1664" s="10">
        <f>YEAR(SalesDataTable[[#This Row],[Order Date]])</f>
        <v>2026</v>
      </c>
      <c r="V1664" s="9" t="str">
        <f>"Q"&amp;ROUNDUP(MONTH(SalesDataTable[[#This Row],[Order Date]])/3,0)</f>
        <v>Q3</v>
      </c>
      <c r="W1664" s="6">
        <f>MONTH(SalesDataTable[[#This Row],[Order Date]])</f>
        <v>8</v>
      </c>
      <c r="X1664" s="9" t="str">
        <f>TEXT(SalesDataTable[[#This Row],[Order Date]],"mmm")</f>
        <v>Aug</v>
      </c>
    </row>
    <row r="1665" spans="1:24" ht="15.5">
      <c r="A1665" s="3">
        <v>3141</v>
      </c>
      <c r="B1665" s="4">
        <v>46250</v>
      </c>
      <c r="C1665" s="12">
        <f>YEAR(SalesDataTable[[#This Row],[Order Date]])</f>
        <v>2026</v>
      </c>
      <c r="D1665" s="15" t="str">
        <f>"Q"&amp;ROUNDUP(MONTH(SalesDataTable[[#This Row],[Order Date]])/3,0)</f>
        <v>Q3</v>
      </c>
      <c r="E1665" s="12">
        <f>MONTH(SalesDataTable[[#This Row],[Order Date]])</f>
        <v>8</v>
      </c>
      <c r="F1665" s="12" t="str">
        <f>TEXT(SalesDataTable[[#This Row],[Order Date]], "mmm")</f>
        <v>Aug</v>
      </c>
      <c r="G1665" s="5" t="s">
        <v>6</v>
      </c>
      <c r="H1665" s="5" t="s">
        <v>43</v>
      </c>
      <c r="I1665" s="5" t="s">
        <v>28</v>
      </c>
      <c r="J1665" s="5" t="s">
        <v>3</v>
      </c>
      <c r="K1665" s="5" t="s">
        <v>23</v>
      </c>
      <c r="L1665" s="5" t="s">
        <v>29</v>
      </c>
      <c r="M1665" s="6">
        <v>2</v>
      </c>
      <c r="N1665" s="7">
        <v>195.28</v>
      </c>
      <c r="O1665" s="8">
        <v>0</v>
      </c>
      <c r="P1665" s="7">
        <v>102.24</v>
      </c>
      <c r="Q1665" s="7">
        <f t="shared" si="100"/>
        <v>390.56</v>
      </c>
      <c r="R1665" s="7">
        <f t="shared" si="101"/>
        <v>204.48</v>
      </c>
      <c r="S1665" s="7">
        <f t="shared" si="102"/>
        <v>186.08</v>
      </c>
      <c r="T1665" s="9">
        <f t="shared" si="103"/>
        <v>0.4764440802949611</v>
      </c>
      <c r="U1665" s="10">
        <f>YEAR(SalesDataTable[[#This Row],[Order Date]])</f>
        <v>2026</v>
      </c>
      <c r="V1665" s="9" t="str">
        <f>"Q"&amp;ROUNDUP(MONTH(SalesDataTable[[#This Row],[Order Date]])/3,0)</f>
        <v>Q3</v>
      </c>
      <c r="W1665" s="6">
        <f>MONTH(SalesDataTable[[#This Row],[Order Date]])</f>
        <v>8</v>
      </c>
      <c r="X1665" s="9" t="str">
        <f>TEXT(SalesDataTable[[#This Row],[Order Date]],"mmm")</f>
        <v>Aug</v>
      </c>
    </row>
    <row r="1666" spans="1:24" ht="15.5">
      <c r="A1666" s="3">
        <v>3935</v>
      </c>
      <c r="B1666" s="4">
        <v>46250</v>
      </c>
      <c r="C1666" s="12">
        <f>YEAR(SalesDataTable[[#This Row],[Order Date]])</f>
        <v>2026</v>
      </c>
      <c r="D1666" s="15" t="str">
        <f>"Q"&amp;ROUNDUP(MONTH(SalesDataTable[[#This Row],[Order Date]])/3,0)</f>
        <v>Q3</v>
      </c>
      <c r="E1666" s="12">
        <f>MONTH(SalesDataTable[[#This Row],[Order Date]])</f>
        <v>8</v>
      </c>
      <c r="F1666" s="12" t="str">
        <f>TEXT(SalesDataTable[[#This Row],[Order Date]], "mmm")</f>
        <v>Aug</v>
      </c>
      <c r="G1666" s="5" t="s">
        <v>11</v>
      </c>
      <c r="H1666" s="5" t="s">
        <v>52</v>
      </c>
      <c r="I1666" s="5" t="s">
        <v>28</v>
      </c>
      <c r="J1666" s="5" t="s">
        <v>3</v>
      </c>
      <c r="K1666" s="5" t="s">
        <v>14</v>
      </c>
      <c r="L1666" s="5" t="s">
        <v>32</v>
      </c>
      <c r="M1666" s="6">
        <v>4</v>
      </c>
      <c r="N1666" s="7">
        <v>46.05</v>
      </c>
      <c r="O1666" s="8">
        <v>0</v>
      </c>
      <c r="P1666" s="7">
        <v>18.75</v>
      </c>
      <c r="Q1666" s="7">
        <f t="shared" ref="Q1666:Q1729" si="104">M1666*N1666*(1-O1666)</f>
        <v>184.2</v>
      </c>
      <c r="R1666" s="7">
        <f t="shared" ref="R1666:R1729" si="105">M1666*P1666</f>
        <v>75</v>
      </c>
      <c r="S1666" s="7">
        <f t="shared" ref="S1666:S1729" si="106">Q1666-R1666</f>
        <v>109.19999999999999</v>
      </c>
      <c r="T1666" s="9">
        <f t="shared" ref="T1666:T1729" si="107">IFERROR(S1666/Q1666,0)</f>
        <v>0.5928338762214983</v>
      </c>
      <c r="U1666" s="10">
        <f>YEAR(SalesDataTable[[#This Row],[Order Date]])</f>
        <v>2026</v>
      </c>
      <c r="V1666" s="9" t="str">
        <f>"Q"&amp;ROUNDUP(MONTH(SalesDataTable[[#This Row],[Order Date]])/3,0)</f>
        <v>Q3</v>
      </c>
      <c r="W1666" s="6">
        <f>MONTH(SalesDataTable[[#This Row],[Order Date]])</f>
        <v>8</v>
      </c>
      <c r="X1666" s="9" t="str">
        <f>TEXT(SalesDataTable[[#This Row],[Order Date]],"mmm")</f>
        <v>Aug</v>
      </c>
    </row>
    <row r="1667" spans="1:24" ht="15.5">
      <c r="A1667" s="3">
        <v>4636</v>
      </c>
      <c r="B1667" s="4">
        <v>46250</v>
      </c>
      <c r="C1667" s="12">
        <f>YEAR(SalesDataTable[[#This Row],[Order Date]])</f>
        <v>2026</v>
      </c>
      <c r="D1667" s="15" t="str">
        <f>"Q"&amp;ROUNDUP(MONTH(SalesDataTable[[#This Row],[Order Date]])/3,0)</f>
        <v>Q3</v>
      </c>
      <c r="E1667" s="12">
        <f>MONTH(SalesDataTable[[#This Row],[Order Date]])</f>
        <v>8</v>
      </c>
      <c r="F1667" s="12" t="str">
        <f>TEXT(SalesDataTable[[#This Row],[Order Date]], "mmm")</f>
        <v>Aug</v>
      </c>
      <c r="G1667" s="5" t="s">
        <v>0</v>
      </c>
      <c r="H1667" s="5" t="s">
        <v>1</v>
      </c>
      <c r="I1667" s="5" t="s">
        <v>19</v>
      </c>
      <c r="J1667" s="5" t="s">
        <v>3</v>
      </c>
      <c r="K1667" s="5" t="s">
        <v>23</v>
      </c>
      <c r="L1667" s="5" t="s">
        <v>40</v>
      </c>
      <c r="M1667" s="6">
        <v>1</v>
      </c>
      <c r="N1667" s="7">
        <v>81.040000000000006</v>
      </c>
      <c r="O1667" s="8">
        <v>0.1</v>
      </c>
      <c r="P1667" s="7">
        <v>39.29</v>
      </c>
      <c r="Q1667" s="7">
        <f t="shared" si="104"/>
        <v>72.936000000000007</v>
      </c>
      <c r="R1667" s="7">
        <f t="shared" si="105"/>
        <v>39.29</v>
      </c>
      <c r="S1667" s="7">
        <f t="shared" si="106"/>
        <v>33.646000000000008</v>
      </c>
      <c r="T1667" s="9">
        <f t="shared" si="107"/>
        <v>0.46130854447735009</v>
      </c>
      <c r="U1667" s="10">
        <f>YEAR(SalesDataTable[[#This Row],[Order Date]])</f>
        <v>2026</v>
      </c>
      <c r="V1667" s="9" t="str">
        <f>"Q"&amp;ROUNDUP(MONTH(SalesDataTable[[#This Row],[Order Date]])/3,0)</f>
        <v>Q3</v>
      </c>
      <c r="W1667" s="6">
        <f>MONTH(SalesDataTable[[#This Row],[Order Date]])</f>
        <v>8</v>
      </c>
      <c r="X1667" s="9" t="str">
        <f>TEXT(SalesDataTable[[#This Row],[Order Date]],"mmm")</f>
        <v>Aug</v>
      </c>
    </row>
    <row r="1668" spans="1:24" ht="15.5">
      <c r="A1668" s="3">
        <v>4895</v>
      </c>
      <c r="B1668" s="4">
        <v>46250</v>
      </c>
      <c r="C1668" s="12">
        <f>YEAR(SalesDataTable[[#This Row],[Order Date]])</f>
        <v>2026</v>
      </c>
      <c r="D1668" s="15" t="str">
        <f>"Q"&amp;ROUNDUP(MONTH(SalesDataTable[[#This Row],[Order Date]])/3,0)</f>
        <v>Q3</v>
      </c>
      <c r="E1668" s="12">
        <f>MONTH(SalesDataTable[[#This Row],[Order Date]])</f>
        <v>8</v>
      </c>
      <c r="F1668" s="12" t="str">
        <f>TEXT(SalesDataTable[[#This Row],[Order Date]], "mmm")</f>
        <v>Aug</v>
      </c>
      <c r="G1668" s="5" t="s">
        <v>0</v>
      </c>
      <c r="H1668" s="5" t="s">
        <v>50</v>
      </c>
      <c r="I1668" s="5" t="s">
        <v>19</v>
      </c>
      <c r="J1668" s="5" t="s">
        <v>16</v>
      </c>
      <c r="K1668" s="5" t="s">
        <v>23</v>
      </c>
      <c r="L1668" s="5" t="s">
        <v>29</v>
      </c>
      <c r="M1668" s="6">
        <v>1</v>
      </c>
      <c r="N1668" s="7">
        <v>191.12</v>
      </c>
      <c r="O1668" s="8">
        <v>0.05</v>
      </c>
      <c r="P1668" s="7">
        <v>106.14</v>
      </c>
      <c r="Q1668" s="7">
        <f t="shared" si="104"/>
        <v>181.56399999999999</v>
      </c>
      <c r="R1668" s="7">
        <f t="shared" si="105"/>
        <v>106.14</v>
      </c>
      <c r="S1668" s="7">
        <f t="shared" si="106"/>
        <v>75.423999999999992</v>
      </c>
      <c r="T1668" s="9">
        <f t="shared" si="107"/>
        <v>0.41541274702033443</v>
      </c>
      <c r="U1668" s="10">
        <f>YEAR(SalesDataTable[[#This Row],[Order Date]])</f>
        <v>2026</v>
      </c>
      <c r="V1668" s="9" t="str">
        <f>"Q"&amp;ROUNDUP(MONTH(SalesDataTable[[#This Row],[Order Date]])/3,0)</f>
        <v>Q3</v>
      </c>
      <c r="W1668" s="6">
        <f>MONTH(SalesDataTable[[#This Row],[Order Date]])</f>
        <v>8</v>
      </c>
      <c r="X1668" s="9" t="str">
        <f>TEXT(SalesDataTable[[#This Row],[Order Date]],"mmm")</f>
        <v>Aug</v>
      </c>
    </row>
    <row r="1669" spans="1:24" ht="15.5">
      <c r="A1669" s="3">
        <v>5029</v>
      </c>
      <c r="B1669" s="4">
        <v>46250</v>
      </c>
      <c r="C1669" s="12">
        <f>YEAR(SalesDataTable[[#This Row],[Order Date]])</f>
        <v>2026</v>
      </c>
      <c r="D1669" s="15" t="str">
        <f>"Q"&amp;ROUNDUP(MONTH(SalesDataTable[[#This Row],[Order Date]])/3,0)</f>
        <v>Q3</v>
      </c>
      <c r="E1669" s="12">
        <f>MONTH(SalesDataTable[[#This Row],[Order Date]])</f>
        <v>8</v>
      </c>
      <c r="F1669" s="12" t="str">
        <f>TEXT(SalesDataTable[[#This Row],[Order Date]], "mmm")</f>
        <v>Aug</v>
      </c>
      <c r="G1669" s="5" t="s">
        <v>0</v>
      </c>
      <c r="H1669" s="5" t="s">
        <v>50</v>
      </c>
      <c r="I1669" s="5" t="s">
        <v>2</v>
      </c>
      <c r="J1669" s="5" t="s">
        <v>13</v>
      </c>
      <c r="K1669" s="5" t="s">
        <v>9</v>
      </c>
      <c r="L1669" s="5" t="s">
        <v>37</v>
      </c>
      <c r="M1669" s="6">
        <v>1</v>
      </c>
      <c r="N1669" s="7">
        <v>156.19</v>
      </c>
      <c r="O1669" s="8">
        <v>0</v>
      </c>
      <c r="P1669" s="7">
        <v>79.239999999999995</v>
      </c>
      <c r="Q1669" s="7">
        <f t="shared" si="104"/>
        <v>156.19</v>
      </c>
      <c r="R1669" s="7">
        <f t="shared" si="105"/>
        <v>79.239999999999995</v>
      </c>
      <c r="S1669" s="7">
        <f t="shared" si="106"/>
        <v>76.95</v>
      </c>
      <c r="T1669" s="9">
        <f t="shared" si="107"/>
        <v>0.49266918496702738</v>
      </c>
      <c r="U1669" s="10">
        <f>YEAR(SalesDataTable[[#This Row],[Order Date]])</f>
        <v>2026</v>
      </c>
      <c r="V1669" s="9" t="str">
        <f>"Q"&amp;ROUNDUP(MONTH(SalesDataTable[[#This Row],[Order Date]])/3,0)</f>
        <v>Q3</v>
      </c>
      <c r="W1669" s="6">
        <f>MONTH(SalesDataTable[[#This Row],[Order Date]])</f>
        <v>8</v>
      </c>
      <c r="X1669" s="9" t="str">
        <f>TEXT(SalesDataTable[[#This Row],[Order Date]],"mmm")</f>
        <v>Aug</v>
      </c>
    </row>
    <row r="1670" spans="1:24" ht="15.5">
      <c r="A1670" s="3">
        <v>1965</v>
      </c>
      <c r="B1670" s="4">
        <v>46251</v>
      </c>
      <c r="C1670" s="12">
        <f>YEAR(SalesDataTable[[#This Row],[Order Date]])</f>
        <v>2026</v>
      </c>
      <c r="D1670" s="15" t="str">
        <f>"Q"&amp;ROUNDUP(MONTH(SalesDataTable[[#This Row],[Order Date]])/3,0)</f>
        <v>Q3</v>
      </c>
      <c r="E1670" s="12">
        <f>MONTH(SalesDataTable[[#This Row],[Order Date]])</f>
        <v>8</v>
      </c>
      <c r="F1670" s="12" t="str">
        <f>TEXT(SalesDataTable[[#This Row],[Order Date]], "mmm")</f>
        <v>Aug</v>
      </c>
      <c r="G1670" s="5" t="s">
        <v>6</v>
      </c>
      <c r="H1670" s="5" t="s">
        <v>41</v>
      </c>
      <c r="I1670" s="5" t="s">
        <v>2</v>
      </c>
      <c r="J1670" s="5" t="s">
        <v>3</v>
      </c>
      <c r="K1670" s="5" t="s">
        <v>14</v>
      </c>
      <c r="L1670" s="5" t="s">
        <v>15</v>
      </c>
      <c r="M1670" s="6">
        <v>4</v>
      </c>
      <c r="N1670" s="7">
        <v>36.93</v>
      </c>
      <c r="O1670" s="8">
        <v>0</v>
      </c>
      <c r="P1670" s="7">
        <v>13.36</v>
      </c>
      <c r="Q1670" s="7">
        <f t="shared" si="104"/>
        <v>147.72</v>
      </c>
      <c r="R1670" s="7">
        <f t="shared" si="105"/>
        <v>53.44</v>
      </c>
      <c r="S1670" s="7">
        <f t="shared" si="106"/>
        <v>94.28</v>
      </c>
      <c r="T1670" s="9">
        <f t="shared" si="107"/>
        <v>0.63823449769834828</v>
      </c>
      <c r="U1670" s="10">
        <f>YEAR(SalesDataTable[[#This Row],[Order Date]])</f>
        <v>2026</v>
      </c>
      <c r="V1670" s="9" t="str">
        <f>"Q"&amp;ROUNDUP(MONTH(SalesDataTable[[#This Row],[Order Date]])/3,0)</f>
        <v>Q3</v>
      </c>
      <c r="W1670" s="6">
        <f>MONTH(SalesDataTable[[#This Row],[Order Date]])</f>
        <v>8</v>
      </c>
      <c r="X1670" s="9" t="str">
        <f>TEXT(SalesDataTable[[#This Row],[Order Date]],"mmm")</f>
        <v>Aug</v>
      </c>
    </row>
    <row r="1671" spans="1:24" ht="15.5">
      <c r="A1671" s="3">
        <v>3647</v>
      </c>
      <c r="B1671" s="4">
        <v>46251</v>
      </c>
      <c r="C1671" s="12">
        <f>YEAR(SalesDataTable[[#This Row],[Order Date]])</f>
        <v>2026</v>
      </c>
      <c r="D1671" s="15" t="str">
        <f>"Q"&amp;ROUNDUP(MONTH(SalesDataTable[[#This Row],[Order Date]])/3,0)</f>
        <v>Q3</v>
      </c>
      <c r="E1671" s="12">
        <f>MONTH(SalesDataTable[[#This Row],[Order Date]])</f>
        <v>8</v>
      </c>
      <c r="F1671" s="12" t="str">
        <f>TEXT(SalesDataTable[[#This Row],[Order Date]], "mmm")</f>
        <v>Aug</v>
      </c>
      <c r="G1671" s="5" t="s">
        <v>6</v>
      </c>
      <c r="H1671" s="5" t="s">
        <v>43</v>
      </c>
      <c r="I1671" s="5" t="s">
        <v>19</v>
      </c>
      <c r="J1671" s="5" t="s">
        <v>3</v>
      </c>
      <c r="K1671" s="5" t="s">
        <v>4</v>
      </c>
      <c r="L1671" s="5" t="s">
        <v>30</v>
      </c>
      <c r="M1671" s="6">
        <v>3</v>
      </c>
      <c r="N1671" s="7">
        <v>104.96</v>
      </c>
      <c r="O1671" s="8">
        <v>0.05</v>
      </c>
      <c r="P1671" s="7">
        <v>51.66</v>
      </c>
      <c r="Q1671" s="7">
        <f t="shared" si="104"/>
        <v>299.13599999999997</v>
      </c>
      <c r="R1671" s="7">
        <f t="shared" si="105"/>
        <v>154.97999999999999</v>
      </c>
      <c r="S1671" s="7">
        <f t="shared" si="106"/>
        <v>144.15599999999998</v>
      </c>
      <c r="T1671" s="9">
        <f t="shared" si="107"/>
        <v>0.48190789473684209</v>
      </c>
      <c r="U1671" s="10">
        <f>YEAR(SalesDataTable[[#This Row],[Order Date]])</f>
        <v>2026</v>
      </c>
      <c r="V1671" s="9" t="str">
        <f>"Q"&amp;ROUNDUP(MONTH(SalesDataTable[[#This Row],[Order Date]])/3,0)</f>
        <v>Q3</v>
      </c>
      <c r="W1671" s="6">
        <f>MONTH(SalesDataTable[[#This Row],[Order Date]])</f>
        <v>8</v>
      </c>
      <c r="X1671" s="9" t="str">
        <f>TEXT(SalesDataTable[[#This Row],[Order Date]],"mmm")</f>
        <v>Aug</v>
      </c>
    </row>
    <row r="1672" spans="1:24" ht="15.5">
      <c r="A1672" s="3">
        <v>3918</v>
      </c>
      <c r="B1672" s="4">
        <v>46251</v>
      </c>
      <c r="C1672" s="12">
        <f>YEAR(SalesDataTable[[#This Row],[Order Date]])</f>
        <v>2026</v>
      </c>
      <c r="D1672" s="15" t="str">
        <f>"Q"&amp;ROUNDUP(MONTH(SalesDataTable[[#This Row],[Order Date]])/3,0)</f>
        <v>Q3</v>
      </c>
      <c r="E1672" s="12">
        <f>MONTH(SalesDataTable[[#This Row],[Order Date]])</f>
        <v>8</v>
      </c>
      <c r="F1672" s="12" t="str">
        <f>TEXT(SalesDataTable[[#This Row],[Order Date]], "mmm")</f>
        <v>Aug</v>
      </c>
      <c r="G1672" s="5" t="s">
        <v>6</v>
      </c>
      <c r="H1672" s="5" t="s">
        <v>7</v>
      </c>
      <c r="I1672" s="5" t="s">
        <v>28</v>
      </c>
      <c r="J1672" s="5" t="s">
        <v>13</v>
      </c>
      <c r="K1672" s="5" t="s">
        <v>14</v>
      </c>
      <c r="L1672" s="5" t="s">
        <v>48</v>
      </c>
      <c r="M1672" s="6">
        <v>3</v>
      </c>
      <c r="N1672" s="7">
        <v>168.51</v>
      </c>
      <c r="O1672" s="8">
        <v>0</v>
      </c>
      <c r="P1672" s="7">
        <v>85.34</v>
      </c>
      <c r="Q1672" s="7">
        <f t="shared" si="104"/>
        <v>505.53</v>
      </c>
      <c r="R1672" s="7">
        <f t="shared" si="105"/>
        <v>256.02</v>
      </c>
      <c r="S1672" s="7">
        <f t="shared" si="106"/>
        <v>249.51</v>
      </c>
      <c r="T1672" s="9">
        <f t="shared" si="107"/>
        <v>0.49356121298439265</v>
      </c>
      <c r="U1672" s="10">
        <f>YEAR(SalesDataTable[[#This Row],[Order Date]])</f>
        <v>2026</v>
      </c>
      <c r="V1672" s="9" t="str">
        <f>"Q"&amp;ROUNDUP(MONTH(SalesDataTable[[#This Row],[Order Date]])/3,0)</f>
        <v>Q3</v>
      </c>
      <c r="W1672" s="6">
        <f>MONTH(SalesDataTable[[#This Row],[Order Date]])</f>
        <v>8</v>
      </c>
      <c r="X1672" s="9" t="str">
        <f>TEXT(SalesDataTable[[#This Row],[Order Date]],"mmm")</f>
        <v>Aug</v>
      </c>
    </row>
    <row r="1673" spans="1:24" ht="15.5">
      <c r="A1673" s="3">
        <v>4256</v>
      </c>
      <c r="B1673" s="4">
        <v>46251</v>
      </c>
      <c r="C1673" s="12">
        <f>YEAR(SalesDataTable[[#This Row],[Order Date]])</f>
        <v>2026</v>
      </c>
      <c r="D1673" s="15" t="str">
        <f>"Q"&amp;ROUNDUP(MONTH(SalesDataTable[[#This Row],[Order Date]])/3,0)</f>
        <v>Q3</v>
      </c>
      <c r="E1673" s="12">
        <f>MONTH(SalesDataTable[[#This Row],[Order Date]])</f>
        <v>8</v>
      </c>
      <c r="F1673" s="12" t="str">
        <f>TEXT(SalesDataTable[[#This Row],[Order Date]], "mmm")</f>
        <v>Aug</v>
      </c>
      <c r="G1673" s="5" t="s">
        <v>6</v>
      </c>
      <c r="H1673" s="5" t="s">
        <v>43</v>
      </c>
      <c r="I1673" s="5" t="s">
        <v>19</v>
      </c>
      <c r="J1673" s="5" t="s">
        <v>13</v>
      </c>
      <c r="K1673" s="5" t="s">
        <v>14</v>
      </c>
      <c r="L1673" s="5" t="s">
        <v>32</v>
      </c>
      <c r="M1673" s="6">
        <v>1</v>
      </c>
      <c r="N1673" s="7">
        <v>46.44</v>
      </c>
      <c r="O1673" s="8">
        <v>0.05</v>
      </c>
      <c r="P1673" s="7">
        <v>18.59</v>
      </c>
      <c r="Q1673" s="7">
        <f t="shared" si="104"/>
        <v>44.117999999999995</v>
      </c>
      <c r="R1673" s="7">
        <f t="shared" si="105"/>
        <v>18.59</v>
      </c>
      <c r="S1673" s="7">
        <f t="shared" si="106"/>
        <v>25.527999999999995</v>
      </c>
      <c r="T1673" s="9">
        <f t="shared" si="107"/>
        <v>0.57863003762636556</v>
      </c>
      <c r="U1673" s="10">
        <f>YEAR(SalesDataTable[[#This Row],[Order Date]])</f>
        <v>2026</v>
      </c>
      <c r="V1673" s="9" t="str">
        <f>"Q"&amp;ROUNDUP(MONTH(SalesDataTable[[#This Row],[Order Date]])/3,0)</f>
        <v>Q3</v>
      </c>
      <c r="W1673" s="6">
        <f>MONTH(SalesDataTable[[#This Row],[Order Date]])</f>
        <v>8</v>
      </c>
      <c r="X1673" s="9" t="str">
        <f>TEXT(SalesDataTable[[#This Row],[Order Date]],"mmm")</f>
        <v>Aug</v>
      </c>
    </row>
    <row r="1674" spans="1:24" ht="15.5">
      <c r="A1674" s="3">
        <v>5087</v>
      </c>
      <c r="B1674" s="4">
        <v>46251</v>
      </c>
      <c r="C1674" s="12">
        <f>YEAR(SalesDataTable[[#This Row],[Order Date]])</f>
        <v>2026</v>
      </c>
      <c r="D1674" s="15" t="str">
        <f>"Q"&amp;ROUNDUP(MONTH(SalesDataTable[[#This Row],[Order Date]])/3,0)</f>
        <v>Q3</v>
      </c>
      <c r="E1674" s="12">
        <f>MONTH(SalesDataTable[[#This Row],[Order Date]])</f>
        <v>8</v>
      </c>
      <c r="F1674" s="12" t="str">
        <f>TEXT(SalesDataTable[[#This Row],[Order Date]], "mmm")</f>
        <v>Aug</v>
      </c>
      <c r="G1674" s="5" t="s">
        <v>0</v>
      </c>
      <c r="H1674" s="5" t="s">
        <v>1</v>
      </c>
      <c r="I1674" s="5" t="s">
        <v>2</v>
      </c>
      <c r="J1674" s="5" t="s">
        <v>13</v>
      </c>
      <c r="K1674" s="5" t="s">
        <v>9</v>
      </c>
      <c r="L1674" s="5" t="s">
        <v>46</v>
      </c>
      <c r="M1674" s="6">
        <v>1</v>
      </c>
      <c r="N1674" s="7">
        <v>69.900000000000006</v>
      </c>
      <c r="O1674" s="8">
        <v>0.1</v>
      </c>
      <c r="P1674" s="7">
        <v>31.43</v>
      </c>
      <c r="Q1674" s="7">
        <f t="shared" si="104"/>
        <v>62.910000000000004</v>
      </c>
      <c r="R1674" s="7">
        <f t="shared" si="105"/>
        <v>31.43</v>
      </c>
      <c r="S1674" s="7">
        <f t="shared" si="106"/>
        <v>31.480000000000004</v>
      </c>
      <c r="T1674" s="9">
        <f t="shared" si="107"/>
        <v>0.50039739310125575</v>
      </c>
      <c r="U1674" s="10">
        <f>YEAR(SalesDataTable[[#This Row],[Order Date]])</f>
        <v>2026</v>
      </c>
      <c r="V1674" s="9" t="str">
        <f>"Q"&amp;ROUNDUP(MONTH(SalesDataTable[[#This Row],[Order Date]])/3,0)</f>
        <v>Q3</v>
      </c>
      <c r="W1674" s="6">
        <f>MONTH(SalesDataTable[[#This Row],[Order Date]])</f>
        <v>8</v>
      </c>
      <c r="X1674" s="9" t="str">
        <f>TEXT(SalesDataTable[[#This Row],[Order Date]],"mmm")</f>
        <v>Aug</v>
      </c>
    </row>
    <row r="1675" spans="1:24" ht="15.5">
      <c r="A1675" s="3">
        <v>1921</v>
      </c>
      <c r="B1675" s="4">
        <v>46252</v>
      </c>
      <c r="C1675" s="12">
        <f>YEAR(SalesDataTable[[#This Row],[Order Date]])</f>
        <v>2026</v>
      </c>
      <c r="D1675" s="15" t="str">
        <f>"Q"&amp;ROUNDUP(MONTH(SalesDataTable[[#This Row],[Order Date]])/3,0)</f>
        <v>Q3</v>
      </c>
      <c r="E1675" s="12">
        <f>MONTH(SalesDataTable[[#This Row],[Order Date]])</f>
        <v>8</v>
      </c>
      <c r="F1675" s="12" t="str">
        <f>TEXT(SalesDataTable[[#This Row],[Order Date]], "mmm")</f>
        <v>Aug</v>
      </c>
      <c r="G1675" s="5" t="s">
        <v>20</v>
      </c>
      <c r="H1675" s="5" t="s">
        <v>47</v>
      </c>
      <c r="I1675" s="5" t="s">
        <v>2</v>
      </c>
      <c r="J1675" s="5" t="s">
        <v>13</v>
      </c>
      <c r="K1675" s="5" t="s">
        <v>4</v>
      </c>
      <c r="L1675" s="5" t="s">
        <v>26</v>
      </c>
      <c r="M1675" s="6">
        <v>2</v>
      </c>
      <c r="N1675" s="7">
        <v>39.83</v>
      </c>
      <c r="O1675" s="8">
        <v>0</v>
      </c>
      <c r="P1675" s="7">
        <v>17.18</v>
      </c>
      <c r="Q1675" s="7">
        <f t="shared" si="104"/>
        <v>79.66</v>
      </c>
      <c r="R1675" s="7">
        <f t="shared" si="105"/>
        <v>34.36</v>
      </c>
      <c r="S1675" s="7">
        <f t="shared" si="106"/>
        <v>45.3</v>
      </c>
      <c r="T1675" s="9">
        <f t="shared" si="107"/>
        <v>0.56866683404468987</v>
      </c>
      <c r="U1675" s="10">
        <f>YEAR(SalesDataTable[[#This Row],[Order Date]])</f>
        <v>2026</v>
      </c>
      <c r="V1675" s="9" t="str">
        <f>"Q"&amp;ROUNDUP(MONTH(SalesDataTable[[#This Row],[Order Date]])/3,0)</f>
        <v>Q3</v>
      </c>
      <c r="W1675" s="6">
        <f>MONTH(SalesDataTable[[#This Row],[Order Date]])</f>
        <v>8</v>
      </c>
      <c r="X1675" s="9" t="str">
        <f>TEXT(SalesDataTable[[#This Row],[Order Date]],"mmm")</f>
        <v>Aug</v>
      </c>
    </row>
    <row r="1676" spans="1:24" ht="15.5">
      <c r="A1676" s="3">
        <v>1966</v>
      </c>
      <c r="B1676" s="4">
        <v>46252</v>
      </c>
      <c r="C1676" s="12">
        <f>YEAR(SalesDataTable[[#This Row],[Order Date]])</f>
        <v>2026</v>
      </c>
      <c r="D1676" s="15" t="str">
        <f>"Q"&amp;ROUNDUP(MONTH(SalesDataTable[[#This Row],[Order Date]])/3,0)</f>
        <v>Q3</v>
      </c>
      <c r="E1676" s="12">
        <f>MONTH(SalesDataTable[[#This Row],[Order Date]])</f>
        <v>8</v>
      </c>
      <c r="F1676" s="12" t="str">
        <f>TEXT(SalesDataTable[[#This Row],[Order Date]], "mmm")</f>
        <v>Aug</v>
      </c>
      <c r="G1676" s="5" t="s">
        <v>0</v>
      </c>
      <c r="H1676" s="5" t="s">
        <v>36</v>
      </c>
      <c r="I1676" s="5" t="s">
        <v>2</v>
      </c>
      <c r="J1676" s="5" t="s">
        <v>13</v>
      </c>
      <c r="K1676" s="5" t="s">
        <v>14</v>
      </c>
      <c r="L1676" s="5" t="s">
        <v>15</v>
      </c>
      <c r="M1676" s="6">
        <v>2</v>
      </c>
      <c r="N1676" s="7">
        <v>36.020000000000003</v>
      </c>
      <c r="O1676" s="8">
        <v>0</v>
      </c>
      <c r="P1676" s="7">
        <v>13.87</v>
      </c>
      <c r="Q1676" s="7">
        <f t="shared" si="104"/>
        <v>72.040000000000006</v>
      </c>
      <c r="R1676" s="7">
        <f t="shared" si="105"/>
        <v>27.74</v>
      </c>
      <c r="S1676" s="7">
        <f t="shared" si="106"/>
        <v>44.300000000000011</v>
      </c>
      <c r="T1676" s="9">
        <f t="shared" si="107"/>
        <v>0.61493614658523055</v>
      </c>
      <c r="U1676" s="10">
        <f>YEAR(SalesDataTable[[#This Row],[Order Date]])</f>
        <v>2026</v>
      </c>
      <c r="V1676" s="9" t="str">
        <f>"Q"&amp;ROUNDUP(MONTH(SalesDataTable[[#This Row],[Order Date]])/3,0)</f>
        <v>Q3</v>
      </c>
      <c r="W1676" s="6">
        <f>MONTH(SalesDataTable[[#This Row],[Order Date]])</f>
        <v>8</v>
      </c>
      <c r="X1676" s="9" t="str">
        <f>TEXT(SalesDataTable[[#This Row],[Order Date]],"mmm")</f>
        <v>Aug</v>
      </c>
    </row>
    <row r="1677" spans="1:24" ht="15.5">
      <c r="A1677" s="3">
        <v>2431</v>
      </c>
      <c r="B1677" s="4">
        <v>46252</v>
      </c>
      <c r="C1677" s="12">
        <f>YEAR(SalesDataTable[[#This Row],[Order Date]])</f>
        <v>2026</v>
      </c>
      <c r="D1677" s="15" t="str">
        <f>"Q"&amp;ROUNDUP(MONTH(SalesDataTable[[#This Row],[Order Date]])/3,0)</f>
        <v>Q3</v>
      </c>
      <c r="E1677" s="12">
        <f>MONTH(SalesDataTable[[#This Row],[Order Date]])</f>
        <v>8</v>
      </c>
      <c r="F1677" s="12" t="str">
        <f>TEXT(SalesDataTable[[#This Row],[Order Date]], "mmm")</f>
        <v>Aug</v>
      </c>
      <c r="G1677" s="5" t="s">
        <v>0</v>
      </c>
      <c r="H1677" s="5" t="s">
        <v>50</v>
      </c>
      <c r="I1677" s="5" t="s">
        <v>28</v>
      </c>
      <c r="J1677" s="5" t="s">
        <v>16</v>
      </c>
      <c r="K1677" s="5" t="s">
        <v>34</v>
      </c>
      <c r="L1677" s="5" t="s">
        <v>38</v>
      </c>
      <c r="M1677" s="6">
        <v>3</v>
      </c>
      <c r="N1677" s="7">
        <v>125.31</v>
      </c>
      <c r="O1677" s="8">
        <v>0</v>
      </c>
      <c r="P1677" s="7">
        <v>67.64</v>
      </c>
      <c r="Q1677" s="7">
        <f t="shared" si="104"/>
        <v>375.93</v>
      </c>
      <c r="R1677" s="7">
        <f t="shared" si="105"/>
        <v>202.92000000000002</v>
      </c>
      <c r="S1677" s="7">
        <f t="shared" si="106"/>
        <v>173.01</v>
      </c>
      <c r="T1677" s="9">
        <f t="shared" si="107"/>
        <v>0.46021865772883247</v>
      </c>
      <c r="U1677" s="10">
        <f>YEAR(SalesDataTable[[#This Row],[Order Date]])</f>
        <v>2026</v>
      </c>
      <c r="V1677" s="9" t="str">
        <f>"Q"&amp;ROUNDUP(MONTH(SalesDataTable[[#This Row],[Order Date]])/3,0)</f>
        <v>Q3</v>
      </c>
      <c r="W1677" s="6">
        <f>MONTH(SalesDataTable[[#This Row],[Order Date]])</f>
        <v>8</v>
      </c>
      <c r="X1677" s="9" t="str">
        <f>TEXT(SalesDataTable[[#This Row],[Order Date]],"mmm")</f>
        <v>Aug</v>
      </c>
    </row>
    <row r="1678" spans="1:24" ht="15.5">
      <c r="A1678" s="3">
        <v>3676</v>
      </c>
      <c r="B1678" s="4">
        <v>46252</v>
      </c>
      <c r="C1678" s="12">
        <f>YEAR(SalesDataTable[[#This Row],[Order Date]])</f>
        <v>2026</v>
      </c>
      <c r="D1678" s="15" t="str">
        <f>"Q"&amp;ROUNDUP(MONTH(SalesDataTable[[#This Row],[Order Date]])/3,0)</f>
        <v>Q3</v>
      </c>
      <c r="E1678" s="12">
        <f>MONTH(SalesDataTable[[#This Row],[Order Date]])</f>
        <v>8</v>
      </c>
      <c r="F1678" s="12" t="str">
        <f>TEXT(SalesDataTable[[#This Row],[Order Date]], "mmm")</f>
        <v>Aug</v>
      </c>
      <c r="G1678" s="5" t="s">
        <v>6</v>
      </c>
      <c r="H1678" s="5" t="s">
        <v>43</v>
      </c>
      <c r="I1678" s="5" t="s">
        <v>2</v>
      </c>
      <c r="J1678" s="5" t="s">
        <v>3</v>
      </c>
      <c r="K1678" s="5" t="s">
        <v>9</v>
      </c>
      <c r="L1678" s="5" t="s">
        <v>10</v>
      </c>
      <c r="M1678" s="6">
        <v>3</v>
      </c>
      <c r="N1678" s="7">
        <v>92.5</v>
      </c>
      <c r="O1678" s="8">
        <v>0.1</v>
      </c>
      <c r="P1678" s="7">
        <v>46.38</v>
      </c>
      <c r="Q1678" s="7">
        <f t="shared" si="104"/>
        <v>249.75</v>
      </c>
      <c r="R1678" s="7">
        <f t="shared" si="105"/>
        <v>139.14000000000001</v>
      </c>
      <c r="S1678" s="7">
        <f t="shared" si="106"/>
        <v>110.60999999999999</v>
      </c>
      <c r="T1678" s="9">
        <f t="shared" si="107"/>
        <v>0.4428828828828828</v>
      </c>
      <c r="U1678" s="10">
        <f>YEAR(SalesDataTable[[#This Row],[Order Date]])</f>
        <v>2026</v>
      </c>
      <c r="V1678" s="9" t="str">
        <f>"Q"&amp;ROUNDUP(MONTH(SalesDataTable[[#This Row],[Order Date]])/3,0)</f>
        <v>Q3</v>
      </c>
      <c r="W1678" s="6">
        <f>MONTH(SalesDataTable[[#This Row],[Order Date]])</f>
        <v>8</v>
      </c>
      <c r="X1678" s="9" t="str">
        <f>TEXT(SalesDataTable[[#This Row],[Order Date]],"mmm")</f>
        <v>Aug</v>
      </c>
    </row>
    <row r="1679" spans="1:24" ht="15.5">
      <c r="A1679" s="3">
        <v>3972</v>
      </c>
      <c r="B1679" s="4">
        <v>46252</v>
      </c>
      <c r="C1679" s="12">
        <f>YEAR(SalesDataTable[[#This Row],[Order Date]])</f>
        <v>2026</v>
      </c>
      <c r="D1679" s="15" t="str">
        <f>"Q"&amp;ROUNDUP(MONTH(SalesDataTable[[#This Row],[Order Date]])/3,0)</f>
        <v>Q3</v>
      </c>
      <c r="E1679" s="12">
        <f>MONTH(SalesDataTable[[#This Row],[Order Date]])</f>
        <v>8</v>
      </c>
      <c r="F1679" s="12" t="str">
        <f>TEXT(SalesDataTable[[#This Row],[Order Date]], "mmm")</f>
        <v>Aug</v>
      </c>
      <c r="G1679" s="5" t="s">
        <v>6</v>
      </c>
      <c r="H1679" s="5" t="s">
        <v>7</v>
      </c>
      <c r="I1679" s="5" t="s">
        <v>8</v>
      </c>
      <c r="J1679" s="5" t="s">
        <v>16</v>
      </c>
      <c r="K1679" s="5" t="s">
        <v>4</v>
      </c>
      <c r="L1679" s="5" t="s">
        <v>30</v>
      </c>
      <c r="M1679" s="6">
        <v>5</v>
      </c>
      <c r="N1679" s="7">
        <v>100.48</v>
      </c>
      <c r="O1679" s="8">
        <v>0.1</v>
      </c>
      <c r="P1679" s="7">
        <v>49.67</v>
      </c>
      <c r="Q1679" s="7">
        <f t="shared" si="104"/>
        <v>452.16</v>
      </c>
      <c r="R1679" s="7">
        <f t="shared" si="105"/>
        <v>248.35000000000002</v>
      </c>
      <c r="S1679" s="7">
        <f t="shared" si="106"/>
        <v>203.81</v>
      </c>
      <c r="T1679" s="9">
        <f t="shared" si="107"/>
        <v>0.45074752300070769</v>
      </c>
      <c r="U1679" s="10">
        <f>YEAR(SalesDataTable[[#This Row],[Order Date]])</f>
        <v>2026</v>
      </c>
      <c r="V1679" s="9" t="str">
        <f>"Q"&amp;ROUNDUP(MONTH(SalesDataTable[[#This Row],[Order Date]])/3,0)</f>
        <v>Q3</v>
      </c>
      <c r="W1679" s="6">
        <f>MONTH(SalesDataTable[[#This Row],[Order Date]])</f>
        <v>8</v>
      </c>
      <c r="X1679" s="9" t="str">
        <f>TEXT(SalesDataTable[[#This Row],[Order Date]],"mmm")</f>
        <v>Aug</v>
      </c>
    </row>
    <row r="1680" spans="1:24" ht="15.5">
      <c r="A1680" s="3">
        <v>4056</v>
      </c>
      <c r="B1680" s="4">
        <v>46252</v>
      </c>
      <c r="C1680" s="12">
        <f>YEAR(SalesDataTable[[#This Row],[Order Date]])</f>
        <v>2026</v>
      </c>
      <c r="D1680" s="15" t="str">
        <f>"Q"&amp;ROUNDUP(MONTH(SalesDataTable[[#This Row],[Order Date]])/3,0)</f>
        <v>Q3</v>
      </c>
      <c r="E1680" s="12">
        <f>MONTH(SalesDataTable[[#This Row],[Order Date]])</f>
        <v>8</v>
      </c>
      <c r="F1680" s="12" t="str">
        <f>TEXT(SalesDataTable[[#This Row],[Order Date]], "mmm")</f>
        <v>Aug</v>
      </c>
      <c r="G1680" s="5" t="s">
        <v>0</v>
      </c>
      <c r="H1680" s="5" t="s">
        <v>50</v>
      </c>
      <c r="I1680" s="5" t="s">
        <v>28</v>
      </c>
      <c r="J1680" s="5" t="s">
        <v>13</v>
      </c>
      <c r="K1680" s="5" t="s">
        <v>23</v>
      </c>
      <c r="L1680" s="5" t="s">
        <v>40</v>
      </c>
      <c r="M1680" s="6">
        <v>2</v>
      </c>
      <c r="N1680" s="7">
        <v>79.78</v>
      </c>
      <c r="O1680" s="8">
        <v>0</v>
      </c>
      <c r="P1680" s="7">
        <v>38.770000000000003</v>
      </c>
      <c r="Q1680" s="7">
        <f t="shared" si="104"/>
        <v>159.56</v>
      </c>
      <c r="R1680" s="7">
        <f t="shared" si="105"/>
        <v>77.540000000000006</v>
      </c>
      <c r="S1680" s="7">
        <f t="shared" si="106"/>
        <v>82.02</v>
      </c>
      <c r="T1680" s="9">
        <f t="shared" si="107"/>
        <v>0.51403860616695907</v>
      </c>
      <c r="U1680" s="10">
        <f>YEAR(SalesDataTable[[#This Row],[Order Date]])</f>
        <v>2026</v>
      </c>
      <c r="V1680" s="9" t="str">
        <f>"Q"&amp;ROUNDUP(MONTH(SalesDataTable[[#This Row],[Order Date]])/3,0)</f>
        <v>Q3</v>
      </c>
      <c r="W1680" s="6">
        <f>MONTH(SalesDataTable[[#This Row],[Order Date]])</f>
        <v>8</v>
      </c>
      <c r="X1680" s="9" t="str">
        <f>TEXT(SalesDataTable[[#This Row],[Order Date]],"mmm")</f>
        <v>Aug</v>
      </c>
    </row>
    <row r="1681" spans="1:24" ht="15.5">
      <c r="A1681" s="3">
        <v>4471</v>
      </c>
      <c r="B1681" s="4">
        <v>46252</v>
      </c>
      <c r="C1681" s="12">
        <f>YEAR(SalesDataTable[[#This Row],[Order Date]])</f>
        <v>2026</v>
      </c>
      <c r="D1681" s="15" t="str">
        <f>"Q"&amp;ROUNDUP(MONTH(SalesDataTable[[#This Row],[Order Date]])/3,0)</f>
        <v>Q3</v>
      </c>
      <c r="E1681" s="12">
        <f>MONTH(SalesDataTable[[#This Row],[Order Date]])</f>
        <v>8</v>
      </c>
      <c r="F1681" s="12" t="str">
        <f>TEXT(SalesDataTable[[#This Row],[Order Date]], "mmm")</f>
        <v>Aug</v>
      </c>
      <c r="G1681" s="5" t="s">
        <v>11</v>
      </c>
      <c r="H1681" s="5" t="s">
        <v>39</v>
      </c>
      <c r="I1681" s="5" t="s">
        <v>8</v>
      </c>
      <c r="J1681" s="5" t="s">
        <v>16</v>
      </c>
      <c r="K1681" s="5" t="s">
        <v>9</v>
      </c>
      <c r="L1681" s="5" t="s">
        <v>17</v>
      </c>
      <c r="M1681" s="6">
        <v>4</v>
      </c>
      <c r="N1681" s="7">
        <v>144.44</v>
      </c>
      <c r="O1681" s="8">
        <v>0.1</v>
      </c>
      <c r="P1681" s="7">
        <v>77.66</v>
      </c>
      <c r="Q1681" s="7">
        <f t="shared" si="104"/>
        <v>519.98400000000004</v>
      </c>
      <c r="R1681" s="7">
        <f t="shared" si="105"/>
        <v>310.64</v>
      </c>
      <c r="S1681" s="7">
        <f t="shared" si="106"/>
        <v>209.34400000000005</v>
      </c>
      <c r="T1681" s="9">
        <f t="shared" si="107"/>
        <v>0.4025970029847073</v>
      </c>
      <c r="U1681" s="10">
        <f>YEAR(SalesDataTable[[#This Row],[Order Date]])</f>
        <v>2026</v>
      </c>
      <c r="V1681" s="9" t="str">
        <f>"Q"&amp;ROUNDUP(MONTH(SalesDataTable[[#This Row],[Order Date]])/3,0)</f>
        <v>Q3</v>
      </c>
      <c r="W1681" s="6">
        <f>MONTH(SalesDataTable[[#This Row],[Order Date]])</f>
        <v>8</v>
      </c>
      <c r="X1681" s="9" t="str">
        <f>TEXT(SalesDataTable[[#This Row],[Order Date]],"mmm")</f>
        <v>Aug</v>
      </c>
    </row>
    <row r="1682" spans="1:24" ht="15.5">
      <c r="A1682" s="3">
        <v>1054</v>
      </c>
      <c r="B1682" s="4">
        <v>46253</v>
      </c>
      <c r="C1682" s="12">
        <f>YEAR(SalesDataTable[[#This Row],[Order Date]])</f>
        <v>2026</v>
      </c>
      <c r="D1682" s="15" t="str">
        <f>"Q"&amp;ROUNDUP(MONTH(SalesDataTable[[#This Row],[Order Date]])/3,0)</f>
        <v>Q3</v>
      </c>
      <c r="E1682" s="12">
        <f>MONTH(SalesDataTable[[#This Row],[Order Date]])</f>
        <v>8</v>
      </c>
      <c r="F1682" s="12" t="str">
        <f>TEXT(SalesDataTable[[#This Row],[Order Date]], "mmm")</f>
        <v>Aug</v>
      </c>
      <c r="G1682" s="5" t="s">
        <v>6</v>
      </c>
      <c r="H1682" s="5" t="s">
        <v>7</v>
      </c>
      <c r="I1682" s="5" t="s">
        <v>2</v>
      </c>
      <c r="J1682" s="5" t="s">
        <v>3</v>
      </c>
      <c r="K1682" s="5" t="s">
        <v>9</v>
      </c>
      <c r="L1682" s="5" t="s">
        <v>37</v>
      </c>
      <c r="M1682" s="6">
        <v>3</v>
      </c>
      <c r="N1682" s="7">
        <v>157.41999999999999</v>
      </c>
      <c r="O1682" s="8">
        <v>0</v>
      </c>
      <c r="P1682" s="7">
        <v>77.989999999999995</v>
      </c>
      <c r="Q1682" s="7">
        <f t="shared" si="104"/>
        <v>472.26</v>
      </c>
      <c r="R1682" s="7">
        <f t="shared" si="105"/>
        <v>233.96999999999997</v>
      </c>
      <c r="S1682" s="7">
        <f t="shared" si="106"/>
        <v>238.29000000000002</v>
      </c>
      <c r="T1682" s="9">
        <f t="shared" si="107"/>
        <v>0.5045737517469191</v>
      </c>
      <c r="U1682" s="10">
        <f>YEAR(SalesDataTable[[#This Row],[Order Date]])</f>
        <v>2026</v>
      </c>
      <c r="V1682" s="9" t="str">
        <f>"Q"&amp;ROUNDUP(MONTH(SalesDataTable[[#This Row],[Order Date]])/3,0)</f>
        <v>Q3</v>
      </c>
      <c r="W1682" s="6">
        <f>MONTH(SalesDataTable[[#This Row],[Order Date]])</f>
        <v>8</v>
      </c>
      <c r="X1682" s="9" t="str">
        <f>TEXT(SalesDataTable[[#This Row],[Order Date]],"mmm")</f>
        <v>Aug</v>
      </c>
    </row>
    <row r="1683" spans="1:24" ht="15.5">
      <c r="A1683" s="3">
        <v>1854</v>
      </c>
      <c r="B1683" s="4">
        <v>46253</v>
      </c>
      <c r="C1683" s="12">
        <f>YEAR(SalesDataTable[[#This Row],[Order Date]])</f>
        <v>2026</v>
      </c>
      <c r="D1683" s="15" t="str">
        <f>"Q"&amp;ROUNDUP(MONTH(SalesDataTable[[#This Row],[Order Date]])/3,0)</f>
        <v>Q3</v>
      </c>
      <c r="E1683" s="12">
        <f>MONTH(SalesDataTable[[#This Row],[Order Date]])</f>
        <v>8</v>
      </c>
      <c r="F1683" s="12" t="str">
        <f>TEXT(SalesDataTable[[#This Row],[Order Date]], "mmm")</f>
        <v>Aug</v>
      </c>
      <c r="G1683" s="5" t="s">
        <v>6</v>
      </c>
      <c r="H1683" s="5" t="s">
        <v>49</v>
      </c>
      <c r="I1683" s="5" t="s">
        <v>28</v>
      </c>
      <c r="J1683" s="5" t="s">
        <v>16</v>
      </c>
      <c r="K1683" s="5" t="s">
        <v>9</v>
      </c>
      <c r="L1683" s="5" t="s">
        <v>10</v>
      </c>
      <c r="M1683" s="6">
        <v>1</v>
      </c>
      <c r="N1683" s="7">
        <v>90.37</v>
      </c>
      <c r="O1683" s="8">
        <v>0.05</v>
      </c>
      <c r="P1683" s="7">
        <v>45.89</v>
      </c>
      <c r="Q1683" s="7">
        <f t="shared" si="104"/>
        <v>85.851500000000001</v>
      </c>
      <c r="R1683" s="7">
        <f t="shared" si="105"/>
        <v>45.89</v>
      </c>
      <c r="S1683" s="7">
        <f t="shared" si="106"/>
        <v>39.961500000000001</v>
      </c>
      <c r="T1683" s="9">
        <f t="shared" si="107"/>
        <v>0.46547235633623174</v>
      </c>
      <c r="U1683" s="10">
        <f>YEAR(SalesDataTable[[#This Row],[Order Date]])</f>
        <v>2026</v>
      </c>
      <c r="V1683" s="9" t="str">
        <f>"Q"&amp;ROUNDUP(MONTH(SalesDataTable[[#This Row],[Order Date]])/3,0)</f>
        <v>Q3</v>
      </c>
      <c r="W1683" s="6">
        <f>MONTH(SalesDataTable[[#This Row],[Order Date]])</f>
        <v>8</v>
      </c>
      <c r="X1683" s="9" t="str">
        <f>TEXT(SalesDataTable[[#This Row],[Order Date]],"mmm")</f>
        <v>Aug</v>
      </c>
    </row>
    <row r="1684" spans="1:24" ht="15.5">
      <c r="A1684" s="3">
        <v>2140</v>
      </c>
      <c r="B1684" s="4">
        <v>46253</v>
      </c>
      <c r="C1684" s="12">
        <f>YEAR(SalesDataTable[[#This Row],[Order Date]])</f>
        <v>2026</v>
      </c>
      <c r="D1684" s="15" t="str">
        <f>"Q"&amp;ROUNDUP(MONTH(SalesDataTable[[#This Row],[Order Date]])/3,0)</f>
        <v>Q3</v>
      </c>
      <c r="E1684" s="12">
        <f>MONTH(SalesDataTable[[#This Row],[Order Date]])</f>
        <v>8</v>
      </c>
      <c r="F1684" s="12" t="str">
        <f>TEXT(SalesDataTable[[#This Row],[Order Date]], "mmm")</f>
        <v>Aug</v>
      </c>
      <c r="G1684" s="5" t="s">
        <v>6</v>
      </c>
      <c r="H1684" s="5" t="s">
        <v>27</v>
      </c>
      <c r="I1684" s="5" t="s">
        <v>8</v>
      </c>
      <c r="J1684" s="5" t="s">
        <v>16</v>
      </c>
      <c r="K1684" s="5" t="s">
        <v>4</v>
      </c>
      <c r="L1684" s="5" t="s">
        <v>30</v>
      </c>
      <c r="M1684" s="6">
        <v>15</v>
      </c>
      <c r="N1684" s="7">
        <v>104.79</v>
      </c>
      <c r="O1684" s="8">
        <v>0.15</v>
      </c>
      <c r="P1684" s="7">
        <v>49.67</v>
      </c>
      <c r="Q1684" s="7">
        <f t="shared" si="104"/>
        <v>1336.0725</v>
      </c>
      <c r="R1684" s="7">
        <f t="shared" si="105"/>
        <v>745.05000000000007</v>
      </c>
      <c r="S1684" s="7">
        <f t="shared" si="106"/>
        <v>591.02249999999992</v>
      </c>
      <c r="T1684" s="9">
        <f t="shared" si="107"/>
        <v>0.44235810556687599</v>
      </c>
      <c r="U1684" s="10">
        <f>YEAR(SalesDataTable[[#This Row],[Order Date]])</f>
        <v>2026</v>
      </c>
      <c r="V1684" s="9" t="str">
        <f>"Q"&amp;ROUNDUP(MONTH(SalesDataTable[[#This Row],[Order Date]])/3,0)</f>
        <v>Q3</v>
      </c>
      <c r="W1684" s="6">
        <f>MONTH(SalesDataTable[[#This Row],[Order Date]])</f>
        <v>8</v>
      </c>
      <c r="X1684" s="9" t="str">
        <f>TEXT(SalesDataTable[[#This Row],[Order Date]],"mmm")</f>
        <v>Aug</v>
      </c>
    </row>
    <row r="1685" spans="1:24" ht="15.5">
      <c r="A1685" s="3">
        <v>2328</v>
      </c>
      <c r="B1685" s="4">
        <v>46253</v>
      </c>
      <c r="C1685" s="12">
        <f>YEAR(SalesDataTable[[#This Row],[Order Date]])</f>
        <v>2026</v>
      </c>
      <c r="D1685" s="15" t="str">
        <f>"Q"&amp;ROUNDUP(MONTH(SalesDataTable[[#This Row],[Order Date]])/3,0)</f>
        <v>Q3</v>
      </c>
      <c r="E1685" s="12">
        <f>MONTH(SalesDataTable[[#This Row],[Order Date]])</f>
        <v>8</v>
      </c>
      <c r="F1685" s="12" t="str">
        <f>TEXT(SalesDataTable[[#This Row],[Order Date]], "mmm")</f>
        <v>Aug</v>
      </c>
      <c r="G1685" s="5" t="s">
        <v>11</v>
      </c>
      <c r="H1685" s="5" t="s">
        <v>12</v>
      </c>
      <c r="I1685" s="5" t="s">
        <v>2</v>
      </c>
      <c r="J1685" s="5" t="s">
        <v>3</v>
      </c>
      <c r="K1685" s="5" t="s">
        <v>14</v>
      </c>
      <c r="L1685" s="5" t="s">
        <v>44</v>
      </c>
      <c r="M1685" s="6">
        <v>1</v>
      </c>
      <c r="N1685" s="7">
        <v>130.94</v>
      </c>
      <c r="O1685" s="8">
        <v>0</v>
      </c>
      <c r="P1685" s="7">
        <v>66.06</v>
      </c>
      <c r="Q1685" s="7">
        <f t="shared" si="104"/>
        <v>130.94</v>
      </c>
      <c r="R1685" s="7">
        <f t="shared" si="105"/>
        <v>66.06</v>
      </c>
      <c r="S1685" s="7">
        <f t="shared" si="106"/>
        <v>64.88</v>
      </c>
      <c r="T1685" s="9">
        <f t="shared" si="107"/>
        <v>0.49549411944402011</v>
      </c>
      <c r="U1685" s="10">
        <f>YEAR(SalesDataTable[[#This Row],[Order Date]])</f>
        <v>2026</v>
      </c>
      <c r="V1685" s="9" t="str">
        <f>"Q"&amp;ROUNDUP(MONTH(SalesDataTable[[#This Row],[Order Date]])/3,0)</f>
        <v>Q3</v>
      </c>
      <c r="W1685" s="6">
        <f>MONTH(SalesDataTable[[#This Row],[Order Date]])</f>
        <v>8</v>
      </c>
      <c r="X1685" s="9" t="str">
        <f>TEXT(SalesDataTable[[#This Row],[Order Date]],"mmm")</f>
        <v>Aug</v>
      </c>
    </row>
    <row r="1686" spans="1:24" ht="15.5">
      <c r="A1686" s="3">
        <v>4215</v>
      </c>
      <c r="B1686" s="4">
        <v>46253</v>
      </c>
      <c r="C1686" s="12">
        <f>YEAR(SalesDataTable[[#This Row],[Order Date]])</f>
        <v>2026</v>
      </c>
      <c r="D1686" s="15" t="str">
        <f>"Q"&amp;ROUNDUP(MONTH(SalesDataTable[[#This Row],[Order Date]])/3,0)</f>
        <v>Q3</v>
      </c>
      <c r="E1686" s="12">
        <f>MONTH(SalesDataTable[[#This Row],[Order Date]])</f>
        <v>8</v>
      </c>
      <c r="F1686" s="12" t="str">
        <f>TEXT(SalesDataTable[[#This Row],[Order Date]], "mmm")</f>
        <v>Aug</v>
      </c>
      <c r="G1686" s="5" t="s">
        <v>6</v>
      </c>
      <c r="H1686" s="5" t="s">
        <v>27</v>
      </c>
      <c r="I1686" s="5" t="s">
        <v>2</v>
      </c>
      <c r="J1686" s="5" t="s">
        <v>3</v>
      </c>
      <c r="K1686" s="5" t="s">
        <v>4</v>
      </c>
      <c r="L1686" s="5" t="s">
        <v>26</v>
      </c>
      <c r="M1686" s="6">
        <v>1</v>
      </c>
      <c r="N1686" s="7">
        <v>40.42</v>
      </c>
      <c r="O1686" s="8">
        <v>0.05</v>
      </c>
      <c r="P1686" s="7">
        <v>16.62</v>
      </c>
      <c r="Q1686" s="7">
        <f t="shared" si="104"/>
        <v>38.399000000000001</v>
      </c>
      <c r="R1686" s="7">
        <f t="shared" si="105"/>
        <v>16.62</v>
      </c>
      <c r="S1686" s="7">
        <f t="shared" si="106"/>
        <v>21.779</v>
      </c>
      <c r="T1686" s="9">
        <f t="shared" si="107"/>
        <v>0.5671762285476184</v>
      </c>
      <c r="U1686" s="10">
        <f>YEAR(SalesDataTable[[#This Row],[Order Date]])</f>
        <v>2026</v>
      </c>
      <c r="V1686" s="9" t="str">
        <f>"Q"&amp;ROUNDUP(MONTH(SalesDataTable[[#This Row],[Order Date]])/3,0)</f>
        <v>Q3</v>
      </c>
      <c r="W1686" s="6">
        <f>MONTH(SalesDataTable[[#This Row],[Order Date]])</f>
        <v>8</v>
      </c>
      <c r="X1686" s="9" t="str">
        <f>TEXT(SalesDataTable[[#This Row],[Order Date]],"mmm")</f>
        <v>Aug</v>
      </c>
    </row>
    <row r="1687" spans="1:24" ht="15.5">
      <c r="A1687" s="3">
        <v>4563</v>
      </c>
      <c r="B1687" s="4">
        <v>46253</v>
      </c>
      <c r="C1687" s="12">
        <f>YEAR(SalesDataTable[[#This Row],[Order Date]])</f>
        <v>2026</v>
      </c>
      <c r="D1687" s="15" t="str">
        <f>"Q"&amp;ROUNDUP(MONTH(SalesDataTable[[#This Row],[Order Date]])/3,0)</f>
        <v>Q3</v>
      </c>
      <c r="E1687" s="12">
        <f>MONTH(SalesDataTable[[#This Row],[Order Date]])</f>
        <v>8</v>
      </c>
      <c r="F1687" s="12" t="str">
        <f>TEXT(SalesDataTable[[#This Row],[Order Date]], "mmm")</f>
        <v>Aug</v>
      </c>
      <c r="G1687" s="5" t="s">
        <v>6</v>
      </c>
      <c r="H1687" s="5" t="s">
        <v>41</v>
      </c>
      <c r="I1687" s="5" t="s">
        <v>28</v>
      </c>
      <c r="J1687" s="5" t="s">
        <v>3</v>
      </c>
      <c r="K1687" s="5" t="s">
        <v>23</v>
      </c>
      <c r="L1687" s="5" t="s">
        <v>24</v>
      </c>
      <c r="M1687" s="6">
        <v>1</v>
      </c>
      <c r="N1687" s="7">
        <v>338.45</v>
      </c>
      <c r="O1687" s="8">
        <v>0.15</v>
      </c>
      <c r="P1687" s="7">
        <v>197.2</v>
      </c>
      <c r="Q1687" s="7">
        <f t="shared" si="104"/>
        <v>287.6825</v>
      </c>
      <c r="R1687" s="7">
        <f t="shared" si="105"/>
        <v>197.2</v>
      </c>
      <c r="S1687" s="7">
        <f t="shared" si="106"/>
        <v>90.482500000000016</v>
      </c>
      <c r="T1687" s="9">
        <f t="shared" si="107"/>
        <v>0.31452208598020392</v>
      </c>
      <c r="U1687" s="10">
        <f>YEAR(SalesDataTable[[#This Row],[Order Date]])</f>
        <v>2026</v>
      </c>
      <c r="V1687" s="9" t="str">
        <f>"Q"&amp;ROUNDUP(MONTH(SalesDataTable[[#This Row],[Order Date]])/3,0)</f>
        <v>Q3</v>
      </c>
      <c r="W1687" s="6">
        <f>MONTH(SalesDataTable[[#This Row],[Order Date]])</f>
        <v>8</v>
      </c>
      <c r="X1687" s="9" t="str">
        <f>TEXT(SalesDataTable[[#This Row],[Order Date]],"mmm")</f>
        <v>Aug</v>
      </c>
    </row>
    <row r="1688" spans="1:24" ht="15.5">
      <c r="A1688" s="3">
        <v>4775</v>
      </c>
      <c r="B1688" s="4">
        <v>46253</v>
      </c>
      <c r="C1688" s="12">
        <f>YEAR(SalesDataTable[[#This Row],[Order Date]])</f>
        <v>2026</v>
      </c>
      <c r="D1688" s="15" t="str">
        <f>"Q"&amp;ROUNDUP(MONTH(SalesDataTable[[#This Row],[Order Date]])/3,0)</f>
        <v>Q3</v>
      </c>
      <c r="E1688" s="12">
        <f>MONTH(SalesDataTable[[#This Row],[Order Date]])</f>
        <v>8</v>
      </c>
      <c r="F1688" s="12" t="str">
        <f>TEXT(SalesDataTable[[#This Row],[Order Date]], "mmm")</f>
        <v>Aug</v>
      </c>
      <c r="G1688" s="5" t="s">
        <v>11</v>
      </c>
      <c r="H1688" s="5" t="s">
        <v>39</v>
      </c>
      <c r="I1688" s="5" t="s">
        <v>28</v>
      </c>
      <c r="J1688" s="5" t="s">
        <v>3</v>
      </c>
      <c r="K1688" s="5" t="s">
        <v>4</v>
      </c>
      <c r="L1688" s="5" t="s">
        <v>30</v>
      </c>
      <c r="M1688" s="6">
        <v>1</v>
      </c>
      <c r="N1688" s="7">
        <v>103.92</v>
      </c>
      <c r="O1688" s="8">
        <v>0.05</v>
      </c>
      <c r="P1688" s="7">
        <v>50.71</v>
      </c>
      <c r="Q1688" s="7">
        <f t="shared" si="104"/>
        <v>98.724000000000004</v>
      </c>
      <c r="R1688" s="7">
        <f t="shared" si="105"/>
        <v>50.71</v>
      </c>
      <c r="S1688" s="7">
        <f t="shared" si="106"/>
        <v>48.014000000000003</v>
      </c>
      <c r="T1688" s="9">
        <f t="shared" si="107"/>
        <v>0.48634577205137558</v>
      </c>
      <c r="U1688" s="10">
        <f>YEAR(SalesDataTable[[#This Row],[Order Date]])</f>
        <v>2026</v>
      </c>
      <c r="V1688" s="9" t="str">
        <f>"Q"&amp;ROUNDUP(MONTH(SalesDataTable[[#This Row],[Order Date]])/3,0)</f>
        <v>Q3</v>
      </c>
      <c r="W1688" s="6">
        <f>MONTH(SalesDataTable[[#This Row],[Order Date]])</f>
        <v>8</v>
      </c>
      <c r="X1688" s="9" t="str">
        <f>TEXT(SalesDataTable[[#This Row],[Order Date]],"mmm")</f>
        <v>Aug</v>
      </c>
    </row>
    <row r="1689" spans="1:24" ht="15.5">
      <c r="A1689" s="3">
        <v>247</v>
      </c>
      <c r="B1689" s="4">
        <v>46254</v>
      </c>
      <c r="C1689" s="12">
        <f>YEAR(SalesDataTable[[#This Row],[Order Date]])</f>
        <v>2026</v>
      </c>
      <c r="D1689" s="15" t="str">
        <f>"Q"&amp;ROUNDUP(MONTH(SalesDataTable[[#This Row],[Order Date]])/3,0)</f>
        <v>Q3</v>
      </c>
      <c r="E1689" s="12">
        <f>MONTH(SalesDataTable[[#This Row],[Order Date]])</f>
        <v>8</v>
      </c>
      <c r="F1689" s="12" t="str">
        <f>TEXT(SalesDataTable[[#This Row],[Order Date]], "mmm")</f>
        <v>Aug</v>
      </c>
      <c r="G1689" s="5" t="s">
        <v>0</v>
      </c>
      <c r="H1689" s="5" t="s">
        <v>36</v>
      </c>
      <c r="I1689" s="5" t="s">
        <v>2</v>
      </c>
      <c r="J1689" s="5" t="s">
        <v>13</v>
      </c>
      <c r="K1689" s="5" t="s">
        <v>4</v>
      </c>
      <c r="L1689" s="5" t="s">
        <v>22</v>
      </c>
      <c r="M1689" s="6">
        <v>6</v>
      </c>
      <c r="N1689" s="7">
        <v>51.67</v>
      </c>
      <c r="O1689" s="8">
        <v>0.1</v>
      </c>
      <c r="P1689" s="7">
        <v>23.1</v>
      </c>
      <c r="Q1689" s="7">
        <f t="shared" si="104"/>
        <v>279.01799999999997</v>
      </c>
      <c r="R1689" s="7">
        <f t="shared" si="105"/>
        <v>138.60000000000002</v>
      </c>
      <c r="S1689" s="7">
        <f t="shared" si="106"/>
        <v>140.41799999999995</v>
      </c>
      <c r="T1689" s="9">
        <f t="shared" si="107"/>
        <v>0.50325785433197845</v>
      </c>
      <c r="U1689" s="10">
        <f>YEAR(SalesDataTable[[#This Row],[Order Date]])</f>
        <v>2026</v>
      </c>
      <c r="V1689" s="9" t="str">
        <f>"Q"&amp;ROUNDUP(MONTH(SalesDataTable[[#This Row],[Order Date]])/3,0)</f>
        <v>Q3</v>
      </c>
      <c r="W1689" s="6">
        <f>MONTH(SalesDataTable[[#This Row],[Order Date]])</f>
        <v>8</v>
      </c>
      <c r="X1689" s="9" t="str">
        <f>TEXT(SalesDataTable[[#This Row],[Order Date]],"mmm")</f>
        <v>Aug</v>
      </c>
    </row>
    <row r="1690" spans="1:24" ht="15.5">
      <c r="A1690" s="3">
        <v>827</v>
      </c>
      <c r="B1690" s="4">
        <v>46254</v>
      </c>
      <c r="C1690" s="12">
        <f>YEAR(SalesDataTable[[#This Row],[Order Date]])</f>
        <v>2026</v>
      </c>
      <c r="D1690" s="15" t="str">
        <f>"Q"&amp;ROUNDUP(MONTH(SalesDataTable[[#This Row],[Order Date]])/3,0)</f>
        <v>Q3</v>
      </c>
      <c r="E1690" s="12">
        <f>MONTH(SalesDataTable[[#This Row],[Order Date]])</f>
        <v>8</v>
      </c>
      <c r="F1690" s="12" t="str">
        <f>TEXT(SalesDataTable[[#This Row],[Order Date]], "mmm")</f>
        <v>Aug</v>
      </c>
      <c r="G1690" s="5" t="s">
        <v>6</v>
      </c>
      <c r="H1690" s="5" t="s">
        <v>43</v>
      </c>
      <c r="I1690" s="5" t="s">
        <v>8</v>
      </c>
      <c r="J1690" s="5" t="s">
        <v>3</v>
      </c>
      <c r="K1690" s="5" t="s">
        <v>14</v>
      </c>
      <c r="L1690" s="5" t="s">
        <v>48</v>
      </c>
      <c r="M1690" s="6">
        <v>4</v>
      </c>
      <c r="N1690" s="7">
        <v>166.02</v>
      </c>
      <c r="O1690" s="8">
        <v>0.1</v>
      </c>
      <c r="P1690" s="7">
        <v>87.99</v>
      </c>
      <c r="Q1690" s="7">
        <f t="shared" si="104"/>
        <v>597.67200000000003</v>
      </c>
      <c r="R1690" s="7">
        <f t="shared" si="105"/>
        <v>351.96</v>
      </c>
      <c r="S1690" s="7">
        <f t="shared" si="106"/>
        <v>245.71200000000005</v>
      </c>
      <c r="T1690" s="9">
        <f t="shared" si="107"/>
        <v>0.4111151266915633</v>
      </c>
      <c r="U1690" s="10">
        <f>YEAR(SalesDataTable[[#This Row],[Order Date]])</f>
        <v>2026</v>
      </c>
      <c r="V1690" s="9" t="str">
        <f>"Q"&amp;ROUNDUP(MONTH(SalesDataTable[[#This Row],[Order Date]])/3,0)</f>
        <v>Q3</v>
      </c>
      <c r="W1690" s="6">
        <f>MONTH(SalesDataTable[[#This Row],[Order Date]])</f>
        <v>8</v>
      </c>
      <c r="X1690" s="9" t="str">
        <f>TEXT(SalesDataTable[[#This Row],[Order Date]],"mmm")</f>
        <v>Aug</v>
      </c>
    </row>
    <row r="1691" spans="1:24" ht="15.5">
      <c r="A1691" s="3">
        <v>1156</v>
      </c>
      <c r="B1691" s="4">
        <v>46254</v>
      </c>
      <c r="C1691" s="12">
        <f>YEAR(SalesDataTable[[#This Row],[Order Date]])</f>
        <v>2026</v>
      </c>
      <c r="D1691" s="15" t="str">
        <f>"Q"&amp;ROUNDUP(MONTH(SalesDataTable[[#This Row],[Order Date]])/3,0)</f>
        <v>Q3</v>
      </c>
      <c r="E1691" s="12">
        <f>MONTH(SalesDataTable[[#This Row],[Order Date]])</f>
        <v>8</v>
      </c>
      <c r="F1691" s="12" t="str">
        <f>TEXT(SalesDataTable[[#This Row],[Order Date]], "mmm")</f>
        <v>Aug</v>
      </c>
      <c r="G1691" s="5" t="s">
        <v>11</v>
      </c>
      <c r="H1691" s="5" t="s">
        <v>25</v>
      </c>
      <c r="I1691" s="5" t="s">
        <v>19</v>
      </c>
      <c r="J1691" s="5" t="s">
        <v>13</v>
      </c>
      <c r="K1691" s="5" t="s">
        <v>4</v>
      </c>
      <c r="L1691" s="5" t="s">
        <v>22</v>
      </c>
      <c r="M1691" s="6">
        <v>2</v>
      </c>
      <c r="N1691" s="7">
        <v>50.59</v>
      </c>
      <c r="O1691" s="8">
        <v>0.1</v>
      </c>
      <c r="P1691" s="7">
        <v>22.68</v>
      </c>
      <c r="Q1691" s="7">
        <f t="shared" si="104"/>
        <v>91.062000000000012</v>
      </c>
      <c r="R1691" s="7">
        <f t="shared" si="105"/>
        <v>45.36</v>
      </c>
      <c r="S1691" s="7">
        <f t="shared" si="106"/>
        <v>45.702000000000012</v>
      </c>
      <c r="T1691" s="9">
        <f t="shared" si="107"/>
        <v>0.5018778414706464</v>
      </c>
      <c r="U1691" s="10">
        <f>YEAR(SalesDataTable[[#This Row],[Order Date]])</f>
        <v>2026</v>
      </c>
      <c r="V1691" s="9" t="str">
        <f>"Q"&amp;ROUNDUP(MONTH(SalesDataTable[[#This Row],[Order Date]])/3,0)</f>
        <v>Q3</v>
      </c>
      <c r="W1691" s="6">
        <f>MONTH(SalesDataTable[[#This Row],[Order Date]])</f>
        <v>8</v>
      </c>
      <c r="X1691" s="9" t="str">
        <f>TEXT(SalesDataTable[[#This Row],[Order Date]],"mmm")</f>
        <v>Aug</v>
      </c>
    </row>
    <row r="1692" spans="1:24" ht="15.5">
      <c r="A1692" s="3">
        <v>1543</v>
      </c>
      <c r="B1692" s="4">
        <v>46254</v>
      </c>
      <c r="C1692" s="12">
        <f>YEAR(SalesDataTable[[#This Row],[Order Date]])</f>
        <v>2026</v>
      </c>
      <c r="D1692" s="15" t="str">
        <f>"Q"&amp;ROUNDUP(MONTH(SalesDataTable[[#This Row],[Order Date]])/3,0)</f>
        <v>Q3</v>
      </c>
      <c r="E1692" s="12">
        <f>MONTH(SalesDataTable[[#This Row],[Order Date]])</f>
        <v>8</v>
      </c>
      <c r="F1692" s="12" t="str">
        <f>TEXT(SalesDataTable[[#This Row],[Order Date]], "mmm")</f>
        <v>Aug</v>
      </c>
      <c r="G1692" s="5" t="s">
        <v>20</v>
      </c>
      <c r="H1692" s="5" t="s">
        <v>31</v>
      </c>
      <c r="I1692" s="5" t="s">
        <v>19</v>
      </c>
      <c r="J1692" s="5" t="s">
        <v>3</v>
      </c>
      <c r="K1692" s="5" t="s">
        <v>9</v>
      </c>
      <c r="L1692" s="5" t="s">
        <v>37</v>
      </c>
      <c r="M1692" s="6">
        <v>1</v>
      </c>
      <c r="N1692" s="7">
        <v>155.83000000000001</v>
      </c>
      <c r="O1692" s="8">
        <v>0</v>
      </c>
      <c r="P1692" s="7">
        <v>77.260000000000005</v>
      </c>
      <c r="Q1692" s="7">
        <f t="shared" si="104"/>
        <v>155.83000000000001</v>
      </c>
      <c r="R1692" s="7">
        <f t="shared" si="105"/>
        <v>77.260000000000005</v>
      </c>
      <c r="S1692" s="7">
        <f t="shared" si="106"/>
        <v>78.570000000000007</v>
      </c>
      <c r="T1692" s="9">
        <f t="shared" si="107"/>
        <v>0.50420329846627732</v>
      </c>
      <c r="U1692" s="10">
        <f>YEAR(SalesDataTable[[#This Row],[Order Date]])</f>
        <v>2026</v>
      </c>
      <c r="V1692" s="9" t="str">
        <f>"Q"&amp;ROUNDUP(MONTH(SalesDataTable[[#This Row],[Order Date]])/3,0)</f>
        <v>Q3</v>
      </c>
      <c r="W1692" s="6">
        <f>MONTH(SalesDataTable[[#This Row],[Order Date]])</f>
        <v>8</v>
      </c>
      <c r="X1692" s="9" t="str">
        <f>TEXT(SalesDataTable[[#This Row],[Order Date]],"mmm")</f>
        <v>Aug</v>
      </c>
    </row>
    <row r="1693" spans="1:24" ht="15.5">
      <c r="A1693" s="3">
        <v>2613</v>
      </c>
      <c r="B1693" s="4">
        <v>46254</v>
      </c>
      <c r="C1693" s="12">
        <f>YEAR(SalesDataTable[[#This Row],[Order Date]])</f>
        <v>2026</v>
      </c>
      <c r="D1693" s="15" t="str">
        <f>"Q"&amp;ROUNDUP(MONTH(SalesDataTable[[#This Row],[Order Date]])/3,0)</f>
        <v>Q3</v>
      </c>
      <c r="E1693" s="12">
        <f>MONTH(SalesDataTable[[#This Row],[Order Date]])</f>
        <v>8</v>
      </c>
      <c r="F1693" s="12" t="str">
        <f>TEXT(SalesDataTable[[#This Row],[Order Date]], "mmm")</f>
        <v>Aug</v>
      </c>
      <c r="G1693" s="5" t="s">
        <v>20</v>
      </c>
      <c r="H1693" s="5" t="s">
        <v>21</v>
      </c>
      <c r="I1693" s="5" t="s">
        <v>2</v>
      </c>
      <c r="J1693" s="5" t="s">
        <v>13</v>
      </c>
      <c r="K1693" s="5" t="s">
        <v>34</v>
      </c>
      <c r="L1693" s="5" t="s">
        <v>42</v>
      </c>
      <c r="M1693" s="6">
        <v>1</v>
      </c>
      <c r="N1693" s="7">
        <v>36.380000000000003</v>
      </c>
      <c r="O1693" s="8">
        <v>0.05</v>
      </c>
      <c r="P1693" s="7">
        <v>14.2</v>
      </c>
      <c r="Q1693" s="7">
        <f t="shared" si="104"/>
        <v>34.561</v>
      </c>
      <c r="R1693" s="7">
        <f t="shared" si="105"/>
        <v>14.2</v>
      </c>
      <c r="S1693" s="7">
        <f t="shared" si="106"/>
        <v>20.361000000000001</v>
      </c>
      <c r="T1693" s="9">
        <f t="shared" si="107"/>
        <v>0.58913225890454557</v>
      </c>
      <c r="U1693" s="10">
        <f>YEAR(SalesDataTable[[#This Row],[Order Date]])</f>
        <v>2026</v>
      </c>
      <c r="V1693" s="9" t="str">
        <f>"Q"&amp;ROUNDUP(MONTH(SalesDataTable[[#This Row],[Order Date]])/3,0)</f>
        <v>Q3</v>
      </c>
      <c r="W1693" s="6">
        <f>MONTH(SalesDataTable[[#This Row],[Order Date]])</f>
        <v>8</v>
      </c>
      <c r="X1693" s="9" t="str">
        <f>TEXT(SalesDataTable[[#This Row],[Order Date]],"mmm")</f>
        <v>Aug</v>
      </c>
    </row>
    <row r="1694" spans="1:24" ht="15.5">
      <c r="A1694" s="3">
        <v>3002</v>
      </c>
      <c r="B1694" s="4">
        <v>46254</v>
      </c>
      <c r="C1694" s="12">
        <f>YEAR(SalesDataTable[[#This Row],[Order Date]])</f>
        <v>2026</v>
      </c>
      <c r="D1694" s="15" t="str">
        <f>"Q"&amp;ROUNDUP(MONTH(SalesDataTable[[#This Row],[Order Date]])/3,0)</f>
        <v>Q3</v>
      </c>
      <c r="E1694" s="12">
        <f>MONTH(SalesDataTable[[#This Row],[Order Date]])</f>
        <v>8</v>
      </c>
      <c r="F1694" s="12" t="str">
        <f>TEXT(SalesDataTable[[#This Row],[Order Date]], "mmm")</f>
        <v>Aug</v>
      </c>
      <c r="G1694" s="5" t="s">
        <v>6</v>
      </c>
      <c r="H1694" s="5" t="s">
        <v>43</v>
      </c>
      <c r="I1694" s="5" t="s">
        <v>19</v>
      </c>
      <c r="J1694" s="5" t="s">
        <v>13</v>
      </c>
      <c r="K1694" s="5" t="s">
        <v>23</v>
      </c>
      <c r="L1694" s="5" t="s">
        <v>51</v>
      </c>
      <c r="M1694" s="6">
        <v>2</v>
      </c>
      <c r="N1694" s="7">
        <v>124.09</v>
      </c>
      <c r="O1694" s="8">
        <v>0</v>
      </c>
      <c r="P1694" s="7">
        <v>60.39</v>
      </c>
      <c r="Q1694" s="7">
        <f t="shared" si="104"/>
        <v>248.18</v>
      </c>
      <c r="R1694" s="7">
        <f t="shared" si="105"/>
        <v>120.78</v>
      </c>
      <c r="S1694" s="7">
        <f t="shared" si="106"/>
        <v>127.4</v>
      </c>
      <c r="T1694" s="9">
        <f t="shared" si="107"/>
        <v>0.513337094044645</v>
      </c>
      <c r="U1694" s="10">
        <f>YEAR(SalesDataTable[[#This Row],[Order Date]])</f>
        <v>2026</v>
      </c>
      <c r="V1694" s="9" t="str">
        <f>"Q"&amp;ROUNDUP(MONTH(SalesDataTable[[#This Row],[Order Date]])/3,0)</f>
        <v>Q3</v>
      </c>
      <c r="W1694" s="6">
        <f>MONTH(SalesDataTable[[#This Row],[Order Date]])</f>
        <v>8</v>
      </c>
      <c r="X1694" s="9" t="str">
        <f>TEXT(SalesDataTable[[#This Row],[Order Date]],"mmm")</f>
        <v>Aug</v>
      </c>
    </row>
    <row r="1695" spans="1:24" ht="15.5">
      <c r="A1695" s="3">
        <v>3103</v>
      </c>
      <c r="B1695" s="4">
        <v>46254</v>
      </c>
      <c r="C1695" s="12">
        <f>YEAR(SalesDataTable[[#This Row],[Order Date]])</f>
        <v>2026</v>
      </c>
      <c r="D1695" s="15" t="str">
        <f>"Q"&amp;ROUNDUP(MONTH(SalesDataTable[[#This Row],[Order Date]])/3,0)</f>
        <v>Q3</v>
      </c>
      <c r="E1695" s="12">
        <f>MONTH(SalesDataTable[[#This Row],[Order Date]])</f>
        <v>8</v>
      </c>
      <c r="F1695" s="12" t="str">
        <f>TEXT(SalesDataTable[[#This Row],[Order Date]], "mmm")</f>
        <v>Aug</v>
      </c>
      <c r="G1695" s="5" t="s">
        <v>20</v>
      </c>
      <c r="H1695" s="5" t="s">
        <v>33</v>
      </c>
      <c r="I1695" s="5" t="s">
        <v>2</v>
      </c>
      <c r="J1695" s="5" t="s">
        <v>13</v>
      </c>
      <c r="K1695" s="5" t="s">
        <v>9</v>
      </c>
      <c r="L1695" s="5" t="s">
        <v>17</v>
      </c>
      <c r="M1695" s="6">
        <v>1</v>
      </c>
      <c r="N1695" s="7">
        <v>141.97999999999999</v>
      </c>
      <c r="O1695" s="8">
        <v>0.05</v>
      </c>
      <c r="P1695" s="7">
        <v>79.510000000000005</v>
      </c>
      <c r="Q1695" s="7">
        <f t="shared" si="104"/>
        <v>134.88099999999997</v>
      </c>
      <c r="R1695" s="7">
        <f t="shared" si="105"/>
        <v>79.510000000000005</v>
      </c>
      <c r="S1695" s="7">
        <f t="shared" si="106"/>
        <v>55.370999999999967</v>
      </c>
      <c r="T1695" s="9">
        <f t="shared" si="107"/>
        <v>0.41051741905828082</v>
      </c>
      <c r="U1695" s="10">
        <f>YEAR(SalesDataTable[[#This Row],[Order Date]])</f>
        <v>2026</v>
      </c>
      <c r="V1695" s="9" t="str">
        <f>"Q"&amp;ROUNDUP(MONTH(SalesDataTable[[#This Row],[Order Date]])/3,0)</f>
        <v>Q3</v>
      </c>
      <c r="W1695" s="6">
        <f>MONTH(SalesDataTable[[#This Row],[Order Date]])</f>
        <v>8</v>
      </c>
      <c r="X1695" s="9" t="str">
        <f>TEXT(SalesDataTable[[#This Row],[Order Date]],"mmm")</f>
        <v>Aug</v>
      </c>
    </row>
    <row r="1696" spans="1:24" ht="15.5">
      <c r="A1696" s="3">
        <v>3234</v>
      </c>
      <c r="B1696" s="4">
        <v>46254</v>
      </c>
      <c r="C1696" s="12">
        <f>YEAR(SalesDataTable[[#This Row],[Order Date]])</f>
        <v>2026</v>
      </c>
      <c r="D1696" s="15" t="str">
        <f>"Q"&amp;ROUNDUP(MONTH(SalesDataTable[[#This Row],[Order Date]])/3,0)</f>
        <v>Q3</v>
      </c>
      <c r="E1696" s="12">
        <f>MONTH(SalesDataTable[[#This Row],[Order Date]])</f>
        <v>8</v>
      </c>
      <c r="F1696" s="12" t="str">
        <f>TEXT(SalesDataTable[[#This Row],[Order Date]], "mmm")</f>
        <v>Aug</v>
      </c>
      <c r="G1696" s="5" t="s">
        <v>20</v>
      </c>
      <c r="H1696" s="5" t="s">
        <v>47</v>
      </c>
      <c r="I1696" s="5" t="s">
        <v>19</v>
      </c>
      <c r="J1696" s="5" t="s">
        <v>13</v>
      </c>
      <c r="K1696" s="5" t="s">
        <v>23</v>
      </c>
      <c r="L1696" s="5" t="s">
        <v>51</v>
      </c>
      <c r="M1696" s="6">
        <v>5</v>
      </c>
      <c r="N1696" s="7">
        <v>121.93</v>
      </c>
      <c r="O1696" s="8">
        <v>0.15</v>
      </c>
      <c r="P1696" s="7">
        <v>62.28</v>
      </c>
      <c r="Q1696" s="7">
        <f t="shared" si="104"/>
        <v>518.2025000000001</v>
      </c>
      <c r="R1696" s="7">
        <f t="shared" si="105"/>
        <v>311.39999999999998</v>
      </c>
      <c r="S1696" s="7">
        <f t="shared" si="106"/>
        <v>206.80250000000012</v>
      </c>
      <c r="T1696" s="9">
        <f t="shared" si="107"/>
        <v>0.39907661580173792</v>
      </c>
      <c r="U1696" s="10">
        <f>YEAR(SalesDataTable[[#This Row],[Order Date]])</f>
        <v>2026</v>
      </c>
      <c r="V1696" s="9" t="str">
        <f>"Q"&amp;ROUNDUP(MONTH(SalesDataTable[[#This Row],[Order Date]])/3,0)</f>
        <v>Q3</v>
      </c>
      <c r="W1696" s="6">
        <f>MONTH(SalesDataTable[[#This Row],[Order Date]])</f>
        <v>8</v>
      </c>
      <c r="X1696" s="9" t="str">
        <f>TEXT(SalesDataTable[[#This Row],[Order Date]],"mmm")</f>
        <v>Aug</v>
      </c>
    </row>
    <row r="1697" spans="1:24" ht="15.5">
      <c r="A1697" s="3">
        <v>3281</v>
      </c>
      <c r="B1697" s="4">
        <v>46254</v>
      </c>
      <c r="C1697" s="12">
        <f>YEAR(SalesDataTable[[#This Row],[Order Date]])</f>
        <v>2026</v>
      </c>
      <c r="D1697" s="15" t="str">
        <f>"Q"&amp;ROUNDUP(MONTH(SalesDataTable[[#This Row],[Order Date]])/3,0)</f>
        <v>Q3</v>
      </c>
      <c r="E1697" s="12">
        <f>MONTH(SalesDataTable[[#This Row],[Order Date]])</f>
        <v>8</v>
      </c>
      <c r="F1697" s="12" t="str">
        <f>TEXT(SalesDataTable[[#This Row],[Order Date]], "mmm")</f>
        <v>Aug</v>
      </c>
      <c r="G1697" s="5" t="s">
        <v>20</v>
      </c>
      <c r="H1697" s="5" t="s">
        <v>21</v>
      </c>
      <c r="I1697" s="5" t="s">
        <v>2</v>
      </c>
      <c r="J1697" s="5" t="s">
        <v>13</v>
      </c>
      <c r="K1697" s="5" t="s">
        <v>14</v>
      </c>
      <c r="L1697" s="5" t="s">
        <v>15</v>
      </c>
      <c r="M1697" s="6">
        <v>1</v>
      </c>
      <c r="N1697" s="7">
        <v>35.58</v>
      </c>
      <c r="O1697" s="8">
        <v>0.15</v>
      </c>
      <c r="P1697" s="7">
        <v>13.94</v>
      </c>
      <c r="Q1697" s="7">
        <f t="shared" si="104"/>
        <v>30.242999999999999</v>
      </c>
      <c r="R1697" s="7">
        <f t="shared" si="105"/>
        <v>13.94</v>
      </c>
      <c r="S1697" s="7">
        <f t="shared" si="106"/>
        <v>16.302999999999997</v>
      </c>
      <c r="T1697" s="9">
        <f t="shared" si="107"/>
        <v>0.53906689151208542</v>
      </c>
      <c r="U1697" s="10">
        <f>YEAR(SalesDataTable[[#This Row],[Order Date]])</f>
        <v>2026</v>
      </c>
      <c r="V1697" s="9" t="str">
        <f>"Q"&amp;ROUNDUP(MONTH(SalesDataTable[[#This Row],[Order Date]])/3,0)</f>
        <v>Q3</v>
      </c>
      <c r="W1697" s="6">
        <f>MONTH(SalesDataTable[[#This Row],[Order Date]])</f>
        <v>8</v>
      </c>
      <c r="X1697" s="9" t="str">
        <f>TEXT(SalesDataTable[[#This Row],[Order Date]],"mmm")</f>
        <v>Aug</v>
      </c>
    </row>
    <row r="1698" spans="1:24" ht="15.5">
      <c r="A1698" s="3">
        <v>3870</v>
      </c>
      <c r="B1698" s="4">
        <v>46254</v>
      </c>
      <c r="C1698" s="12">
        <f>YEAR(SalesDataTable[[#This Row],[Order Date]])</f>
        <v>2026</v>
      </c>
      <c r="D1698" s="15" t="str">
        <f>"Q"&amp;ROUNDUP(MONTH(SalesDataTable[[#This Row],[Order Date]])/3,0)</f>
        <v>Q3</v>
      </c>
      <c r="E1698" s="12">
        <f>MONTH(SalesDataTable[[#This Row],[Order Date]])</f>
        <v>8</v>
      </c>
      <c r="F1698" s="12" t="str">
        <f>TEXT(SalesDataTable[[#This Row],[Order Date]], "mmm")</f>
        <v>Aug</v>
      </c>
      <c r="G1698" s="5" t="s">
        <v>11</v>
      </c>
      <c r="H1698" s="5" t="s">
        <v>25</v>
      </c>
      <c r="I1698" s="5" t="s">
        <v>28</v>
      </c>
      <c r="J1698" s="5" t="s">
        <v>3</v>
      </c>
      <c r="K1698" s="5" t="s">
        <v>9</v>
      </c>
      <c r="L1698" s="5" t="s">
        <v>37</v>
      </c>
      <c r="M1698" s="6">
        <v>1</v>
      </c>
      <c r="N1698" s="7">
        <v>157.84</v>
      </c>
      <c r="O1698" s="8">
        <v>0</v>
      </c>
      <c r="P1698" s="7">
        <v>77.87</v>
      </c>
      <c r="Q1698" s="7">
        <f t="shared" si="104"/>
        <v>157.84</v>
      </c>
      <c r="R1698" s="7">
        <f t="shared" si="105"/>
        <v>77.87</v>
      </c>
      <c r="S1698" s="7">
        <f t="shared" si="106"/>
        <v>79.97</v>
      </c>
      <c r="T1698" s="9">
        <f t="shared" si="107"/>
        <v>0.50665230613279266</v>
      </c>
      <c r="U1698" s="10">
        <f>YEAR(SalesDataTable[[#This Row],[Order Date]])</f>
        <v>2026</v>
      </c>
      <c r="V1698" s="9" t="str">
        <f>"Q"&amp;ROUNDUP(MONTH(SalesDataTable[[#This Row],[Order Date]])/3,0)</f>
        <v>Q3</v>
      </c>
      <c r="W1698" s="6">
        <f>MONTH(SalesDataTable[[#This Row],[Order Date]])</f>
        <v>8</v>
      </c>
      <c r="X1698" s="9" t="str">
        <f>TEXT(SalesDataTable[[#This Row],[Order Date]],"mmm")</f>
        <v>Aug</v>
      </c>
    </row>
    <row r="1699" spans="1:24" ht="15.5">
      <c r="A1699" s="3">
        <v>3938</v>
      </c>
      <c r="B1699" s="4">
        <v>46254</v>
      </c>
      <c r="C1699" s="12">
        <f>YEAR(SalesDataTable[[#This Row],[Order Date]])</f>
        <v>2026</v>
      </c>
      <c r="D1699" s="15" t="str">
        <f>"Q"&amp;ROUNDUP(MONTH(SalesDataTable[[#This Row],[Order Date]])/3,0)</f>
        <v>Q3</v>
      </c>
      <c r="E1699" s="12">
        <f>MONTH(SalesDataTable[[#This Row],[Order Date]])</f>
        <v>8</v>
      </c>
      <c r="F1699" s="12" t="str">
        <f>TEXT(SalesDataTable[[#This Row],[Order Date]], "mmm")</f>
        <v>Aug</v>
      </c>
      <c r="G1699" s="5" t="s">
        <v>6</v>
      </c>
      <c r="H1699" s="5" t="s">
        <v>43</v>
      </c>
      <c r="I1699" s="5" t="s">
        <v>2</v>
      </c>
      <c r="J1699" s="5" t="s">
        <v>13</v>
      </c>
      <c r="K1699" s="5" t="s">
        <v>23</v>
      </c>
      <c r="L1699" s="5" t="s">
        <v>24</v>
      </c>
      <c r="M1699" s="6">
        <v>1</v>
      </c>
      <c r="N1699" s="7">
        <v>336.35</v>
      </c>
      <c r="O1699" s="8">
        <v>0</v>
      </c>
      <c r="P1699" s="7">
        <v>195.07</v>
      </c>
      <c r="Q1699" s="7">
        <f t="shared" si="104"/>
        <v>336.35</v>
      </c>
      <c r="R1699" s="7">
        <f t="shared" si="105"/>
        <v>195.07</v>
      </c>
      <c r="S1699" s="7">
        <f t="shared" si="106"/>
        <v>141.28000000000003</v>
      </c>
      <c r="T1699" s="9">
        <f t="shared" si="107"/>
        <v>0.42003865021554931</v>
      </c>
      <c r="U1699" s="10">
        <f>YEAR(SalesDataTable[[#This Row],[Order Date]])</f>
        <v>2026</v>
      </c>
      <c r="V1699" s="9" t="str">
        <f>"Q"&amp;ROUNDUP(MONTH(SalesDataTable[[#This Row],[Order Date]])/3,0)</f>
        <v>Q3</v>
      </c>
      <c r="W1699" s="6">
        <f>MONTH(SalesDataTable[[#This Row],[Order Date]])</f>
        <v>8</v>
      </c>
      <c r="X1699" s="9" t="str">
        <f>TEXT(SalesDataTable[[#This Row],[Order Date]],"mmm")</f>
        <v>Aug</v>
      </c>
    </row>
    <row r="1700" spans="1:24" ht="15.5">
      <c r="A1700" s="3">
        <v>4237</v>
      </c>
      <c r="B1700" s="4">
        <v>46254</v>
      </c>
      <c r="C1700" s="12">
        <f>YEAR(SalesDataTable[[#This Row],[Order Date]])</f>
        <v>2026</v>
      </c>
      <c r="D1700" s="15" t="str">
        <f>"Q"&amp;ROUNDUP(MONTH(SalesDataTable[[#This Row],[Order Date]])/3,0)</f>
        <v>Q3</v>
      </c>
      <c r="E1700" s="12">
        <f>MONTH(SalesDataTable[[#This Row],[Order Date]])</f>
        <v>8</v>
      </c>
      <c r="F1700" s="12" t="str">
        <f>TEXT(SalesDataTable[[#This Row],[Order Date]], "mmm")</f>
        <v>Aug</v>
      </c>
      <c r="G1700" s="5" t="s">
        <v>20</v>
      </c>
      <c r="H1700" s="5" t="s">
        <v>47</v>
      </c>
      <c r="I1700" s="5" t="s">
        <v>8</v>
      </c>
      <c r="J1700" s="5" t="s">
        <v>3</v>
      </c>
      <c r="K1700" s="5" t="s">
        <v>9</v>
      </c>
      <c r="L1700" s="5" t="s">
        <v>37</v>
      </c>
      <c r="M1700" s="6">
        <v>3</v>
      </c>
      <c r="N1700" s="7">
        <v>153.03</v>
      </c>
      <c r="O1700" s="8">
        <v>0.15</v>
      </c>
      <c r="P1700" s="7">
        <v>78.239999999999995</v>
      </c>
      <c r="Q1700" s="7">
        <f t="shared" si="104"/>
        <v>390.22650000000004</v>
      </c>
      <c r="R1700" s="7">
        <f t="shared" si="105"/>
        <v>234.71999999999997</v>
      </c>
      <c r="S1700" s="7">
        <f t="shared" si="106"/>
        <v>155.50650000000007</v>
      </c>
      <c r="T1700" s="9">
        <f t="shared" si="107"/>
        <v>0.39850317700104954</v>
      </c>
      <c r="U1700" s="10">
        <f>YEAR(SalesDataTable[[#This Row],[Order Date]])</f>
        <v>2026</v>
      </c>
      <c r="V1700" s="9" t="str">
        <f>"Q"&amp;ROUNDUP(MONTH(SalesDataTable[[#This Row],[Order Date]])/3,0)</f>
        <v>Q3</v>
      </c>
      <c r="W1700" s="6">
        <f>MONTH(SalesDataTable[[#This Row],[Order Date]])</f>
        <v>8</v>
      </c>
      <c r="X1700" s="9" t="str">
        <f>TEXT(SalesDataTable[[#This Row],[Order Date]],"mmm")</f>
        <v>Aug</v>
      </c>
    </row>
    <row r="1701" spans="1:24" ht="15.5">
      <c r="A1701" s="3">
        <v>4970</v>
      </c>
      <c r="B1701" s="4">
        <v>46254</v>
      </c>
      <c r="C1701" s="12">
        <f>YEAR(SalesDataTable[[#This Row],[Order Date]])</f>
        <v>2026</v>
      </c>
      <c r="D1701" s="15" t="str">
        <f>"Q"&amp;ROUNDUP(MONTH(SalesDataTable[[#This Row],[Order Date]])/3,0)</f>
        <v>Q3</v>
      </c>
      <c r="E1701" s="12">
        <f>MONTH(SalesDataTable[[#This Row],[Order Date]])</f>
        <v>8</v>
      </c>
      <c r="F1701" s="12" t="str">
        <f>TEXT(SalesDataTable[[#This Row],[Order Date]], "mmm")</f>
        <v>Aug</v>
      </c>
      <c r="G1701" s="5" t="s">
        <v>6</v>
      </c>
      <c r="H1701" s="5" t="s">
        <v>49</v>
      </c>
      <c r="I1701" s="5" t="s">
        <v>2</v>
      </c>
      <c r="J1701" s="5" t="s">
        <v>3</v>
      </c>
      <c r="K1701" s="5" t="s">
        <v>4</v>
      </c>
      <c r="L1701" s="5" t="s">
        <v>30</v>
      </c>
      <c r="M1701" s="6">
        <v>2</v>
      </c>
      <c r="N1701" s="7">
        <v>105.01</v>
      </c>
      <c r="O1701" s="8">
        <v>0.15</v>
      </c>
      <c r="P1701" s="7">
        <v>50.56</v>
      </c>
      <c r="Q1701" s="7">
        <f t="shared" si="104"/>
        <v>178.517</v>
      </c>
      <c r="R1701" s="7">
        <f t="shared" si="105"/>
        <v>101.12</v>
      </c>
      <c r="S1701" s="7">
        <f t="shared" si="106"/>
        <v>77.396999999999991</v>
      </c>
      <c r="T1701" s="9">
        <f t="shared" si="107"/>
        <v>0.43355534766996978</v>
      </c>
      <c r="U1701" s="10">
        <f>YEAR(SalesDataTable[[#This Row],[Order Date]])</f>
        <v>2026</v>
      </c>
      <c r="V1701" s="9" t="str">
        <f>"Q"&amp;ROUNDUP(MONTH(SalesDataTable[[#This Row],[Order Date]])/3,0)</f>
        <v>Q3</v>
      </c>
      <c r="W1701" s="6">
        <f>MONTH(SalesDataTable[[#This Row],[Order Date]])</f>
        <v>8</v>
      </c>
      <c r="X1701" s="9" t="str">
        <f>TEXT(SalesDataTable[[#This Row],[Order Date]],"mmm")</f>
        <v>Aug</v>
      </c>
    </row>
    <row r="1702" spans="1:24" ht="15.5">
      <c r="A1702" s="3">
        <v>515</v>
      </c>
      <c r="B1702" s="4">
        <v>46255</v>
      </c>
      <c r="C1702" s="12">
        <f>YEAR(SalesDataTable[[#This Row],[Order Date]])</f>
        <v>2026</v>
      </c>
      <c r="D1702" s="15" t="str">
        <f>"Q"&amp;ROUNDUP(MONTH(SalesDataTable[[#This Row],[Order Date]])/3,0)</f>
        <v>Q3</v>
      </c>
      <c r="E1702" s="12">
        <f>MONTH(SalesDataTable[[#This Row],[Order Date]])</f>
        <v>8</v>
      </c>
      <c r="F1702" s="12" t="str">
        <f>TEXT(SalesDataTable[[#This Row],[Order Date]], "mmm")</f>
        <v>Aug</v>
      </c>
      <c r="G1702" s="5" t="s">
        <v>0</v>
      </c>
      <c r="H1702" s="5" t="s">
        <v>1</v>
      </c>
      <c r="I1702" s="5" t="s">
        <v>19</v>
      </c>
      <c r="J1702" s="5" t="s">
        <v>3</v>
      </c>
      <c r="K1702" s="5" t="s">
        <v>14</v>
      </c>
      <c r="L1702" s="5" t="s">
        <v>32</v>
      </c>
      <c r="M1702" s="6">
        <v>2</v>
      </c>
      <c r="N1702" s="7">
        <v>45.47</v>
      </c>
      <c r="O1702" s="8">
        <v>0</v>
      </c>
      <c r="P1702" s="7">
        <v>18.27</v>
      </c>
      <c r="Q1702" s="7">
        <f t="shared" si="104"/>
        <v>90.94</v>
      </c>
      <c r="R1702" s="7">
        <f t="shared" si="105"/>
        <v>36.54</v>
      </c>
      <c r="S1702" s="7">
        <f t="shared" si="106"/>
        <v>54.4</v>
      </c>
      <c r="T1702" s="9">
        <f t="shared" si="107"/>
        <v>0.5981966131515285</v>
      </c>
      <c r="U1702" s="10">
        <f>YEAR(SalesDataTable[[#This Row],[Order Date]])</f>
        <v>2026</v>
      </c>
      <c r="V1702" s="9" t="str">
        <f>"Q"&amp;ROUNDUP(MONTH(SalesDataTable[[#This Row],[Order Date]])/3,0)</f>
        <v>Q3</v>
      </c>
      <c r="W1702" s="6">
        <f>MONTH(SalesDataTable[[#This Row],[Order Date]])</f>
        <v>8</v>
      </c>
      <c r="X1702" s="9" t="str">
        <f>TEXT(SalesDataTable[[#This Row],[Order Date]],"mmm")</f>
        <v>Aug</v>
      </c>
    </row>
    <row r="1703" spans="1:24" ht="15.5">
      <c r="A1703" s="3">
        <v>661</v>
      </c>
      <c r="B1703" s="4">
        <v>46255</v>
      </c>
      <c r="C1703" s="12">
        <f>YEAR(SalesDataTable[[#This Row],[Order Date]])</f>
        <v>2026</v>
      </c>
      <c r="D1703" s="15" t="str">
        <f>"Q"&amp;ROUNDUP(MONTH(SalesDataTable[[#This Row],[Order Date]])/3,0)</f>
        <v>Q3</v>
      </c>
      <c r="E1703" s="12">
        <f>MONTH(SalesDataTable[[#This Row],[Order Date]])</f>
        <v>8</v>
      </c>
      <c r="F1703" s="12" t="str">
        <f>TEXT(SalesDataTable[[#This Row],[Order Date]], "mmm")</f>
        <v>Aug</v>
      </c>
      <c r="G1703" s="5" t="s">
        <v>0</v>
      </c>
      <c r="H1703" s="5" t="s">
        <v>50</v>
      </c>
      <c r="I1703" s="5" t="s">
        <v>19</v>
      </c>
      <c r="J1703" s="5" t="s">
        <v>13</v>
      </c>
      <c r="K1703" s="5" t="s">
        <v>14</v>
      </c>
      <c r="L1703" s="5" t="s">
        <v>32</v>
      </c>
      <c r="M1703" s="6">
        <v>2</v>
      </c>
      <c r="N1703" s="7">
        <v>47.58</v>
      </c>
      <c r="O1703" s="8">
        <v>0.1</v>
      </c>
      <c r="P1703" s="7">
        <v>18.47</v>
      </c>
      <c r="Q1703" s="7">
        <f t="shared" si="104"/>
        <v>85.644000000000005</v>
      </c>
      <c r="R1703" s="7">
        <f t="shared" si="105"/>
        <v>36.94</v>
      </c>
      <c r="S1703" s="7">
        <f t="shared" si="106"/>
        <v>48.704000000000008</v>
      </c>
      <c r="T1703" s="9">
        <f t="shared" si="107"/>
        <v>0.56867965064686377</v>
      </c>
      <c r="U1703" s="10">
        <f>YEAR(SalesDataTable[[#This Row],[Order Date]])</f>
        <v>2026</v>
      </c>
      <c r="V1703" s="9" t="str">
        <f>"Q"&amp;ROUNDUP(MONTH(SalesDataTable[[#This Row],[Order Date]])/3,0)</f>
        <v>Q3</v>
      </c>
      <c r="W1703" s="6">
        <f>MONTH(SalesDataTable[[#This Row],[Order Date]])</f>
        <v>8</v>
      </c>
      <c r="X1703" s="9" t="str">
        <f>TEXT(SalesDataTable[[#This Row],[Order Date]],"mmm")</f>
        <v>Aug</v>
      </c>
    </row>
    <row r="1704" spans="1:24" ht="15.5">
      <c r="A1704" s="3">
        <v>1443</v>
      </c>
      <c r="B1704" s="4">
        <v>46255</v>
      </c>
      <c r="C1704" s="12">
        <f>YEAR(SalesDataTable[[#This Row],[Order Date]])</f>
        <v>2026</v>
      </c>
      <c r="D1704" s="15" t="str">
        <f>"Q"&amp;ROUNDUP(MONTH(SalesDataTable[[#This Row],[Order Date]])/3,0)</f>
        <v>Q3</v>
      </c>
      <c r="E1704" s="12">
        <f>MONTH(SalesDataTable[[#This Row],[Order Date]])</f>
        <v>8</v>
      </c>
      <c r="F1704" s="12" t="str">
        <f>TEXT(SalesDataTable[[#This Row],[Order Date]], "mmm")</f>
        <v>Aug</v>
      </c>
      <c r="G1704" s="5" t="s">
        <v>20</v>
      </c>
      <c r="H1704" s="5" t="s">
        <v>21</v>
      </c>
      <c r="I1704" s="5" t="s">
        <v>2</v>
      </c>
      <c r="J1704" s="5" t="s">
        <v>13</v>
      </c>
      <c r="K1704" s="5" t="s">
        <v>9</v>
      </c>
      <c r="L1704" s="5" t="s">
        <v>37</v>
      </c>
      <c r="M1704" s="6">
        <v>5</v>
      </c>
      <c r="N1704" s="7">
        <v>155.65</v>
      </c>
      <c r="O1704" s="8">
        <v>0</v>
      </c>
      <c r="P1704" s="7">
        <v>79.13</v>
      </c>
      <c r="Q1704" s="7">
        <f t="shared" si="104"/>
        <v>778.25</v>
      </c>
      <c r="R1704" s="7">
        <f t="shared" si="105"/>
        <v>395.65</v>
      </c>
      <c r="S1704" s="7">
        <f t="shared" si="106"/>
        <v>382.6</v>
      </c>
      <c r="T1704" s="9">
        <f t="shared" si="107"/>
        <v>0.49161580469000965</v>
      </c>
      <c r="U1704" s="10">
        <f>YEAR(SalesDataTable[[#This Row],[Order Date]])</f>
        <v>2026</v>
      </c>
      <c r="V1704" s="9" t="str">
        <f>"Q"&amp;ROUNDUP(MONTH(SalesDataTable[[#This Row],[Order Date]])/3,0)</f>
        <v>Q3</v>
      </c>
      <c r="W1704" s="6">
        <f>MONTH(SalesDataTable[[#This Row],[Order Date]])</f>
        <v>8</v>
      </c>
      <c r="X1704" s="9" t="str">
        <f>TEXT(SalesDataTable[[#This Row],[Order Date]],"mmm")</f>
        <v>Aug</v>
      </c>
    </row>
    <row r="1705" spans="1:24" ht="15.5">
      <c r="A1705" s="3">
        <v>1446</v>
      </c>
      <c r="B1705" s="4">
        <v>46255</v>
      </c>
      <c r="C1705" s="12">
        <f>YEAR(SalesDataTable[[#This Row],[Order Date]])</f>
        <v>2026</v>
      </c>
      <c r="D1705" s="15" t="str">
        <f>"Q"&amp;ROUNDUP(MONTH(SalesDataTable[[#This Row],[Order Date]])/3,0)</f>
        <v>Q3</v>
      </c>
      <c r="E1705" s="12">
        <f>MONTH(SalesDataTable[[#This Row],[Order Date]])</f>
        <v>8</v>
      </c>
      <c r="F1705" s="12" t="str">
        <f>TEXT(SalesDataTable[[#This Row],[Order Date]], "mmm")</f>
        <v>Aug</v>
      </c>
      <c r="G1705" s="5" t="s">
        <v>20</v>
      </c>
      <c r="H1705" s="5" t="s">
        <v>47</v>
      </c>
      <c r="I1705" s="5" t="s">
        <v>19</v>
      </c>
      <c r="J1705" s="5" t="s">
        <v>3</v>
      </c>
      <c r="K1705" s="5" t="s">
        <v>23</v>
      </c>
      <c r="L1705" s="5" t="s">
        <v>29</v>
      </c>
      <c r="M1705" s="6">
        <v>1</v>
      </c>
      <c r="N1705" s="7">
        <v>195.15</v>
      </c>
      <c r="O1705" s="8">
        <v>0</v>
      </c>
      <c r="P1705" s="7">
        <v>101.99</v>
      </c>
      <c r="Q1705" s="7">
        <f t="shared" si="104"/>
        <v>195.15</v>
      </c>
      <c r="R1705" s="7">
        <f t="shared" si="105"/>
        <v>101.99</v>
      </c>
      <c r="S1705" s="7">
        <f t="shared" si="106"/>
        <v>93.160000000000011</v>
      </c>
      <c r="T1705" s="9">
        <f t="shared" si="107"/>
        <v>0.47737637714578535</v>
      </c>
      <c r="U1705" s="10">
        <f>YEAR(SalesDataTable[[#This Row],[Order Date]])</f>
        <v>2026</v>
      </c>
      <c r="V1705" s="9" t="str">
        <f>"Q"&amp;ROUNDUP(MONTH(SalesDataTable[[#This Row],[Order Date]])/3,0)</f>
        <v>Q3</v>
      </c>
      <c r="W1705" s="6">
        <f>MONTH(SalesDataTable[[#This Row],[Order Date]])</f>
        <v>8</v>
      </c>
      <c r="X1705" s="9" t="str">
        <f>TEXT(SalesDataTable[[#This Row],[Order Date]],"mmm")</f>
        <v>Aug</v>
      </c>
    </row>
    <row r="1706" spans="1:24" ht="15.5">
      <c r="A1706" s="3">
        <v>1524</v>
      </c>
      <c r="B1706" s="4">
        <v>46255</v>
      </c>
      <c r="C1706" s="12">
        <f>YEAR(SalesDataTable[[#This Row],[Order Date]])</f>
        <v>2026</v>
      </c>
      <c r="D1706" s="15" t="str">
        <f>"Q"&amp;ROUNDUP(MONTH(SalesDataTable[[#This Row],[Order Date]])/3,0)</f>
        <v>Q3</v>
      </c>
      <c r="E1706" s="12">
        <f>MONTH(SalesDataTable[[#This Row],[Order Date]])</f>
        <v>8</v>
      </c>
      <c r="F1706" s="12" t="str">
        <f>TEXT(SalesDataTable[[#This Row],[Order Date]], "mmm")</f>
        <v>Aug</v>
      </c>
      <c r="G1706" s="5" t="s">
        <v>6</v>
      </c>
      <c r="H1706" s="5" t="s">
        <v>27</v>
      </c>
      <c r="I1706" s="5" t="s">
        <v>28</v>
      </c>
      <c r="J1706" s="5" t="s">
        <v>13</v>
      </c>
      <c r="K1706" s="5" t="s">
        <v>4</v>
      </c>
      <c r="L1706" s="5" t="s">
        <v>5</v>
      </c>
      <c r="M1706" s="6">
        <v>1</v>
      </c>
      <c r="N1706" s="7">
        <v>81.569999999999993</v>
      </c>
      <c r="O1706" s="8">
        <v>0</v>
      </c>
      <c r="P1706" s="7">
        <v>43.79</v>
      </c>
      <c r="Q1706" s="7">
        <f t="shared" si="104"/>
        <v>81.569999999999993</v>
      </c>
      <c r="R1706" s="7">
        <f t="shared" si="105"/>
        <v>43.79</v>
      </c>
      <c r="S1706" s="7">
        <f t="shared" si="106"/>
        <v>37.779999999999994</v>
      </c>
      <c r="T1706" s="9">
        <f t="shared" si="107"/>
        <v>0.4631604756650729</v>
      </c>
      <c r="U1706" s="10">
        <f>YEAR(SalesDataTable[[#This Row],[Order Date]])</f>
        <v>2026</v>
      </c>
      <c r="V1706" s="9" t="str">
        <f>"Q"&amp;ROUNDUP(MONTH(SalesDataTable[[#This Row],[Order Date]])/3,0)</f>
        <v>Q3</v>
      </c>
      <c r="W1706" s="6">
        <f>MONTH(SalesDataTable[[#This Row],[Order Date]])</f>
        <v>8</v>
      </c>
      <c r="X1706" s="9" t="str">
        <f>TEXT(SalesDataTable[[#This Row],[Order Date]],"mmm")</f>
        <v>Aug</v>
      </c>
    </row>
    <row r="1707" spans="1:24" ht="15.5">
      <c r="A1707" s="3">
        <v>1946</v>
      </c>
      <c r="B1707" s="4">
        <v>46255</v>
      </c>
      <c r="C1707" s="12">
        <f>YEAR(SalesDataTable[[#This Row],[Order Date]])</f>
        <v>2026</v>
      </c>
      <c r="D1707" s="15" t="str">
        <f>"Q"&amp;ROUNDUP(MONTH(SalesDataTable[[#This Row],[Order Date]])/3,0)</f>
        <v>Q3</v>
      </c>
      <c r="E1707" s="12">
        <f>MONTH(SalesDataTable[[#This Row],[Order Date]])</f>
        <v>8</v>
      </c>
      <c r="F1707" s="12" t="str">
        <f>TEXT(SalesDataTable[[#This Row],[Order Date]], "mmm")</f>
        <v>Aug</v>
      </c>
      <c r="G1707" s="5" t="s">
        <v>0</v>
      </c>
      <c r="H1707" s="5" t="s">
        <v>50</v>
      </c>
      <c r="I1707" s="5" t="s">
        <v>19</v>
      </c>
      <c r="J1707" s="5" t="s">
        <v>13</v>
      </c>
      <c r="K1707" s="5" t="s">
        <v>23</v>
      </c>
      <c r="L1707" s="5" t="s">
        <v>51</v>
      </c>
      <c r="M1707" s="6">
        <v>5</v>
      </c>
      <c r="N1707" s="7">
        <v>125.44</v>
      </c>
      <c r="O1707" s="8">
        <v>0</v>
      </c>
      <c r="P1707" s="7">
        <v>59.58</v>
      </c>
      <c r="Q1707" s="7">
        <f t="shared" si="104"/>
        <v>627.20000000000005</v>
      </c>
      <c r="R1707" s="7">
        <f t="shared" si="105"/>
        <v>297.89999999999998</v>
      </c>
      <c r="S1707" s="7">
        <f t="shared" si="106"/>
        <v>329.30000000000007</v>
      </c>
      <c r="T1707" s="9">
        <f t="shared" si="107"/>
        <v>0.52503188775510212</v>
      </c>
      <c r="U1707" s="10">
        <f>YEAR(SalesDataTable[[#This Row],[Order Date]])</f>
        <v>2026</v>
      </c>
      <c r="V1707" s="9" t="str">
        <f>"Q"&amp;ROUNDUP(MONTH(SalesDataTable[[#This Row],[Order Date]])/3,0)</f>
        <v>Q3</v>
      </c>
      <c r="W1707" s="6">
        <f>MONTH(SalesDataTable[[#This Row],[Order Date]])</f>
        <v>8</v>
      </c>
      <c r="X1707" s="9" t="str">
        <f>TEXT(SalesDataTable[[#This Row],[Order Date]],"mmm")</f>
        <v>Aug</v>
      </c>
    </row>
    <row r="1708" spans="1:24" ht="15.5">
      <c r="A1708" s="3">
        <v>2285</v>
      </c>
      <c r="B1708" s="4">
        <v>46255</v>
      </c>
      <c r="C1708" s="12">
        <f>YEAR(SalesDataTable[[#This Row],[Order Date]])</f>
        <v>2026</v>
      </c>
      <c r="D1708" s="15" t="str">
        <f>"Q"&amp;ROUNDUP(MONTH(SalesDataTable[[#This Row],[Order Date]])/3,0)</f>
        <v>Q3</v>
      </c>
      <c r="E1708" s="12">
        <f>MONTH(SalesDataTable[[#This Row],[Order Date]])</f>
        <v>8</v>
      </c>
      <c r="F1708" s="12" t="str">
        <f>TEXT(SalesDataTable[[#This Row],[Order Date]], "mmm")</f>
        <v>Aug</v>
      </c>
      <c r="G1708" s="5" t="s">
        <v>6</v>
      </c>
      <c r="H1708" s="5" t="s">
        <v>41</v>
      </c>
      <c r="I1708" s="5" t="s">
        <v>2</v>
      </c>
      <c r="J1708" s="5" t="s">
        <v>16</v>
      </c>
      <c r="K1708" s="5" t="s">
        <v>9</v>
      </c>
      <c r="L1708" s="5" t="s">
        <v>37</v>
      </c>
      <c r="M1708" s="6">
        <v>2</v>
      </c>
      <c r="N1708" s="7">
        <v>155.11000000000001</v>
      </c>
      <c r="O1708" s="8">
        <v>0.05</v>
      </c>
      <c r="P1708" s="7">
        <v>80.13</v>
      </c>
      <c r="Q1708" s="7">
        <f t="shared" si="104"/>
        <v>294.709</v>
      </c>
      <c r="R1708" s="7">
        <f t="shared" si="105"/>
        <v>160.26</v>
      </c>
      <c r="S1708" s="7">
        <f t="shared" si="106"/>
        <v>134.44900000000001</v>
      </c>
      <c r="T1708" s="9">
        <f t="shared" si="107"/>
        <v>0.45620934548995795</v>
      </c>
      <c r="U1708" s="10">
        <f>YEAR(SalesDataTable[[#This Row],[Order Date]])</f>
        <v>2026</v>
      </c>
      <c r="V1708" s="9" t="str">
        <f>"Q"&amp;ROUNDUP(MONTH(SalesDataTable[[#This Row],[Order Date]])/3,0)</f>
        <v>Q3</v>
      </c>
      <c r="W1708" s="6">
        <f>MONTH(SalesDataTable[[#This Row],[Order Date]])</f>
        <v>8</v>
      </c>
      <c r="X1708" s="9" t="str">
        <f>TEXT(SalesDataTable[[#This Row],[Order Date]],"mmm")</f>
        <v>Aug</v>
      </c>
    </row>
    <row r="1709" spans="1:24" ht="15.5">
      <c r="A1709" s="3">
        <v>2978</v>
      </c>
      <c r="B1709" s="4">
        <v>46255</v>
      </c>
      <c r="C1709" s="12">
        <f>YEAR(SalesDataTable[[#This Row],[Order Date]])</f>
        <v>2026</v>
      </c>
      <c r="D1709" s="15" t="str">
        <f>"Q"&amp;ROUNDUP(MONTH(SalesDataTable[[#This Row],[Order Date]])/3,0)</f>
        <v>Q3</v>
      </c>
      <c r="E1709" s="12">
        <f>MONTH(SalesDataTable[[#This Row],[Order Date]])</f>
        <v>8</v>
      </c>
      <c r="F1709" s="12" t="str">
        <f>TEXT(SalesDataTable[[#This Row],[Order Date]], "mmm")</f>
        <v>Aug</v>
      </c>
      <c r="G1709" s="5" t="s">
        <v>11</v>
      </c>
      <c r="H1709" s="5" t="s">
        <v>39</v>
      </c>
      <c r="I1709" s="5" t="s">
        <v>19</v>
      </c>
      <c r="J1709" s="5" t="s">
        <v>13</v>
      </c>
      <c r="K1709" s="5" t="s">
        <v>4</v>
      </c>
      <c r="L1709" s="5" t="s">
        <v>5</v>
      </c>
      <c r="M1709" s="6">
        <v>1</v>
      </c>
      <c r="N1709" s="7">
        <v>80.7</v>
      </c>
      <c r="O1709" s="8">
        <v>0</v>
      </c>
      <c r="P1709" s="7">
        <v>41.98</v>
      </c>
      <c r="Q1709" s="7">
        <f t="shared" si="104"/>
        <v>80.7</v>
      </c>
      <c r="R1709" s="7">
        <f t="shared" si="105"/>
        <v>41.98</v>
      </c>
      <c r="S1709" s="7">
        <f t="shared" si="106"/>
        <v>38.720000000000006</v>
      </c>
      <c r="T1709" s="9">
        <f t="shared" si="107"/>
        <v>0.47980173482032223</v>
      </c>
      <c r="U1709" s="10">
        <f>YEAR(SalesDataTable[[#This Row],[Order Date]])</f>
        <v>2026</v>
      </c>
      <c r="V1709" s="9" t="str">
        <f>"Q"&amp;ROUNDUP(MONTH(SalesDataTable[[#This Row],[Order Date]])/3,0)</f>
        <v>Q3</v>
      </c>
      <c r="W1709" s="6">
        <f>MONTH(SalesDataTable[[#This Row],[Order Date]])</f>
        <v>8</v>
      </c>
      <c r="X1709" s="9" t="str">
        <f>TEXT(SalesDataTable[[#This Row],[Order Date]],"mmm")</f>
        <v>Aug</v>
      </c>
    </row>
    <row r="1710" spans="1:24" ht="15.5">
      <c r="A1710" s="3">
        <v>3842</v>
      </c>
      <c r="B1710" s="4">
        <v>46255</v>
      </c>
      <c r="C1710" s="12">
        <f>YEAR(SalesDataTable[[#This Row],[Order Date]])</f>
        <v>2026</v>
      </c>
      <c r="D1710" s="15" t="str">
        <f>"Q"&amp;ROUNDUP(MONTH(SalesDataTable[[#This Row],[Order Date]])/3,0)</f>
        <v>Q3</v>
      </c>
      <c r="E1710" s="12">
        <f>MONTH(SalesDataTable[[#This Row],[Order Date]])</f>
        <v>8</v>
      </c>
      <c r="F1710" s="12" t="str">
        <f>TEXT(SalesDataTable[[#This Row],[Order Date]], "mmm")</f>
        <v>Aug</v>
      </c>
      <c r="G1710" s="5" t="s">
        <v>20</v>
      </c>
      <c r="H1710" s="5" t="s">
        <v>33</v>
      </c>
      <c r="I1710" s="5" t="s">
        <v>8</v>
      </c>
      <c r="J1710" s="5" t="s">
        <v>3</v>
      </c>
      <c r="K1710" s="5" t="s">
        <v>9</v>
      </c>
      <c r="L1710" s="5" t="s">
        <v>37</v>
      </c>
      <c r="M1710" s="6">
        <v>10</v>
      </c>
      <c r="N1710" s="7">
        <v>156.72</v>
      </c>
      <c r="O1710" s="8">
        <v>0.15</v>
      </c>
      <c r="P1710" s="7">
        <v>78.12</v>
      </c>
      <c r="Q1710" s="7">
        <f t="shared" si="104"/>
        <v>1332.12</v>
      </c>
      <c r="R1710" s="7">
        <f t="shared" si="105"/>
        <v>781.2</v>
      </c>
      <c r="S1710" s="7">
        <f t="shared" si="106"/>
        <v>550.91999999999985</v>
      </c>
      <c r="T1710" s="9">
        <f t="shared" si="107"/>
        <v>0.41356634537429054</v>
      </c>
      <c r="U1710" s="10">
        <f>YEAR(SalesDataTable[[#This Row],[Order Date]])</f>
        <v>2026</v>
      </c>
      <c r="V1710" s="9" t="str">
        <f>"Q"&amp;ROUNDUP(MONTH(SalesDataTable[[#This Row],[Order Date]])/3,0)</f>
        <v>Q3</v>
      </c>
      <c r="W1710" s="6">
        <f>MONTH(SalesDataTable[[#This Row],[Order Date]])</f>
        <v>8</v>
      </c>
      <c r="X1710" s="9" t="str">
        <f>TEXT(SalesDataTable[[#This Row],[Order Date]],"mmm")</f>
        <v>Aug</v>
      </c>
    </row>
    <row r="1711" spans="1:24" ht="15.5">
      <c r="A1711" s="3">
        <v>4220</v>
      </c>
      <c r="B1711" s="4">
        <v>46255</v>
      </c>
      <c r="C1711" s="12">
        <f>YEAR(SalesDataTable[[#This Row],[Order Date]])</f>
        <v>2026</v>
      </c>
      <c r="D1711" s="15" t="str">
        <f>"Q"&amp;ROUNDUP(MONTH(SalesDataTable[[#This Row],[Order Date]])/3,0)</f>
        <v>Q3</v>
      </c>
      <c r="E1711" s="12">
        <f>MONTH(SalesDataTable[[#This Row],[Order Date]])</f>
        <v>8</v>
      </c>
      <c r="F1711" s="12" t="str">
        <f>TEXT(SalesDataTable[[#This Row],[Order Date]], "mmm")</f>
        <v>Aug</v>
      </c>
      <c r="G1711" s="5" t="s">
        <v>6</v>
      </c>
      <c r="H1711" s="5" t="s">
        <v>49</v>
      </c>
      <c r="I1711" s="5" t="s">
        <v>8</v>
      </c>
      <c r="J1711" s="5" t="s">
        <v>16</v>
      </c>
      <c r="K1711" s="5" t="s">
        <v>14</v>
      </c>
      <c r="L1711" s="5" t="s">
        <v>48</v>
      </c>
      <c r="M1711" s="6">
        <v>5</v>
      </c>
      <c r="N1711" s="7">
        <v>162.76</v>
      </c>
      <c r="O1711" s="8">
        <v>0.15</v>
      </c>
      <c r="P1711" s="7">
        <v>85.32</v>
      </c>
      <c r="Q1711" s="7">
        <f t="shared" si="104"/>
        <v>691.7299999999999</v>
      </c>
      <c r="R1711" s="7">
        <f t="shared" si="105"/>
        <v>426.59999999999997</v>
      </c>
      <c r="S1711" s="7">
        <f t="shared" si="106"/>
        <v>265.12999999999994</v>
      </c>
      <c r="T1711" s="9">
        <f t="shared" si="107"/>
        <v>0.38328538591647027</v>
      </c>
      <c r="U1711" s="10">
        <f>YEAR(SalesDataTable[[#This Row],[Order Date]])</f>
        <v>2026</v>
      </c>
      <c r="V1711" s="9" t="str">
        <f>"Q"&amp;ROUNDUP(MONTH(SalesDataTable[[#This Row],[Order Date]])/3,0)</f>
        <v>Q3</v>
      </c>
      <c r="W1711" s="6">
        <f>MONTH(SalesDataTable[[#This Row],[Order Date]])</f>
        <v>8</v>
      </c>
      <c r="X1711" s="9" t="str">
        <f>TEXT(SalesDataTable[[#This Row],[Order Date]],"mmm")</f>
        <v>Aug</v>
      </c>
    </row>
    <row r="1712" spans="1:24" ht="15.5">
      <c r="A1712" s="3">
        <v>478</v>
      </c>
      <c r="B1712" s="4">
        <v>46256</v>
      </c>
      <c r="C1712" s="12">
        <f>YEAR(SalesDataTable[[#This Row],[Order Date]])</f>
        <v>2026</v>
      </c>
      <c r="D1712" s="15" t="str">
        <f>"Q"&amp;ROUNDUP(MONTH(SalesDataTable[[#This Row],[Order Date]])/3,0)</f>
        <v>Q3</v>
      </c>
      <c r="E1712" s="12">
        <f>MONTH(SalesDataTable[[#This Row],[Order Date]])</f>
        <v>8</v>
      </c>
      <c r="F1712" s="12" t="str">
        <f>TEXT(SalesDataTable[[#This Row],[Order Date]], "mmm")</f>
        <v>Aug</v>
      </c>
      <c r="G1712" s="5" t="s">
        <v>20</v>
      </c>
      <c r="H1712" s="5" t="s">
        <v>33</v>
      </c>
      <c r="I1712" s="5" t="s">
        <v>19</v>
      </c>
      <c r="J1712" s="5" t="s">
        <v>16</v>
      </c>
      <c r="K1712" s="5" t="s">
        <v>34</v>
      </c>
      <c r="L1712" s="5" t="s">
        <v>35</v>
      </c>
      <c r="M1712" s="6">
        <v>2</v>
      </c>
      <c r="N1712" s="7">
        <v>40.22</v>
      </c>
      <c r="O1712" s="8">
        <v>0</v>
      </c>
      <c r="P1712" s="7">
        <v>14.45</v>
      </c>
      <c r="Q1712" s="7">
        <f t="shared" si="104"/>
        <v>80.44</v>
      </c>
      <c r="R1712" s="7">
        <f t="shared" si="105"/>
        <v>28.9</v>
      </c>
      <c r="S1712" s="7">
        <f t="shared" si="106"/>
        <v>51.54</v>
      </c>
      <c r="T1712" s="9">
        <f t="shared" si="107"/>
        <v>0.64072600696171056</v>
      </c>
      <c r="U1712" s="10">
        <f>YEAR(SalesDataTable[[#This Row],[Order Date]])</f>
        <v>2026</v>
      </c>
      <c r="V1712" s="9" t="str">
        <f>"Q"&amp;ROUNDUP(MONTH(SalesDataTable[[#This Row],[Order Date]])/3,0)</f>
        <v>Q3</v>
      </c>
      <c r="W1712" s="6">
        <f>MONTH(SalesDataTable[[#This Row],[Order Date]])</f>
        <v>8</v>
      </c>
      <c r="X1712" s="9" t="str">
        <f>TEXT(SalesDataTable[[#This Row],[Order Date]],"mmm")</f>
        <v>Aug</v>
      </c>
    </row>
    <row r="1713" spans="1:24" ht="15.5">
      <c r="A1713" s="3">
        <v>491</v>
      </c>
      <c r="B1713" s="4">
        <v>46256</v>
      </c>
      <c r="C1713" s="12">
        <f>YEAR(SalesDataTable[[#This Row],[Order Date]])</f>
        <v>2026</v>
      </c>
      <c r="D1713" s="15" t="str">
        <f>"Q"&amp;ROUNDUP(MONTH(SalesDataTable[[#This Row],[Order Date]])/3,0)</f>
        <v>Q3</v>
      </c>
      <c r="E1713" s="12">
        <f>MONTH(SalesDataTable[[#This Row],[Order Date]])</f>
        <v>8</v>
      </c>
      <c r="F1713" s="12" t="str">
        <f>TEXT(SalesDataTable[[#This Row],[Order Date]], "mmm")</f>
        <v>Aug</v>
      </c>
      <c r="G1713" s="5" t="s">
        <v>0</v>
      </c>
      <c r="H1713" s="5" t="s">
        <v>36</v>
      </c>
      <c r="I1713" s="5" t="s">
        <v>28</v>
      </c>
      <c r="J1713" s="5" t="s">
        <v>13</v>
      </c>
      <c r="K1713" s="5" t="s">
        <v>14</v>
      </c>
      <c r="L1713" s="5" t="s">
        <v>32</v>
      </c>
      <c r="M1713" s="6">
        <v>1</v>
      </c>
      <c r="N1713" s="7">
        <v>45.42</v>
      </c>
      <c r="O1713" s="8">
        <v>0.15</v>
      </c>
      <c r="P1713" s="7">
        <v>18.079999999999998</v>
      </c>
      <c r="Q1713" s="7">
        <f t="shared" si="104"/>
        <v>38.606999999999999</v>
      </c>
      <c r="R1713" s="7">
        <f t="shared" si="105"/>
        <v>18.079999999999998</v>
      </c>
      <c r="S1713" s="7">
        <f t="shared" si="106"/>
        <v>20.527000000000001</v>
      </c>
      <c r="T1713" s="9">
        <f t="shared" si="107"/>
        <v>0.53169114409304019</v>
      </c>
      <c r="U1713" s="10">
        <f>YEAR(SalesDataTable[[#This Row],[Order Date]])</f>
        <v>2026</v>
      </c>
      <c r="V1713" s="9" t="str">
        <f>"Q"&amp;ROUNDUP(MONTH(SalesDataTable[[#This Row],[Order Date]])/3,0)</f>
        <v>Q3</v>
      </c>
      <c r="W1713" s="6">
        <f>MONTH(SalesDataTable[[#This Row],[Order Date]])</f>
        <v>8</v>
      </c>
      <c r="X1713" s="9" t="str">
        <f>TEXT(SalesDataTable[[#This Row],[Order Date]],"mmm")</f>
        <v>Aug</v>
      </c>
    </row>
    <row r="1714" spans="1:24" ht="15.5">
      <c r="A1714" s="3">
        <v>862</v>
      </c>
      <c r="B1714" s="4">
        <v>46256</v>
      </c>
      <c r="C1714" s="12">
        <f>YEAR(SalesDataTable[[#This Row],[Order Date]])</f>
        <v>2026</v>
      </c>
      <c r="D1714" s="15" t="str">
        <f>"Q"&amp;ROUNDUP(MONTH(SalesDataTable[[#This Row],[Order Date]])/3,0)</f>
        <v>Q3</v>
      </c>
      <c r="E1714" s="12">
        <f>MONTH(SalesDataTable[[#This Row],[Order Date]])</f>
        <v>8</v>
      </c>
      <c r="F1714" s="12" t="str">
        <f>TEXT(SalesDataTable[[#This Row],[Order Date]], "mmm")</f>
        <v>Aug</v>
      </c>
      <c r="G1714" s="5" t="s">
        <v>0</v>
      </c>
      <c r="H1714" s="5" t="s">
        <v>36</v>
      </c>
      <c r="I1714" s="5" t="s">
        <v>2</v>
      </c>
      <c r="J1714" s="5" t="s">
        <v>3</v>
      </c>
      <c r="K1714" s="5" t="s">
        <v>9</v>
      </c>
      <c r="L1714" s="5" t="s">
        <v>10</v>
      </c>
      <c r="M1714" s="6">
        <v>1</v>
      </c>
      <c r="N1714" s="7">
        <v>93.55</v>
      </c>
      <c r="O1714" s="8">
        <v>0</v>
      </c>
      <c r="P1714" s="7">
        <v>44.89</v>
      </c>
      <c r="Q1714" s="7">
        <f t="shared" si="104"/>
        <v>93.55</v>
      </c>
      <c r="R1714" s="7">
        <f t="shared" si="105"/>
        <v>44.89</v>
      </c>
      <c r="S1714" s="7">
        <f t="shared" si="106"/>
        <v>48.66</v>
      </c>
      <c r="T1714" s="9">
        <f t="shared" si="107"/>
        <v>0.5201496525921967</v>
      </c>
      <c r="U1714" s="10">
        <f>YEAR(SalesDataTable[[#This Row],[Order Date]])</f>
        <v>2026</v>
      </c>
      <c r="V1714" s="9" t="str">
        <f>"Q"&amp;ROUNDUP(MONTH(SalesDataTable[[#This Row],[Order Date]])/3,0)</f>
        <v>Q3</v>
      </c>
      <c r="W1714" s="6">
        <f>MONTH(SalesDataTable[[#This Row],[Order Date]])</f>
        <v>8</v>
      </c>
      <c r="X1714" s="9" t="str">
        <f>TEXT(SalesDataTable[[#This Row],[Order Date]],"mmm")</f>
        <v>Aug</v>
      </c>
    </row>
    <row r="1715" spans="1:24" ht="15.5">
      <c r="A1715" s="3">
        <v>957</v>
      </c>
      <c r="B1715" s="4">
        <v>46256</v>
      </c>
      <c r="C1715" s="12">
        <f>YEAR(SalesDataTable[[#This Row],[Order Date]])</f>
        <v>2026</v>
      </c>
      <c r="D1715" s="15" t="str">
        <f>"Q"&amp;ROUNDUP(MONTH(SalesDataTable[[#This Row],[Order Date]])/3,0)</f>
        <v>Q3</v>
      </c>
      <c r="E1715" s="12">
        <f>MONTH(SalesDataTable[[#This Row],[Order Date]])</f>
        <v>8</v>
      </c>
      <c r="F1715" s="12" t="str">
        <f>TEXT(SalesDataTable[[#This Row],[Order Date]], "mmm")</f>
        <v>Aug</v>
      </c>
      <c r="G1715" s="5" t="s">
        <v>11</v>
      </c>
      <c r="H1715" s="5" t="s">
        <v>12</v>
      </c>
      <c r="I1715" s="5" t="s">
        <v>2</v>
      </c>
      <c r="J1715" s="5" t="s">
        <v>3</v>
      </c>
      <c r="K1715" s="5" t="s">
        <v>9</v>
      </c>
      <c r="L1715" s="5" t="s">
        <v>17</v>
      </c>
      <c r="M1715" s="6">
        <v>2</v>
      </c>
      <c r="N1715" s="7">
        <v>146.85</v>
      </c>
      <c r="O1715" s="8">
        <v>0</v>
      </c>
      <c r="P1715" s="7">
        <v>81.010000000000005</v>
      </c>
      <c r="Q1715" s="7">
        <f t="shared" si="104"/>
        <v>293.7</v>
      </c>
      <c r="R1715" s="7">
        <f t="shared" si="105"/>
        <v>162.02000000000001</v>
      </c>
      <c r="S1715" s="7">
        <f t="shared" si="106"/>
        <v>131.67999999999998</v>
      </c>
      <c r="T1715" s="9">
        <f t="shared" si="107"/>
        <v>0.44834865509022809</v>
      </c>
      <c r="U1715" s="10">
        <f>YEAR(SalesDataTable[[#This Row],[Order Date]])</f>
        <v>2026</v>
      </c>
      <c r="V1715" s="9" t="str">
        <f>"Q"&amp;ROUNDUP(MONTH(SalesDataTable[[#This Row],[Order Date]])/3,0)</f>
        <v>Q3</v>
      </c>
      <c r="W1715" s="6">
        <f>MONTH(SalesDataTable[[#This Row],[Order Date]])</f>
        <v>8</v>
      </c>
      <c r="X1715" s="9" t="str">
        <f>TEXT(SalesDataTable[[#This Row],[Order Date]],"mmm")</f>
        <v>Aug</v>
      </c>
    </row>
    <row r="1716" spans="1:24" ht="15.5">
      <c r="A1716" s="3">
        <v>1728</v>
      </c>
      <c r="B1716" s="4">
        <v>46256</v>
      </c>
      <c r="C1716" s="12">
        <f>YEAR(SalesDataTable[[#This Row],[Order Date]])</f>
        <v>2026</v>
      </c>
      <c r="D1716" s="15" t="str">
        <f>"Q"&amp;ROUNDUP(MONTH(SalesDataTable[[#This Row],[Order Date]])/3,0)</f>
        <v>Q3</v>
      </c>
      <c r="E1716" s="12">
        <f>MONTH(SalesDataTable[[#This Row],[Order Date]])</f>
        <v>8</v>
      </c>
      <c r="F1716" s="12" t="str">
        <f>TEXT(SalesDataTable[[#This Row],[Order Date]], "mmm")</f>
        <v>Aug</v>
      </c>
      <c r="G1716" s="5" t="s">
        <v>0</v>
      </c>
      <c r="H1716" s="5" t="s">
        <v>36</v>
      </c>
      <c r="I1716" s="5" t="s">
        <v>8</v>
      </c>
      <c r="J1716" s="5" t="s">
        <v>16</v>
      </c>
      <c r="K1716" s="5" t="s">
        <v>4</v>
      </c>
      <c r="L1716" s="5" t="s">
        <v>30</v>
      </c>
      <c r="M1716" s="6">
        <v>6</v>
      </c>
      <c r="N1716" s="7">
        <v>101.54</v>
      </c>
      <c r="O1716" s="8">
        <v>0.1</v>
      </c>
      <c r="P1716" s="7">
        <v>50</v>
      </c>
      <c r="Q1716" s="7">
        <f t="shared" si="104"/>
        <v>548.31600000000003</v>
      </c>
      <c r="R1716" s="7">
        <f t="shared" si="105"/>
        <v>300</v>
      </c>
      <c r="S1716" s="7">
        <f t="shared" si="106"/>
        <v>248.31600000000003</v>
      </c>
      <c r="T1716" s="9">
        <f t="shared" si="107"/>
        <v>0.45287024270676035</v>
      </c>
      <c r="U1716" s="10">
        <f>YEAR(SalesDataTable[[#This Row],[Order Date]])</f>
        <v>2026</v>
      </c>
      <c r="V1716" s="9" t="str">
        <f>"Q"&amp;ROUNDUP(MONTH(SalesDataTable[[#This Row],[Order Date]])/3,0)</f>
        <v>Q3</v>
      </c>
      <c r="W1716" s="6">
        <f>MONTH(SalesDataTable[[#This Row],[Order Date]])</f>
        <v>8</v>
      </c>
      <c r="X1716" s="9" t="str">
        <f>TEXT(SalesDataTable[[#This Row],[Order Date]],"mmm")</f>
        <v>Aug</v>
      </c>
    </row>
    <row r="1717" spans="1:24" ht="15.5">
      <c r="A1717" s="3">
        <v>2743</v>
      </c>
      <c r="B1717" s="4">
        <v>46256</v>
      </c>
      <c r="C1717" s="12">
        <f>YEAR(SalesDataTable[[#This Row],[Order Date]])</f>
        <v>2026</v>
      </c>
      <c r="D1717" s="15" t="str">
        <f>"Q"&amp;ROUNDUP(MONTH(SalesDataTable[[#This Row],[Order Date]])/3,0)</f>
        <v>Q3</v>
      </c>
      <c r="E1717" s="12">
        <f>MONTH(SalesDataTable[[#This Row],[Order Date]])</f>
        <v>8</v>
      </c>
      <c r="F1717" s="12" t="str">
        <f>TEXT(SalesDataTable[[#This Row],[Order Date]], "mmm")</f>
        <v>Aug</v>
      </c>
      <c r="G1717" s="5" t="s">
        <v>20</v>
      </c>
      <c r="H1717" s="5" t="s">
        <v>31</v>
      </c>
      <c r="I1717" s="5" t="s">
        <v>2</v>
      </c>
      <c r="J1717" s="5" t="s">
        <v>16</v>
      </c>
      <c r="K1717" s="5" t="s">
        <v>34</v>
      </c>
      <c r="L1717" s="5" t="s">
        <v>38</v>
      </c>
      <c r="M1717" s="6">
        <v>1</v>
      </c>
      <c r="N1717" s="7">
        <v>125.14</v>
      </c>
      <c r="O1717" s="8">
        <v>0</v>
      </c>
      <c r="P1717" s="7">
        <v>69.44</v>
      </c>
      <c r="Q1717" s="7">
        <f t="shared" si="104"/>
        <v>125.14</v>
      </c>
      <c r="R1717" s="7">
        <f t="shared" si="105"/>
        <v>69.44</v>
      </c>
      <c r="S1717" s="7">
        <f t="shared" si="106"/>
        <v>55.7</v>
      </c>
      <c r="T1717" s="9">
        <f t="shared" si="107"/>
        <v>0.4451014863353045</v>
      </c>
      <c r="U1717" s="10">
        <f>YEAR(SalesDataTable[[#This Row],[Order Date]])</f>
        <v>2026</v>
      </c>
      <c r="V1717" s="9" t="str">
        <f>"Q"&amp;ROUNDUP(MONTH(SalesDataTable[[#This Row],[Order Date]])/3,0)</f>
        <v>Q3</v>
      </c>
      <c r="W1717" s="6">
        <f>MONTH(SalesDataTable[[#This Row],[Order Date]])</f>
        <v>8</v>
      </c>
      <c r="X1717" s="9" t="str">
        <f>TEXT(SalesDataTable[[#This Row],[Order Date]],"mmm")</f>
        <v>Aug</v>
      </c>
    </row>
    <row r="1718" spans="1:24" ht="15.5">
      <c r="A1718" s="3">
        <v>3098</v>
      </c>
      <c r="B1718" s="4">
        <v>46256</v>
      </c>
      <c r="C1718" s="12">
        <f>YEAR(SalesDataTable[[#This Row],[Order Date]])</f>
        <v>2026</v>
      </c>
      <c r="D1718" s="15" t="str">
        <f>"Q"&amp;ROUNDUP(MONTH(SalesDataTable[[#This Row],[Order Date]])/3,0)</f>
        <v>Q3</v>
      </c>
      <c r="E1718" s="12">
        <f>MONTH(SalesDataTable[[#This Row],[Order Date]])</f>
        <v>8</v>
      </c>
      <c r="F1718" s="12" t="str">
        <f>TEXT(SalesDataTable[[#This Row],[Order Date]], "mmm")</f>
        <v>Aug</v>
      </c>
      <c r="G1718" s="5" t="s">
        <v>6</v>
      </c>
      <c r="H1718" s="5" t="s">
        <v>27</v>
      </c>
      <c r="I1718" s="5" t="s">
        <v>2</v>
      </c>
      <c r="J1718" s="5" t="s">
        <v>13</v>
      </c>
      <c r="K1718" s="5" t="s">
        <v>4</v>
      </c>
      <c r="L1718" s="5" t="s">
        <v>5</v>
      </c>
      <c r="M1718" s="6">
        <v>2</v>
      </c>
      <c r="N1718" s="7">
        <v>80.239999999999995</v>
      </c>
      <c r="O1718" s="8">
        <v>0.1</v>
      </c>
      <c r="P1718" s="7">
        <v>42.09</v>
      </c>
      <c r="Q1718" s="7">
        <f t="shared" si="104"/>
        <v>144.43199999999999</v>
      </c>
      <c r="R1718" s="7">
        <f t="shared" si="105"/>
        <v>84.18</v>
      </c>
      <c r="S1718" s="7">
        <f t="shared" si="106"/>
        <v>60.251999999999981</v>
      </c>
      <c r="T1718" s="9">
        <f t="shared" si="107"/>
        <v>0.41716517115320695</v>
      </c>
      <c r="U1718" s="10">
        <f>YEAR(SalesDataTable[[#This Row],[Order Date]])</f>
        <v>2026</v>
      </c>
      <c r="V1718" s="9" t="str">
        <f>"Q"&amp;ROUNDUP(MONTH(SalesDataTable[[#This Row],[Order Date]])/3,0)</f>
        <v>Q3</v>
      </c>
      <c r="W1718" s="6">
        <f>MONTH(SalesDataTable[[#This Row],[Order Date]])</f>
        <v>8</v>
      </c>
      <c r="X1718" s="9" t="str">
        <f>TEXT(SalesDataTable[[#This Row],[Order Date]],"mmm")</f>
        <v>Aug</v>
      </c>
    </row>
    <row r="1719" spans="1:24" ht="15.5">
      <c r="A1719" s="3">
        <v>3606</v>
      </c>
      <c r="B1719" s="4">
        <v>46256</v>
      </c>
      <c r="C1719" s="12">
        <f>YEAR(SalesDataTable[[#This Row],[Order Date]])</f>
        <v>2026</v>
      </c>
      <c r="D1719" s="15" t="str">
        <f>"Q"&amp;ROUNDUP(MONTH(SalesDataTable[[#This Row],[Order Date]])/3,0)</f>
        <v>Q3</v>
      </c>
      <c r="E1719" s="12">
        <f>MONTH(SalesDataTable[[#This Row],[Order Date]])</f>
        <v>8</v>
      </c>
      <c r="F1719" s="12" t="str">
        <f>TEXT(SalesDataTable[[#This Row],[Order Date]], "mmm")</f>
        <v>Aug</v>
      </c>
      <c r="G1719" s="5" t="s">
        <v>20</v>
      </c>
      <c r="H1719" s="5" t="s">
        <v>21</v>
      </c>
      <c r="I1719" s="5" t="s">
        <v>2</v>
      </c>
      <c r="J1719" s="5" t="s">
        <v>16</v>
      </c>
      <c r="K1719" s="5" t="s">
        <v>9</v>
      </c>
      <c r="L1719" s="5" t="s">
        <v>17</v>
      </c>
      <c r="M1719" s="6">
        <v>1</v>
      </c>
      <c r="N1719" s="7">
        <v>147.24</v>
      </c>
      <c r="O1719" s="8">
        <v>0</v>
      </c>
      <c r="P1719" s="7">
        <v>79.11</v>
      </c>
      <c r="Q1719" s="7">
        <f t="shared" si="104"/>
        <v>147.24</v>
      </c>
      <c r="R1719" s="7">
        <f t="shared" si="105"/>
        <v>79.11</v>
      </c>
      <c r="S1719" s="7">
        <f t="shared" si="106"/>
        <v>68.13000000000001</v>
      </c>
      <c r="T1719" s="9">
        <f t="shared" si="107"/>
        <v>0.46271393643031788</v>
      </c>
      <c r="U1719" s="10">
        <f>YEAR(SalesDataTable[[#This Row],[Order Date]])</f>
        <v>2026</v>
      </c>
      <c r="V1719" s="9" t="str">
        <f>"Q"&amp;ROUNDUP(MONTH(SalesDataTable[[#This Row],[Order Date]])/3,0)</f>
        <v>Q3</v>
      </c>
      <c r="W1719" s="6">
        <f>MONTH(SalesDataTable[[#This Row],[Order Date]])</f>
        <v>8</v>
      </c>
      <c r="X1719" s="9" t="str">
        <f>TEXT(SalesDataTable[[#This Row],[Order Date]],"mmm")</f>
        <v>Aug</v>
      </c>
    </row>
    <row r="1720" spans="1:24" ht="15.5">
      <c r="A1720" s="3">
        <v>3815</v>
      </c>
      <c r="B1720" s="4">
        <v>46256</v>
      </c>
      <c r="C1720" s="12">
        <f>YEAR(SalesDataTable[[#This Row],[Order Date]])</f>
        <v>2026</v>
      </c>
      <c r="D1720" s="15" t="str">
        <f>"Q"&amp;ROUNDUP(MONTH(SalesDataTable[[#This Row],[Order Date]])/3,0)</f>
        <v>Q3</v>
      </c>
      <c r="E1720" s="12">
        <f>MONTH(SalesDataTable[[#This Row],[Order Date]])</f>
        <v>8</v>
      </c>
      <c r="F1720" s="12" t="str">
        <f>TEXT(SalesDataTable[[#This Row],[Order Date]], "mmm")</f>
        <v>Aug</v>
      </c>
      <c r="G1720" s="5" t="s">
        <v>11</v>
      </c>
      <c r="H1720" s="5" t="s">
        <v>12</v>
      </c>
      <c r="I1720" s="5" t="s">
        <v>2</v>
      </c>
      <c r="J1720" s="5" t="s">
        <v>3</v>
      </c>
      <c r="K1720" s="5" t="s">
        <v>23</v>
      </c>
      <c r="L1720" s="5" t="s">
        <v>29</v>
      </c>
      <c r="M1720" s="6">
        <v>2</v>
      </c>
      <c r="N1720" s="7">
        <v>199.53</v>
      </c>
      <c r="O1720" s="8">
        <v>0.05</v>
      </c>
      <c r="P1720" s="7">
        <v>105.87</v>
      </c>
      <c r="Q1720" s="7">
        <f t="shared" si="104"/>
        <v>379.10699999999997</v>
      </c>
      <c r="R1720" s="7">
        <f t="shared" si="105"/>
        <v>211.74</v>
      </c>
      <c r="S1720" s="7">
        <f t="shared" si="106"/>
        <v>167.36699999999996</v>
      </c>
      <c r="T1720" s="9">
        <f t="shared" si="107"/>
        <v>0.44147694450379438</v>
      </c>
      <c r="U1720" s="10">
        <f>YEAR(SalesDataTable[[#This Row],[Order Date]])</f>
        <v>2026</v>
      </c>
      <c r="V1720" s="9" t="str">
        <f>"Q"&amp;ROUNDUP(MONTH(SalesDataTable[[#This Row],[Order Date]])/3,0)</f>
        <v>Q3</v>
      </c>
      <c r="W1720" s="6">
        <f>MONTH(SalesDataTable[[#This Row],[Order Date]])</f>
        <v>8</v>
      </c>
      <c r="X1720" s="9" t="str">
        <f>TEXT(SalesDataTable[[#This Row],[Order Date]],"mmm")</f>
        <v>Aug</v>
      </c>
    </row>
    <row r="1721" spans="1:24" ht="15.5">
      <c r="A1721" s="3">
        <v>3979</v>
      </c>
      <c r="B1721" s="4">
        <v>46256</v>
      </c>
      <c r="C1721" s="12">
        <f>YEAR(SalesDataTable[[#This Row],[Order Date]])</f>
        <v>2026</v>
      </c>
      <c r="D1721" s="15" t="str">
        <f>"Q"&amp;ROUNDUP(MONTH(SalesDataTable[[#This Row],[Order Date]])/3,0)</f>
        <v>Q3</v>
      </c>
      <c r="E1721" s="12">
        <f>MONTH(SalesDataTable[[#This Row],[Order Date]])</f>
        <v>8</v>
      </c>
      <c r="F1721" s="12" t="str">
        <f>TEXT(SalesDataTable[[#This Row],[Order Date]], "mmm")</f>
        <v>Aug</v>
      </c>
      <c r="G1721" s="5" t="s">
        <v>11</v>
      </c>
      <c r="H1721" s="5" t="s">
        <v>25</v>
      </c>
      <c r="I1721" s="5" t="s">
        <v>2</v>
      </c>
      <c r="J1721" s="5" t="s">
        <v>16</v>
      </c>
      <c r="K1721" s="5" t="s">
        <v>34</v>
      </c>
      <c r="L1721" s="5" t="s">
        <v>35</v>
      </c>
      <c r="M1721" s="6">
        <v>1</v>
      </c>
      <c r="N1721" s="7">
        <v>40.19</v>
      </c>
      <c r="O1721" s="8">
        <v>0.05</v>
      </c>
      <c r="P1721" s="7">
        <v>14.73</v>
      </c>
      <c r="Q1721" s="7">
        <f t="shared" si="104"/>
        <v>38.180499999999995</v>
      </c>
      <c r="R1721" s="7">
        <f t="shared" si="105"/>
        <v>14.73</v>
      </c>
      <c r="S1721" s="7">
        <f t="shared" si="106"/>
        <v>23.450499999999995</v>
      </c>
      <c r="T1721" s="9">
        <f t="shared" si="107"/>
        <v>0.61420096646193734</v>
      </c>
      <c r="U1721" s="10">
        <f>YEAR(SalesDataTable[[#This Row],[Order Date]])</f>
        <v>2026</v>
      </c>
      <c r="V1721" s="9" t="str">
        <f>"Q"&amp;ROUNDUP(MONTH(SalesDataTable[[#This Row],[Order Date]])/3,0)</f>
        <v>Q3</v>
      </c>
      <c r="W1721" s="6">
        <f>MONTH(SalesDataTable[[#This Row],[Order Date]])</f>
        <v>8</v>
      </c>
      <c r="X1721" s="9" t="str">
        <f>TEXT(SalesDataTable[[#This Row],[Order Date]],"mmm")</f>
        <v>Aug</v>
      </c>
    </row>
    <row r="1722" spans="1:24" ht="15.5">
      <c r="A1722" s="3">
        <v>4160</v>
      </c>
      <c r="B1722" s="4">
        <v>46256</v>
      </c>
      <c r="C1722" s="12">
        <f>YEAR(SalesDataTable[[#This Row],[Order Date]])</f>
        <v>2026</v>
      </c>
      <c r="D1722" s="15" t="str">
        <f>"Q"&amp;ROUNDUP(MONTH(SalesDataTable[[#This Row],[Order Date]])/3,0)</f>
        <v>Q3</v>
      </c>
      <c r="E1722" s="12">
        <f>MONTH(SalesDataTable[[#This Row],[Order Date]])</f>
        <v>8</v>
      </c>
      <c r="F1722" s="12" t="str">
        <f>TEXT(SalesDataTable[[#This Row],[Order Date]], "mmm")</f>
        <v>Aug</v>
      </c>
      <c r="G1722" s="5" t="s">
        <v>20</v>
      </c>
      <c r="H1722" s="5" t="s">
        <v>31</v>
      </c>
      <c r="I1722" s="5" t="s">
        <v>28</v>
      </c>
      <c r="J1722" s="5" t="s">
        <v>16</v>
      </c>
      <c r="K1722" s="5" t="s">
        <v>34</v>
      </c>
      <c r="L1722" s="5" t="s">
        <v>38</v>
      </c>
      <c r="M1722" s="6">
        <v>4</v>
      </c>
      <c r="N1722" s="7">
        <v>123.31</v>
      </c>
      <c r="O1722" s="8">
        <v>0</v>
      </c>
      <c r="P1722" s="7">
        <v>69.02</v>
      </c>
      <c r="Q1722" s="7">
        <f t="shared" si="104"/>
        <v>493.24</v>
      </c>
      <c r="R1722" s="7">
        <f t="shared" si="105"/>
        <v>276.08</v>
      </c>
      <c r="S1722" s="7">
        <f t="shared" si="106"/>
        <v>217.16000000000003</v>
      </c>
      <c r="T1722" s="9">
        <f t="shared" si="107"/>
        <v>0.44027248398345636</v>
      </c>
      <c r="U1722" s="10">
        <f>YEAR(SalesDataTable[[#This Row],[Order Date]])</f>
        <v>2026</v>
      </c>
      <c r="V1722" s="9" t="str">
        <f>"Q"&amp;ROUNDUP(MONTH(SalesDataTable[[#This Row],[Order Date]])/3,0)</f>
        <v>Q3</v>
      </c>
      <c r="W1722" s="6">
        <f>MONTH(SalesDataTable[[#This Row],[Order Date]])</f>
        <v>8</v>
      </c>
      <c r="X1722" s="9" t="str">
        <f>TEXT(SalesDataTable[[#This Row],[Order Date]],"mmm")</f>
        <v>Aug</v>
      </c>
    </row>
    <row r="1723" spans="1:24" ht="15.5">
      <c r="A1723" s="3">
        <v>4172</v>
      </c>
      <c r="B1723" s="4">
        <v>46256</v>
      </c>
      <c r="C1723" s="12">
        <f>YEAR(SalesDataTable[[#This Row],[Order Date]])</f>
        <v>2026</v>
      </c>
      <c r="D1723" s="15" t="str">
        <f>"Q"&amp;ROUNDUP(MONTH(SalesDataTable[[#This Row],[Order Date]])/3,0)</f>
        <v>Q3</v>
      </c>
      <c r="E1723" s="12">
        <f>MONTH(SalesDataTable[[#This Row],[Order Date]])</f>
        <v>8</v>
      </c>
      <c r="F1723" s="12" t="str">
        <f>TEXT(SalesDataTable[[#This Row],[Order Date]], "mmm")</f>
        <v>Aug</v>
      </c>
      <c r="G1723" s="5" t="s">
        <v>20</v>
      </c>
      <c r="H1723" s="5" t="s">
        <v>33</v>
      </c>
      <c r="I1723" s="5" t="s">
        <v>28</v>
      </c>
      <c r="J1723" s="5" t="s">
        <v>13</v>
      </c>
      <c r="K1723" s="5" t="s">
        <v>4</v>
      </c>
      <c r="L1723" s="5" t="s">
        <v>26</v>
      </c>
      <c r="M1723" s="6">
        <v>1</v>
      </c>
      <c r="N1723" s="7">
        <v>40.19</v>
      </c>
      <c r="O1723" s="8">
        <v>0.05</v>
      </c>
      <c r="P1723" s="7">
        <v>16.78</v>
      </c>
      <c r="Q1723" s="7">
        <f t="shared" si="104"/>
        <v>38.180499999999995</v>
      </c>
      <c r="R1723" s="7">
        <f t="shared" si="105"/>
        <v>16.78</v>
      </c>
      <c r="S1723" s="7">
        <f t="shared" si="106"/>
        <v>21.400499999999994</v>
      </c>
      <c r="T1723" s="9">
        <f t="shared" si="107"/>
        <v>0.56050863660769235</v>
      </c>
      <c r="U1723" s="10">
        <f>YEAR(SalesDataTable[[#This Row],[Order Date]])</f>
        <v>2026</v>
      </c>
      <c r="V1723" s="9" t="str">
        <f>"Q"&amp;ROUNDUP(MONTH(SalesDataTable[[#This Row],[Order Date]])/3,0)</f>
        <v>Q3</v>
      </c>
      <c r="W1723" s="6">
        <f>MONTH(SalesDataTable[[#This Row],[Order Date]])</f>
        <v>8</v>
      </c>
      <c r="X1723" s="9" t="str">
        <f>TEXT(SalesDataTable[[#This Row],[Order Date]],"mmm")</f>
        <v>Aug</v>
      </c>
    </row>
    <row r="1724" spans="1:24" ht="15.5">
      <c r="A1724" s="3">
        <v>4265</v>
      </c>
      <c r="B1724" s="4">
        <v>46256</v>
      </c>
      <c r="C1724" s="12">
        <f>YEAR(SalesDataTable[[#This Row],[Order Date]])</f>
        <v>2026</v>
      </c>
      <c r="D1724" s="15" t="str">
        <f>"Q"&amp;ROUNDUP(MONTH(SalesDataTable[[#This Row],[Order Date]])/3,0)</f>
        <v>Q3</v>
      </c>
      <c r="E1724" s="12">
        <f>MONTH(SalesDataTable[[#This Row],[Order Date]])</f>
        <v>8</v>
      </c>
      <c r="F1724" s="12" t="str">
        <f>TEXT(SalesDataTable[[#This Row],[Order Date]], "mmm")</f>
        <v>Aug</v>
      </c>
      <c r="G1724" s="5" t="s">
        <v>11</v>
      </c>
      <c r="H1724" s="5" t="s">
        <v>52</v>
      </c>
      <c r="I1724" s="5" t="s">
        <v>2</v>
      </c>
      <c r="J1724" s="5" t="s">
        <v>3</v>
      </c>
      <c r="K1724" s="5" t="s">
        <v>4</v>
      </c>
      <c r="L1724" s="5" t="s">
        <v>26</v>
      </c>
      <c r="M1724" s="6">
        <v>1</v>
      </c>
      <c r="N1724" s="7">
        <v>40.98</v>
      </c>
      <c r="O1724" s="8">
        <v>0.05</v>
      </c>
      <c r="P1724" s="7">
        <v>16.600000000000001</v>
      </c>
      <c r="Q1724" s="7">
        <f t="shared" si="104"/>
        <v>38.930999999999997</v>
      </c>
      <c r="R1724" s="7">
        <f t="shared" si="105"/>
        <v>16.600000000000001</v>
      </c>
      <c r="S1724" s="7">
        <f t="shared" si="106"/>
        <v>22.330999999999996</v>
      </c>
      <c r="T1724" s="9">
        <f t="shared" si="107"/>
        <v>0.57360458246641488</v>
      </c>
      <c r="U1724" s="10">
        <f>YEAR(SalesDataTable[[#This Row],[Order Date]])</f>
        <v>2026</v>
      </c>
      <c r="V1724" s="9" t="str">
        <f>"Q"&amp;ROUNDUP(MONTH(SalesDataTable[[#This Row],[Order Date]])/3,0)</f>
        <v>Q3</v>
      </c>
      <c r="W1724" s="6">
        <f>MONTH(SalesDataTable[[#This Row],[Order Date]])</f>
        <v>8</v>
      </c>
      <c r="X1724" s="9" t="str">
        <f>TEXT(SalesDataTable[[#This Row],[Order Date]],"mmm")</f>
        <v>Aug</v>
      </c>
    </row>
    <row r="1725" spans="1:24" ht="15.5">
      <c r="A1725" s="3">
        <v>4321</v>
      </c>
      <c r="B1725" s="4">
        <v>46256</v>
      </c>
      <c r="C1725" s="12">
        <f>YEAR(SalesDataTable[[#This Row],[Order Date]])</f>
        <v>2026</v>
      </c>
      <c r="D1725" s="15" t="str">
        <f>"Q"&amp;ROUNDUP(MONTH(SalesDataTable[[#This Row],[Order Date]])/3,0)</f>
        <v>Q3</v>
      </c>
      <c r="E1725" s="12">
        <f>MONTH(SalesDataTable[[#This Row],[Order Date]])</f>
        <v>8</v>
      </c>
      <c r="F1725" s="12" t="str">
        <f>TEXT(SalesDataTable[[#This Row],[Order Date]], "mmm")</f>
        <v>Aug</v>
      </c>
      <c r="G1725" s="5" t="s">
        <v>20</v>
      </c>
      <c r="H1725" s="5" t="s">
        <v>47</v>
      </c>
      <c r="I1725" s="5" t="s">
        <v>2</v>
      </c>
      <c r="J1725" s="5" t="s">
        <v>13</v>
      </c>
      <c r="K1725" s="5" t="s">
        <v>14</v>
      </c>
      <c r="L1725" s="5" t="s">
        <v>15</v>
      </c>
      <c r="M1725" s="6">
        <v>3</v>
      </c>
      <c r="N1725" s="7">
        <v>35.380000000000003</v>
      </c>
      <c r="O1725" s="8">
        <v>0</v>
      </c>
      <c r="P1725" s="7">
        <v>13.91</v>
      </c>
      <c r="Q1725" s="7">
        <f t="shared" si="104"/>
        <v>106.14000000000001</v>
      </c>
      <c r="R1725" s="7">
        <f t="shared" si="105"/>
        <v>41.730000000000004</v>
      </c>
      <c r="S1725" s="7">
        <f t="shared" si="106"/>
        <v>64.410000000000011</v>
      </c>
      <c r="T1725" s="9">
        <f t="shared" si="107"/>
        <v>0.60684002261164505</v>
      </c>
      <c r="U1725" s="10">
        <f>YEAR(SalesDataTable[[#This Row],[Order Date]])</f>
        <v>2026</v>
      </c>
      <c r="V1725" s="9" t="str">
        <f>"Q"&amp;ROUNDUP(MONTH(SalesDataTable[[#This Row],[Order Date]])/3,0)</f>
        <v>Q3</v>
      </c>
      <c r="W1725" s="6">
        <f>MONTH(SalesDataTable[[#This Row],[Order Date]])</f>
        <v>8</v>
      </c>
      <c r="X1725" s="9" t="str">
        <f>TEXT(SalesDataTable[[#This Row],[Order Date]],"mmm")</f>
        <v>Aug</v>
      </c>
    </row>
    <row r="1726" spans="1:24" ht="15.5">
      <c r="A1726" s="3">
        <v>4975</v>
      </c>
      <c r="B1726" s="4">
        <v>46256</v>
      </c>
      <c r="C1726" s="12">
        <f>YEAR(SalesDataTable[[#This Row],[Order Date]])</f>
        <v>2026</v>
      </c>
      <c r="D1726" s="15" t="str">
        <f>"Q"&amp;ROUNDUP(MONTH(SalesDataTable[[#This Row],[Order Date]])/3,0)</f>
        <v>Q3</v>
      </c>
      <c r="E1726" s="12">
        <f>MONTH(SalesDataTable[[#This Row],[Order Date]])</f>
        <v>8</v>
      </c>
      <c r="F1726" s="12" t="str">
        <f>TEXT(SalesDataTable[[#This Row],[Order Date]], "mmm")</f>
        <v>Aug</v>
      </c>
      <c r="G1726" s="5" t="s">
        <v>11</v>
      </c>
      <c r="H1726" s="5" t="s">
        <v>39</v>
      </c>
      <c r="I1726" s="5" t="s">
        <v>19</v>
      </c>
      <c r="J1726" s="5" t="s">
        <v>13</v>
      </c>
      <c r="K1726" s="5" t="s">
        <v>14</v>
      </c>
      <c r="L1726" s="5" t="s">
        <v>44</v>
      </c>
      <c r="M1726" s="6">
        <v>4</v>
      </c>
      <c r="N1726" s="7">
        <v>134.49</v>
      </c>
      <c r="O1726" s="8">
        <v>0</v>
      </c>
      <c r="P1726" s="7">
        <v>68.17</v>
      </c>
      <c r="Q1726" s="7">
        <f t="shared" si="104"/>
        <v>537.96</v>
      </c>
      <c r="R1726" s="7">
        <f t="shared" si="105"/>
        <v>272.68</v>
      </c>
      <c r="S1726" s="7">
        <f t="shared" si="106"/>
        <v>265.28000000000003</v>
      </c>
      <c r="T1726" s="9">
        <f t="shared" si="107"/>
        <v>0.49312216521674473</v>
      </c>
      <c r="U1726" s="10">
        <f>YEAR(SalesDataTable[[#This Row],[Order Date]])</f>
        <v>2026</v>
      </c>
      <c r="V1726" s="9" t="str">
        <f>"Q"&amp;ROUNDUP(MONTH(SalesDataTable[[#This Row],[Order Date]])/3,0)</f>
        <v>Q3</v>
      </c>
      <c r="W1726" s="6">
        <f>MONTH(SalesDataTable[[#This Row],[Order Date]])</f>
        <v>8</v>
      </c>
      <c r="X1726" s="9" t="str">
        <f>TEXT(SalesDataTable[[#This Row],[Order Date]],"mmm")</f>
        <v>Aug</v>
      </c>
    </row>
    <row r="1727" spans="1:24" ht="15.5">
      <c r="A1727" s="3">
        <v>991</v>
      </c>
      <c r="B1727" s="4">
        <v>46257</v>
      </c>
      <c r="C1727" s="12">
        <f>YEAR(SalesDataTable[[#This Row],[Order Date]])</f>
        <v>2026</v>
      </c>
      <c r="D1727" s="15" t="str">
        <f>"Q"&amp;ROUNDUP(MONTH(SalesDataTable[[#This Row],[Order Date]])/3,0)</f>
        <v>Q3</v>
      </c>
      <c r="E1727" s="12">
        <f>MONTH(SalesDataTable[[#This Row],[Order Date]])</f>
        <v>8</v>
      </c>
      <c r="F1727" s="12" t="str">
        <f>TEXT(SalesDataTable[[#This Row],[Order Date]], "mmm")</f>
        <v>Aug</v>
      </c>
      <c r="G1727" s="5" t="s">
        <v>11</v>
      </c>
      <c r="H1727" s="5" t="s">
        <v>18</v>
      </c>
      <c r="I1727" s="5" t="s">
        <v>8</v>
      </c>
      <c r="J1727" s="5" t="s">
        <v>16</v>
      </c>
      <c r="K1727" s="5" t="s">
        <v>9</v>
      </c>
      <c r="L1727" s="5" t="s">
        <v>17</v>
      </c>
      <c r="M1727" s="6">
        <v>4</v>
      </c>
      <c r="N1727" s="7">
        <v>145.30000000000001</v>
      </c>
      <c r="O1727" s="8">
        <v>0.15</v>
      </c>
      <c r="P1727" s="7">
        <v>77.040000000000006</v>
      </c>
      <c r="Q1727" s="7">
        <f t="shared" si="104"/>
        <v>494.02000000000004</v>
      </c>
      <c r="R1727" s="7">
        <f t="shared" si="105"/>
        <v>308.16000000000003</v>
      </c>
      <c r="S1727" s="7">
        <f t="shared" si="106"/>
        <v>185.86</v>
      </c>
      <c r="T1727" s="9">
        <f t="shared" si="107"/>
        <v>0.37621958625156876</v>
      </c>
      <c r="U1727" s="10">
        <f>YEAR(SalesDataTable[[#This Row],[Order Date]])</f>
        <v>2026</v>
      </c>
      <c r="V1727" s="9" t="str">
        <f>"Q"&amp;ROUNDUP(MONTH(SalesDataTable[[#This Row],[Order Date]])/3,0)</f>
        <v>Q3</v>
      </c>
      <c r="W1727" s="6">
        <f>MONTH(SalesDataTable[[#This Row],[Order Date]])</f>
        <v>8</v>
      </c>
      <c r="X1727" s="9" t="str">
        <f>TEXT(SalesDataTable[[#This Row],[Order Date]],"mmm")</f>
        <v>Aug</v>
      </c>
    </row>
    <row r="1728" spans="1:24" ht="15.5">
      <c r="A1728" s="3">
        <v>1008</v>
      </c>
      <c r="B1728" s="4">
        <v>46257</v>
      </c>
      <c r="C1728" s="12">
        <f>YEAR(SalesDataTable[[#This Row],[Order Date]])</f>
        <v>2026</v>
      </c>
      <c r="D1728" s="15" t="str">
        <f>"Q"&amp;ROUNDUP(MONTH(SalesDataTable[[#This Row],[Order Date]])/3,0)</f>
        <v>Q3</v>
      </c>
      <c r="E1728" s="12">
        <f>MONTH(SalesDataTable[[#This Row],[Order Date]])</f>
        <v>8</v>
      </c>
      <c r="F1728" s="12" t="str">
        <f>TEXT(SalesDataTable[[#This Row],[Order Date]], "mmm")</f>
        <v>Aug</v>
      </c>
      <c r="G1728" s="5" t="s">
        <v>20</v>
      </c>
      <c r="H1728" s="5" t="s">
        <v>21</v>
      </c>
      <c r="I1728" s="5" t="s">
        <v>8</v>
      </c>
      <c r="J1728" s="5" t="s">
        <v>16</v>
      </c>
      <c r="K1728" s="5" t="s">
        <v>14</v>
      </c>
      <c r="L1728" s="5" t="s">
        <v>48</v>
      </c>
      <c r="M1728" s="6">
        <v>10</v>
      </c>
      <c r="N1728" s="7">
        <v>164.55</v>
      </c>
      <c r="O1728" s="8">
        <v>0.1</v>
      </c>
      <c r="P1728" s="7">
        <v>88.23</v>
      </c>
      <c r="Q1728" s="7">
        <f t="shared" si="104"/>
        <v>1480.95</v>
      </c>
      <c r="R1728" s="7">
        <f t="shared" si="105"/>
        <v>882.30000000000007</v>
      </c>
      <c r="S1728" s="7">
        <f t="shared" si="106"/>
        <v>598.65</v>
      </c>
      <c r="T1728" s="9">
        <f t="shared" si="107"/>
        <v>0.40423376886458012</v>
      </c>
      <c r="U1728" s="10">
        <f>YEAR(SalesDataTable[[#This Row],[Order Date]])</f>
        <v>2026</v>
      </c>
      <c r="V1728" s="9" t="str">
        <f>"Q"&amp;ROUNDUP(MONTH(SalesDataTable[[#This Row],[Order Date]])/3,0)</f>
        <v>Q3</v>
      </c>
      <c r="W1728" s="6">
        <f>MONTH(SalesDataTable[[#This Row],[Order Date]])</f>
        <v>8</v>
      </c>
      <c r="X1728" s="9" t="str">
        <f>TEXT(SalesDataTable[[#This Row],[Order Date]],"mmm")</f>
        <v>Aug</v>
      </c>
    </row>
    <row r="1729" spans="1:24" ht="15.5">
      <c r="A1729" s="3">
        <v>1083</v>
      </c>
      <c r="B1729" s="4">
        <v>46257</v>
      </c>
      <c r="C1729" s="12">
        <f>YEAR(SalesDataTable[[#This Row],[Order Date]])</f>
        <v>2026</v>
      </c>
      <c r="D1729" s="15" t="str">
        <f>"Q"&amp;ROUNDUP(MONTH(SalesDataTable[[#This Row],[Order Date]])/3,0)</f>
        <v>Q3</v>
      </c>
      <c r="E1729" s="12">
        <f>MONTH(SalesDataTable[[#This Row],[Order Date]])</f>
        <v>8</v>
      </c>
      <c r="F1729" s="12" t="str">
        <f>TEXT(SalesDataTable[[#This Row],[Order Date]], "mmm")</f>
        <v>Aug</v>
      </c>
      <c r="G1729" s="5" t="s">
        <v>0</v>
      </c>
      <c r="H1729" s="5" t="s">
        <v>50</v>
      </c>
      <c r="I1729" s="5" t="s">
        <v>19</v>
      </c>
      <c r="J1729" s="5" t="s">
        <v>13</v>
      </c>
      <c r="K1729" s="5" t="s">
        <v>4</v>
      </c>
      <c r="L1729" s="5" t="s">
        <v>26</v>
      </c>
      <c r="M1729" s="6">
        <v>1</v>
      </c>
      <c r="N1729" s="7">
        <v>39.590000000000003</v>
      </c>
      <c r="O1729" s="8">
        <v>0</v>
      </c>
      <c r="P1729" s="7">
        <v>16.899999999999999</v>
      </c>
      <c r="Q1729" s="7">
        <f t="shared" si="104"/>
        <v>39.590000000000003</v>
      </c>
      <c r="R1729" s="7">
        <f t="shared" si="105"/>
        <v>16.899999999999999</v>
      </c>
      <c r="S1729" s="7">
        <f t="shared" si="106"/>
        <v>22.690000000000005</v>
      </c>
      <c r="T1729" s="9">
        <f t="shared" si="107"/>
        <v>0.57312452639555456</v>
      </c>
      <c r="U1729" s="10">
        <f>YEAR(SalesDataTable[[#This Row],[Order Date]])</f>
        <v>2026</v>
      </c>
      <c r="V1729" s="9" t="str">
        <f>"Q"&amp;ROUNDUP(MONTH(SalesDataTable[[#This Row],[Order Date]])/3,0)</f>
        <v>Q3</v>
      </c>
      <c r="W1729" s="6">
        <f>MONTH(SalesDataTable[[#This Row],[Order Date]])</f>
        <v>8</v>
      </c>
      <c r="X1729" s="9" t="str">
        <f>TEXT(SalesDataTable[[#This Row],[Order Date]],"mmm")</f>
        <v>Aug</v>
      </c>
    </row>
    <row r="1730" spans="1:24" ht="15.5">
      <c r="A1730" s="3">
        <v>1553</v>
      </c>
      <c r="B1730" s="4">
        <v>46257</v>
      </c>
      <c r="C1730" s="12">
        <f>YEAR(SalesDataTable[[#This Row],[Order Date]])</f>
        <v>2026</v>
      </c>
      <c r="D1730" s="15" t="str">
        <f>"Q"&amp;ROUNDUP(MONTH(SalesDataTable[[#This Row],[Order Date]])/3,0)</f>
        <v>Q3</v>
      </c>
      <c r="E1730" s="12">
        <f>MONTH(SalesDataTable[[#This Row],[Order Date]])</f>
        <v>8</v>
      </c>
      <c r="F1730" s="12" t="str">
        <f>TEXT(SalesDataTable[[#This Row],[Order Date]], "mmm")</f>
        <v>Aug</v>
      </c>
      <c r="G1730" s="5" t="s">
        <v>11</v>
      </c>
      <c r="H1730" s="5" t="s">
        <v>12</v>
      </c>
      <c r="I1730" s="5" t="s">
        <v>8</v>
      </c>
      <c r="J1730" s="5" t="s">
        <v>16</v>
      </c>
      <c r="K1730" s="5" t="s">
        <v>34</v>
      </c>
      <c r="L1730" s="5" t="s">
        <v>45</v>
      </c>
      <c r="M1730" s="6">
        <v>5</v>
      </c>
      <c r="N1730" s="7">
        <v>51.62</v>
      </c>
      <c r="O1730" s="8">
        <v>0.15</v>
      </c>
      <c r="P1730" s="7">
        <v>22.6</v>
      </c>
      <c r="Q1730" s="7">
        <f t="shared" ref="Q1730:Q1793" si="108">M1730*N1730*(1-O1730)</f>
        <v>219.38499999999996</v>
      </c>
      <c r="R1730" s="7">
        <f t="shared" ref="R1730:R1793" si="109">M1730*P1730</f>
        <v>113</v>
      </c>
      <c r="S1730" s="7">
        <f t="shared" ref="S1730:S1793" si="110">Q1730-R1730</f>
        <v>106.38499999999996</v>
      </c>
      <c r="T1730" s="9">
        <f t="shared" ref="T1730:T1793" si="111">IFERROR(S1730/Q1730,0)</f>
        <v>0.48492376415889865</v>
      </c>
      <c r="U1730" s="10">
        <f>YEAR(SalesDataTable[[#This Row],[Order Date]])</f>
        <v>2026</v>
      </c>
      <c r="V1730" s="9" t="str">
        <f>"Q"&amp;ROUNDUP(MONTH(SalesDataTable[[#This Row],[Order Date]])/3,0)</f>
        <v>Q3</v>
      </c>
      <c r="W1730" s="6">
        <f>MONTH(SalesDataTable[[#This Row],[Order Date]])</f>
        <v>8</v>
      </c>
      <c r="X1730" s="9" t="str">
        <f>TEXT(SalesDataTable[[#This Row],[Order Date]],"mmm")</f>
        <v>Aug</v>
      </c>
    </row>
    <row r="1731" spans="1:24" ht="15.5">
      <c r="A1731" s="3">
        <v>1579</v>
      </c>
      <c r="B1731" s="4">
        <v>46257</v>
      </c>
      <c r="C1731" s="12">
        <f>YEAR(SalesDataTable[[#This Row],[Order Date]])</f>
        <v>2026</v>
      </c>
      <c r="D1731" s="15" t="str">
        <f>"Q"&amp;ROUNDUP(MONTH(SalesDataTable[[#This Row],[Order Date]])/3,0)</f>
        <v>Q3</v>
      </c>
      <c r="E1731" s="12">
        <f>MONTH(SalesDataTable[[#This Row],[Order Date]])</f>
        <v>8</v>
      </c>
      <c r="F1731" s="12" t="str">
        <f>TEXT(SalesDataTable[[#This Row],[Order Date]], "mmm")</f>
        <v>Aug</v>
      </c>
      <c r="G1731" s="5" t="s">
        <v>20</v>
      </c>
      <c r="H1731" s="5" t="s">
        <v>31</v>
      </c>
      <c r="I1731" s="5" t="s">
        <v>19</v>
      </c>
      <c r="J1731" s="5" t="s">
        <v>3</v>
      </c>
      <c r="K1731" s="5" t="s">
        <v>9</v>
      </c>
      <c r="L1731" s="5" t="s">
        <v>10</v>
      </c>
      <c r="M1731" s="6">
        <v>3</v>
      </c>
      <c r="N1731" s="7">
        <v>90.71</v>
      </c>
      <c r="O1731" s="8">
        <v>0</v>
      </c>
      <c r="P1731" s="7">
        <v>45.57</v>
      </c>
      <c r="Q1731" s="7">
        <f t="shared" si="108"/>
        <v>272.13</v>
      </c>
      <c r="R1731" s="7">
        <f t="shared" si="109"/>
        <v>136.71</v>
      </c>
      <c r="S1731" s="7">
        <f t="shared" si="110"/>
        <v>135.41999999999999</v>
      </c>
      <c r="T1731" s="9">
        <f t="shared" si="111"/>
        <v>0.49762980928232825</v>
      </c>
      <c r="U1731" s="10">
        <f>YEAR(SalesDataTable[[#This Row],[Order Date]])</f>
        <v>2026</v>
      </c>
      <c r="V1731" s="9" t="str">
        <f>"Q"&amp;ROUNDUP(MONTH(SalesDataTable[[#This Row],[Order Date]])/3,0)</f>
        <v>Q3</v>
      </c>
      <c r="W1731" s="6">
        <f>MONTH(SalesDataTable[[#This Row],[Order Date]])</f>
        <v>8</v>
      </c>
      <c r="X1731" s="9" t="str">
        <f>TEXT(SalesDataTable[[#This Row],[Order Date]],"mmm")</f>
        <v>Aug</v>
      </c>
    </row>
    <row r="1732" spans="1:24" ht="15.5">
      <c r="A1732" s="3">
        <v>1732</v>
      </c>
      <c r="B1732" s="4">
        <v>46257</v>
      </c>
      <c r="C1732" s="12">
        <f>YEAR(SalesDataTable[[#This Row],[Order Date]])</f>
        <v>2026</v>
      </c>
      <c r="D1732" s="15" t="str">
        <f>"Q"&amp;ROUNDUP(MONTH(SalesDataTable[[#This Row],[Order Date]])/3,0)</f>
        <v>Q3</v>
      </c>
      <c r="E1732" s="12">
        <f>MONTH(SalesDataTable[[#This Row],[Order Date]])</f>
        <v>8</v>
      </c>
      <c r="F1732" s="12" t="str">
        <f>TEXT(SalesDataTable[[#This Row],[Order Date]], "mmm")</f>
        <v>Aug</v>
      </c>
      <c r="G1732" s="5" t="s">
        <v>6</v>
      </c>
      <c r="H1732" s="5" t="s">
        <v>7</v>
      </c>
      <c r="I1732" s="5" t="s">
        <v>19</v>
      </c>
      <c r="J1732" s="5" t="s">
        <v>13</v>
      </c>
      <c r="K1732" s="5" t="s">
        <v>4</v>
      </c>
      <c r="L1732" s="5" t="s">
        <v>26</v>
      </c>
      <c r="M1732" s="6">
        <v>4</v>
      </c>
      <c r="N1732" s="7">
        <v>41.09</v>
      </c>
      <c r="O1732" s="8">
        <v>0</v>
      </c>
      <c r="P1732" s="7">
        <v>17</v>
      </c>
      <c r="Q1732" s="7">
        <f t="shared" si="108"/>
        <v>164.36</v>
      </c>
      <c r="R1732" s="7">
        <f t="shared" si="109"/>
        <v>68</v>
      </c>
      <c r="S1732" s="7">
        <f t="shared" si="110"/>
        <v>96.360000000000014</v>
      </c>
      <c r="T1732" s="9">
        <f t="shared" si="111"/>
        <v>0.58627403261134103</v>
      </c>
      <c r="U1732" s="10">
        <f>YEAR(SalesDataTable[[#This Row],[Order Date]])</f>
        <v>2026</v>
      </c>
      <c r="V1732" s="9" t="str">
        <f>"Q"&amp;ROUNDUP(MONTH(SalesDataTable[[#This Row],[Order Date]])/3,0)</f>
        <v>Q3</v>
      </c>
      <c r="W1732" s="6">
        <f>MONTH(SalesDataTable[[#This Row],[Order Date]])</f>
        <v>8</v>
      </c>
      <c r="X1732" s="9" t="str">
        <f>TEXT(SalesDataTable[[#This Row],[Order Date]],"mmm")</f>
        <v>Aug</v>
      </c>
    </row>
    <row r="1733" spans="1:24" ht="15.5">
      <c r="A1733" s="3">
        <v>2083</v>
      </c>
      <c r="B1733" s="4">
        <v>46257</v>
      </c>
      <c r="C1733" s="12">
        <f>YEAR(SalesDataTable[[#This Row],[Order Date]])</f>
        <v>2026</v>
      </c>
      <c r="D1733" s="15" t="str">
        <f>"Q"&amp;ROUNDUP(MONTH(SalesDataTable[[#This Row],[Order Date]])/3,0)</f>
        <v>Q3</v>
      </c>
      <c r="E1733" s="12">
        <f>MONTH(SalesDataTable[[#This Row],[Order Date]])</f>
        <v>8</v>
      </c>
      <c r="F1733" s="12" t="str">
        <f>TEXT(SalesDataTable[[#This Row],[Order Date]], "mmm")</f>
        <v>Aug</v>
      </c>
      <c r="G1733" s="5" t="s">
        <v>6</v>
      </c>
      <c r="H1733" s="5" t="s">
        <v>49</v>
      </c>
      <c r="I1733" s="5" t="s">
        <v>2</v>
      </c>
      <c r="J1733" s="5" t="s">
        <v>13</v>
      </c>
      <c r="K1733" s="5" t="s">
        <v>9</v>
      </c>
      <c r="L1733" s="5" t="s">
        <v>10</v>
      </c>
      <c r="M1733" s="6">
        <v>1</v>
      </c>
      <c r="N1733" s="7">
        <v>91.37</v>
      </c>
      <c r="O1733" s="8">
        <v>0</v>
      </c>
      <c r="P1733" s="7">
        <v>46.73</v>
      </c>
      <c r="Q1733" s="7">
        <f t="shared" si="108"/>
        <v>91.37</v>
      </c>
      <c r="R1733" s="7">
        <f t="shared" si="109"/>
        <v>46.73</v>
      </c>
      <c r="S1733" s="7">
        <f t="shared" si="110"/>
        <v>44.640000000000008</v>
      </c>
      <c r="T1733" s="9">
        <f t="shared" si="111"/>
        <v>0.48856298566269024</v>
      </c>
      <c r="U1733" s="10">
        <f>YEAR(SalesDataTable[[#This Row],[Order Date]])</f>
        <v>2026</v>
      </c>
      <c r="V1733" s="9" t="str">
        <f>"Q"&amp;ROUNDUP(MONTH(SalesDataTable[[#This Row],[Order Date]])/3,0)</f>
        <v>Q3</v>
      </c>
      <c r="W1733" s="6">
        <f>MONTH(SalesDataTable[[#This Row],[Order Date]])</f>
        <v>8</v>
      </c>
      <c r="X1733" s="9" t="str">
        <f>TEXT(SalesDataTable[[#This Row],[Order Date]],"mmm")</f>
        <v>Aug</v>
      </c>
    </row>
    <row r="1734" spans="1:24" ht="15.5">
      <c r="A1734" s="3">
        <v>2176</v>
      </c>
      <c r="B1734" s="4">
        <v>46257</v>
      </c>
      <c r="C1734" s="12">
        <f>YEAR(SalesDataTable[[#This Row],[Order Date]])</f>
        <v>2026</v>
      </c>
      <c r="D1734" s="15" t="str">
        <f>"Q"&amp;ROUNDUP(MONTH(SalesDataTable[[#This Row],[Order Date]])/3,0)</f>
        <v>Q3</v>
      </c>
      <c r="E1734" s="12">
        <f>MONTH(SalesDataTable[[#This Row],[Order Date]])</f>
        <v>8</v>
      </c>
      <c r="F1734" s="12" t="str">
        <f>TEXT(SalesDataTable[[#This Row],[Order Date]], "mmm")</f>
        <v>Aug</v>
      </c>
      <c r="G1734" s="5" t="s">
        <v>6</v>
      </c>
      <c r="H1734" s="5" t="s">
        <v>41</v>
      </c>
      <c r="I1734" s="5" t="s">
        <v>2</v>
      </c>
      <c r="J1734" s="5" t="s">
        <v>13</v>
      </c>
      <c r="K1734" s="5" t="s">
        <v>14</v>
      </c>
      <c r="L1734" s="5" t="s">
        <v>32</v>
      </c>
      <c r="M1734" s="6">
        <v>1</v>
      </c>
      <c r="N1734" s="7">
        <v>46.92</v>
      </c>
      <c r="O1734" s="8">
        <v>0</v>
      </c>
      <c r="P1734" s="7">
        <v>18.3</v>
      </c>
      <c r="Q1734" s="7">
        <f t="shared" si="108"/>
        <v>46.92</v>
      </c>
      <c r="R1734" s="7">
        <f t="shared" si="109"/>
        <v>18.3</v>
      </c>
      <c r="S1734" s="7">
        <f t="shared" si="110"/>
        <v>28.62</v>
      </c>
      <c r="T1734" s="9">
        <f t="shared" si="111"/>
        <v>0.60997442455242967</v>
      </c>
      <c r="U1734" s="10">
        <f>YEAR(SalesDataTable[[#This Row],[Order Date]])</f>
        <v>2026</v>
      </c>
      <c r="V1734" s="9" t="str">
        <f>"Q"&amp;ROUNDUP(MONTH(SalesDataTable[[#This Row],[Order Date]])/3,0)</f>
        <v>Q3</v>
      </c>
      <c r="W1734" s="6">
        <f>MONTH(SalesDataTable[[#This Row],[Order Date]])</f>
        <v>8</v>
      </c>
      <c r="X1734" s="9" t="str">
        <f>TEXT(SalesDataTable[[#This Row],[Order Date]],"mmm")</f>
        <v>Aug</v>
      </c>
    </row>
    <row r="1735" spans="1:24" ht="15.5">
      <c r="A1735" s="3">
        <v>2723</v>
      </c>
      <c r="B1735" s="4">
        <v>46257</v>
      </c>
      <c r="C1735" s="12">
        <f>YEAR(SalesDataTable[[#This Row],[Order Date]])</f>
        <v>2026</v>
      </c>
      <c r="D1735" s="15" t="str">
        <f>"Q"&amp;ROUNDUP(MONTH(SalesDataTable[[#This Row],[Order Date]])/3,0)</f>
        <v>Q3</v>
      </c>
      <c r="E1735" s="12">
        <f>MONTH(SalesDataTable[[#This Row],[Order Date]])</f>
        <v>8</v>
      </c>
      <c r="F1735" s="12" t="str">
        <f>TEXT(SalesDataTable[[#This Row],[Order Date]], "mmm")</f>
        <v>Aug</v>
      </c>
      <c r="G1735" s="5" t="s">
        <v>0</v>
      </c>
      <c r="H1735" s="5" t="s">
        <v>1</v>
      </c>
      <c r="I1735" s="5" t="s">
        <v>2</v>
      </c>
      <c r="J1735" s="5" t="s">
        <v>13</v>
      </c>
      <c r="K1735" s="5" t="s">
        <v>4</v>
      </c>
      <c r="L1735" s="5" t="s">
        <v>30</v>
      </c>
      <c r="M1735" s="6">
        <v>1</v>
      </c>
      <c r="N1735" s="7">
        <v>100.29</v>
      </c>
      <c r="O1735" s="8">
        <v>0.05</v>
      </c>
      <c r="P1735" s="7">
        <v>49.82</v>
      </c>
      <c r="Q1735" s="7">
        <f t="shared" si="108"/>
        <v>95.275500000000008</v>
      </c>
      <c r="R1735" s="7">
        <f t="shared" si="109"/>
        <v>49.82</v>
      </c>
      <c r="S1735" s="7">
        <f t="shared" si="110"/>
        <v>45.455500000000008</v>
      </c>
      <c r="T1735" s="9">
        <f t="shared" si="111"/>
        <v>0.47709537079312103</v>
      </c>
      <c r="U1735" s="10">
        <f>YEAR(SalesDataTable[[#This Row],[Order Date]])</f>
        <v>2026</v>
      </c>
      <c r="V1735" s="9" t="str">
        <f>"Q"&amp;ROUNDUP(MONTH(SalesDataTable[[#This Row],[Order Date]])/3,0)</f>
        <v>Q3</v>
      </c>
      <c r="W1735" s="6">
        <f>MONTH(SalesDataTable[[#This Row],[Order Date]])</f>
        <v>8</v>
      </c>
      <c r="X1735" s="9" t="str">
        <f>TEXT(SalesDataTable[[#This Row],[Order Date]],"mmm")</f>
        <v>Aug</v>
      </c>
    </row>
    <row r="1736" spans="1:24" ht="15.5">
      <c r="A1736" s="3">
        <v>3299</v>
      </c>
      <c r="B1736" s="4">
        <v>46257</v>
      </c>
      <c r="C1736" s="12">
        <f>YEAR(SalesDataTable[[#This Row],[Order Date]])</f>
        <v>2026</v>
      </c>
      <c r="D1736" s="15" t="str">
        <f>"Q"&amp;ROUNDUP(MONTH(SalesDataTable[[#This Row],[Order Date]])/3,0)</f>
        <v>Q3</v>
      </c>
      <c r="E1736" s="12">
        <f>MONTH(SalesDataTable[[#This Row],[Order Date]])</f>
        <v>8</v>
      </c>
      <c r="F1736" s="12" t="str">
        <f>TEXT(SalesDataTable[[#This Row],[Order Date]], "mmm")</f>
        <v>Aug</v>
      </c>
      <c r="G1736" s="5" t="s">
        <v>0</v>
      </c>
      <c r="H1736" s="5" t="s">
        <v>36</v>
      </c>
      <c r="I1736" s="5" t="s">
        <v>2</v>
      </c>
      <c r="J1736" s="5" t="s">
        <v>13</v>
      </c>
      <c r="K1736" s="5" t="s">
        <v>9</v>
      </c>
      <c r="L1736" s="5" t="s">
        <v>17</v>
      </c>
      <c r="M1736" s="6">
        <v>1</v>
      </c>
      <c r="N1736" s="7">
        <v>147.11000000000001</v>
      </c>
      <c r="O1736" s="8">
        <v>0.15</v>
      </c>
      <c r="P1736" s="7">
        <v>79.599999999999994</v>
      </c>
      <c r="Q1736" s="7">
        <f t="shared" si="108"/>
        <v>125.04350000000001</v>
      </c>
      <c r="R1736" s="7">
        <f t="shared" si="109"/>
        <v>79.599999999999994</v>
      </c>
      <c r="S1736" s="7">
        <f t="shared" si="110"/>
        <v>45.443500000000014</v>
      </c>
      <c r="T1736" s="9">
        <f t="shared" si="111"/>
        <v>0.36342152930780097</v>
      </c>
      <c r="U1736" s="10">
        <f>YEAR(SalesDataTable[[#This Row],[Order Date]])</f>
        <v>2026</v>
      </c>
      <c r="V1736" s="9" t="str">
        <f>"Q"&amp;ROUNDUP(MONTH(SalesDataTable[[#This Row],[Order Date]])/3,0)</f>
        <v>Q3</v>
      </c>
      <c r="W1736" s="6">
        <f>MONTH(SalesDataTable[[#This Row],[Order Date]])</f>
        <v>8</v>
      </c>
      <c r="X1736" s="9" t="str">
        <f>TEXT(SalesDataTable[[#This Row],[Order Date]],"mmm")</f>
        <v>Aug</v>
      </c>
    </row>
    <row r="1737" spans="1:24" ht="15.5">
      <c r="A1737" s="3">
        <v>3398</v>
      </c>
      <c r="B1737" s="4">
        <v>46257</v>
      </c>
      <c r="C1737" s="12">
        <f>YEAR(SalesDataTable[[#This Row],[Order Date]])</f>
        <v>2026</v>
      </c>
      <c r="D1737" s="15" t="str">
        <f>"Q"&amp;ROUNDUP(MONTH(SalesDataTable[[#This Row],[Order Date]])/3,0)</f>
        <v>Q3</v>
      </c>
      <c r="E1737" s="12">
        <f>MONTH(SalesDataTable[[#This Row],[Order Date]])</f>
        <v>8</v>
      </c>
      <c r="F1737" s="12" t="str">
        <f>TEXT(SalesDataTable[[#This Row],[Order Date]], "mmm")</f>
        <v>Aug</v>
      </c>
      <c r="G1737" s="5" t="s">
        <v>6</v>
      </c>
      <c r="H1737" s="5" t="s">
        <v>43</v>
      </c>
      <c r="I1737" s="5" t="s">
        <v>2</v>
      </c>
      <c r="J1737" s="5" t="s">
        <v>13</v>
      </c>
      <c r="K1737" s="5" t="s">
        <v>9</v>
      </c>
      <c r="L1737" s="5" t="s">
        <v>37</v>
      </c>
      <c r="M1737" s="6">
        <v>2</v>
      </c>
      <c r="N1737" s="7">
        <v>156.44999999999999</v>
      </c>
      <c r="O1737" s="8">
        <v>0</v>
      </c>
      <c r="P1737" s="7">
        <v>80.13</v>
      </c>
      <c r="Q1737" s="7">
        <f t="shared" si="108"/>
        <v>312.89999999999998</v>
      </c>
      <c r="R1737" s="7">
        <f t="shared" si="109"/>
        <v>160.26</v>
      </c>
      <c r="S1737" s="7">
        <f t="shared" si="110"/>
        <v>152.63999999999999</v>
      </c>
      <c r="T1737" s="9">
        <f t="shared" si="111"/>
        <v>0.487823585810163</v>
      </c>
      <c r="U1737" s="10">
        <f>YEAR(SalesDataTable[[#This Row],[Order Date]])</f>
        <v>2026</v>
      </c>
      <c r="V1737" s="9" t="str">
        <f>"Q"&amp;ROUNDUP(MONTH(SalesDataTable[[#This Row],[Order Date]])/3,0)</f>
        <v>Q3</v>
      </c>
      <c r="W1737" s="6">
        <f>MONTH(SalesDataTable[[#This Row],[Order Date]])</f>
        <v>8</v>
      </c>
      <c r="X1737" s="9" t="str">
        <f>TEXT(SalesDataTable[[#This Row],[Order Date]],"mmm")</f>
        <v>Aug</v>
      </c>
    </row>
    <row r="1738" spans="1:24" ht="15.5">
      <c r="A1738" s="3">
        <v>4012</v>
      </c>
      <c r="B1738" s="4">
        <v>46257</v>
      </c>
      <c r="C1738" s="12">
        <f>YEAR(SalesDataTable[[#This Row],[Order Date]])</f>
        <v>2026</v>
      </c>
      <c r="D1738" s="15" t="str">
        <f>"Q"&amp;ROUNDUP(MONTH(SalesDataTable[[#This Row],[Order Date]])/3,0)</f>
        <v>Q3</v>
      </c>
      <c r="E1738" s="12">
        <f>MONTH(SalesDataTable[[#This Row],[Order Date]])</f>
        <v>8</v>
      </c>
      <c r="F1738" s="12" t="str">
        <f>TEXT(SalesDataTable[[#This Row],[Order Date]], "mmm")</f>
        <v>Aug</v>
      </c>
      <c r="G1738" s="5" t="s">
        <v>6</v>
      </c>
      <c r="H1738" s="5" t="s">
        <v>49</v>
      </c>
      <c r="I1738" s="5" t="s">
        <v>2</v>
      </c>
      <c r="J1738" s="5" t="s">
        <v>13</v>
      </c>
      <c r="K1738" s="5" t="s">
        <v>9</v>
      </c>
      <c r="L1738" s="5" t="s">
        <v>46</v>
      </c>
      <c r="M1738" s="6">
        <v>2</v>
      </c>
      <c r="N1738" s="7">
        <v>72.97</v>
      </c>
      <c r="O1738" s="8">
        <v>0</v>
      </c>
      <c r="P1738" s="7">
        <v>33.25</v>
      </c>
      <c r="Q1738" s="7">
        <f t="shared" si="108"/>
        <v>145.94</v>
      </c>
      <c r="R1738" s="7">
        <f t="shared" si="109"/>
        <v>66.5</v>
      </c>
      <c r="S1738" s="7">
        <f t="shared" si="110"/>
        <v>79.44</v>
      </c>
      <c r="T1738" s="9">
        <f t="shared" si="111"/>
        <v>0.54433328765245992</v>
      </c>
      <c r="U1738" s="10">
        <f>YEAR(SalesDataTable[[#This Row],[Order Date]])</f>
        <v>2026</v>
      </c>
      <c r="V1738" s="9" t="str">
        <f>"Q"&amp;ROUNDUP(MONTH(SalesDataTable[[#This Row],[Order Date]])/3,0)</f>
        <v>Q3</v>
      </c>
      <c r="W1738" s="6">
        <f>MONTH(SalesDataTable[[#This Row],[Order Date]])</f>
        <v>8</v>
      </c>
      <c r="X1738" s="9" t="str">
        <f>TEXT(SalesDataTable[[#This Row],[Order Date]],"mmm")</f>
        <v>Aug</v>
      </c>
    </row>
    <row r="1739" spans="1:24" ht="15.5">
      <c r="A1739" s="3">
        <v>4064</v>
      </c>
      <c r="B1739" s="4">
        <v>46257</v>
      </c>
      <c r="C1739" s="12">
        <f>YEAR(SalesDataTable[[#This Row],[Order Date]])</f>
        <v>2026</v>
      </c>
      <c r="D1739" s="15" t="str">
        <f>"Q"&amp;ROUNDUP(MONTH(SalesDataTable[[#This Row],[Order Date]])/3,0)</f>
        <v>Q3</v>
      </c>
      <c r="E1739" s="12">
        <f>MONTH(SalesDataTable[[#This Row],[Order Date]])</f>
        <v>8</v>
      </c>
      <c r="F1739" s="12" t="str">
        <f>TEXT(SalesDataTable[[#This Row],[Order Date]], "mmm")</f>
        <v>Aug</v>
      </c>
      <c r="G1739" s="5" t="s">
        <v>20</v>
      </c>
      <c r="H1739" s="5" t="s">
        <v>31</v>
      </c>
      <c r="I1739" s="5" t="s">
        <v>28</v>
      </c>
      <c r="J1739" s="5" t="s">
        <v>3</v>
      </c>
      <c r="K1739" s="5" t="s">
        <v>34</v>
      </c>
      <c r="L1739" s="5" t="s">
        <v>45</v>
      </c>
      <c r="M1739" s="6">
        <v>2</v>
      </c>
      <c r="N1739" s="7">
        <v>51.63</v>
      </c>
      <c r="O1739" s="8">
        <v>0</v>
      </c>
      <c r="P1739" s="7">
        <v>21.39</v>
      </c>
      <c r="Q1739" s="7">
        <f t="shared" si="108"/>
        <v>103.26</v>
      </c>
      <c r="R1739" s="7">
        <f t="shared" si="109"/>
        <v>42.78</v>
      </c>
      <c r="S1739" s="7">
        <f t="shared" si="110"/>
        <v>60.480000000000004</v>
      </c>
      <c r="T1739" s="9">
        <f t="shared" si="111"/>
        <v>0.58570598489250436</v>
      </c>
      <c r="U1739" s="10">
        <f>YEAR(SalesDataTable[[#This Row],[Order Date]])</f>
        <v>2026</v>
      </c>
      <c r="V1739" s="9" t="str">
        <f>"Q"&amp;ROUNDUP(MONTH(SalesDataTable[[#This Row],[Order Date]])/3,0)</f>
        <v>Q3</v>
      </c>
      <c r="W1739" s="6">
        <f>MONTH(SalesDataTable[[#This Row],[Order Date]])</f>
        <v>8</v>
      </c>
      <c r="X1739" s="9" t="str">
        <f>TEXT(SalesDataTable[[#This Row],[Order Date]],"mmm")</f>
        <v>Aug</v>
      </c>
    </row>
    <row r="1740" spans="1:24" ht="15.5">
      <c r="A1740" s="3">
        <v>4671</v>
      </c>
      <c r="B1740" s="4">
        <v>46257</v>
      </c>
      <c r="C1740" s="12">
        <f>YEAR(SalesDataTable[[#This Row],[Order Date]])</f>
        <v>2026</v>
      </c>
      <c r="D1740" s="15" t="str">
        <f>"Q"&amp;ROUNDUP(MONTH(SalesDataTable[[#This Row],[Order Date]])/3,0)</f>
        <v>Q3</v>
      </c>
      <c r="E1740" s="12">
        <f>MONTH(SalesDataTable[[#This Row],[Order Date]])</f>
        <v>8</v>
      </c>
      <c r="F1740" s="12" t="str">
        <f>TEXT(SalesDataTable[[#This Row],[Order Date]], "mmm")</f>
        <v>Aug</v>
      </c>
      <c r="G1740" s="5" t="s">
        <v>6</v>
      </c>
      <c r="H1740" s="5" t="s">
        <v>43</v>
      </c>
      <c r="I1740" s="5" t="s">
        <v>8</v>
      </c>
      <c r="J1740" s="5" t="s">
        <v>3</v>
      </c>
      <c r="K1740" s="5" t="s">
        <v>4</v>
      </c>
      <c r="L1740" s="5" t="s">
        <v>30</v>
      </c>
      <c r="M1740" s="6">
        <v>8</v>
      </c>
      <c r="N1740" s="7">
        <v>100.06</v>
      </c>
      <c r="O1740" s="8">
        <v>0.05</v>
      </c>
      <c r="P1740" s="7">
        <v>49.39</v>
      </c>
      <c r="Q1740" s="7">
        <f t="shared" si="108"/>
        <v>760.45600000000002</v>
      </c>
      <c r="R1740" s="7">
        <f t="shared" si="109"/>
        <v>395.12</v>
      </c>
      <c r="S1740" s="7">
        <f t="shared" si="110"/>
        <v>365.33600000000001</v>
      </c>
      <c r="T1740" s="9">
        <f t="shared" si="111"/>
        <v>0.48041701295012468</v>
      </c>
      <c r="U1740" s="10">
        <f>YEAR(SalesDataTable[[#This Row],[Order Date]])</f>
        <v>2026</v>
      </c>
      <c r="V1740" s="9" t="str">
        <f>"Q"&amp;ROUNDUP(MONTH(SalesDataTable[[#This Row],[Order Date]])/3,0)</f>
        <v>Q3</v>
      </c>
      <c r="W1740" s="6">
        <f>MONTH(SalesDataTable[[#This Row],[Order Date]])</f>
        <v>8</v>
      </c>
      <c r="X1740" s="9" t="str">
        <f>TEXT(SalesDataTable[[#This Row],[Order Date]],"mmm")</f>
        <v>Aug</v>
      </c>
    </row>
    <row r="1741" spans="1:24" ht="15.5">
      <c r="A1741" s="3">
        <v>1914</v>
      </c>
      <c r="B1741" s="4">
        <v>46258</v>
      </c>
      <c r="C1741" s="12">
        <f>YEAR(SalesDataTable[[#This Row],[Order Date]])</f>
        <v>2026</v>
      </c>
      <c r="D1741" s="15" t="str">
        <f>"Q"&amp;ROUNDUP(MONTH(SalesDataTable[[#This Row],[Order Date]])/3,0)</f>
        <v>Q3</v>
      </c>
      <c r="E1741" s="12">
        <f>MONTH(SalesDataTable[[#This Row],[Order Date]])</f>
        <v>8</v>
      </c>
      <c r="F1741" s="12" t="str">
        <f>TEXT(SalesDataTable[[#This Row],[Order Date]], "mmm")</f>
        <v>Aug</v>
      </c>
      <c r="G1741" s="5" t="s">
        <v>20</v>
      </c>
      <c r="H1741" s="5" t="s">
        <v>33</v>
      </c>
      <c r="I1741" s="5" t="s">
        <v>19</v>
      </c>
      <c r="J1741" s="5" t="s">
        <v>3</v>
      </c>
      <c r="K1741" s="5" t="s">
        <v>23</v>
      </c>
      <c r="L1741" s="5" t="s">
        <v>40</v>
      </c>
      <c r="M1741" s="6">
        <v>4</v>
      </c>
      <c r="N1741" s="7">
        <v>83.2</v>
      </c>
      <c r="O1741" s="8">
        <v>0</v>
      </c>
      <c r="P1741" s="7">
        <v>39.99</v>
      </c>
      <c r="Q1741" s="7">
        <f t="shared" si="108"/>
        <v>332.8</v>
      </c>
      <c r="R1741" s="7">
        <f t="shared" si="109"/>
        <v>159.96</v>
      </c>
      <c r="S1741" s="7">
        <f t="shared" si="110"/>
        <v>172.84</v>
      </c>
      <c r="T1741" s="9">
        <f t="shared" si="111"/>
        <v>0.5193509615384615</v>
      </c>
      <c r="U1741" s="10">
        <f>YEAR(SalesDataTable[[#This Row],[Order Date]])</f>
        <v>2026</v>
      </c>
      <c r="V1741" s="9" t="str">
        <f>"Q"&amp;ROUNDUP(MONTH(SalesDataTable[[#This Row],[Order Date]])/3,0)</f>
        <v>Q3</v>
      </c>
      <c r="W1741" s="6">
        <f>MONTH(SalesDataTable[[#This Row],[Order Date]])</f>
        <v>8</v>
      </c>
      <c r="X1741" s="9" t="str">
        <f>TEXT(SalesDataTable[[#This Row],[Order Date]],"mmm")</f>
        <v>Aug</v>
      </c>
    </row>
    <row r="1742" spans="1:24" ht="15.5">
      <c r="A1742" s="3">
        <v>1973</v>
      </c>
      <c r="B1742" s="4">
        <v>46258</v>
      </c>
      <c r="C1742" s="12">
        <f>YEAR(SalesDataTable[[#This Row],[Order Date]])</f>
        <v>2026</v>
      </c>
      <c r="D1742" s="15" t="str">
        <f>"Q"&amp;ROUNDUP(MONTH(SalesDataTable[[#This Row],[Order Date]])/3,0)</f>
        <v>Q3</v>
      </c>
      <c r="E1742" s="12">
        <f>MONTH(SalesDataTable[[#This Row],[Order Date]])</f>
        <v>8</v>
      </c>
      <c r="F1742" s="12" t="str">
        <f>TEXT(SalesDataTable[[#This Row],[Order Date]], "mmm")</f>
        <v>Aug</v>
      </c>
      <c r="G1742" s="5" t="s">
        <v>0</v>
      </c>
      <c r="H1742" s="5" t="s">
        <v>1</v>
      </c>
      <c r="I1742" s="5" t="s">
        <v>2</v>
      </c>
      <c r="J1742" s="5" t="s">
        <v>13</v>
      </c>
      <c r="K1742" s="5" t="s">
        <v>34</v>
      </c>
      <c r="L1742" s="5" t="s">
        <v>45</v>
      </c>
      <c r="M1742" s="6">
        <v>3</v>
      </c>
      <c r="N1742" s="7">
        <v>51.29</v>
      </c>
      <c r="O1742" s="8">
        <v>0</v>
      </c>
      <c r="P1742" s="7">
        <v>22.08</v>
      </c>
      <c r="Q1742" s="7">
        <f t="shared" si="108"/>
        <v>153.87</v>
      </c>
      <c r="R1742" s="7">
        <f t="shared" si="109"/>
        <v>66.239999999999995</v>
      </c>
      <c r="S1742" s="7">
        <f t="shared" si="110"/>
        <v>87.63000000000001</v>
      </c>
      <c r="T1742" s="9">
        <f t="shared" si="111"/>
        <v>0.56950672645739919</v>
      </c>
      <c r="U1742" s="10">
        <f>YEAR(SalesDataTable[[#This Row],[Order Date]])</f>
        <v>2026</v>
      </c>
      <c r="V1742" s="9" t="str">
        <f>"Q"&amp;ROUNDUP(MONTH(SalesDataTable[[#This Row],[Order Date]])/3,0)</f>
        <v>Q3</v>
      </c>
      <c r="W1742" s="6">
        <f>MONTH(SalesDataTable[[#This Row],[Order Date]])</f>
        <v>8</v>
      </c>
      <c r="X1742" s="9" t="str">
        <f>TEXT(SalesDataTable[[#This Row],[Order Date]],"mmm")</f>
        <v>Aug</v>
      </c>
    </row>
    <row r="1743" spans="1:24" ht="15.5">
      <c r="A1743" s="3">
        <v>2564</v>
      </c>
      <c r="B1743" s="4">
        <v>46258</v>
      </c>
      <c r="C1743" s="12">
        <f>YEAR(SalesDataTable[[#This Row],[Order Date]])</f>
        <v>2026</v>
      </c>
      <c r="D1743" s="15" t="str">
        <f>"Q"&amp;ROUNDUP(MONTH(SalesDataTable[[#This Row],[Order Date]])/3,0)</f>
        <v>Q3</v>
      </c>
      <c r="E1743" s="12">
        <f>MONTH(SalesDataTable[[#This Row],[Order Date]])</f>
        <v>8</v>
      </c>
      <c r="F1743" s="12" t="str">
        <f>TEXT(SalesDataTable[[#This Row],[Order Date]], "mmm")</f>
        <v>Aug</v>
      </c>
      <c r="G1743" s="5" t="s">
        <v>11</v>
      </c>
      <c r="H1743" s="5" t="s">
        <v>18</v>
      </c>
      <c r="I1743" s="5" t="s">
        <v>2</v>
      </c>
      <c r="J1743" s="5" t="s">
        <v>3</v>
      </c>
      <c r="K1743" s="5" t="s">
        <v>23</v>
      </c>
      <c r="L1743" s="5" t="s">
        <v>29</v>
      </c>
      <c r="M1743" s="6">
        <v>1</v>
      </c>
      <c r="N1743" s="7">
        <v>200.2</v>
      </c>
      <c r="O1743" s="8">
        <v>0</v>
      </c>
      <c r="P1743" s="7">
        <v>103.38</v>
      </c>
      <c r="Q1743" s="7">
        <f t="shared" si="108"/>
        <v>200.2</v>
      </c>
      <c r="R1743" s="7">
        <f t="shared" si="109"/>
        <v>103.38</v>
      </c>
      <c r="S1743" s="7">
        <f t="shared" si="110"/>
        <v>96.82</v>
      </c>
      <c r="T1743" s="9">
        <f t="shared" si="111"/>
        <v>0.48361638361638359</v>
      </c>
      <c r="U1743" s="10">
        <f>YEAR(SalesDataTable[[#This Row],[Order Date]])</f>
        <v>2026</v>
      </c>
      <c r="V1743" s="9" t="str">
        <f>"Q"&amp;ROUNDUP(MONTH(SalesDataTable[[#This Row],[Order Date]])/3,0)</f>
        <v>Q3</v>
      </c>
      <c r="W1743" s="6">
        <f>MONTH(SalesDataTable[[#This Row],[Order Date]])</f>
        <v>8</v>
      </c>
      <c r="X1743" s="9" t="str">
        <f>TEXT(SalesDataTable[[#This Row],[Order Date]],"mmm")</f>
        <v>Aug</v>
      </c>
    </row>
    <row r="1744" spans="1:24" ht="15.5">
      <c r="A1744" s="3">
        <v>2791</v>
      </c>
      <c r="B1744" s="4">
        <v>46258</v>
      </c>
      <c r="C1744" s="12">
        <f>YEAR(SalesDataTable[[#This Row],[Order Date]])</f>
        <v>2026</v>
      </c>
      <c r="D1744" s="15" t="str">
        <f>"Q"&amp;ROUNDUP(MONTH(SalesDataTable[[#This Row],[Order Date]])/3,0)</f>
        <v>Q3</v>
      </c>
      <c r="E1744" s="12">
        <f>MONTH(SalesDataTable[[#This Row],[Order Date]])</f>
        <v>8</v>
      </c>
      <c r="F1744" s="12" t="str">
        <f>TEXT(SalesDataTable[[#This Row],[Order Date]], "mmm")</f>
        <v>Aug</v>
      </c>
      <c r="G1744" s="5" t="s">
        <v>0</v>
      </c>
      <c r="H1744" s="5" t="s">
        <v>50</v>
      </c>
      <c r="I1744" s="5" t="s">
        <v>19</v>
      </c>
      <c r="J1744" s="5" t="s">
        <v>16</v>
      </c>
      <c r="K1744" s="5" t="s">
        <v>34</v>
      </c>
      <c r="L1744" s="5" t="s">
        <v>42</v>
      </c>
      <c r="M1744" s="6">
        <v>2</v>
      </c>
      <c r="N1744" s="7">
        <v>36.869999999999997</v>
      </c>
      <c r="O1744" s="8">
        <v>0</v>
      </c>
      <c r="P1744" s="7">
        <v>13.71</v>
      </c>
      <c r="Q1744" s="7">
        <f t="shared" si="108"/>
        <v>73.739999999999995</v>
      </c>
      <c r="R1744" s="7">
        <f t="shared" si="109"/>
        <v>27.42</v>
      </c>
      <c r="S1744" s="7">
        <f t="shared" si="110"/>
        <v>46.319999999999993</v>
      </c>
      <c r="T1744" s="9">
        <f t="shared" si="111"/>
        <v>0.62815296989422287</v>
      </c>
      <c r="U1744" s="10">
        <f>YEAR(SalesDataTable[[#This Row],[Order Date]])</f>
        <v>2026</v>
      </c>
      <c r="V1744" s="9" t="str">
        <f>"Q"&amp;ROUNDUP(MONTH(SalesDataTable[[#This Row],[Order Date]])/3,0)</f>
        <v>Q3</v>
      </c>
      <c r="W1744" s="6">
        <f>MONTH(SalesDataTable[[#This Row],[Order Date]])</f>
        <v>8</v>
      </c>
      <c r="X1744" s="9" t="str">
        <f>TEXT(SalesDataTable[[#This Row],[Order Date]],"mmm")</f>
        <v>Aug</v>
      </c>
    </row>
    <row r="1745" spans="1:24" ht="15.5">
      <c r="A1745" s="3">
        <v>3559</v>
      </c>
      <c r="B1745" s="4">
        <v>46258</v>
      </c>
      <c r="C1745" s="12">
        <f>YEAR(SalesDataTable[[#This Row],[Order Date]])</f>
        <v>2026</v>
      </c>
      <c r="D1745" s="15" t="str">
        <f>"Q"&amp;ROUNDUP(MONTH(SalesDataTable[[#This Row],[Order Date]])/3,0)</f>
        <v>Q3</v>
      </c>
      <c r="E1745" s="12">
        <f>MONTH(SalesDataTable[[#This Row],[Order Date]])</f>
        <v>8</v>
      </c>
      <c r="F1745" s="12" t="str">
        <f>TEXT(SalesDataTable[[#This Row],[Order Date]], "mmm")</f>
        <v>Aug</v>
      </c>
      <c r="G1745" s="5" t="s">
        <v>20</v>
      </c>
      <c r="H1745" s="5" t="s">
        <v>33</v>
      </c>
      <c r="I1745" s="5" t="s">
        <v>2</v>
      </c>
      <c r="J1745" s="5" t="s">
        <v>3</v>
      </c>
      <c r="K1745" s="5" t="s">
        <v>34</v>
      </c>
      <c r="L1745" s="5" t="s">
        <v>42</v>
      </c>
      <c r="M1745" s="6">
        <v>1</v>
      </c>
      <c r="N1745" s="7">
        <v>36.28</v>
      </c>
      <c r="O1745" s="8">
        <v>0.1</v>
      </c>
      <c r="P1745" s="7">
        <v>14.16</v>
      </c>
      <c r="Q1745" s="7">
        <f t="shared" si="108"/>
        <v>32.652000000000001</v>
      </c>
      <c r="R1745" s="7">
        <f t="shared" si="109"/>
        <v>14.16</v>
      </c>
      <c r="S1745" s="7">
        <f t="shared" si="110"/>
        <v>18.492000000000001</v>
      </c>
      <c r="T1745" s="9">
        <f t="shared" si="111"/>
        <v>0.56633590591694227</v>
      </c>
      <c r="U1745" s="10">
        <f>YEAR(SalesDataTable[[#This Row],[Order Date]])</f>
        <v>2026</v>
      </c>
      <c r="V1745" s="9" t="str">
        <f>"Q"&amp;ROUNDUP(MONTH(SalesDataTable[[#This Row],[Order Date]])/3,0)</f>
        <v>Q3</v>
      </c>
      <c r="W1745" s="6">
        <f>MONTH(SalesDataTable[[#This Row],[Order Date]])</f>
        <v>8</v>
      </c>
      <c r="X1745" s="9" t="str">
        <f>TEXT(SalesDataTable[[#This Row],[Order Date]],"mmm")</f>
        <v>Aug</v>
      </c>
    </row>
    <row r="1746" spans="1:24" ht="15.5">
      <c r="A1746" s="3">
        <v>3839</v>
      </c>
      <c r="B1746" s="4">
        <v>46258</v>
      </c>
      <c r="C1746" s="12">
        <f>YEAR(SalesDataTable[[#This Row],[Order Date]])</f>
        <v>2026</v>
      </c>
      <c r="D1746" s="15" t="str">
        <f>"Q"&amp;ROUNDUP(MONTH(SalesDataTable[[#This Row],[Order Date]])/3,0)</f>
        <v>Q3</v>
      </c>
      <c r="E1746" s="12">
        <f>MONTH(SalesDataTable[[#This Row],[Order Date]])</f>
        <v>8</v>
      </c>
      <c r="F1746" s="12" t="str">
        <f>TEXT(SalesDataTable[[#This Row],[Order Date]], "mmm")</f>
        <v>Aug</v>
      </c>
      <c r="G1746" s="5" t="s">
        <v>0</v>
      </c>
      <c r="H1746" s="5" t="s">
        <v>50</v>
      </c>
      <c r="I1746" s="5" t="s">
        <v>28</v>
      </c>
      <c r="J1746" s="5" t="s">
        <v>3</v>
      </c>
      <c r="K1746" s="5" t="s">
        <v>9</v>
      </c>
      <c r="L1746" s="5" t="s">
        <v>10</v>
      </c>
      <c r="M1746" s="6">
        <v>2</v>
      </c>
      <c r="N1746" s="7">
        <v>93.88</v>
      </c>
      <c r="O1746" s="8">
        <v>0.05</v>
      </c>
      <c r="P1746" s="7">
        <v>46.57</v>
      </c>
      <c r="Q1746" s="7">
        <f t="shared" si="108"/>
        <v>178.37199999999999</v>
      </c>
      <c r="R1746" s="7">
        <f t="shared" si="109"/>
        <v>93.14</v>
      </c>
      <c r="S1746" s="7">
        <f t="shared" si="110"/>
        <v>85.231999999999985</v>
      </c>
      <c r="T1746" s="9">
        <f t="shared" si="111"/>
        <v>0.47783284371986628</v>
      </c>
      <c r="U1746" s="10">
        <f>YEAR(SalesDataTable[[#This Row],[Order Date]])</f>
        <v>2026</v>
      </c>
      <c r="V1746" s="9" t="str">
        <f>"Q"&amp;ROUNDUP(MONTH(SalesDataTable[[#This Row],[Order Date]])/3,0)</f>
        <v>Q3</v>
      </c>
      <c r="W1746" s="6">
        <f>MONTH(SalesDataTable[[#This Row],[Order Date]])</f>
        <v>8</v>
      </c>
      <c r="X1746" s="9" t="str">
        <f>TEXT(SalesDataTable[[#This Row],[Order Date]],"mmm")</f>
        <v>Aug</v>
      </c>
    </row>
    <row r="1747" spans="1:24" ht="15.5">
      <c r="A1747" s="3">
        <v>4133</v>
      </c>
      <c r="B1747" s="4">
        <v>46258</v>
      </c>
      <c r="C1747" s="12">
        <f>YEAR(SalesDataTable[[#This Row],[Order Date]])</f>
        <v>2026</v>
      </c>
      <c r="D1747" s="15" t="str">
        <f>"Q"&amp;ROUNDUP(MONTH(SalesDataTable[[#This Row],[Order Date]])/3,0)</f>
        <v>Q3</v>
      </c>
      <c r="E1747" s="12">
        <f>MONTH(SalesDataTable[[#This Row],[Order Date]])</f>
        <v>8</v>
      </c>
      <c r="F1747" s="12" t="str">
        <f>TEXT(SalesDataTable[[#This Row],[Order Date]], "mmm")</f>
        <v>Aug</v>
      </c>
      <c r="G1747" s="5" t="s">
        <v>20</v>
      </c>
      <c r="H1747" s="5" t="s">
        <v>21</v>
      </c>
      <c r="I1747" s="5" t="s">
        <v>2</v>
      </c>
      <c r="J1747" s="5" t="s">
        <v>13</v>
      </c>
      <c r="K1747" s="5" t="s">
        <v>23</v>
      </c>
      <c r="L1747" s="5" t="s">
        <v>29</v>
      </c>
      <c r="M1747" s="6">
        <v>1</v>
      </c>
      <c r="N1747" s="7">
        <v>192.67</v>
      </c>
      <c r="O1747" s="8">
        <v>0.05</v>
      </c>
      <c r="P1747" s="7">
        <v>101.04</v>
      </c>
      <c r="Q1747" s="7">
        <f t="shared" si="108"/>
        <v>183.03649999999999</v>
      </c>
      <c r="R1747" s="7">
        <f t="shared" si="109"/>
        <v>101.04</v>
      </c>
      <c r="S1747" s="7">
        <f t="shared" si="110"/>
        <v>81.996499999999983</v>
      </c>
      <c r="T1747" s="9">
        <f t="shared" si="111"/>
        <v>0.44797895501716867</v>
      </c>
      <c r="U1747" s="10">
        <f>YEAR(SalesDataTable[[#This Row],[Order Date]])</f>
        <v>2026</v>
      </c>
      <c r="V1747" s="9" t="str">
        <f>"Q"&amp;ROUNDUP(MONTH(SalesDataTable[[#This Row],[Order Date]])/3,0)</f>
        <v>Q3</v>
      </c>
      <c r="W1747" s="6">
        <f>MONTH(SalesDataTable[[#This Row],[Order Date]])</f>
        <v>8</v>
      </c>
      <c r="X1747" s="9" t="str">
        <f>TEXT(SalesDataTable[[#This Row],[Order Date]],"mmm")</f>
        <v>Aug</v>
      </c>
    </row>
    <row r="1748" spans="1:24" ht="15.5">
      <c r="A1748" s="3">
        <v>4765</v>
      </c>
      <c r="B1748" s="4">
        <v>46258</v>
      </c>
      <c r="C1748" s="12">
        <f>YEAR(SalesDataTable[[#This Row],[Order Date]])</f>
        <v>2026</v>
      </c>
      <c r="D1748" s="15" t="str">
        <f>"Q"&amp;ROUNDUP(MONTH(SalesDataTable[[#This Row],[Order Date]])/3,0)</f>
        <v>Q3</v>
      </c>
      <c r="E1748" s="12">
        <f>MONTH(SalesDataTable[[#This Row],[Order Date]])</f>
        <v>8</v>
      </c>
      <c r="F1748" s="12" t="str">
        <f>TEXT(SalesDataTable[[#This Row],[Order Date]], "mmm")</f>
        <v>Aug</v>
      </c>
      <c r="G1748" s="5" t="s">
        <v>0</v>
      </c>
      <c r="H1748" s="5" t="s">
        <v>50</v>
      </c>
      <c r="I1748" s="5" t="s">
        <v>2</v>
      </c>
      <c r="J1748" s="5" t="s">
        <v>13</v>
      </c>
      <c r="K1748" s="5" t="s">
        <v>4</v>
      </c>
      <c r="L1748" s="5" t="s">
        <v>5</v>
      </c>
      <c r="M1748" s="6">
        <v>1</v>
      </c>
      <c r="N1748" s="7">
        <v>80.099999999999994</v>
      </c>
      <c r="O1748" s="8">
        <v>0.05</v>
      </c>
      <c r="P1748" s="7">
        <v>43.49</v>
      </c>
      <c r="Q1748" s="7">
        <f t="shared" si="108"/>
        <v>76.094999999999985</v>
      </c>
      <c r="R1748" s="7">
        <f t="shared" si="109"/>
        <v>43.49</v>
      </c>
      <c r="S1748" s="7">
        <f t="shared" si="110"/>
        <v>32.604999999999983</v>
      </c>
      <c r="T1748" s="9">
        <f t="shared" si="111"/>
        <v>0.42847756094355727</v>
      </c>
      <c r="U1748" s="10">
        <f>YEAR(SalesDataTable[[#This Row],[Order Date]])</f>
        <v>2026</v>
      </c>
      <c r="V1748" s="9" t="str">
        <f>"Q"&amp;ROUNDUP(MONTH(SalesDataTable[[#This Row],[Order Date]])/3,0)</f>
        <v>Q3</v>
      </c>
      <c r="W1748" s="6">
        <f>MONTH(SalesDataTable[[#This Row],[Order Date]])</f>
        <v>8</v>
      </c>
      <c r="X1748" s="9" t="str">
        <f>TEXT(SalesDataTable[[#This Row],[Order Date]],"mmm")</f>
        <v>Aug</v>
      </c>
    </row>
    <row r="1749" spans="1:24" ht="15.5">
      <c r="A1749" s="3">
        <v>1868</v>
      </c>
      <c r="B1749" s="4">
        <v>46259</v>
      </c>
      <c r="C1749" s="12">
        <f>YEAR(SalesDataTable[[#This Row],[Order Date]])</f>
        <v>2026</v>
      </c>
      <c r="D1749" s="15" t="str">
        <f>"Q"&amp;ROUNDUP(MONTH(SalesDataTable[[#This Row],[Order Date]])/3,0)</f>
        <v>Q3</v>
      </c>
      <c r="E1749" s="12">
        <f>MONTH(SalesDataTable[[#This Row],[Order Date]])</f>
        <v>8</v>
      </c>
      <c r="F1749" s="12" t="str">
        <f>TEXT(SalesDataTable[[#This Row],[Order Date]], "mmm")</f>
        <v>Aug</v>
      </c>
      <c r="G1749" s="5" t="s">
        <v>20</v>
      </c>
      <c r="H1749" s="5" t="s">
        <v>33</v>
      </c>
      <c r="I1749" s="5" t="s">
        <v>28</v>
      </c>
      <c r="J1749" s="5" t="s">
        <v>3</v>
      </c>
      <c r="K1749" s="5" t="s">
        <v>9</v>
      </c>
      <c r="L1749" s="5" t="s">
        <v>17</v>
      </c>
      <c r="M1749" s="6">
        <v>1</v>
      </c>
      <c r="N1749" s="7">
        <v>145.02000000000001</v>
      </c>
      <c r="O1749" s="8">
        <v>0</v>
      </c>
      <c r="P1749" s="7">
        <v>78.959999999999994</v>
      </c>
      <c r="Q1749" s="7">
        <f t="shared" si="108"/>
        <v>145.02000000000001</v>
      </c>
      <c r="R1749" s="7">
        <f t="shared" si="109"/>
        <v>78.959999999999994</v>
      </c>
      <c r="S1749" s="7">
        <f t="shared" si="110"/>
        <v>66.060000000000016</v>
      </c>
      <c r="T1749" s="9">
        <f t="shared" si="111"/>
        <v>0.4555233760860572</v>
      </c>
      <c r="U1749" s="10">
        <f>YEAR(SalesDataTable[[#This Row],[Order Date]])</f>
        <v>2026</v>
      </c>
      <c r="V1749" s="9" t="str">
        <f>"Q"&amp;ROUNDUP(MONTH(SalesDataTable[[#This Row],[Order Date]])/3,0)</f>
        <v>Q3</v>
      </c>
      <c r="W1749" s="6">
        <f>MONTH(SalesDataTable[[#This Row],[Order Date]])</f>
        <v>8</v>
      </c>
      <c r="X1749" s="9" t="str">
        <f>TEXT(SalesDataTable[[#This Row],[Order Date]],"mmm")</f>
        <v>Aug</v>
      </c>
    </row>
    <row r="1750" spans="1:24" ht="15.5">
      <c r="A1750" s="3">
        <v>987</v>
      </c>
      <c r="B1750" s="4">
        <v>46260</v>
      </c>
      <c r="C1750" s="12">
        <f>YEAR(SalesDataTable[[#This Row],[Order Date]])</f>
        <v>2026</v>
      </c>
      <c r="D1750" s="15" t="str">
        <f>"Q"&amp;ROUNDUP(MONTH(SalesDataTable[[#This Row],[Order Date]])/3,0)</f>
        <v>Q3</v>
      </c>
      <c r="E1750" s="12">
        <f>MONTH(SalesDataTable[[#This Row],[Order Date]])</f>
        <v>8</v>
      </c>
      <c r="F1750" s="12" t="str">
        <f>TEXT(SalesDataTable[[#This Row],[Order Date]], "mmm")</f>
        <v>Aug</v>
      </c>
      <c r="G1750" s="5" t="s">
        <v>6</v>
      </c>
      <c r="H1750" s="5" t="s">
        <v>41</v>
      </c>
      <c r="I1750" s="5" t="s">
        <v>28</v>
      </c>
      <c r="J1750" s="5" t="s">
        <v>3</v>
      </c>
      <c r="K1750" s="5" t="s">
        <v>14</v>
      </c>
      <c r="L1750" s="5" t="s">
        <v>15</v>
      </c>
      <c r="M1750" s="6">
        <v>1</v>
      </c>
      <c r="N1750" s="7">
        <v>37</v>
      </c>
      <c r="O1750" s="8">
        <v>0.15</v>
      </c>
      <c r="P1750" s="7">
        <v>13.68</v>
      </c>
      <c r="Q1750" s="7">
        <f t="shared" si="108"/>
        <v>31.45</v>
      </c>
      <c r="R1750" s="7">
        <f t="shared" si="109"/>
        <v>13.68</v>
      </c>
      <c r="S1750" s="7">
        <f t="shared" si="110"/>
        <v>17.77</v>
      </c>
      <c r="T1750" s="9">
        <f t="shared" si="111"/>
        <v>0.56502384737678857</v>
      </c>
      <c r="U1750" s="10">
        <f>YEAR(SalesDataTable[[#This Row],[Order Date]])</f>
        <v>2026</v>
      </c>
      <c r="V1750" s="9" t="str">
        <f>"Q"&amp;ROUNDUP(MONTH(SalesDataTable[[#This Row],[Order Date]])/3,0)</f>
        <v>Q3</v>
      </c>
      <c r="W1750" s="6">
        <f>MONTH(SalesDataTable[[#This Row],[Order Date]])</f>
        <v>8</v>
      </c>
      <c r="X1750" s="9" t="str">
        <f>TEXT(SalesDataTable[[#This Row],[Order Date]],"mmm")</f>
        <v>Aug</v>
      </c>
    </row>
    <row r="1751" spans="1:24" ht="15.5">
      <c r="A1751" s="3">
        <v>2503</v>
      </c>
      <c r="B1751" s="4">
        <v>46260</v>
      </c>
      <c r="C1751" s="12">
        <f>YEAR(SalesDataTable[[#This Row],[Order Date]])</f>
        <v>2026</v>
      </c>
      <c r="D1751" s="15" t="str">
        <f>"Q"&amp;ROUNDUP(MONTH(SalesDataTable[[#This Row],[Order Date]])/3,0)</f>
        <v>Q3</v>
      </c>
      <c r="E1751" s="12">
        <f>MONTH(SalesDataTable[[#This Row],[Order Date]])</f>
        <v>8</v>
      </c>
      <c r="F1751" s="12" t="str">
        <f>TEXT(SalesDataTable[[#This Row],[Order Date]], "mmm")</f>
        <v>Aug</v>
      </c>
      <c r="G1751" s="5" t="s">
        <v>6</v>
      </c>
      <c r="H1751" s="5" t="s">
        <v>27</v>
      </c>
      <c r="I1751" s="5" t="s">
        <v>2</v>
      </c>
      <c r="J1751" s="5" t="s">
        <v>3</v>
      </c>
      <c r="K1751" s="5" t="s">
        <v>4</v>
      </c>
      <c r="L1751" s="5" t="s">
        <v>22</v>
      </c>
      <c r="M1751" s="6">
        <v>2</v>
      </c>
      <c r="N1751" s="7">
        <v>50.02</v>
      </c>
      <c r="O1751" s="8">
        <v>0</v>
      </c>
      <c r="P1751" s="7">
        <v>21.99</v>
      </c>
      <c r="Q1751" s="7">
        <f t="shared" si="108"/>
        <v>100.04</v>
      </c>
      <c r="R1751" s="7">
        <f t="shared" si="109"/>
        <v>43.98</v>
      </c>
      <c r="S1751" s="7">
        <f t="shared" si="110"/>
        <v>56.060000000000009</v>
      </c>
      <c r="T1751" s="9">
        <f t="shared" si="111"/>
        <v>0.56037584966013598</v>
      </c>
      <c r="U1751" s="10">
        <f>YEAR(SalesDataTable[[#This Row],[Order Date]])</f>
        <v>2026</v>
      </c>
      <c r="V1751" s="9" t="str">
        <f>"Q"&amp;ROUNDUP(MONTH(SalesDataTable[[#This Row],[Order Date]])/3,0)</f>
        <v>Q3</v>
      </c>
      <c r="W1751" s="6">
        <f>MONTH(SalesDataTable[[#This Row],[Order Date]])</f>
        <v>8</v>
      </c>
      <c r="X1751" s="9" t="str">
        <f>TEXT(SalesDataTable[[#This Row],[Order Date]],"mmm")</f>
        <v>Aug</v>
      </c>
    </row>
    <row r="1752" spans="1:24" ht="15.5">
      <c r="A1752" s="3">
        <v>4928</v>
      </c>
      <c r="B1752" s="4">
        <v>46260</v>
      </c>
      <c r="C1752" s="12">
        <f>YEAR(SalesDataTable[[#This Row],[Order Date]])</f>
        <v>2026</v>
      </c>
      <c r="D1752" s="15" t="str">
        <f>"Q"&amp;ROUNDUP(MONTH(SalesDataTable[[#This Row],[Order Date]])/3,0)</f>
        <v>Q3</v>
      </c>
      <c r="E1752" s="12">
        <f>MONTH(SalesDataTable[[#This Row],[Order Date]])</f>
        <v>8</v>
      </c>
      <c r="F1752" s="12" t="str">
        <f>TEXT(SalesDataTable[[#This Row],[Order Date]], "mmm")</f>
        <v>Aug</v>
      </c>
      <c r="G1752" s="5" t="s">
        <v>6</v>
      </c>
      <c r="H1752" s="5" t="s">
        <v>41</v>
      </c>
      <c r="I1752" s="5" t="s">
        <v>19</v>
      </c>
      <c r="J1752" s="5" t="s">
        <v>3</v>
      </c>
      <c r="K1752" s="5" t="s">
        <v>34</v>
      </c>
      <c r="L1752" s="5" t="s">
        <v>42</v>
      </c>
      <c r="M1752" s="6">
        <v>2</v>
      </c>
      <c r="N1752" s="7">
        <v>35.950000000000003</v>
      </c>
      <c r="O1752" s="8">
        <v>0.05</v>
      </c>
      <c r="P1752" s="7">
        <v>13.93</v>
      </c>
      <c r="Q1752" s="7">
        <f t="shared" si="108"/>
        <v>68.305000000000007</v>
      </c>
      <c r="R1752" s="7">
        <f t="shared" si="109"/>
        <v>27.86</v>
      </c>
      <c r="S1752" s="7">
        <f t="shared" si="110"/>
        <v>40.445000000000007</v>
      </c>
      <c r="T1752" s="9">
        <f t="shared" si="111"/>
        <v>0.59212356342873884</v>
      </c>
      <c r="U1752" s="10">
        <f>YEAR(SalesDataTable[[#This Row],[Order Date]])</f>
        <v>2026</v>
      </c>
      <c r="V1752" s="9" t="str">
        <f>"Q"&amp;ROUNDUP(MONTH(SalesDataTable[[#This Row],[Order Date]])/3,0)</f>
        <v>Q3</v>
      </c>
      <c r="W1752" s="6">
        <f>MONTH(SalesDataTable[[#This Row],[Order Date]])</f>
        <v>8</v>
      </c>
      <c r="X1752" s="9" t="str">
        <f>TEXT(SalesDataTable[[#This Row],[Order Date]],"mmm")</f>
        <v>Aug</v>
      </c>
    </row>
    <row r="1753" spans="1:24" ht="15.5">
      <c r="A1753" s="3">
        <v>852</v>
      </c>
      <c r="B1753" s="4">
        <v>46261</v>
      </c>
      <c r="C1753" s="12">
        <f>YEAR(SalesDataTable[[#This Row],[Order Date]])</f>
        <v>2026</v>
      </c>
      <c r="D1753" s="15" t="str">
        <f>"Q"&amp;ROUNDUP(MONTH(SalesDataTable[[#This Row],[Order Date]])/3,0)</f>
        <v>Q3</v>
      </c>
      <c r="E1753" s="12">
        <f>MONTH(SalesDataTable[[#This Row],[Order Date]])</f>
        <v>8</v>
      </c>
      <c r="F1753" s="12" t="str">
        <f>TEXT(SalesDataTable[[#This Row],[Order Date]], "mmm")</f>
        <v>Aug</v>
      </c>
      <c r="G1753" s="5" t="s">
        <v>0</v>
      </c>
      <c r="H1753" s="5" t="s">
        <v>36</v>
      </c>
      <c r="I1753" s="5" t="s">
        <v>2</v>
      </c>
      <c r="J1753" s="5" t="s">
        <v>13</v>
      </c>
      <c r="K1753" s="5" t="s">
        <v>14</v>
      </c>
      <c r="L1753" s="5" t="s">
        <v>32</v>
      </c>
      <c r="M1753" s="6">
        <v>3</v>
      </c>
      <c r="N1753" s="7">
        <v>45.84</v>
      </c>
      <c r="O1753" s="8">
        <v>0.15</v>
      </c>
      <c r="P1753" s="7">
        <v>17.899999999999999</v>
      </c>
      <c r="Q1753" s="7">
        <f t="shared" si="108"/>
        <v>116.89200000000001</v>
      </c>
      <c r="R1753" s="7">
        <f t="shared" si="109"/>
        <v>53.699999999999996</v>
      </c>
      <c r="S1753" s="7">
        <f t="shared" si="110"/>
        <v>63.192000000000014</v>
      </c>
      <c r="T1753" s="9">
        <f t="shared" si="111"/>
        <v>0.54060158094651478</v>
      </c>
      <c r="U1753" s="10">
        <f>YEAR(SalesDataTable[[#This Row],[Order Date]])</f>
        <v>2026</v>
      </c>
      <c r="V1753" s="9" t="str">
        <f>"Q"&amp;ROUNDUP(MONTH(SalesDataTable[[#This Row],[Order Date]])/3,0)</f>
        <v>Q3</v>
      </c>
      <c r="W1753" s="6">
        <f>MONTH(SalesDataTable[[#This Row],[Order Date]])</f>
        <v>8</v>
      </c>
      <c r="X1753" s="9" t="str">
        <f>TEXT(SalesDataTable[[#This Row],[Order Date]],"mmm")</f>
        <v>Aug</v>
      </c>
    </row>
    <row r="1754" spans="1:24" ht="15.5">
      <c r="A1754" s="3">
        <v>2188</v>
      </c>
      <c r="B1754" s="4">
        <v>46261</v>
      </c>
      <c r="C1754" s="12">
        <f>YEAR(SalesDataTable[[#This Row],[Order Date]])</f>
        <v>2026</v>
      </c>
      <c r="D1754" s="15" t="str">
        <f>"Q"&amp;ROUNDUP(MONTH(SalesDataTable[[#This Row],[Order Date]])/3,0)</f>
        <v>Q3</v>
      </c>
      <c r="E1754" s="12">
        <f>MONTH(SalesDataTable[[#This Row],[Order Date]])</f>
        <v>8</v>
      </c>
      <c r="F1754" s="12" t="str">
        <f>TEXT(SalesDataTable[[#This Row],[Order Date]], "mmm")</f>
        <v>Aug</v>
      </c>
      <c r="G1754" s="5" t="s">
        <v>6</v>
      </c>
      <c r="H1754" s="5" t="s">
        <v>27</v>
      </c>
      <c r="I1754" s="5" t="s">
        <v>2</v>
      </c>
      <c r="J1754" s="5" t="s">
        <v>13</v>
      </c>
      <c r="K1754" s="5" t="s">
        <v>23</v>
      </c>
      <c r="L1754" s="5" t="s">
        <v>40</v>
      </c>
      <c r="M1754" s="6">
        <v>1</v>
      </c>
      <c r="N1754" s="7">
        <v>83.23</v>
      </c>
      <c r="O1754" s="8">
        <v>0.1</v>
      </c>
      <c r="P1754" s="7">
        <v>40.229999999999997</v>
      </c>
      <c r="Q1754" s="7">
        <f t="shared" si="108"/>
        <v>74.907000000000011</v>
      </c>
      <c r="R1754" s="7">
        <f t="shared" si="109"/>
        <v>40.229999999999997</v>
      </c>
      <c r="S1754" s="7">
        <f t="shared" si="110"/>
        <v>34.677000000000014</v>
      </c>
      <c r="T1754" s="9">
        <f t="shared" si="111"/>
        <v>0.46293403820737727</v>
      </c>
      <c r="U1754" s="10">
        <f>YEAR(SalesDataTable[[#This Row],[Order Date]])</f>
        <v>2026</v>
      </c>
      <c r="V1754" s="9" t="str">
        <f>"Q"&amp;ROUNDUP(MONTH(SalesDataTable[[#This Row],[Order Date]])/3,0)</f>
        <v>Q3</v>
      </c>
      <c r="W1754" s="6">
        <f>MONTH(SalesDataTable[[#This Row],[Order Date]])</f>
        <v>8</v>
      </c>
      <c r="X1754" s="9" t="str">
        <f>TEXT(SalesDataTable[[#This Row],[Order Date]],"mmm")</f>
        <v>Aug</v>
      </c>
    </row>
    <row r="1755" spans="1:24" ht="15.5">
      <c r="A1755" s="3">
        <v>2574</v>
      </c>
      <c r="B1755" s="4">
        <v>46261</v>
      </c>
      <c r="C1755" s="12">
        <f>YEAR(SalesDataTable[[#This Row],[Order Date]])</f>
        <v>2026</v>
      </c>
      <c r="D1755" s="15" t="str">
        <f>"Q"&amp;ROUNDUP(MONTH(SalesDataTable[[#This Row],[Order Date]])/3,0)</f>
        <v>Q3</v>
      </c>
      <c r="E1755" s="12">
        <f>MONTH(SalesDataTable[[#This Row],[Order Date]])</f>
        <v>8</v>
      </c>
      <c r="F1755" s="12" t="str">
        <f>TEXT(SalesDataTable[[#This Row],[Order Date]], "mmm")</f>
        <v>Aug</v>
      </c>
      <c r="G1755" s="5" t="s">
        <v>0</v>
      </c>
      <c r="H1755" s="5" t="s">
        <v>36</v>
      </c>
      <c r="I1755" s="5" t="s">
        <v>19</v>
      </c>
      <c r="J1755" s="5" t="s">
        <v>13</v>
      </c>
      <c r="K1755" s="5" t="s">
        <v>4</v>
      </c>
      <c r="L1755" s="5" t="s">
        <v>30</v>
      </c>
      <c r="M1755" s="6">
        <v>1</v>
      </c>
      <c r="N1755" s="7">
        <v>104.33</v>
      </c>
      <c r="O1755" s="8">
        <v>0.1</v>
      </c>
      <c r="P1755" s="7">
        <v>49.86</v>
      </c>
      <c r="Q1755" s="7">
        <f t="shared" si="108"/>
        <v>93.897000000000006</v>
      </c>
      <c r="R1755" s="7">
        <f t="shared" si="109"/>
        <v>49.86</v>
      </c>
      <c r="S1755" s="7">
        <f t="shared" si="110"/>
        <v>44.037000000000006</v>
      </c>
      <c r="T1755" s="9">
        <f t="shared" si="111"/>
        <v>0.46899261957251032</v>
      </c>
      <c r="U1755" s="10">
        <f>YEAR(SalesDataTable[[#This Row],[Order Date]])</f>
        <v>2026</v>
      </c>
      <c r="V1755" s="9" t="str">
        <f>"Q"&amp;ROUNDUP(MONTH(SalesDataTable[[#This Row],[Order Date]])/3,0)</f>
        <v>Q3</v>
      </c>
      <c r="W1755" s="6">
        <f>MONTH(SalesDataTable[[#This Row],[Order Date]])</f>
        <v>8</v>
      </c>
      <c r="X1755" s="9" t="str">
        <f>TEXT(SalesDataTable[[#This Row],[Order Date]],"mmm")</f>
        <v>Aug</v>
      </c>
    </row>
    <row r="1756" spans="1:24" ht="15.5">
      <c r="A1756" s="3">
        <v>2942</v>
      </c>
      <c r="B1756" s="4">
        <v>46261</v>
      </c>
      <c r="C1756" s="12">
        <f>YEAR(SalesDataTable[[#This Row],[Order Date]])</f>
        <v>2026</v>
      </c>
      <c r="D1756" s="15" t="str">
        <f>"Q"&amp;ROUNDUP(MONTH(SalesDataTable[[#This Row],[Order Date]])/3,0)</f>
        <v>Q3</v>
      </c>
      <c r="E1756" s="12">
        <f>MONTH(SalesDataTable[[#This Row],[Order Date]])</f>
        <v>8</v>
      </c>
      <c r="F1756" s="12" t="str">
        <f>TEXT(SalesDataTable[[#This Row],[Order Date]], "mmm")</f>
        <v>Aug</v>
      </c>
      <c r="G1756" s="5" t="s">
        <v>6</v>
      </c>
      <c r="H1756" s="5" t="s">
        <v>27</v>
      </c>
      <c r="I1756" s="5" t="s">
        <v>2</v>
      </c>
      <c r="J1756" s="5" t="s">
        <v>13</v>
      </c>
      <c r="K1756" s="5" t="s">
        <v>9</v>
      </c>
      <c r="L1756" s="5" t="s">
        <v>37</v>
      </c>
      <c r="M1756" s="6">
        <v>1</v>
      </c>
      <c r="N1756" s="7">
        <v>156.94999999999999</v>
      </c>
      <c r="O1756" s="8">
        <v>0</v>
      </c>
      <c r="P1756" s="7">
        <v>80.41</v>
      </c>
      <c r="Q1756" s="7">
        <f t="shared" si="108"/>
        <v>156.94999999999999</v>
      </c>
      <c r="R1756" s="7">
        <f t="shared" si="109"/>
        <v>80.41</v>
      </c>
      <c r="S1756" s="7">
        <f t="shared" si="110"/>
        <v>76.539999999999992</v>
      </c>
      <c r="T1756" s="9">
        <f t="shared" si="111"/>
        <v>0.48767123287671232</v>
      </c>
      <c r="U1756" s="10">
        <f>YEAR(SalesDataTable[[#This Row],[Order Date]])</f>
        <v>2026</v>
      </c>
      <c r="V1756" s="9" t="str">
        <f>"Q"&amp;ROUNDUP(MONTH(SalesDataTable[[#This Row],[Order Date]])/3,0)</f>
        <v>Q3</v>
      </c>
      <c r="W1756" s="6">
        <f>MONTH(SalesDataTable[[#This Row],[Order Date]])</f>
        <v>8</v>
      </c>
      <c r="X1756" s="9" t="str">
        <f>TEXT(SalesDataTable[[#This Row],[Order Date]],"mmm")</f>
        <v>Aug</v>
      </c>
    </row>
    <row r="1757" spans="1:24" ht="15.5">
      <c r="A1757" s="3">
        <v>3211</v>
      </c>
      <c r="B1757" s="4">
        <v>46261</v>
      </c>
      <c r="C1757" s="12">
        <f>YEAR(SalesDataTable[[#This Row],[Order Date]])</f>
        <v>2026</v>
      </c>
      <c r="D1757" s="15" t="str">
        <f>"Q"&amp;ROUNDUP(MONTH(SalesDataTable[[#This Row],[Order Date]])/3,0)</f>
        <v>Q3</v>
      </c>
      <c r="E1757" s="12">
        <f>MONTH(SalesDataTable[[#This Row],[Order Date]])</f>
        <v>8</v>
      </c>
      <c r="F1757" s="12" t="str">
        <f>TEXT(SalesDataTable[[#This Row],[Order Date]], "mmm")</f>
        <v>Aug</v>
      </c>
      <c r="G1757" s="5" t="s">
        <v>6</v>
      </c>
      <c r="H1757" s="5" t="s">
        <v>49</v>
      </c>
      <c r="I1757" s="5" t="s">
        <v>19</v>
      </c>
      <c r="J1757" s="5" t="s">
        <v>16</v>
      </c>
      <c r="K1757" s="5" t="s">
        <v>4</v>
      </c>
      <c r="L1757" s="5" t="s">
        <v>26</v>
      </c>
      <c r="M1757" s="6">
        <v>3</v>
      </c>
      <c r="N1757" s="7">
        <v>41.33</v>
      </c>
      <c r="O1757" s="8">
        <v>0.05</v>
      </c>
      <c r="P1757" s="7">
        <v>17</v>
      </c>
      <c r="Q1757" s="7">
        <f t="shared" si="108"/>
        <v>117.79049999999999</v>
      </c>
      <c r="R1757" s="7">
        <f t="shared" si="109"/>
        <v>51</v>
      </c>
      <c r="S1757" s="7">
        <f t="shared" si="110"/>
        <v>66.790499999999994</v>
      </c>
      <c r="T1757" s="9">
        <f t="shared" si="111"/>
        <v>0.56702790123142355</v>
      </c>
      <c r="U1757" s="10">
        <f>YEAR(SalesDataTable[[#This Row],[Order Date]])</f>
        <v>2026</v>
      </c>
      <c r="V1757" s="9" t="str">
        <f>"Q"&amp;ROUNDUP(MONTH(SalesDataTable[[#This Row],[Order Date]])/3,0)</f>
        <v>Q3</v>
      </c>
      <c r="W1757" s="6">
        <f>MONTH(SalesDataTable[[#This Row],[Order Date]])</f>
        <v>8</v>
      </c>
      <c r="X1757" s="9" t="str">
        <f>TEXT(SalesDataTable[[#This Row],[Order Date]],"mmm")</f>
        <v>Aug</v>
      </c>
    </row>
    <row r="1758" spans="1:24" ht="15.5">
      <c r="A1758" s="3">
        <v>3306</v>
      </c>
      <c r="B1758" s="4">
        <v>46261</v>
      </c>
      <c r="C1758" s="12">
        <f>YEAR(SalesDataTable[[#This Row],[Order Date]])</f>
        <v>2026</v>
      </c>
      <c r="D1758" s="15" t="str">
        <f>"Q"&amp;ROUNDUP(MONTH(SalesDataTable[[#This Row],[Order Date]])/3,0)</f>
        <v>Q3</v>
      </c>
      <c r="E1758" s="12">
        <f>MONTH(SalesDataTable[[#This Row],[Order Date]])</f>
        <v>8</v>
      </c>
      <c r="F1758" s="12" t="str">
        <f>TEXT(SalesDataTable[[#This Row],[Order Date]], "mmm")</f>
        <v>Aug</v>
      </c>
      <c r="G1758" s="5" t="s">
        <v>0</v>
      </c>
      <c r="H1758" s="5" t="s">
        <v>50</v>
      </c>
      <c r="I1758" s="5" t="s">
        <v>2</v>
      </c>
      <c r="J1758" s="5" t="s">
        <v>16</v>
      </c>
      <c r="K1758" s="5" t="s">
        <v>14</v>
      </c>
      <c r="L1758" s="5" t="s">
        <v>15</v>
      </c>
      <c r="M1758" s="6">
        <v>1</v>
      </c>
      <c r="N1758" s="7">
        <v>35.590000000000003</v>
      </c>
      <c r="O1758" s="8">
        <v>0</v>
      </c>
      <c r="P1758" s="7">
        <v>13.66</v>
      </c>
      <c r="Q1758" s="7">
        <f t="shared" si="108"/>
        <v>35.590000000000003</v>
      </c>
      <c r="R1758" s="7">
        <f t="shared" si="109"/>
        <v>13.66</v>
      </c>
      <c r="S1758" s="7">
        <f t="shared" si="110"/>
        <v>21.930000000000003</v>
      </c>
      <c r="T1758" s="9">
        <f t="shared" si="111"/>
        <v>0.61618432143860635</v>
      </c>
      <c r="U1758" s="10">
        <f>YEAR(SalesDataTable[[#This Row],[Order Date]])</f>
        <v>2026</v>
      </c>
      <c r="V1758" s="9" t="str">
        <f>"Q"&amp;ROUNDUP(MONTH(SalesDataTable[[#This Row],[Order Date]])/3,0)</f>
        <v>Q3</v>
      </c>
      <c r="W1758" s="6">
        <f>MONTH(SalesDataTable[[#This Row],[Order Date]])</f>
        <v>8</v>
      </c>
      <c r="X1758" s="9" t="str">
        <f>TEXT(SalesDataTable[[#This Row],[Order Date]],"mmm")</f>
        <v>Aug</v>
      </c>
    </row>
    <row r="1759" spans="1:24" ht="15.5">
      <c r="A1759" s="3">
        <v>3837</v>
      </c>
      <c r="B1759" s="4">
        <v>46261</v>
      </c>
      <c r="C1759" s="12">
        <f>YEAR(SalesDataTable[[#This Row],[Order Date]])</f>
        <v>2026</v>
      </c>
      <c r="D1759" s="15" t="str">
        <f>"Q"&amp;ROUNDUP(MONTH(SalesDataTable[[#This Row],[Order Date]])/3,0)</f>
        <v>Q3</v>
      </c>
      <c r="E1759" s="12">
        <f>MONTH(SalesDataTable[[#This Row],[Order Date]])</f>
        <v>8</v>
      </c>
      <c r="F1759" s="12" t="str">
        <f>TEXT(SalesDataTable[[#This Row],[Order Date]], "mmm")</f>
        <v>Aug</v>
      </c>
      <c r="G1759" s="5" t="s">
        <v>20</v>
      </c>
      <c r="H1759" s="5" t="s">
        <v>33</v>
      </c>
      <c r="I1759" s="5" t="s">
        <v>2</v>
      </c>
      <c r="J1759" s="5" t="s">
        <v>3</v>
      </c>
      <c r="K1759" s="5" t="s">
        <v>23</v>
      </c>
      <c r="L1759" s="5" t="s">
        <v>24</v>
      </c>
      <c r="M1759" s="6">
        <v>2</v>
      </c>
      <c r="N1759" s="7">
        <v>335.87</v>
      </c>
      <c r="O1759" s="8">
        <v>0.1</v>
      </c>
      <c r="P1759" s="7">
        <v>196.54</v>
      </c>
      <c r="Q1759" s="7">
        <f t="shared" si="108"/>
        <v>604.56600000000003</v>
      </c>
      <c r="R1759" s="7">
        <f t="shared" si="109"/>
        <v>393.08</v>
      </c>
      <c r="S1759" s="7">
        <f t="shared" si="110"/>
        <v>211.48600000000005</v>
      </c>
      <c r="T1759" s="9">
        <f t="shared" si="111"/>
        <v>0.34981457773014035</v>
      </c>
      <c r="U1759" s="10">
        <f>YEAR(SalesDataTable[[#This Row],[Order Date]])</f>
        <v>2026</v>
      </c>
      <c r="V1759" s="9" t="str">
        <f>"Q"&amp;ROUNDUP(MONTH(SalesDataTable[[#This Row],[Order Date]])/3,0)</f>
        <v>Q3</v>
      </c>
      <c r="W1759" s="6">
        <f>MONTH(SalesDataTable[[#This Row],[Order Date]])</f>
        <v>8</v>
      </c>
      <c r="X1759" s="9" t="str">
        <f>TEXT(SalesDataTable[[#This Row],[Order Date]],"mmm")</f>
        <v>Aug</v>
      </c>
    </row>
    <row r="1760" spans="1:24" ht="15.5">
      <c r="A1760" s="3">
        <v>4169</v>
      </c>
      <c r="B1760" s="4">
        <v>46261</v>
      </c>
      <c r="C1760" s="12">
        <f>YEAR(SalesDataTable[[#This Row],[Order Date]])</f>
        <v>2026</v>
      </c>
      <c r="D1760" s="15" t="str">
        <f>"Q"&amp;ROUNDUP(MONTH(SalesDataTable[[#This Row],[Order Date]])/3,0)</f>
        <v>Q3</v>
      </c>
      <c r="E1760" s="12">
        <f>MONTH(SalesDataTable[[#This Row],[Order Date]])</f>
        <v>8</v>
      </c>
      <c r="F1760" s="12" t="str">
        <f>TEXT(SalesDataTable[[#This Row],[Order Date]], "mmm")</f>
        <v>Aug</v>
      </c>
      <c r="G1760" s="5" t="s">
        <v>20</v>
      </c>
      <c r="H1760" s="5" t="s">
        <v>47</v>
      </c>
      <c r="I1760" s="5" t="s">
        <v>2</v>
      </c>
      <c r="J1760" s="5" t="s">
        <v>13</v>
      </c>
      <c r="K1760" s="5" t="s">
        <v>34</v>
      </c>
      <c r="L1760" s="5" t="s">
        <v>45</v>
      </c>
      <c r="M1760" s="6">
        <v>1</v>
      </c>
      <c r="N1760" s="7">
        <v>50.7</v>
      </c>
      <c r="O1760" s="8">
        <v>0.05</v>
      </c>
      <c r="P1760" s="7">
        <v>21.65</v>
      </c>
      <c r="Q1760" s="7">
        <f t="shared" si="108"/>
        <v>48.164999999999999</v>
      </c>
      <c r="R1760" s="7">
        <f t="shared" si="109"/>
        <v>21.65</v>
      </c>
      <c r="S1760" s="7">
        <f t="shared" si="110"/>
        <v>26.515000000000001</v>
      </c>
      <c r="T1760" s="9">
        <f t="shared" si="111"/>
        <v>0.55050347762898377</v>
      </c>
      <c r="U1760" s="10">
        <f>YEAR(SalesDataTable[[#This Row],[Order Date]])</f>
        <v>2026</v>
      </c>
      <c r="V1760" s="9" t="str">
        <f>"Q"&amp;ROUNDUP(MONTH(SalesDataTable[[#This Row],[Order Date]])/3,0)</f>
        <v>Q3</v>
      </c>
      <c r="W1760" s="6">
        <f>MONTH(SalesDataTable[[#This Row],[Order Date]])</f>
        <v>8</v>
      </c>
      <c r="X1760" s="9" t="str">
        <f>TEXT(SalesDataTable[[#This Row],[Order Date]],"mmm")</f>
        <v>Aug</v>
      </c>
    </row>
    <row r="1761" spans="1:24" ht="15.5">
      <c r="A1761" s="3">
        <v>4452</v>
      </c>
      <c r="B1761" s="4">
        <v>46261</v>
      </c>
      <c r="C1761" s="12">
        <f>YEAR(SalesDataTable[[#This Row],[Order Date]])</f>
        <v>2026</v>
      </c>
      <c r="D1761" s="15" t="str">
        <f>"Q"&amp;ROUNDUP(MONTH(SalesDataTable[[#This Row],[Order Date]])/3,0)</f>
        <v>Q3</v>
      </c>
      <c r="E1761" s="12">
        <f>MONTH(SalesDataTable[[#This Row],[Order Date]])</f>
        <v>8</v>
      </c>
      <c r="F1761" s="12" t="str">
        <f>TEXT(SalesDataTable[[#This Row],[Order Date]], "mmm")</f>
        <v>Aug</v>
      </c>
      <c r="G1761" s="5" t="s">
        <v>11</v>
      </c>
      <c r="H1761" s="5" t="s">
        <v>12</v>
      </c>
      <c r="I1761" s="5" t="s">
        <v>28</v>
      </c>
      <c r="J1761" s="5" t="s">
        <v>13</v>
      </c>
      <c r="K1761" s="5" t="s">
        <v>9</v>
      </c>
      <c r="L1761" s="5" t="s">
        <v>37</v>
      </c>
      <c r="M1761" s="6">
        <v>3</v>
      </c>
      <c r="N1761" s="7">
        <v>152.76</v>
      </c>
      <c r="O1761" s="8">
        <v>0.1</v>
      </c>
      <c r="P1761" s="7">
        <v>77.36</v>
      </c>
      <c r="Q1761" s="7">
        <f t="shared" si="108"/>
        <v>412.452</v>
      </c>
      <c r="R1761" s="7">
        <f t="shared" si="109"/>
        <v>232.07999999999998</v>
      </c>
      <c r="S1761" s="7">
        <f t="shared" si="110"/>
        <v>180.37200000000001</v>
      </c>
      <c r="T1761" s="9">
        <f t="shared" si="111"/>
        <v>0.43731634226528182</v>
      </c>
      <c r="U1761" s="10">
        <f>YEAR(SalesDataTable[[#This Row],[Order Date]])</f>
        <v>2026</v>
      </c>
      <c r="V1761" s="9" t="str">
        <f>"Q"&amp;ROUNDUP(MONTH(SalesDataTable[[#This Row],[Order Date]])/3,0)</f>
        <v>Q3</v>
      </c>
      <c r="W1761" s="6">
        <f>MONTH(SalesDataTable[[#This Row],[Order Date]])</f>
        <v>8</v>
      </c>
      <c r="X1761" s="9" t="str">
        <f>TEXT(SalesDataTable[[#This Row],[Order Date]],"mmm")</f>
        <v>Aug</v>
      </c>
    </row>
    <row r="1762" spans="1:24" ht="15.5">
      <c r="A1762" s="3">
        <v>4740</v>
      </c>
      <c r="B1762" s="4">
        <v>46261</v>
      </c>
      <c r="C1762" s="12">
        <f>YEAR(SalesDataTable[[#This Row],[Order Date]])</f>
        <v>2026</v>
      </c>
      <c r="D1762" s="15" t="str">
        <f>"Q"&amp;ROUNDUP(MONTH(SalesDataTable[[#This Row],[Order Date]])/3,0)</f>
        <v>Q3</v>
      </c>
      <c r="E1762" s="12">
        <f>MONTH(SalesDataTable[[#This Row],[Order Date]])</f>
        <v>8</v>
      </c>
      <c r="F1762" s="12" t="str">
        <f>TEXT(SalesDataTable[[#This Row],[Order Date]], "mmm")</f>
        <v>Aug</v>
      </c>
      <c r="G1762" s="5" t="s">
        <v>0</v>
      </c>
      <c r="H1762" s="5" t="s">
        <v>50</v>
      </c>
      <c r="I1762" s="5" t="s">
        <v>8</v>
      </c>
      <c r="J1762" s="5" t="s">
        <v>3</v>
      </c>
      <c r="K1762" s="5" t="s">
        <v>9</v>
      </c>
      <c r="L1762" s="5" t="s">
        <v>46</v>
      </c>
      <c r="M1762" s="6">
        <v>5</v>
      </c>
      <c r="N1762" s="7">
        <v>72.78</v>
      </c>
      <c r="O1762" s="8">
        <v>0.1</v>
      </c>
      <c r="P1762" s="7">
        <v>33.25</v>
      </c>
      <c r="Q1762" s="7">
        <f t="shared" si="108"/>
        <v>327.51</v>
      </c>
      <c r="R1762" s="7">
        <f t="shared" si="109"/>
        <v>166.25</v>
      </c>
      <c r="S1762" s="7">
        <f t="shared" si="110"/>
        <v>161.26</v>
      </c>
      <c r="T1762" s="9">
        <f t="shared" si="111"/>
        <v>0.49238191200268694</v>
      </c>
      <c r="U1762" s="10">
        <f>YEAR(SalesDataTable[[#This Row],[Order Date]])</f>
        <v>2026</v>
      </c>
      <c r="V1762" s="9" t="str">
        <f>"Q"&amp;ROUNDUP(MONTH(SalesDataTable[[#This Row],[Order Date]])/3,0)</f>
        <v>Q3</v>
      </c>
      <c r="W1762" s="6">
        <f>MONTH(SalesDataTable[[#This Row],[Order Date]])</f>
        <v>8</v>
      </c>
      <c r="X1762" s="9" t="str">
        <f>TEXT(SalesDataTable[[#This Row],[Order Date]],"mmm")</f>
        <v>Aug</v>
      </c>
    </row>
    <row r="1763" spans="1:24" ht="15.5">
      <c r="A1763" s="3">
        <v>5000</v>
      </c>
      <c r="B1763" s="4">
        <v>46261</v>
      </c>
      <c r="C1763" s="12">
        <f>YEAR(SalesDataTable[[#This Row],[Order Date]])</f>
        <v>2026</v>
      </c>
      <c r="D1763" s="15" t="str">
        <f>"Q"&amp;ROUNDUP(MONTH(SalesDataTable[[#This Row],[Order Date]])/3,0)</f>
        <v>Q3</v>
      </c>
      <c r="E1763" s="12">
        <f>MONTH(SalesDataTable[[#This Row],[Order Date]])</f>
        <v>8</v>
      </c>
      <c r="F1763" s="12" t="str">
        <f>TEXT(SalesDataTable[[#This Row],[Order Date]], "mmm")</f>
        <v>Aug</v>
      </c>
      <c r="G1763" s="5" t="s">
        <v>6</v>
      </c>
      <c r="H1763" s="5" t="s">
        <v>43</v>
      </c>
      <c r="I1763" s="5" t="s">
        <v>28</v>
      </c>
      <c r="J1763" s="5" t="s">
        <v>13</v>
      </c>
      <c r="K1763" s="5" t="s">
        <v>14</v>
      </c>
      <c r="L1763" s="5" t="s">
        <v>15</v>
      </c>
      <c r="M1763" s="6">
        <v>2</v>
      </c>
      <c r="N1763" s="7">
        <v>37</v>
      </c>
      <c r="O1763" s="8">
        <v>0</v>
      </c>
      <c r="P1763" s="7">
        <v>13.83</v>
      </c>
      <c r="Q1763" s="7">
        <f t="shared" si="108"/>
        <v>74</v>
      </c>
      <c r="R1763" s="7">
        <f t="shared" si="109"/>
        <v>27.66</v>
      </c>
      <c r="S1763" s="7">
        <f t="shared" si="110"/>
        <v>46.34</v>
      </c>
      <c r="T1763" s="9">
        <f t="shared" si="111"/>
        <v>0.62621621621621626</v>
      </c>
      <c r="U1763" s="10">
        <f>YEAR(SalesDataTable[[#This Row],[Order Date]])</f>
        <v>2026</v>
      </c>
      <c r="V1763" s="9" t="str">
        <f>"Q"&amp;ROUNDUP(MONTH(SalesDataTable[[#This Row],[Order Date]])/3,0)</f>
        <v>Q3</v>
      </c>
      <c r="W1763" s="6">
        <f>MONTH(SalesDataTable[[#This Row],[Order Date]])</f>
        <v>8</v>
      </c>
      <c r="X1763" s="9" t="str">
        <f>TEXT(SalesDataTable[[#This Row],[Order Date]],"mmm")</f>
        <v>Aug</v>
      </c>
    </row>
    <row r="1764" spans="1:24" ht="15.5">
      <c r="A1764" s="3">
        <v>5058</v>
      </c>
      <c r="B1764" s="4">
        <v>46261</v>
      </c>
      <c r="C1764" s="12">
        <f>YEAR(SalesDataTable[[#This Row],[Order Date]])</f>
        <v>2026</v>
      </c>
      <c r="D1764" s="15" t="str">
        <f>"Q"&amp;ROUNDUP(MONTH(SalesDataTable[[#This Row],[Order Date]])/3,0)</f>
        <v>Q3</v>
      </c>
      <c r="E1764" s="12">
        <f>MONTH(SalesDataTable[[#This Row],[Order Date]])</f>
        <v>8</v>
      </c>
      <c r="F1764" s="12" t="str">
        <f>TEXT(SalesDataTable[[#This Row],[Order Date]], "mmm")</f>
        <v>Aug</v>
      </c>
      <c r="G1764" s="5" t="s">
        <v>6</v>
      </c>
      <c r="H1764" s="5" t="s">
        <v>41</v>
      </c>
      <c r="I1764" s="5" t="s">
        <v>8</v>
      </c>
      <c r="J1764" s="5" t="s">
        <v>16</v>
      </c>
      <c r="K1764" s="5" t="s">
        <v>4</v>
      </c>
      <c r="L1764" s="5" t="s">
        <v>26</v>
      </c>
      <c r="M1764" s="6">
        <v>6</v>
      </c>
      <c r="N1764" s="7">
        <v>41.33</v>
      </c>
      <c r="O1764" s="8">
        <v>0.2</v>
      </c>
      <c r="P1764" s="7">
        <v>17.02</v>
      </c>
      <c r="Q1764" s="7">
        <f t="shared" si="108"/>
        <v>198.38400000000001</v>
      </c>
      <c r="R1764" s="7">
        <f t="shared" si="109"/>
        <v>102.12</v>
      </c>
      <c r="S1764" s="7">
        <f t="shared" si="110"/>
        <v>96.26400000000001</v>
      </c>
      <c r="T1764" s="9">
        <f t="shared" si="111"/>
        <v>0.48524074522138883</v>
      </c>
      <c r="U1764" s="10">
        <f>YEAR(SalesDataTable[[#This Row],[Order Date]])</f>
        <v>2026</v>
      </c>
      <c r="V1764" s="9" t="str">
        <f>"Q"&amp;ROUNDUP(MONTH(SalesDataTable[[#This Row],[Order Date]])/3,0)</f>
        <v>Q3</v>
      </c>
      <c r="W1764" s="6">
        <f>MONTH(SalesDataTable[[#This Row],[Order Date]])</f>
        <v>8</v>
      </c>
      <c r="X1764" s="9" t="str">
        <f>TEXT(SalesDataTable[[#This Row],[Order Date]],"mmm")</f>
        <v>Aug</v>
      </c>
    </row>
    <row r="1765" spans="1:24" ht="15.5">
      <c r="A1765" s="3">
        <v>496</v>
      </c>
      <c r="B1765" s="4">
        <v>46262</v>
      </c>
      <c r="C1765" s="12">
        <f>YEAR(SalesDataTable[[#This Row],[Order Date]])</f>
        <v>2026</v>
      </c>
      <c r="D1765" s="15" t="str">
        <f>"Q"&amp;ROUNDUP(MONTH(SalesDataTable[[#This Row],[Order Date]])/3,0)</f>
        <v>Q3</v>
      </c>
      <c r="E1765" s="12">
        <f>MONTH(SalesDataTable[[#This Row],[Order Date]])</f>
        <v>8</v>
      </c>
      <c r="F1765" s="12" t="str">
        <f>TEXT(SalesDataTable[[#This Row],[Order Date]], "mmm")</f>
        <v>Aug</v>
      </c>
      <c r="G1765" s="5" t="s">
        <v>0</v>
      </c>
      <c r="H1765" s="5" t="s">
        <v>50</v>
      </c>
      <c r="I1765" s="5" t="s">
        <v>19</v>
      </c>
      <c r="J1765" s="5" t="s">
        <v>3</v>
      </c>
      <c r="K1765" s="5" t="s">
        <v>34</v>
      </c>
      <c r="L1765" s="5" t="s">
        <v>42</v>
      </c>
      <c r="M1765" s="6">
        <v>1</v>
      </c>
      <c r="N1765" s="7">
        <v>37.020000000000003</v>
      </c>
      <c r="O1765" s="8">
        <v>0</v>
      </c>
      <c r="P1765" s="7">
        <v>13.64</v>
      </c>
      <c r="Q1765" s="7">
        <f t="shared" si="108"/>
        <v>37.020000000000003</v>
      </c>
      <c r="R1765" s="7">
        <f t="shared" si="109"/>
        <v>13.64</v>
      </c>
      <c r="S1765" s="7">
        <f t="shared" si="110"/>
        <v>23.380000000000003</v>
      </c>
      <c r="T1765" s="9">
        <f t="shared" si="111"/>
        <v>0.63155051323608857</v>
      </c>
      <c r="U1765" s="10">
        <f>YEAR(SalesDataTable[[#This Row],[Order Date]])</f>
        <v>2026</v>
      </c>
      <c r="V1765" s="9" t="str">
        <f>"Q"&amp;ROUNDUP(MONTH(SalesDataTable[[#This Row],[Order Date]])/3,0)</f>
        <v>Q3</v>
      </c>
      <c r="W1765" s="6">
        <f>MONTH(SalesDataTable[[#This Row],[Order Date]])</f>
        <v>8</v>
      </c>
      <c r="X1765" s="9" t="str">
        <f>TEXT(SalesDataTable[[#This Row],[Order Date]],"mmm")</f>
        <v>Aug</v>
      </c>
    </row>
    <row r="1766" spans="1:24" ht="15.5">
      <c r="A1766" s="3">
        <v>1343</v>
      </c>
      <c r="B1766" s="4">
        <v>46262</v>
      </c>
      <c r="C1766" s="12">
        <f>YEAR(SalesDataTable[[#This Row],[Order Date]])</f>
        <v>2026</v>
      </c>
      <c r="D1766" s="15" t="str">
        <f>"Q"&amp;ROUNDUP(MONTH(SalesDataTable[[#This Row],[Order Date]])/3,0)</f>
        <v>Q3</v>
      </c>
      <c r="E1766" s="12">
        <f>MONTH(SalesDataTable[[#This Row],[Order Date]])</f>
        <v>8</v>
      </c>
      <c r="F1766" s="12" t="str">
        <f>TEXT(SalesDataTable[[#This Row],[Order Date]], "mmm")</f>
        <v>Aug</v>
      </c>
      <c r="G1766" s="5" t="s">
        <v>20</v>
      </c>
      <c r="H1766" s="5" t="s">
        <v>33</v>
      </c>
      <c r="I1766" s="5" t="s">
        <v>2</v>
      </c>
      <c r="J1766" s="5" t="s">
        <v>13</v>
      </c>
      <c r="K1766" s="5" t="s">
        <v>23</v>
      </c>
      <c r="L1766" s="5" t="s">
        <v>40</v>
      </c>
      <c r="M1766" s="6">
        <v>1</v>
      </c>
      <c r="N1766" s="7">
        <v>81.06</v>
      </c>
      <c r="O1766" s="8">
        <v>0</v>
      </c>
      <c r="P1766" s="7">
        <v>38.43</v>
      </c>
      <c r="Q1766" s="7">
        <f t="shared" si="108"/>
        <v>81.06</v>
      </c>
      <c r="R1766" s="7">
        <f t="shared" si="109"/>
        <v>38.43</v>
      </c>
      <c r="S1766" s="7">
        <f t="shared" si="110"/>
        <v>42.63</v>
      </c>
      <c r="T1766" s="9">
        <f t="shared" si="111"/>
        <v>0.52590673575129532</v>
      </c>
      <c r="U1766" s="10">
        <f>YEAR(SalesDataTable[[#This Row],[Order Date]])</f>
        <v>2026</v>
      </c>
      <c r="V1766" s="9" t="str">
        <f>"Q"&amp;ROUNDUP(MONTH(SalesDataTable[[#This Row],[Order Date]])/3,0)</f>
        <v>Q3</v>
      </c>
      <c r="W1766" s="6">
        <f>MONTH(SalesDataTable[[#This Row],[Order Date]])</f>
        <v>8</v>
      </c>
      <c r="X1766" s="9" t="str">
        <f>TEXT(SalesDataTable[[#This Row],[Order Date]],"mmm")</f>
        <v>Aug</v>
      </c>
    </row>
    <row r="1767" spans="1:24" ht="15.5">
      <c r="A1767" s="3">
        <v>1455</v>
      </c>
      <c r="B1767" s="4">
        <v>46262</v>
      </c>
      <c r="C1767" s="12">
        <f>YEAR(SalesDataTable[[#This Row],[Order Date]])</f>
        <v>2026</v>
      </c>
      <c r="D1767" s="15" t="str">
        <f>"Q"&amp;ROUNDUP(MONTH(SalesDataTable[[#This Row],[Order Date]])/3,0)</f>
        <v>Q3</v>
      </c>
      <c r="E1767" s="12">
        <f>MONTH(SalesDataTable[[#This Row],[Order Date]])</f>
        <v>8</v>
      </c>
      <c r="F1767" s="12" t="str">
        <f>TEXT(SalesDataTable[[#This Row],[Order Date]], "mmm")</f>
        <v>Aug</v>
      </c>
      <c r="G1767" s="5" t="s">
        <v>11</v>
      </c>
      <c r="H1767" s="5" t="s">
        <v>12</v>
      </c>
      <c r="I1767" s="5" t="s">
        <v>2</v>
      </c>
      <c r="J1767" s="5" t="s">
        <v>13</v>
      </c>
      <c r="K1767" s="5" t="s">
        <v>4</v>
      </c>
      <c r="L1767" s="5" t="s">
        <v>22</v>
      </c>
      <c r="M1767" s="6">
        <v>2</v>
      </c>
      <c r="N1767" s="7">
        <v>51.91</v>
      </c>
      <c r="O1767" s="8">
        <v>0</v>
      </c>
      <c r="P1767" s="7">
        <v>21.94</v>
      </c>
      <c r="Q1767" s="7">
        <f t="shared" si="108"/>
        <v>103.82</v>
      </c>
      <c r="R1767" s="7">
        <f t="shared" si="109"/>
        <v>43.88</v>
      </c>
      <c r="S1767" s="7">
        <f t="shared" si="110"/>
        <v>59.939999999999991</v>
      </c>
      <c r="T1767" s="9">
        <f t="shared" si="111"/>
        <v>0.57734540550953573</v>
      </c>
      <c r="U1767" s="10">
        <f>YEAR(SalesDataTable[[#This Row],[Order Date]])</f>
        <v>2026</v>
      </c>
      <c r="V1767" s="9" t="str">
        <f>"Q"&amp;ROUNDUP(MONTH(SalesDataTable[[#This Row],[Order Date]])/3,0)</f>
        <v>Q3</v>
      </c>
      <c r="W1767" s="6">
        <f>MONTH(SalesDataTable[[#This Row],[Order Date]])</f>
        <v>8</v>
      </c>
      <c r="X1767" s="9" t="str">
        <f>TEXT(SalesDataTable[[#This Row],[Order Date]],"mmm")</f>
        <v>Aug</v>
      </c>
    </row>
    <row r="1768" spans="1:24" ht="15.5">
      <c r="A1768" s="3">
        <v>1632</v>
      </c>
      <c r="B1768" s="4">
        <v>46262</v>
      </c>
      <c r="C1768" s="12">
        <f>YEAR(SalesDataTable[[#This Row],[Order Date]])</f>
        <v>2026</v>
      </c>
      <c r="D1768" s="15" t="str">
        <f>"Q"&amp;ROUNDUP(MONTH(SalesDataTable[[#This Row],[Order Date]])/3,0)</f>
        <v>Q3</v>
      </c>
      <c r="E1768" s="12">
        <f>MONTH(SalesDataTable[[#This Row],[Order Date]])</f>
        <v>8</v>
      </c>
      <c r="F1768" s="12" t="str">
        <f>TEXT(SalesDataTable[[#This Row],[Order Date]], "mmm")</f>
        <v>Aug</v>
      </c>
      <c r="G1768" s="5" t="s">
        <v>20</v>
      </c>
      <c r="H1768" s="5" t="s">
        <v>31</v>
      </c>
      <c r="I1768" s="5" t="s">
        <v>28</v>
      </c>
      <c r="J1768" s="5" t="s">
        <v>13</v>
      </c>
      <c r="K1768" s="5" t="s">
        <v>14</v>
      </c>
      <c r="L1768" s="5" t="s">
        <v>15</v>
      </c>
      <c r="M1768" s="6">
        <v>1</v>
      </c>
      <c r="N1768" s="7">
        <v>35.700000000000003</v>
      </c>
      <c r="O1768" s="8">
        <v>0.05</v>
      </c>
      <c r="P1768" s="7">
        <v>13.45</v>
      </c>
      <c r="Q1768" s="7">
        <f t="shared" si="108"/>
        <v>33.914999999999999</v>
      </c>
      <c r="R1768" s="7">
        <f t="shared" si="109"/>
        <v>13.45</v>
      </c>
      <c r="S1768" s="7">
        <f t="shared" si="110"/>
        <v>20.465</v>
      </c>
      <c r="T1768" s="9">
        <f t="shared" si="111"/>
        <v>0.60342031549461894</v>
      </c>
      <c r="U1768" s="10">
        <f>YEAR(SalesDataTable[[#This Row],[Order Date]])</f>
        <v>2026</v>
      </c>
      <c r="V1768" s="9" t="str">
        <f>"Q"&amp;ROUNDUP(MONTH(SalesDataTable[[#This Row],[Order Date]])/3,0)</f>
        <v>Q3</v>
      </c>
      <c r="W1768" s="6">
        <f>MONTH(SalesDataTable[[#This Row],[Order Date]])</f>
        <v>8</v>
      </c>
      <c r="X1768" s="9" t="str">
        <f>TEXT(SalesDataTable[[#This Row],[Order Date]],"mmm")</f>
        <v>Aug</v>
      </c>
    </row>
    <row r="1769" spans="1:24" ht="15.5">
      <c r="A1769" s="3">
        <v>1817</v>
      </c>
      <c r="B1769" s="4">
        <v>46262</v>
      </c>
      <c r="C1769" s="12">
        <f>YEAR(SalesDataTable[[#This Row],[Order Date]])</f>
        <v>2026</v>
      </c>
      <c r="D1769" s="15" t="str">
        <f>"Q"&amp;ROUNDUP(MONTH(SalesDataTable[[#This Row],[Order Date]])/3,0)</f>
        <v>Q3</v>
      </c>
      <c r="E1769" s="12">
        <f>MONTH(SalesDataTable[[#This Row],[Order Date]])</f>
        <v>8</v>
      </c>
      <c r="F1769" s="12" t="str">
        <f>TEXT(SalesDataTable[[#This Row],[Order Date]], "mmm")</f>
        <v>Aug</v>
      </c>
      <c r="G1769" s="5" t="s">
        <v>0</v>
      </c>
      <c r="H1769" s="5" t="s">
        <v>36</v>
      </c>
      <c r="I1769" s="5" t="s">
        <v>19</v>
      </c>
      <c r="J1769" s="5" t="s">
        <v>13</v>
      </c>
      <c r="K1769" s="5" t="s">
        <v>34</v>
      </c>
      <c r="L1769" s="5" t="s">
        <v>42</v>
      </c>
      <c r="M1769" s="6">
        <v>1</v>
      </c>
      <c r="N1769" s="7">
        <v>36.590000000000003</v>
      </c>
      <c r="O1769" s="8">
        <v>0.05</v>
      </c>
      <c r="P1769" s="7">
        <v>14.15</v>
      </c>
      <c r="Q1769" s="7">
        <f t="shared" si="108"/>
        <v>34.7605</v>
      </c>
      <c r="R1769" s="7">
        <f t="shared" si="109"/>
        <v>14.15</v>
      </c>
      <c r="S1769" s="7">
        <f t="shared" si="110"/>
        <v>20.610500000000002</v>
      </c>
      <c r="T1769" s="9">
        <f t="shared" si="111"/>
        <v>0.59292875534011313</v>
      </c>
      <c r="U1769" s="10">
        <f>YEAR(SalesDataTable[[#This Row],[Order Date]])</f>
        <v>2026</v>
      </c>
      <c r="V1769" s="9" t="str">
        <f>"Q"&amp;ROUNDUP(MONTH(SalesDataTable[[#This Row],[Order Date]])/3,0)</f>
        <v>Q3</v>
      </c>
      <c r="W1769" s="6">
        <f>MONTH(SalesDataTable[[#This Row],[Order Date]])</f>
        <v>8</v>
      </c>
      <c r="X1769" s="9" t="str">
        <f>TEXT(SalesDataTable[[#This Row],[Order Date]],"mmm")</f>
        <v>Aug</v>
      </c>
    </row>
    <row r="1770" spans="1:24" ht="15.5">
      <c r="A1770" s="3">
        <v>2993</v>
      </c>
      <c r="B1770" s="4">
        <v>46262</v>
      </c>
      <c r="C1770" s="12">
        <f>YEAR(SalesDataTable[[#This Row],[Order Date]])</f>
        <v>2026</v>
      </c>
      <c r="D1770" s="15" t="str">
        <f>"Q"&amp;ROUNDUP(MONTH(SalesDataTable[[#This Row],[Order Date]])/3,0)</f>
        <v>Q3</v>
      </c>
      <c r="E1770" s="12">
        <f>MONTH(SalesDataTable[[#This Row],[Order Date]])</f>
        <v>8</v>
      </c>
      <c r="F1770" s="12" t="str">
        <f>TEXT(SalesDataTable[[#This Row],[Order Date]], "mmm")</f>
        <v>Aug</v>
      </c>
      <c r="G1770" s="5" t="s">
        <v>6</v>
      </c>
      <c r="H1770" s="5" t="s">
        <v>43</v>
      </c>
      <c r="I1770" s="5" t="s">
        <v>8</v>
      </c>
      <c r="J1770" s="5" t="s">
        <v>16</v>
      </c>
      <c r="K1770" s="5" t="s">
        <v>14</v>
      </c>
      <c r="L1770" s="5" t="s">
        <v>15</v>
      </c>
      <c r="M1770" s="6">
        <v>3</v>
      </c>
      <c r="N1770" s="7">
        <v>35.520000000000003</v>
      </c>
      <c r="O1770" s="8">
        <v>0.1</v>
      </c>
      <c r="P1770" s="7">
        <v>13.78</v>
      </c>
      <c r="Q1770" s="7">
        <f t="shared" si="108"/>
        <v>95.904000000000011</v>
      </c>
      <c r="R1770" s="7">
        <f t="shared" si="109"/>
        <v>41.339999999999996</v>
      </c>
      <c r="S1770" s="7">
        <f t="shared" si="110"/>
        <v>54.564000000000014</v>
      </c>
      <c r="T1770" s="9">
        <f t="shared" si="111"/>
        <v>0.56894394394394399</v>
      </c>
      <c r="U1770" s="10">
        <f>YEAR(SalesDataTable[[#This Row],[Order Date]])</f>
        <v>2026</v>
      </c>
      <c r="V1770" s="9" t="str">
        <f>"Q"&amp;ROUNDUP(MONTH(SalesDataTable[[#This Row],[Order Date]])/3,0)</f>
        <v>Q3</v>
      </c>
      <c r="W1770" s="6">
        <f>MONTH(SalesDataTable[[#This Row],[Order Date]])</f>
        <v>8</v>
      </c>
      <c r="X1770" s="9" t="str">
        <f>TEXT(SalesDataTable[[#This Row],[Order Date]],"mmm")</f>
        <v>Aug</v>
      </c>
    </row>
    <row r="1771" spans="1:24" ht="15.5">
      <c r="A1771" s="3">
        <v>4676</v>
      </c>
      <c r="B1771" s="4">
        <v>46262</v>
      </c>
      <c r="C1771" s="12">
        <f>YEAR(SalesDataTable[[#This Row],[Order Date]])</f>
        <v>2026</v>
      </c>
      <c r="D1771" s="15" t="str">
        <f>"Q"&amp;ROUNDUP(MONTH(SalesDataTable[[#This Row],[Order Date]])/3,0)</f>
        <v>Q3</v>
      </c>
      <c r="E1771" s="12">
        <f>MONTH(SalesDataTable[[#This Row],[Order Date]])</f>
        <v>8</v>
      </c>
      <c r="F1771" s="12" t="str">
        <f>TEXT(SalesDataTable[[#This Row],[Order Date]], "mmm")</f>
        <v>Aug</v>
      </c>
      <c r="G1771" s="5" t="s">
        <v>20</v>
      </c>
      <c r="H1771" s="5" t="s">
        <v>47</v>
      </c>
      <c r="I1771" s="5" t="s">
        <v>19</v>
      </c>
      <c r="J1771" s="5" t="s">
        <v>13</v>
      </c>
      <c r="K1771" s="5" t="s">
        <v>4</v>
      </c>
      <c r="L1771" s="5" t="s">
        <v>5</v>
      </c>
      <c r="M1771" s="6">
        <v>2</v>
      </c>
      <c r="N1771" s="7">
        <v>81.88</v>
      </c>
      <c r="O1771" s="8">
        <v>0.1</v>
      </c>
      <c r="P1771" s="7">
        <v>42.87</v>
      </c>
      <c r="Q1771" s="7">
        <f t="shared" si="108"/>
        <v>147.38399999999999</v>
      </c>
      <c r="R1771" s="7">
        <f t="shared" si="109"/>
        <v>85.74</v>
      </c>
      <c r="S1771" s="7">
        <f t="shared" si="110"/>
        <v>61.643999999999991</v>
      </c>
      <c r="T1771" s="9">
        <f t="shared" si="111"/>
        <v>0.41825435596808336</v>
      </c>
      <c r="U1771" s="10">
        <f>YEAR(SalesDataTable[[#This Row],[Order Date]])</f>
        <v>2026</v>
      </c>
      <c r="V1771" s="9" t="str">
        <f>"Q"&amp;ROUNDUP(MONTH(SalesDataTable[[#This Row],[Order Date]])/3,0)</f>
        <v>Q3</v>
      </c>
      <c r="W1771" s="6">
        <f>MONTH(SalesDataTable[[#This Row],[Order Date]])</f>
        <v>8</v>
      </c>
      <c r="X1771" s="9" t="str">
        <f>TEXT(SalesDataTable[[#This Row],[Order Date]],"mmm")</f>
        <v>Aug</v>
      </c>
    </row>
    <row r="1772" spans="1:24" ht="15.5">
      <c r="A1772" s="3">
        <v>5105</v>
      </c>
      <c r="B1772" s="4">
        <v>46262</v>
      </c>
      <c r="C1772" s="12">
        <f>YEAR(SalesDataTable[[#This Row],[Order Date]])</f>
        <v>2026</v>
      </c>
      <c r="D1772" s="15" t="str">
        <f>"Q"&amp;ROUNDUP(MONTH(SalesDataTable[[#This Row],[Order Date]])/3,0)</f>
        <v>Q3</v>
      </c>
      <c r="E1772" s="12">
        <f>MONTH(SalesDataTable[[#This Row],[Order Date]])</f>
        <v>8</v>
      </c>
      <c r="F1772" s="12" t="str">
        <f>TEXT(SalesDataTable[[#This Row],[Order Date]], "mmm")</f>
        <v>Aug</v>
      </c>
      <c r="G1772" s="5" t="s">
        <v>20</v>
      </c>
      <c r="H1772" s="5" t="s">
        <v>31</v>
      </c>
      <c r="I1772" s="5" t="s">
        <v>2</v>
      </c>
      <c r="J1772" s="5" t="s">
        <v>16</v>
      </c>
      <c r="K1772" s="5" t="s">
        <v>14</v>
      </c>
      <c r="L1772" s="5" t="s">
        <v>32</v>
      </c>
      <c r="M1772" s="6">
        <v>4</v>
      </c>
      <c r="N1772" s="7">
        <v>46.54</v>
      </c>
      <c r="O1772" s="8">
        <v>0</v>
      </c>
      <c r="P1772" s="7">
        <v>18.86</v>
      </c>
      <c r="Q1772" s="7">
        <f t="shared" si="108"/>
        <v>186.16</v>
      </c>
      <c r="R1772" s="7">
        <f t="shared" si="109"/>
        <v>75.44</v>
      </c>
      <c r="S1772" s="7">
        <f t="shared" si="110"/>
        <v>110.72</v>
      </c>
      <c r="T1772" s="9">
        <f t="shared" si="111"/>
        <v>0.5947571981091534</v>
      </c>
      <c r="U1772" s="10">
        <f>YEAR(SalesDataTable[[#This Row],[Order Date]])</f>
        <v>2026</v>
      </c>
      <c r="V1772" s="9" t="str">
        <f>"Q"&amp;ROUNDUP(MONTH(SalesDataTable[[#This Row],[Order Date]])/3,0)</f>
        <v>Q3</v>
      </c>
      <c r="W1772" s="6">
        <f>MONTH(SalesDataTable[[#This Row],[Order Date]])</f>
        <v>8</v>
      </c>
      <c r="X1772" s="9" t="str">
        <f>TEXT(SalesDataTable[[#This Row],[Order Date]],"mmm")</f>
        <v>Aug</v>
      </c>
    </row>
    <row r="1773" spans="1:24" ht="15.5">
      <c r="A1773" s="3">
        <v>223</v>
      </c>
      <c r="B1773" s="4">
        <v>46263</v>
      </c>
      <c r="C1773" s="12">
        <f>YEAR(SalesDataTable[[#This Row],[Order Date]])</f>
        <v>2026</v>
      </c>
      <c r="D1773" s="15" t="str">
        <f>"Q"&amp;ROUNDUP(MONTH(SalesDataTable[[#This Row],[Order Date]])/3,0)</f>
        <v>Q3</v>
      </c>
      <c r="E1773" s="12">
        <f>MONTH(SalesDataTable[[#This Row],[Order Date]])</f>
        <v>8</v>
      </c>
      <c r="F1773" s="12" t="str">
        <f>TEXT(SalesDataTable[[#This Row],[Order Date]], "mmm")</f>
        <v>Aug</v>
      </c>
      <c r="G1773" s="5" t="s">
        <v>11</v>
      </c>
      <c r="H1773" s="5" t="s">
        <v>12</v>
      </c>
      <c r="I1773" s="5" t="s">
        <v>19</v>
      </c>
      <c r="J1773" s="5" t="s">
        <v>3</v>
      </c>
      <c r="K1773" s="5" t="s">
        <v>34</v>
      </c>
      <c r="L1773" s="5" t="s">
        <v>45</v>
      </c>
      <c r="M1773" s="6">
        <v>1</v>
      </c>
      <c r="N1773" s="7">
        <v>49.79</v>
      </c>
      <c r="O1773" s="8">
        <v>0</v>
      </c>
      <c r="P1773" s="7">
        <v>21.43</v>
      </c>
      <c r="Q1773" s="7">
        <f t="shared" si="108"/>
        <v>49.79</v>
      </c>
      <c r="R1773" s="7">
        <f t="shared" si="109"/>
        <v>21.43</v>
      </c>
      <c r="S1773" s="7">
        <f t="shared" si="110"/>
        <v>28.36</v>
      </c>
      <c r="T1773" s="9">
        <f t="shared" si="111"/>
        <v>0.56959228760795344</v>
      </c>
      <c r="U1773" s="10">
        <f>YEAR(SalesDataTable[[#This Row],[Order Date]])</f>
        <v>2026</v>
      </c>
      <c r="V1773" s="9" t="str">
        <f>"Q"&amp;ROUNDUP(MONTH(SalesDataTable[[#This Row],[Order Date]])/3,0)</f>
        <v>Q3</v>
      </c>
      <c r="W1773" s="6">
        <f>MONTH(SalesDataTable[[#This Row],[Order Date]])</f>
        <v>8</v>
      </c>
      <c r="X1773" s="9" t="str">
        <f>TEXT(SalesDataTable[[#This Row],[Order Date]],"mmm")</f>
        <v>Aug</v>
      </c>
    </row>
    <row r="1774" spans="1:24" ht="15.5">
      <c r="A1774" s="3">
        <v>1023</v>
      </c>
      <c r="B1774" s="4">
        <v>46263</v>
      </c>
      <c r="C1774" s="12">
        <f>YEAR(SalesDataTable[[#This Row],[Order Date]])</f>
        <v>2026</v>
      </c>
      <c r="D1774" s="15" t="str">
        <f>"Q"&amp;ROUNDUP(MONTH(SalesDataTable[[#This Row],[Order Date]])/3,0)</f>
        <v>Q3</v>
      </c>
      <c r="E1774" s="12">
        <f>MONTH(SalesDataTable[[#This Row],[Order Date]])</f>
        <v>8</v>
      </c>
      <c r="F1774" s="12" t="str">
        <f>TEXT(SalesDataTable[[#This Row],[Order Date]], "mmm")</f>
        <v>Aug</v>
      </c>
      <c r="G1774" s="5" t="s">
        <v>11</v>
      </c>
      <c r="H1774" s="5" t="s">
        <v>18</v>
      </c>
      <c r="I1774" s="5" t="s">
        <v>2</v>
      </c>
      <c r="J1774" s="5" t="s">
        <v>13</v>
      </c>
      <c r="K1774" s="5" t="s">
        <v>9</v>
      </c>
      <c r="L1774" s="5" t="s">
        <v>10</v>
      </c>
      <c r="M1774" s="6">
        <v>6</v>
      </c>
      <c r="N1774" s="7">
        <v>90.19</v>
      </c>
      <c r="O1774" s="8">
        <v>0</v>
      </c>
      <c r="P1774" s="7">
        <v>45.61</v>
      </c>
      <c r="Q1774" s="7">
        <f t="shared" si="108"/>
        <v>541.14</v>
      </c>
      <c r="R1774" s="7">
        <f t="shared" si="109"/>
        <v>273.65999999999997</v>
      </c>
      <c r="S1774" s="7">
        <f t="shared" si="110"/>
        <v>267.48</v>
      </c>
      <c r="T1774" s="9">
        <f t="shared" si="111"/>
        <v>0.4942898325756736</v>
      </c>
      <c r="U1774" s="10">
        <f>YEAR(SalesDataTable[[#This Row],[Order Date]])</f>
        <v>2026</v>
      </c>
      <c r="V1774" s="9" t="str">
        <f>"Q"&amp;ROUNDUP(MONTH(SalesDataTable[[#This Row],[Order Date]])/3,0)</f>
        <v>Q3</v>
      </c>
      <c r="W1774" s="6">
        <f>MONTH(SalesDataTable[[#This Row],[Order Date]])</f>
        <v>8</v>
      </c>
      <c r="X1774" s="9" t="str">
        <f>TEXT(SalesDataTable[[#This Row],[Order Date]],"mmm")</f>
        <v>Aug</v>
      </c>
    </row>
    <row r="1775" spans="1:24" ht="15.5">
      <c r="A1775" s="3">
        <v>1694</v>
      </c>
      <c r="B1775" s="4">
        <v>46263</v>
      </c>
      <c r="C1775" s="12">
        <f>YEAR(SalesDataTable[[#This Row],[Order Date]])</f>
        <v>2026</v>
      </c>
      <c r="D1775" s="15" t="str">
        <f>"Q"&amp;ROUNDUP(MONTH(SalesDataTable[[#This Row],[Order Date]])/3,0)</f>
        <v>Q3</v>
      </c>
      <c r="E1775" s="12">
        <f>MONTH(SalesDataTable[[#This Row],[Order Date]])</f>
        <v>8</v>
      </c>
      <c r="F1775" s="12" t="str">
        <f>TEXT(SalesDataTable[[#This Row],[Order Date]], "mmm")</f>
        <v>Aug</v>
      </c>
      <c r="G1775" s="5" t="s">
        <v>6</v>
      </c>
      <c r="H1775" s="5" t="s">
        <v>43</v>
      </c>
      <c r="I1775" s="5" t="s">
        <v>2</v>
      </c>
      <c r="J1775" s="5" t="s">
        <v>13</v>
      </c>
      <c r="K1775" s="5" t="s">
        <v>9</v>
      </c>
      <c r="L1775" s="5" t="s">
        <v>46</v>
      </c>
      <c r="M1775" s="6">
        <v>1</v>
      </c>
      <c r="N1775" s="7">
        <v>70.38</v>
      </c>
      <c r="O1775" s="8">
        <v>0.15</v>
      </c>
      <c r="P1775" s="7">
        <v>32.64</v>
      </c>
      <c r="Q1775" s="7">
        <f t="shared" si="108"/>
        <v>59.822999999999993</v>
      </c>
      <c r="R1775" s="7">
        <f t="shared" si="109"/>
        <v>32.64</v>
      </c>
      <c r="S1775" s="7">
        <f t="shared" si="110"/>
        <v>27.182999999999993</v>
      </c>
      <c r="T1775" s="9">
        <f t="shared" si="111"/>
        <v>0.45439045183290699</v>
      </c>
      <c r="U1775" s="10">
        <f>YEAR(SalesDataTable[[#This Row],[Order Date]])</f>
        <v>2026</v>
      </c>
      <c r="V1775" s="9" t="str">
        <f>"Q"&amp;ROUNDUP(MONTH(SalesDataTable[[#This Row],[Order Date]])/3,0)</f>
        <v>Q3</v>
      </c>
      <c r="W1775" s="6">
        <f>MONTH(SalesDataTable[[#This Row],[Order Date]])</f>
        <v>8</v>
      </c>
      <c r="X1775" s="9" t="str">
        <f>TEXT(SalesDataTable[[#This Row],[Order Date]],"mmm")</f>
        <v>Aug</v>
      </c>
    </row>
    <row r="1776" spans="1:24" ht="15.5">
      <c r="A1776" s="3">
        <v>2006</v>
      </c>
      <c r="B1776" s="4">
        <v>46263</v>
      </c>
      <c r="C1776" s="12">
        <f>YEAR(SalesDataTable[[#This Row],[Order Date]])</f>
        <v>2026</v>
      </c>
      <c r="D1776" s="15" t="str">
        <f>"Q"&amp;ROUNDUP(MONTH(SalesDataTable[[#This Row],[Order Date]])/3,0)</f>
        <v>Q3</v>
      </c>
      <c r="E1776" s="12">
        <f>MONTH(SalesDataTable[[#This Row],[Order Date]])</f>
        <v>8</v>
      </c>
      <c r="F1776" s="12" t="str">
        <f>TEXT(SalesDataTable[[#This Row],[Order Date]], "mmm")</f>
        <v>Aug</v>
      </c>
      <c r="G1776" s="5" t="s">
        <v>20</v>
      </c>
      <c r="H1776" s="5" t="s">
        <v>47</v>
      </c>
      <c r="I1776" s="5" t="s">
        <v>2</v>
      </c>
      <c r="J1776" s="5" t="s">
        <v>13</v>
      </c>
      <c r="K1776" s="5" t="s">
        <v>14</v>
      </c>
      <c r="L1776" s="5" t="s">
        <v>32</v>
      </c>
      <c r="M1776" s="6">
        <v>1</v>
      </c>
      <c r="N1776" s="7">
        <v>46.43</v>
      </c>
      <c r="O1776" s="8">
        <v>0</v>
      </c>
      <c r="P1776" s="7">
        <v>18.2</v>
      </c>
      <c r="Q1776" s="7">
        <f t="shared" si="108"/>
        <v>46.43</v>
      </c>
      <c r="R1776" s="7">
        <f t="shared" si="109"/>
        <v>18.2</v>
      </c>
      <c r="S1776" s="7">
        <f t="shared" si="110"/>
        <v>28.23</v>
      </c>
      <c r="T1776" s="9">
        <f t="shared" si="111"/>
        <v>0.60801206116734874</v>
      </c>
      <c r="U1776" s="10">
        <f>YEAR(SalesDataTable[[#This Row],[Order Date]])</f>
        <v>2026</v>
      </c>
      <c r="V1776" s="9" t="str">
        <f>"Q"&amp;ROUNDUP(MONTH(SalesDataTable[[#This Row],[Order Date]])/3,0)</f>
        <v>Q3</v>
      </c>
      <c r="W1776" s="6">
        <f>MONTH(SalesDataTable[[#This Row],[Order Date]])</f>
        <v>8</v>
      </c>
      <c r="X1776" s="9" t="str">
        <f>TEXT(SalesDataTable[[#This Row],[Order Date]],"mmm")</f>
        <v>Aug</v>
      </c>
    </row>
    <row r="1777" spans="1:24" ht="15.5">
      <c r="A1777" s="3">
        <v>3026</v>
      </c>
      <c r="B1777" s="4">
        <v>46263</v>
      </c>
      <c r="C1777" s="12">
        <f>YEAR(SalesDataTable[[#This Row],[Order Date]])</f>
        <v>2026</v>
      </c>
      <c r="D1777" s="15" t="str">
        <f>"Q"&amp;ROUNDUP(MONTH(SalesDataTable[[#This Row],[Order Date]])/3,0)</f>
        <v>Q3</v>
      </c>
      <c r="E1777" s="12">
        <f>MONTH(SalesDataTable[[#This Row],[Order Date]])</f>
        <v>8</v>
      </c>
      <c r="F1777" s="12" t="str">
        <f>TEXT(SalesDataTable[[#This Row],[Order Date]], "mmm")</f>
        <v>Aug</v>
      </c>
      <c r="G1777" s="5" t="s">
        <v>0</v>
      </c>
      <c r="H1777" s="5" t="s">
        <v>1</v>
      </c>
      <c r="I1777" s="5" t="s">
        <v>2</v>
      </c>
      <c r="J1777" s="5" t="s">
        <v>13</v>
      </c>
      <c r="K1777" s="5" t="s">
        <v>23</v>
      </c>
      <c r="L1777" s="5" t="s">
        <v>29</v>
      </c>
      <c r="M1777" s="6">
        <v>1</v>
      </c>
      <c r="N1777" s="7">
        <v>194.75</v>
      </c>
      <c r="O1777" s="8">
        <v>0.05</v>
      </c>
      <c r="P1777" s="7">
        <v>105.94</v>
      </c>
      <c r="Q1777" s="7">
        <f t="shared" si="108"/>
        <v>185.01249999999999</v>
      </c>
      <c r="R1777" s="7">
        <f t="shared" si="109"/>
        <v>105.94</v>
      </c>
      <c r="S1777" s="7">
        <f t="shared" si="110"/>
        <v>79.072499999999991</v>
      </c>
      <c r="T1777" s="9">
        <f t="shared" si="111"/>
        <v>0.42739004121343149</v>
      </c>
      <c r="U1777" s="10">
        <f>YEAR(SalesDataTable[[#This Row],[Order Date]])</f>
        <v>2026</v>
      </c>
      <c r="V1777" s="9" t="str">
        <f>"Q"&amp;ROUNDUP(MONTH(SalesDataTable[[#This Row],[Order Date]])/3,0)</f>
        <v>Q3</v>
      </c>
      <c r="W1777" s="6">
        <f>MONTH(SalesDataTable[[#This Row],[Order Date]])</f>
        <v>8</v>
      </c>
      <c r="X1777" s="9" t="str">
        <f>TEXT(SalesDataTable[[#This Row],[Order Date]],"mmm")</f>
        <v>Aug</v>
      </c>
    </row>
    <row r="1778" spans="1:24" ht="15.5">
      <c r="A1778" s="3">
        <v>3057</v>
      </c>
      <c r="B1778" s="4">
        <v>46263</v>
      </c>
      <c r="C1778" s="12">
        <f>YEAR(SalesDataTable[[#This Row],[Order Date]])</f>
        <v>2026</v>
      </c>
      <c r="D1778" s="15" t="str">
        <f>"Q"&amp;ROUNDUP(MONTH(SalesDataTable[[#This Row],[Order Date]])/3,0)</f>
        <v>Q3</v>
      </c>
      <c r="E1778" s="12">
        <f>MONTH(SalesDataTable[[#This Row],[Order Date]])</f>
        <v>8</v>
      </c>
      <c r="F1778" s="12" t="str">
        <f>TEXT(SalesDataTable[[#This Row],[Order Date]], "mmm")</f>
        <v>Aug</v>
      </c>
      <c r="G1778" s="5" t="s">
        <v>6</v>
      </c>
      <c r="H1778" s="5" t="s">
        <v>49</v>
      </c>
      <c r="I1778" s="5" t="s">
        <v>19</v>
      </c>
      <c r="J1778" s="5" t="s">
        <v>3</v>
      </c>
      <c r="K1778" s="5" t="s">
        <v>9</v>
      </c>
      <c r="L1778" s="5" t="s">
        <v>17</v>
      </c>
      <c r="M1778" s="6">
        <v>2</v>
      </c>
      <c r="N1778" s="7">
        <v>142.16</v>
      </c>
      <c r="O1778" s="8">
        <v>0</v>
      </c>
      <c r="P1778" s="7">
        <v>79.36</v>
      </c>
      <c r="Q1778" s="7">
        <f t="shared" si="108"/>
        <v>284.32</v>
      </c>
      <c r="R1778" s="7">
        <f t="shared" si="109"/>
        <v>158.72</v>
      </c>
      <c r="S1778" s="7">
        <f t="shared" si="110"/>
        <v>125.6</v>
      </c>
      <c r="T1778" s="9">
        <f t="shared" si="111"/>
        <v>0.44175576814856499</v>
      </c>
      <c r="U1778" s="10">
        <f>YEAR(SalesDataTable[[#This Row],[Order Date]])</f>
        <v>2026</v>
      </c>
      <c r="V1778" s="9" t="str">
        <f>"Q"&amp;ROUNDUP(MONTH(SalesDataTable[[#This Row],[Order Date]])/3,0)</f>
        <v>Q3</v>
      </c>
      <c r="W1778" s="6">
        <f>MONTH(SalesDataTable[[#This Row],[Order Date]])</f>
        <v>8</v>
      </c>
      <c r="X1778" s="9" t="str">
        <f>TEXT(SalesDataTable[[#This Row],[Order Date]],"mmm")</f>
        <v>Aug</v>
      </c>
    </row>
    <row r="1779" spans="1:24" ht="15.5">
      <c r="A1779" s="3">
        <v>3112</v>
      </c>
      <c r="B1779" s="4">
        <v>46263</v>
      </c>
      <c r="C1779" s="12">
        <f>YEAR(SalesDataTable[[#This Row],[Order Date]])</f>
        <v>2026</v>
      </c>
      <c r="D1779" s="15" t="str">
        <f>"Q"&amp;ROUNDUP(MONTH(SalesDataTable[[#This Row],[Order Date]])/3,0)</f>
        <v>Q3</v>
      </c>
      <c r="E1779" s="12">
        <f>MONTH(SalesDataTable[[#This Row],[Order Date]])</f>
        <v>8</v>
      </c>
      <c r="F1779" s="12" t="str">
        <f>TEXT(SalesDataTable[[#This Row],[Order Date]], "mmm")</f>
        <v>Aug</v>
      </c>
      <c r="G1779" s="5" t="s">
        <v>20</v>
      </c>
      <c r="H1779" s="5" t="s">
        <v>33</v>
      </c>
      <c r="I1779" s="5" t="s">
        <v>2</v>
      </c>
      <c r="J1779" s="5" t="s">
        <v>16</v>
      </c>
      <c r="K1779" s="5" t="s">
        <v>14</v>
      </c>
      <c r="L1779" s="5" t="s">
        <v>32</v>
      </c>
      <c r="M1779" s="6">
        <v>2</v>
      </c>
      <c r="N1779" s="7">
        <v>47.69</v>
      </c>
      <c r="O1779" s="8">
        <v>0.05</v>
      </c>
      <c r="P1779" s="7">
        <v>18.8</v>
      </c>
      <c r="Q1779" s="7">
        <f t="shared" si="108"/>
        <v>90.61099999999999</v>
      </c>
      <c r="R1779" s="7">
        <f t="shared" si="109"/>
        <v>37.6</v>
      </c>
      <c r="S1779" s="7">
        <f t="shared" si="110"/>
        <v>53.010999999999989</v>
      </c>
      <c r="T1779" s="9">
        <f t="shared" si="111"/>
        <v>0.58503934400900548</v>
      </c>
      <c r="U1779" s="10">
        <f>YEAR(SalesDataTable[[#This Row],[Order Date]])</f>
        <v>2026</v>
      </c>
      <c r="V1779" s="9" t="str">
        <f>"Q"&amp;ROUNDUP(MONTH(SalesDataTable[[#This Row],[Order Date]])/3,0)</f>
        <v>Q3</v>
      </c>
      <c r="W1779" s="6">
        <f>MONTH(SalesDataTable[[#This Row],[Order Date]])</f>
        <v>8</v>
      </c>
      <c r="X1779" s="9" t="str">
        <f>TEXT(SalesDataTable[[#This Row],[Order Date]],"mmm")</f>
        <v>Aug</v>
      </c>
    </row>
    <row r="1780" spans="1:24" ht="15.5">
      <c r="A1780" s="3">
        <v>3137</v>
      </c>
      <c r="B1780" s="4">
        <v>46263</v>
      </c>
      <c r="C1780" s="12">
        <f>YEAR(SalesDataTable[[#This Row],[Order Date]])</f>
        <v>2026</v>
      </c>
      <c r="D1780" s="15" t="str">
        <f>"Q"&amp;ROUNDUP(MONTH(SalesDataTable[[#This Row],[Order Date]])/3,0)</f>
        <v>Q3</v>
      </c>
      <c r="E1780" s="12">
        <f>MONTH(SalesDataTable[[#This Row],[Order Date]])</f>
        <v>8</v>
      </c>
      <c r="F1780" s="12" t="str">
        <f>TEXT(SalesDataTable[[#This Row],[Order Date]], "mmm")</f>
        <v>Aug</v>
      </c>
      <c r="G1780" s="5" t="s">
        <v>11</v>
      </c>
      <c r="H1780" s="5" t="s">
        <v>25</v>
      </c>
      <c r="I1780" s="5" t="s">
        <v>19</v>
      </c>
      <c r="J1780" s="5" t="s">
        <v>13</v>
      </c>
      <c r="K1780" s="5" t="s">
        <v>14</v>
      </c>
      <c r="L1780" s="5" t="s">
        <v>48</v>
      </c>
      <c r="M1780" s="6">
        <v>3</v>
      </c>
      <c r="N1780" s="7">
        <v>164.51</v>
      </c>
      <c r="O1780" s="8">
        <v>0</v>
      </c>
      <c r="P1780" s="7">
        <v>86.76</v>
      </c>
      <c r="Q1780" s="7">
        <f t="shared" si="108"/>
        <v>493.53</v>
      </c>
      <c r="R1780" s="7">
        <f t="shared" si="109"/>
        <v>260.28000000000003</v>
      </c>
      <c r="S1780" s="7">
        <f t="shared" si="110"/>
        <v>233.24999999999994</v>
      </c>
      <c r="T1780" s="9">
        <f t="shared" si="111"/>
        <v>0.47261564646526039</v>
      </c>
      <c r="U1780" s="10">
        <f>YEAR(SalesDataTable[[#This Row],[Order Date]])</f>
        <v>2026</v>
      </c>
      <c r="V1780" s="9" t="str">
        <f>"Q"&amp;ROUNDUP(MONTH(SalesDataTable[[#This Row],[Order Date]])/3,0)</f>
        <v>Q3</v>
      </c>
      <c r="W1780" s="6">
        <f>MONTH(SalesDataTable[[#This Row],[Order Date]])</f>
        <v>8</v>
      </c>
      <c r="X1780" s="9" t="str">
        <f>TEXT(SalesDataTable[[#This Row],[Order Date]],"mmm")</f>
        <v>Aug</v>
      </c>
    </row>
    <row r="1781" spans="1:24" ht="15.5">
      <c r="A1781" s="3">
        <v>3983</v>
      </c>
      <c r="B1781" s="4">
        <v>46263</v>
      </c>
      <c r="C1781" s="12">
        <f>YEAR(SalesDataTable[[#This Row],[Order Date]])</f>
        <v>2026</v>
      </c>
      <c r="D1781" s="15" t="str">
        <f>"Q"&amp;ROUNDUP(MONTH(SalesDataTable[[#This Row],[Order Date]])/3,0)</f>
        <v>Q3</v>
      </c>
      <c r="E1781" s="12">
        <f>MONTH(SalesDataTable[[#This Row],[Order Date]])</f>
        <v>8</v>
      </c>
      <c r="F1781" s="12" t="str">
        <f>TEXT(SalesDataTable[[#This Row],[Order Date]], "mmm")</f>
        <v>Aug</v>
      </c>
      <c r="G1781" s="5" t="s">
        <v>11</v>
      </c>
      <c r="H1781" s="5" t="s">
        <v>12</v>
      </c>
      <c r="I1781" s="5" t="s">
        <v>28</v>
      </c>
      <c r="J1781" s="5" t="s">
        <v>16</v>
      </c>
      <c r="K1781" s="5" t="s">
        <v>23</v>
      </c>
      <c r="L1781" s="5" t="s">
        <v>29</v>
      </c>
      <c r="M1781" s="6">
        <v>2</v>
      </c>
      <c r="N1781" s="7">
        <v>194.71</v>
      </c>
      <c r="O1781" s="8">
        <v>0.1</v>
      </c>
      <c r="P1781" s="7">
        <v>105.57</v>
      </c>
      <c r="Q1781" s="7">
        <f t="shared" si="108"/>
        <v>350.47800000000001</v>
      </c>
      <c r="R1781" s="7">
        <f t="shared" si="109"/>
        <v>211.14</v>
      </c>
      <c r="S1781" s="7">
        <f t="shared" si="110"/>
        <v>139.33800000000002</v>
      </c>
      <c r="T1781" s="9">
        <f t="shared" si="111"/>
        <v>0.39756561039494637</v>
      </c>
      <c r="U1781" s="10">
        <f>YEAR(SalesDataTable[[#This Row],[Order Date]])</f>
        <v>2026</v>
      </c>
      <c r="V1781" s="9" t="str">
        <f>"Q"&amp;ROUNDUP(MONTH(SalesDataTable[[#This Row],[Order Date]])/3,0)</f>
        <v>Q3</v>
      </c>
      <c r="W1781" s="6">
        <f>MONTH(SalesDataTable[[#This Row],[Order Date]])</f>
        <v>8</v>
      </c>
      <c r="X1781" s="9" t="str">
        <f>TEXT(SalesDataTable[[#This Row],[Order Date]],"mmm")</f>
        <v>Aug</v>
      </c>
    </row>
    <row r="1782" spans="1:24" ht="15.5">
      <c r="A1782" s="3">
        <v>4016</v>
      </c>
      <c r="B1782" s="4">
        <v>46263</v>
      </c>
      <c r="C1782" s="12">
        <f>YEAR(SalesDataTable[[#This Row],[Order Date]])</f>
        <v>2026</v>
      </c>
      <c r="D1782" s="15" t="str">
        <f>"Q"&amp;ROUNDUP(MONTH(SalesDataTable[[#This Row],[Order Date]])/3,0)</f>
        <v>Q3</v>
      </c>
      <c r="E1782" s="12">
        <f>MONTH(SalesDataTable[[#This Row],[Order Date]])</f>
        <v>8</v>
      </c>
      <c r="F1782" s="12" t="str">
        <f>TEXT(SalesDataTable[[#This Row],[Order Date]], "mmm")</f>
        <v>Aug</v>
      </c>
      <c r="G1782" s="5" t="s">
        <v>20</v>
      </c>
      <c r="H1782" s="5" t="s">
        <v>47</v>
      </c>
      <c r="I1782" s="5" t="s">
        <v>8</v>
      </c>
      <c r="J1782" s="5" t="s">
        <v>16</v>
      </c>
      <c r="K1782" s="5" t="s">
        <v>9</v>
      </c>
      <c r="L1782" s="5" t="s">
        <v>17</v>
      </c>
      <c r="M1782" s="6">
        <v>5</v>
      </c>
      <c r="N1782" s="7">
        <v>145.24</v>
      </c>
      <c r="O1782" s="8">
        <v>0.15</v>
      </c>
      <c r="P1782" s="7">
        <v>77.69</v>
      </c>
      <c r="Q1782" s="7">
        <f t="shared" si="108"/>
        <v>617.27</v>
      </c>
      <c r="R1782" s="7">
        <f t="shared" si="109"/>
        <v>388.45</v>
      </c>
      <c r="S1782" s="7">
        <f t="shared" si="110"/>
        <v>228.82</v>
      </c>
      <c r="T1782" s="9">
        <f t="shared" si="111"/>
        <v>0.37069677774717708</v>
      </c>
      <c r="U1782" s="10">
        <f>YEAR(SalesDataTable[[#This Row],[Order Date]])</f>
        <v>2026</v>
      </c>
      <c r="V1782" s="9" t="str">
        <f>"Q"&amp;ROUNDUP(MONTH(SalesDataTable[[#This Row],[Order Date]])/3,0)</f>
        <v>Q3</v>
      </c>
      <c r="W1782" s="6">
        <f>MONTH(SalesDataTable[[#This Row],[Order Date]])</f>
        <v>8</v>
      </c>
      <c r="X1782" s="9" t="str">
        <f>TEXT(SalesDataTable[[#This Row],[Order Date]],"mmm")</f>
        <v>Aug</v>
      </c>
    </row>
    <row r="1783" spans="1:24" ht="15.5">
      <c r="A1783" s="3">
        <v>4340</v>
      </c>
      <c r="B1783" s="4">
        <v>46263</v>
      </c>
      <c r="C1783" s="12">
        <f>YEAR(SalesDataTable[[#This Row],[Order Date]])</f>
        <v>2026</v>
      </c>
      <c r="D1783" s="15" t="str">
        <f>"Q"&amp;ROUNDUP(MONTH(SalesDataTable[[#This Row],[Order Date]])/3,0)</f>
        <v>Q3</v>
      </c>
      <c r="E1783" s="12">
        <f>MONTH(SalesDataTable[[#This Row],[Order Date]])</f>
        <v>8</v>
      </c>
      <c r="F1783" s="12" t="str">
        <f>TEXT(SalesDataTable[[#This Row],[Order Date]], "mmm")</f>
        <v>Aug</v>
      </c>
      <c r="G1783" s="5" t="s">
        <v>20</v>
      </c>
      <c r="H1783" s="5" t="s">
        <v>33</v>
      </c>
      <c r="I1783" s="5" t="s">
        <v>2</v>
      </c>
      <c r="J1783" s="5" t="s">
        <v>13</v>
      </c>
      <c r="K1783" s="5" t="s">
        <v>14</v>
      </c>
      <c r="L1783" s="5" t="s">
        <v>15</v>
      </c>
      <c r="M1783" s="6">
        <v>2</v>
      </c>
      <c r="N1783" s="7">
        <v>35.6</v>
      </c>
      <c r="O1783" s="8">
        <v>0.15</v>
      </c>
      <c r="P1783" s="7">
        <v>13.67</v>
      </c>
      <c r="Q1783" s="7">
        <f t="shared" si="108"/>
        <v>60.52</v>
      </c>
      <c r="R1783" s="7">
        <f t="shared" si="109"/>
        <v>27.34</v>
      </c>
      <c r="S1783" s="7">
        <f t="shared" si="110"/>
        <v>33.180000000000007</v>
      </c>
      <c r="T1783" s="9">
        <f t="shared" si="111"/>
        <v>0.54824851288830145</v>
      </c>
      <c r="U1783" s="10">
        <f>YEAR(SalesDataTable[[#This Row],[Order Date]])</f>
        <v>2026</v>
      </c>
      <c r="V1783" s="9" t="str">
        <f>"Q"&amp;ROUNDUP(MONTH(SalesDataTable[[#This Row],[Order Date]])/3,0)</f>
        <v>Q3</v>
      </c>
      <c r="W1783" s="6">
        <f>MONTH(SalesDataTable[[#This Row],[Order Date]])</f>
        <v>8</v>
      </c>
      <c r="X1783" s="9" t="str">
        <f>TEXT(SalesDataTable[[#This Row],[Order Date]],"mmm")</f>
        <v>Aug</v>
      </c>
    </row>
    <row r="1784" spans="1:24" ht="15.5">
      <c r="A1784" s="3">
        <v>4640</v>
      </c>
      <c r="B1784" s="4">
        <v>46263</v>
      </c>
      <c r="C1784" s="12">
        <f>YEAR(SalesDataTable[[#This Row],[Order Date]])</f>
        <v>2026</v>
      </c>
      <c r="D1784" s="15" t="str">
        <f>"Q"&amp;ROUNDUP(MONTH(SalesDataTable[[#This Row],[Order Date]])/3,0)</f>
        <v>Q3</v>
      </c>
      <c r="E1784" s="12">
        <f>MONTH(SalesDataTable[[#This Row],[Order Date]])</f>
        <v>8</v>
      </c>
      <c r="F1784" s="12" t="str">
        <f>TEXT(SalesDataTable[[#This Row],[Order Date]], "mmm")</f>
        <v>Aug</v>
      </c>
      <c r="G1784" s="5" t="s">
        <v>0</v>
      </c>
      <c r="H1784" s="5" t="s">
        <v>50</v>
      </c>
      <c r="I1784" s="5" t="s">
        <v>2</v>
      </c>
      <c r="J1784" s="5" t="s">
        <v>13</v>
      </c>
      <c r="K1784" s="5" t="s">
        <v>34</v>
      </c>
      <c r="L1784" s="5" t="s">
        <v>35</v>
      </c>
      <c r="M1784" s="6">
        <v>2</v>
      </c>
      <c r="N1784" s="7">
        <v>41.05</v>
      </c>
      <c r="O1784" s="8">
        <v>0.05</v>
      </c>
      <c r="P1784" s="7">
        <v>14.47</v>
      </c>
      <c r="Q1784" s="7">
        <f t="shared" si="108"/>
        <v>77.99499999999999</v>
      </c>
      <c r="R1784" s="7">
        <f t="shared" si="109"/>
        <v>28.94</v>
      </c>
      <c r="S1784" s="7">
        <f t="shared" si="110"/>
        <v>49.054999999999993</v>
      </c>
      <c r="T1784" s="9">
        <f t="shared" si="111"/>
        <v>0.62895057375472785</v>
      </c>
      <c r="U1784" s="10">
        <f>YEAR(SalesDataTable[[#This Row],[Order Date]])</f>
        <v>2026</v>
      </c>
      <c r="V1784" s="9" t="str">
        <f>"Q"&amp;ROUNDUP(MONTH(SalesDataTable[[#This Row],[Order Date]])/3,0)</f>
        <v>Q3</v>
      </c>
      <c r="W1784" s="6">
        <f>MONTH(SalesDataTable[[#This Row],[Order Date]])</f>
        <v>8</v>
      </c>
      <c r="X1784" s="9" t="str">
        <f>TEXT(SalesDataTable[[#This Row],[Order Date]],"mmm")</f>
        <v>Aug</v>
      </c>
    </row>
    <row r="1785" spans="1:24" ht="15.5">
      <c r="A1785" s="3">
        <v>4733</v>
      </c>
      <c r="B1785" s="4">
        <v>46263</v>
      </c>
      <c r="C1785" s="12">
        <f>YEAR(SalesDataTable[[#This Row],[Order Date]])</f>
        <v>2026</v>
      </c>
      <c r="D1785" s="15" t="str">
        <f>"Q"&amp;ROUNDUP(MONTH(SalesDataTable[[#This Row],[Order Date]])/3,0)</f>
        <v>Q3</v>
      </c>
      <c r="E1785" s="12">
        <f>MONTH(SalesDataTable[[#This Row],[Order Date]])</f>
        <v>8</v>
      </c>
      <c r="F1785" s="12" t="str">
        <f>TEXT(SalesDataTable[[#This Row],[Order Date]], "mmm")</f>
        <v>Aug</v>
      </c>
      <c r="G1785" s="5" t="s">
        <v>11</v>
      </c>
      <c r="H1785" s="5" t="s">
        <v>12</v>
      </c>
      <c r="I1785" s="5" t="s">
        <v>2</v>
      </c>
      <c r="J1785" s="5" t="s">
        <v>13</v>
      </c>
      <c r="K1785" s="5" t="s">
        <v>9</v>
      </c>
      <c r="L1785" s="5" t="s">
        <v>37</v>
      </c>
      <c r="M1785" s="6">
        <v>2</v>
      </c>
      <c r="N1785" s="7">
        <v>153.63999999999999</v>
      </c>
      <c r="O1785" s="8">
        <v>0.05</v>
      </c>
      <c r="P1785" s="7">
        <v>77.709999999999994</v>
      </c>
      <c r="Q1785" s="7">
        <f t="shared" si="108"/>
        <v>291.91599999999994</v>
      </c>
      <c r="R1785" s="7">
        <f t="shared" si="109"/>
        <v>155.41999999999999</v>
      </c>
      <c r="S1785" s="7">
        <f t="shared" si="110"/>
        <v>136.49599999999995</v>
      </c>
      <c r="T1785" s="9">
        <f t="shared" si="111"/>
        <v>0.46758656599843784</v>
      </c>
      <c r="U1785" s="10">
        <f>YEAR(SalesDataTable[[#This Row],[Order Date]])</f>
        <v>2026</v>
      </c>
      <c r="V1785" s="9" t="str">
        <f>"Q"&amp;ROUNDUP(MONTH(SalesDataTable[[#This Row],[Order Date]])/3,0)</f>
        <v>Q3</v>
      </c>
      <c r="W1785" s="6">
        <f>MONTH(SalesDataTable[[#This Row],[Order Date]])</f>
        <v>8</v>
      </c>
      <c r="X1785" s="9" t="str">
        <f>TEXT(SalesDataTable[[#This Row],[Order Date]],"mmm")</f>
        <v>Aug</v>
      </c>
    </row>
    <row r="1786" spans="1:24" ht="15.5">
      <c r="A1786" s="3">
        <v>4827</v>
      </c>
      <c r="B1786" s="4">
        <v>46263</v>
      </c>
      <c r="C1786" s="12">
        <f>YEAR(SalesDataTable[[#This Row],[Order Date]])</f>
        <v>2026</v>
      </c>
      <c r="D1786" s="15" t="str">
        <f>"Q"&amp;ROUNDUP(MONTH(SalesDataTable[[#This Row],[Order Date]])/3,0)</f>
        <v>Q3</v>
      </c>
      <c r="E1786" s="12">
        <f>MONTH(SalesDataTable[[#This Row],[Order Date]])</f>
        <v>8</v>
      </c>
      <c r="F1786" s="12" t="str">
        <f>TEXT(SalesDataTable[[#This Row],[Order Date]], "mmm")</f>
        <v>Aug</v>
      </c>
      <c r="G1786" s="5" t="s">
        <v>11</v>
      </c>
      <c r="H1786" s="5" t="s">
        <v>12</v>
      </c>
      <c r="I1786" s="5" t="s">
        <v>2</v>
      </c>
      <c r="J1786" s="5" t="s">
        <v>3</v>
      </c>
      <c r="K1786" s="5" t="s">
        <v>14</v>
      </c>
      <c r="L1786" s="5" t="s">
        <v>15</v>
      </c>
      <c r="M1786" s="6">
        <v>5</v>
      </c>
      <c r="N1786" s="7">
        <v>36.700000000000003</v>
      </c>
      <c r="O1786" s="8">
        <v>0</v>
      </c>
      <c r="P1786" s="7">
        <v>13.45</v>
      </c>
      <c r="Q1786" s="7">
        <f t="shared" si="108"/>
        <v>183.5</v>
      </c>
      <c r="R1786" s="7">
        <f t="shared" si="109"/>
        <v>67.25</v>
      </c>
      <c r="S1786" s="7">
        <f t="shared" si="110"/>
        <v>116.25</v>
      </c>
      <c r="T1786" s="9">
        <f t="shared" si="111"/>
        <v>0.63351498637602177</v>
      </c>
      <c r="U1786" s="10">
        <f>YEAR(SalesDataTable[[#This Row],[Order Date]])</f>
        <v>2026</v>
      </c>
      <c r="V1786" s="9" t="str">
        <f>"Q"&amp;ROUNDUP(MONTH(SalesDataTable[[#This Row],[Order Date]])/3,0)</f>
        <v>Q3</v>
      </c>
      <c r="W1786" s="6">
        <f>MONTH(SalesDataTable[[#This Row],[Order Date]])</f>
        <v>8</v>
      </c>
      <c r="X1786" s="9" t="str">
        <f>TEXT(SalesDataTable[[#This Row],[Order Date]],"mmm")</f>
        <v>Aug</v>
      </c>
    </row>
    <row r="1787" spans="1:24" ht="15.5">
      <c r="A1787" s="3">
        <v>5180</v>
      </c>
      <c r="B1787" s="4">
        <v>46263</v>
      </c>
      <c r="C1787" s="12">
        <f>YEAR(SalesDataTable[[#This Row],[Order Date]])</f>
        <v>2026</v>
      </c>
      <c r="D1787" s="15" t="str">
        <f>"Q"&amp;ROUNDUP(MONTH(SalesDataTable[[#This Row],[Order Date]])/3,0)</f>
        <v>Q3</v>
      </c>
      <c r="E1787" s="12">
        <f>MONTH(SalesDataTable[[#This Row],[Order Date]])</f>
        <v>8</v>
      </c>
      <c r="F1787" s="12" t="str">
        <f>TEXT(SalesDataTable[[#This Row],[Order Date]], "mmm")</f>
        <v>Aug</v>
      </c>
      <c r="G1787" s="5" t="s">
        <v>0</v>
      </c>
      <c r="H1787" s="5" t="s">
        <v>50</v>
      </c>
      <c r="I1787" s="5" t="s">
        <v>8</v>
      </c>
      <c r="J1787" s="5" t="s">
        <v>16</v>
      </c>
      <c r="K1787" s="5" t="s">
        <v>23</v>
      </c>
      <c r="L1787" s="5" t="s">
        <v>51</v>
      </c>
      <c r="M1787" s="6">
        <v>8</v>
      </c>
      <c r="N1787" s="7">
        <v>124</v>
      </c>
      <c r="O1787" s="8">
        <v>0.1</v>
      </c>
      <c r="P1787" s="7">
        <v>61.85</v>
      </c>
      <c r="Q1787" s="7">
        <f t="shared" si="108"/>
        <v>892.80000000000007</v>
      </c>
      <c r="R1787" s="7">
        <f t="shared" si="109"/>
        <v>494.8</v>
      </c>
      <c r="S1787" s="7">
        <f t="shared" si="110"/>
        <v>398.00000000000006</v>
      </c>
      <c r="T1787" s="9">
        <f t="shared" si="111"/>
        <v>0.44578853046594985</v>
      </c>
      <c r="U1787" s="10">
        <f>YEAR(SalesDataTable[[#This Row],[Order Date]])</f>
        <v>2026</v>
      </c>
      <c r="V1787" s="9" t="str">
        <f>"Q"&amp;ROUNDUP(MONTH(SalesDataTable[[#This Row],[Order Date]])/3,0)</f>
        <v>Q3</v>
      </c>
      <c r="W1787" s="6">
        <f>MONTH(SalesDataTable[[#This Row],[Order Date]])</f>
        <v>8</v>
      </c>
      <c r="X1787" s="9" t="str">
        <f>TEXT(SalesDataTable[[#This Row],[Order Date]],"mmm")</f>
        <v>Aug</v>
      </c>
    </row>
    <row r="1788" spans="1:24" ht="15.5">
      <c r="A1788" s="3">
        <v>121</v>
      </c>
      <c r="B1788" s="4">
        <v>46264</v>
      </c>
      <c r="C1788" s="12">
        <f>YEAR(SalesDataTable[[#This Row],[Order Date]])</f>
        <v>2026</v>
      </c>
      <c r="D1788" s="15" t="str">
        <f>"Q"&amp;ROUNDUP(MONTH(SalesDataTable[[#This Row],[Order Date]])/3,0)</f>
        <v>Q3</v>
      </c>
      <c r="E1788" s="12">
        <f>MONTH(SalesDataTable[[#This Row],[Order Date]])</f>
        <v>8</v>
      </c>
      <c r="F1788" s="12" t="str">
        <f>TEXT(SalesDataTable[[#This Row],[Order Date]], "mmm")</f>
        <v>Aug</v>
      </c>
      <c r="G1788" s="5" t="s">
        <v>6</v>
      </c>
      <c r="H1788" s="5" t="s">
        <v>7</v>
      </c>
      <c r="I1788" s="5" t="s">
        <v>28</v>
      </c>
      <c r="J1788" s="5" t="s">
        <v>13</v>
      </c>
      <c r="K1788" s="5" t="s">
        <v>4</v>
      </c>
      <c r="L1788" s="5" t="s">
        <v>5</v>
      </c>
      <c r="M1788" s="6">
        <v>1</v>
      </c>
      <c r="N1788" s="7">
        <v>81.23</v>
      </c>
      <c r="O1788" s="8">
        <v>0.1</v>
      </c>
      <c r="P1788" s="7">
        <v>42.65</v>
      </c>
      <c r="Q1788" s="7">
        <f t="shared" si="108"/>
        <v>73.106999999999999</v>
      </c>
      <c r="R1788" s="7">
        <f t="shared" si="109"/>
        <v>42.65</v>
      </c>
      <c r="S1788" s="7">
        <f t="shared" si="110"/>
        <v>30.457000000000001</v>
      </c>
      <c r="T1788" s="9">
        <f t="shared" si="111"/>
        <v>0.41660853269864723</v>
      </c>
      <c r="U1788" s="10">
        <f>YEAR(SalesDataTable[[#This Row],[Order Date]])</f>
        <v>2026</v>
      </c>
      <c r="V1788" s="9" t="str">
        <f>"Q"&amp;ROUNDUP(MONTH(SalesDataTable[[#This Row],[Order Date]])/3,0)</f>
        <v>Q3</v>
      </c>
      <c r="W1788" s="6">
        <f>MONTH(SalesDataTable[[#This Row],[Order Date]])</f>
        <v>8</v>
      </c>
      <c r="X1788" s="9" t="str">
        <f>TEXT(SalesDataTable[[#This Row],[Order Date]],"mmm")</f>
        <v>Aug</v>
      </c>
    </row>
    <row r="1789" spans="1:24" ht="15.5">
      <c r="A1789" s="3">
        <v>618</v>
      </c>
      <c r="B1789" s="4">
        <v>46264</v>
      </c>
      <c r="C1789" s="12">
        <f>YEAR(SalesDataTable[[#This Row],[Order Date]])</f>
        <v>2026</v>
      </c>
      <c r="D1789" s="15" t="str">
        <f>"Q"&amp;ROUNDUP(MONTH(SalesDataTable[[#This Row],[Order Date]])/3,0)</f>
        <v>Q3</v>
      </c>
      <c r="E1789" s="12">
        <f>MONTH(SalesDataTable[[#This Row],[Order Date]])</f>
        <v>8</v>
      </c>
      <c r="F1789" s="12" t="str">
        <f>TEXT(SalesDataTable[[#This Row],[Order Date]], "mmm")</f>
        <v>Aug</v>
      </c>
      <c r="G1789" s="5" t="s">
        <v>6</v>
      </c>
      <c r="H1789" s="5" t="s">
        <v>43</v>
      </c>
      <c r="I1789" s="5" t="s">
        <v>2</v>
      </c>
      <c r="J1789" s="5" t="s">
        <v>16</v>
      </c>
      <c r="K1789" s="5" t="s">
        <v>4</v>
      </c>
      <c r="L1789" s="5" t="s">
        <v>26</v>
      </c>
      <c r="M1789" s="6">
        <v>2</v>
      </c>
      <c r="N1789" s="7">
        <v>41.06</v>
      </c>
      <c r="O1789" s="8">
        <v>0.05</v>
      </c>
      <c r="P1789" s="7">
        <v>16.559999999999999</v>
      </c>
      <c r="Q1789" s="7">
        <f t="shared" si="108"/>
        <v>78.013999999999996</v>
      </c>
      <c r="R1789" s="7">
        <f t="shared" si="109"/>
        <v>33.119999999999997</v>
      </c>
      <c r="S1789" s="7">
        <f t="shared" si="110"/>
        <v>44.893999999999998</v>
      </c>
      <c r="T1789" s="9">
        <f t="shared" si="111"/>
        <v>0.5754608147255621</v>
      </c>
      <c r="U1789" s="10">
        <f>YEAR(SalesDataTable[[#This Row],[Order Date]])</f>
        <v>2026</v>
      </c>
      <c r="V1789" s="9" t="str">
        <f>"Q"&amp;ROUNDUP(MONTH(SalesDataTable[[#This Row],[Order Date]])/3,0)</f>
        <v>Q3</v>
      </c>
      <c r="W1789" s="6">
        <f>MONTH(SalesDataTable[[#This Row],[Order Date]])</f>
        <v>8</v>
      </c>
      <c r="X1789" s="9" t="str">
        <f>TEXT(SalesDataTable[[#This Row],[Order Date]],"mmm")</f>
        <v>Aug</v>
      </c>
    </row>
    <row r="1790" spans="1:24" ht="15.5">
      <c r="A1790" s="3">
        <v>2860</v>
      </c>
      <c r="B1790" s="4">
        <v>46264</v>
      </c>
      <c r="C1790" s="12">
        <f>YEAR(SalesDataTable[[#This Row],[Order Date]])</f>
        <v>2026</v>
      </c>
      <c r="D1790" s="15" t="str">
        <f>"Q"&amp;ROUNDUP(MONTH(SalesDataTable[[#This Row],[Order Date]])/3,0)</f>
        <v>Q3</v>
      </c>
      <c r="E1790" s="12">
        <f>MONTH(SalesDataTable[[#This Row],[Order Date]])</f>
        <v>8</v>
      </c>
      <c r="F1790" s="12" t="str">
        <f>TEXT(SalesDataTable[[#This Row],[Order Date]], "mmm")</f>
        <v>Aug</v>
      </c>
      <c r="G1790" s="5" t="s">
        <v>20</v>
      </c>
      <c r="H1790" s="5" t="s">
        <v>31</v>
      </c>
      <c r="I1790" s="5" t="s">
        <v>28</v>
      </c>
      <c r="J1790" s="5" t="s">
        <v>3</v>
      </c>
      <c r="K1790" s="5" t="s">
        <v>9</v>
      </c>
      <c r="L1790" s="5" t="s">
        <v>17</v>
      </c>
      <c r="M1790" s="6">
        <v>1</v>
      </c>
      <c r="N1790" s="7">
        <v>143.49</v>
      </c>
      <c r="O1790" s="8">
        <v>0.1</v>
      </c>
      <c r="P1790" s="7">
        <v>80.72</v>
      </c>
      <c r="Q1790" s="7">
        <f t="shared" si="108"/>
        <v>129.14100000000002</v>
      </c>
      <c r="R1790" s="7">
        <f t="shared" si="109"/>
        <v>80.72</v>
      </c>
      <c r="S1790" s="7">
        <f t="shared" si="110"/>
        <v>48.421000000000021</v>
      </c>
      <c r="T1790" s="9">
        <f t="shared" si="111"/>
        <v>0.3749467636149636</v>
      </c>
      <c r="U1790" s="10">
        <f>YEAR(SalesDataTable[[#This Row],[Order Date]])</f>
        <v>2026</v>
      </c>
      <c r="V1790" s="9" t="str">
        <f>"Q"&amp;ROUNDUP(MONTH(SalesDataTable[[#This Row],[Order Date]])/3,0)</f>
        <v>Q3</v>
      </c>
      <c r="W1790" s="6">
        <f>MONTH(SalesDataTable[[#This Row],[Order Date]])</f>
        <v>8</v>
      </c>
      <c r="X1790" s="9" t="str">
        <f>TEXT(SalesDataTable[[#This Row],[Order Date]],"mmm")</f>
        <v>Aug</v>
      </c>
    </row>
    <row r="1791" spans="1:24" ht="15.5">
      <c r="A1791" s="3">
        <v>3768</v>
      </c>
      <c r="B1791" s="4">
        <v>46264</v>
      </c>
      <c r="C1791" s="12">
        <f>YEAR(SalesDataTable[[#This Row],[Order Date]])</f>
        <v>2026</v>
      </c>
      <c r="D1791" s="15" t="str">
        <f>"Q"&amp;ROUNDUP(MONTH(SalesDataTable[[#This Row],[Order Date]])/3,0)</f>
        <v>Q3</v>
      </c>
      <c r="E1791" s="12">
        <f>MONTH(SalesDataTable[[#This Row],[Order Date]])</f>
        <v>8</v>
      </c>
      <c r="F1791" s="12" t="str">
        <f>TEXT(SalesDataTable[[#This Row],[Order Date]], "mmm")</f>
        <v>Aug</v>
      </c>
      <c r="G1791" s="5" t="s">
        <v>11</v>
      </c>
      <c r="H1791" s="5" t="s">
        <v>18</v>
      </c>
      <c r="I1791" s="5" t="s">
        <v>19</v>
      </c>
      <c r="J1791" s="5" t="s">
        <v>13</v>
      </c>
      <c r="K1791" s="5" t="s">
        <v>9</v>
      </c>
      <c r="L1791" s="5" t="s">
        <v>17</v>
      </c>
      <c r="M1791" s="6">
        <v>1</v>
      </c>
      <c r="N1791" s="7">
        <v>143.38</v>
      </c>
      <c r="O1791" s="8">
        <v>0</v>
      </c>
      <c r="P1791" s="7">
        <v>78.37</v>
      </c>
      <c r="Q1791" s="7">
        <f t="shared" si="108"/>
        <v>143.38</v>
      </c>
      <c r="R1791" s="7">
        <f t="shared" si="109"/>
        <v>78.37</v>
      </c>
      <c r="S1791" s="7">
        <f t="shared" si="110"/>
        <v>65.009999999999991</v>
      </c>
      <c r="T1791" s="9">
        <f t="shared" si="111"/>
        <v>0.45341051750592826</v>
      </c>
      <c r="U1791" s="10">
        <f>YEAR(SalesDataTable[[#This Row],[Order Date]])</f>
        <v>2026</v>
      </c>
      <c r="V1791" s="9" t="str">
        <f>"Q"&amp;ROUNDUP(MONTH(SalesDataTable[[#This Row],[Order Date]])/3,0)</f>
        <v>Q3</v>
      </c>
      <c r="W1791" s="6">
        <f>MONTH(SalesDataTable[[#This Row],[Order Date]])</f>
        <v>8</v>
      </c>
      <c r="X1791" s="9" t="str">
        <f>TEXT(SalesDataTable[[#This Row],[Order Date]],"mmm")</f>
        <v>Aug</v>
      </c>
    </row>
    <row r="1792" spans="1:24" ht="15.5">
      <c r="A1792" s="3">
        <v>3987</v>
      </c>
      <c r="B1792" s="4">
        <v>46264</v>
      </c>
      <c r="C1792" s="12">
        <f>YEAR(SalesDataTable[[#This Row],[Order Date]])</f>
        <v>2026</v>
      </c>
      <c r="D1792" s="15" t="str">
        <f>"Q"&amp;ROUNDUP(MONTH(SalesDataTable[[#This Row],[Order Date]])/3,0)</f>
        <v>Q3</v>
      </c>
      <c r="E1792" s="12">
        <f>MONTH(SalesDataTable[[#This Row],[Order Date]])</f>
        <v>8</v>
      </c>
      <c r="F1792" s="12" t="str">
        <f>TEXT(SalesDataTable[[#This Row],[Order Date]], "mmm")</f>
        <v>Aug</v>
      </c>
      <c r="G1792" s="5" t="s">
        <v>6</v>
      </c>
      <c r="H1792" s="5" t="s">
        <v>43</v>
      </c>
      <c r="I1792" s="5" t="s">
        <v>28</v>
      </c>
      <c r="J1792" s="5" t="s">
        <v>16</v>
      </c>
      <c r="K1792" s="5" t="s">
        <v>9</v>
      </c>
      <c r="L1792" s="5" t="s">
        <v>17</v>
      </c>
      <c r="M1792" s="6">
        <v>1</v>
      </c>
      <c r="N1792" s="7">
        <v>144.54</v>
      </c>
      <c r="O1792" s="8">
        <v>0</v>
      </c>
      <c r="P1792" s="7">
        <v>78.77</v>
      </c>
      <c r="Q1792" s="7">
        <f t="shared" si="108"/>
        <v>144.54</v>
      </c>
      <c r="R1792" s="7">
        <f t="shared" si="109"/>
        <v>78.77</v>
      </c>
      <c r="S1792" s="7">
        <f t="shared" si="110"/>
        <v>65.77</v>
      </c>
      <c r="T1792" s="9">
        <f t="shared" si="111"/>
        <v>0.45502974955029751</v>
      </c>
      <c r="U1792" s="10">
        <f>YEAR(SalesDataTable[[#This Row],[Order Date]])</f>
        <v>2026</v>
      </c>
      <c r="V1792" s="9" t="str">
        <f>"Q"&amp;ROUNDUP(MONTH(SalesDataTable[[#This Row],[Order Date]])/3,0)</f>
        <v>Q3</v>
      </c>
      <c r="W1792" s="6">
        <f>MONTH(SalesDataTable[[#This Row],[Order Date]])</f>
        <v>8</v>
      </c>
      <c r="X1792" s="9" t="str">
        <f>TEXT(SalesDataTable[[#This Row],[Order Date]],"mmm")</f>
        <v>Aug</v>
      </c>
    </row>
    <row r="1793" spans="1:24" ht="15.5">
      <c r="A1793" s="3">
        <v>4990</v>
      </c>
      <c r="B1793" s="4">
        <v>46264</v>
      </c>
      <c r="C1793" s="12">
        <f>YEAR(SalesDataTable[[#This Row],[Order Date]])</f>
        <v>2026</v>
      </c>
      <c r="D1793" s="15" t="str">
        <f>"Q"&amp;ROUNDUP(MONTH(SalesDataTable[[#This Row],[Order Date]])/3,0)</f>
        <v>Q3</v>
      </c>
      <c r="E1793" s="12">
        <f>MONTH(SalesDataTable[[#This Row],[Order Date]])</f>
        <v>8</v>
      </c>
      <c r="F1793" s="12" t="str">
        <f>TEXT(SalesDataTable[[#This Row],[Order Date]], "mmm")</f>
        <v>Aug</v>
      </c>
      <c r="G1793" s="5" t="s">
        <v>20</v>
      </c>
      <c r="H1793" s="5" t="s">
        <v>33</v>
      </c>
      <c r="I1793" s="5" t="s">
        <v>28</v>
      </c>
      <c r="J1793" s="5" t="s">
        <v>3</v>
      </c>
      <c r="K1793" s="5" t="s">
        <v>34</v>
      </c>
      <c r="L1793" s="5" t="s">
        <v>35</v>
      </c>
      <c r="M1793" s="6">
        <v>1</v>
      </c>
      <c r="N1793" s="7">
        <v>40.92</v>
      </c>
      <c r="O1793" s="8">
        <v>0.1</v>
      </c>
      <c r="P1793" s="7">
        <v>14.94</v>
      </c>
      <c r="Q1793" s="7">
        <f t="shared" si="108"/>
        <v>36.828000000000003</v>
      </c>
      <c r="R1793" s="7">
        <f t="shared" si="109"/>
        <v>14.94</v>
      </c>
      <c r="S1793" s="7">
        <f t="shared" si="110"/>
        <v>21.888000000000005</v>
      </c>
      <c r="T1793" s="9">
        <f t="shared" si="111"/>
        <v>0.59433040078201382</v>
      </c>
      <c r="U1793" s="10">
        <f>YEAR(SalesDataTable[[#This Row],[Order Date]])</f>
        <v>2026</v>
      </c>
      <c r="V1793" s="9" t="str">
        <f>"Q"&amp;ROUNDUP(MONTH(SalesDataTable[[#This Row],[Order Date]])/3,0)</f>
        <v>Q3</v>
      </c>
      <c r="W1793" s="6">
        <f>MONTH(SalesDataTable[[#This Row],[Order Date]])</f>
        <v>8</v>
      </c>
      <c r="X1793" s="9" t="str">
        <f>TEXT(SalesDataTable[[#This Row],[Order Date]],"mmm")</f>
        <v>Aug</v>
      </c>
    </row>
    <row r="1794" spans="1:24" ht="15.5">
      <c r="A1794" s="3">
        <v>348</v>
      </c>
      <c r="B1794" s="4">
        <v>46265</v>
      </c>
      <c r="C1794" s="12">
        <f>YEAR(SalesDataTable[[#This Row],[Order Date]])</f>
        <v>2026</v>
      </c>
      <c r="D1794" s="15" t="str">
        <f>"Q"&amp;ROUNDUP(MONTH(SalesDataTable[[#This Row],[Order Date]])/3,0)</f>
        <v>Q3</v>
      </c>
      <c r="E1794" s="12">
        <f>MONTH(SalesDataTable[[#This Row],[Order Date]])</f>
        <v>8</v>
      </c>
      <c r="F1794" s="12" t="str">
        <f>TEXT(SalesDataTable[[#This Row],[Order Date]], "mmm")</f>
        <v>Aug</v>
      </c>
      <c r="G1794" s="5" t="s">
        <v>6</v>
      </c>
      <c r="H1794" s="5" t="s">
        <v>43</v>
      </c>
      <c r="I1794" s="5" t="s">
        <v>8</v>
      </c>
      <c r="J1794" s="5" t="s">
        <v>16</v>
      </c>
      <c r="K1794" s="5" t="s">
        <v>9</v>
      </c>
      <c r="L1794" s="5" t="s">
        <v>37</v>
      </c>
      <c r="M1794" s="6">
        <v>5</v>
      </c>
      <c r="N1794" s="7">
        <v>151.21</v>
      </c>
      <c r="O1794" s="8">
        <v>0.15</v>
      </c>
      <c r="P1794" s="7">
        <v>77.12</v>
      </c>
      <c r="Q1794" s="7">
        <f t="shared" ref="Q1794:Q1857" si="112">M1794*N1794*(1-O1794)</f>
        <v>642.64250000000004</v>
      </c>
      <c r="R1794" s="7">
        <f t="shared" ref="R1794:R1857" si="113">M1794*P1794</f>
        <v>385.6</v>
      </c>
      <c r="S1794" s="7">
        <f t="shared" ref="S1794:S1857" si="114">Q1794-R1794</f>
        <v>257.04250000000002</v>
      </c>
      <c r="T1794" s="9">
        <f t="shared" ref="T1794:T1857" si="115">IFERROR(S1794/Q1794,0)</f>
        <v>0.39997743691087967</v>
      </c>
      <c r="U1794" s="10">
        <f>YEAR(SalesDataTable[[#This Row],[Order Date]])</f>
        <v>2026</v>
      </c>
      <c r="V1794" s="9" t="str">
        <f>"Q"&amp;ROUNDUP(MONTH(SalesDataTable[[#This Row],[Order Date]])/3,0)</f>
        <v>Q3</v>
      </c>
      <c r="W1794" s="6">
        <f>MONTH(SalesDataTable[[#This Row],[Order Date]])</f>
        <v>8</v>
      </c>
      <c r="X1794" s="9" t="str">
        <f>TEXT(SalesDataTable[[#This Row],[Order Date]],"mmm")</f>
        <v>Aug</v>
      </c>
    </row>
    <row r="1795" spans="1:24" ht="15.5">
      <c r="A1795" s="3">
        <v>1642</v>
      </c>
      <c r="B1795" s="4">
        <v>46265</v>
      </c>
      <c r="C1795" s="12">
        <f>YEAR(SalesDataTable[[#This Row],[Order Date]])</f>
        <v>2026</v>
      </c>
      <c r="D1795" s="15" t="str">
        <f>"Q"&amp;ROUNDUP(MONTH(SalesDataTable[[#This Row],[Order Date]])/3,0)</f>
        <v>Q3</v>
      </c>
      <c r="E1795" s="12">
        <f>MONTH(SalesDataTable[[#This Row],[Order Date]])</f>
        <v>8</v>
      </c>
      <c r="F1795" s="12" t="str">
        <f>TEXT(SalesDataTable[[#This Row],[Order Date]], "mmm")</f>
        <v>Aug</v>
      </c>
      <c r="G1795" s="5" t="s">
        <v>20</v>
      </c>
      <c r="H1795" s="5" t="s">
        <v>33</v>
      </c>
      <c r="I1795" s="5" t="s">
        <v>28</v>
      </c>
      <c r="J1795" s="5" t="s">
        <v>13</v>
      </c>
      <c r="K1795" s="5" t="s">
        <v>34</v>
      </c>
      <c r="L1795" s="5" t="s">
        <v>35</v>
      </c>
      <c r="M1795" s="6">
        <v>1</v>
      </c>
      <c r="N1795" s="7">
        <v>40.770000000000003</v>
      </c>
      <c r="O1795" s="8">
        <v>0</v>
      </c>
      <c r="P1795" s="7">
        <v>15.13</v>
      </c>
      <c r="Q1795" s="7">
        <f t="shared" si="112"/>
        <v>40.770000000000003</v>
      </c>
      <c r="R1795" s="7">
        <f t="shared" si="113"/>
        <v>15.13</v>
      </c>
      <c r="S1795" s="7">
        <f t="shared" si="114"/>
        <v>25.64</v>
      </c>
      <c r="T1795" s="9">
        <f t="shared" si="115"/>
        <v>0.62889379445670834</v>
      </c>
      <c r="U1795" s="10">
        <f>YEAR(SalesDataTable[[#This Row],[Order Date]])</f>
        <v>2026</v>
      </c>
      <c r="V1795" s="9" t="str">
        <f>"Q"&amp;ROUNDUP(MONTH(SalesDataTable[[#This Row],[Order Date]])/3,0)</f>
        <v>Q3</v>
      </c>
      <c r="W1795" s="6">
        <f>MONTH(SalesDataTable[[#This Row],[Order Date]])</f>
        <v>8</v>
      </c>
      <c r="X1795" s="9" t="str">
        <f>TEXT(SalesDataTable[[#This Row],[Order Date]],"mmm")</f>
        <v>Aug</v>
      </c>
    </row>
    <row r="1796" spans="1:24" ht="15.5">
      <c r="A1796" s="3">
        <v>2146</v>
      </c>
      <c r="B1796" s="4">
        <v>46265</v>
      </c>
      <c r="C1796" s="12">
        <f>YEAR(SalesDataTable[[#This Row],[Order Date]])</f>
        <v>2026</v>
      </c>
      <c r="D1796" s="15" t="str">
        <f>"Q"&amp;ROUNDUP(MONTH(SalesDataTable[[#This Row],[Order Date]])/3,0)</f>
        <v>Q3</v>
      </c>
      <c r="E1796" s="12">
        <f>MONTH(SalesDataTable[[#This Row],[Order Date]])</f>
        <v>8</v>
      </c>
      <c r="F1796" s="12" t="str">
        <f>TEXT(SalesDataTable[[#This Row],[Order Date]], "mmm")</f>
        <v>Aug</v>
      </c>
      <c r="G1796" s="5" t="s">
        <v>0</v>
      </c>
      <c r="H1796" s="5" t="s">
        <v>1</v>
      </c>
      <c r="I1796" s="5" t="s">
        <v>28</v>
      </c>
      <c r="J1796" s="5" t="s">
        <v>13</v>
      </c>
      <c r="K1796" s="5" t="s">
        <v>34</v>
      </c>
      <c r="L1796" s="5" t="s">
        <v>42</v>
      </c>
      <c r="M1796" s="6">
        <v>1</v>
      </c>
      <c r="N1796" s="7">
        <v>35.47</v>
      </c>
      <c r="O1796" s="8">
        <v>0.05</v>
      </c>
      <c r="P1796" s="7">
        <v>14.1</v>
      </c>
      <c r="Q1796" s="7">
        <f t="shared" si="112"/>
        <v>33.6965</v>
      </c>
      <c r="R1796" s="7">
        <f t="shared" si="113"/>
        <v>14.1</v>
      </c>
      <c r="S1796" s="7">
        <f t="shared" si="114"/>
        <v>19.596499999999999</v>
      </c>
      <c r="T1796" s="9">
        <f t="shared" si="115"/>
        <v>0.58155891561438122</v>
      </c>
      <c r="U1796" s="10">
        <f>YEAR(SalesDataTable[[#This Row],[Order Date]])</f>
        <v>2026</v>
      </c>
      <c r="V1796" s="9" t="str">
        <f>"Q"&amp;ROUNDUP(MONTH(SalesDataTable[[#This Row],[Order Date]])/3,0)</f>
        <v>Q3</v>
      </c>
      <c r="W1796" s="6">
        <f>MONTH(SalesDataTable[[#This Row],[Order Date]])</f>
        <v>8</v>
      </c>
      <c r="X1796" s="9" t="str">
        <f>TEXT(SalesDataTable[[#This Row],[Order Date]],"mmm")</f>
        <v>Aug</v>
      </c>
    </row>
    <row r="1797" spans="1:24" ht="15.5">
      <c r="A1797" s="3">
        <v>2629</v>
      </c>
      <c r="B1797" s="4">
        <v>46265</v>
      </c>
      <c r="C1797" s="12">
        <f>YEAR(SalesDataTable[[#This Row],[Order Date]])</f>
        <v>2026</v>
      </c>
      <c r="D1797" s="15" t="str">
        <f>"Q"&amp;ROUNDUP(MONTH(SalesDataTable[[#This Row],[Order Date]])/3,0)</f>
        <v>Q3</v>
      </c>
      <c r="E1797" s="12">
        <f>MONTH(SalesDataTable[[#This Row],[Order Date]])</f>
        <v>8</v>
      </c>
      <c r="F1797" s="12" t="str">
        <f>TEXT(SalesDataTable[[#This Row],[Order Date]], "mmm")</f>
        <v>Aug</v>
      </c>
      <c r="G1797" s="5" t="s">
        <v>20</v>
      </c>
      <c r="H1797" s="5" t="s">
        <v>33</v>
      </c>
      <c r="I1797" s="5" t="s">
        <v>2</v>
      </c>
      <c r="J1797" s="5" t="s">
        <v>3</v>
      </c>
      <c r="K1797" s="5" t="s">
        <v>4</v>
      </c>
      <c r="L1797" s="5" t="s">
        <v>5</v>
      </c>
      <c r="M1797" s="6">
        <v>1</v>
      </c>
      <c r="N1797" s="7">
        <v>81.72</v>
      </c>
      <c r="O1797" s="8">
        <v>0</v>
      </c>
      <c r="P1797" s="7">
        <v>42.38</v>
      </c>
      <c r="Q1797" s="7">
        <f t="shared" si="112"/>
        <v>81.72</v>
      </c>
      <c r="R1797" s="7">
        <f t="shared" si="113"/>
        <v>42.38</v>
      </c>
      <c r="S1797" s="7">
        <f t="shared" si="114"/>
        <v>39.339999999999996</v>
      </c>
      <c r="T1797" s="9">
        <f t="shared" si="115"/>
        <v>0.48139990210474787</v>
      </c>
      <c r="U1797" s="10">
        <f>YEAR(SalesDataTable[[#This Row],[Order Date]])</f>
        <v>2026</v>
      </c>
      <c r="V1797" s="9" t="str">
        <f>"Q"&amp;ROUNDUP(MONTH(SalesDataTable[[#This Row],[Order Date]])/3,0)</f>
        <v>Q3</v>
      </c>
      <c r="W1797" s="6">
        <f>MONTH(SalesDataTable[[#This Row],[Order Date]])</f>
        <v>8</v>
      </c>
      <c r="X1797" s="9" t="str">
        <f>TEXT(SalesDataTable[[#This Row],[Order Date]],"mmm")</f>
        <v>Aug</v>
      </c>
    </row>
    <row r="1798" spans="1:24" ht="15.5">
      <c r="A1798" s="3">
        <v>2870</v>
      </c>
      <c r="B1798" s="4">
        <v>46265</v>
      </c>
      <c r="C1798" s="12">
        <f>YEAR(SalesDataTable[[#This Row],[Order Date]])</f>
        <v>2026</v>
      </c>
      <c r="D1798" s="15" t="str">
        <f>"Q"&amp;ROUNDUP(MONTH(SalesDataTable[[#This Row],[Order Date]])/3,0)</f>
        <v>Q3</v>
      </c>
      <c r="E1798" s="12">
        <f>MONTH(SalesDataTable[[#This Row],[Order Date]])</f>
        <v>8</v>
      </c>
      <c r="F1798" s="12" t="str">
        <f>TEXT(SalesDataTable[[#This Row],[Order Date]], "mmm")</f>
        <v>Aug</v>
      </c>
      <c r="G1798" s="5" t="s">
        <v>20</v>
      </c>
      <c r="H1798" s="5" t="s">
        <v>31</v>
      </c>
      <c r="I1798" s="5" t="s">
        <v>2</v>
      </c>
      <c r="J1798" s="5" t="s">
        <v>13</v>
      </c>
      <c r="K1798" s="5" t="s">
        <v>14</v>
      </c>
      <c r="L1798" s="5" t="s">
        <v>32</v>
      </c>
      <c r="M1798" s="6">
        <v>1</v>
      </c>
      <c r="N1798" s="7">
        <v>45.84</v>
      </c>
      <c r="O1798" s="8">
        <v>0</v>
      </c>
      <c r="P1798" s="7">
        <v>17.84</v>
      </c>
      <c r="Q1798" s="7">
        <f t="shared" si="112"/>
        <v>45.84</v>
      </c>
      <c r="R1798" s="7">
        <f t="shared" si="113"/>
        <v>17.84</v>
      </c>
      <c r="S1798" s="7">
        <f t="shared" si="114"/>
        <v>28.000000000000004</v>
      </c>
      <c r="T1798" s="9">
        <f t="shared" si="115"/>
        <v>0.61082024432809778</v>
      </c>
      <c r="U1798" s="10">
        <f>YEAR(SalesDataTable[[#This Row],[Order Date]])</f>
        <v>2026</v>
      </c>
      <c r="V1798" s="9" t="str">
        <f>"Q"&amp;ROUNDUP(MONTH(SalesDataTable[[#This Row],[Order Date]])/3,0)</f>
        <v>Q3</v>
      </c>
      <c r="W1798" s="6">
        <f>MONTH(SalesDataTable[[#This Row],[Order Date]])</f>
        <v>8</v>
      </c>
      <c r="X1798" s="9" t="str">
        <f>TEXT(SalesDataTable[[#This Row],[Order Date]],"mmm")</f>
        <v>Aug</v>
      </c>
    </row>
    <row r="1799" spans="1:24" ht="15.5">
      <c r="A1799" s="3">
        <v>2975</v>
      </c>
      <c r="B1799" s="4">
        <v>46265</v>
      </c>
      <c r="C1799" s="12">
        <f>YEAR(SalesDataTable[[#This Row],[Order Date]])</f>
        <v>2026</v>
      </c>
      <c r="D1799" s="15" t="str">
        <f>"Q"&amp;ROUNDUP(MONTH(SalesDataTable[[#This Row],[Order Date]])/3,0)</f>
        <v>Q3</v>
      </c>
      <c r="E1799" s="12">
        <f>MONTH(SalesDataTable[[#This Row],[Order Date]])</f>
        <v>8</v>
      </c>
      <c r="F1799" s="12" t="str">
        <f>TEXT(SalesDataTable[[#This Row],[Order Date]], "mmm")</f>
        <v>Aug</v>
      </c>
      <c r="G1799" s="5" t="s">
        <v>6</v>
      </c>
      <c r="H1799" s="5" t="s">
        <v>43</v>
      </c>
      <c r="I1799" s="5" t="s">
        <v>2</v>
      </c>
      <c r="J1799" s="5" t="s">
        <v>13</v>
      </c>
      <c r="K1799" s="5" t="s">
        <v>14</v>
      </c>
      <c r="L1799" s="5" t="s">
        <v>32</v>
      </c>
      <c r="M1799" s="6">
        <v>1</v>
      </c>
      <c r="N1799" s="7">
        <v>46.59</v>
      </c>
      <c r="O1799" s="8">
        <v>0</v>
      </c>
      <c r="P1799" s="7">
        <v>18.47</v>
      </c>
      <c r="Q1799" s="7">
        <f t="shared" si="112"/>
        <v>46.59</v>
      </c>
      <c r="R1799" s="7">
        <f t="shared" si="113"/>
        <v>18.47</v>
      </c>
      <c r="S1799" s="7">
        <f t="shared" si="114"/>
        <v>28.120000000000005</v>
      </c>
      <c r="T1799" s="9">
        <f t="shared" si="115"/>
        <v>0.60356299635114841</v>
      </c>
      <c r="U1799" s="10">
        <f>YEAR(SalesDataTable[[#This Row],[Order Date]])</f>
        <v>2026</v>
      </c>
      <c r="V1799" s="9" t="str">
        <f>"Q"&amp;ROUNDUP(MONTH(SalesDataTable[[#This Row],[Order Date]])/3,0)</f>
        <v>Q3</v>
      </c>
      <c r="W1799" s="6">
        <f>MONTH(SalesDataTable[[#This Row],[Order Date]])</f>
        <v>8</v>
      </c>
      <c r="X1799" s="9" t="str">
        <f>TEXT(SalesDataTable[[#This Row],[Order Date]],"mmm")</f>
        <v>Aug</v>
      </c>
    </row>
    <row r="1800" spans="1:24" ht="15.5">
      <c r="A1800" s="3">
        <v>3163</v>
      </c>
      <c r="B1800" s="4">
        <v>46265</v>
      </c>
      <c r="C1800" s="12">
        <f>YEAR(SalesDataTable[[#This Row],[Order Date]])</f>
        <v>2026</v>
      </c>
      <c r="D1800" s="15" t="str">
        <f>"Q"&amp;ROUNDUP(MONTH(SalesDataTable[[#This Row],[Order Date]])/3,0)</f>
        <v>Q3</v>
      </c>
      <c r="E1800" s="12">
        <f>MONTH(SalesDataTable[[#This Row],[Order Date]])</f>
        <v>8</v>
      </c>
      <c r="F1800" s="12" t="str">
        <f>TEXT(SalesDataTable[[#This Row],[Order Date]], "mmm")</f>
        <v>Aug</v>
      </c>
      <c r="G1800" s="5" t="s">
        <v>0</v>
      </c>
      <c r="H1800" s="5" t="s">
        <v>50</v>
      </c>
      <c r="I1800" s="5" t="s">
        <v>19</v>
      </c>
      <c r="J1800" s="5" t="s">
        <v>16</v>
      </c>
      <c r="K1800" s="5" t="s">
        <v>9</v>
      </c>
      <c r="L1800" s="5" t="s">
        <v>46</v>
      </c>
      <c r="M1800" s="6">
        <v>1</v>
      </c>
      <c r="N1800" s="7">
        <v>69.959999999999994</v>
      </c>
      <c r="O1800" s="8">
        <v>0</v>
      </c>
      <c r="P1800" s="7">
        <v>32.340000000000003</v>
      </c>
      <c r="Q1800" s="7">
        <f t="shared" si="112"/>
        <v>69.959999999999994</v>
      </c>
      <c r="R1800" s="7">
        <f t="shared" si="113"/>
        <v>32.340000000000003</v>
      </c>
      <c r="S1800" s="7">
        <f t="shared" si="114"/>
        <v>37.61999999999999</v>
      </c>
      <c r="T1800" s="9">
        <f t="shared" si="115"/>
        <v>0.53773584905660365</v>
      </c>
      <c r="U1800" s="10">
        <f>YEAR(SalesDataTable[[#This Row],[Order Date]])</f>
        <v>2026</v>
      </c>
      <c r="V1800" s="9" t="str">
        <f>"Q"&amp;ROUNDUP(MONTH(SalesDataTable[[#This Row],[Order Date]])/3,0)</f>
        <v>Q3</v>
      </c>
      <c r="W1800" s="6">
        <f>MONTH(SalesDataTable[[#This Row],[Order Date]])</f>
        <v>8</v>
      </c>
      <c r="X1800" s="9" t="str">
        <f>TEXT(SalesDataTable[[#This Row],[Order Date]],"mmm")</f>
        <v>Aug</v>
      </c>
    </row>
    <row r="1801" spans="1:24" ht="15.5">
      <c r="A1801" s="3">
        <v>94</v>
      </c>
      <c r="B1801" s="4">
        <v>46266</v>
      </c>
      <c r="C1801" s="12">
        <f>YEAR(SalesDataTable[[#This Row],[Order Date]])</f>
        <v>2026</v>
      </c>
      <c r="D1801" s="15" t="str">
        <f>"Q"&amp;ROUNDUP(MONTH(SalesDataTable[[#This Row],[Order Date]])/3,0)</f>
        <v>Q3</v>
      </c>
      <c r="E1801" s="12">
        <f>MONTH(SalesDataTable[[#This Row],[Order Date]])</f>
        <v>9</v>
      </c>
      <c r="F1801" s="12" t="str">
        <f>TEXT(SalesDataTable[[#This Row],[Order Date]], "mmm")</f>
        <v>Sep</v>
      </c>
      <c r="G1801" s="5" t="s">
        <v>6</v>
      </c>
      <c r="H1801" s="5" t="s">
        <v>27</v>
      </c>
      <c r="I1801" s="5" t="s">
        <v>19</v>
      </c>
      <c r="J1801" s="5" t="s">
        <v>3</v>
      </c>
      <c r="K1801" s="5" t="s">
        <v>4</v>
      </c>
      <c r="L1801" s="5" t="s">
        <v>22</v>
      </c>
      <c r="M1801" s="6">
        <v>5</v>
      </c>
      <c r="N1801" s="7">
        <v>50.76</v>
      </c>
      <c r="O1801" s="8">
        <v>0</v>
      </c>
      <c r="P1801" s="7">
        <v>22.89</v>
      </c>
      <c r="Q1801" s="7">
        <f t="shared" si="112"/>
        <v>253.79999999999998</v>
      </c>
      <c r="R1801" s="7">
        <f t="shared" si="113"/>
        <v>114.45</v>
      </c>
      <c r="S1801" s="7">
        <f t="shared" si="114"/>
        <v>139.34999999999997</v>
      </c>
      <c r="T1801" s="9">
        <f t="shared" si="115"/>
        <v>0.54905437352245856</v>
      </c>
      <c r="U1801" s="10">
        <f>YEAR(SalesDataTable[[#This Row],[Order Date]])</f>
        <v>2026</v>
      </c>
      <c r="V1801" s="9" t="str">
        <f>"Q"&amp;ROUNDUP(MONTH(SalesDataTable[[#This Row],[Order Date]])/3,0)</f>
        <v>Q3</v>
      </c>
      <c r="W1801" s="6">
        <f>MONTH(SalesDataTable[[#This Row],[Order Date]])</f>
        <v>9</v>
      </c>
      <c r="X1801" s="9" t="str">
        <f>TEXT(SalesDataTable[[#This Row],[Order Date]],"mmm")</f>
        <v>Sep</v>
      </c>
    </row>
    <row r="1802" spans="1:24" ht="15.5">
      <c r="A1802" s="3">
        <v>271</v>
      </c>
      <c r="B1802" s="4">
        <v>46266</v>
      </c>
      <c r="C1802" s="12">
        <f>YEAR(SalesDataTable[[#This Row],[Order Date]])</f>
        <v>2026</v>
      </c>
      <c r="D1802" s="15" t="str">
        <f>"Q"&amp;ROUNDUP(MONTH(SalesDataTable[[#This Row],[Order Date]])/3,0)</f>
        <v>Q3</v>
      </c>
      <c r="E1802" s="12">
        <f>MONTH(SalesDataTable[[#This Row],[Order Date]])</f>
        <v>9</v>
      </c>
      <c r="F1802" s="12" t="str">
        <f>TEXT(SalesDataTable[[#This Row],[Order Date]], "mmm")</f>
        <v>Sep</v>
      </c>
      <c r="G1802" s="5" t="s">
        <v>6</v>
      </c>
      <c r="H1802" s="5" t="s">
        <v>43</v>
      </c>
      <c r="I1802" s="5" t="s">
        <v>28</v>
      </c>
      <c r="J1802" s="5" t="s">
        <v>3</v>
      </c>
      <c r="K1802" s="5" t="s">
        <v>9</v>
      </c>
      <c r="L1802" s="5" t="s">
        <v>10</v>
      </c>
      <c r="M1802" s="6">
        <v>1</v>
      </c>
      <c r="N1802" s="7">
        <v>94.29</v>
      </c>
      <c r="O1802" s="8">
        <v>0.1</v>
      </c>
      <c r="P1802" s="7">
        <v>45.12</v>
      </c>
      <c r="Q1802" s="7">
        <f t="shared" si="112"/>
        <v>84.861000000000004</v>
      </c>
      <c r="R1802" s="7">
        <f t="shared" si="113"/>
        <v>45.12</v>
      </c>
      <c r="S1802" s="7">
        <f t="shared" si="114"/>
        <v>39.741000000000007</v>
      </c>
      <c r="T1802" s="9">
        <f t="shared" si="115"/>
        <v>0.46830699614663984</v>
      </c>
      <c r="U1802" s="10">
        <f>YEAR(SalesDataTable[[#This Row],[Order Date]])</f>
        <v>2026</v>
      </c>
      <c r="V1802" s="9" t="str">
        <f>"Q"&amp;ROUNDUP(MONTH(SalesDataTable[[#This Row],[Order Date]])/3,0)</f>
        <v>Q3</v>
      </c>
      <c r="W1802" s="6">
        <f>MONTH(SalesDataTable[[#This Row],[Order Date]])</f>
        <v>9</v>
      </c>
      <c r="X1802" s="9" t="str">
        <f>TEXT(SalesDataTable[[#This Row],[Order Date]],"mmm")</f>
        <v>Sep</v>
      </c>
    </row>
    <row r="1803" spans="1:24" ht="15.5">
      <c r="A1803" s="3">
        <v>1481</v>
      </c>
      <c r="B1803" s="4">
        <v>46266</v>
      </c>
      <c r="C1803" s="12">
        <f>YEAR(SalesDataTable[[#This Row],[Order Date]])</f>
        <v>2026</v>
      </c>
      <c r="D1803" s="15" t="str">
        <f>"Q"&amp;ROUNDUP(MONTH(SalesDataTable[[#This Row],[Order Date]])/3,0)</f>
        <v>Q3</v>
      </c>
      <c r="E1803" s="12">
        <f>MONTH(SalesDataTable[[#This Row],[Order Date]])</f>
        <v>9</v>
      </c>
      <c r="F1803" s="12" t="str">
        <f>TEXT(SalesDataTable[[#This Row],[Order Date]], "mmm")</f>
        <v>Sep</v>
      </c>
      <c r="G1803" s="5" t="s">
        <v>6</v>
      </c>
      <c r="H1803" s="5" t="s">
        <v>43</v>
      </c>
      <c r="I1803" s="5" t="s">
        <v>8</v>
      </c>
      <c r="J1803" s="5" t="s">
        <v>16</v>
      </c>
      <c r="K1803" s="5" t="s">
        <v>4</v>
      </c>
      <c r="L1803" s="5" t="s">
        <v>5</v>
      </c>
      <c r="M1803" s="6">
        <v>6</v>
      </c>
      <c r="N1803" s="7">
        <v>81.430000000000007</v>
      </c>
      <c r="O1803" s="8">
        <v>0.05</v>
      </c>
      <c r="P1803" s="7">
        <v>42.24</v>
      </c>
      <c r="Q1803" s="7">
        <f t="shared" si="112"/>
        <v>464.15100000000001</v>
      </c>
      <c r="R1803" s="7">
        <f t="shared" si="113"/>
        <v>253.44</v>
      </c>
      <c r="S1803" s="7">
        <f t="shared" si="114"/>
        <v>210.71100000000001</v>
      </c>
      <c r="T1803" s="9">
        <f t="shared" si="115"/>
        <v>0.45397079829624415</v>
      </c>
      <c r="U1803" s="10">
        <f>YEAR(SalesDataTable[[#This Row],[Order Date]])</f>
        <v>2026</v>
      </c>
      <c r="V1803" s="9" t="str">
        <f>"Q"&amp;ROUNDUP(MONTH(SalesDataTable[[#This Row],[Order Date]])/3,0)</f>
        <v>Q3</v>
      </c>
      <c r="W1803" s="6">
        <f>MONTH(SalesDataTable[[#This Row],[Order Date]])</f>
        <v>9</v>
      </c>
      <c r="X1803" s="9" t="str">
        <f>TEXT(SalesDataTable[[#This Row],[Order Date]],"mmm")</f>
        <v>Sep</v>
      </c>
    </row>
    <row r="1804" spans="1:24" ht="15.5">
      <c r="A1804" s="3">
        <v>1663</v>
      </c>
      <c r="B1804" s="4">
        <v>46266</v>
      </c>
      <c r="C1804" s="12">
        <f>YEAR(SalesDataTable[[#This Row],[Order Date]])</f>
        <v>2026</v>
      </c>
      <c r="D1804" s="15" t="str">
        <f>"Q"&amp;ROUNDUP(MONTH(SalesDataTable[[#This Row],[Order Date]])/3,0)</f>
        <v>Q3</v>
      </c>
      <c r="E1804" s="12">
        <f>MONTH(SalesDataTable[[#This Row],[Order Date]])</f>
        <v>9</v>
      </c>
      <c r="F1804" s="12" t="str">
        <f>TEXT(SalesDataTable[[#This Row],[Order Date]], "mmm")</f>
        <v>Sep</v>
      </c>
      <c r="G1804" s="5" t="s">
        <v>11</v>
      </c>
      <c r="H1804" s="5" t="s">
        <v>25</v>
      </c>
      <c r="I1804" s="5" t="s">
        <v>2</v>
      </c>
      <c r="J1804" s="5" t="s">
        <v>3</v>
      </c>
      <c r="K1804" s="5" t="s">
        <v>14</v>
      </c>
      <c r="L1804" s="5" t="s">
        <v>32</v>
      </c>
      <c r="M1804" s="6">
        <v>1</v>
      </c>
      <c r="N1804" s="7">
        <v>45.54</v>
      </c>
      <c r="O1804" s="8">
        <v>0.1</v>
      </c>
      <c r="P1804" s="7">
        <v>18.440000000000001</v>
      </c>
      <c r="Q1804" s="7">
        <f t="shared" si="112"/>
        <v>40.985999999999997</v>
      </c>
      <c r="R1804" s="7">
        <f t="shared" si="113"/>
        <v>18.440000000000001</v>
      </c>
      <c r="S1804" s="7">
        <f t="shared" si="114"/>
        <v>22.545999999999996</v>
      </c>
      <c r="T1804" s="9">
        <f t="shared" si="115"/>
        <v>0.5500902747279558</v>
      </c>
      <c r="U1804" s="10">
        <f>YEAR(SalesDataTable[[#This Row],[Order Date]])</f>
        <v>2026</v>
      </c>
      <c r="V1804" s="9" t="str">
        <f>"Q"&amp;ROUNDUP(MONTH(SalesDataTable[[#This Row],[Order Date]])/3,0)</f>
        <v>Q3</v>
      </c>
      <c r="W1804" s="6">
        <f>MONTH(SalesDataTable[[#This Row],[Order Date]])</f>
        <v>9</v>
      </c>
      <c r="X1804" s="9" t="str">
        <f>TEXT(SalesDataTable[[#This Row],[Order Date]],"mmm")</f>
        <v>Sep</v>
      </c>
    </row>
    <row r="1805" spans="1:24" ht="15.5">
      <c r="A1805" s="3">
        <v>2866</v>
      </c>
      <c r="B1805" s="4">
        <v>46266</v>
      </c>
      <c r="C1805" s="12">
        <f>YEAR(SalesDataTable[[#This Row],[Order Date]])</f>
        <v>2026</v>
      </c>
      <c r="D1805" s="15" t="str">
        <f>"Q"&amp;ROUNDUP(MONTH(SalesDataTable[[#This Row],[Order Date]])/3,0)</f>
        <v>Q3</v>
      </c>
      <c r="E1805" s="12">
        <f>MONTH(SalesDataTable[[#This Row],[Order Date]])</f>
        <v>9</v>
      </c>
      <c r="F1805" s="12" t="str">
        <f>TEXT(SalesDataTable[[#This Row],[Order Date]], "mmm")</f>
        <v>Sep</v>
      </c>
      <c r="G1805" s="5" t="s">
        <v>0</v>
      </c>
      <c r="H1805" s="5" t="s">
        <v>50</v>
      </c>
      <c r="I1805" s="5" t="s">
        <v>28</v>
      </c>
      <c r="J1805" s="5" t="s">
        <v>3</v>
      </c>
      <c r="K1805" s="5" t="s">
        <v>9</v>
      </c>
      <c r="L1805" s="5" t="s">
        <v>37</v>
      </c>
      <c r="M1805" s="6">
        <v>2</v>
      </c>
      <c r="N1805" s="7">
        <v>156.63999999999999</v>
      </c>
      <c r="O1805" s="8">
        <v>0.1</v>
      </c>
      <c r="P1805" s="7">
        <v>80.09</v>
      </c>
      <c r="Q1805" s="7">
        <f t="shared" si="112"/>
        <v>281.952</v>
      </c>
      <c r="R1805" s="7">
        <f t="shared" si="113"/>
        <v>160.18</v>
      </c>
      <c r="S1805" s="7">
        <f t="shared" si="114"/>
        <v>121.77199999999999</v>
      </c>
      <c r="T1805" s="9">
        <f t="shared" si="115"/>
        <v>0.43188911587787987</v>
      </c>
      <c r="U1805" s="10">
        <f>YEAR(SalesDataTable[[#This Row],[Order Date]])</f>
        <v>2026</v>
      </c>
      <c r="V1805" s="9" t="str">
        <f>"Q"&amp;ROUNDUP(MONTH(SalesDataTable[[#This Row],[Order Date]])/3,0)</f>
        <v>Q3</v>
      </c>
      <c r="W1805" s="6">
        <f>MONTH(SalesDataTable[[#This Row],[Order Date]])</f>
        <v>9</v>
      </c>
      <c r="X1805" s="9" t="str">
        <f>TEXT(SalesDataTable[[#This Row],[Order Date]],"mmm")</f>
        <v>Sep</v>
      </c>
    </row>
    <row r="1806" spans="1:24" ht="15.5">
      <c r="A1806" s="3">
        <v>3288</v>
      </c>
      <c r="B1806" s="4">
        <v>46266</v>
      </c>
      <c r="C1806" s="12">
        <f>YEAR(SalesDataTable[[#This Row],[Order Date]])</f>
        <v>2026</v>
      </c>
      <c r="D1806" s="15" t="str">
        <f>"Q"&amp;ROUNDUP(MONTH(SalesDataTable[[#This Row],[Order Date]])/3,0)</f>
        <v>Q3</v>
      </c>
      <c r="E1806" s="12">
        <f>MONTH(SalesDataTable[[#This Row],[Order Date]])</f>
        <v>9</v>
      </c>
      <c r="F1806" s="12" t="str">
        <f>TEXT(SalesDataTable[[#This Row],[Order Date]], "mmm")</f>
        <v>Sep</v>
      </c>
      <c r="G1806" s="5" t="s">
        <v>20</v>
      </c>
      <c r="H1806" s="5" t="s">
        <v>31</v>
      </c>
      <c r="I1806" s="5" t="s">
        <v>28</v>
      </c>
      <c r="J1806" s="5" t="s">
        <v>16</v>
      </c>
      <c r="K1806" s="5" t="s">
        <v>9</v>
      </c>
      <c r="L1806" s="5" t="s">
        <v>46</v>
      </c>
      <c r="M1806" s="6">
        <v>1</v>
      </c>
      <c r="N1806" s="7">
        <v>72.81</v>
      </c>
      <c r="O1806" s="8">
        <v>0</v>
      </c>
      <c r="P1806" s="7">
        <v>32.299999999999997</v>
      </c>
      <c r="Q1806" s="7">
        <f t="shared" si="112"/>
        <v>72.81</v>
      </c>
      <c r="R1806" s="7">
        <f t="shared" si="113"/>
        <v>32.299999999999997</v>
      </c>
      <c r="S1806" s="7">
        <f t="shared" si="114"/>
        <v>40.510000000000005</v>
      </c>
      <c r="T1806" s="9">
        <f t="shared" si="115"/>
        <v>0.55637961818431536</v>
      </c>
      <c r="U1806" s="10">
        <f>YEAR(SalesDataTable[[#This Row],[Order Date]])</f>
        <v>2026</v>
      </c>
      <c r="V1806" s="9" t="str">
        <f>"Q"&amp;ROUNDUP(MONTH(SalesDataTable[[#This Row],[Order Date]])/3,0)</f>
        <v>Q3</v>
      </c>
      <c r="W1806" s="6">
        <f>MONTH(SalesDataTable[[#This Row],[Order Date]])</f>
        <v>9</v>
      </c>
      <c r="X1806" s="9" t="str">
        <f>TEXT(SalesDataTable[[#This Row],[Order Date]],"mmm")</f>
        <v>Sep</v>
      </c>
    </row>
    <row r="1807" spans="1:24" ht="15.5">
      <c r="A1807" s="3">
        <v>3426</v>
      </c>
      <c r="B1807" s="4">
        <v>46266</v>
      </c>
      <c r="C1807" s="12">
        <f>YEAR(SalesDataTable[[#This Row],[Order Date]])</f>
        <v>2026</v>
      </c>
      <c r="D1807" s="15" t="str">
        <f>"Q"&amp;ROUNDUP(MONTH(SalesDataTable[[#This Row],[Order Date]])/3,0)</f>
        <v>Q3</v>
      </c>
      <c r="E1807" s="12">
        <f>MONTH(SalesDataTable[[#This Row],[Order Date]])</f>
        <v>9</v>
      </c>
      <c r="F1807" s="12" t="str">
        <f>TEXT(SalesDataTable[[#This Row],[Order Date]], "mmm")</f>
        <v>Sep</v>
      </c>
      <c r="G1807" s="5" t="s">
        <v>6</v>
      </c>
      <c r="H1807" s="5" t="s">
        <v>41</v>
      </c>
      <c r="I1807" s="5" t="s">
        <v>19</v>
      </c>
      <c r="J1807" s="5" t="s">
        <v>13</v>
      </c>
      <c r="K1807" s="5" t="s">
        <v>23</v>
      </c>
      <c r="L1807" s="5" t="s">
        <v>40</v>
      </c>
      <c r="M1807" s="6">
        <v>6</v>
      </c>
      <c r="N1807" s="7">
        <v>80.319999999999993</v>
      </c>
      <c r="O1807" s="8">
        <v>0</v>
      </c>
      <c r="P1807" s="7">
        <v>38.42</v>
      </c>
      <c r="Q1807" s="7">
        <f t="shared" si="112"/>
        <v>481.91999999999996</v>
      </c>
      <c r="R1807" s="7">
        <f t="shared" si="113"/>
        <v>230.52</v>
      </c>
      <c r="S1807" s="7">
        <f t="shared" si="114"/>
        <v>251.39999999999995</v>
      </c>
      <c r="T1807" s="9">
        <f t="shared" si="115"/>
        <v>0.52166334661354574</v>
      </c>
      <c r="U1807" s="10">
        <f>YEAR(SalesDataTable[[#This Row],[Order Date]])</f>
        <v>2026</v>
      </c>
      <c r="V1807" s="9" t="str">
        <f>"Q"&amp;ROUNDUP(MONTH(SalesDataTable[[#This Row],[Order Date]])/3,0)</f>
        <v>Q3</v>
      </c>
      <c r="W1807" s="6">
        <f>MONTH(SalesDataTable[[#This Row],[Order Date]])</f>
        <v>9</v>
      </c>
      <c r="X1807" s="9" t="str">
        <f>TEXT(SalesDataTable[[#This Row],[Order Date]],"mmm")</f>
        <v>Sep</v>
      </c>
    </row>
    <row r="1808" spans="1:24" ht="15.5">
      <c r="A1808" s="3">
        <v>4826</v>
      </c>
      <c r="B1808" s="4">
        <v>46266</v>
      </c>
      <c r="C1808" s="12">
        <f>YEAR(SalesDataTable[[#This Row],[Order Date]])</f>
        <v>2026</v>
      </c>
      <c r="D1808" s="15" t="str">
        <f>"Q"&amp;ROUNDUP(MONTH(SalesDataTable[[#This Row],[Order Date]])/3,0)</f>
        <v>Q3</v>
      </c>
      <c r="E1808" s="12">
        <f>MONTH(SalesDataTable[[#This Row],[Order Date]])</f>
        <v>9</v>
      </c>
      <c r="F1808" s="12" t="str">
        <f>TEXT(SalesDataTable[[#This Row],[Order Date]], "mmm")</f>
        <v>Sep</v>
      </c>
      <c r="G1808" s="5" t="s">
        <v>20</v>
      </c>
      <c r="H1808" s="5" t="s">
        <v>47</v>
      </c>
      <c r="I1808" s="5" t="s">
        <v>19</v>
      </c>
      <c r="J1808" s="5" t="s">
        <v>3</v>
      </c>
      <c r="K1808" s="5" t="s">
        <v>14</v>
      </c>
      <c r="L1808" s="5" t="s">
        <v>48</v>
      </c>
      <c r="M1808" s="6">
        <v>5</v>
      </c>
      <c r="N1808" s="7">
        <v>166.81</v>
      </c>
      <c r="O1808" s="8">
        <v>0.05</v>
      </c>
      <c r="P1808" s="7">
        <v>89.24</v>
      </c>
      <c r="Q1808" s="7">
        <f t="shared" si="112"/>
        <v>792.34749999999997</v>
      </c>
      <c r="R1808" s="7">
        <f t="shared" si="113"/>
        <v>446.2</v>
      </c>
      <c r="S1808" s="7">
        <f t="shared" si="114"/>
        <v>346.14749999999998</v>
      </c>
      <c r="T1808" s="9">
        <f t="shared" si="115"/>
        <v>0.43686324497774021</v>
      </c>
      <c r="U1808" s="10">
        <f>YEAR(SalesDataTable[[#This Row],[Order Date]])</f>
        <v>2026</v>
      </c>
      <c r="V1808" s="9" t="str">
        <f>"Q"&amp;ROUNDUP(MONTH(SalesDataTable[[#This Row],[Order Date]])/3,0)</f>
        <v>Q3</v>
      </c>
      <c r="W1808" s="6">
        <f>MONTH(SalesDataTable[[#This Row],[Order Date]])</f>
        <v>9</v>
      </c>
      <c r="X1808" s="9" t="str">
        <f>TEXT(SalesDataTable[[#This Row],[Order Date]],"mmm")</f>
        <v>Sep</v>
      </c>
    </row>
    <row r="1809" spans="1:24" ht="15.5">
      <c r="A1809" s="3">
        <v>662</v>
      </c>
      <c r="B1809" s="4">
        <v>46267</v>
      </c>
      <c r="C1809" s="12">
        <f>YEAR(SalesDataTable[[#This Row],[Order Date]])</f>
        <v>2026</v>
      </c>
      <c r="D1809" s="15" t="str">
        <f>"Q"&amp;ROUNDUP(MONTH(SalesDataTable[[#This Row],[Order Date]])/3,0)</f>
        <v>Q3</v>
      </c>
      <c r="E1809" s="12">
        <f>MONTH(SalesDataTable[[#This Row],[Order Date]])</f>
        <v>9</v>
      </c>
      <c r="F1809" s="12" t="str">
        <f>TEXT(SalesDataTable[[#This Row],[Order Date]], "mmm")</f>
        <v>Sep</v>
      </c>
      <c r="G1809" s="5" t="s">
        <v>20</v>
      </c>
      <c r="H1809" s="5" t="s">
        <v>47</v>
      </c>
      <c r="I1809" s="5" t="s">
        <v>2</v>
      </c>
      <c r="J1809" s="5" t="s">
        <v>13</v>
      </c>
      <c r="K1809" s="5" t="s">
        <v>34</v>
      </c>
      <c r="L1809" s="5" t="s">
        <v>35</v>
      </c>
      <c r="M1809" s="6">
        <v>1</v>
      </c>
      <c r="N1809" s="7">
        <v>40.56</v>
      </c>
      <c r="O1809" s="8">
        <v>0.15</v>
      </c>
      <c r="P1809" s="7">
        <v>14.28</v>
      </c>
      <c r="Q1809" s="7">
        <f t="shared" si="112"/>
        <v>34.475999999999999</v>
      </c>
      <c r="R1809" s="7">
        <f t="shared" si="113"/>
        <v>14.28</v>
      </c>
      <c r="S1809" s="7">
        <f t="shared" si="114"/>
        <v>20.195999999999998</v>
      </c>
      <c r="T1809" s="9">
        <f t="shared" si="115"/>
        <v>0.58579881656804733</v>
      </c>
      <c r="U1809" s="10">
        <f>YEAR(SalesDataTable[[#This Row],[Order Date]])</f>
        <v>2026</v>
      </c>
      <c r="V1809" s="9" t="str">
        <f>"Q"&amp;ROUNDUP(MONTH(SalesDataTable[[#This Row],[Order Date]])/3,0)</f>
        <v>Q3</v>
      </c>
      <c r="W1809" s="6">
        <f>MONTH(SalesDataTable[[#This Row],[Order Date]])</f>
        <v>9</v>
      </c>
      <c r="X1809" s="9" t="str">
        <f>TEXT(SalesDataTable[[#This Row],[Order Date]],"mmm")</f>
        <v>Sep</v>
      </c>
    </row>
    <row r="1810" spans="1:24" ht="15.5">
      <c r="A1810" s="3">
        <v>1393</v>
      </c>
      <c r="B1810" s="4">
        <v>46267</v>
      </c>
      <c r="C1810" s="12">
        <f>YEAR(SalesDataTable[[#This Row],[Order Date]])</f>
        <v>2026</v>
      </c>
      <c r="D1810" s="15" t="str">
        <f>"Q"&amp;ROUNDUP(MONTH(SalesDataTable[[#This Row],[Order Date]])/3,0)</f>
        <v>Q3</v>
      </c>
      <c r="E1810" s="12">
        <f>MONTH(SalesDataTable[[#This Row],[Order Date]])</f>
        <v>9</v>
      </c>
      <c r="F1810" s="12" t="str">
        <f>TEXT(SalesDataTable[[#This Row],[Order Date]], "mmm")</f>
        <v>Sep</v>
      </c>
      <c r="G1810" s="5" t="s">
        <v>11</v>
      </c>
      <c r="H1810" s="5" t="s">
        <v>52</v>
      </c>
      <c r="I1810" s="5" t="s">
        <v>2</v>
      </c>
      <c r="J1810" s="5" t="s">
        <v>3</v>
      </c>
      <c r="K1810" s="5" t="s">
        <v>14</v>
      </c>
      <c r="L1810" s="5" t="s">
        <v>48</v>
      </c>
      <c r="M1810" s="6">
        <v>2</v>
      </c>
      <c r="N1810" s="7">
        <v>162.4</v>
      </c>
      <c r="O1810" s="8">
        <v>0.1</v>
      </c>
      <c r="P1810" s="7">
        <v>88.04</v>
      </c>
      <c r="Q1810" s="7">
        <f t="shared" si="112"/>
        <v>292.32</v>
      </c>
      <c r="R1810" s="7">
        <f t="shared" si="113"/>
        <v>176.08</v>
      </c>
      <c r="S1810" s="7">
        <f t="shared" si="114"/>
        <v>116.23999999999998</v>
      </c>
      <c r="T1810" s="9">
        <f t="shared" si="115"/>
        <v>0.39764641488779412</v>
      </c>
      <c r="U1810" s="10">
        <f>YEAR(SalesDataTable[[#This Row],[Order Date]])</f>
        <v>2026</v>
      </c>
      <c r="V1810" s="9" t="str">
        <f>"Q"&amp;ROUNDUP(MONTH(SalesDataTable[[#This Row],[Order Date]])/3,0)</f>
        <v>Q3</v>
      </c>
      <c r="W1810" s="6">
        <f>MONTH(SalesDataTable[[#This Row],[Order Date]])</f>
        <v>9</v>
      </c>
      <c r="X1810" s="9" t="str">
        <f>TEXT(SalesDataTable[[#This Row],[Order Date]],"mmm")</f>
        <v>Sep</v>
      </c>
    </row>
    <row r="1811" spans="1:24" ht="15.5">
      <c r="A1811" s="3">
        <v>1568</v>
      </c>
      <c r="B1811" s="4">
        <v>46267</v>
      </c>
      <c r="C1811" s="12">
        <f>YEAR(SalesDataTable[[#This Row],[Order Date]])</f>
        <v>2026</v>
      </c>
      <c r="D1811" s="15" t="str">
        <f>"Q"&amp;ROUNDUP(MONTH(SalesDataTable[[#This Row],[Order Date]])/3,0)</f>
        <v>Q3</v>
      </c>
      <c r="E1811" s="12">
        <f>MONTH(SalesDataTable[[#This Row],[Order Date]])</f>
        <v>9</v>
      </c>
      <c r="F1811" s="12" t="str">
        <f>TEXT(SalesDataTable[[#This Row],[Order Date]], "mmm")</f>
        <v>Sep</v>
      </c>
      <c r="G1811" s="5" t="s">
        <v>0</v>
      </c>
      <c r="H1811" s="5" t="s">
        <v>50</v>
      </c>
      <c r="I1811" s="5" t="s">
        <v>19</v>
      </c>
      <c r="J1811" s="5" t="s">
        <v>3</v>
      </c>
      <c r="K1811" s="5" t="s">
        <v>34</v>
      </c>
      <c r="L1811" s="5" t="s">
        <v>38</v>
      </c>
      <c r="M1811" s="6">
        <v>5</v>
      </c>
      <c r="N1811" s="7">
        <v>123.09</v>
      </c>
      <c r="O1811" s="8">
        <v>0</v>
      </c>
      <c r="P1811" s="7">
        <v>70.3</v>
      </c>
      <c r="Q1811" s="7">
        <f t="shared" si="112"/>
        <v>615.45000000000005</v>
      </c>
      <c r="R1811" s="7">
        <f t="shared" si="113"/>
        <v>351.5</v>
      </c>
      <c r="S1811" s="7">
        <f t="shared" si="114"/>
        <v>263.95000000000005</v>
      </c>
      <c r="T1811" s="9">
        <f t="shared" si="115"/>
        <v>0.42887318222438869</v>
      </c>
      <c r="U1811" s="10">
        <f>YEAR(SalesDataTable[[#This Row],[Order Date]])</f>
        <v>2026</v>
      </c>
      <c r="V1811" s="9" t="str">
        <f>"Q"&amp;ROUNDUP(MONTH(SalesDataTable[[#This Row],[Order Date]])/3,0)</f>
        <v>Q3</v>
      </c>
      <c r="W1811" s="6">
        <f>MONTH(SalesDataTable[[#This Row],[Order Date]])</f>
        <v>9</v>
      </c>
      <c r="X1811" s="9" t="str">
        <f>TEXT(SalesDataTable[[#This Row],[Order Date]],"mmm")</f>
        <v>Sep</v>
      </c>
    </row>
    <row r="1812" spans="1:24" ht="15.5">
      <c r="A1812" s="3">
        <v>2428</v>
      </c>
      <c r="B1812" s="4">
        <v>46267</v>
      </c>
      <c r="C1812" s="12">
        <f>YEAR(SalesDataTable[[#This Row],[Order Date]])</f>
        <v>2026</v>
      </c>
      <c r="D1812" s="15" t="str">
        <f>"Q"&amp;ROUNDUP(MONTH(SalesDataTable[[#This Row],[Order Date]])/3,0)</f>
        <v>Q3</v>
      </c>
      <c r="E1812" s="12">
        <f>MONTH(SalesDataTable[[#This Row],[Order Date]])</f>
        <v>9</v>
      </c>
      <c r="F1812" s="12" t="str">
        <f>TEXT(SalesDataTable[[#This Row],[Order Date]], "mmm")</f>
        <v>Sep</v>
      </c>
      <c r="G1812" s="5" t="s">
        <v>6</v>
      </c>
      <c r="H1812" s="5" t="s">
        <v>27</v>
      </c>
      <c r="I1812" s="5" t="s">
        <v>28</v>
      </c>
      <c r="J1812" s="5" t="s">
        <v>13</v>
      </c>
      <c r="K1812" s="5" t="s">
        <v>14</v>
      </c>
      <c r="L1812" s="5" t="s">
        <v>15</v>
      </c>
      <c r="M1812" s="6">
        <v>1</v>
      </c>
      <c r="N1812" s="7">
        <v>36.69</v>
      </c>
      <c r="O1812" s="8">
        <v>0</v>
      </c>
      <c r="P1812" s="7">
        <v>13.92</v>
      </c>
      <c r="Q1812" s="7">
        <f t="shared" si="112"/>
        <v>36.69</v>
      </c>
      <c r="R1812" s="7">
        <f t="shared" si="113"/>
        <v>13.92</v>
      </c>
      <c r="S1812" s="7">
        <f t="shared" si="114"/>
        <v>22.769999999999996</v>
      </c>
      <c r="T1812" s="9">
        <f t="shared" si="115"/>
        <v>0.6206050695012264</v>
      </c>
      <c r="U1812" s="10">
        <f>YEAR(SalesDataTable[[#This Row],[Order Date]])</f>
        <v>2026</v>
      </c>
      <c r="V1812" s="9" t="str">
        <f>"Q"&amp;ROUNDUP(MONTH(SalesDataTable[[#This Row],[Order Date]])/3,0)</f>
        <v>Q3</v>
      </c>
      <c r="W1812" s="6">
        <f>MONTH(SalesDataTable[[#This Row],[Order Date]])</f>
        <v>9</v>
      </c>
      <c r="X1812" s="9" t="str">
        <f>TEXT(SalesDataTable[[#This Row],[Order Date]],"mmm")</f>
        <v>Sep</v>
      </c>
    </row>
    <row r="1813" spans="1:24" ht="15.5">
      <c r="A1813" s="3">
        <v>2890</v>
      </c>
      <c r="B1813" s="4">
        <v>46267</v>
      </c>
      <c r="C1813" s="12">
        <f>YEAR(SalesDataTable[[#This Row],[Order Date]])</f>
        <v>2026</v>
      </c>
      <c r="D1813" s="15" t="str">
        <f>"Q"&amp;ROUNDUP(MONTH(SalesDataTable[[#This Row],[Order Date]])/3,0)</f>
        <v>Q3</v>
      </c>
      <c r="E1813" s="12">
        <f>MONTH(SalesDataTable[[#This Row],[Order Date]])</f>
        <v>9</v>
      </c>
      <c r="F1813" s="12" t="str">
        <f>TEXT(SalesDataTable[[#This Row],[Order Date]], "mmm")</f>
        <v>Sep</v>
      </c>
      <c r="G1813" s="5" t="s">
        <v>11</v>
      </c>
      <c r="H1813" s="5" t="s">
        <v>18</v>
      </c>
      <c r="I1813" s="5" t="s">
        <v>2</v>
      </c>
      <c r="J1813" s="5" t="s">
        <v>16</v>
      </c>
      <c r="K1813" s="5" t="s">
        <v>14</v>
      </c>
      <c r="L1813" s="5" t="s">
        <v>44</v>
      </c>
      <c r="M1813" s="6">
        <v>4</v>
      </c>
      <c r="N1813" s="7">
        <v>130.43</v>
      </c>
      <c r="O1813" s="8">
        <v>0</v>
      </c>
      <c r="P1813" s="7">
        <v>66.849999999999994</v>
      </c>
      <c r="Q1813" s="7">
        <f t="shared" si="112"/>
        <v>521.72</v>
      </c>
      <c r="R1813" s="7">
        <f t="shared" si="113"/>
        <v>267.39999999999998</v>
      </c>
      <c r="S1813" s="7">
        <f t="shared" si="114"/>
        <v>254.32000000000005</v>
      </c>
      <c r="T1813" s="9">
        <f t="shared" si="115"/>
        <v>0.48746454036648018</v>
      </c>
      <c r="U1813" s="10">
        <f>YEAR(SalesDataTable[[#This Row],[Order Date]])</f>
        <v>2026</v>
      </c>
      <c r="V1813" s="9" t="str">
        <f>"Q"&amp;ROUNDUP(MONTH(SalesDataTable[[#This Row],[Order Date]])/3,0)</f>
        <v>Q3</v>
      </c>
      <c r="W1813" s="6">
        <f>MONTH(SalesDataTable[[#This Row],[Order Date]])</f>
        <v>9</v>
      </c>
      <c r="X1813" s="9" t="str">
        <f>TEXT(SalesDataTable[[#This Row],[Order Date]],"mmm")</f>
        <v>Sep</v>
      </c>
    </row>
    <row r="1814" spans="1:24" ht="15.5">
      <c r="A1814" s="3">
        <v>2108</v>
      </c>
      <c r="B1814" s="4">
        <v>46268</v>
      </c>
      <c r="C1814" s="12">
        <f>YEAR(SalesDataTable[[#This Row],[Order Date]])</f>
        <v>2026</v>
      </c>
      <c r="D1814" s="15" t="str">
        <f>"Q"&amp;ROUNDUP(MONTH(SalesDataTable[[#This Row],[Order Date]])/3,0)</f>
        <v>Q3</v>
      </c>
      <c r="E1814" s="12">
        <f>MONTH(SalesDataTable[[#This Row],[Order Date]])</f>
        <v>9</v>
      </c>
      <c r="F1814" s="12" t="str">
        <f>TEXT(SalesDataTable[[#This Row],[Order Date]], "mmm")</f>
        <v>Sep</v>
      </c>
      <c r="G1814" s="5" t="s">
        <v>6</v>
      </c>
      <c r="H1814" s="5" t="s">
        <v>41</v>
      </c>
      <c r="I1814" s="5" t="s">
        <v>2</v>
      </c>
      <c r="J1814" s="5" t="s">
        <v>3</v>
      </c>
      <c r="K1814" s="5" t="s">
        <v>9</v>
      </c>
      <c r="L1814" s="5" t="s">
        <v>17</v>
      </c>
      <c r="M1814" s="6">
        <v>1</v>
      </c>
      <c r="N1814" s="7">
        <v>146.13999999999999</v>
      </c>
      <c r="O1814" s="8">
        <v>0</v>
      </c>
      <c r="P1814" s="7">
        <v>81.040000000000006</v>
      </c>
      <c r="Q1814" s="7">
        <f t="shared" si="112"/>
        <v>146.13999999999999</v>
      </c>
      <c r="R1814" s="7">
        <f t="shared" si="113"/>
        <v>81.040000000000006</v>
      </c>
      <c r="S1814" s="7">
        <f t="shared" si="114"/>
        <v>65.09999999999998</v>
      </c>
      <c r="T1814" s="9">
        <f t="shared" si="115"/>
        <v>0.44546325441357593</v>
      </c>
      <c r="U1814" s="10">
        <f>YEAR(SalesDataTable[[#This Row],[Order Date]])</f>
        <v>2026</v>
      </c>
      <c r="V1814" s="9" t="str">
        <f>"Q"&amp;ROUNDUP(MONTH(SalesDataTable[[#This Row],[Order Date]])/3,0)</f>
        <v>Q3</v>
      </c>
      <c r="W1814" s="6">
        <f>MONTH(SalesDataTable[[#This Row],[Order Date]])</f>
        <v>9</v>
      </c>
      <c r="X1814" s="9" t="str">
        <f>TEXT(SalesDataTable[[#This Row],[Order Date]],"mmm")</f>
        <v>Sep</v>
      </c>
    </row>
    <row r="1815" spans="1:24" ht="15.5">
      <c r="A1815" s="3">
        <v>2340</v>
      </c>
      <c r="B1815" s="4">
        <v>46268</v>
      </c>
      <c r="C1815" s="12">
        <f>YEAR(SalesDataTable[[#This Row],[Order Date]])</f>
        <v>2026</v>
      </c>
      <c r="D1815" s="15" t="str">
        <f>"Q"&amp;ROUNDUP(MONTH(SalesDataTable[[#This Row],[Order Date]])/3,0)</f>
        <v>Q3</v>
      </c>
      <c r="E1815" s="12">
        <f>MONTH(SalesDataTable[[#This Row],[Order Date]])</f>
        <v>9</v>
      </c>
      <c r="F1815" s="12" t="str">
        <f>TEXT(SalesDataTable[[#This Row],[Order Date]], "mmm")</f>
        <v>Sep</v>
      </c>
      <c r="G1815" s="5" t="s">
        <v>6</v>
      </c>
      <c r="H1815" s="5" t="s">
        <v>49</v>
      </c>
      <c r="I1815" s="5" t="s">
        <v>19</v>
      </c>
      <c r="J1815" s="5" t="s">
        <v>13</v>
      </c>
      <c r="K1815" s="5" t="s">
        <v>23</v>
      </c>
      <c r="L1815" s="5" t="s">
        <v>24</v>
      </c>
      <c r="M1815" s="6">
        <v>4</v>
      </c>
      <c r="N1815" s="7">
        <v>332.93</v>
      </c>
      <c r="O1815" s="8">
        <v>0</v>
      </c>
      <c r="P1815" s="7">
        <v>193.56</v>
      </c>
      <c r="Q1815" s="7">
        <f t="shared" si="112"/>
        <v>1331.72</v>
      </c>
      <c r="R1815" s="7">
        <f t="shared" si="113"/>
        <v>774.24</v>
      </c>
      <c r="S1815" s="7">
        <f t="shared" si="114"/>
        <v>557.48</v>
      </c>
      <c r="T1815" s="9">
        <f t="shared" si="115"/>
        <v>0.41861652599645571</v>
      </c>
      <c r="U1815" s="10">
        <f>YEAR(SalesDataTable[[#This Row],[Order Date]])</f>
        <v>2026</v>
      </c>
      <c r="V1815" s="9" t="str">
        <f>"Q"&amp;ROUNDUP(MONTH(SalesDataTable[[#This Row],[Order Date]])/3,0)</f>
        <v>Q3</v>
      </c>
      <c r="W1815" s="6">
        <f>MONTH(SalesDataTable[[#This Row],[Order Date]])</f>
        <v>9</v>
      </c>
      <c r="X1815" s="9" t="str">
        <f>TEXT(SalesDataTable[[#This Row],[Order Date]],"mmm")</f>
        <v>Sep</v>
      </c>
    </row>
    <row r="1816" spans="1:24" ht="15.5">
      <c r="A1816" s="3">
        <v>3078</v>
      </c>
      <c r="B1816" s="4">
        <v>46268</v>
      </c>
      <c r="C1816" s="12">
        <f>YEAR(SalesDataTable[[#This Row],[Order Date]])</f>
        <v>2026</v>
      </c>
      <c r="D1816" s="15" t="str">
        <f>"Q"&amp;ROUNDUP(MONTH(SalesDataTable[[#This Row],[Order Date]])/3,0)</f>
        <v>Q3</v>
      </c>
      <c r="E1816" s="12">
        <f>MONTH(SalesDataTable[[#This Row],[Order Date]])</f>
        <v>9</v>
      </c>
      <c r="F1816" s="12" t="str">
        <f>TEXT(SalesDataTable[[#This Row],[Order Date]], "mmm")</f>
        <v>Sep</v>
      </c>
      <c r="G1816" s="5" t="s">
        <v>6</v>
      </c>
      <c r="H1816" s="5" t="s">
        <v>49</v>
      </c>
      <c r="I1816" s="5" t="s">
        <v>19</v>
      </c>
      <c r="J1816" s="5" t="s">
        <v>16</v>
      </c>
      <c r="K1816" s="5" t="s">
        <v>23</v>
      </c>
      <c r="L1816" s="5" t="s">
        <v>51</v>
      </c>
      <c r="M1816" s="6">
        <v>4</v>
      </c>
      <c r="N1816" s="7">
        <v>122.43</v>
      </c>
      <c r="O1816" s="8">
        <v>0</v>
      </c>
      <c r="P1816" s="7">
        <v>61.5</v>
      </c>
      <c r="Q1816" s="7">
        <f t="shared" si="112"/>
        <v>489.72</v>
      </c>
      <c r="R1816" s="7">
        <f t="shared" si="113"/>
        <v>246</v>
      </c>
      <c r="S1816" s="7">
        <f t="shared" si="114"/>
        <v>243.72000000000003</v>
      </c>
      <c r="T1816" s="9">
        <f t="shared" si="115"/>
        <v>0.49767213918157316</v>
      </c>
      <c r="U1816" s="10">
        <f>YEAR(SalesDataTable[[#This Row],[Order Date]])</f>
        <v>2026</v>
      </c>
      <c r="V1816" s="9" t="str">
        <f>"Q"&amp;ROUNDUP(MONTH(SalesDataTable[[#This Row],[Order Date]])/3,0)</f>
        <v>Q3</v>
      </c>
      <c r="W1816" s="6">
        <f>MONTH(SalesDataTable[[#This Row],[Order Date]])</f>
        <v>9</v>
      </c>
      <c r="X1816" s="9" t="str">
        <f>TEXT(SalesDataTable[[#This Row],[Order Date]],"mmm")</f>
        <v>Sep</v>
      </c>
    </row>
    <row r="1817" spans="1:24" ht="15.5">
      <c r="A1817" s="3">
        <v>3575</v>
      </c>
      <c r="B1817" s="4">
        <v>46268</v>
      </c>
      <c r="C1817" s="12">
        <f>YEAR(SalesDataTable[[#This Row],[Order Date]])</f>
        <v>2026</v>
      </c>
      <c r="D1817" s="15" t="str">
        <f>"Q"&amp;ROUNDUP(MONTH(SalesDataTable[[#This Row],[Order Date]])/3,0)</f>
        <v>Q3</v>
      </c>
      <c r="E1817" s="12">
        <f>MONTH(SalesDataTable[[#This Row],[Order Date]])</f>
        <v>9</v>
      </c>
      <c r="F1817" s="12" t="str">
        <f>TEXT(SalesDataTable[[#This Row],[Order Date]], "mmm")</f>
        <v>Sep</v>
      </c>
      <c r="G1817" s="5" t="s">
        <v>11</v>
      </c>
      <c r="H1817" s="5" t="s">
        <v>12</v>
      </c>
      <c r="I1817" s="5" t="s">
        <v>28</v>
      </c>
      <c r="J1817" s="5" t="s">
        <v>3</v>
      </c>
      <c r="K1817" s="5" t="s">
        <v>4</v>
      </c>
      <c r="L1817" s="5" t="s">
        <v>5</v>
      </c>
      <c r="M1817" s="6">
        <v>3</v>
      </c>
      <c r="N1817" s="7">
        <v>81.12</v>
      </c>
      <c r="O1817" s="8">
        <v>0.1</v>
      </c>
      <c r="P1817" s="7">
        <v>41.78</v>
      </c>
      <c r="Q1817" s="7">
        <f t="shared" si="112"/>
        <v>219.02400000000003</v>
      </c>
      <c r="R1817" s="7">
        <f t="shared" si="113"/>
        <v>125.34</v>
      </c>
      <c r="S1817" s="7">
        <f t="shared" si="114"/>
        <v>93.684000000000026</v>
      </c>
      <c r="T1817" s="9">
        <f t="shared" si="115"/>
        <v>0.42773394696471628</v>
      </c>
      <c r="U1817" s="10">
        <f>YEAR(SalesDataTable[[#This Row],[Order Date]])</f>
        <v>2026</v>
      </c>
      <c r="V1817" s="9" t="str">
        <f>"Q"&amp;ROUNDUP(MONTH(SalesDataTable[[#This Row],[Order Date]])/3,0)</f>
        <v>Q3</v>
      </c>
      <c r="W1817" s="6">
        <f>MONTH(SalesDataTable[[#This Row],[Order Date]])</f>
        <v>9</v>
      </c>
      <c r="X1817" s="9" t="str">
        <f>TEXT(SalesDataTable[[#This Row],[Order Date]],"mmm")</f>
        <v>Sep</v>
      </c>
    </row>
    <row r="1818" spans="1:24" ht="15.5">
      <c r="A1818" s="3">
        <v>3700</v>
      </c>
      <c r="B1818" s="4">
        <v>46268</v>
      </c>
      <c r="C1818" s="12">
        <f>YEAR(SalesDataTable[[#This Row],[Order Date]])</f>
        <v>2026</v>
      </c>
      <c r="D1818" s="15" t="str">
        <f>"Q"&amp;ROUNDUP(MONTH(SalesDataTable[[#This Row],[Order Date]])/3,0)</f>
        <v>Q3</v>
      </c>
      <c r="E1818" s="12">
        <f>MONTH(SalesDataTable[[#This Row],[Order Date]])</f>
        <v>9</v>
      </c>
      <c r="F1818" s="12" t="str">
        <f>TEXT(SalesDataTable[[#This Row],[Order Date]], "mmm")</f>
        <v>Sep</v>
      </c>
      <c r="G1818" s="5" t="s">
        <v>6</v>
      </c>
      <c r="H1818" s="5" t="s">
        <v>49</v>
      </c>
      <c r="I1818" s="5" t="s">
        <v>2</v>
      </c>
      <c r="J1818" s="5" t="s">
        <v>3</v>
      </c>
      <c r="K1818" s="5" t="s">
        <v>14</v>
      </c>
      <c r="L1818" s="5" t="s">
        <v>48</v>
      </c>
      <c r="M1818" s="6">
        <v>1</v>
      </c>
      <c r="N1818" s="7">
        <v>168.54</v>
      </c>
      <c r="O1818" s="8">
        <v>0.05</v>
      </c>
      <c r="P1818" s="7">
        <v>87.82</v>
      </c>
      <c r="Q1818" s="7">
        <f t="shared" si="112"/>
        <v>160.11299999999997</v>
      </c>
      <c r="R1818" s="7">
        <f t="shared" si="113"/>
        <v>87.82</v>
      </c>
      <c r="S1818" s="7">
        <f t="shared" si="114"/>
        <v>72.292999999999978</v>
      </c>
      <c r="T1818" s="9">
        <f t="shared" si="115"/>
        <v>0.45151236938911887</v>
      </c>
      <c r="U1818" s="10">
        <f>YEAR(SalesDataTable[[#This Row],[Order Date]])</f>
        <v>2026</v>
      </c>
      <c r="V1818" s="9" t="str">
        <f>"Q"&amp;ROUNDUP(MONTH(SalesDataTable[[#This Row],[Order Date]])/3,0)</f>
        <v>Q3</v>
      </c>
      <c r="W1818" s="6">
        <f>MONTH(SalesDataTable[[#This Row],[Order Date]])</f>
        <v>9</v>
      </c>
      <c r="X1818" s="9" t="str">
        <f>TEXT(SalesDataTable[[#This Row],[Order Date]],"mmm")</f>
        <v>Sep</v>
      </c>
    </row>
    <row r="1819" spans="1:24" ht="15.5">
      <c r="A1819" s="3">
        <v>3762</v>
      </c>
      <c r="B1819" s="4">
        <v>46268</v>
      </c>
      <c r="C1819" s="12">
        <f>YEAR(SalesDataTable[[#This Row],[Order Date]])</f>
        <v>2026</v>
      </c>
      <c r="D1819" s="15" t="str">
        <f>"Q"&amp;ROUNDUP(MONTH(SalesDataTable[[#This Row],[Order Date]])/3,0)</f>
        <v>Q3</v>
      </c>
      <c r="E1819" s="12">
        <f>MONTH(SalesDataTable[[#This Row],[Order Date]])</f>
        <v>9</v>
      </c>
      <c r="F1819" s="12" t="str">
        <f>TEXT(SalesDataTable[[#This Row],[Order Date]], "mmm")</f>
        <v>Sep</v>
      </c>
      <c r="G1819" s="5" t="s">
        <v>0</v>
      </c>
      <c r="H1819" s="5" t="s">
        <v>1</v>
      </c>
      <c r="I1819" s="5" t="s">
        <v>19</v>
      </c>
      <c r="J1819" s="5" t="s">
        <v>13</v>
      </c>
      <c r="K1819" s="5" t="s">
        <v>4</v>
      </c>
      <c r="L1819" s="5" t="s">
        <v>26</v>
      </c>
      <c r="M1819" s="6">
        <v>4</v>
      </c>
      <c r="N1819" s="7">
        <v>39.61</v>
      </c>
      <c r="O1819" s="8">
        <v>0.1</v>
      </c>
      <c r="P1819" s="7">
        <v>16.829999999999998</v>
      </c>
      <c r="Q1819" s="7">
        <f t="shared" si="112"/>
        <v>142.596</v>
      </c>
      <c r="R1819" s="7">
        <f t="shared" si="113"/>
        <v>67.319999999999993</v>
      </c>
      <c r="S1819" s="7">
        <f t="shared" si="114"/>
        <v>75.27600000000001</v>
      </c>
      <c r="T1819" s="9">
        <f t="shared" si="115"/>
        <v>0.52789699570815452</v>
      </c>
      <c r="U1819" s="10">
        <f>YEAR(SalesDataTable[[#This Row],[Order Date]])</f>
        <v>2026</v>
      </c>
      <c r="V1819" s="9" t="str">
        <f>"Q"&amp;ROUNDUP(MONTH(SalesDataTable[[#This Row],[Order Date]])/3,0)</f>
        <v>Q3</v>
      </c>
      <c r="W1819" s="6">
        <f>MONTH(SalesDataTable[[#This Row],[Order Date]])</f>
        <v>9</v>
      </c>
      <c r="X1819" s="9" t="str">
        <f>TEXT(SalesDataTable[[#This Row],[Order Date]],"mmm")</f>
        <v>Sep</v>
      </c>
    </row>
    <row r="1820" spans="1:24" ht="15.5">
      <c r="A1820" s="3">
        <v>2790</v>
      </c>
      <c r="B1820" s="4">
        <v>46269</v>
      </c>
      <c r="C1820" s="12">
        <f>YEAR(SalesDataTable[[#This Row],[Order Date]])</f>
        <v>2026</v>
      </c>
      <c r="D1820" s="15" t="str">
        <f>"Q"&amp;ROUNDUP(MONTH(SalesDataTable[[#This Row],[Order Date]])/3,0)</f>
        <v>Q3</v>
      </c>
      <c r="E1820" s="12">
        <f>MONTH(SalesDataTable[[#This Row],[Order Date]])</f>
        <v>9</v>
      </c>
      <c r="F1820" s="12" t="str">
        <f>TEXT(SalesDataTable[[#This Row],[Order Date]], "mmm")</f>
        <v>Sep</v>
      </c>
      <c r="G1820" s="5" t="s">
        <v>20</v>
      </c>
      <c r="H1820" s="5" t="s">
        <v>33</v>
      </c>
      <c r="I1820" s="5" t="s">
        <v>2</v>
      </c>
      <c r="J1820" s="5" t="s">
        <v>3</v>
      </c>
      <c r="K1820" s="5" t="s">
        <v>34</v>
      </c>
      <c r="L1820" s="5" t="s">
        <v>35</v>
      </c>
      <c r="M1820" s="6">
        <v>1</v>
      </c>
      <c r="N1820" s="7">
        <v>39.85</v>
      </c>
      <c r="O1820" s="8">
        <v>0.1</v>
      </c>
      <c r="P1820" s="7">
        <v>14.96</v>
      </c>
      <c r="Q1820" s="7">
        <f t="shared" si="112"/>
        <v>35.865000000000002</v>
      </c>
      <c r="R1820" s="7">
        <f t="shared" si="113"/>
        <v>14.96</v>
      </c>
      <c r="S1820" s="7">
        <f t="shared" si="114"/>
        <v>20.905000000000001</v>
      </c>
      <c r="T1820" s="9">
        <f t="shared" si="115"/>
        <v>0.58288024536456151</v>
      </c>
      <c r="U1820" s="10">
        <f>YEAR(SalesDataTable[[#This Row],[Order Date]])</f>
        <v>2026</v>
      </c>
      <c r="V1820" s="9" t="str">
        <f>"Q"&amp;ROUNDUP(MONTH(SalesDataTable[[#This Row],[Order Date]])/3,0)</f>
        <v>Q3</v>
      </c>
      <c r="W1820" s="6">
        <f>MONTH(SalesDataTable[[#This Row],[Order Date]])</f>
        <v>9</v>
      </c>
      <c r="X1820" s="9" t="str">
        <f>TEXT(SalesDataTable[[#This Row],[Order Date]],"mmm")</f>
        <v>Sep</v>
      </c>
    </row>
    <row r="1821" spans="1:24" ht="15.5">
      <c r="A1821" s="3">
        <v>4149</v>
      </c>
      <c r="B1821" s="4">
        <v>46269</v>
      </c>
      <c r="C1821" s="12">
        <f>YEAR(SalesDataTable[[#This Row],[Order Date]])</f>
        <v>2026</v>
      </c>
      <c r="D1821" s="15" t="str">
        <f>"Q"&amp;ROUNDUP(MONTH(SalesDataTable[[#This Row],[Order Date]])/3,0)</f>
        <v>Q3</v>
      </c>
      <c r="E1821" s="12">
        <f>MONTH(SalesDataTable[[#This Row],[Order Date]])</f>
        <v>9</v>
      </c>
      <c r="F1821" s="12" t="str">
        <f>TEXT(SalesDataTable[[#This Row],[Order Date]], "mmm")</f>
        <v>Sep</v>
      </c>
      <c r="G1821" s="5" t="s">
        <v>20</v>
      </c>
      <c r="H1821" s="5" t="s">
        <v>33</v>
      </c>
      <c r="I1821" s="5" t="s">
        <v>2</v>
      </c>
      <c r="J1821" s="5" t="s">
        <v>13</v>
      </c>
      <c r="K1821" s="5" t="s">
        <v>34</v>
      </c>
      <c r="L1821" s="5" t="s">
        <v>35</v>
      </c>
      <c r="M1821" s="6">
        <v>1</v>
      </c>
      <c r="N1821" s="7">
        <v>40.51</v>
      </c>
      <c r="O1821" s="8">
        <v>0.05</v>
      </c>
      <c r="P1821" s="7">
        <v>14.7</v>
      </c>
      <c r="Q1821" s="7">
        <f t="shared" si="112"/>
        <v>38.484499999999997</v>
      </c>
      <c r="R1821" s="7">
        <f t="shared" si="113"/>
        <v>14.7</v>
      </c>
      <c r="S1821" s="7">
        <f t="shared" si="114"/>
        <v>23.784499999999998</v>
      </c>
      <c r="T1821" s="9">
        <f t="shared" si="115"/>
        <v>0.6180280372617547</v>
      </c>
      <c r="U1821" s="10">
        <f>YEAR(SalesDataTable[[#This Row],[Order Date]])</f>
        <v>2026</v>
      </c>
      <c r="V1821" s="9" t="str">
        <f>"Q"&amp;ROUNDUP(MONTH(SalesDataTable[[#This Row],[Order Date]])/3,0)</f>
        <v>Q3</v>
      </c>
      <c r="W1821" s="6">
        <f>MONTH(SalesDataTable[[#This Row],[Order Date]])</f>
        <v>9</v>
      </c>
      <c r="X1821" s="9" t="str">
        <f>TEXT(SalesDataTable[[#This Row],[Order Date]],"mmm")</f>
        <v>Sep</v>
      </c>
    </row>
    <row r="1822" spans="1:24" ht="15.5">
      <c r="A1822" s="3">
        <v>1955</v>
      </c>
      <c r="B1822" s="4">
        <v>46270</v>
      </c>
      <c r="C1822" s="12">
        <f>YEAR(SalesDataTable[[#This Row],[Order Date]])</f>
        <v>2026</v>
      </c>
      <c r="D1822" s="15" t="str">
        <f>"Q"&amp;ROUNDUP(MONTH(SalesDataTable[[#This Row],[Order Date]])/3,0)</f>
        <v>Q3</v>
      </c>
      <c r="E1822" s="12">
        <f>MONTH(SalesDataTable[[#This Row],[Order Date]])</f>
        <v>9</v>
      </c>
      <c r="F1822" s="12" t="str">
        <f>TEXT(SalesDataTable[[#This Row],[Order Date]], "mmm")</f>
        <v>Sep</v>
      </c>
      <c r="G1822" s="5" t="s">
        <v>6</v>
      </c>
      <c r="H1822" s="5" t="s">
        <v>43</v>
      </c>
      <c r="I1822" s="5" t="s">
        <v>2</v>
      </c>
      <c r="J1822" s="5" t="s">
        <v>3</v>
      </c>
      <c r="K1822" s="5" t="s">
        <v>23</v>
      </c>
      <c r="L1822" s="5" t="s">
        <v>51</v>
      </c>
      <c r="M1822" s="6">
        <v>1</v>
      </c>
      <c r="N1822" s="7">
        <v>121.59</v>
      </c>
      <c r="O1822" s="8">
        <v>0</v>
      </c>
      <c r="P1822" s="7">
        <v>62.44</v>
      </c>
      <c r="Q1822" s="7">
        <f t="shared" si="112"/>
        <v>121.59</v>
      </c>
      <c r="R1822" s="7">
        <f t="shared" si="113"/>
        <v>62.44</v>
      </c>
      <c r="S1822" s="7">
        <f t="shared" si="114"/>
        <v>59.150000000000006</v>
      </c>
      <c r="T1822" s="9">
        <f t="shared" si="115"/>
        <v>0.4864709268854347</v>
      </c>
      <c r="U1822" s="10">
        <f>YEAR(SalesDataTable[[#This Row],[Order Date]])</f>
        <v>2026</v>
      </c>
      <c r="V1822" s="9" t="str">
        <f>"Q"&amp;ROUNDUP(MONTH(SalesDataTable[[#This Row],[Order Date]])/3,0)</f>
        <v>Q3</v>
      </c>
      <c r="W1822" s="6">
        <f>MONTH(SalesDataTable[[#This Row],[Order Date]])</f>
        <v>9</v>
      </c>
      <c r="X1822" s="9" t="str">
        <f>TEXT(SalesDataTable[[#This Row],[Order Date]],"mmm")</f>
        <v>Sep</v>
      </c>
    </row>
    <row r="1823" spans="1:24" ht="15.5">
      <c r="A1823" s="3">
        <v>2077</v>
      </c>
      <c r="B1823" s="4">
        <v>46270</v>
      </c>
      <c r="C1823" s="12">
        <f>YEAR(SalesDataTable[[#This Row],[Order Date]])</f>
        <v>2026</v>
      </c>
      <c r="D1823" s="15" t="str">
        <f>"Q"&amp;ROUNDUP(MONTH(SalesDataTable[[#This Row],[Order Date]])/3,0)</f>
        <v>Q3</v>
      </c>
      <c r="E1823" s="12">
        <f>MONTH(SalesDataTable[[#This Row],[Order Date]])</f>
        <v>9</v>
      </c>
      <c r="F1823" s="12" t="str">
        <f>TEXT(SalesDataTable[[#This Row],[Order Date]], "mmm")</f>
        <v>Sep</v>
      </c>
      <c r="G1823" s="5" t="s">
        <v>20</v>
      </c>
      <c r="H1823" s="5" t="s">
        <v>33</v>
      </c>
      <c r="I1823" s="5" t="s">
        <v>8</v>
      </c>
      <c r="J1823" s="5" t="s">
        <v>16</v>
      </c>
      <c r="K1823" s="5" t="s">
        <v>9</v>
      </c>
      <c r="L1823" s="5" t="s">
        <v>37</v>
      </c>
      <c r="M1823" s="6">
        <v>4</v>
      </c>
      <c r="N1823" s="7">
        <v>152.99</v>
      </c>
      <c r="O1823" s="8">
        <v>0.15</v>
      </c>
      <c r="P1823" s="7">
        <v>77.12</v>
      </c>
      <c r="Q1823" s="7">
        <f t="shared" si="112"/>
        <v>520.16600000000005</v>
      </c>
      <c r="R1823" s="7">
        <f t="shared" si="113"/>
        <v>308.48</v>
      </c>
      <c r="S1823" s="7">
        <f t="shared" si="114"/>
        <v>211.68600000000004</v>
      </c>
      <c r="T1823" s="9">
        <f t="shared" si="115"/>
        <v>0.40695854784818697</v>
      </c>
      <c r="U1823" s="10">
        <f>YEAR(SalesDataTable[[#This Row],[Order Date]])</f>
        <v>2026</v>
      </c>
      <c r="V1823" s="9" t="str">
        <f>"Q"&amp;ROUNDUP(MONTH(SalesDataTable[[#This Row],[Order Date]])/3,0)</f>
        <v>Q3</v>
      </c>
      <c r="W1823" s="6">
        <f>MONTH(SalesDataTable[[#This Row],[Order Date]])</f>
        <v>9</v>
      </c>
      <c r="X1823" s="9" t="str">
        <f>TEXT(SalesDataTable[[#This Row],[Order Date]],"mmm")</f>
        <v>Sep</v>
      </c>
    </row>
    <row r="1824" spans="1:24" ht="15.5">
      <c r="A1824" s="3">
        <v>2879</v>
      </c>
      <c r="B1824" s="4">
        <v>46270</v>
      </c>
      <c r="C1824" s="12">
        <f>YEAR(SalesDataTable[[#This Row],[Order Date]])</f>
        <v>2026</v>
      </c>
      <c r="D1824" s="15" t="str">
        <f>"Q"&amp;ROUNDUP(MONTH(SalesDataTable[[#This Row],[Order Date]])/3,0)</f>
        <v>Q3</v>
      </c>
      <c r="E1824" s="12">
        <f>MONTH(SalesDataTable[[#This Row],[Order Date]])</f>
        <v>9</v>
      </c>
      <c r="F1824" s="12" t="str">
        <f>TEXT(SalesDataTable[[#This Row],[Order Date]], "mmm")</f>
        <v>Sep</v>
      </c>
      <c r="G1824" s="5" t="s">
        <v>11</v>
      </c>
      <c r="H1824" s="5" t="s">
        <v>39</v>
      </c>
      <c r="I1824" s="5" t="s">
        <v>2</v>
      </c>
      <c r="J1824" s="5" t="s">
        <v>16</v>
      </c>
      <c r="K1824" s="5" t="s">
        <v>14</v>
      </c>
      <c r="L1824" s="5" t="s">
        <v>15</v>
      </c>
      <c r="M1824" s="6">
        <v>3</v>
      </c>
      <c r="N1824" s="7">
        <v>36.19</v>
      </c>
      <c r="O1824" s="8">
        <v>0.1</v>
      </c>
      <c r="P1824" s="7">
        <v>13.97</v>
      </c>
      <c r="Q1824" s="7">
        <f t="shared" si="112"/>
        <v>97.712999999999994</v>
      </c>
      <c r="R1824" s="7">
        <f t="shared" si="113"/>
        <v>41.910000000000004</v>
      </c>
      <c r="S1824" s="7">
        <f t="shared" si="114"/>
        <v>55.80299999999999</v>
      </c>
      <c r="T1824" s="9">
        <f t="shared" si="115"/>
        <v>0.57109084768659235</v>
      </c>
      <c r="U1824" s="10">
        <f>YEAR(SalesDataTable[[#This Row],[Order Date]])</f>
        <v>2026</v>
      </c>
      <c r="V1824" s="9" t="str">
        <f>"Q"&amp;ROUNDUP(MONTH(SalesDataTable[[#This Row],[Order Date]])/3,0)</f>
        <v>Q3</v>
      </c>
      <c r="W1824" s="6">
        <f>MONTH(SalesDataTable[[#This Row],[Order Date]])</f>
        <v>9</v>
      </c>
      <c r="X1824" s="9" t="str">
        <f>TEXT(SalesDataTable[[#This Row],[Order Date]],"mmm")</f>
        <v>Sep</v>
      </c>
    </row>
    <row r="1825" spans="1:24" ht="15.5">
      <c r="A1825" s="3">
        <v>3353</v>
      </c>
      <c r="B1825" s="4">
        <v>46270</v>
      </c>
      <c r="C1825" s="12">
        <f>YEAR(SalesDataTable[[#This Row],[Order Date]])</f>
        <v>2026</v>
      </c>
      <c r="D1825" s="15" t="str">
        <f>"Q"&amp;ROUNDUP(MONTH(SalesDataTable[[#This Row],[Order Date]])/3,0)</f>
        <v>Q3</v>
      </c>
      <c r="E1825" s="12">
        <f>MONTH(SalesDataTable[[#This Row],[Order Date]])</f>
        <v>9</v>
      </c>
      <c r="F1825" s="12" t="str">
        <f>TEXT(SalesDataTable[[#This Row],[Order Date]], "mmm")</f>
        <v>Sep</v>
      </c>
      <c r="G1825" s="5" t="s">
        <v>11</v>
      </c>
      <c r="H1825" s="5" t="s">
        <v>52</v>
      </c>
      <c r="I1825" s="5" t="s">
        <v>19</v>
      </c>
      <c r="J1825" s="5" t="s">
        <v>13</v>
      </c>
      <c r="K1825" s="5" t="s">
        <v>9</v>
      </c>
      <c r="L1825" s="5" t="s">
        <v>17</v>
      </c>
      <c r="M1825" s="6">
        <v>2</v>
      </c>
      <c r="N1825" s="7">
        <v>142.44</v>
      </c>
      <c r="O1825" s="8">
        <v>0</v>
      </c>
      <c r="P1825" s="7">
        <v>77.33</v>
      </c>
      <c r="Q1825" s="7">
        <f t="shared" si="112"/>
        <v>284.88</v>
      </c>
      <c r="R1825" s="7">
        <f t="shared" si="113"/>
        <v>154.66</v>
      </c>
      <c r="S1825" s="7">
        <f t="shared" si="114"/>
        <v>130.22</v>
      </c>
      <c r="T1825" s="9">
        <f t="shared" si="115"/>
        <v>0.45710474585790506</v>
      </c>
      <c r="U1825" s="10">
        <f>YEAR(SalesDataTable[[#This Row],[Order Date]])</f>
        <v>2026</v>
      </c>
      <c r="V1825" s="9" t="str">
        <f>"Q"&amp;ROUNDUP(MONTH(SalesDataTable[[#This Row],[Order Date]])/3,0)</f>
        <v>Q3</v>
      </c>
      <c r="W1825" s="6">
        <f>MONTH(SalesDataTable[[#This Row],[Order Date]])</f>
        <v>9</v>
      </c>
      <c r="X1825" s="9" t="str">
        <f>TEXT(SalesDataTable[[#This Row],[Order Date]],"mmm")</f>
        <v>Sep</v>
      </c>
    </row>
    <row r="1826" spans="1:24" ht="15.5">
      <c r="A1826" s="3">
        <v>3514</v>
      </c>
      <c r="B1826" s="4">
        <v>46270</v>
      </c>
      <c r="C1826" s="12">
        <f>YEAR(SalesDataTable[[#This Row],[Order Date]])</f>
        <v>2026</v>
      </c>
      <c r="D1826" s="15" t="str">
        <f>"Q"&amp;ROUNDUP(MONTH(SalesDataTable[[#This Row],[Order Date]])/3,0)</f>
        <v>Q3</v>
      </c>
      <c r="E1826" s="12">
        <f>MONTH(SalesDataTable[[#This Row],[Order Date]])</f>
        <v>9</v>
      </c>
      <c r="F1826" s="12" t="str">
        <f>TEXT(SalesDataTable[[#This Row],[Order Date]], "mmm")</f>
        <v>Sep</v>
      </c>
      <c r="G1826" s="5" t="s">
        <v>6</v>
      </c>
      <c r="H1826" s="5" t="s">
        <v>27</v>
      </c>
      <c r="I1826" s="5" t="s">
        <v>2</v>
      </c>
      <c r="J1826" s="5" t="s">
        <v>13</v>
      </c>
      <c r="K1826" s="5" t="s">
        <v>14</v>
      </c>
      <c r="L1826" s="5" t="s">
        <v>44</v>
      </c>
      <c r="M1826" s="6">
        <v>2</v>
      </c>
      <c r="N1826" s="7">
        <v>133.81</v>
      </c>
      <c r="O1826" s="8">
        <v>0</v>
      </c>
      <c r="P1826" s="7">
        <v>66.78</v>
      </c>
      <c r="Q1826" s="7">
        <f t="shared" si="112"/>
        <v>267.62</v>
      </c>
      <c r="R1826" s="7">
        <f t="shared" si="113"/>
        <v>133.56</v>
      </c>
      <c r="S1826" s="7">
        <f t="shared" si="114"/>
        <v>134.06</v>
      </c>
      <c r="T1826" s="9">
        <f t="shared" si="115"/>
        <v>0.5009341603766535</v>
      </c>
      <c r="U1826" s="10">
        <f>YEAR(SalesDataTable[[#This Row],[Order Date]])</f>
        <v>2026</v>
      </c>
      <c r="V1826" s="9" t="str">
        <f>"Q"&amp;ROUNDUP(MONTH(SalesDataTable[[#This Row],[Order Date]])/3,0)</f>
        <v>Q3</v>
      </c>
      <c r="W1826" s="6">
        <f>MONTH(SalesDataTable[[#This Row],[Order Date]])</f>
        <v>9</v>
      </c>
      <c r="X1826" s="9" t="str">
        <f>TEXT(SalesDataTable[[#This Row],[Order Date]],"mmm")</f>
        <v>Sep</v>
      </c>
    </row>
    <row r="1827" spans="1:24" ht="15.5">
      <c r="A1827" s="3">
        <v>3964</v>
      </c>
      <c r="B1827" s="4">
        <v>46270</v>
      </c>
      <c r="C1827" s="12">
        <f>YEAR(SalesDataTable[[#This Row],[Order Date]])</f>
        <v>2026</v>
      </c>
      <c r="D1827" s="15" t="str">
        <f>"Q"&amp;ROUNDUP(MONTH(SalesDataTable[[#This Row],[Order Date]])/3,0)</f>
        <v>Q3</v>
      </c>
      <c r="E1827" s="12">
        <f>MONTH(SalesDataTable[[#This Row],[Order Date]])</f>
        <v>9</v>
      </c>
      <c r="F1827" s="12" t="str">
        <f>TEXT(SalesDataTable[[#This Row],[Order Date]], "mmm")</f>
        <v>Sep</v>
      </c>
      <c r="G1827" s="5" t="s">
        <v>6</v>
      </c>
      <c r="H1827" s="5" t="s">
        <v>43</v>
      </c>
      <c r="I1827" s="5" t="s">
        <v>19</v>
      </c>
      <c r="J1827" s="5" t="s">
        <v>13</v>
      </c>
      <c r="K1827" s="5" t="s">
        <v>34</v>
      </c>
      <c r="L1827" s="5" t="s">
        <v>35</v>
      </c>
      <c r="M1827" s="6">
        <v>2</v>
      </c>
      <c r="N1827" s="7">
        <v>40.49</v>
      </c>
      <c r="O1827" s="8">
        <v>0.15</v>
      </c>
      <c r="P1827" s="7">
        <v>14.32</v>
      </c>
      <c r="Q1827" s="7">
        <f t="shared" si="112"/>
        <v>68.832999999999998</v>
      </c>
      <c r="R1827" s="7">
        <f t="shared" si="113"/>
        <v>28.64</v>
      </c>
      <c r="S1827" s="7">
        <f t="shared" si="114"/>
        <v>40.192999999999998</v>
      </c>
      <c r="T1827" s="9">
        <f t="shared" si="115"/>
        <v>0.58392050324698908</v>
      </c>
      <c r="U1827" s="10">
        <f>YEAR(SalesDataTable[[#This Row],[Order Date]])</f>
        <v>2026</v>
      </c>
      <c r="V1827" s="9" t="str">
        <f>"Q"&amp;ROUNDUP(MONTH(SalesDataTable[[#This Row],[Order Date]])/3,0)</f>
        <v>Q3</v>
      </c>
      <c r="W1827" s="6">
        <f>MONTH(SalesDataTable[[#This Row],[Order Date]])</f>
        <v>9</v>
      </c>
      <c r="X1827" s="9" t="str">
        <f>TEXT(SalesDataTable[[#This Row],[Order Date]],"mmm")</f>
        <v>Sep</v>
      </c>
    </row>
    <row r="1828" spans="1:24" ht="15.5">
      <c r="A1828" s="3">
        <v>4599</v>
      </c>
      <c r="B1828" s="4">
        <v>46270</v>
      </c>
      <c r="C1828" s="12">
        <f>YEAR(SalesDataTable[[#This Row],[Order Date]])</f>
        <v>2026</v>
      </c>
      <c r="D1828" s="15" t="str">
        <f>"Q"&amp;ROUNDUP(MONTH(SalesDataTable[[#This Row],[Order Date]])/3,0)</f>
        <v>Q3</v>
      </c>
      <c r="E1828" s="12">
        <f>MONTH(SalesDataTable[[#This Row],[Order Date]])</f>
        <v>9</v>
      </c>
      <c r="F1828" s="12" t="str">
        <f>TEXT(SalesDataTable[[#This Row],[Order Date]], "mmm")</f>
        <v>Sep</v>
      </c>
      <c r="G1828" s="5" t="s">
        <v>11</v>
      </c>
      <c r="H1828" s="5" t="s">
        <v>12</v>
      </c>
      <c r="I1828" s="5" t="s">
        <v>2</v>
      </c>
      <c r="J1828" s="5" t="s">
        <v>16</v>
      </c>
      <c r="K1828" s="5" t="s">
        <v>23</v>
      </c>
      <c r="L1828" s="5" t="s">
        <v>29</v>
      </c>
      <c r="M1828" s="6">
        <v>4</v>
      </c>
      <c r="N1828" s="7">
        <v>198.1</v>
      </c>
      <c r="O1828" s="8">
        <v>0</v>
      </c>
      <c r="P1828" s="7">
        <v>101.61</v>
      </c>
      <c r="Q1828" s="7">
        <f t="shared" si="112"/>
        <v>792.4</v>
      </c>
      <c r="R1828" s="7">
        <f t="shared" si="113"/>
        <v>406.44</v>
      </c>
      <c r="S1828" s="7">
        <f t="shared" si="114"/>
        <v>385.96</v>
      </c>
      <c r="T1828" s="9">
        <f t="shared" si="115"/>
        <v>0.48707723372034323</v>
      </c>
      <c r="U1828" s="10">
        <f>YEAR(SalesDataTable[[#This Row],[Order Date]])</f>
        <v>2026</v>
      </c>
      <c r="V1828" s="9" t="str">
        <f>"Q"&amp;ROUNDUP(MONTH(SalesDataTable[[#This Row],[Order Date]])/3,0)</f>
        <v>Q3</v>
      </c>
      <c r="W1828" s="6">
        <f>MONTH(SalesDataTable[[#This Row],[Order Date]])</f>
        <v>9</v>
      </c>
      <c r="X1828" s="9" t="str">
        <f>TEXT(SalesDataTable[[#This Row],[Order Date]],"mmm")</f>
        <v>Sep</v>
      </c>
    </row>
    <row r="1829" spans="1:24" ht="15.5">
      <c r="A1829" s="3">
        <v>5030</v>
      </c>
      <c r="B1829" s="4">
        <v>46270</v>
      </c>
      <c r="C1829" s="12">
        <f>YEAR(SalesDataTable[[#This Row],[Order Date]])</f>
        <v>2026</v>
      </c>
      <c r="D1829" s="15" t="str">
        <f>"Q"&amp;ROUNDUP(MONTH(SalesDataTable[[#This Row],[Order Date]])/3,0)</f>
        <v>Q3</v>
      </c>
      <c r="E1829" s="12">
        <f>MONTH(SalesDataTable[[#This Row],[Order Date]])</f>
        <v>9</v>
      </c>
      <c r="F1829" s="12" t="str">
        <f>TEXT(SalesDataTable[[#This Row],[Order Date]], "mmm")</f>
        <v>Sep</v>
      </c>
      <c r="G1829" s="5" t="s">
        <v>6</v>
      </c>
      <c r="H1829" s="5" t="s">
        <v>43</v>
      </c>
      <c r="I1829" s="5" t="s">
        <v>19</v>
      </c>
      <c r="J1829" s="5" t="s">
        <v>13</v>
      </c>
      <c r="K1829" s="5" t="s">
        <v>4</v>
      </c>
      <c r="L1829" s="5" t="s">
        <v>5</v>
      </c>
      <c r="M1829" s="6">
        <v>1</v>
      </c>
      <c r="N1829" s="7">
        <v>83.73</v>
      </c>
      <c r="O1829" s="8">
        <v>0.15</v>
      </c>
      <c r="P1829" s="7">
        <v>43.34</v>
      </c>
      <c r="Q1829" s="7">
        <f t="shared" si="112"/>
        <v>71.170500000000004</v>
      </c>
      <c r="R1829" s="7">
        <f t="shared" si="113"/>
        <v>43.34</v>
      </c>
      <c r="S1829" s="7">
        <f t="shared" si="114"/>
        <v>27.830500000000001</v>
      </c>
      <c r="T1829" s="9">
        <f t="shared" si="115"/>
        <v>0.39103982689457006</v>
      </c>
      <c r="U1829" s="10">
        <f>YEAR(SalesDataTable[[#This Row],[Order Date]])</f>
        <v>2026</v>
      </c>
      <c r="V1829" s="9" t="str">
        <f>"Q"&amp;ROUNDUP(MONTH(SalesDataTable[[#This Row],[Order Date]])/3,0)</f>
        <v>Q3</v>
      </c>
      <c r="W1829" s="6">
        <f>MONTH(SalesDataTable[[#This Row],[Order Date]])</f>
        <v>9</v>
      </c>
      <c r="X1829" s="9" t="str">
        <f>TEXT(SalesDataTable[[#This Row],[Order Date]],"mmm")</f>
        <v>Sep</v>
      </c>
    </row>
    <row r="1830" spans="1:24" ht="15.5">
      <c r="A1830" s="3">
        <v>1593</v>
      </c>
      <c r="B1830" s="4">
        <v>46271</v>
      </c>
      <c r="C1830" s="12">
        <f>YEAR(SalesDataTable[[#This Row],[Order Date]])</f>
        <v>2026</v>
      </c>
      <c r="D1830" s="15" t="str">
        <f>"Q"&amp;ROUNDUP(MONTH(SalesDataTable[[#This Row],[Order Date]])/3,0)</f>
        <v>Q3</v>
      </c>
      <c r="E1830" s="12">
        <f>MONTH(SalesDataTable[[#This Row],[Order Date]])</f>
        <v>9</v>
      </c>
      <c r="F1830" s="12" t="str">
        <f>TEXT(SalesDataTable[[#This Row],[Order Date]], "mmm")</f>
        <v>Sep</v>
      </c>
      <c r="G1830" s="5" t="s">
        <v>6</v>
      </c>
      <c r="H1830" s="5" t="s">
        <v>49</v>
      </c>
      <c r="I1830" s="5" t="s">
        <v>19</v>
      </c>
      <c r="J1830" s="5" t="s">
        <v>13</v>
      </c>
      <c r="K1830" s="5" t="s">
        <v>23</v>
      </c>
      <c r="L1830" s="5" t="s">
        <v>29</v>
      </c>
      <c r="M1830" s="6">
        <v>2</v>
      </c>
      <c r="N1830" s="7">
        <v>194.92</v>
      </c>
      <c r="O1830" s="8">
        <v>0</v>
      </c>
      <c r="P1830" s="7">
        <v>102.66</v>
      </c>
      <c r="Q1830" s="7">
        <f t="shared" si="112"/>
        <v>389.84</v>
      </c>
      <c r="R1830" s="7">
        <f t="shared" si="113"/>
        <v>205.32</v>
      </c>
      <c r="S1830" s="7">
        <f t="shared" si="114"/>
        <v>184.51999999999998</v>
      </c>
      <c r="T1830" s="9">
        <f t="shared" si="115"/>
        <v>0.47332238867227577</v>
      </c>
      <c r="U1830" s="10">
        <f>YEAR(SalesDataTable[[#This Row],[Order Date]])</f>
        <v>2026</v>
      </c>
      <c r="V1830" s="9" t="str">
        <f>"Q"&amp;ROUNDUP(MONTH(SalesDataTable[[#This Row],[Order Date]])/3,0)</f>
        <v>Q3</v>
      </c>
      <c r="W1830" s="6">
        <f>MONTH(SalesDataTable[[#This Row],[Order Date]])</f>
        <v>9</v>
      </c>
      <c r="X1830" s="9" t="str">
        <f>TEXT(SalesDataTable[[#This Row],[Order Date]],"mmm")</f>
        <v>Sep</v>
      </c>
    </row>
    <row r="1831" spans="1:24" ht="15.5">
      <c r="A1831" s="3">
        <v>1818</v>
      </c>
      <c r="B1831" s="4">
        <v>46271</v>
      </c>
      <c r="C1831" s="12">
        <f>YEAR(SalesDataTable[[#This Row],[Order Date]])</f>
        <v>2026</v>
      </c>
      <c r="D1831" s="15" t="str">
        <f>"Q"&amp;ROUNDUP(MONTH(SalesDataTable[[#This Row],[Order Date]])/3,0)</f>
        <v>Q3</v>
      </c>
      <c r="E1831" s="12">
        <f>MONTH(SalesDataTable[[#This Row],[Order Date]])</f>
        <v>9</v>
      </c>
      <c r="F1831" s="12" t="str">
        <f>TEXT(SalesDataTable[[#This Row],[Order Date]], "mmm")</f>
        <v>Sep</v>
      </c>
      <c r="G1831" s="5" t="s">
        <v>6</v>
      </c>
      <c r="H1831" s="5" t="s">
        <v>43</v>
      </c>
      <c r="I1831" s="5" t="s">
        <v>19</v>
      </c>
      <c r="J1831" s="5" t="s">
        <v>13</v>
      </c>
      <c r="K1831" s="5" t="s">
        <v>14</v>
      </c>
      <c r="L1831" s="5" t="s">
        <v>48</v>
      </c>
      <c r="M1831" s="6">
        <v>1</v>
      </c>
      <c r="N1831" s="7">
        <v>161.03</v>
      </c>
      <c r="O1831" s="8">
        <v>0</v>
      </c>
      <c r="P1831" s="7">
        <v>89.86</v>
      </c>
      <c r="Q1831" s="7">
        <f t="shared" si="112"/>
        <v>161.03</v>
      </c>
      <c r="R1831" s="7">
        <f t="shared" si="113"/>
        <v>89.86</v>
      </c>
      <c r="S1831" s="7">
        <f t="shared" si="114"/>
        <v>71.17</v>
      </c>
      <c r="T1831" s="9">
        <f t="shared" si="115"/>
        <v>0.44196733527914056</v>
      </c>
      <c r="U1831" s="10">
        <f>YEAR(SalesDataTable[[#This Row],[Order Date]])</f>
        <v>2026</v>
      </c>
      <c r="V1831" s="9" t="str">
        <f>"Q"&amp;ROUNDUP(MONTH(SalesDataTable[[#This Row],[Order Date]])/3,0)</f>
        <v>Q3</v>
      </c>
      <c r="W1831" s="6">
        <f>MONTH(SalesDataTable[[#This Row],[Order Date]])</f>
        <v>9</v>
      </c>
      <c r="X1831" s="9" t="str">
        <f>TEXT(SalesDataTable[[#This Row],[Order Date]],"mmm")</f>
        <v>Sep</v>
      </c>
    </row>
    <row r="1832" spans="1:24" ht="15.5">
      <c r="A1832" s="3">
        <v>2370</v>
      </c>
      <c r="B1832" s="4">
        <v>46271</v>
      </c>
      <c r="C1832" s="12">
        <f>YEAR(SalesDataTable[[#This Row],[Order Date]])</f>
        <v>2026</v>
      </c>
      <c r="D1832" s="15" t="str">
        <f>"Q"&amp;ROUNDUP(MONTH(SalesDataTable[[#This Row],[Order Date]])/3,0)</f>
        <v>Q3</v>
      </c>
      <c r="E1832" s="12">
        <f>MONTH(SalesDataTable[[#This Row],[Order Date]])</f>
        <v>9</v>
      </c>
      <c r="F1832" s="12" t="str">
        <f>TEXT(SalesDataTable[[#This Row],[Order Date]], "mmm")</f>
        <v>Sep</v>
      </c>
      <c r="G1832" s="5" t="s">
        <v>20</v>
      </c>
      <c r="H1832" s="5" t="s">
        <v>21</v>
      </c>
      <c r="I1832" s="5" t="s">
        <v>28</v>
      </c>
      <c r="J1832" s="5" t="s">
        <v>13</v>
      </c>
      <c r="K1832" s="5" t="s">
        <v>34</v>
      </c>
      <c r="L1832" s="5" t="s">
        <v>42</v>
      </c>
      <c r="M1832" s="6">
        <v>1</v>
      </c>
      <c r="N1832" s="7">
        <v>35.68</v>
      </c>
      <c r="O1832" s="8">
        <v>0.05</v>
      </c>
      <c r="P1832" s="7">
        <v>13.76</v>
      </c>
      <c r="Q1832" s="7">
        <f t="shared" si="112"/>
        <v>33.896000000000001</v>
      </c>
      <c r="R1832" s="7">
        <f t="shared" si="113"/>
        <v>13.76</v>
      </c>
      <c r="S1832" s="7">
        <f t="shared" si="114"/>
        <v>20.136000000000003</v>
      </c>
      <c r="T1832" s="9">
        <f t="shared" si="115"/>
        <v>0.59405239556289835</v>
      </c>
      <c r="U1832" s="10">
        <f>YEAR(SalesDataTable[[#This Row],[Order Date]])</f>
        <v>2026</v>
      </c>
      <c r="V1832" s="9" t="str">
        <f>"Q"&amp;ROUNDUP(MONTH(SalesDataTable[[#This Row],[Order Date]])/3,0)</f>
        <v>Q3</v>
      </c>
      <c r="W1832" s="6">
        <f>MONTH(SalesDataTable[[#This Row],[Order Date]])</f>
        <v>9</v>
      </c>
      <c r="X1832" s="9" t="str">
        <f>TEXT(SalesDataTable[[#This Row],[Order Date]],"mmm")</f>
        <v>Sep</v>
      </c>
    </row>
    <row r="1833" spans="1:24" ht="15.5">
      <c r="A1833" s="3">
        <v>2726</v>
      </c>
      <c r="B1833" s="4">
        <v>46271</v>
      </c>
      <c r="C1833" s="12">
        <f>YEAR(SalesDataTable[[#This Row],[Order Date]])</f>
        <v>2026</v>
      </c>
      <c r="D1833" s="15" t="str">
        <f>"Q"&amp;ROUNDUP(MONTH(SalesDataTable[[#This Row],[Order Date]])/3,0)</f>
        <v>Q3</v>
      </c>
      <c r="E1833" s="12">
        <f>MONTH(SalesDataTable[[#This Row],[Order Date]])</f>
        <v>9</v>
      </c>
      <c r="F1833" s="12" t="str">
        <f>TEXT(SalesDataTable[[#This Row],[Order Date]], "mmm")</f>
        <v>Sep</v>
      </c>
      <c r="G1833" s="5" t="s">
        <v>6</v>
      </c>
      <c r="H1833" s="5" t="s">
        <v>27</v>
      </c>
      <c r="I1833" s="5" t="s">
        <v>2</v>
      </c>
      <c r="J1833" s="5" t="s">
        <v>13</v>
      </c>
      <c r="K1833" s="5" t="s">
        <v>4</v>
      </c>
      <c r="L1833" s="5" t="s">
        <v>26</v>
      </c>
      <c r="M1833" s="6">
        <v>1</v>
      </c>
      <c r="N1833" s="7">
        <v>39.68</v>
      </c>
      <c r="O1833" s="8">
        <v>0.05</v>
      </c>
      <c r="P1833" s="7">
        <v>16.63</v>
      </c>
      <c r="Q1833" s="7">
        <f t="shared" si="112"/>
        <v>37.695999999999998</v>
      </c>
      <c r="R1833" s="7">
        <f t="shared" si="113"/>
        <v>16.63</v>
      </c>
      <c r="S1833" s="7">
        <f t="shared" si="114"/>
        <v>21.065999999999999</v>
      </c>
      <c r="T1833" s="9">
        <f t="shared" si="115"/>
        <v>0.55883913412563668</v>
      </c>
      <c r="U1833" s="10">
        <f>YEAR(SalesDataTable[[#This Row],[Order Date]])</f>
        <v>2026</v>
      </c>
      <c r="V1833" s="9" t="str">
        <f>"Q"&amp;ROUNDUP(MONTH(SalesDataTable[[#This Row],[Order Date]])/3,0)</f>
        <v>Q3</v>
      </c>
      <c r="W1833" s="6">
        <f>MONTH(SalesDataTable[[#This Row],[Order Date]])</f>
        <v>9</v>
      </c>
      <c r="X1833" s="9" t="str">
        <f>TEXT(SalesDataTable[[#This Row],[Order Date]],"mmm")</f>
        <v>Sep</v>
      </c>
    </row>
    <row r="1834" spans="1:24" ht="15.5">
      <c r="A1834" s="3">
        <v>2755</v>
      </c>
      <c r="B1834" s="4">
        <v>46271</v>
      </c>
      <c r="C1834" s="12">
        <f>YEAR(SalesDataTable[[#This Row],[Order Date]])</f>
        <v>2026</v>
      </c>
      <c r="D1834" s="15" t="str">
        <f>"Q"&amp;ROUNDUP(MONTH(SalesDataTable[[#This Row],[Order Date]])/3,0)</f>
        <v>Q3</v>
      </c>
      <c r="E1834" s="12">
        <f>MONTH(SalesDataTable[[#This Row],[Order Date]])</f>
        <v>9</v>
      </c>
      <c r="F1834" s="12" t="str">
        <f>TEXT(SalesDataTable[[#This Row],[Order Date]], "mmm")</f>
        <v>Sep</v>
      </c>
      <c r="G1834" s="5" t="s">
        <v>11</v>
      </c>
      <c r="H1834" s="5" t="s">
        <v>39</v>
      </c>
      <c r="I1834" s="5" t="s">
        <v>2</v>
      </c>
      <c r="J1834" s="5" t="s">
        <v>13</v>
      </c>
      <c r="K1834" s="5" t="s">
        <v>9</v>
      </c>
      <c r="L1834" s="5" t="s">
        <v>17</v>
      </c>
      <c r="M1834" s="6">
        <v>3</v>
      </c>
      <c r="N1834" s="7">
        <v>146.22</v>
      </c>
      <c r="O1834" s="8">
        <v>0</v>
      </c>
      <c r="P1834" s="7">
        <v>80.13</v>
      </c>
      <c r="Q1834" s="7">
        <f t="shared" si="112"/>
        <v>438.65999999999997</v>
      </c>
      <c r="R1834" s="7">
        <f t="shared" si="113"/>
        <v>240.39</v>
      </c>
      <c r="S1834" s="7">
        <f t="shared" si="114"/>
        <v>198.26999999999998</v>
      </c>
      <c r="T1834" s="9">
        <f t="shared" si="115"/>
        <v>0.4519901518260156</v>
      </c>
      <c r="U1834" s="10">
        <f>YEAR(SalesDataTable[[#This Row],[Order Date]])</f>
        <v>2026</v>
      </c>
      <c r="V1834" s="9" t="str">
        <f>"Q"&amp;ROUNDUP(MONTH(SalesDataTable[[#This Row],[Order Date]])/3,0)</f>
        <v>Q3</v>
      </c>
      <c r="W1834" s="6">
        <f>MONTH(SalesDataTable[[#This Row],[Order Date]])</f>
        <v>9</v>
      </c>
      <c r="X1834" s="9" t="str">
        <f>TEXT(SalesDataTable[[#This Row],[Order Date]],"mmm")</f>
        <v>Sep</v>
      </c>
    </row>
    <row r="1835" spans="1:24" ht="15.5">
      <c r="A1835" s="3">
        <v>3187</v>
      </c>
      <c r="B1835" s="4">
        <v>46271</v>
      </c>
      <c r="C1835" s="12">
        <f>YEAR(SalesDataTable[[#This Row],[Order Date]])</f>
        <v>2026</v>
      </c>
      <c r="D1835" s="15" t="str">
        <f>"Q"&amp;ROUNDUP(MONTH(SalesDataTable[[#This Row],[Order Date]])/3,0)</f>
        <v>Q3</v>
      </c>
      <c r="E1835" s="12">
        <f>MONTH(SalesDataTable[[#This Row],[Order Date]])</f>
        <v>9</v>
      </c>
      <c r="F1835" s="12" t="str">
        <f>TEXT(SalesDataTable[[#This Row],[Order Date]], "mmm")</f>
        <v>Sep</v>
      </c>
      <c r="G1835" s="5" t="s">
        <v>20</v>
      </c>
      <c r="H1835" s="5" t="s">
        <v>31</v>
      </c>
      <c r="I1835" s="5" t="s">
        <v>19</v>
      </c>
      <c r="J1835" s="5" t="s">
        <v>3</v>
      </c>
      <c r="K1835" s="5" t="s">
        <v>9</v>
      </c>
      <c r="L1835" s="5" t="s">
        <v>46</v>
      </c>
      <c r="M1835" s="6">
        <v>1</v>
      </c>
      <c r="N1835" s="7">
        <v>71.680000000000007</v>
      </c>
      <c r="O1835" s="8">
        <v>0</v>
      </c>
      <c r="P1835" s="7">
        <v>31.87</v>
      </c>
      <c r="Q1835" s="7">
        <f t="shared" si="112"/>
        <v>71.680000000000007</v>
      </c>
      <c r="R1835" s="7">
        <f t="shared" si="113"/>
        <v>31.87</v>
      </c>
      <c r="S1835" s="7">
        <f t="shared" si="114"/>
        <v>39.81</v>
      </c>
      <c r="T1835" s="9">
        <f t="shared" si="115"/>
        <v>0.5553850446428571</v>
      </c>
      <c r="U1835" s="10">
        <f>YEAR(SalesDataTable[[#This Row],[Order Date]])</f>
        <v>2026</v>
      </c>
      <c r="V1835" s="9" t="str">
        <f>"Q"&amp;ROUNDUP(MONTH(SalesDataTable[[#This Row],[Order Date]])/3,0)</f>
        <v>Q3</v>
      </c>
      <c r="W1835" s="6">
        <f>MONTH(SalesDataTable[[#This Row],[Order Date]])</f>
        <v>9</v>
      </c>
      <c r="X1835" s="9" t="str">
        <f>TEXT(SalesDataTable[[#This Row],[Order Date]],"mmm")</f>
        <v>Sep</v>
      </c>
    </row>
    <row r="1836" spans="1:24" ht="15.5">
      <c r="A1836" s="3">
        <v>3471</v>
      </c>
      <c r="B1836" s="4">
        <v>46271</v>
      </c>
      <c r="C1836" s="12">
        <f>YEAR(SalesDataTable[[#This Row],[Order Date]])</f>
        <v>2026</v>
      </c>
      <c r="D1836" s="15" t="str">
        <f>"Q"&amp;ROUNDUP(MONTH(SalesDataTable[[#This Row],[Order Date]])/3,0)</f>
        <v>Q3</v>
      </c>
      <c r="E1836" s="12">
        <f>MONTH(SalesDataTable[[#This Row],[Order Date]])</f>
        <v>9</v>
      </c>
      <c r="F1836" s="12" t="str">
        <f>TEXT(SalesDataTable[[#This Row],[Order Date]], "mmm")</f>
        <v>Sep</v>
      </c>
      <c r="G1836" s="5" t="s">
        <v>11</v>
      </c>
      <c r="H1836" s="5" t="s">
        <v>39</v>
      </c>
      <c r="I1836" s="5" t="s">
        <v>28</v>
      </c>
      <c r="J1836" s="5" t="s">
        <v>13</v>
      </c>
      <c r="K1836" s="5" t="s">
        <v>34</v>
      </c>
      <c r="L1836" s="5" t="s">
        <v>45</v>
      </c>
      <c r="M1836" s="6">
        <v>2</v>
      </c>
      <c r="N1836" s="7">
        <v>51.77</v>
      </c>
      <c r="O1836" s="8">
        <v>0</v>
      </c>
      <c r="P1836" s="7">
        <v>21.46</v>
      </c>
      <c r="Q1836" s="7">
        <f t="shared" si="112"/>
        <v>103.54</v>
      </c>
      <c r="R1836" s="7">
        <f t="shared" si="113"/>
        <v>42.92</v>
      </c>
      <c r="S1836" s="7">
        <f t="shared" si="114"/>
        <v>60.620000000000005</v>
      </c>
      <c r="T1836" s="9">
        <f t="shared" si="115"/>
        <v>0.58547421286459345</v>
      </c>
      <c r="U1836" s="10">
        <f>YEAR(SalesDataTable[[#This Row],[Order Date]])</f>
        <v>2026</v>
      </c>
      <c r="V1836" s="9" t="str">
        <f>"Q"&amp;ROUNDUP(MONTH(SalesDataTable[[#This Row],[Order Date]])/3,0)</f>
        <v>Q3</v>
      </c>
      <c r="W1836" s="6">
        <f>MONTH(SalesDataTable[[#This Row],[Order Date]])</f>
        <v>9</v>
      </c>
      <c r="X1836" s="9" t="str">
        <f>TEXT(SalesDataTable[[#This Row],[Order Date]],"mmm")</f>
        <v>Sep</v>
      </c>
    </row>
    <row r="1837" spans="1:24" ht="15.5">
      <c r="A1837" s="3">
        <v>3529</v>
      </c>
      <c r="B1837" s="4">
        <v>46271</v>
      </c>
      <c r="C1837" s="12">
        <f>YEAR(SalesDataTable[[#This Row],[Order Date]])</f>
        <v>2026</v>
      </c>
      <c r="D1837" s="15" t="str">
        <f>"Q"&amp;ROUNDUP(MONTH(SalesDataTable[[#This Row],[Order Date]])/3,0)</f>
        <v>Q3</v>
      </c>
      <c r="E1837" s="12">
        <f>MONTH(SalesDataTable[[#This Row],[Order Date]])</f>
        <v>9</v>
      </c>
      <c r="F1837" s="12" t="str">
        <f>TEXT(SalesDataTable[[#This Row],[Order Date]], "mmm")</f>
        <v>Sep</v>
      </c>
      <c r="G1837" s="5" t="s">
        <v>11</v>
      </c>
      <c r="H1837" s="5" t="s">
        <v>25</v>
      </c>
      <c r="I1837" s="5" t="s">
        <v>8</v>
      </c>
      <c r="J1837" s="5" t="s">
        <v>3</v>
      </c>
      <c r="K1837" s="5" t="s">
        <v>34</v>
      </c>
      <c r="L1837" s="5" t="s">
        <v>35</v>
      </c>
      <c r="M1837" s="6">
        <v>4</v>
      </c>
      <c r="N1837" s="7">
        <v>39.4</v>
      </c>
      <c r="O1837" s="8">
        <v>0.15</v>
      </c>
      <c r="P1837" s="7">
        <v>14.95</v>
      </c>
      <c r="Q1837" s="7">
        <f t="shared" si="112"/>
        <v>133.95999999999998</v>
      </c>
      <c r="R1837" s="7">
        <f t="shared" si="113"/>
        <v>59.8</v>
      </c>
      <c r="S1837" s="7">
        <f t="shared" si="114"/>
        <v>74.159999999999982</v>
      </c>
      <c r="T1837" s="9">
        <f t="shared" si="115"/>
        <v>0.55359808898178553</v>
      </c>
      <c r="U1837" s="10">
        <f>YEAR(SalesDataTable[[#This Row],[Order Date]])</f>
        <v>2026</v>
      </c>
      <c r="V1837" s="9" t="str">
        <f>"Q"&amp;ROUNDUP(MONTH(SalesDataTable[[#This Row],[Order Date]])/3,0)</f>
        <v>Q3</v>
      </c>
      <c r="W1837" s="6">
        <f>MONTH(SalesDataTable[[#This Row],[Order Date]])</f>
        <v>9</v>
      </c>
      <c r="X1837" s="9" t="str">
        <f>TEXT(SalesDataTable[[#This Row],[Order Date]],"mmm")</f>
        <v>Sep</v>
      </c>
    </row>
    <row r="1838" spans="1:24" ht="15.5">
      <c r="A1838" s="3">
        <v>3549</v>
      </c>
      <c r="B1838" s="4">
        <v>46271</v>
      </c>
      <c r="C1838" s="12">
        <f>YEAR(SalesDataTable[[#This Row],[Order Date]])</f>
        <v>2026</v>
      </c>
      <c r="D1838" s="15" t="str">
        <f>"Q"&amp;ROUNDUP(MONTH(SalesDataTable[[#This Row],[Order Date]])/3,0)</f>
        <v>Q3</v>
      </c>
      <c r="E1838" s="12">
        <f>MONTH(SalesDataTable[[#This Row],[Order Date]])</f>
        <v>9</v>
      </c>
      <c r="F1838" s="12" t="str">
        <f>TEXT(SalesDataTable[[#This Row],[Order Date]], "mmm")</f>
        <v>Sep</v>
      </c>
      <c r="G1838" s="5" t="s">
        <v>20</v>
      </c>
      <c r="H1838" s="5" t="s">
        <v>33</v>
      </c>
      <c r="I1838" s="5" t="s">
        <v>2</v>
      </c>
      <c r="J1838" s="5" t="s">
        <v>13</v>
      </c>
      <c r="K1838" s="5" t="s">
        <v>14</v>
      </c>
      <c r="L1838" s="5" t="s">
        <v>32</v>
      </c>
      <c r="M1838" s="6">
        <v>1</v>
      </c>
      <c r="N1838" s="7">
        <v>47.17</v>
      </c>
      <c r="O1838" s="8">
        <v>0</v>
      </c>
      <c r="P1838" s="7">
        <v>18.64</v>
      </c>
      <c r="Q1838" s="7">
        <f t="shared" si="112"/>
        <v>47.17</v>
      </c>
      <c r="R1838" s="7">
        <f t="shared" si="113"/>
        <v>18.64</v>
      </c>
      <c r="S1838" s="7">
        <f t="shared" si="114"/>
        <v>28.53</v>
      </c>
      <c r="T1838" s="9">
        <f t="shared" si="115"/>
        <v>0.60483358066567738</v>
      </c>
      <c r="U1838" s="10">
        <f>YEAR(SalesDataTable[[#This Row],[Order Date]])</f>
        <v>2026</v>
      </c>
      <c r="V1838" s="9" t="str">
        <f>"Q"&amp;ROUNDUP(MONTH(SalesDataTable[[#This Row],[Order Date]])/3,0)</f>
        <v>Q3</v>
      </c>
      <c r="W1838" s="6">
        <f>MONTH(SalesDataTable[[#This Row],[Order Date]])</f>
        <v>9</v>
      </c>
      <c r="X1838" s="9" t="str">
        <f>TEXT(SalesDataTable[[#This Row],[Order Date]],"mmm")</f>
        <v>Sep</v>
      </c>
    </row>
    <row r="1839" spans="1:24" ht="15.5">
      <c r="A1839" s="3">
        <v>4003</v>
      </c>
      <c r="B1839" s="4">
        <v>46271</v>
      </c>
      <c r="C1839" s="12">
        <f>YEAR(SalesDataTable[[#This Row],[Order Date]])</f>
        <v>2026</v>
      </c>
      <c r="D1839" s="15" t="str">
        <f>"Q"&amp;ROUNDUP(MONTH(SalesDataTable[[#This Row],[Order Date]])/3,0)</f>
        <v>Q3</v>
      </c>
      <c r="E1839" s="12">
        <f>MONTH(SalesDataTable[[#This Row],[Order Date]])</f>
        <v>9</v>
      </c>
      <c r="F1839" s="12" t="str">
        <f>TEXT(SalesDataTable[[#This Row],[Order Date]], "mmm")</f>
        <v>Sep</v>
      </c>
      <c r="G1839" s="5" t="s">
        <v>20</v>
      </c>
      <c r="H1839" s="5" t="s">
        <v>21</v>
      </c>
      <c r="I1839" s="5" t="s">
        <v>28</v>
      </c>
      <c r="J1839" s="5" t="s">
        <v>3</v>
      </c>
      <c r="K1839" s="5" t="s">
        <v>34</v>
      </c>
      <c r="L1839" s="5" t="s">
        <v>45</v>
      </c>
      <c r="M1839" s="6">
        <v>2</v>
      </c>
      <c r="N1839" s="7">
        <v>50.41</v>
      </c>
      <c r="O1839" s="8">
        <v>0.1</v>
      </c>
      <c r="P1839" s="7">
        <v>22.05</v>
      </c>
      <c r="Q1839" s="7">
        <f t="shared" si="112"/>
        <v>90.738</v>
      </c>
      <c r="R1839" s="7">
        <f t="shared" si="113"/>
        <v>44.1</v>
      </c>
      <c r="S1839" s="7">
        <f t="shared" si="114"/>
        <v>46.637999999999998</v>
      </c>
      <c r="T1839" s="9">
        <f t="shared" si="115"/>
        <v>0.51398532037294187</v>
      </c>
      <c r="U1839" s="10">
        <f>YEAR(SalesDataTable[[#This Row],[Order Date]])</f>
        <v>2026</v>
      </c>
      <c r="V1839" s="9" t="str">
        <f>"Q"&amp;ROUNDUP(MONTH(SalesDataTable[[#This Row],[Order Date]])/3,0)</f>
        <v>Q3</v>
      </c>
      <c r="W1839" s="6">
        <f>MONTH(SalesDataTable[[#This Row],[Order Date]])</f>
        <v>9</v>
      </c>
      <c r="X1839" s="9" t="str">
        <f>TEXT(SalesDataTable[[#This Row],[Order Date]],"mmm")</f>
        <v>Sep</v>
      </c>
    </row>
    <row r="1840" spans="1:24" ht="15.5">
      <c r="A1840" s="3">
        <v>4613</v>
      </c>
      <c r="B1840" s="4">
        <v>46271</v>
      </c>
      <c r="C1840" s="12">
        <f>YEAR(SalesDataTable[[#This Row],[Order Date]])</f>
        <v>2026</v>
      </c>
      <c r="D1840" s="15" t="str">
        <f>"Q"&amp;ROUNDUP(MONTH(SalesDataTable[[#This Row],[Order Date]])/3,0)</f>
        <v>Q3</v>
      </c>
      <c r="E1840" s="12">
        <f>MONTH(SalesDataTable[[#This Row],[Order Date]])</f>
        <v>9</v>
      </c>
      <c r="F1840" s="12" t="str">
        <f>TEXT(SalesDataTable[[#This Row],[Order Date]], "mmm")</f>
        <v>Sep</v>
      </c>
      <c r="G1840" s="5" t="s">
        <v>20</v>
      </c>
      <c r="H1840" s="5" t="s">
        <v>47</v>
      </c>
      <c r="I1840" s="5" t="s">
        <v>2</v>
      </c>
      <c r="J1840" s="5" t="s">
        <v>16</v>
      </c>
      <c r="K1840" s="5" t="s">
        <v>4</v>
      </c>
      <c r="L1840" s="5" t="s">
        <v>5</v>
      </c>
      <c r="M1840" s="6">
        <v>4</v>
      </c>
      <c r="N1840" s="7">
        <v>80.38</v>
      </c>
      <c r="O1840" s="8">
        <v>0.1</v>
      </c>
      <c r="P1840" s="7">
        <v>42.55</v>
      </c>
      <c r="Q1840" s="7">
        <f t="shared" si="112"/>
        <v>289.36799999999999</v>
      </c>
      <c r="R1840" s="7">
        <f t="shared" si="113"/>
        <v>170.2</v>
      </c>
      <c r="S1840" s="7">
        <f t="shared" si="114"/>
        <v>119.16800000000001</v>
      </c>
      <c r="T1840" s="9">
        <f t="shared" si="115"/>
        <v>0.41182162505874875</v>
      </c>
      <c r="U1840" s="10">
        <f>YEAR(SalesDataTable[[#This Row],[Order Date]])</f>
        <v>2026</v>
      </c>
      <c r="V1840" s="9" t="str">
        <f>"Q"&amp;ROUNDUP(MONTH(SalesDataTable[[#This Row],[Order Date]])/3,0)</f>
        <v>Q3</v>
      </c>
      <c r="W1840" s="6">
        <f>MONTH(SalesDataTable[[#This Row],[Order Date]])</f>
        <v>9</v>
      </c>
      <c r="X1840" s="9" t="str">
        <f>TEXT(SalesDataTable[[#This Row],[Order Date]],"mmm")</f>
        <v>Sep</v>
      </c>
    </row>
    <row r="1841" spans="1:24" ht="15.5">
      <c r="A1841" s="3">
        <v>75</v>
      </c>
      <c r="B1841" s="4">
        <v>46272</v>
      </c>
      <c r="C1841" s="12">
        <f>YEAR(SalesDataTable[[#This Row],[Order Date]])</f>
        <v>2026</v>
      </c>
      <c r="D1841" s="15" t="str">
        <f>"Q"&amp;ROUNDUP(MONTH(SalesDataTable[[#This Row],[Order Date]])/3,0)</f>
        <v>Q3</v>
      </c>
      <c r="E1841" s="12">
        <f>MONTH(SalesDataTable[[#This Row],[Order Date]])</f>
        <v>9</v>
      </c>
      <c r="F1841" s="12" t="str">
        <f>TEXT(SalesDataTable[[#This Row],[Order Date]], "mmm")</f>
        <v>Sep</v>
      </c>
      <c r="G1841" s="5" t="s">
        <v>0</v>
      </c>
      <c r="H1841" s="5" t="s">
        <v>1</v>
      </c>
      <c r="I1841" s="5" t="s">
        <v>2</v>
      </c>
      <c r="J1841" s="5" t="s">
        <v>16</v>
      </c>
      <c r="K1841" s="5" t="s">
        <v>34</v>
      </c>
      <c r="L1841" s="5" t="s">
        <v>35</v>
      </c>
      <c r="M1841" s="6">
        <v>2</v>
      </c>
      <c r="N1841" s="7">
        <v>40.78</v>
      </c>
      <c r="O1841" s="8">
        <v>0</v>
      </c>
      <c r="P1841" s="7">
        <v>15.04</v>
      </c>
      <c r="Q1841" s="7">
        <f t="shared" si="112"/>
        <v>81.56</v>
      </c>
      <c r="R1841" s="7">
        <f t="shared" si="113"/>
        <v>30.08</v>
      </c>
      <c r="S1841" s="7">
        <f t="shared" si="114"/>
        <v>51.480000000000004</v>
      </c>
      <c r="T1841" s="9">
        <f t="shared" si="115"/>
        <v>0.63119176066699367</v>
      </c>
      <c r="U1841" s="10">
        <f>YEAR(SalesDataTable[[#This Row],[Order Date]])</f>
        <v>2026</v>
      </c>
      <c r="V1841" s="9" t="str">
        <f>"Q"&amp;ROUNDUP(MONTH(SalesDataTable[[#This Row],[Order Date]])/3,0)</f>
        <v>Q3</v>
      </c>
      <c r="W1841" s="6">
        <f>MONTH(SalesDataTable[[#This Row],[Order Date]])</f>
        <v>9</v>
      </c>
      <c r="X1841" s="9" t="str">
        <f>TEXT(SalesDataTable[[#This Row],[Order Date]],"mmm")</f>
        <v>Sep</v>
      </c>
    </row>
    <row r="1842" spans="1:24" ht="15.5">
      <c r="A1842" s="3">
        <v>601</v>
      </c>
      <c r="B1842" s="4">
        <v>46272</v>
      </c>
      <c r="C1842" s="12">
        <f>YEAR(SalesDataTable[[#This Row],[Order Date]])</f>
        <v>2026</v>
      </c>
      <c r="D1842" s="15" t="str">
        <f>"Q"&amp;ROUNDUP(MONTH(SalesDataTable[[#This Row],[Order Date]])/3,0)</f>
        <v>Q3</v>
      </c>
      <c r="E1842" s="12">
        <f>MONTH(SalesDataTable[[#This Row],[Order Date]])</f>
        <v>9</v>
      </c>
      <c r="F1842" s="12" t="str">
        <f>TEXT(SalesDataTable[[#This Row],[Order Date]], "mmm")</f>
        <v>Sep</v>
      </c>
      <c r="G1842" s="5" t="s">
        <v>6</v>
      </c>
      <c r="H1842" s="5" t="s">
        <v>43</v>
      </c>
      <c r="I1842" s="5" t="s">
        <v>2</v>
      </c>
      <c r="J1842" s="5" t="s">
        <v>3</v>
      </c>
      <c r="K1842" s="5" t="s">
        <v>9</v>
      </c>
      <c r="L1842" s="5" t="s">
        <v>17</v>
      </c>
      <c r="M1842" s="6">
        <v>1</v>
      </c>
      <c r="N1842" s="7">
        <v>141.69</v>
      </c>
      <c r="O1842" s="8">
        <v>0</v>
      </c>
      <c r="P1842" s="7">
        <v>80.34</v>
      </c>
      <c r="Q1842" s="7">
        <f t="shared" si="112"/>
        <v>141.69</v>
      </c>
      <c r="R1842" s="7">
        <f t="shared" si="113"/>
        <v>80.34</v>
      </c>
      <c r="S1842" s="7">
        <f t="shared" si="114"/>
        <v>61.349999999999994</v>
      </c>
      <c r="T1842" s="9">
        <f t="shared" si="115"/>
        <v>0.43298750793986868</v>
      </c>
      <c r="U1842" s="10">
        <f>YEAR(SalesDataTable[[#This Row],[Order Date]])</f>
        <v>2026</v>
      </c>
      <c r="V1842" s="9" t="str">
        <f>"Q"&amp;ROUNDUP(MONTH(SalesDataTable[[#This Row],[Order Date]])/3,0)</f>
        <v>Q3</v>
      </c>
      <c r="W1842" s="6">
        <f>MONTH(SalesDataTable[[#This Row],[Order Date]])</f>
        <v>9</v>
      </c>
      <c r="X1842" s="9" t="str">
        <f>TEXT(SalesDataTable[[#This Row],[Order Date]],"mmm")</f>
        <v>Sep</v>
      </c>
    </row>
    <row r="1843" spans="1:24" ht="15.5">
      <c r="A1843" s="3">
        <v>1617</v>
      </c>
      <c r="B1843" s="4">
        <v>46272</v>
      </c>
      <c r="C1843" s="12">
        <f>YEAR(SalesDataTable[[#This Row],[Order Date]])</f>
        <v>2026</v>
      </c>
      <c r="D1843" s="15" t="str">
        <f>"Q"&amp;ROUNDUP(MONTH(SalesDataTable[[#This Row],[Order Date]])/3,0)</f>
        <v>Q3</v>
      </c>
      <c r="E1843" s="12">
        <f>MONTH(SalesDataTable[[#This Row],[Order Date]])</f>
        <v>9</v>
      </c>
      <c r="F1843" s="12" t="str">
        <f>TEXT(SalesDataTable[[#This Row],[Order Date]], "mmm")</f>
        <v>Sep</v>
      </c>
      <c r="G1843" s="5" t="s">
        <v>20</v>
      </c>
      <c r="H1843" s="5" t="s">
        <v>33</v>
      </c>
      <c r="I1843" s="5" t="s">
        <v>2</v>
      </c>
      <c r="J1843" s="5" t="s">
        <v>13</v>
      </c>
      <c r="K1843" s="5" t="s">
        <v>23</v>
      </c>
      <c r="L1843" s="5" t="s">
        <v>40</v>
      </c>
      <c r="M1843" s="6">
        <v>1</v>
      </c>
      <c r="N1843" s="7">
        <v>83.28</v>
      </c>
      <c r="O1843" s="8">
        <v>0.1</v>
      </c>
      <c r="P1843" s="7">
        <v>39.75</v>
      </c>
      <c r="Q1843" s="7">
        <f t="shared" si="112"/>
        <v>74.951999999999998</v>
      </c>
      <c r="R1843" s="7">
        <f t="shared" si="113"/>
        <v>39.75</v>
      </c>
      <c r="S1843" s="7">
        <f t="shared" si="114"/>
        <v>35.201999999999998</v>
      </c>
      <c r="T1843" s="9">
        <f t="shared" si="115"/>
        <v>0.46966058277297468</v>
      </c>
      <c r="U1843" s="10">
        <f>YEAR(SalesDataTable[[#This Row],[Order Date]])</f>
        <v>2026</v>
      </c>
      <c r="V1843" s="9" t="str">
        <f>"Q"&amp;ROUNDUP(MONTH(SalesDataTable[[#This Row],[Order Date]])/3,0)</f>
        <v>Q3</v>
      </c>
      <c r="W1843" s="6">
        <f>MONTH(SalesDataTable[[#This Row],[Order Date]])</f>
        <v>9</v>
      </c>
      <c r="X1843" s="9" t="str">
        <f>TEXT(SalesDataTable[[#This Row],[Order Date]],"mmm")</f>
        <v>Sep</v>
      </c>
    </row>
    <row r="1844" spans="1:24" ht="15.5">
      <c r="A1844" s="3">
        <v>2305</v>
      </c>
      <c r="B1844" s="4">
        <v>46272</v>
      </c>
      <c r="C1844" s="12">
        <f>YEAR(SalesDataTable[[#This Row],[Order Date]])</f>
        <v>2026</v>
      </c>
      <c r="D1844" s="15" t="str">
        <f>"Q"&amp;ROUNDUP(MONTH(SalesDataTable[[#This Row],[Order Date]])/3,0)</f>
        <v>Q3</v>
      </c>
      <c r="E1844" s="12">
        <f>MONTH(SalesDataTable[[#This Row],[Order Date]])</f>
        <v>9</v>
      </c>
      <c r="F1844" s="12" t="str">
        <f>TEXT(SalesDataTable[[#This Row],[Order Date]], "mmm")</f>
        <v>Sep</v>
      </c>
      <c r="G1844" s="5" t="s">
        <v>20</v>
      </c>
      <c r="H1844" s="5" t="s">
        <v>31</v>
      </c>
      <c r="I1844" s="5" t="s">
        <v>28</v>
      </c>
      <c r="J1844" s="5" t="s">
        <v>3</v>
      </c>
      <c r="K1844" s="5" t="s">
        <v>23</v>
      </c>
      <c r="L1844" s="5" t="s">
        <v>40</v>
      </c>
      <c r="M1844" s="6">
        <v>2</v>
      </c>
      <c r="N1844" s="7">
        <v>82.43</v>
      </c>
      <c r="O1844" s="8">
        <v>0</v>
      </c>
      <c r="P1844" s="7">
        <v>40.51</v>
      </c>
      <c r="Q1844" s="7">
        <f t="shared" si="112"/>
        <v>164.86</v>
      </c>
      <c r="R1844" s="7">
        <f t="shared" si="113"/>
        <v>81.02</v>
      </c>
      <c r="S1844" s="7">
        <f t="shared" si="114"/>
        <v>83.840000000000018</v>
      </c>
      <c r="T1844" s="9">
        <f t="shared" si="115"/>
        <v>0.50855271139148372</v>
      </c>
      <c r="U1844" s="10">
        <f>YEAR(SalesDataTable[[#This Row],[Order Date]])</f>
        <v>2026</v>
      </c>
      <c r="V1844" s="9" t="str">
        <f>"Q"&amp;ROUNDUP(MONTH(SalesDataTable[[#This Row],[Order Date]])/3,0)</f>
        <v>Q3</v>
      </c>
      <c r="W1844" s="6">
        <f>MONTH(SalesDataTable[[#This Row],[Order Date]])</f>
        <v>9</v>
      </c>
      <c r="X1844" s="9" t="str">
        <f>TEXT(SalesDataTable[[#This Row],[Order Date]],"mmm")</f>
        <v>Sep</v>
      </c>
    </row>
    <row r="1845" spans="1:24" ht="15.5">
      <c r="A1845" s="3">
        <v>2344</v>
      </c>
      <c r="B1845" s="4">
        <v>46272</v>
      </c>
      <c r="C1845" s="12">
        <f>YEAR(SalesDataTable[[#This Row],[Order Date]])</f>
        <v>2026</v>
      </c>
      <c r="D1845" s="15" t="str">
        <f>"Q"&amp;ROUNDUP(MONTH(SalesDataTable[[#This Row],[Order Date]])/3,0)</f>
        <v>Q3</v>
      </c>
      <c r="E1845" s="12">
        <f>MONTH(SalesDataTable[[#This Row],[Order Date]])</f>
        <v>9</v>
      </c>
      <c r="F1845" s="12" t="str">
        <f>TEXT(SalesDataTable[[#This Row],[Order Date]], "mmm")</f>
        <v>Sep</v>
      </c>
      <c r="G1845" s="5" t="s">
        <v>0</v>
      </c>
      <c r="H1845" s="5" t="s">
        <v>50</v>
      </c>
      <c r="I1845" s="5" t="s">
        <v>28</v>
      </c>
      <c r="J1845" s="5" t="s">
        <v>13</v>
      </c>
      <c r="K1845" s="5" t="s">
        <v>34</v>
      </c>
      <c r="L1845" s="5" t="s">
        <v>42</v>
      </c>
      <c r="M1845" s="6">
        <v>4</v>
      </c>
      <c r="N1845" s="7">
        <v>36.380000000000003</v>
      </c>
      <c r="O1845" s="8">
        <v>0</v>
      </c>
      <c r="P1845" s="7">
        <v>14.16</v>
      </c>
      <c r="Q1845" s="7">
        <f t="shared" si="112"/>
        <v>145.52000000000001</v>
      </c>
      <c r="R1845" s="7">
        <f t="shared" si="113"/>
        <v>56.64</v>
      </c>
      <c r="S1845" s="7">
        <f t="shared" si="114"/>
        <v>88.88000000000001</v>
      </c>
      <c r="T1845" s="9">
        <f t="shared" si="115"/>
        <v>0.61077515118196812</v>
      </c>
      <c r="U1845" s="10">
        <f>YEAR(SalesDataTable[[#This Row],[Order Date]])</f>
        <v>2026</v>
      </c>
      <c r="V1845" s="9" t="str">
        <f>"Q"&amp;ROUNDUP(MONTH(SalesDataTable[[#This Row],[Order Date]])/3,0)</f>
        <v>Q3</v>
      </c>
      <c r="W1845" s="6">
        <f>MONTH(SalesDataTable[[#This Row],[Order Date]])</f>
        <v>9</v>
      </c>
      <c r="X1845" s="9" t="str">
        <f>TEXT(SalesDataTable[[#This Row],[Order Date]],"mmm")</f>
        <v>Sep</v>
      </c>
    </row>
    <row r="1846" spans="1:24" ht="15.5">
      <c r="A1846" s="3">
        <v>2601</v>
      </c>
      <c r="B1846" s="4">
        <v>46272</v>
      </c>
      <c r="C1846" s="12">
        <f>YEAR(SalesDataTable[[#This Row],[Order Date]])</f>
        <v>2026</v>
      </c>
      <c r="D1846" s="15" t="str">
        <f>"Q"&amp;ROUNDUP(MONTH(SalesDataTable[[#This Row],[Order Date]])/3,0)</f>
        <v>Q3</v>
      </c>
      <c r="E1846" s="12">
        <f>MONTH(SalesDataTable[[#This Row],[Order Date]])</f>
        <v>9</v>
      </c>
      <c r="F1846" s="12" t="str">
        <f>TEXT(SalesDataTable[[#This Row],[Order Date]], "mmm")</f>
        <v>Sep</v>
      </c>
      <c r="G1846" s="5" t="s">
        <v>6</v>
      </c>
      <c r="H1846" s="5" t="s">
        <v>41</v>
      </c>
      <c r="I1846" s="5" t="s">
        <v>2</v>
      </c>
      <c r="J1846" s="5" t="s">
        <v>13</v>
      </c>
      <c r="K1846" s="5" t="s">
        <v>4</v>
      </c>
      <c r="L1846" s="5" t="s">
        <v>5</v>
      </c>
      <c r="M1846" s="6">
        <v>1</v>
      </c>
      <c r="N1846" s="7">
        <v>82.86</v>
      </c>
      <c r="O1846" s="8">
        <v>0</v>
      </c>
      <c r="P1846" s="7">
        <v>43.33</v>
      </c>
      <c r="Q1846" s="7">
        <f t="shared" si="112"/>
        <v>82.86</v>
      </c>
      <c r="R1846" s="7">
        <f t="shared" si="113"/>
        <v>43.33</v>
      </c>
      <c r="S1846" s="7">
        <f t="shared" si="114"/>
        <v>39.53</v>
      </c>
      <c r="T1846" s="9">
        <f t="shared" si="115"/>
        <v>0.47706975621530295</v>
      </c>
      <c r="U1846" s="10">
        <f>YEAR(SalesDataTable[[#This Row],[Order Date]])</f>
        <v>2026</v>
      </c>
      <c r="V1846" s="9" t="str">
        <f>"Q"&amp;ROUNDUP(MONTH(SalesDataTable[[#This Row],[Order Date]])/3,0)</f>
        <v>Q3</v>
      </c>
      <c r="W1846" s="6">
        <f>MONTH(SalesDataTable[[#This Row],[Order Date]])</f>
        <v>9</v>
      </c>
      <c r="X1846" s="9" t="str">
        <f>TEXT(SalesDataTable[[#This Row],[Order Date]],"mmm")</f>
        <v>Sep</v>
      </c>
    </row>
    <row r="1847" spans="1:24" ht="15.5">
      <c r="A1847" s="3">
        <v>2831</v>
      </c>
      <c r="B1847" s="4">
        <v>46272</v>
      </c>
      <c r="C1847" s="12">
        <f>YEAR(SalesDataTable[[#This Row],[Order Date]])</f>
        <v>2026</v>
      </c>
      <c r="D1847" s="15" t="str">
        <f>"Q"&amp;ROUNDUP(MONTH(SalesDataTable[[#This Row],[Order Date]])/3,0)</f>
        <v>Q3</v>
      </c>
      <c r="E1847" s="12">
        <f>MONTH(SalesDataTable[[#This Row],[Order Date]])</f>
        <v>9</v>
      </c>
      <c r="F1847" s="12" t="str">
        <f>TEXT(SalesDataTable[[#This Row],[Order Date]], "mmm")</f>
        <v>Sep</v>
      </c>
      <c r="G1847" s="5" t="s">
        <v>0</v>
      </c>
      <c r="H1847" s="5" t="s">
        <v>36</v>
      </c>
      <c r="I1847" s="5" t="s">
        <v>2</v>
      </c>
      <c r="J1847" s="5" t="s">
        <v>13</v>
      </c>
      <c r="K1847" s="5" t="s">
        <v>14</v>
      </c>
      <c r="L1847" s="5" t="s">
        <v>32</v>
      </c>
      <c r="M1847" s="6">
        <v>1</v>
      </c>
      <c r="N1847" s="7">
        <v>46.44</v>
      </c>
      <c r="O1847" s="8">
        <v>0.05</v>
      </c>
      <c r="P1847" s="7">
        <v>17.88</v>
      </c>
      <c r="Q1847" s="7">
        <f t="shared" si="112"/>
        <v>44.117999999999995</v>
      </c>
      <c r="R1847" s="7">
        <f t="shared" si="113"/>
        <v>17.88</v>
      </c>
      <c r="S1847" s="7">
        <f t="shared" si="114"/>
        <v>26.237999999999996</v>
      </c>
      <c r="T1847" s="9">
        <f t="shared" si="115"/>
        <v>0.59472324221406225</v>
      </c>
      <c r="U1847" s="10">
        <f>YEAR(SalesDataTable[[#This Row],[Order Date]])</f>
        <v>2026</v>
      </c>
      <c r="V1847" s="9" t="str">
        <f>"Q"&amp;ROUNDUP(MONTH(SalesDataTable[[#This Row],[Order Date]])/3,0)</f>
        <v>Q3</v>
      </c>
      <c r="W1847" s="6">
        <f>MONTH(SalesDataTable[[#This Row],[Order Date]])</f>
        <v>9</v>
      </c>
      <c r="X1847" s="9" t="str">
        <f>TEXT(SalesDataTable[[#This Row],[Order Date]],"mmm")</f>
        <v>Sep</v>
      </c>
    </row>
    <row r="1848" spans="1:24" ht="15.5">
      <c r="A1848" s="3">
        <v>2845</v>
      </c>
      <c r="B1848" s="4">
        <v>46272</v>
      </c>
      <c r="C1848" s="12">
        <f>YEAR(SalesDataTable[[#This Row],[Order Date]])</f>
        <v>2026</v>
      </c>
      <c r="D1848" s="15" t="str">
        <f>"Q"&amp;ROUNDUP(MONTH(SalesDataTable[[#This Row],[Order Date]])/3,0)</f>
        <v>Q3</v>
      </c>
      <c r="E1848" s="12">
        <f>MONTH(SalesDataTable[[#This Row],[Order Date]])</f>
        <v>9</v>
      </c>
      <c r="F1848" s="12" t="str">
        <f>TEXT(SalesDataTable[[#This Row],[Order Date]], "mmm")</f>
        <v>Sep</v>
      </c>
      <c r="G1848" s="5" t="s">
        <v>0</v>
      </c>
      <c r="H1848" s="5" t="s">
        <v>1</v>
      </c>
      <c r="I1848" s="5" t="s">
        <v>8</v>
      </c>
      <c r="J1848" s="5" t="s">
        <v>16</v>
      </c>
      <c r="K1848" s="5" t="s">
        <v>14</v>
      </c>
      <c r="L1848" s="5" t="s">
        <v>44</v>
      </c>
      <c r="M1848" s="6">
        <v>4</v>
      </c>
      <c r="N1848" s="7">
        <v>133.26</v>
      </c>
      <c r="O1848" s="8">
        <v>0.1</v>
      </c>
      <c r="P1848" s="7">
        <v>68.77</v>
      </c>
      <c r="Q1848" s="7">
        <f t="shared" si="112"/>
        <v>479.73599999999999</v>
      </c>
      <c r="R1848" s="7">
        <f t="shared" si="113"/>
        <v>275.08</v>
      </c>
      <c r="S1848" s="7">
        <f t="shared" si="114"/>
        <v>204.65600000000001</v>
      </c>
      <c r="T1848" s="9">
        <f t="shared" si="115"/>
        <v>0.42660129738022579</v>
      </c>
      <c r="U1848" s="10">
        <f>YEAR(SalesDataTable[[#This Row],[Order Date]])</f>
        <v>2026</v>
      </c>
      <c r="V1848" s="9" t="str">
        <f>"Q"&amp;ROUNDUP(MONTH(SalesDataTable[[#This Row],[Order Date]])/3,0)</f>
        <v>Q3</v>
      </c>
      <c r="W1848" s="6">
        <f>MONTH(SalesDataTable[[#This Row],[Order Date]])</f>
        <v>9</v>
      </c>
      <c r="X1848" s="9" t="str">
        <f>TEXT(SalesDataTable[[#This Row],[Order Date]],"mmm")</f>
        <v>Sep</v>
      </c>
    </row>
    <row r="1849" spans="1:24" ht="15.5">
      <c r="A1849" s="3">
        <v>3679</v>
      </c>
      <c r="B1849" s="4">
        <v>46272</v>
      </c>
      <c r="C1849" s="12">
        <f>YEAR(SalesDataTable[[#This Row],[Order Date]])</f>
        <v>2026</v>
      </c>
      <c r="D1849" s="15" t="str">
        <f>"Q"&amp;ROUNDUP(MONTH(SalesDataTable[[#This Row],[Order Date]])/3,0)</f>
        <v>Q3</v>
      </c>
      <c r="E1849" s="12">
        <f>MONTH(SalesDataTable[[#This Row],[Order Date]])</f>
        <v>9</v>
      </c>
      <c r="F1849" s="12" t="str">
        <f>TEXT(SalesDataTable[[#This Row],[Order Date]], "mmm")</f>
        <v>Sep</v>
      </c>
      <c r="G1849" s="5" t="s">
        <v>6</v>
      </c>
      <c r="H1849" s="5" t="s">
        <v>43</v>
      </c>
      <c r="I1849" s="5" t="s">
        <v>28</v>
      </c>
      <c r="J1849" s="5" t="s">
        <v>13</v>
      </c>
      <c r="K1849" s="5" t="s">
        <v>9</v>
      </c>
      <c r="L1849" s="5" t="s">
        <v>17</v>
      </c>
      <c r="M1849" s="6">
        <v>1</v>
      </c>
      <c r="N1849" s="7">
        <v>147.36000000000001</v>
      </c>
      <c r="O1849" s="8">
        <v>0</v>
      </c>
      <c r="P1849" s="7">
        <v>81.599999999999994</v>
      </c>
      <c r="Q1849" s="7">
        <f t="shared" si="112"/>
        <v>147.36000000000001</v>
      </c>
      <c r="R1849" s="7">
        <f t="shared" si="113"/>
        <v>81.599999999999994</v>
      </c>
      <c r="S1849" s="7">
        <f t="shared" si="114"/>
        <v>65.760000000000019</v>
      </c>
      <c r="T1849" s="9">
        <f t="shared" si="115"/>
        <v>0.44625407166123787</v>
      </c>
      <c r="U1849" s="10">
        <f>YEAR(SalesDataTable[[#This Row],[Order Date]])</f>
        <v>2026</v>
      </c>
      <c r="V1849" s="9" t="str">
        <f>"Q"&amp;ROUNDUP(MONTH(SalesDataTable[[#This Row],[Order Date]])/3,0)</f>
        <v>Q3</v>
      </c>
      <c r="W1849" s="6">
        <f>MONTH(SalesDataTable[[#This Row],[Order Date]])</f>
        <v>9</v>
      </c>
      <c r="X1849" s="9" t="str">
        <f>TEXT(SalesDataTable[[#This Row],[Order Date]],"mmm")</f>
        <v>Sep</v>
      </c>
    </row>
    <row r="1850" spans="1:24" ht="15.5">
      <c r="A1850" s="3">
        <v>3828</v>
      </c>
      <c r="B1850" s="4">
        <v>46272</v>
      </c>
      <c r="C1850" s="12">
        <f>YEAR(SalesDataTable[[#This Row],[Order Date]])</f>
        <v>2026</v>
      </c>
      <c r="D1850" s="15" t="str">
        <f>"Q"&amp;ROUNDUP(MONTH(SalesDataTable[[#This Row],[Order Date]])/3,0)</f>
        <v>Q3</v>
      </c>
      <c r="E1850" s="12">
        <f>MONTH(SalesDataTable[[#This Row],[Order Date]])</f>
        <v>9</v>
      </c>
      <c r="F1850" s="12" t="str">
        <f>TEXT(SalesDataTable[[#This Row],[Order Date]], "mmm")</f>
        <v>Sep</v>
      </c>
      <c r="G1850" s="5" t="s">
        <v>0</v>
      </c>
      <c r="H1850" s="5" t="s">
        <v>1</v>
      </c>
      <c r="I1850" s="5" t="s">
        <v>2</v>
      </c>
      <c r="J1850" s="5" t="s">
        <v>13</v>
      </c>
      <c r="K1850" s="5" t="s">
        <v>14</v>
      </c>
      <c r="L1850" s="5" t="s">
        <v>48</v>
      </c>
      <c r="M1850" s="6">
        <v>2</v>
      </c>
      <c r="N1850" s="7">
        <v>166.13</v>
      </c>
      <c r="O1850" s="8">
        <v>0.15</v>
      </c>
      <c r="P1850" s="7">
        <v>86.71</v>
      </c>
      <c r="Q1850" s="7">
        <f t="shared" si="112"/>
        <v>282.42099999999999</v>
      </c>
      <c r="R1850" s="7">
        <f t="shared" si="113"/>
        <v>173.42</v>
      </c>
      <c r="S1850" s="7">
        <f t="shared" si="114"/>
        <v>109.001</v>
      </c>
      <c r="T1850" s="9">
        <f t="shared" si="115"/>
        <v>0.38595217777714835</v>
      </c>
      <c r="U1850" s="10">
        <f>YEAR(SalesDataTable[[#This Row],[Order Date]])</f>
        <v>2026</v>
      </c>
      <c r="V1850" s="9" t="str">
        <f>"Q"&amp;ROUNDUP(MONTH(SalesDataTable[[#This Row],[Order Date]])/3,0)</f>
        <v>Q3</v>
      </c>
      <c r="W1850" s="6">
        <f>MONTH(SalesDataTable[[#This Row],[Order Date]])</f>
        <v>9</v>
      </c>
      <c r="X1850" s="9" t="str">
        <f>TEXT(SalesDataTable[[#This Row],[Order Date]],"mmm")</f>
        <v>Sep</v>
      </c>
    </row>
    <row r="1851" spans="1:24" ht="15.5">
      <c r="A1851" s="3">
        <v>4226</v>
      </c>
      <c r="B1851" s="4">
        <v>46272</v>
      </c>
      <c r="C1851" s="12">
        <f>YEAR(SalesDataTable[[#This Row],[Order Date]])</f>
        <v>2026</v>
      </c>
      <c r="D1851" s="15" t="str">
        <f>"Q"&amp;ROUNDUP(MONTH(SalesDataTable[[#This Row],[Order Date]])/3,0)</f>
        <v>Q3</v>
      </c>
      <c r="E1851" s="12">
        <f>MONTH(SalesDataTable[[#This Row],[Order Date]])</f>
        <v>9</v>
      </c>
      <c r="F1851" s="12" t="str">
        <f>TEXT(SalesDataTable[[#This Row],[Order Date]], "mmm")</f>
        <v>Sep</v>
      </c>
      <c r="G1851" s="5" t="s">
        <v>11</v>
      </c>
      <c r="H1851" s="5" t="s">
        <v>18</v>
      </c>
      <c r="I1851" s="5" t="s">
        <v>2</v>
      </c>
      <c r="J1851" s="5" t="s">
        <v>13</v>
      </c>
      <c r="K1851" s="5" t="s">
        <v>34</v>
      </c>
      <c r="L1851" s="5" t="s">
        <v>45</v>
      </c>
      <c r="M1851" s="6">
        <v>1</v>
      </c>
      <c r="N1851" s="7">
        <v>51.74</v>
      </c>
      <c r="O1851" s="8">
        <v>0</v>
      </c>
      <c r="P1851" s="7">
        <v>22.45</v>
      </c>
      <c r="Q1851" s="7">
        <f t="shared" si="112"/>
        <v>51.74</v>
      </c>
      <c r="R1851" s="7">
        <f t="shared" si="113"/>
        <v>22.45</v>
      </c>
      <c r="S1851" s="7">
        <f t="shared" si="114"/>
        <v>29.290000000000003</v>
      </c>
      <c r="T1851" s="9">
        <f t="shared" si="115"/>
        <v>0.56609972941631237</v>
      </c>
      <c r="U1851" s="10">
        <f>YEAR(SalesDataTable[[#This Row],[Order Date]])</f>
        <v>2026</v>
      </c>
      <c r="V1851" s="9" t="str">
        <f>"Q"&amp;ROUNDUP(MONTH(SalesDataTable[[#This Row],[Order Date]])/3,0)</f>
        <v>Q3</v>
      </c>
      <c r="W1851" s="6">
        <f>MONTH(SalesDataTable[[#This Row],[Order Date]])</f>
        <v>9</v>
      </c>
      <c r="X1851" s="9" t="str">
        <f>TEXT(SalesDataTable[[#This Row],[Order Date]],"mmm")</f>
        <v>Sep</v>
      </c>
    </row>
    <row r="1852" spans="1:24" ht="15.5">
      <c r="A1852" s="3">
        <v>58</v>
      </c>
      <c r="B1852" s="4">
        <v>46273</v>
      </c>
      <c r="C1852" s="12">
        <f>YEAR(SalesDataTable[[#This Row],[Order Date]])</f>
        <v>2026</v>
      </c>
      <c r="D1852" s="15" t="str">
        <f>"Q"&amp;ROUNDUP(MONTH(SalesDataTable[[#This Row],[Order Date]])/3,0)</f>
        <v>Q3</v>
      </c>
      <c r="E1852" s="12">
        <f>MONTH(SalesDataTable[[#This Row],[Order Date]])</f>
        <v>9</v>
      </c>
      <c r="F1852" s="12" t="str">
        <f>TEXT(SalesDataTable[[#This Row],[Order Date]], "mmm")</f>
        <v>Sep</v>
      </c>
      <c r="G1852" s="5" t="s">
        <v>0</v>
      </c>
      <c r="H1852" s="5" t="s">
        <v>1</v>
      </c>
      <c r="I1852" s="5" t="s">
        <v>19</v>
      </c>
      <c r="J1852" s="5" t="s">
        <v>3</v>
      </c>
      <c r="K1852" s="5" t="s">
        <v>9</v>
      </c>
      <c r="L1852" s="5" t="s">
        <v>46</v>
      </c>
      <c r="M1852" s="6">
        <v>1</v>
      </c>
      <c r="N1852" s="7">
        <v>71.7</v>
      </c>
      <c r="O1852" s="8">
        <v>0</v>
      </c>
      <c r="P1852" s="7">
        <v>32</v>
      </c>
      <c r="Q1852" s="7">
        <f t="shared" si="112"/>
        <v>71.7</v>
      </c>
      <c r="R1852" s="7">
        <f t="shared" si="113"/>
        <v>32</v>
      </c>
      <c r="S1852" s="7">
        <f t="shared" si="114"/>
        <v>39.700000000000003</v>
      </c>
      <c r="T1852" s="9">
        <f t="shared" si="115"/>
        <v>0.55369595536959559</v>
      </c>
      <c r="U1852" s="10">
        <f>YEAR(SalesDataTable[[#This Row],[Order Date]])</f>
        <v>2026</v>
      </c>
      <c r="V1852" s="9" t="str">
        <f>"Q"&amp;ROUNDUP(MONTH(SalesDataTable[[#This Row],[Order Date]])/3,0)</f>
        <v>Q3</v>
      </c>
      <c r="W1852" s="6">
        <f>MONTH(SalesDataTable[[#This Row],[Order Date]])</f>
        <v>9</v>
      </c>
      <c r="X1852" s="9" t="str">
        <f>TEXT(SalesDataTable[[#This Row],[Order Date]],"mmm")</f>
        <v>Sep</v>
      </c>
    </row>
    <row r="1853" spans="1:24" ht="15.5">
      <c r="A1853" s="3">
        <v>1224</v>
      </c>
      <c r="B1853" s="4">
        <v>46273</v>
      </c>
      <c r="C1853" s="12">
        <f>YEAR(SalesDataTable[[#This Row],[Order Date]])</f>
        <v>2026</v>
      </c>
      <c r="D1853" s="15" t="str">
        <f>"Q"&amp;ROUNDUP(MONTH(SalesDataTable[[#This Row],[Order Date]])/3,0)</f>
        <v>Q3</v>
      </c>
      <c r="E1853" s="12">
        <f>MONTH(SalesDataTable[[#This Row],[Order Date]])</f>
        <v>9</v>
      </c>
      <c r="F1853" s="12" t="str">
        <f>TEXT(SalesDataTable[[#This Row],[Order Date]], "mmm")</f>
        <v>Sep</v>
      </c>
      <c r="G1853" s="5" t="s">
        <v>11</v>
      </c>
      <c r="H1853" s="5" t="s">
        <v>12</v>
      </c>
      <c r="I1853" s="5" t="s">
        <v>2</v>
      </c>
      <c r="J1853" s="5" t="s">
        <v>3</v>
      </c>
      <c r="K1853" s="5" t="s">
        <v>4</v>
      </c>
      <c r="L1853" s="5" t="s">
        <v>26</v>
      </c>
      <c r="M1853" s="6">
        <v>2</v>
      </c>
      <c r="N1853" s="7">
        <v>39.409999999999997</v>
      </c>
      <c r="O1853" s="8">
        <v>0.05</v>
      </c>
      <c r="P1853" s="7">
        <v>17.12</v>
      </c>
      <c r="Q1853" s="7">
        <f t="shared" si="112"/>
        <v>74.878999999999991</v>
      </c>
      <c r="R1853" s="7">
        <f t="shared" si="113"/>
        <v>34.24</v>
      </c>
      <c r="S1853" s="7">
        <f t="shared" si="114"/>
        <v>40.638999999999989</v>
      </c>
      <c r="T1853" s="9">
        <f t="shared" si="115"/>
        <v>0.54272893601677363</v>
      </c>
      <c r="U1853" s="10">
        <f>YEAR(SalesDataTable[[#This Row],[Order Date]])</f>
        <v>2026</v>
      </c>
      <c r="V1853" s="9" t="str">
        <f>"Q"&amp;ROUNDUP(MONTH(SalesDataTable[[#This Row],[Order Date]])/3,0)</f>
        <v>Q3</v>
      </c>
      <c r="W1853" s="6">
        <f>MONTH(SalesDataTable[[#This Row],[Order Date]])</f>
        <v>9</v>
      </c>
      <c r="X1853" s="9" t="str">
        <f>TEXT(SalesDataTable[[#This Row],[Order Date]],"mmm")</f>
        <v>Sep</v>
      </c>
    </row>
    <row r="1854" spans="1:24" ht="15.5">
      <c r="A1854" s="3">
        <v>4345</v>
      </c>
      <c r="B1854" s="4">
        <v>46273</v>
      </c>
      <c r="C1854" s="12">
        <f>YEAR(SalesDataTable[[#This Row],[Order Date]])</f>
        <v>2026</v>
      </c>
      <c r="D1854" s="15" t="str">
        <f>"Q"&amp;ROUNDUP(MONTH(SalesDataTable[[#This Row],[Order Date]])/3,0)</f>
        <v>Q3</v>
      </c>
      <c r="E1854" s="12">
        <f>MONTH(SalesDataTable[[#This Row],[Order Date]])</f>
        <v>9</v>
      </c>
      <c r="F1854" s="12" t="str">
        <f>TEXT(SalesDataTable[[#This Row],[Order Date]], "mmm")</f>
        <v>Sep</v>
      </c>
      <c r="G1854" s="5" t="s">
        <v>0</v>
      </c>
      <c r="H1854" s="5" t="s">
        <v>36</v>
      </c>
      <c r="I1854" s="5" t="s">
        <v>2</v>
      </c>
      <c r="J1854" s="5" t="s">
        <v>13</v>
      </c>
      <c r="K1854" s="5" t="s">
        <v>23</v>
      </c>
      <c r="L1854" s="5" t="s">
        <v>24</v>
      </c>
      <c r="M1854" s="6">
        <v>2</v>
      </c>
      <c r="N1854" s="7">
        <v>345.33</v>
      </c>
      <c r="O1854" s="8">
        <v>0</v>
      </c>
      <c r="P1854" s="7">
        <v>198.22</v>
      </c>
      <c r="Q1854" s="7">
        <f t="shared" si="112"/>
        <v>690.66</v>
      </c>
      <c r="R1854" s="7">
        <f t="shared" si="113"/>
        <v>396.44</v>
      </c>
      <c r="S1854" s="7">
        <f t="shared" si="114"/>
        <v>294.21999999999997</v>
      </c>
      <c r="T1854" s="9">
        <f t="shared" si="115"/>
        <v>0.42599832044710856</v>
      </c>
      <c r="U1854" s="10">
        <f>YEAR(SalesDataTable[[#This Row],[Order Date]])</f>
        <v>2026</v>
      </c>
      <c r="V1854" s="9" t="str">
        <f>"Q"&amp;ROUNDUP(MONTH(SalesDataTable[[#This Row],[Order Date]])/3,0)</f>
        <v>Q3</v>
      </c>
      <c r="W1854" s="6">
        <f>MONTH(SalesDataTable[[#This Row],[Order Date]])</f>
        <v>9</v>
      </c>
      <c r="X1854" s="9" t="str">
        <f>TEXT(SalesDataTable[[#This Row],[Order Date]],"mmm")</f>
        <v>Sep</v>
      </c>
    </row>
    <row r="1855" spans="1:24" ht="15.5">
      <c r="A1855" s="3">
        <v>1069</v>
      </c>
      <c r="B1855" s="4">
        <v>46274</v>
      </c>
      <c r="C1855" s="12">
        <f>YEAR(SalesDataTable[[#This Row],[Order Date]])</f>
        <v>2026</v>
      </c>
      <c r="D1855" s="15" t="str">
        <f>"Q"&amp;ROUNDUP(MONTH(SalesDataTable[[#This Row],[Order Date]])/3,0)</f>
        <v>Q3</v>
      </c>
      <c r="E1855" s="12">
        <f>MONTH(SalesDataTable[[#This Row],[Order Date]])</f>
        <v>9</v>
      </c>
      <c r="F1855" s="12" t="str">
        <f>TEXT(SalesDataTable[[#This Row],[Order Date]], "mmm")</f>
        <v>Sep</v>
      </c>
      <c r="G1855" s="5" t="s">
        <v>20</v>
      </c>
      <c r="H1855" s="5" t="s">
        <v>47</v>
      </c>
      <c r="I1855" s="5" t="s">
        <v>2</v>
      </c>
      <c r="J1855" s="5" t="s">
        <v>3</v>
      </c>
      <c r="K1855" s="5" t="s">
        <v>9</v>
      </c>
      <c r="L1855" s="5" t="s">
        <v>17</v>
      </c>
      <c r="M1855" s="6">
        <v>1</v>
      </c>
      <c r="N1855" s="7">
        <v>145.33000000000001</v>
      </c>
      <c r="O1855" s="8">
        <v>0.1</v>
      </c>
      <c r="P1855" s="7">
        <v>80.97</v>
      </c>
      <c r="Q1855" s="7">
        <f t="shared" si="112"/>
        <v>130.79700000000003</v>
      </c>
      <c r="R1855" s="7">
        <f t="shared" si="113"/>
        <v>80.97</v>
      </c>
      <c r="S1855" s="7">
        <f t="shared" si="114"/>
        <v>49.827000000000027</v>
      </c>
      <c r="T1855" s="9">
        <f t="shared" si="115"/>
        <v>0.3809491043372556</v>
      </c>
      <c r="U1855" s="10">
        <f>YEAR(SalesDataTable[[#This Row],[Order Date]])</f>
        <v>2026</v>
      </c>
      <c r="V1855" s="9" t="str">
        <f>"Q"&amp;ROUNDUP(MONTH(SalesDataTable[[#This Row],[Order Date]])/3,0)</f>
        <v>Q3</v>
      </c>
      <c r="W1855" s="6">
        <f>MONTH(SalesDataTable[[#This Row],[Order Date]])</f>
        <v>9</v>
      </c>
      <c r="X1855" s="9" t="str">
        <f>TEXT(SalesDataTable[[#This Row],[Order Date]],"mmm")</f>
        <v>Sep</v>
      </c>
    </row>
    <row r="1856" spans="1:24" ht="15.5">
      <c r="A1856" s="3">
        <v>1489</v>
      </c>
      <c r="B1856" s="4">
        <v>46274</v>
      </c>
      <c r="C1856" s="12">
        <f>YEAR(SalesDataTable[[#This Row],[Order Date]])</f>
        <v>2026</v>
      </c>
      <c r="D1856" s="15" t="str">
        <f>"Q"&amp;ROUNDUP(MONTH(SalesDataTable[[#This Row],[Order Date]])/3,0)</f>
        <v>Q3</v>
      </c>
      <c r="E1856" s="12">
        <f>MONTH(SalesDataTable[[#This Row],[Order Date]])</f>
        <v>9</v>
      </c>
      <c r="F1856" s="12" t="str">
        <f>TEXT(SalesDataTable[[#This Row],[Order Date]], "mmm")</f>
        <v>Sep</v>
      </c>
      <c r="G1856" s="5" t="s">
        <v>0</v>
      </c>
      <c r="H1856" s="5" t="s">
        <v>1</v>
      </c>
      <c r="I1856" s="5" t="s">
        <v>2</v>
      </c>
      <c r="J1856" s="5" t="s">
        <v>3</v>
      </c>
      <c r="K1856" s="5" t="s">
        <v>4</v>
      </c>
      <c r="L1856" s="5" t="s">
        <v>22</v>
      </c>
      <c r="M1856" s="6">
        <v>3</v>
      </c>
      <c r="N1856" s="7">
        <v>50.03</v>
      </c>
      <c r="O1856" s="8">
        <v>0.1</v>
      </c>
      <c r="P1856" s="7">
        <v>22.89</v>
      </c>
      <c r="Q1856" s="7">
        <f t="shared" si="112"/>
        <v>135.08100000000002</v>
      </c>
      <c r="R1856" s="7">
        <f t="shared" si="113"/>
        <v>68.67</v>
      </c>
      <c r="S1856" s="7">
        <f t="shared" si="114"/>
        <v>66.411000000000016</v>
      </c>
      <c r="T1856" s="9">
        <f t="shared" si="115"/>
        <v>0.49163835032313952</v>
      </c>
      <c r="U1856" s="10">
        <f>YEAR(SalesDataTable[[#This Row],[Order Date]])</f>
        <v>2026</v>
      </c>
      <c r="V1856" s="9" t="str">
        <f>"Q"&amp;ROUNDUP(MONTH(SalesDataTable[[#This Row],[Order Date]])/3,0)</f>
        <v>Q3</v>
      </c>
      <c r="W1856" s="6">
        <f>MONTH(SalesDataTable[[#This Row],[Order Date]])</f>
        <v>9</v>
      </c>
      <c r="X1856" s="9" t="str">
        <f>TEXT(SalesDataTable[[#This Row],[Order Date]],"mmm")</f>
        <v>Sep</v>
      </c>
    </row>
    <row r="1857" spans="1:24" ht="15.5">
      <c r="A1857" s="3">
        <v>2045</v>
      </c>
      <c r="B1857" s="4">
        <v>46274</v>
      </c>
      <c r="C1857" s="12">
        <f>YEAR(SalesDataTable[[#This Row],[Order Date]])</f>
        <v>2026</v>
      </c>
      <c r="D1857" s="15" t="str">
        <f>"Q"&amp;ROUNDUP(MONTH(SalesDataTable[[#This Row],[Order Date]])/3,0)</f>
        <v>Q3</v>
      </c>
      <c r="E1857" s="12">
        <f>MONTH(SalesDataTable[[#This Row],[Order Date]])</f>
        <v>9</v>
      </c>
      <c r="F1857" s="12" t="str">
        <f>TEXT(SalesDataTable[[#This Row],[Order Date]], "mmm")</f>
        <v>Sep</v>
      </c>
      <c r="G1857" s="5" t="s">
        <v>6</v>
      </c>
      <c r="H1857" s="5" t="s">
        <v>7</v>
      </c>
      <c r="I1857" s="5" t="s">
        <v>28</v>
      </c>
      <c r="J1857" s="5" t="s">
        <v>3</v>
      </c>
      <c r="K1857" s="5" t="s">
        <v>14</v>
      </c>
      <c r="L1857" s="5" t="s">
        <v>15</v>
      </c>
      <c r="M1857" s="6">
        <v>1</v>
      </c>
      <c r="N1857" s="7">
        <v>35.68</v>
      </c>
      <c r="O1857" s="8">
        <v>0.05</v>
      </c>
      <c r="P1857" s="7">
        <v>13.37</v>
      </c>
      <c r="Q1857" s="7">
        <f t="shared" si="112"/>
        <v>33.896000000000001</v>
      </c>
      <c r="R1857" s="7">
        <f t="shared" si="113"/>
        <v>13.37</v>
      </c>
      <c r="S1857" s="7">
        <f t="shared" si="114"/>
        <v>20.526000000000003</v>
      </c>
      <c r="T1857" s="9">
        <f t="shared" si="115"/>
        <v>0.60555817795610112</v>
      </c>
      <c r="U1857" s="10">
        <f>YEAR(SalesDataTable[[#This Row],[Order Date]])</f>
        <v>2026</v>
      </c>
      <c r="V1857" s="9" t="str">
        <f>"Q"&amp;ROUNDUP(MONTH(SalesDataTable[[#This Row],[Order Date]])/3,0)</f>
        <v>Q3</v>
      </c>
      <c r="W1857" s="6">
        <f>MONTH(SalesDataTable[[#This Row],[Order Date]])</f>
        <v>9</v>
      </c>
      <c r="X1857" s="9" t="str">
        <f>TEXT(SalesDataTable[[#This Row],[Order Date]],"mmm")</f>
        <v>Sep</v>
      </c>
    </row>
    <row r="1858" spans="1:24" ht="15.5">
      <c r="A1858" s="3">
        <v>2610</v>
      </c>
      <c r="B1858" s="4">
        <v>46274</v>
      </c>
      <c r="C1858" s="12">
        <f>YEAR(SalesDataTable[[#This Row],[Order Date]])</f>
        <v>2026</v>
      </c>
      <c r="D1858" s="15" t="str">
        <f>"Q"&amp;ROUNDUP(MONTH(SalesDataTable[[#This Row],[Order Date]])/3,0)</f>
        <v>Q3</v>
      </c>
      <c r="E1858" s="12">
        <f>MONTH(SalesDataTable[[#This Row],[Order Date]])</f>
        <v>9</v>
      </c>
      <c r="F1858" s="12" t="str">
        <f>TEXT(SalesDataTable[[#This Row],[Order Date]], "mmm")</f>
        <v>Sep</v>
      </c>
      <c r="G1858" s="5" t="s">
        <v>20</v>
      </c>
      <c r="H1858" s="5" t="s">
        <v>33</v>
      </c>
      <c r="I1858" s="5" t="s">
        <v>2</v>
      </c>
      <c r="J1858" s="5" t="s">
        <v>3</v>
      </c>
      <c r="K1858" s="5" t="s">
        <v>23</v>
      </c>
      <c r="L1858" s="5" t="s">
        <v>24</v>
      </c>
      <c r="M1858" s="6">
        <v>1</v>
      </c>
      <c r="N1858" s="7">
        <v>341.87</v>
      </c>
      <c r="O1858" s="8">
        <v>0.1</v>
      </c>
      <c r="P1858" s="7">
        <v>190.66</v>
      </c>
      <c r="Q1858" s="7">
        <f t="shared" ref="Q1858:Q1921" si="116">M1858*N1858*(1-O1858)</f>
        <v>307.68299999999999</v>
      </c>
      <c r="R1858" s="7">
        <f t="shared" ref="R1858:R1921" si="117">M1858*P1858</f>
        <v>190.66</v>
      </c>
      <c r="S1858" s="7">
        <f t="shared" ref="S1858:S1921" si="118">Q1858-R1858</f>
        <v>117.023</v>
      </c>
      <c r="T1858" s="9">
        <f t="shared" ref="T1858:T1921" si="119">IFERROR(S1858/Q1858,0)</f>
        <v>0.38033625517171893</v>
      </c>
      <c r="U1858" s="10">
        <f>YEAR(SalesDataTable[[#This Row],[Order Date]])</f>
        <v>2026</v>
      </c>
      <c r="V1858" s="9" t="str">
        <f>"Q"&amp;ROUNDUP(MONTH(SalesDataTable[[#This Row],[Order Date]])/3,0)</f>
        <v>Q3</v>
      </c>
      <c r="W1858" s="6">
        <f>MONTH(SalesDataTable[[#This Row],[Order Date]])</f>
        <v>9</v>
      </c>
      <c r="X1858" s="9" t="str">
        <f>TEXT(SalesDataTable[[#This Row],[Order Date]],"mmm")</f>
        <v>Sep</v>
      </c>
    </row>
    <row r="1859" spans="1:24" ht="15.5">
      <c r="A1859" s="3">
        <v>4210</v>
      </c>
      <c r="B1859" s="4">
        <v>46274</v>
      </c>
      <c r="C1859" s="12">
        <f>YEAR(SalesDataTable[[#This Row],[Order Date]])</f>
        <v>2026</v>
      </c>
      <c r="D1859" s="15" t="str">
        <f>"Q"&amp;ROUNDUP(MONTH(SalesDataTable[[#This Row],[Order Date]])/3,0)</f>
        <v>Q3</v>
      </c>
      <c r="E1859" s="12">
        <f>MONTH(SalesDataTable[[#This Row],[Order Date]])</f>
        <v>9</v>
      </c>
      <c r="F1859" s="12" t="str">
        <f>TEXT(SalesDataTable[[#This Row],[Order Date]], "mmm")</f>
        <v>Sep</v>
      </c>
      <c r="G1859" s="5" t="s">
        <v>6</v>
      </c>
      <c r="H1859" s="5" t="s">
        <v>27</v>
      </c>
      <c r="I1859" s="5" t="s">
        <v>2</v>
      </c>
      <c r="J1859" s="5" t="s">
        <v>3</v>
      </c>
      <c r="K1859" s="5" t="s">
        <v>14</v>
      </c>
      <c r="L1859" s="5" t="s">
        <v>48</v>
      </c>
      <c r="M1859" s="6">
        <v>1</v>
      </c>
      <c r="N1859" s="7">
        <v>164.6</v>
      </c>
      <c r="O1859" s="8">
        <v>0</v>
      </c>
      <c r="P1859" s="7">
        <v>87.21</v>
      </c>
      <c r="Q1859" s="7">
        <f t="shared" si="116"/>
        <v>164.6</v>
      </c>
      <c r="R1859" s="7">
        <f t="shared" si="117"/>
        <v>87.21</v>
      </c>
      <c r="S1859" s="7">
        <f t="shared" si="118"/>
        <v>77.39</v>
      </c>
      <c r="T1859" s="9">
        <f t="shared" si="119"/>
        <v>0.47017010935601461</v>
      </c>
      <c r="U1859" s="10">
        <f>YEAR(SalesDataTable[[#This Row],[Order Date]])</f>
        <v>2026</v>
      </c>
      <c r="V1859" s="9" t="str">
        <f>"Q"&amp;ROUNDUP(MONTH(SalesDataTable[[#This Row],[Order Date]])/3,0)</f>
        <v>Q3</v>
      </c>
      <c r="W1859" s="6">
        <f>MONTH(SalesDataTable[[#This Row],[Order Date]])</f>
        <v>9</v>
      </c>
      <c r="X1859" s="9" t="str">
        <f>TEXT(SalesDataTable[[#This Row],[Order Date]],"mmm")</f>
        <v>Sep</v>
      </c>
    </row>
    <row r="1860" spans="1:24" ht="15.5">
      <c r="A1860" s="3">
        <v>4584</v>
      </c>
      <c r="B1860" s="4">
        <v>46274</v>
      </c>
      <c r="C1860" s="12">
        <f>YEAR(SalesDataTable[[#This Row],[Order Date]])</f>
        <v>2026</v>
      </c>
      <c r="D1860" s="15" t="str">
        <f>"Q"&amp;ROUNDUP(MONTH(SalesDataTable[[#This Row],[Order Date]])/3,0)</f>
        <v>Q3</v>
      </c>
      <c r="E1860" s="12">
        <f>MONTH(SalesDataTable[[#This Row],[Order Date]])</f>
        <v>9</v>
      </c>
      <c r="F1860" s="12" t="str">
        <f>TEXT(SalesDataTable[[#This Row],[Order Date]], "mmm")</f>
        <v>Sep</v>
      </c>
      <c r="G1860" s="5" t="s">
        <v>20</v>
      </c>
      <c r="H1860" s="5" t="s">
        <v>33</v>
      </c>
      <c r="I1860" s="5" t="s">
        <v>2</v>
      </c>
      <c r="J1860" s="5" t="s">
        <v>3</v>
      </c>
      <c r="K1860" s="5" t="s">
        <v>34</v>
      </c>
      <c r="L1860" s="5" t="s">
        <v>35</v>
      </c>
      <c r="M1860" s="6">
        <v>2</v>
      </c>
      <c r="N1860" s="7">
        <v>41.24</v>
      </c>
      <c r="O1860" s="8">
        <v>0</v>
      </c>
      <c r="P1860" s="7">
        <v>14.46</v>
      </c>
      <c r="Q1860" s="7">
        <f t="shared" si="116"/>
        <v>82.48</v>
      </c>
      <c r="R1860" s="7">
        <f t="shared" si="117"/>
        <v>28.92</v>
      </c>
      <c r="S1860" s="7">
        <f t="shared" si="118"/>
        <v>53.56</v>
      </c>
      <c r="T1860" s="9">
        <f t="shared" si="119"/>
        <v>0.64936954413191073</v>
      </c>
      <c r="U1860" s="10">
        <f>YEAR(SalesDataTable[[#This Row],[Order Date]])</f>
        <v>2026</v>
      </c>
      <c r="V1860" s="9" t="str">
        <f>"Q"&amp;ROUNDUP(MONTH(SalesDataTable[[#This Row],[Order Date]])/3,0)</f>
        <v>Q3</v>
      </c>
      <c r="W1860" s="6">
        <f>MONTH(SalesDataTable[[#This Row],[Order Date]])</f>
        <v>9</v>
      </c>
      <c r="X1860" s="9" t="str">
        <f>TEXT(SalesDataTable[[#This Row],[Order Date]],"mmm")</f>
        <v>Sep</v>
      </c>
    </row>
    <row r="1861" spans="1:24" ht="15.5">
      <c r="A1861" s="3">
        <v>44</v>
      </c>
      <c r="B1861" s="4">
        <v>46275</v>
      </c>
      <c r="C1861" s="12">
        <f>YEAR(SalesDataTable[[#This Row],[Order Date]])</f>
        <v>2026</v>
      </c>
      <c r="D1861" s="15" t="str">
        <f>"Q"&amp;ROUNDUP(MONTH(SalesDataTable[[#This Row],[Order Date]])/3,0)</f>
        <v>Q3</v>
      </c>
      <c r="E1861" s="12">
        <f>MONTH(SalesDataTable[[#This Row],[Order Date]])</f>
        <v>9</v>
      </c>
      <c r="F1861" s="12" t="str">
        <f>TEXT(SalesDataTable[[#This Row],[Order Date]], "mmm")</f>
        <v>Sep</v>
      </c>
      <c r="G1861" s="5" t="s">
        <v>11</v>
      </c>
      <c r="H1861" s="5" t="s">
        <v>39</v>
      </c>
      <c r="I1861" s="5" t="s">
        <v>19</v>
      </c>
      <c r="J1861" s="5" t="s">
        <v>13</v>
      </c>
      <c r="K1861" s="5" t="s">
        <v>4</v>
      </c>
      <c r="L1861" s="5" t="s">
        <v>26</v>
      </c>
      <c r="M1861" s="6">
        <v>1</v>
      </c>
      <c r="N1861" s="7">
        <v>40.1</v>
      </c>
      <c r="O1861" s="8">
        <v>0</v>
      </c>
      <c r="P1861" s="7">
        <v>16.920000000000002</v>
      </c>
      <c r="Q1861" s="7">
        <f t="shared" si="116"/>
        <v>40.1</v>
      </c>
      <c r="R1861" s="7">
        <f t="shared" si="117"/>
        <v>16.920000000000002</v>
      </c>
      <c r="S1861" s="7">
        <f t="shared" si="118"/>
        <v>23.18</v>
      </c>
      <c r="T1861" s="9">
        <f t="shared" si="119"/>
        <v>0.57805486284289276</v>
      </c>
      <c r="U1861" s="10">
        <f>YEAR(SalesDataTable[[#This Row],[Order Date]])</f>
        <v>2026</v>
      </c>
      <c r="V1861" s="9" t="str">
        <f>"Q"&amp;ROUNDUP(MONTH(SalesDataTable[[#This Row],[Order Date]])/3,0)</f>
        <v>Q3</v>
      </c>
      <c r="W1861" s="6">
        <f>MONTH(SalesDataTable[[#This Row],[Order Date]])</f>
        <v>9</v>
      </c>
      <c r="X1861" s="9" t="str">
        <f>TEXT(SalesDataTable[[#This Row],[Order Date]],"mmm")</f>
        <v>Sep</v>
      </c>
    </row>
    <row r="1862" spans="1:24" ht="15.5">
      <c r="A1862" s="3">
        <v>97</v>
      </c>
      <c r="B1862" s="4">
        <v>46275</v>
      </c>
      <c r="C1862" s="12">
        <f>YEAR(SalesDataTable[[#This Row],[Order Date]])</f>
        <v>2026</v>
      </c>
      <c r="D1862" s="15" t="str">
        <f>"Q"&amp;ROUNDUP(MONTH(SalesDataTable[[#This Row],[Order Date]])/3,0)</f>
        <v>Q3</v>
      </c>
      <c r="E1862" s="12">
        <f>MONTH(SalesDataTable[[#This Row],[Order Date]])</f>
        <v>9</v>
      </c>
      <c r="F1862" s="12" t="str">
        <f>TEXT(SalesDataTable[[#This Row],[Order Date]], "mmm")</f>
        <v>Sep</v>
      </c>
      <c r="G1862" s="5" t="s">
        <v>6</v>
      </c>
      <c r="H1862" s="5" t="s">
        <v>27</v>
      </c>
      <c r="I1862" s="5" t="s">
        <v>2</v>
      </c>
      <c r="J1862" s="5" t="s">
        <v>13</v>
      </c>
      <c r="K1862" s="5" t="s">
        <v>23</v>
      </c>
      <c r="L1862" s="5" t="s">
        <v>40</v>
      </c>
      <c r="M1862" s="6">
        <v>2</v>
      </c>
      <c r="N1862" s="7">
        <v>80.239999999999995</v>
      </c>
      <c r="O1862" s="8">
        <v>0</v>
      </c>
      <c r="P1862" s="7">
        <v>40.5</v>
      </c>
      <c r="Q1862" s="7">
        <f t="shared" si="116"/>
        <v>160.47999999999999</v>
      </c>
      <c r="R1862" s="7">
        <f t="shared" si="117"/>
        <v>81</v>
      </c>
      <c r="S1862" s="7">
        <f t="shared" si="118"/>
        <v>79.47999999999999</v>
      </c>
      <c r="T1862" s="9">
        <f t="shared" si="119"/>
        <v>0.49526420737786636</v>
      </c>
      <c r="U1862" s="10">
        <f>YEAR(SalesDataTable[[#This Row],[Order Date]])</f>
        <v>2026</v>
      </c>
      <c r="V1862" s="9" t="str">
        <f>"Q"&amp;ROUNDUP(MONTH(SalesDataTable[[#This Row],[Order Date]])/3,0)</f>
        <v>Q3</v>
      </c>
      <c r="W1862" s="6">
        <f>MONTH(SalesDataTable[[#This Row],[Order Date]])</f>
        <v>9</v>
      </c>
      <c r="X1862" s="9" t="str">
        <f>TEXT(SalesDataTable[[#This Row],[Order Date]],"mmm")</f>
        <v>Sep</v>
      </c>
    </row>
    <row r="1863" spans="1:24" ht="15.5">
      <c r="A1863" s="3">
        <v>1015</v>
      </c>
      <c r="B1863" s="4">
        <v>46275</v>
      </c>
      <c r="C1863" s="12">
        <f>YEAR(SalesDataTable[[#This Row],[Order Date]])</f>
        <v>2026</v>
      </c>
      <c r="D1863" s="15" t="str">
        <f>"Q"&amp;ROUNDUP(MONTH(SalesDataTable[[#This Row],[Order Date]])/3,0)</f>
        <v>Q3</v>
      </c>
      <c r="E1863" s="12">
        <f>MONTH(SalesDataTable[[#This Row],[Order Date]])</f>
        <v>9</v>
      </c>
      <c r="F1863" s="12" t="str">
        <f>TEXT(SalesDataTable[[#This Row],[Order Date]], "mmm")</f>
        <v>Sep</v>
      </c>
      <c r="G1863" s="5" t="s">
        <v>11</v>
      </c>
      <c r="H1863" s="5" t="s">
        <v>18</v>
      </c>
      <c r="I1863" s="5" t="s">
        <v>2</v>
      </c>
      <c r="J1863" s="5" t="s">
        <v>13</v>
      </c>
      <c r="K1863" s="5" t="s">
        <v>9</v>
      </c>
      <c r="L1863" s="5" t="s">
        <v>37</v>
      </c>
      <c r="M1863" s="6">
        <v>4</v>
      </c>
      <c r="N1863" s="7">
        <v>151.01</v>
      </c>
      <c r="O1863" s="8">
        <v>0</v>
      </c>
      <c r="P1863" s="7">
        <v>80.569999999999993</v>
      </c>
      <c r="Q1863" s="7">
        <f t="shared" si="116"/>
        <v>604.04</v>
      </c>
      <c r="R1863" s="7">
        <f t="shared" si="117"/>
        <v>322.27999999999997</v>
      </c>
      <c r="S1863" s="7">
        <f t="shared" si="118"/>
        <v>281.76</v>
      </c>
      <c r="T1863" s="9">
        <f t="shared" si="119"/>
        <v>0.46645917488908023</v>
      </c>
      <c r="U1863" s="10">
        <f>YEAR(SalesDataTable[[#This Row],[Order Date]])</f>
        <v>2026</v>
      </c>
      <c r="V1863" s="9" t="str">
        <f>"Q"&amp;ROUNDUP(MONTH(SalesDataTable[[#This Row],[Order Date]])/3,0)</f>
        <v>Q3</v>
      </c>
      <c r="W1863" s="6">
        <f>MONTH(SalesDataTable[[#This Row],[Order Date]])</f>
        <v>9</v>
      </c>
      <c r="X1863" s="9" t="str">
        <f>TEXT(SalesDataTable[[#This Row],[Order Date]],"mmm")</f>
        <v>Sep</v>
      </c>
    </row>
    <row r="1864" spans="1:24" ht="15.5">
      <c r="A1864" s="3">
        <v>1128</v>
      </c>
      <c r="B1864" s="4">
        <v>46275</v>
      </c>
      <c r="C1864" s="12">
        <f>YEAR(SalesDataTable[[#This Row],[Order Date]])</f>
        <v>2026</v>
      </c>
      <c r="D1864" s="15" t="str">
        <f>"Q"&amp;ROUNDUP(MONTH(SalesDataTable[[#This Row],[Order Date]])/3,0)</f>
        <v>Q3</v>
      </c>
      <c r="E1864" s="12">
        <f>MONTH(SalesDataTable[[#This Row],[Order Date]])</f>
        <v>9</v>
      </c>
      <c r="F1864" s="12" t="str">
        <f>TEXT(SalesDataTable[[#This Row],[Order Date]], "mmm")</f>
        <v>Sep</v>
      </c>
      <c r="G1864" s="5" t="s">
        <v>0</v>
      </c>
      <c r="H1864" s="5" t="s">
        <v>50</v>
      </c>
      <c r="I1864" s="5" t="s">
        <v>28</v>
      </c>
      <c r="J1864" s="5" t="s">
        <v>3</v>
      </c>
      <c r="K1864" s="5" t="s">
        <v>4</v>
      </c>
      <c r="L1864" s="5" t="s">
        <v>22</v>
      </c>
      <c r="M1864" s="6">
        <v>1</v>
      </c>
      <c r="N1864" s="7">
        <v>51.32</v>
      </c>
      <c r="O1864" s="8">
        <v>0.1</v>
      </c>
      <c r="P1864" s="7">
        <v>22.67</v>
      </c>
      <c r="Q1864" s="7">
        <f t="shared" si="116"/>
        <v>46.188000000000002</v>
      </c>
      <c r="R1864" s="7">
        <f t="shared" si="117"/>
        <v>22.67</v>
      </c>
      <c r="S1864" s="7">
        <f t="shared" si="118"/>
        <v>23.518000000000001</v>
      </c>
      <c r="T1864" s="9">
        <f t="shared" si="119"/>
        <v>0.50917987356023209</v>
      </c>
      <c r="U1864" s="10">
        <f>YEAR(SalesDataTable[[#This Row],[Order Date]])</f>
        <v>2026</v>
      </c>
      <c r="V1864" s="9" t="str">
        <f>"Q"&amp;ROUNDUP(MONTH(SalesDataTable[[#This Row],[Order Date]])/3,0)</f>
        <v>Q3</v>
      </c>
      <c r="W1864" s="6">
        <f>MONTH(SalesDataTable[[#This Row],[Order Date]])</f>
        <v>9</v>
      </c>
      <c r="X1864" s="9" t="str">
        <f>TEXT(SalesDataTable[[#This Row],[Order Date]],"mmm")</f>
        <v>Sep</v>
      </c>
    </row>
    <row r="1865" spans="1:24" ht="15.5">
      <c r="A1865" s="3">
        <v>3548</v>
      </c>
      <c r="B1865" s="4">
        <v>46275</v>
      </c>
      <c r="C1865" s="12">
        <f>YEAR(SalesDataTable[[#This Row],[Order Date]])</f>
        <v>2026</v>
      </c>
      <c r="D1865" s="15" t="str">
        <f>"Q"&amp;ROUNDUP(MONTH(SalesDataTable[[#This Row],[Order Date]])/3,0)</f>
        <v>Q3</v>
      </c>
      <c r="E1865" s="12">
        <f>MONTH(SalesDataTable[[#This Row],[Order Date]])</f>
        <v>9</v>
      </c>
      <c r="F1865" s="12" t="str">
        <f>TEXT(SalesDataTable[[#This Row],[Order Date]], "mmm")</f>
        <v>Sep</v>
      </c>
      <c r="G1865" s="5" t="s">
        <v>20</v>
      </c>
      <c r="H1865" s="5" t="s">
        <v>31</v>
      </c>
      <c r="I1865" s="5" t="s">
        <v>19</v>
      </c>
      <c r="J1865" s="5" t="s">
        <v>3</v>
      </c>
      <c r="K1865" s="5" t="s">
        <v>9</v>
      </c>
      <c r="L1865" s="5" t="s">
        <v>46</v>
      </c>
      <c r="M1865" s="6">
        <v>2</v>
      </c>
      <c r="N1865" s="7">
        <v>72.61</v>
      </c>
      <c r="O1865" s="8">
        <v>0</v>
      </c>
      <c r="P1865" s="7">
        <v>32.68</v>
      </c>
      <c r="Q1865" s="7">
        <f t="shared" si="116"/>
        <v>145.22</v>
      </c>
      <c r="R1865" s="7">
        <f t="shared" si="117"/>
        <v>65.36</v>
      </c>
      <c r="S1865" s="7">
        <f t="shared" si="118"/>
        <v>79.86</v>
      </c>
      <c r="T1865" s="9">
        <f t="shared" si="119"/>
        <v>0.54992425285773305</v>
      </c>
      <c r="U1865" s="10">
        <f>YEAR(SalesDataTable[[#This Row],[Order Date]])</f>
        <v>2026</v>
      </c>
      <c r="V1865" s="9" t="str">
        <f>"Q"&amp;ROUNDUP(MONTH(SalesDataTable[[#This Row],[Order Date]])/3,0)</f>
        <v>Q3</v>
      </c>
      <c r="W1865" s="6">
        <f>MONTH(SalesDataTable[[#This Row],[Order Date]])</f>
        <v>9</v>
      </c>
      <c r="X1865" s="9" t="str">
        <f>TEXT(SalesDataTable[[#This Row],[Order Date]],"mmm")</f>
        <v>Sep</v>
      </c>
    </row>
    <row r="1866" spans="1:24" ht="15.5">
      <c r="A1866" s="3">
        <v>242</v>
      </c>
      <c r="B1866" s="4">
        <v>46276</v>
      </c>
      <c r="C1866" s="12">
        <f>YEAR(SalesDataTable[[#This Row],[Order Date]])</f>
        <v>2026</v>
      </c>
      <c r="D1866" s="15" t="str">
        <f>"Q"&amp;ROUNDUP(MONTH(SalesDataTable[[#This Row],[Order Date]])/3,0)</f>
        <v>Q3</v>
      </c>
      <c r="E1866" s="12">
        <f>MONTH(SalesDataTable[[#This Row],[Order Date]])</f>
        <v>9</v>
      </c>
      <c r="F1866" s="12" t="str">
        <f>TEXT(SalesDataTable[[#This Row],[Order Date]], "mmm")</f>
        <v>Sep</v>
      </c>
      <c r="G1866" s="5" t="s">
        <v>20</v>
      </c>
      <c r="H1866" s="5" t="s">
        <v>47</v>
      </c>
      <c r="I1866" s="5" t="s">
        <v>28</v>
      </c>
      <c r="J1866" s="5" t="s">
        <v>16</v>
      </c>
      <c r="K1866" s="5" t="s">
        <v>34</v>
      </c>
      <c r="L1866" s="5" t="s">
        <v>35</v>
      </c>
      <c r="M1866" s="6">
        <v>5</v>
      </c>
      <c r="N1866" s="7">
        <v>40.94</v>
      </c>
      <c r="O1866" s="8">
        <v>0</v>
      </c>
      <c r="P1866" s="7">
        <v>14.78</v>
      </c>
      <c r="Q1866" s="7">
        <f t="shared" si="116"/>
        <v>204.7</v>
      </c>
      <c r="R1866" s="7">
        <f t="shared" si="117"/>
        <v>73.899999999999991</v>
      </c>
      <c r="S1866" s="7">
        <f t="shared" si="118"/>
        <v>130.80000000000001</v>
      </c>
      <c r="T1866" s="9">
        <f t="shared" si="119"/>
        <v>0.6389838788470934</v>
      </c>
      <c r="U1866" s="10">
        <f>YEAR(SalesDataTable[[#This Row],[Order Date]])</f>
        <v>2026</v>
      </c>
      <c r="V1866" s="9" t="str">
        <f>"Q"&amp;ROUNDUP(MONTH(SalesDataTable[[#This Row],[Order Date]])/3,0)</f>
        <v>Q3</v>
      </c>
      <c r="W1866" s="6">
        <f>MONTH(SalesDataTable[[#This Row],[Order Date]])</f>
        <v>9</v>
      </c>
      <c r="X1866" s="9" t="str">
        <f>TEXT(SalesDataTable[[#This Row],[Order Date]],"mmm")</f>
        <v>Sep</v>
      </c>
    </row>
    <row r="1867" spans="1:24" ht="15.5">
      <c r="A1867" s="3">
        <v>784</v>
      </c>
      <c r="B1867" s="4">
        <v>46276</v>
      </c>
      <c r="C1867" s="12">
        <f>YEAR(SalesDataTable[[#This Row],[Order Date]])</f>
        <v>2026</v>
      </c>
      <c r="D1867" s="15" t="str">
        <f>"Q"&amp;ROUNDUP(MONTH(SalesDataTable[[#This Row],[Order Date]])/3,0)</f>
        <v>Q3</v>
      </c>
      <c r="E1867" s="12">
        <f>MONTH(SalesDataTable[[#This Row],[Order Date]])</f>
        <v>9</v>
      </c>
      <c r="F1867" s="12" t="str">
        <f>TEXT(SalesDataTable[[#This Row],[Order Date]], "mmm")</f>
        <v>Sep</v>
      </c>
      <c r="G1867" s="5" t="s">
        <v>11</v>
      </c>
      <c r="H1867" s="5" t="s">
        <v>52</v>
      </c>
      <c r="I1867" s="5" t="s">
        <v>28</v>
      </c>
      <c r="J1867" s="5" t="s">
        <v>13</v>
      </c>
      <c r="K1867" s="5" t="s">
        <v>4</v>
      </c>
      <c r="L1867" s="5" t="s">
        <v>5</v>
      </c>
      <c r="M1867" s="6">
        <v>4</v>
      </c>
      <c r="N1867" s="7">
        <v>81.69</v>
      </c>
      <c r="O1867" s="8">
        <v>0</v>
      </c>
      <c r="P1867" s="7">
        <v>42.23</v>
      </c>
      <c r="Q1867" s="7">
        <f t="shared" si="116"/>
        <v>326.76</v>
      </c>
      <c r="R1867" s="7">
        <f t="shared" si="117"/>
        <v>168.92</v>
      </c>
      <c r="S1867" s="7">
        <f t="shared" si="118"/>
        <v>157.84</v>
      </c>
      <c r="T1867" s="9">
        <f t="shared" si="119"/>
        <v>0.48304566042355246</v>
      </c>
      <c r="U1867" s="10">
        <f>YEAR(SalesDataTable[[#This Row],[Order Date]])</f>
        <v>2026</v>
      </c>
      <c r="V1867" s="9" t="str">
        <f>"Q"&amp;ROUNDUP(MONTH(SalesDataTable[[#This Row],[Order Date]])/3,0)</f>
        <v>Q3</v>
      </c>
      <c r="W1867" s="6">
        <f>MONTH(SalesDataTable[[#This Row],[Order Date]])</f>
        <v>9</v>
      </c>
      <c r="X1867" s="9" t="str">
        <f>TEXT(SalesDataTable[[#This Row],[Order Date]],"mmm")</f>
        <v>Sep</v>
      </c>
    </row>
    <row r="1868" spans="1:24" ht="15.5">
      <c r="A1868" s="3">
        <v>1535</v>
      </c>
      <c r="B1868" s="4">
        <v>46276</v>
      </c>
      <c r="C1868" s="12">
        <f>YEAR(SalesDataTable[[#This Row],[Order Date]])</f>
        <v>2026</v>
      </c>
      <c r="D1868" s="15" t="str">
        <f>"Q"&amp;ROUNDUP(MONTH(SalesDataTable[[#This Row],[Order Date]])/3,0)</f>
        <v>Q3</v>
      </c>
      <c r="E1868" s="12">
        <f>MONTH(SalesDataTable[[#This Row],[Order Date]])</f>
        <v>9</v>
      </c>
      <c r="F1868" s="12" t="str">
        <f>TEXT(SalesDataTable[[#This Row],[Order Date]], "mmm")</f>
        <v>Sep</v>
      </c>
      <c r="G1868" s="5" t="s">
        <v>0</v>
      </c>
      <c r="H1868" s="5" t="s">
        <v>50</v>
      </c>
      <c r="I1868" s="5" t="s">
        <v>19</v>
      </c>
      <c r="J1868" s="5" t="s">
        <v>13</v>
      </c>
      <c r="K1868" s="5" t="s">
        <v>4</v>
      </c>
      <c r="L1868" s="5" t="s">
        <v>22</v>
      </c>
      <c r="M1868" s="6">
        <v>1</v>
      </c>
      <c r="N1868" s="7">
        <v>51.25</v>
      </c>
      <c r="O1868" s="8">
        <v>0.05</v>
      </c>
      <c r="P1868" s="7">
        <v>21.99</v>
      </c>
      <c r="Q1868" s="7">
        <f t="shared" si="116"/>
        <v>48.6875</v>
      </c>
      <c r="R1868" s="7">
        <f t="shared" si="117"/>
        <v>21.99</v>
      </c>
      <c r="S1868" s="7">
        <f t="shared" si="118"/>
        <v>26.697500000000002</v>
      </c>
      <c r="T1868" s="9">
        <f t="shared" si="119"/>
        <v>0.54834403080872918</v>
      </c>
      <c r="U1868" s="10">
        <f>YEAR(SalesDataTable[[#This Row],[Order Date]])</f>
        <v>2026</v>
      </c>
      <c r="V1868" s="9" t="str">
        <f>"Q"&amp;ROUNDUP(MONTH(SalesDataTable[[#This Row],[Order Date]])/3,0)</f>
        <v>Q3</v>
      </c>
      <c r="W1868" s="6">
        <f>MONTH(SalesDataTable[[#This Row],[Order Date]])</f>
        <v>9</v>
      </c>
      <c r="X1868" s="9" t="str">
        <f>TEXT(SalesDataTable[[#This Row],[Order Date]],"mmm")</f>
        <v>Sep</v>
      </c>
    </row>
    <row r="1869" spans="1:24" ht="15.5">
      <c r="A1869" s="3">
        <v>1687</v>
      </c>
      <c r="B1869" s="4">
        <v>46276</v>
      </c>
      <c r="C1869" s="12">
        <f>YEAR(SalesDataTable[[#This Row],[Order Date]])</f>
        <v>2026</v>
      </c>
      <c r="D1869" s="15" t="str">
        <f>"Q"&amp;ROUNDUP(MONTH(SalesDataTable[[#This Row],[Order Date]])/3,0)</f>
        <v>Q3</v>
      </c>
      <c r="E1869" s="12">
        <f>MONTH(SalesDataTable[[#This Row],[Order Date]])</f>
        <v>9</v>
      </c>
      <c r="F1869" s="12" t="str">
        <f>TEXT(SalesDataTable[[#This Row],[Order Date]], "mmm")</f>
        <v>Sep</v>
      </c>
      <c r="G1869" s="5" t="s">
        <v>11</v>
      </c>
      <c r="H1869" s="5" t="s">
        <v>52</v>
      </c>
      <c r="I1869" s="5" t="s">
        <v>2</v>
      </c>
      <c r="J1869" s="5" t="s">
        <v>3</v>
      </c>
      <c r="K1869" s="5" t="s">
        <v>34</v>
      </c>
      <c r="L1869" s="5" t="s">
        <v>45</v>
      </c>
      <c r="M1869" s="6">
        <v>1</v>
      </c>
      <c r="N1869" s="7">
        <v>50.78</v>
      </c>
      <c r="O1869" s="8">
        <v>0.05</v>
      </c>
      <c r="P1869" s="7">
        <v>22.52</v>
      </c>
      <c r="Q1869" s="7">
        <f t="shared" si="116"/>
        <v>48.241</v>
      </c>
      <c r="R1869" s="7">
        <f t="shared" si="117"/>
        <v>22.52</v>
      </c>
      <c r="S1869" s="7">
        <f t="shared" si="118"/>
        <v>25.721</v>
      </c>
      <c r="T1869" s="9">
        <f t="shared" si="119"/>
        <v>0.5331771729441761</v>
      </c>
      <c r="U1869" s="10">
        <f>YEAR(SalesDataTable[[#This Row],[Order Date]])</f>
        <v>2026</v>
      </c>
      <c r="V1869" s="9" t="str">
        <f>"Q"&amp;ROUNDUP(MONTH(SalesDataTable[[#This Row],[Order Date]])/3,0)</f>
        <v>Q3</v>
      </c>
      <c r="W1869" s="6">
        <f>MONTH(SalesDataTable[[#This Row],[Order Date]])</f>
        <v>9</v>
      </c>
      <c r="X1869" s="9" t="str">
        <f>TEXT(SalesDataTable[[#This Row],[Order Date]],"mmm")</f>
        <v>Sep</v>
      </c>
    </row>
    <row r="1870" spans="1:24" ht="15.5">
      <c r="A1870" s="3">
        <v>2162</v>
      </c>
      <c r="B1870" s="4">
        <v>46276</v>
      </c>
      <c r="C1870" s="12">
        <f>YEAR(SalesDataTable[[#This Row],[Order Date]])</f>
        <v>2026</v>
      </c>
      <c r="D1870" s="15" t="str">
        <f>"Q"&amp;ROUNDUP(MONTH(SalesDataTable[[#This Row],[Order Date]])/3,0)</f>
        <v>Q3</v>
      </c>
      <c r="E1870" s="12">
        <f>MONTH(SalesDataTable[[#This Row],[Order Date]])</f>
        <v>9</v>
      </c>
      <c r="F1870" s="12" t="str">
        <f>TEXT(SalesDataTable[[#This Row],[Order Date]], "mmm")</f>
        <v>Sep</v>
      </c>
      <c r="G1870" s="5" t="s">
        <v>6</v>
      </c>
      <c r="H1870" s="5" t="s">
        <v>7</v>
      </c>
      <c r="I1870" s="5" t="s">
        <v>2</v>
      </c>
      <c r="J1870" s="5" t="s">
        <v>13</v>
      </c>
      <c r="K1870" s="5" t="s">
        <v>14</v>
      </c>
      <c r="L1870" s="5" t="s">
        <v>44</v>
      </c>
      <c r="M1870" s="6">
        <v>1</v>
      </c>
      <c r="N1870" s="7">
        <v>133.31</v>
      </c>
      <c r="O1870" s="8">
        <v>0.05</v>
      </c>
      <c r="P1870" s="7">
        <v>67.790000000000006</v>
      </c>
      <c r="Q1870" s="7">
        <f t="shared" si="116"/>
        <v>126.64449999999999</v>
      </c>
      <c r="R1870" s="7">
        <f t="shared" si="117"/>
        <v>67.790000000000006</v>
      </c>
      <c r="S1870" s="7">
        <f t="shared" si="118"/>
        <v>58.854499999999987</v>
      </c>
      <c r="T1870" s="9">
        <f t="shared" si="119"/>
        <v>0.46472211584395684</v>
      </c>
      <c r="U1870" s="10">
        <f>YEAR(SalesDataTable[[#This Row],[Order Date]])</f>
        <v>2026</v>
      </c>
      <c r="V1870" s="9" t="str">
        <f>"Q"&amp;ROUNDUP(MONTH(SalesDataTable[[#This Row],[Order Date]])/3,0)</f>
        <v>Q3</v>
      </c>
      <c r="W1870" s="6">
        <f>MONTH(SalesDataTable[[#This Row],[Order Date]])</f>
        <v>9</v>
      </c>
      <c r="X1870" s="9" t="str">
        <f>TEXT(SalesDataTable[[#This Row],[Order Date]],"mmm")</f>
        <v>Sep</v>
      </c>
    </row>
    <row r="1871" spans="1:24" ht="15.5">
      <c r="A1871" s="3">
        <v>2307</v>
      </c>
      <c r="B1871" s="4">
        <v>46276</v>
      </c>
      <c r="C1871" s="12">
        <f>YEAR(SalesDataTable[[#This Row],[Order Date]])</f>
        <v>2026</v>
      </c>
      <c r="D1871" s="15" t="str">
        <f>"Q"&amp;ROUNDUP(MONTH(SalesDataTable[[#This Row],[Order Date]])/3,0)</f>
        <v>Q3</v>
      </c>
      <c r="E1871" s="12">
        <f>MONTH(SalesDataTable[[#This Row],[Order Date]])</f>
        <v>9</v>
      </c>
      <c r="F1871" s="12" t="str">
        <f>TEXT(SalesDataTable[[#This Row],[Order Date]], "mmm")</f>
        <v>Sep</v>
      </c>
      <c r="G1871" s="5" t="s">
        <v>11</v>
      </c>
      <c r="H1871" s="5" t="s">
        <v>12</v>
      </c>
      <c r="I1871" s="5" t="s">
        <v>2</v>
      </c>
      <c r="J1871" s="5" t="s">
        <v>3</v>
      </c>
      <c r="K1871" s="5" t="s">
        <v>14</v>
      </c>
      <c r="L1871" s="5" t="s">
        <v>48</v>
      </c>
      <c r="M1871" s="6">
        <v>1</v>
      </c>
      <c r="N1871" s="7">
        <v>162.06</v>
      </c>
      <c r="O1871" s="8">
        <v>0</v>
      </c>
      <c r="P1871" s="7">
        <v>86.95</v>
      </c>
      <c r="Q1871" s="7">
        <f t="shared" si="116"/>
        <v>162.06</v>
      </c>
      <c r="R1871" s="7">
        <f t="shared" si="117"/>
        <v>86.95</v>
      </c>
      <c r="S1871" s="7">
        <f t="shared" si="118"/>
        <v>75.11</v>
      </c>
      <c r="T1871" s="9">
        <f t="shared" si="119"/>
        <v>0.4634703196347032</v>
      </c>
      <c r="U1871" s="10">
        <f>YEAR(SalesDataTable[[#This Row],[Order Date]])</f>
        <v>2026</v>
      </c>
      <c r="V1871" s="9" t="str">
        <f>"Q"&amp;ROUNDUP(MONTH(SalesDataTable[[#This Row],[Order Date]])/3,0)</f>
        <v>Q3</v>
      </c>
      <c r="W1871" s="6">
        <f>MONTH(SalesDataTable[[#This Row],[Order Date]])</f>
        <v>9</v>
      </c>
      <c r="X1871" s="9" t="str">
        <f>TEXT(SalesDataTable[[#This Row],[Order Date]],"mmm")</f>
        <v>Sep</v>
      </c>
    </row>
    <row r="1872" spans="1:24" ht="15.5">
      <c r="A1872" s="3">
        <v>3976</v>
      </c>
      <c r="B1872" s="4">
        <v>46276</v>
      </c>
      <c r="C1872" s="12">
        <f>YEAR(SalesDataTable[[#This Row],[Order Date]])</f>
        <v>2026</v>
      </c>
      <c r="D1872" s="15" t="str">
        <f>"Q"&amp;ROUNDUP(MONTH(SalesDataTable[[#This Row],[Order Date]])/3,0)</f>
        <v>Q3</v>
      </c>
      <c r="E1872" s="12">
        <f>MONTH(SalesDataTable[[#This Row],[Order Date]])</f>
        <v>9</v>
      </c>
      <c r="F1872" s="12" t="str">
        <f>TEXT(SalesDataTable[[#This Row],[Order Date]], "mmm")</f>
        <v>Sep</v>
      </c>
      <c r="G1872" s="5" t="s">
        <v>11</v>
      </c>
      <c r="H1872" s="5" t="s">
        <v>25</v>
      </c>
      <c r="I1872" s="5" t="s">
        <v>19</v>
      </c>
      <c r="J1872" s="5" t="s">
        <v>3</v>
      </c>
      <c r="K1872" s="5" t="s">
        <v>14</v>
      </c>
      <c r="L1872" s="5" t="s">
        <v>15</v>
      </c>
      <c r="M1872" s="6">
        <v>2</v>
      </c>
      <c r="N1872" s="7">
        <v>37.03</v>
      </c>
      <c r="O1872" s="8">
        <v>0.1</v>
      </c>
      <c r="P1872" s="7">
        <v>13.46</v>
      </c>
      <c r="Q1872" s="7">
        <f t="shared" si="116"/>
        <v>66.654000000000011</v>
      </c>
      <c r="R1872" s="7">
        <f t="shared" si="117"/>
        <v>26.92</v>
      </c>
      <c r="S1872" s="7">
        <f t="shared" si="118"/>
        <v>39.734000000000009</v>
      </c>
      <c r="T1872" s="9">
        <f t="shared" si="119"/>
        <v>0.59612326342004984</v>
      </c>
      <c r="U1872" s="10">
        <f>YEAR(SalesDataTable[[#This Row],[Order Date]])</f>
        <v>2026</v>
      </c>
      <c r="V1872" s="9" t="str">
        <f>"Q"&amp;ROUNDUP(MONTH(SalesDataTable[[#This Row],[Order Date]])/3,0)</f>
        <v>Q3</v>
      </c>
      <c r="W1872" s="6">
        <f>MONTH(SalesDataTable[[#This Row],[Order Date]])</f>
        <v>9</v>
      </c>
      <c r="X1872" s="9" t="str">
        <f>TEXT(SalesDataTable[[#This Row],[Order Date]],"mmm")</f>
        <v>Sep</v>
      </c>
    </row>
    <row r="1873" spans="1:24" ht="15.5">
      <c r="A1873" s="3">
        <v>5066</v>
      </c>
      <c r="B1873" s="4">
        <v>46276</v>
      </c>
      <c r="C1873" s="12">
        <f>YEAR(SalesDataTable[[#This Row],[Order Date]])</f>
        <v>2026</v>
      </c>
      <c r="D1873" s="15" t="str">
        <f>"Q"&amp;ROUNDUP(MONTH(SalesDataTable[[#This Row],[Order Date]])/3,0)</f>
        <v>Q3</v>
      </c>
      <c r="E1873" s="12">
        <f>MONTH(SalesDataTable[[#This Row],[Order Date]])</f>
        <v>9</v>
      </c>
      <c r="F1873" s="12" t="str">
        <f>TEXT(SalesDataTable[[#This Row],[Order Date]], "mmm")</f>
        <v>Sep</v>
      </c>
      <c r="G1873" s="5" t="s">
        <v>6</v>
      </c>
      <c r="H1873" s="5" t="s">
        <v>41</v>
      </c>
      <c r="I1873" s="5" t="s">
        <v>2</v>
      </c>
      <c r="J1873" s="5" t="s">
        <v>13</v>
      </c>
      <c r="K1873" s="5" t="s">
        <v>23</v>
      </c>
      <c r="L1873" s="5" t="s">
        <v>24</v>
      </c>
      <c r="M1873" s="6">
        <v>1</v>
      </c>
      <c r="N1873" s="7">
        <v>338.01</v>
      </c>
      <c r="O1873" s="8">
        <v>0</v>
      </c>
      <c r="P1873" s="7">
        <v>190.89</v>
      </c>
      <c r="Q1873" s="7">
        <f t="shared" si="116"/>
        <v>338.01</v>
      </c>
      <c r="R1873" s="7">
        <f t="shared" si="117"/>
        <v>190.89</v>
      </c>
      <c r="S1873" s="7">
        <f t="shared" si="118"/>
        <v>147.12</v>
      </c>
      <c r="T1873" s="9">
        <f t="shared" si="119"/>
        <v>0.43525339486997427</v>
      </c>
      <c r="U1873" s="10">
        <f>YEAR(SalesDataTable[[#This Row],[Order Date]])</f>
        <v>2026</v>
      </c>
      <c r="V1873" s="9" t="str">
        <f>"Q"&amp;ROUNDUP(MONTH(SalesDataTable[[#This Row],[Order Date]])/3,0)</f>
        <v>Q3</v>
      </c>
      <c r="W1873" s="6">
        <f>MONTH(SalesDataTable[[#This Row],[Order Date]])</f>
        <v>9</v>
      </c>
      <c r="X1873" s="9" t="str">
        <f>TEXT(SalesDataTable[[#This Row],[Order Date]],"mmm")</f>
        <v>Sep</v>
      </c>
    </row>
    <row r="1874" spans="1:24" ht="15.5">
      <c r="A1874" s="3">
        <v>78</v>
      </c>
      <c r="B1874" s="4">
        <v>46277</v>
      </c>
      <c r="C1874" s="12">
        <f>YEAR(SalesDataTable[[#This Row],[Order Date]])</f>
        <v>2026</v>
      </c>
      <c r="D1874" s="15" t="str">
        <f>"Q"&amp;ROUNDUP(MONTH(SalesDataTable[[#This Row],[Order Date]])/3,0)</f>
        <v>Q3</v>
      </c>
      <c r="E1874" s="12">
        <f>MONTH(SalesDataTable[[#This Row],[Order Date]])</f>
        <v>9</v>
      </c>
      <c r="F1874" s="12" t="str">
        <f>TEXT(SalesDataTable[[#This Row],[Order Date]], "mmm")</f>
        <v>Sep</v>
      </c>
      <c r="G1874" s="5" t="s">
        <v>20</v>
      </c>
      <c r="H1874" s="5" t="s">
        <v>47</v>
      </c>
      <c r="I1874" s="5" t="s">
        <v>2</v>
      </c>
      <c r="J1874" s="5" t="s">
        <v>13</v>
      </c>
      <c r="K1874" s="5" t="s">
        <v>34</v>
      </c>
      <c r="L1874" s="5" t="s">
        <v>35</v>
      </c>
      <c r="M1874" s="6">
        <v>5</v>
      </c>
      <c r="N1874" s="7">
        <v>40.78</v>
      </c>
      <c r="O1874" s="8">
        <v>0.05</v>
      </c>
      <c r="P1874" s="7">
        <v>14.94</v>
      </c>
      <c r="Q1874" s="7">
        <f t="shared" si="116"/>
        <v>193.70499999999998</v>
      </c>
      <c r="R1874" s="7">
        <f t="shared" si="117"/>
        <v>74.7</v>
      </c>
      <c r="S1874" s="7">
        <f t="shared" si="118"/>
        <v>119.00499999999998</v>
      </c>
      <c r="T1874" s="9">
        <f t="shared" si="119"/>
        <v>0.61436204537828132</v>
      </c>
      <c r="U1874" s="10">
        <f>YEAR(SalesDataTable[[#This Row],[Order Date]])</f>
        <v>2026</v>
      </c>
      <c r="V1874" s="9" t="str">
        <f>"Q"&amp;ROUNDUP(MONTH(SalesDataTable[[#This Row],[Order Date]])/3,0)</f>
        <v>Q3</v>
      </c>
      <c r="W1874" s="6">
        <f>MONTH(SalesDataTable[[#This Row],[Order Date]])</f>
        <v>9</v>
      </c>
      <c r="X1874" s="9" t="str">
        <f>TEXT(SalesDataTable[[#This Row],[Order Date]],"mmm")</f>
        <v>Sep</v>
      </c>
    </row>
    <row r="1875" spans="1:24" ht="15.5">
      <c r="A1875" s="3">
        <v>354</v>
      </c>
      <c r="B1875" s="4">
        <v>46277</v>
      </c>
      <c r="C1875" s="12">
        <f>YEAR(SalesDataTable[[#This Row],[Order Date]])</f>
        <v>2026</v>
      </c>
      <c r="D1875" s="15" t="str">
        <f>"Q"&amp;ROUNDUP(MONTH(SalesDataTable[[#This Row],[Order Date]])/3,0)</f>
        <v>Q3</v>
      </c>
      <c r="E1875" s="12">
        <f>MONTH(SalesDataTable[[#This Row],[Order Date]])</f>
        <v>9</v>
      </c>
      <c r="F1875" s="12" t="str">
        <f>TEXT(SalesDataTable[[#This Row],[Order Date]], "mmm")</f>
        <v>Sep</v>
      </c>
      <c r="G1875" s="5" t="s">
        <v>11</v>
      </c>
      <c r="H1875" s="5" t="s">
        <v>52</v>
      </c>
      <c r="I1875" s="5" t="s">
        <v>2</v>
      </c>
      <c r="J1875" s="5" t="s">
        <v>3</v>
      </c>
      <c r="K1875" s="5" t="s">
        <v>4</v>
      </c>
      <c r="L1875" s="5" t="s">
        <v>22</v>
      </c>
      <c r="M1875" s="6">
        <v>4</v>
      </c>
      <c r="N1875" s="7">
        <v>51.47</v>
      </c>
      <c r="O1875" s="8">
        <v>0</v>
      </c>
      <c r="P1875" s="7">
        <v>21.9</v>
      </c>
      <c r="Q1875" s="7">
        <f t="shared" si="116"/>
        <v>205.88</v>
      </c>
      <c r="R1875" s="7">
        <f t="shared" si="117"/>
        <v>87.6</v>
      </c>
      <c r="S1875" s="7">
        <f t="shared" si="118"/>
        <v>118.28</v>
      </c>
      <c r="T1875" s="9">
        <f t="shared" si="119"/>
        <v>0.57450942296483387</v>
      </c>
      <c r="U1875" s="10">
        <f>YEAR(SalesDataTable[[#This Row],[Order Date]])</f>
        <v>2026</v>
      </c>
      <c r="V1875" s="9" t="str">
        <f>"Q"&amp;ROUNDUP(MONTH(SalesDataTable[[#This Row],[Order Date]])/3,0)</f>
        <v>Q3</v>
      </c>
      <c r="W1875" s="6">
        <f>MONTH(SalesDataTable[[#This Row],[Order Date]])</f>
        <v>9</v>
      </c>
      <c r="X1875" s="9" t="str">
        <f>TEXT(SalesDataTable[[#This Row],[Order Date]],"mmm")</f>
        <v>Sep</v>
      </c>
    </row>
    <row r="1876" spans="1:24" ht="15.5">
      <c r="A1876" s="3">
        <v>1738</v>
      </c>
      <c r="B1876" s="4">
        <v>46277</v>
      </c>
      <c r="C1876" s="12">
        <f>YEAR(SalesDataTable[[#This Row],[Order Date]])</f>
        <v>2026</v>
      </c>
      <c r="D1876" s="15" t="str">
        <f>"Q"&amp;ROUNDUP(MONTH(SalesDataTable[[#This Row],[Order Date]])/3,0)</f>
        <v>Q3</v>
      </c>
      <c r="E1876" s="12">
        <f>MONTH(SalesDataTable[[#This Row],[Order Date]])</f>
        <v>9</v>
      </c>
      <c r="F1876" s="12" t="str">
        <f>TEXT(SalesDataTable[[#This Row],[Order Date]], "mmm")</f>
        <v>Sep</v>
      </c>
      <c r="G1876" s="5" t="s">
        <v>0</v>
      </c>
      <c r="H1876" s="5" t="s">
        <v>50</v>
      </c>
      <c r="I1876" s="5" t="s">
        <v>8</v>
      </c>
      <c r="J1876" s="5" t="s">
        <v>16</v>
      </c>
      <c r="K1876" s="5" t="s">
        <v>9</v>
      </c>
      <c r="L1876" s="5" t="s">
        <v>17</v>
      </c>
      <c r="M1876" s="6">
        <v>10</v>
      </c>
      <c r="N1876" s="7">
        <v>144.4</v>
      </c>
      <c r="O1876" s="8">
        <v>0.1</v>
      </c>
      <c r="P1876" s="7">
        <v>81.069999999999993</v>
      </c>
      <c r="Q1876" s="7">
        <f t="shared" si="116"/>
        <v>1299.6000000000001</v>
      </c>
      <c r="R1876" s="7">
        <f t="shared" si="117"/>
        <v>810.69999999999993</v>
      </c>
      <c r="S1876" s="7">
        <f t="shared" si="118"/>
        <v>488.9000000000002</v>
      </c>
      <c r="T1876" s="9">
        <f t="shared" si="119"/>
        <v>0.37619267466912909</v>
      </c>
      <c r="U1876" s="10">
        <f>YEAR(SalesDataTable[[#This Row],[Order Date]])</f>
        <v>2026</v>
      </c>
      <c r="V1876" s="9" t="str">
        <f>"Q"&amp;ROUNDUP(MONTH(SalesDataTable[[#This Row],[Order Date]])/3,0)</f>
        <v>Q3</v>
      </c>
      <c r="W1876" s="6">
        <f>MONTH(SalesDataTable[[#This Row],[Order Date]])</f>
        <v>9</v>
      </c>
      <c r="X1876" s="9" t="str">
        <f>TEXT(SalesDataTable[[#This Row],[Order Date]],"mmm")</f>
        <v>Sep</v>
      </c>
    </row>
    <row r="1877" spans="1:24" ht="15.5">
      <c r="A1877" s="3">
        <v>1900</v>
      </c>
      <c r="B1877" s="4">
        <v>46277</v>
      </c>
      <c r="C1877" s="12">
        <f>YEAR(SalesDataTable[[#This Row],[Order Date]])</f>
        <v>2026</v>
      </c>
      <c r="D1877" s="15" t="str">
        <f>"Q"&amp;ROUNDUP(MONTH(SalesDataTable[[#This Row],[Order Date]])/3,0)</f>
        <v>Q3</v>
      </c>
      <c r="E1877" s="12">
        <f>MONTH(SalesDataTable[[#This Row],[Order Date]])</f>
        <v>9</v>
      </c>
      <c r="F1877" s="12" t="str">
        <f>TEXT(SalesDataTable[[#This Row],[Order Date]], "mmm")</f>
        <v>Sep</v>
      </c>
      <c r="G1877" s="5" t="s">
        <v>6</v>
      </c>
      <c r="H1877" s="5" t="s">
        <v>27</v>
      </c>
      <c r="I1877" s="5" t="s">
        <v>19</v>
      </c>
      <c r="J1877" s="5" t="s">
        <v>13</v>
      </c>
      <c r="K1877" s="5" t="s">
        <v>34</v>
      </c>
      <c r="L1877" s="5" t="s">
        <v>45</v>
      </c>
      <c r="M1877" s="6">
        <v>1</v>
      </c>
      <c r="N1877" s="7">
        <v>51.34</v>
      </c>
      <c r="O1877" s="8">
        <v>0.1</v>
      </c>
      <c r="P1877" s="7">
        <v>22.63</v>
      </c>
      <c r="Q1877" s="7">
        <f t="shared" si="116"/>
        <v>46.206000000000003</v>
      </c>
      <c r="R1877" s="7">
        <f t="shared" si="117"/>
        <v>22.63</v>
      </c>
      <c r="S1877" s="7">
        <f t="shared" si="118"/>
        <v>23.576000000000004</v>
      </c>
      <c r="T1877" s="9">
        <f t="shared" si="119"/>
        <v>0.51023676578799293</v>
      </c>
      <c r="U1877" s="10">
        <f>YEAR(SalesDataTable[[#This Row],[Order Date]])</f>
        <v>2026</v>
      </c>
      <c r="V1877" s="9" t="str">
        <f>"Q"&amp;ROUNDUP(MONTH(SalesDataTable[[#This Row],[Order Date]])/3,0)</f>
        <v>Q3</v>
      </c>
      <c r="W1877" s="6">
        <f>MONTH(SalesDataTable[[#This Row],[Order Date]])</f>
        <v>9</v>
      </c>
      <c r="X1877" s="9" t="str">
        <f>TEXT(SalesDataTable[[#This Row],[Order Date]],"mmm")</f>
        <v>Sep</v>
      </c>
    </row>
    <row r="1878" spans="1:24" ht="15.5">
      <c r="A1878" s="3">
        <v>3375</v>
      </c>
      <c r="B1878" s="4">
        <v>46277</v>
      </c>
      <c r="C1878" s="12">
        <f>YEAR(SalesDataTable[[#This Row],[Order Date]])</f>
        <v>2026</v>
      </c>
      <c r="D1878" s="15" t="str">
        <f>"Q"&amp;ROUNDUP(MONTH(SalesDataTable[[#This Row],[Order Date]])/3,0)</f>
        <v>Q3</v>
      </c>
      <c r="E1878" s="12">
        <f>MONTH(SalesDataTable[[#This Row],[Order Date]])</f>
        <v>9</v>
      </c>
      <c r="F1878" s="12" t="str">
        <f>TEXT(SalesDataTable[[#This Row],[Order Date]], "mmm")</f>
        <v>Sep</v>
      </c>
      <c r="G1878" s="5" t="s">
        <v>6</v>
      </c>
      <c r="H1878" s="5" t="s">
        <v>7</v>
      </c>
      <c r="I1878" s="5" t="s">
        <v>8</v>
      </c>
      <c r="J1878" s="5" t="s">
        <v>3</v>
      </c>
      <c r="K1878" s="5" t="s">
        <v>14</v>
      </c>
      <c r="L1878" s="5" t="s">
        <v>32</v>
      </c>
      <c r="M1878" s="6">
        <v>6</v>
      </c>
      <c r="N1878" s="7">
        <v>47.72</v>
      </c>
      <c r="O1878" s="8">
        <v>0.1</v>
      </c>
      <c r="P1878" s="7">
        <v>18.41</v>
      </c>
      <c r="Q1878" s="7">
        <f t="shared" si="116"/>
        <v>257.68799999999999</v>
      </c>
      <c r="R1878" s="7">
        <f t="shared" si="117"/>
        <v>110.46000000000001</v>
      </c>
      <c r="S1878" s="7">
        <f t="shared" si="118"/>
        <v>147.22799999999998</v>
      </c>
      <c r="T1878" s="9">
        <f t="shared" si="119"/>
        <v>0.57134208810654741</v>
      </c>
      <c r="U1878" s="10">
        <f>YEAR(SalesDataTable[[#This Row],[Order Date]])</f>
        <v>2026</v>
      </c>
      <c r="V1878" s="9" t="str">
        <f>"Q"&amp;ROUNDUP(MONTH(SalesDataTable[[#This Row],[Order Date]])/3,0)</f>
        <v>Q3</v>
      </c>
      <c r="W1878" s="6">
        <f>MONTH(SalesDataTable[[#This Row],[Order Date]])</f>
        <v>9</v>
      </c>
      <c r="X1878" s="9" t="str">
        <f>TEXT(SalesDataTable[[#This Row],[Order Date]],"mmm")</f>
        <v>Sep</v>
      </c>
    </row>
    <row r="1879" spans="1:24" ht="15.5">
      <c r="A1879" s="3">
        <v>3567</v>
      </c>
      <c r="B1879" s="4">
        <v>46277</v>
      </c>
      <c r="C1879" s="12">
        <f>YEAR(SalesDataTable[[#This Row],[Order Date]])</f>
        <v>2026</v>
      </c>
      <c r="D1879" s="15" t="str">
        <f>"Q"&amp;ROUNDUP(MONTH(SalesDataTable[[#This Row],[Order Date]])/3,0)</f>
        <v>Q3</v>
      </c>
      <c r="E1879" s="12">
        <f>MONTH(SalesDataTable[[#This Row],[Order Date]])</f>
        <v>9</v>
      </c>
      <c r="F1879" s="12" t="str">
        <f>TEXT(SalesDataTable[[#This Row],[Order Date]], "mmm")</f>
        <v>Sep</v>
      </c>
      <c r="G1879" s="5" t="s">
        <v>6</v>
      </c>
      <c r="H1879" s="5" t="s">
        <v>41</v>
      </c>
      <c r="I1879" s="5" t="s">
        <v>2</v>
      </c>
      <c r="J1879" s="5" t="s">
        <v>16</v>
      </c>
      <c r="K1879" s="5" t="s">
        <v>23</v>
      </c>
      <c r="L1879" s="5" t="s">
        <v>40</v>
      </c>
      <c r="M1879" s="6">
        <v>1</v>
      </c>
      <c r="N1879" s="7">
        <v>81.489999999999995</v>
      </c>
      <c r="O1879" s="8">
        <v>0.1</v>
      </c>
      <c r="P1879" s="7">
        <v>38.83</v>
      </c>
      <c r="Q1879" s="7">
        <f t="shared" si="116"/>
        <v>73.340999999999994</v>
      </c>
      <c r="R1879" s="7">
        <f t="shared" si="117"/>
        <v>38.83</v>
      </c>
      <c r="S1879" s="7">
        <f t="shared" si="118"/>
        <v>34.510999999999996</v>
      </c>
      <c r="T1879" s="9">
        <f t="shared" si="119"/>
        <v>0.47055535103148305</v>
      </c>
      <c r="U1879" s="10">
        <f>YEAR(SalesDataTable[[#This Row],[Order Date]])</f>
        <v>2026</v>
      </c>
      <c r="V1879" s="9" t="str">
        <f>"Q"&amp;ROUNDUP(MONTH(SalesDataTable[[#This Row],[Order Date]])/3,0)</f>
        <v>Q3</v>
      </c>
      <c r="W1879" s="6">
        <f>MONTH(SalesDataTable[[#This Row],[Order Date]])</f>
        <v>9</v>
      </c>
      <c r="X1879" s="9" t="str">
        <f>TEXT(SalesDataTable[[#This Row],[Order Date]],"mmm")</f>
        <v>Sep</v>
      </c>
    </row>
    <row r="1880" spans="1:24" ht="15.5">
      <c r="A1880" s="3">
        <v>4106</v>
      </c>
      <c r="B1880" s="4">
        <v>46277</v>
      </c>
      <c r="C1880" s="12">
        <f>YEAR(SalesDataTable[[#This Row],[Order Date]])</f>
        <v>2026</v>
      </c>
      <c r="D1880" s="15" t="str">
        <f>"Q"&amp;ROUNDUP(MONTH(SalesDataTable[[#This Row],[Order Date]])/3,0)</f>
        <v>Q3</v>
      </c>
      <c r="E1880" s="12">
        <f>MONTH(SalesDataTable[[#This Row],[Order Date]])</f>
        <v>9</v>
      </c>
      <c r="F1880" s="12" t="str">
        <f>TEXT(SalesDataTable[[#This Row],[Order Date]], "mmm")</f>
        <v>Sep</v>
      </c>
      <c r="G1880" s="5" t="s">
        <v>6</v>
      </c>
      <c r="H1880" s="5" t="s">
        <v>27</v>
      </c>
      <c r="I1880" s="5" t="s">
        <v>19</v>
      </c>
      <c r="J1880" s="5" t="s">
        <v>3</v>
      </c>
      <c r="K1880" s="5" t="s">
        <v>4</v>
      </c>
      <c r="L1880" s="5" t="s">
        <v>26</v>
      </c>
      <c r="M1880" s="6">
        <v>2</v>
      </c>
      <c r="N1880" s="7">
        <v>39.700000000000003</v>
      </c>
      <c r="O1880" s="8">
        <v>0</v>
      </c>
      <c r="P1880" s="7">
        <v>16.32</v>
      </c>
      <c r="Q1880" s="7">
        <f t="shared" si="116"/>
        <v>79.400000000000006</v>
      </c>
      <c r="R1880" s="7">
        <f t="shared" si="117"/>
        <v>32.64</v>
      </c>
      <c r="S1880" s="7">
        <f t="shared" si="118"/>
        <v>46.760000000000005</v>
      </c>
      <c r="T1880" s="9">
        <f t="shared" si="119"/>
        <v>0.58891687657430736</v>
      </c>
      <c r="U1880" s="10">
        <f>YEAR(SalesDataTable[[#This Row],[Order Date]])</f>
        <v>2026</v>
      </c>
      <c r="V1880" s="9" t="str">
        <f>"Q"&amp;ROUNDUP(MONTH(SalesDataTable[[#This Row],[Order Date]])/3,0)</f>
        <v>Q3</v>
      </c>
      <c r="W1880" s="6">
        <f>MONTH(SalesDataTable[[#This Row],[Order Date]])</f>
        <v>9</v>
      </c>
      <c r="X1880" s="9" t="str">
        <f>TEXT(SalesDataTable[[#This Row],[Order Date]],"mmm")</f>
        <v>Sep</v>
      </c>
    </row>
    <row r="1881" spans="1:24" ht="15.5">
      <c r="A1881" s="3">
        <v>4293</v>
      </c>
      <c r="B1881" s="4">
        <v>46277</v>
      </c>
      <c r="C1881" s="12">
        <f>YEAR(SalesDataTable[[#This Row],[Order Date]])</f>
        <v>2026</v>
      </c>
      <c r="D1881" s="15" t="str">
        <f>"Q"&amp;ROUNDUP(MONTH(SalesDataTable[[#This Row],[Order Date]])/3,0)</f>
        <v>Q3</v>
      </c>
      <c r="E1881" s="12">
        <f>MONTH(SalesDataTable[[#This Row],[Order Date]])</f>
        <v>9</v>
      </c>
      <c r="F1881" s="12" t="str">
        <f>TEXT(SalesDataTable[[#This Row],[Order Date]], "mmm")</f>
        <v>Sep</v>
      </c>
      <c r="G1881" s="5" t="s">
        <v>6</v>
      </c>
      <c r="H1881" s="5" t="s">
        <v>43</v>
      </c>
      <c r="I1881" s="5" t="s">
        <v>8</v>
      </c>
      <c r="J1881" s="5" t="s">
        <v>13</v>
      </c>
      <c r="K1881" s="5" t="s">
        <v>23</v>
      </c>
      <c r="L1881" s="5" t="s">
        <v>24</v>
      </c>
      <c r="M1881" s="6">
        <v>4</v>
      </c>
      <c r="N1881" s="7">
        <v>344.67</v>
      </c>
      <c r="O1881" s="8">
        <v>0.1</v>
      </c>
      <c r="P1881" s="7">
        <v>195.35</v>
      </c>
      <c r="Q1881" s="7">
        <f t="shared" si="116"/>
        <v>1240.8120000000001</v>
      </c>
      <c r="R1881" s="7">
        <f t="shared" si="117"/>
        <v>781.4</v>
      </c>
      <c r="S1881" s="7">
        <f t="shared" si="118"/>
        <v>459.41200000000015</v>
      </c>
      <c r="T1881" s="9">
        <f t="shared" si="119"/>
        <v>0.37025109363868186</v>
      </c>
      <c r="U1881" s="10">
        <f>YEAR(SalesDataTable[[#This Row],[Order Date]])</f>
        <v>2026</v>
      </c>
      <c r="V1881" s="9" t="str">
        <f>"Q"&amp;ROUNDUP(MONTH(SalesDataTable[[#This Row],[Order Date]])/3,0)</f>
        <v>Q3</v>
      </c>
      <c r="W1881" s="6">
        <f>MONTH(SalesDataTable[[#This Row],[Order Date]])</f>
        <v>9</v>
      </c>
      <c r="X1881" s="9" t="str">
        <f>TEXT(SalesDataTable[[#This Row],[Order Date]],"mmm")</f>
        <v>Sep</v>
      </c>
    </row>
    <row r="1882" spans="1:24" ht="15.5">
      <c r="A1882" s="3">
        <v>4859</v>
      </c>
      <c r="B1882" s="4">
        <v>46277</v>
      </c>
      <c r="C1882" s="12">
        <f>YEAR(SalesDataTable[[#This Row],[Order Date]])</f>
        <v>2026</v>
      </c>
      <c r="D1882" s="15" t="str">
        <f>"Q"&amp;ROUNDUP(MONTH(SalesDataTable[[#This Row],[Order Date]])/3,0)</f>
        <v>Q3</v>
      </c>
      <c r="E1882" s="12">
        <f>MONTH(SalesDataTable[[#This Row],[Order Date]])</f>
        <v>9</v>
      </c>
      <c r="F1882" s="12" t="str">
        <f>TEXT(SalesDataTable[[#This Row],[Order Date]], "mmm")</f>
        <v>Sep</v>
      </c>
      <c r="G1882" s="5" t="s">
        <v>0</v>
      </c>
      <c r="H1882" s="5" t="s">
        <v>1</v>
      </c>
      <c r="I1882" s="5" t="s">
        <v>2</v>
      </c>
      <c r="J1882" s="5" t="s">
        <v>3</v>
      </c>
      <c r="K1882" s="5" t="s">
        <v>4</v>
      </c>
      <c r="L1882" s="5" t="s">
        <v>5</v>
      </c>
      <c r="M1882" s="6">
        <v>1</v>
      </c>
      <c r="N1882" s="7">
        <v>80.39</v>
      </c>
      <c r="O1882" s="8">
        <v>0</v>
      </c>
      <c r="P1882" s="7">
        <v>42.85</v>
      </c>
      <c r="Q1882" s="7">
        <f t="shared" si="116"/>
        <v>80.39</v>
      </c>
      <c r="R1882" s="7">
        <f t="shared" si="117"/>
        <v>42.85</v>
      </c>
      <c r="S1882" s="7">
        <f t="shared" si="118"/>
        <v>37.54</v>
      </c>
      <c r="T1882" s="9">
        <f t="shared" si="119"/>
        <v>0.46697350416718497</v>
      </c>
      <c r="U1882" s="10">
        <f>YEAR(SalesDataTable[[#This Row],[Order Date]])</f>
        <v>2026</v>
      </c>
      <c r="V1882" s="9" t="str">
        <f>"Q"&amp;ROUNDUP(MONTH(SalesDataTable[[#This Row],[Order Date]])/3,0)</f>
        <v>Q3</v>
      </c>
      <c r="W1882" s="6">
        <f>MONTH(SalesDataTable[[#This Row],[Order Date]])</f>
        <v>9</v>
      </c>
      <c r="X1882" s="9" t="str">
        <f>TEXT(SalesDataTable[[#This Row],[Order Date]],"mmm")</f>
        <v>Sep</v>
      </c>
    </row>
    <row r="1883" spans="1:24" ht="15.5">
      <c r="A1883" s="3">
        <v>770</v>
      </c>
      <c r="B1883" s="4">
        <v>46278</v>
      </c>
      <c r="C1883" s="12">
        <f>YEAR(SalesDataTable[[#This Row],[Order Date]])</f>
        <v>2026</v>
      </c>
      <c r="D1883" s="15" t="str">
        <f>"Q"&amp;ROUNDUP(MONTH(SalesDataTable[[#This Row],[Order Date]])/3,0)</f>
        <v>Q3</v>
      </c>
      <c r="E1883" s="12">
        <f>MONTH(SalesDataTable[[#This Row],[Order Date]])</f>
        <v>9</v>
      </c>
      <c r="F1883" s="12" t="str">
        <f>TEXT(SalesDataTable[[#This Row],[Order Date]], "mmm")</f>
        <v>Sep</v>
      </c>
      <c r="G1883" s="5" t="s">
        <v>11</v>
      </c>
      <c r="H1883" s="5" t="s">
        <v>18</v>
      </c>
      <c r="I1883" s="5" t="s">
        <v>19</v>
      </c>
      <c r="J1883" s="5" t="s">
        <v>3</v>
      </c>
      <c r="K1883" s="5" t="s">
        <v>9</v>
      </c>
      <c r="L1883" s="5" t="s">
        <v>17</v>
      </c>
      <c r="M1883" s="6">
        <v>1</v>
      </c>
      <c r="N1883" s="7">
        <v>143.66999999999999</v>
      </c>
      <c r="O1883" s="8">
        <v>0.1</v>
      </c>
      <c r="P1883" s="7">
        <v>79.89</v>
      </c>
      <c r="Q1883" s="7">
        <f t="shared" si="116"/>
        <v>129.303</v>
      </c>
      <c r="R1883" s="7">
        <f t="shared" si="117"/>
        <v>79.89</v>
      </c>
      <c r="S1883" s="7">
        <f t="shared" si="118"/>
        <v>49.412999999999997</v>
      </c>
      <c r="T1883" s="9">
        <f t="shared" si="119"/>
        <v>0.38214890605786406</v>
      </c>
      <c r="U1883" s="10">
        <f>YEAR(SalesDataTable[[#This Row],[Order Date]])</f>
        <v>2026</v>
      </c>
      <c r="V1883" s="9" t="str">
        <f>"Q"&amp;ROUNDUP(MONTH(SalesDataTable[[#This Row],[Order Date]])/3,0)</f>
        <v>Q3</v>
      </c>
      <c r="W1883" s="6">
        <f>MONTH(SalesDataTable[[#This Row],[Order Date]])</f>
        <v>9</v>
      </c>
      <c r="X1883" s="9" t="str">
        <f>TEXT(SalesDataTable[[#This Row],[Order Date]],"mmm")</f>
        <v>Sep</v>
      </c>
    </row>
    <row r="1884" spans="1:24" ht="15.5">
      <c r="A1884" s="3">
        <v>1375</v>
      </c>
      <c r="B1884" s="4">
        <v>46278</v>
      </c>
      <c r="C1884" s="12">
        <f>YEAR(SalesDataTable[[#This Row],[Order Date]])</f>
        <v>2026</v>
      </c>
      <c r="D1884" s="15" t="str">
        <f>"Q"&amp;ROUNDUP(MONTH(SalesDataTable[[#This Row],[Order Date]])/3,0)</f>
        <v>Q3</v>
      </c>
      <c r="E1884" s="12">
        <f>MONTH(SalesDataTable[[#This Row],[Order Date]])</f>
        <v>9</v>
      </c>
      <c r="F1884" s="12" t="str">
        <f>TEXT(SalesDataTable[[#This Row],[Order Date]], "mmm")</f>
        <v>Sep</v>
      </c>
      <c r="G1884" s="5" t="s">
        <v>6</v>
      </c>
      <c r="H1884" s="5" t="s">
        <v>43</v>
      </c>
      <c r="I1884" s="5" t="s">
        <v>19</v>
      </c>
      <c r="J1884" s="5" t="s">
        <v>3</v>
      </c>
      <c r="K1884" s="5" t="s">
        <v>14</v>
      </c>
      <c r="L1884" s="5" t="s">
        <v>15</v>
      </c>
      <c r="M1884" s="6">
        <v>1</v>
      </c>
      <c r="N1884" s="7">
        <v>35.86</v>
      </c>
      <c r="O1884" s="8">
        <v>0</v>
      </c>
      <c r="P1884" s="7">
        <v>13.33</v>
      </c>
      <c r="Q1884" s="7">
        <f t="shared" si="116"/>
        <v>35.86</v>
      </c>
      <c r="R1884" s="7">
        <f t="shared" si="117"/>
        <v>13.33</v>
      </c>
      <c r="S1884" s="7">
        <f t="shared" si="118"/>
        <v>22.53</v>
      </c>
      <c r="T1884" s="9">
        <f t="shared" si="119"/>
        <v>0.62827663134411604</v>
      </c>
      <c r="U1884" s="10">
        <f>YEAR(SalesDataTable[[#This Row],[Order Date]])</f>
        <v>2026</v>
      </c>
      <c r="V1884" s="9" t="str">
        <f>"Q"&amp;ROUNDUP(MONTH(SalesDataTable[[#This Row],[Order Date]])/3,0)</f>
        <v>Q3</v>
      </c>
      <c r="W1884" s="6">
        <f>MONTH(SalesDataTable[[#This Row],[Order Date]])</f>
        <v>9</v>
      </c>
      <c r="X1884" s="9" t="str">
        <f>TEXT(SalesDataTable[[#This Row],[Order Date]],"mmm")</f>
        <v>Sep</v>
      </c>
    </row>
    <row r="1885" spans="1:24" ht="15.5">
      <c r="A1885" s="3">
        <v>2063</v>
      </c>
      <c r="B1885" s="4">
        <v>46278</v>
      </c>
      <c r="C1885" s="12">
        <f>YEAR(SalesDataTable[[#This Row],[Order Date]])</f>
        <v>2026</v>
      </c>
      <c r="D1885" s="15" t="str">
        <f>"Q"&amp;ROUNDUP(MONTH(SalesDataTable[[#This Row],[Order Date]])/3,0)</f>
        <v>Q3</v>
      </c>
      <c r="E1885" s="12">
        <f>MONTH(SalesDataTable[[#This Row],[Order Date]])</f>
        <v>9</v>
      </c>
      <c r="F1885" s="12" t="str">
        <f>TEXT(SalesDataTable[[#This Row],[Order Date]], "mmm")</f>
        <v>Sep</v>
      </c>
      <c r="G1885" s="5" t="s">
        <v>6</v>
      </c>
      <c r="H1885" s="5" t="s">
        <v>49</v>
      </c>
      <c r="I1885" s="5" t="s">
        <v>19</v>
      </c>
      <c r="J1885" s="5" t="s">
        <v>3</v>
      </c>
      <c r="K1885" s="5" t="s">
        <v>14</v>
      </c>
      <c r="L1885" s="5" t="s">
        <v>44</v>
      </c>
      <c r="M1885" s="6">
        <v>3</v>
      </c>
      <c r="N1885" s="7">
        <v>130.28</v>
      </c>
      <c r="O1885" s="8">
        <v>0.1</v>
      </c>
      <c r="P1885" s="7">
        <v>65.33</v>
      </c>
      <c r="Q1885" s="7">
        <f t="shared" si="116"/>
        <v>351.75600000000003</v>
      </c>
      <c r="R1885" s="7">
        <f t="shared" si="117"/>
        <v>195.99</v>
      </c>
      <c r="S1885" s="7">
        <f t="shared" si="118"/>
        <v>155.76600000000002</v>
      </c>
      <c r="T1885" s="9">
        <f t="shared" si="119"/>
        <v>0.44282400300208102</v>
      </c>
      <c r="U1885" s="10">
        <f>YEAR(SalesDataTable[[#This Row],[Order Date]])</f>
        <v>2026</v>
      </c>
      <c r="V1885" s="9" t="str">
        <f>"Q"&amp;ROUNDUP(MONTH(SalesDataTable[[#This Row],[Order Date]])/3,0)</f>
        <v>Q3</v>
      </c>
      <c r="W1885" s="6">
        <f>MONTH(SalesDataTable[[#This Row],[Order Date]])</f>
        <v>9</v>
      </c>
      <c r="X1885" s="9" t="str">
        <f>TEXT(SalesDataTable[[#This Row],[Order Date]],"mmm")</f>
        <v>Sep</v>
      </c>
    </row>
    <row r="1886" spans="1:24" ht="15.5">
      <c r="A1886" s="3">
        <v>2563</v>
      </c>
      <c r="B1886" s="4">
        <v>46278</v>
      </c>
      <c r="C1886" s="12">
        <f>YEAR(SalesDataTable[[#This Row],[Order Date]])</f>
        <v>2026</v>
      </c>
      <c r="D1886" s="15" t="str">
        <f>"Q"&amp;ROUNDUP(MONTH(SalesDataTable[[#This Row],[Order Date]])/3,0)</f>
        <v>Q3</v>
      </c>
      <c r="E1886" s="12">
        <f>MONTH(SalesDataTable[[#This Row],[Order Date]])</f>
        <v>9</v>
      </c>
      <c r="F1886" s="12" t="str">
        <f>TEXT(SalesDataTable[[#This Row],[Order Date]], "mmm")</f>
        <v>Sep</v>
      </c>
      <c r="G1886" s="5" t="s">
        <v>6</v>
      </c>
      <c r="H1886" s="5" t="s">
        <v>27</v>
      </c>
      <c r="I1886" s="5" t="s">
        <v>28</v>
      </c>
      <c r="J1886" s="5" t="s">
        <v>3</v>
      </c>
      <c r="K1886" s="5" t="s">
        <v>9</v>
      </c>
      <c r="L1886" s="5" t="s">
        <v>37</v>
      </c>
      <c r="M1886" s="6">
        <v>1</v>
      </c>
      <c r="N1886" s="7">
        <v>157.88999999999999</v>
      </c>
      <c r="O1886" s="8">
        <v>0.1</v>
      </c>
      <c r="P1886" s="7">
        <v>78.209999999999994</v>
      </c>
      <c r="Q1886" s="7">
        <f t="shared" si="116"/>
        <v>142.101</v>
      </c>
      <c r="R1886" s="7">
        <f t="shared" si="117"/>
        <v>78.209999999999994</v>
      </c>
      <c r="S1886" s="7">
        <f t="shared" si="118"/>
        <v>63.891000000000005</v>
      </c>
      <c r="T1886" s="9">
        <f t="shared" si="119"/>
        <v>0.44961682183798851</v>
      </c>
      <c r="U1886" s="10">
        <f>YEAR(SalesDataTable[[#This Row],[Order Date]])</f>
        <v>2026</v>
      </c>
      <c r="V1886" s="9" t="str">
        <f>"Q"&amp;ROUNDUP(MONTH(SalesDataTable[[#This Row],[Order Date]])/3,0)</f>
        <v>Q3</v>
      </c>
      <c r="W1886" s="6">
        <f>MONTH(SalesDataTable[[#This Row],[Order Date]])</f>
        <v>9</v>
      </c>
      <c r="X1886" s="9" t="str">
        <f>TEXT(SalesDataTable[[#This Row],[Order Date]],"mmm")</f>
        <v>Sep</v>
      </c>
    </row>
    <row r="1887" spans="1:24" ht="15.5">
      <c r="A1887" s="3">
        <v>2786</v>
      </c>
      <c r="B1887" s="4">
        <v>46278</v>
      </c>
      <c r="C1887" s="12">
        <f>YEAR(SalesDataTable[[#This Row],[Order Date]])</f>
        <v>2026</v>
      </c>
      <c r="D1887" s="15" t="str">
        <f>"Q"&amp;ROUNDUP(MONTH(SalesDataTable[[#This Row],[Order Date]])/3,0)</f>
        <v>Q3</v>
      </c>
      <c r="E1887" s="12">
        <f>MONTH(SalesDataTable[[#This Row],[Order Date]])</f>
        <v>9</v>
      </c>
      <c r="F1887" s="12" t="str">
        <f>TEXT(SalesDataTable[[#This Row],[Order Date]], "mmm")</f>
        <v>Sep</v>
      </c>
      <c r="G1887" s="5" t="s">
        <v>20</v>
      </c>
      <c r="H1887" s="5" t="s">
        <v>33</v>
      </c>
      <c r="I1887" s="5" t="s">
        <v>2</v>
      </c>
      <c r="J1887" s="5" t="s">
        <v>13</v>
      </c>
      <c r="K1887" s="5" t="s">
        <v>34</v>
      </c>
      <c r="L1887" s="5" t="s">
        <v>35</v>
      </c>
      <c r="M1887" s="6">
        <v>2</v>
      </c>
      <c r="N1887" s="7">
        <v>40.83</v>
      </c>
      <c r="O1887" s="8">
        <v>0</v>
      </c>
      <c r="P1887" s="7">
        <v>14.56</v>
      </c>
      <c r="Q1887" s="7">
        <f t="shared" si="116"/>
        <v>81.66</v>
      </c>
      <c r="R1887" s="7">
        <f t="shared" si="117"/>
        <v>29.12</v>
      </c>
      <c r="S1887" s="7">
        <f t="shared" si="118"/>
        <v>52.539999999999992</v>
      </c>
      <c r="T1887" s="9">
        <f t="shared" si="119"/>
        <v>0.64339946118050451</v>
      </c>
      <c r="U1887" s="10">
        <f>YEAR(SalesDataTable[[#This Row],[Order Date]])</f>
        <v>2026</v>
      </c>
      <c r="V1887" s="9" t="str">
        <f>"Q"&amp;ROUNDUP(MONTH(SalesDataTable[[#This Row],[Order Date]])/3,0)</f>
        <v>Q3</v>
      </c>
      <c r="W1887" s="6">
        <f>MONTH(SalesDataTable[[#This Row],[Order Date]])</f>
        <v>9</v>
      </c>
      <c r="X1887" s="9" t="str">
        <f>TEXT(SalesDataTable[[#This Row],[Order Date]],"mmm")</f>
        <v>Sep</v>
      </c>
    </row>
    <row r="1888" spans="1:24" ht="15.5">
      <c r="A1888" s="3">
        <v>3269</v>
      </c>
      <c r="B1888" s="4">
        <v>46278</v>
      </c>
      <c r="C1888" s="12">
        <f>YEAR(SalesDataTable[[#This Row],[Order Date]])</f>
        <v>2026</v>
      </c>
      <c r="D1888" s="15" t="str">
        <f>"Q"&amp;ROUNDUP(MONTH(SalesDataTable[[#This Row],[Order Date]])/3,0)</f>
        <v>Q3</v>
      </c>
      <c r="E1888" s="12">
        <f>MONTH(SalesDataTable[[#This Row],[Order Date]])</f>
        <v>9</v>
      </c>
      <c r="F1888" s="12" t="str">
        <f>TEXT(SalesDataTable[[#This Row],[Order Date]], "mmm")</f>
        <v>Sep</v>
      </c>
      <c r="G1888" s="5" t="s">
        <v>11</v>
      </c>
      <c r="H1888" s="5" t="s">
        <v>52</v>
      </c>
      <c r="I1888" s="5" t="s">
        <v>19</v>
      </c>
      <c r="J1888" s="5" t="s">
        <v>13</v>
      </c>
      <c r="K1888" s="5" t="s">
        <v>34</v>
      </c>
      <c r="L1888" s="5" t="s">
        <v>42</v>
      </c>
      <c r="M1888" s="6">
        <v>2</v>
      </c>
      <c r="N1888" s="7">
        <v>37.119999999999997</v>
      </c>
      <c r="O1888" s="8">
        <v>0</v>
      </c>
      <c r="P1888" s="7">
        <v>14.26</v>
      </c>
      <c r="Q1888" s="7">
        <f t="shared" si="116"/>
        <v>74.239999999999995</v>
      </c>
      <c r="R1888" s="7">
        <f t="shared" si="117"/>
        <v>28.52</v>
      </c>
      <c r="S1888" s="7">
        <f t="shared" si="118"/>
        <v>45.72</v>
      </c>
      <c r="T1888" s="9">
        <f t="shared" si="119"/>
        <v>0.61584051724137934</v>
      </c>
      <c r="U1888" s="10">
        <f>YEAR(SalesDataTable[[#This Row],[Order Date]])</f>
        <v>2026</v>
      </c>
      <c r="V1888" s="9" t="str">
        <f>"Q"&amp;ROUNDUP(MONTH(SalesDataTable[[#This Row],[Order Date]])/3,0)</f>
        <v>Q3</v>
      </c>
      <c r="W1888" s="6">
        <f>MONTH(SalesDataTable[[#This Row],[Order Date]])</f>
        <v>9</v>
      </c>
      <c r="X1888" s="9" t="str">
        <f>TEXT(SalesDataTable[[#This Row],[Order Date]],"mmm")</f>
        <v>Sep</v>
      </c>
    </row>
    <row r="1889" spans="1:24" ht="15.5">
      <c r="A1889" s="3">
        <v>3346</v>
      </c>
      <c r="B1889" s="4">
        <v>46278</v>
      </c>
      <c r="C1889" s="12">
        <f>YEAR(SalesDataTable[[#This Row],[Order Date]])</f>
        <v>2026</v>
      </c>
      <c r="D1889" s="15" t="str">
        <f>"Q"&amp;ROUNDUP(MONTH(SalesDataTable[[#This Row],[Order Date]])/3,0)</f>
        <v>Q3</v>
      </c>
      <c r="E1889" s="12">
        <f>MONTH(SalesDataTable[[#This Row],[Order Date]])</f>
        <v>9</v>
      </c>
      <c r="F1889" s="12" t="str">
        <f>TEXT(SalesDataTable[[#This Row],[Order Date]], "mmm")</f>
        <v>Sep</v>
      </c>
      <c r="G1889" s="5" t="s">
        <v>20</v>
      </c>
      <c r="H1889" s="5" t="s">
        <v>33</v>
      </c>
      <c r="I1889" s="5" t="s">
        <v>2</v>
      </c>
      <c r="J1889" s="5" t="s">
        <v>3</v>
      </c>
      <c r="K1889" s="5" t="s">
        <v>23</v>
      </c>
      <c r="L1889" s="5" t="s">
        <v>51</v>
      </c>
      <c r="M1889" s="6">
        <v>2</v>
      </c>
      <c r="N1889" s="7">
        <v>124.04</v>
      </c>
      <c r="O1889" s="8">
        <v>0.05</v>
      </c>
      <c r="P1889" s="7">
        <v>59.29</v>
      </c>
      <c r="Q1889" s="7">
        <f t="shared" si="116"/>
        <v>235.67599999999999</v>
      </c>
      <c r="R1889" s="7">
        <f t="shared" si="117"/>
        <v>118.58</v>
      </c>
      <c r="S1889" s="7">
        <f t="shared" si="118"/>
        <v>117.09599999999999</v>
      </c>
      <c r="T1889" s="9">
        <f t="shared" si="119"/>
        <v>0.49685160983723414</v>
      </c>
      <c r="U1889" s="10">
        <f>YEAR(SalesDataTable[[#This Row],[Order Date]])</f>
        <v>2026</v>
      </c>
      <c r="V1889" s="9" t="str">
        <f>"Q"&amp;ROUNDUP(MONTH(SalesDataTable[[#This Row],[Order Date]])/3,0)</f>
        <v>Q3</v>
      </c>
      <c r="W1889" s="6">
        <f>MONTH(SalesDataTable[[#This Row],[Order Date]])</f>
        <v>9</v>
      </c>
      <c r="X1889" s="9" t="str">
        <f>TEXT(SalesDataTable[[#This Row],[Order Date]],"mmm")</f>
        <v>Sep</v>
      </c>
    </row>
    <row r="1890" spans="1:24" ht="15.5">
      <c r="A1890" s="3">
        <v>4097</v>
      </c>
      <c r="B1890" s="4">
        <v>46278</v>
      </c>
      <c r="C1890" s="12">
        <f>YEAR(SalesDataTable[[#This Row],[Order Date]])</f>
        <v>2026</v>
      </c>
      <c r="D1890" s="15" t="str">
        <f>"Q"&amp;ROUNDUP(MONTH(SalesDataTable[[#This Row],[Order Date]])/3,0)</f>
        <v>Q3</v>
      </c>
      <c r="E1890" s="12">
        <f>MONTH(SalesDataTable[[#This Row],[Order Date]])</f>
        <v>9</v>
      </c>
      <c r="F1890" s="12" t="str">
        <f>TEXT(SalesDataTable[[#This Row],[Order Date]], "mmm")</f>
        <v>Sep</v>
      </c>
      <c r="G1890" s="5" t="s">
        <v>6</v>
      </c>
      <c r="H1890" s="5" t="s">
        <v>43</v>
      </c>
      <c r="I1890" s="5" t="s">
        <v>2</v>
      </c>
      <c r="J1890" s="5" t="s">
        <v>3</v>
      </c>
      <c r="K1890" s="5" t="s">
        <v>9</v>
      </c>
      <c r="L1890" s="5" t="s">
        <v>17</v>
      </c>
      <c r="M1890" s="6">
        <v>1</v>
      </c>
      <c r="N1890" s="7">
        <v>142.36000000000001</v>
      </c>
      <c r="O1890" s="8">
        <v>0</v>
      </c>
      <c r="P1890" s="7">
        <v>78.3</v>
      </c>
      <c r="Q1890" s="7">
        <f t="shared" si="116"/>
        <v>142.36000000000001</v>
      </c>
      <c r="R1890" s="7">
        <f t="shared" si="117"/>
        <v>78.3</v>
      </c>
      <c r="S1890" s="7">
        <f t="shared" si="118"/>
        <v>64.060000000000016</v>
      </c>
      <c r="T1890" s="9">
        <f t="shared" si="119"/>
        <v>0.44998595110986239</v>
      </c>
      <c r="U1890" s="10">
        <f>YEAR(SalesDataTable[[#This Row],[Order Date]])</f>
        <v>2026</v>
      </c>
      <c r="V1890" s="9" t="str">
        <f>"Q"&amp;ROUNDUP(MONTH(SalesDataTable[[#This Row],[Order Date]])/3,0)</f>
        <v>Q3</v>
      </c>
      <c r="W1890" s="6">
        <f>MONTH(SalesDataTable[[#This Row],[Order Date]])</f>
        <v>9</v>
      </c>
      <c r="X1890" s="9" t="str">
        <f>TEXT(SalesDataTable[[#This Row],[Order Date]],"mmm")</f>
        <v>Sep</v>
      </c>
    </row>
    <row r="1891" spans="1:24" ht="15.5">
      <c r="A1891" s="3">
        <v>4208</v>
      </c>
      <c r="B1891" s="4">
        <v>46278</v>
      </c>
      <c r="C1891" s="12">
        <f>YEAR(SalesDataTable[[#This Row],[Order Date]])</f>
        <v>2026</v>
      </c>
      <c r="D1891" s="15" t="str">
        <f>"Q"&amp;ROUNDUP(MONTH(SalesDataTable[[#This Row],[Order Date]])/3,0)</f>
        <v>Q3</v>
      </c>
      <c r="E1891" s="12">
        <f>MONTH(SalesDataTable[[#This Row],[Order Date]])</f>
        <v>9</v>
      </c>
      <c r="F1891" s="12" t="str">
        <f>TEXT(SalesDataTable[[#This Row],[Order Date]], "mmm")</f>
        <v>Sep</v>
      </c>
      <c r="G1891" s="5" t="s">
        <v>6</v>
      </c>
      <c r="H1891" s="5" t="s">
        <v>43</v>
      </c>
      <c r="I1891" s="5" t="s">
        <v>8</v>
      </c>
      <c r="J1891" s="5" t="s">
        <v>16</v>
      </c>
      <c r="K1891" s="5" t="s">
        <v>4</v>
      </c>
      <c r="L1891" s="5" t="s">
        <v>30</v>
      </c>
      <c r="M1891" s="6">
        <v>6</v>
      </c>
      <c r="N1891" s="7">
        <v>104.11</v>
      </c>
      <c r="O1891" s="8">
        <v>0.1</v>
      </c>
      <c r="P1891" s="7">
        <v>49</v>
      </c>
      <c r="Q1891" s="7">
        <f t="shared" si="116"/>
        <v>562.19399999999996</v>
      </c>
      <c r="R1891" s="7">
        <f t="shared" si="117"/>
        <v>294</v>
      </c>
      <c r="S1891" s="7">
        <f t="shared" si="118"/>
        <v>268.19399999999996</v>
      </c>
      <c r="T1891" s="9">
        <f t="shared" si="119"/>
        <v>0.47704884790659446</v>
      </c>
      <c r="U1891" s="10">
        <f>YEAR(SalesDataTable[[#This Row],[Order Date]])</f>
        <v>2026</v>
      </c>
      <c r="V1891" s="9" t="str">
        <f>"Q"&amp;ROUNDUP(MONTH(SalesDataTable[[#This Row],[Order Date]])/3,0)</f>
        <v>Q3</v>
      </c>
      <c r="W1891" s="6">
        <f>MONTH(SalesDataTable[[#This Row],[Order Date]])</f>
        <v>9</v>
      </c>
      <c r="X1891" s="9" t="str">
        <f>TEXT(SalesDataTable[[#This Row],[Order Date]],"mmm")</f>
        <v>Sep</v>
      </c>
    </row>
    <row r="1892" spans="1:24" ht="15.5">
      <c r="A1892" s="3">
        <v>4606</v>
      </c>
      <c r="B1892" s="4">
        <v>46278</v>
      </c>
      <c r="C1892" s="12">
        <f>YEAR(SalesDataTable[[#This Row],[Order Date]])</f>
        <v>2026</v>
      </c>
      <c r="D1892" s="15" t="str">
        <f>"Q"&amp;ROUNDUP(MONTH(SalesDataTable[[#This Row],[Order Date]])/3,0)</f>
        <v>Q3</v>
      </c>
      <c r="E1892" s="12">
        <f>MONTH(SalesDataTable[[#This Row],[Order Date]])</f>
        <v>9</v>
      </c>
      <c r="F1892" s="12" t="str">
        <f>TEXT(SalesDataTable[[#This Row],[Order Date]], "mmm")</f>
        <v>Sep</v>
      </c>
      <c r="G1892" s="5" t="s">
        <v>20</v>
      </c>
      <c r="H1892" s="5" t="s">
        <v>33</v>
      </c>
      <c r="I1892" s="5" t="s">
        <v>2</v>
      </c>
      <c r="J1892" s="5" t="s">
        <v>16</v>
      </c>
      <c r="K1892" s="5" t="s">
        <v>23</v>
      </c>
      <c r="L1892" s="5" t="s">
        <v>24</v>
      </c>
      <c r="M1892" s="6">
        <v>1</v>
      </c>
      <c r="N1892" s="7">
        <v>335.02</v>
      </c>
      <c r="O1892" s="8">
        <v>0.05</v>
      </c>
      <c r="P1892" s="7">
        <v>198.44</v>
      </c>
      <c r="Q1892" s="7">
        <f t="shared" si="116"/>
        <v>318.26899999999995</v>
      </c>
      <c r="R1892" s="7">
        <f t="shared" si="117"/>
        <v>198.44</v>
      </c>
      <c r="S1892" s="7">
        <f t="shared" si="118"/>
        <v>119.82899999999995</v>
      </c>
      <c r="T1892" s="9">
        <f t="shared" si="119"/>
        <v>0.3765022669502841</v>
      </c>
      <c r="U1892" s="10">
        <f>YEAR(SalesDataTable[[#This Row],[Order Date]])</f>
        <v>2026</v>
      </c>
      <c r="V1892" s="9" t="str">
        <f>"Q"&amp;ROUNDUP(MONTH(SalesDataTable[[#This Row],[Order Date]])/3,0)</f>
        <v>Q3</v>
      </c>
      <c r="W1892" s="6">
        <f>MONTH(SalesDataTable[[#This Row],[Order Date]])</f>
        <v>9</v>
      </c>
      <c r="X1892" s="9" t="str">
        <f>TEXT(SalesDataTable[[#This Row],[Order Date]],"mmm")</f>
        <v>Sep</v>
      </c>
    </row>
    <row r="1893" spans="1:24" ht="15.5">
      <c r="A1893" s="3">
        <v>222</v>
      </c>
      <c r="B1893" s="4">
        <v>46279</v>
      </c>
      <c r="C1893" s="12">
        <f>YEAR(SalesDataTable[[#This Row],[Order Date]])</f>
        <v>2026</v>
      </c>
      <c r="D1893" s="15" t="str">
        <f>"Q"&amp;ROUNDUP(MONTH(SalesDataTable[[#This Row],[Order Date]])/3,0)</f>
        <v>Q3</v>
      </c>
      <c r="E1893" s="12">
        <f>MONTH(SalesDataTable[[#This Row],[Order Date]])</f>
        <v>9</v>
      </c>
      <c r="F1893" s="12" t="str">
        <f>TEXT(SalesDataTable[[#This Row],[Order Date]], "mmm")</f>
        <v>Sep</v>
      </c>
      <c r="G1893" s="5" t="s">
        <v>6</v>
      </c>
      <c r="H1893" s="5" t="s">
        <v>43</v>
      </c>
      <c r="I1893" s="5" t="s">
        <v>2</v>
      </c>
      <c r="J1893" s="5" t="s">
        <v>3</v>
      </c>
      <c r="K1893" s="5" t="s">
        <v>4</v>
      </c>
      <c r="L1893" s="5" t="s">
        <v>22</v>
      </c>
      <c r="M1893" s="6">
        <v>2</v>
      </c>
      <c r="N1893" s="7">
        <v>49.69</v>
      </c>
      <c r="O1893" s="8">
        <v>0.05</v>
      </c>
      <c r="P1893" s="7">
        <v>22.55</v>
      </c>
      <c r="Q1893" s="7">
        <f t="shared" si="116"/>
        <v>94.410999999999987</v>
      </c>
      <c r="R1893" s="7">
        <f t="shared" si="117"/>
        <v>45.1</v>
      </c>
      <c r="S1893" s="7">
        <f t="shared" si="118"/>
        <v>49.310999999999986</v>
      </c>
      <c r="T1893" s="9">
        <f t="shared" si="119"/>
        <v>0.52230142674052804</v>
      </c>
      <c r="U1893" s="10">
        <f>YEAR(SalesDataTable[[#This Row],[Order Date]])</f>
        <v>2026</v>
      </c>
      <c r="V1893" s="9" t="str">
        <f>"Q"&amp;ROUNDUP(MONTH(SalesDataTable[[#This Row],[Order Date]])/3,0)</f>
        <v>Q3</v>
      </c>
      <c r="W1893" s="6">
        <f>MONTH(SalesDataTable[[#This Row],[Order Date]])</f>
        <v>9</v>
      </c>
      <c r="X1893" s="9" t="str">
        <f>TEXT(SalesDataTable[[#This Row],[Order Date]],"mmm")</f>
        <v>Sep</v>
      </c>
    </row>
    <row r="1894" spans="1:24" ht="15.5">
      <c r="A1894" s="3">
        <v>241</v>
      </c>
      <c r="B1894" s="4">
        <v>46279</v>
      </c>
      <c r="C1894" s="12">
        <f>YEAR(SalesDataTable[[#This Row],[Order Date]])</f>
        <v>2026</v>
      </c>
      <c r="D1894" s="15" t="str">
        <f>"Q"&amp;ROUNDUP(MONTH(SalesDataTable[[#This Row],[Order Date]])/3,0)</f>
        <v>Q3</v>
      </c>
      <c r="E1894" s="12">
        <f>MONTH(SalesDataTable[[#This Row],[Order Date]])</f>
        <v>9</v>
      </c>
      <c r="F1894" s="12" t="str">
        <f>TEXT(SalesDataTable[[#This Row],[Order Date]], "mmm")</f>
        <v>Sep</v>
      </c>
      <c r="G1894" s="5" t="s">
        <v>11</v>
      </c>
      <c r="H1894" s="5" t="s">
        <v>25</v>
      </c>
      <c r="I1894" s="5" t="s">
        <v>2</v>
      </c>
      <c r="J1894" s="5" t="s">
        <v>3</v>
      </c>
      <c r="K1894" s="5" t="s">
        <v>4</v>
      </c>
      <c r="L1894" s="5" t="s">
        <v>22</v>
      </c>
      <c r="M1894" s="6">
        <v>4</v>
      </c>
      <c r="N1894" s="7">
        <v>50.5</v>
      </c>
      <c r="O1894" s="8">
        <v>0</v>
      </c>
      <c r="P1894" s="7">
        <v>23.02</v>
      </c>
      <c r="Q1894" s="7">
        <f t="shared" si="116"/>
        <v>202</v>
      </c>
      <c r="R1894" s="7">
        <f t="shared" si="117"/>
        <v>92.08</v>
      </c>
      <c r="S1894" s="7">
        <f t="shared" si="118"/>
        <v>109.92</v>
      </c>
      <c r="T1894" s="9">
        <f t="shared" si="119"/>
        <v>0.5441584158415842</v>
      </c>
      <c r="U1894" s="10">
        <f>YEAR(SalesDataTable[[#This Row],[Order Date]])</f>
        <v>2026</v>
      </c>
      <c r="V1894" s="9" t="str">
        <f>"Q"&amp;ROUNDUP(MONTH(SalesDataTable[[#This Row],[Order Date]])/3,0)</f>
        <v>Q3</v>
      </c>
      <c r="W1894" s="6">
        <f>MONTH(SalesDataTable[[#This Row],[Order Date]])</f>
        <v>9</v>
      </c>
      <c r="X1894" s="9" t="str">
        <f>TEXT(SalesDataTable[[#This Row],[Order Date]],"mmm")</f>
        <v>Sep</v>
      </c>
    </row>
    <row r="1895" spans="1:24" ht="15.5">
      <c r="A1895" s="3">
        <v>753</v>
      </c>
      <c r="B1895" s="4">
        <v>46279</v>
      </c>
      <c r="C1895" s="12">
        <f>YEAR(SalesDataTable[[#This Row],[Order Date]])</f>
        <v>2026</v>
      </c>
      <c r="D1895" s="15" t="str">
        <f>"Q"&amp;ROUNDUP(MONTH(SalesDataTable[[#This Row],[Order Date]])/3,0)</f>
        <v>Q3</v>
      </c>
      <c r="E1895" s="12">
        <f>MONTH(SalesDataTable[[#This Row],[Order Date]])</f>
        <v>9</v>
      </c>
      <c r="F1895" s="12" t="str">
        <f>TEXT(SalesDataTable[[#This Row],[Order Date]], "mmm")</f>
        <v>Sep</v>
      </c>
      <c r="G1895" s="5" t="s">
        <v>20</v>
      </c>
      <c r="H1895" s="5" t="s">
        <v>21</v>
      </c>
      <c r="I1895" s="5" t="s">
        <v>19</v>
      </c>
      <c r="J1895" s="5" t="s">
        <v>3</v>
      </c>
      <c r="K1895" s="5" t="s">
        <v>14</v>
      </c>
      <c r="L1895" s="5" t="s">
        <v>32</v>
      </c>
      <c r="M1895" s="6">
        <v>1</v>
      </c>
      <c r="N1895" s="7">
        <v>47.55</v>
      </c>
      <c r="O1895" s="8">
        <v>0.05</v>
      </c>
      <c r="P1895" s="7">
        <v>18.350000000000001</v>
      </c>
      <c r="Q1895" s="7">
        <f t="shared" si="116"/>
        <v>45.172499999999992</v>
      </c>
      <c r="R1895" s="7">
        <f t="shared" si="117"/>
        <v>18.350000000000001</v>
      </c>
      <c r="S1895" s="7">
        <f t="shared" si="118"/>
        <v>26.822499999999991</v>
      </c>
      <c r="T1895" s="9">
        <f t="shared" si="119"/>
        <v>0.5937794011843488</v>
      </c>
      <c r="U1895" s="10">
        <f>YEAR(SalesDataTable[[#This Row],[Order Date]])</f>
        <v>2026</v>
      </c>
      <c r="V1895" s="9" t="str">
        <f>"Q"&amp;ROUNDUP(MONTH(SalesDataTable[[#This Row],[Order Date]])/3,0)</f>
        <v>Q3</v>
      </c>
      <c r="W1895" s="6">
        <f>MONTH(SalesDataTable[[#This Row],[Order Date]])</f>
        <v>9</v>
      </c>
      <c r="X1895" s="9" t="str">
        <f>TEXT(SalesDataTable[[#This Row],[Order Date]],"mmm")</f>
        <v>Sep</v>
      </c>
    </row>
    <row r="1896" spans="1:24" ht="15.5">
      <c r="A1896" s="3">
        <v>2530</v>
      </c>
      <c r="B1896" s="4">
        <v>46279</v>
      </c>
      <c r="C1896" s="12">
        <f>YEAR(SalesDataTable[[#This Row],[Order Date]])</f>
        <v>2026</v>
      </c>
      <c r="D1896" s="15" t="str">
        <f>"Q"&amp;ROUNDUP(MONTH(SalesDataTable[[#This Row],[Order Date]])/3,0)</f>
        <v>Q3</v>
      </c>
      <c r="E1896" s="12">
        <f>MONTH(SalesDataTable[[#This Row],[Order Date]])</f>
        <v>9</v>
      </c>
      <c r="F1896" s="12" t="str">
        <f>TEXT(SalesDataTable[[#This Row],[Order Date]], "mmm")</f>
        <v>Sep</v>
      </c>
      <c r="G1896" s="5" t="s">
        <v>20</v>
      </c>
      <c r="H1896" s="5" t="s">
        <v>31</v>
      </c>
      <c r="I1896" s="5" t="s">
        <v>2</v>
      </c>
      <c r="J1896" s="5" t="s">
        <v>13</v>
      </c>
      <c r="K1896" s="5" t="s">
        <v>14</v>
      </c>
      <c r="L1896" s="5" t="s">
        <v>32</v>
      </c>
      <c r="M1896" s="6">
        <v>6</v>
      </c>
      <c r="N1896" s="7">
        <v>46.16</v>
      </c>
      <c r="O1896" s="8">
        <v>0.1</v>
      </c>
      <c r="P1896" s="7">
        <v>18.39</v>
      </c>
      <c r="Q1896" s="7">
        <f t="shared" si="116"/>
        <v>249.26399999999998</v>
      </c>
      <c r="R1896" s="7">
        <f t="shared" si="117"/>
        <v>110.34</v>
      </c>
      <c r="S1896" s="7">
        <f t="shared" si="118"/>
        <v>138.92399999999998</v>
      </c>
      <c r="T1896" s="9">
        <f t="shared" si="119"/>
        <v>0.55733679953783932</v>
      </c>
      <c r="U1896" s="10">
        <f>YEAR(SalesDataTable[[#This Row],[Order Date]])</f>
        <v>2026</v>
      </c>
      <c r="V1896" s="9" t="str">
        <f>"Q"&amp;ROUNDUP(MONTH(SalesDataTable[[#This Row],[Order Date]])/3,0)</f>
        <v>Q3</v>
      </c>
      <c r="W1896" s="6">
        <f>MONTH(SalesDataTable[[#This Row],[Order Date]])</f>
        <v>9</v>
      </c>
      <c r="X1896" s="9" t="str">
        <f>TEXT(SalesDataTable[[#This Row],[Order Date]],"mmm")</f>
        <v>Sep</v>
      </c>
    </row>
    <row r="1897" spans="1:24" ht="15.5">
      <c r="A1897" s="3">
        <v>572</v>
      </c>
      <c r="B1897" s="4">
        <v>46280</v>
      </c>
      <c r="C1897" s="12">
        <f>YEAR(SalesDataTable[[#This Row],[Order Date]])</f>
        <v>2026</v>
      </c>
      <c r="D1897" s="15" t="str">
        <f>"Q"&amp;ROUNDUP(MONTH(SalesDataTable[[#This Row],[Order Date]])/3,0)</f>
        <v>Q3</v>
      </c>
      <c r="E1897" s="12">
        <f>MONTH(SalesDataTable[[#This Row],[Order Date]])</f>
        <v>9</v>
      </c>
      <c r="F1897" s="12" t="str">
        <f>TEXT(SalesDataTable[[#This Row],[Order Date]], "mmm")</f>
        <v>Sep</v>
      </c>
      <c r="G1897" s="5" t="s">
        <v>0</v>
      </c>
      <c r="H1897" s="5" t="s">
        <v>50</v>
      </c>
      <c r="I1897" s="5" t="s">
        <v>19</v>
      </c>
      <c r="J1897" s="5" t="s">
        <v>3</v>
      </c>
      <c r="K1897" s="5" t="s">
        <v>14</v>
      </c>
      <c r="L1897" s="5" t="s">
        <v>44</v>
      </c>
      <c r="M1897" s="6">
        <v>2</v>
      </c>
      <c r="N1897" s="7">
        <v>135.79</v>
      </c>
      <c r="O1897" s="8">
        <v>0.05</v>
      </c>
      <c r="P1897" s="7">
        <v>66.53</v>
      </c>
      <c r="Q1897" s="7">
        <f t="shared" si="116"/>
        <v>258.00099999999998</v>
      </c>
      <c r="R1897" s="7">
        <f t="shared" si="117"/>
        <v>133.06</v>
      </c>
      <c r="S1897" s="7">
        <f t="shared" si="118"/>
        <v>124.94099999999997</v>
      </c>
      <c r="T1897" s="9">
        <f t="shared" si="119"/>
        <v>0.48426556486215167</v>
      </c>
      <c r="U1897" s="10">
        <f>YEAR(SalesDataTable[[#This Row],[Order Date]])</f>
        <v>2026</v>
      </c>
      <c r="V1897" s="9" t="str">
        <f>"Q"&amp;ROUNDUP(MONTH(SalesDataTable[[#This Row],[Order Date]])/3,0)</f>
        <v>Q3</v>
      </c>
      <c r="W1897" s="6">
        <f>MONTH(SalesDataTable[[#This Row],[Order Date]])</f>
        <v>9</v>
      </c>
      <c r="X1897" s="9" t="str">
        <f>TEXT(SalesDataTable[[#This Row],[Order Date]],"mmm")</f>
        <v>Sep</v>
      </c>
    </row>
    <row r="1898" spans="1:24" ht="15.5">
      <c r="A1898" s="3">
        <v>874</v>
      </c>
      <c r="B1898" s="4">
        <v>46280</v>
      </c>
      <c r="C1898" s="12">
        <f>YEAR(SalesDataTable[[#This Row],[Order Date]])</f>
        <v>2026</v>
      </c>
      <c r="D1898" s="15" t="str">
        <f>"Q"&amp;ROUNDUP(MONTH(SalesDataTable[[#This Row],[Order Date]])/3,0)</f>
        <v>Q3</v>
      </c>
      <c r="E1898" s="12">
        <f>MONTH(SalesDataTable[[#This Row],[Order Date]])</f>
        <v>9</v>
      </c>
      <c r="F1898" s="12" t="str">
        <f>TEXT(SalesDataTable[[#This Row],[Order Date]], "mmm")</f>
        <v>Sep</v>
      </c>
      <c r="G1898" s="5" t="s">
        <v>0</v>
      </c>
      <c r="H1898" s="5" t="s">
        <v>50</v>
      </c>
      <c r="I1898" s="5" t="s">
        <v>2</v>
      </c>
      <c r="J1898" s="5" t="s">
        <v>3</v>
      </c>
      <c r="K1898" s="5" t="s">
        <v>9</v>
      </c>
      <c r="L1898" s="5" t="s">
        <v>17</v>
      </c>
      <c r="M1898" s="6">
        <v>2</v>
      </c>
      <c r="N1898" s="7">
        <v>141.91999999999999</v>
      </c>
      <c r="O1898" s="8">
        <v>0</v>
      </c>
      <c r="P1898" s="7">
        <v>79.900000000000006</v>
      </c>
      <c r="Q1898" s="7">
        <f t="shared" si="116"/>
        <v>283.83999999999997</v>
      </c>
      <c r="R1898" s="7">
        <f t="shared" si="117"/>
        <v>159.80000000000001</v>
      </c>
      <c r="S1898" s="7">
        <f t="shared" si="118"/>
        <v>124.03999999999996</v>
      </c>
      <c r="T1898" s="9">
        <f t="shared" si="119"/>
        <v>0.43700676437429531</v>
      </c>
      <c r="U1898" s="10">
        <f>YEAR(SalesDataTable[[#This Row],[Order Date]])</f>
        <v>2026</v>
      </c>
      <c r="V1898" s="9" t="str">
        <f>"Q"&amp;ROUNDUP(MONTH(SalesDataTable[[#This Row],[Order Date]])/3,0)</f>
        <v>Q3</v>
      </c>
      <c r="W1898" s="6">
        <f>MONTH(SalesDataTable[[#This Row],[Order Date]])</f>
        <v>9</v>
      </c>
      <c r="X1898" s="9" t="str">
        <f>TEXT(SalesDataTable[[#This Row],[Order Date]],"mmm")</f>
        <v>Sep</v>
      </c>
    </row>
    <row r="1899" spans="1:24" ht="15.5">
      <c r="A1899" s="3">
        <v>937</v>
      </c>
      <c r="B1899" s="4">
        <v>46280</v>
      </c>
      <c r="C1899" s="12">
        <f>YEAR(SalesDataTable[[#This Row],[Order Date]])</f>
        <v>2026</v>
      </c>
      <c r="D1899" s="15" t="str">
        <f>"Q"&amp;ROUNDUP(MONTH(SalesDataTable[[#This Row],[Order Date]])/3,0)</f>
        <v>Q3</v>
      </c>
      <c r="E1899" s="12">
        <f>MONTH(SalesDataTable[[#This Row],[Order Date]])</f>
        <v>9</v>
      </c>
      <c r="F1899" s="12" t="str">
        <f>TEXT(SalesDataTable[[#This Row],[Order Date]], "mmm")</f>
        <v>Sep</v>
      </c>
      <c r="G1899" s="5" t="s">
        <v>20</v>
      </c>
      <c r="H1899" s="5" t="s">
        <v>21</v>
      </c>
      <c r="I1899" s="5" t="s">
        <v>28</v>
      </c>
      <c r="J1899" s="5" t="s">
        <v>16</v>
      </c>
      <c r="K1899" s="5" t="s">
        <v>9</v>
      </c>
      <c r="L1899" s="5" t="s">
        <v>17</v>
      </c>
      <c r="M1899" s="6">
        <v>1</v>
      </c>
      <c r="N1899" s="7">
        <v>146.41</v>
      </c>
      <c r="O1899" s="8">
        <v>0.15</v>
      </c>
      <c r="P1899" s="7">
        <v>80.87</v>
      </c>
      <c r="Q1899" s="7">
        <f t="shared" si="116"/>
        <v>124.4485</v>
      </c>
      <c r="R1899" s="7">
        <f t="shared" si="117"/>
        <v>80.87</v>
      </c>
      <c r="S1899" s="7">
        <f t="shared" si="118"/>
        <v>43.578499999999991</v>
      </c>
      <c r="T1899" s="9">
        <f t="shared" si="119"/>
        <v>0.35017296311325563</v>
      </c>
      <c r="U1899" s="10">
        <f>YEAR(SalesDataTable[[#This Row],[Order Date]])</f>
        <v>2026</v>
      </c>
      <c r="V1899" s="9" t="str">
        <f>"Q"&amp;ROUNDUP(MONTH(SalesDataTable[[#This Row],[Order Date]])/3,0)</f>
        <v>Q3</v>
      </c>
      <c r="W1899" s="6">
        <f>MONTH(SalesDataTable[[#This Row],[Order Date]])</f>
        <v>9</v>
      </c>
      <c r="X1899" s="9" t="str">
        <f>TEXT(SalesDataTable[[#This Row],[Order Date]],"mmm")</f>
        <v>Sep</v>
      </c>
    </row>
    <row r="1900" spans="1:24" ht="15.5">
      <c r="A1900" s="3">
        <v>1229</v>
      </c>
      <c r="B1900" s="4">
        <v>46280</v>
      </c>
      <c r="C1900" s="12">
        <f>YEAR(SalesDataTable[[#This Row],[Order Date]])</f>
        <v>2026</v>
      </c>
      <c r="D1900" s="15" t="str">
        <f>"Q"&amp;ROUNDUP(MONTH(SalesDataTable[[#This Row],[Order Date]])/3,0)</f>
        <v>Q3</v>
      </c>
      <c r="E1900" s="12">
        <f>MONTH(SalesDataTable[[#This Row],[Order Date]])</f>
        <v>9</v>
      </c>
      <c r="F1900" s="12" t="str">
        <f>TEXT(SalesDataTable[[#This Row],[Order Date]], "mmm")</f>
        <v>Sep</v>
      </c>
      <c r="G1900" s="5" t="s">
        <v>6</v>
      </c>
      <c r="H1900" s="5" t="s">
        <v>7</v>
      </c>
      <c r="I1900" s="5" t="s">
        <v>28</v>
      </c>
      <c r="J1900" s="5" t="s">
        <v>13</v>
      </c>
      <c r="K1900" s="5" t="s">
        <v>4</v>
      </c>
      <c r="L1900" s="5" t="s">
        <v>26</v>
      </c>
      <c r="M1900" s="6">
        <v>5</v>
      </c>
      <c r="N1900" s="7">
        <v>40.17</v>
      </c>
      <c r="O1900" s="8">
        <v>0</v>
      </c>
      <c r="P1900" s="7">
        <v>16.27</v>
      </c>
      <c r="Q1900" s="7">
        <f t="shared" si="116"/>
        <v>200.85000000000002</v>
      </c>
      <c r="R1900" s="7">
        <f t="shared" si="117"/>
        <v>81.349999999999994</v>
      </c>
      <c r="S1900" s="7">
        <f t="shared" si="118"/>
        <v>119.50000000000003</v>
      </c>
      <c r="T1900" s="9">
        <f t="shared" si="119"/>
        <v>0.59497137167040082</v>
      </c>
      <c r="U1900" s="10">
        <f>YEAR(SalesDataTable[[#This Row],[Order Date]])</f>
        <v>2026</v>
      </c>
      <c r="V1900" s="9" t="str">
        <f>"Q"&amp;ROUNDUP(MONTH(SalesDataTable[[#This Row],[Order Date]])/3,0)</f>
        <v>Q3</v>
      </c>
      <c r="W1900" s="6">
        <f>MONTH(SalesDataTable[[#This Row],[Order Date]])</f>
        <v>9</v>
      </c>
      <c r="X1900" s="9" t="str">
        <f>TEXT(SalesDataTable[[#This Row],[Order Date]],"mmm")</f>
        <v>Sep</v>
      </c>
    </row>
    <row r="1901" spans="1:24" ht="15.5">
      <c r="A1901" s="3">
        <v>2186</v>
      </c>
      <c r="B1901" s="4">
        <v>46280</v>
      </c>
      <c r="C1901" s="12">
        <f>YEAR(SalesDataTable[[#This Row],[Order Date]])</f>
        <v>2026</v>
      </c>
      <c r="D1901" s="15" t="str">
        <f>"Q"&amp;ROUNDUP(MONTH(SalesDataTable[[#This Row],[Order Date]])/3,0)</f>
        <v>Q3</v>
      </c>
      <c r="E1901" s="12">
        <f>MONTH(SalesDataTable[[#This Row],[Order Date]])</f>
        <v>9</v>
      </c>
      <c r="F1901" s="12" t="str">
        <f>TEXT(SalesDataTable[[#This Row],[Order Date]], "mmm")</f>
        <v>Sep</v>
      </c>
      <c r="G1901" s="5" t="s">
        <v>11</v>
      </c>
      <c r="H1901" s="5" t="s">
        <v>12</v>
      </c>
      <c r="I1901" s="5" t="s">
        <v>2</v>
      </c>
      <c r="J1901" s="5" t="s">
        <v>3</v>
      </c>
      <c r="K1901" s="5" t="s">
        <v>9</v>
      </c>
      <c r="L1901" s="5" t="s">
        <v>10</v>
      </c>
      <c r="M1901" s="6">
        <v>2</v>
      </c>
      <c r="N1901" s="7">
        <v>91.6</v>
      </c>
      <c r="O1901" s="8">
        <v>0</v>
      </c>
      <c r="P1901" s="7">
        <v>46.54</v>
      </c>
      <c r="Q1901" s="7">
        <f t="shared" si="116"/>
        <v>183.2</v>
      </c>
      <c r="R1901" s="7">
        <f t="shared" si="117"/>
        <v>93.08</v>
      </c>
      <c r="S1901" s="7">
        <f t="shared" si="118"/>
        <v>90.11999999999999</v>
      </c>
      <c r="T1901" s="9">
        <f t="shared" si="119"/>
        <v>0.49192139737991264</v>
      </c>
      <c r="U1901" s="10">
        <f>YEAR(SalesDataTable[[#This Row],[Order Date]])</f>
        <v>2026</v>
      </c>
      <c r="V1901" s="9" t="str">
        <f>"Q"&amp;ROUNDUP(MONTH(SalesDataTable[[#This Row],[Order Date]])/3,0)</f>
        <v>Q3</v>
      </c>
      <c r="W1901" s="6">
        <f>MONTH(SalesDataTable[[#This Row],[Order Date]])</f>
        <v>9</v>
      </c>
      <c r="X1901" s="9" t="str">
        <f>TEXT(SalesDataTable[[#This Row],[Order Date]],"mmm")</f>
        <v>Sep</v>
      </c>
    </row>
    <row r="1902" spans="1:24" ht="15.5">
      <c r="A1902" s="3">
        <v>2922</v>
      </c>
      <c r="B1902" s="4">
        <v>46280</v>
      </c>
      <c r="C1902" s="12">
        <f>YEAR(SalesDataTable[[#This Row],[Order Date]])</f>
        <v>2026</v>
      </c>
      <c r="D1902" s="15" t="str">
        <f>"Q"&amp;ROUNDUP(MONTH(SalesDataTable[[#This Row],[Order Date]])/3,0)</f>
        <v>Q3</v>
      </c>
      <c r="E1902" s="12">
        <f>MONTH(SalesDataTable[[#This Row],[Order Date]])</f>
        <v>9</v>
      </c>
      <c r="F1902" s="12" t="str">
        <f>TEXT(SalesDataTable[[#This Row],[Order Date]], "mmm")</f>
        <v>Sep</v>
      </c>
      <c r="G1902" s="5" t="s">
        <v>11</v>
      </c>
      <c r="H1902" s="5" t="s">
        <v>12</v>
      </c>
      <c r="I1902" s="5" t="s">
        <v>2</v>
      </c>
      <c r="J1902" s="5" t="s">
        <v>13</v>
      </c>
      <c r="K1902" s="5" t="s">
        <v>34</v>
      </c>
      <c r="L1902" s="5" t="s">
        <v>38</v>
      </c>
      <c r="M1902" s="6">
        <v>4</v>
      </c>
      <c r="N1902" s="7">
        <v>121.47</v>
      </c>
      <c r="O1902" s="8">
        <v>0.05</v>
      </c>
      <c r="P1902" s="7">
        <v>67.650000000000006</v>
      </c>
      <c r="Q1902" s="7">
        <f t="shared" si="116"/>
        <v>461.58599999999996</v>
      </c>
      <c r="R1902" s="7">
        <f t="shared" si="117"/>
        <v>270.60000000000002</v>
      </c>
      <c r="S1902" s="7">
        <f t="shared" si="118"/>
        <v>190.98599999999993</v>
      </c>
      <c r="T1902" s="9">
        <f t="shared" si="119"/>
        <v>0.41376038268058379</v>
      </c>
      <c r="U1902" s="10">
        <f>YEAR(SalesDataTable[[#This Row],[Order Date]])</f>
        <v>2026</v>
      </c>
      <c r="V1902" s="9" t="str">
        <f>"Q"&amp;ROUNDUP(MONTH(SalesDataTable[[#This Row],[Order Date]])/3,0)</f>
        <v>Q3</v>
      </c>
      <c r="W1902" s="6">
        <f>MONTH(SalesDataTable[[#This Row],[Order Date]])</f>
        <v>9</v>
      </c>
      <c r="X1902" s="9" t="str">
        <f>TEXT(SalesDataTable[[#This Row],[Order Date]],"mmm")</f>
        <v>Sep</v>
      </c>
    </row>
    <row r="1903" spans="1:24" ht="15.5">
      <c r="A1903" s="3">
        <v>3140</v>
      </c>
      <c r="B1903" s="4">
        <v>46280</v>
      </c>
      <c r="C1903" s="12">
        <f>YEAR(SalesDataTable[[#This Row],[Order Date]])</f>
        <v>2026</v>
      </c>
      <c r="D1903" s="15" t="str">
        <f>"Q"&amp;ROUNDUP(MONTH(SalesDataTable[[#This Row],[Order Date]])/3,0)</f>
        <v>Q3</v>
      </c>
      <c r="E1903" s="12">
        <f>MONTH(SalesDataTable[[#This Row],[Order Date]])</f>
        <v>9</v>
      </c>
      <c r="F1903" s="12" t="str">
        <f>TEXT(SalesDataTable[[#This Row],[Order Date]], "mmm")</f>
        <v>Sep</v>
      </c>
      <c r="G1903" s="5" t="s">
        <v>6</v>
      </c>
      <c r="H1903" s="5" t="s">
        <v>43</v>
      </c>
      <c r="I1903" s="5" t="s">
        <v>28</v>
      </c>
      <c r="J1903" s="5" t="s">
        <v>13</v>
      </c>
      <c r="K1903" s="5" t="s">
        <v>23</v>
      </c>
      <c r="L1903" s="5" t="s">
        <v>51</v>
      </c>
      <c r="M1903" s="6">
        <v>2</v>
      </c>
      <c r="N1903" s="7">
        <v>122.69</v>
      </c>
      <c r="O1903" s="8">
        <v>0</v>
      </c>
      <c r="P1903" s="7">
        <v>61.4</v>
      </c>
      <c r="Q1903" s="7">
        <f t="shared" si="116"/>
        <v>245.38</v>
      </c>
      <c r="R1903" s="7">
        <f t="shared" si="117"/>
        <v>122.8</v>
      </c>
      <c r="S1903" s="7">
        <f t="shared" si="118"/>
        <v>122.58</v>
      </c>
      <c r="T1903" s="9">
        <f t="shared" si="119"/>
        <v>0.49955171570625151</v>
      </c>
      <c r="U1903" s="10">
        <f>YEAR(SalesDataTable[[#This Row],[Order Date]])</f>
        <v>2026</v>
      </c>
      <c r="V1903" s="9" t="str">
        <f>"Q"&amp;ROUNDUP(MONTH(SalesDataTable[[#This Row],[Order Date]])/3,0)</f>
        <v>Q3</v>
      </c>
      <c r="W1903" s="6">
        <f>MONTH(SalesDataTable[[#This Row],[Order Date]])</f>
        <v>9</v>
      </c>
      <c r="X1903" s="9" t="str">
        <f>TEXT(SalesDataTable[[#This Row],[Order Date]],"mmm")</f>
        <v>Sep</v>
      </c>
    </row>
    <row r="1904" spans="1:24" ht="15.5">
      <c r="A1904" s="3">
        <v>3369</v>
      </c>
      <c r="B1904" s="4">
        <v>46280</v>
      </c>
      <c r="C1904" s="12">
        <f>YEAR(SalesDataTable[[#This Row],[Order Date]])</f>
        <v>2026</v>
      </c>
      <c r="D1904" s="15" t="str">
        <f>"Q"&amp;ROUNDUP(MONTH(SalesDataTable[[#This Row],[Order Date]])/3,0)</f>
        <v>Q3</v>
      </c>
      <c r="E1904" s="12">
        <f>MONTH(SalesDataTable[[#This Row],[Order Date]])</f>
        <v>9</v>
      </c>
      <c r="F1904" s="12" t="str">
        <f>TEXT(SalesDataTable[[#This Row],[Order Date]], "mmm")</f>
        <v>Sep</v>
      </c>
      <c r="G1904" s="5" t="s">
        <v>6</v>
      </c>
      <c r="H1904" s="5" t="s">
        <v>43</v>
      </c>
      <c r="I1904" s="5" t="s">
        <v>28</v>
      </c>
      <c r="J1904" s="5" t="s">
        <v>13</v>
      </c>
      <c r="K1904" s="5" t="s">
        <v>14</v>
      </c>
      <c r="L1904" s="5" t="s">
        <v>32</v>
      </c>
      <c r="M1904" s="6">
        <v>1</v>
      </c>
      <c r="N1904" s="7">
        <v>45.59</v>
      </c>
      <c r="O1904" s="8">
        <v>0</v>
      </c>
      <c r="P1904" s="7">
        <v>18.28</v>
      </c>
      <c r="Q1904" s="7">
        <f t="shared" si="116"/>
        <v>45.59</v>
      </c>
      <c r="R1904" s="7">
        <f t="shared" si="117"/>
        <v>18.28</v>
      </c>
      <c r="S1904" s="7">
        <f t="shared" si="118"/>
        <v>27.310000000000002</v>
      </c>
      <c r="T1904" s="9">
        <f t="shared" si="119"/>
        <v>0.59903487606931349</v>
      </c>
      <c r="U1904" s="10">
        <f>YEAR(SalesDataTable[[#This Row],[Order Date]])</f>
        <v>2026</v>
      </c>
      <c r="V1904" s="9" t="str">
        <f>"Q"&amp;ROUNDUP(MONTH(SalesDataTable[[#This Row],[Order Date]])/3,0)</f>
        <v>Q3</v>
      </c>
      <c r="W1904" s="6">
        <f>MONTH(SalesDataTable[[#This Row],[Order Date]])</f>
        <v>9</v>
      </c>
      <c r="X1904" s="9" t="str">
        <f>TEXT(SalesDataTable[[#This Row],[Order Date]],"mmm")</f>
        <v>Sep</v>
      </c>
    </row>
    <row r="1905" spans="1:24" ht="15.5">
      <c r="A1905" s="3">
        <v>4865</v>
      </c>
      <c r="B1905" s="4">
        <v>46280</v>
      </c>
      <c r="C1905" s="12">
        <f>YEAR(SalesDataTable[[#This Row],[Order Date]])</f>
        <v>2026</v>
      </c>
      <c r="D1905" s="15" t="str">
        <f>"Q"&amp;ROUNDUP(MONTH(SalesDataTable[[#This Row],[Order Date]])/3,0)</f>
        <v>Q3</v>
      </c>
      <c r="E1905" s="12">
        <f>MONTH(SalesDataTable[[#This Row],[Order Date]])</f>
        <v>9</v>
      </c>
      <c r="F1905" s="12" t="str">
        <f>TEXT(SalesDataTable[[#This Row],[Order Date]], "mmm")</f>
        <v>Sep</v>
      </c>
      <c r="G1905" s="5" t="s">
        <v>20</v>
      </c>
      <c r="H1905" s="5" t="s">
        <v>21</v>
      </c>
      <c r="I1905" s="5" t="s">
        <v>2</v>
      </c>
      <c r="J1905" s="5" t="s">
        <v>3</v>
      </c>
      <c r="K1905" s="5" t="s">
        <v>4</v>
      </c>
      <c r="L1905" s="5" t="s">
        <v>5</v>
      </c>
      <c r="M1905" s="6">
        <v>1</v>
      </c>
      <c r="N1905" s="7">
        <v>83.8</v>
      </c>
      <c r="O1905" s="8">
        <v>0</v>
      </c>
      <c r="P1905" s="7">
        <v>42.23</v>
      </c>
      <c r="Q1905" s="7">
        <f t="shared" si="116"/>
        <v>83.8</v>
      </c>
      <c r="R1905" s="7">
        <f t="shared" si="117"/>
        <v>42.23</v>
      </c>
      <c r="S1905" s="7">
        <f t="shared" si="118"/>
        <v>41.57</v>
      </c>
      <c r="T1905" s="9">
        <f t="shared" si="119"/>
        <v>0.49606205250596663</v>
      </c>
      <c r="U1905" s="10">
        <f>YEAR(SalesDataTable[[#This Row],[Order Date]])</f>
        <v>2026</v>
      </c>
      <c r="V1905" s="9" t="str">
        <f>"Q"&amp;ROUNDUP(MONTH(SalesDataTable[[#This Row],[Order Date]])/3,0)</f>
        <v>Q3</v>
      </c>
      <c r="W1905" s="6">
        <f>MONTH(SalesDataTable[[#This Row],[Order Date]])</f>
        <v>9</v>
      </c>
      <c r="X1905" s="9" t="str">
        <f>TEXT(SalesDataTable[[#This Row],[Order Date]],"mmm")</f>
        <v>Sep</v>
      </c>
    </row>
    <row r="1906" spans="1:24" ht="15.5">
      <c r="A1906" s="3">
        <v>103</v>
      </c>
      <c r="B1906" s="4">
        <v>46281</v>
      </c>
      <c r="C1906" s="12">
        <f>YEAR(SalesDataTable[[#This Row],[Order Date]])</f>
        <v>2026</v>
      </c>
      <c r="D1906" s="15" t="str">
        <f>"Q"&amp;ROUNDUP(MONTH(SalesDataTable[[#This Row],[Order Date]])/3,0)</f>
        <v>Q3</v>
      </c>
      <c r="E1906" s="12">
        <f>MONTH(SalesDataTable[[#This Row],[Order Date]])</f>
        <v>9</v>
      </c>
      <c r="F1906" s="12" t="str">
        <f>TEXT(SalesDataTable[[#This Row],[Order Date]], "mmm")</f>
        <v>Sep</v>
      </c>
      <c r="G1906" s="5" t="s">
        <v>11</v>
      </c>
      <c r="H1906" s="5" t="s">
        <v>18</v>
      </c>
      <c r="I1906" s="5" t="s">
        <v>2</v>
      </c>
      <c r="J1906" s="5" t="s">
        <v>13</v>
      </c>
      <c r="K1906" s="5" t="s">
        <v>14</v>
      </c>
      <c r="L1906" s="5" t="s">
        <v>44</v>
      </c>
      <c r="M1906" s="6">
        <v>1</v>
      </c>
      <c r="N1906" s="7">
        <v>132.58000000000001</v>
      </c>
      <c r="O1906" s="8">
        <v>0.15</v>
      </c>
      <c r="P1906" s="7">
        <v>67.62</v>
      </c>
      <c r="Q1906" s="7">
        <f t="shared" si="116"/>
        <v>112.69300000000001</v>
      </c>
      <c r="R1906" s="7">
        <f t="shared" si="117"/>
        <v>67.62</v>
      </c>
      <c r="S1906" s="7">
        <f t="shared" si="118"/>
        <v>45.073000000000008</v>
      </c>
      <c r="T1906" s="9">
        <f t="shared" si="119"/>
        <v>0.39996273060438536</v>
      </c>
      <c r="U1906" s="10">
        <f>YEAR(SalesDataTable[[#This Row],[Order Date]])</f>
        <v>2026</v>
      </c>
      <c r="V1906" s="9" t="str">
        <f>"Q"&amp;ROUNDUP(MONTH(SalesDataTable[[#This Row],[Order Date]])/3,0)</f>
        <v>Q3</v>
      </c>
      <c r="W1906" s="6">
        <f>MONTH(SalesDataTable[[#This Row],[Order Date]])</f>
        <v>9</v>
      </c>
      <c r="X1906" s="9" t="str">
        <f>TEXT(SalesDataTable[[#This Row],[Order Date]],"mmm")</f>
        <v>Sep</v>
      </c>
    </row>
    <row r="1907" spans="1:24" ht="15.5">
      <c r="A1907" s="3">
        <v>4500</v>
      </c>
      <c r="B1907" s="4">
        <v>46281</v>
      </c>
      <c r="C1907" s="12">
        <f>YEAR(SalesDataTable[[#This Row],[Order Date]])</f>
        <v>2026</v>
      </c>
      <c r="D1907" s="15" t="str">
        <f>"Q"&amp;ROUNDUP(MONTH(SalesDataTable[[#This Row],[Order Date]])/3,0)</f>
        <v>Q3</v>
      </c>
      <c r="E1907" s="12">
        <f>MONTH(SalesDataTable[[#This Row],[Order Date]])</f>
        <v>9</v>
      </c>
      <c r="F1907" s="12" t="str">
        <f>TEXT(SalesDataTable[[#This Row],[Order Date]], "mmm")</f>
        <v>Sep</v>
      </c>
      <c r="G1907" s="5" t="s">
        <v>20</v>
      </c>
      <c r="H1907" s="5" t="s">
        <v>33</v>
      </c>
      <c r="I1907" s="5" t="s">
        <v>2</v>
      </c>
      <c r="J1907" s="5" t="s">
        <v>13</v>
      </c>
      <c r="K1907" s="5" t="s">
        <v>23</v>
      </c>
      <c r="L1907" s="5" t="s">
        <v>51</v>
      </c>
      <c r="M1907" s="6">
        <v>2</v>
      </c>
      <c r="N1907" s="7">
        <v>122.12</v>
      </c>
      <c r="O1907" s="8">
        <v>0.05</v>
      </c>
      <c r="P1907" s="7">
        <v>61.76</v>
      </c>
      <c r="Q1907" s="7">
        <f t="shared" si="116"/>
        <v>232.02799999999999</v>
      </c>
      <c r="R1907" s="7">
        <f t="shared" si="117"/>
        <v>123.52</v>
      </c>
      <c r="S1907" s="7">
        <f t="shared" si="118"/>
        <v>108.508</v>
      </c>
      <c r="T1907" s="9">
        <f t="shared" si="119"/>
        <v>0.46765045597945076</v>
      </c>
      <c r="U1907" s="10">
        <f>YEAR(SalesDataTable[[#This Row],[Order Date]])</f>
        <v>2026</v>
      </c>
      <c r="V1907" s="9" t="str">
        <f>"Q"&amp;ROUNDUP(MONTH(SalesDataTable[[#This Row],[Order Date]])/3,0)</f>
        <v>Q3</v>
      </c>
      <c r="W1907" s="6">
        <f>MONTH(SalesDataTable[[#This Row],[Order Date]])</f>
        <v>9</v>
      </c>
      <c r="X1907" s="9" t="str">
        <f>TEXT(SalesDataTable[[#This Row],[Order Date]],"mmm")</f>
        <v>Sep</v>
      </c>
    </row>
    <row r="1908" spans="1:24" ht="15.5">
      <c r="A1908" s="3">
        <v>5093</v>
      </c>
      <c r="B1908" s="4">
        <v>46281</v>
      </c>
      <c r="C1908" s="12">
        <f>YEAR(SalesDataTable[[#This Row],[Order Date]])</f>
        <v>2026</v>
      </c>
      <c r="D1908" s="15" t="str">
        <f>"Q"&amp;ROUNDUP(MONTH(SalesDataTable[[#This Row],[Order Date]])/3,0)</f>
        <v>Q3</v>
      </c>
      <c r="E1908" s="12">
        <f>MONTH(SalesDataTable[[#This Row],[Order Date]])</f>
        <v>9</v>
      </c>
      <c r="F1908" s="12" t="str">
        <f>TEXT(SalesDataTable[[#This Row],[Order Date]], "mmm")</f>
        <v>Sep</v>
      </c>
      <c r="G1908" s="5" t="s">
        <v>0</v>
      </c>
      <c r="H1908" s="5" t="s">
        <v>1</v>
      </c>
      <c r="I1908" s="5" t="s">
        <v>8</v>
      </c>
      <c r="J1908" s="5" t="s">
        <v>16</v>
      </c>
      <c r="K1908" s="5" t="s">
        <v>9</v>
      </c>
      <c r="L1908" s="5" t="s">
        <v>17</v>
      </c>
      <c r="M1908" s="6">
        <v>3</v>
      </c>
      <c r="N1908" s="7">
        <v>140.47</v>
      </c>
      <c r="O1908" s="8">
        <v>0.15</v>
      </c>
      <c r="P1908" s="7">
        <v>81.739999999999995</v>
      </c>
      <c r="Q1908" s="7">
        <f t="shared" si="116"/>
        <v>358.19849999999997</v>
      </c>
      <c r="R1908" s="7">
        <f t="shared" si="117"/>
        <v>245.21999999999997</v>
      </c>
      <c r="S1908" s="7">
        <f t="shared" si="118"/>
        <v>112.9785</v>
      </c>
      <c r="T1908" s="9">
        <f t="shared" si="119"/>
        <v>0.31540751845694498</v>
      </c>
      <c r="U1908" s="10">
        <f>YEAR(SalesDataTable[[#This Row],[Order Date]])</f>
        <v>2026</v>
      </c>
      <c r="V1908" s="9" t="str">
        <f>"Q"&amp;ROUNDUP(MONTH(SalesDataTable[[#This Row],[Order Date]])/3,0)</f>
        <v>Q3</v>
      </c>
      <c r="W1908" s="6">
        <f>MONTH(SalesDataTable[[#This Row],[Order Date]])</f>
        <v>9</v>
      </c>
      <c r="X1908" s="9" t="str">
        <f>TEXT(SalesDataTable[[#This Row],[Order Date]],"mmm")</f>
        <v>Sep</v>
      </c>
    </row>
    <row r="1909" spans="1:24" ht="15.5">
      <c r="A1909" s="3">
        <v>5147</v>
      </c>
      <c r="B1909" s="4">
        <v>46281</v>
      </c>
      <c r="C1909" s="12">
        <f>YEAR(SalesDataTable[[#This Row],[Order Date]])</f>
        <v>2026</v>
      </c>
      <c r="D1909" s="15" t="str">
        <f>"Q"&amp;ROUNDUP(MONTH(SalesDataTable[[#This Row],[Order Date]])/3,0)</f>
        <v>Q3</v>
      </c>
      <c r="E1909" s="12">
        <f>MONTH(SalesDataTable[[#This Row],[Order Date]])</f>
        <v>9</v>
      </c>
      <c r="F1909" s="12" t="str">
        <f>TEXT(SalesDataTable[[#This Row],[Order Date]], "mmm")</f>
        <v>Sep</v>
      </c>
      <c r="G1909" s="5" t="s">
        <v>20</v>
      </c>
      <c r="H1909" s="5" t="s">
        <v>47</v>
      </c>
      <c r="I1909" s="5" t="s">
        <v>2</v>
      </c>
      <c r="J1909" s="5" t="s">
        <v>13</v>
      </c>
      <c r="K1909" s="5" t="s">
        <v>9</v>
      </c>
      <c r="L1909" s="5" t="s">
        <v>17</v>
      </c>
      <c r="M1909" s="6">
        <v>2</v>
      </c>
      <c r="N1909" s="7">
        <v>145.35</v>
      </c>
      <c r="O1909" s="8">
        <v>0.05</v>
      </c>
      <c r="P1909" s="7">
        <v>78.39</v>
      </c>
      <c r="Q1909" s="7">
        <f t="shared" si="116"/>
        <v>276.16499999999996</v>
      </c>
      <c r="R1909" s="7">
        <f t="shared" si="117"/>
        <v>156.78</v>
      </c>
      <c r="S1909" s="7">
        <f t="shared" si="118"/>
        <v>119.38499999999996</v>
      </c>
      <c r="T1909" s="9">
        <f t="shared" si="119"/>
        <v>0.4322959100537721</v>
      </c>
      <c r="U1909" s="10">
        <f>YEAR(SalesDataTable[[#This Row],[Order Date]])</f>
        <v>2026</v>
      </c>
      <c r="V1909" s="9" t="str">
        <f>"Q"&amp;ROUNDUP(MONTH(SalesDataTable[[#This Row],[Order Date]])/3,0)</f>
        <v>Q3</v>
      </c>
      <c r="W1909" s="6">
        <f>MONTH(SalesDataTable[[#This Row],[Order Date]])</f>
        <v>9</v>
      </c>
      <c r="X1909" s="9" t="str">
        <f>TEXT(SalesDataTable[[#This Row],[Order Date]],"mmm")</f>
        <v>Sep</v>
      </c>
    </row>
    <row r="1910" spans="1:24" ht="15.5">
      <c r="A1910" s="3">
        <v>365</v>
      </c>
      <c r="B1910" s="4">
        <v>46282</v>
      </c>
      <c r="C1910" s="12">
        <f>YEAR(SalesDataTable[[#This Row],[Order Date]])</f>
        <v>2026</v>
      </c>
      <c r="D1910" s="15" t="str">
        <f>"Q"&amp;ROUNDUP(MONTH(SalesDataTable[[#This Row],[Order Date]])/3,0)</f>
        <v>Q3</v>
      </c>
      <c r="E1910" s="12">
        <f>MONTH(SalesDataTable[[#This Row],[Order Date]])</f>
        <v>9</v>
      </c>
      <c r="F1910" s="12" t="str">
        <f>TEXT(SalesDataTable[[#This Row],[Order Date]], "mmm")</f>
        <v>Sep</v>
      </c>
      <c r="G1910" s="5" t="s">
        <v>20</v>
      </c>
      <c r="H1910" s="5" t="s">
        <v>33</v>
      </c>
      <c r="I1910" s="5" t="s">
        <v>28</v>
      </c>
      <c r="J1910" s="5" t="s">
        <v>3</v>
      </c>
      <c r="K1910" s="5" t="s">
        <v>23</v>
      </c>
      <c r="L1910" s="5" t="s">
        <v>51</v>
      </c>
      <c r="M1910" s="6">
        <v>2</v>
      </c>
      <c r="N1910" s="7">
        <v>121.25</v>
      </c>
      <c r="O1910" s="8">
        <v>0</v>
      </c>
      <c r="P1910" s="7">
        <v>61.5</v>
      </c>
      <c r="Q1910" s="7">
        <f t="shared" si="116"/>
        <v>242.5</v>
      </c>
      <c r="R1910" s="7">
        <f t="shared" si="117"/>
        <v>123</v>
      </c>
      <c r="S1910" s="7">
        <f t="shared" si="118"/>
        <v>119.5</v>
      </c>
      <c r="T1910" s="9">
        <f t="shared" si="119"/>
        <v>0.4927835051546392</v>
      </c>
      <c r="U1910" s="10">
        <f>YEAR(SalesDataTable[[#This Row],[Order Date]])</f>
        <v>2026</v>
      </c>
      <c r="V1910" s="9" t="str">
        <f>"Q"&amp;ROUNDUP(MONTH(SalesDataTable[[#This Row],[Order Date]])/3,0)</f>
        <v>Q3</v>
      </c>
      <c r="W1910" s="6">
        <f>MONTH(SalesDataTable[[#This Row],[Order Date]])</f>
        <v>9</v>
      </c>
      <c r="X1910" s="9" t="str">
        <f>TEXT(SalesDataTable[[#This Row],[Order Date]],"mmm")</f>
        <v>Sep</v>
      </c>
    </row>
    <row r="1911" spans="1:24" ht="15.5">
      <c r="A1911" s="3">
        <v>494</v>
      </c>
      <c r="B1911" s="4">
        <v>46282</v>
      </c>
      <c r="C1911" s="12">
        <f>YEAR(SalesDataTable[[#This Row],[Order Date]])</f>
        <v>2026</v>
      </c>
      <c r="D1911" s="15" t="str">
        <f>"Q"&amp;ROUNDUP(MONTH(SalesDataTable[[#This Row],[Order Date]])/3,0)</f>
        <v>Q3</v>
      </c>
      <c r="E1911" s="12">
        <f>MONTH(SalesDataTable[[#This Row],[Order Date]])</f>
        <v>9</v>
      </c>
      <c r="F1911" s="12" t="str">
        <f>TEXT(SalesDataTable[[#This Row],[Order Date]], "mmm")</f>
        <v>Sep</v>
      </c>
      <c r="G1911" s="5" t="s">
        <v>20</v>
      </c>
      <c r="H1911" s="5" t="s">
        <v>21</v>
      </c>
      <c r="I1911" s="5" t="s">
        <v>2</v>
      </c>
      <c r="J1911" s="5" t="s">
        <v>13</v>
      </c>
      <c r="K1911" s="5" t="s">
        <v>14</v>
      </c>
      <c r="L1911" s="5" t="s">
        <v>15</v>
      </c>
      <c r="M1911" s="6">
        <v>1</v>
      </c>
      <c r="N1911" s="7">
        <v>35.94</v>
      </c>
      <c r="O1911" s="8">
        <v>0.1</v>
      </c>
      <c r="P1911" s="7">
        <v>13.19</v>
      </c>
      <c r="Q1911" s="7">
        <f t="shared" si="116"/>
        <v>32.345999999999997</v>
      </c>
      <c r="R1911" s="7">
        <f t="shared" si="117"/>
        <v>13.19</v>
      </c>
      <c r="S1911" s="7">
        <f t="shared" si="118"/>
        <v>19.155999999999999</v>
      </c>
      <c r="T1911" s="9">
        <f t="shared" si="119"/>
        <v>0.59222160390774747</v>
      </c>
      <c r="U1911" s="10">
        <f>YEAR(SalesDataTable[[#This Row],[Order Date]])</f>
        <v>2026</v>
      </c>
      <c r="V1911" s="9" t="str">
        <f>"Q"&amp;ROUNDUP(MONTH(SalesDataTable[[#This Row],[Order Date]])/3,0)</f>
        <v>Q3</v>
      </c>
      <c r="W1911" s="6">
        <f>MONTH(SalesDataTable[[#This Row],[Order Date]])</f>
        <v>9</v>
      </c>
      <c r="X1911" s="9" t="str">
        <f>TEXT(SalesDataTable[[#This Row],[Order Date]],"mmm")</f>
        <v>Sep</v>
      </c>
    </row>
    <row r="1912" spans="1:24" ht="15.5">
      <c r="A1912" s="3">
        <v>665</v>
      </c>
      <c r="B1912" s="4">
        <v>46282</v>
      </c>
      <c r="C1912" s="12">
        <f>YEAR(SalesDataTable[[#This Row],[Order Date]])</f>
        <v>2026</v>
      </c>
      <c r="D1912" s="15" t="str">
        <f>"Q"&amp;ROUNDUP(MONTH(SalesDataTable[[#This Row],[Order Date]])/3,0)</f>
        <v>Q3</v>
      </c>
      <c r="E1912" s="12">
        <f>MONTH(SalesDataTable[[#This Row],[Order Date]])</f>
        <v>9</v>
      </c>
      <c r="F1912" s="12" t="str">
        <f>TEXT(SalesDataTable[[#This Row],[Order Date]], "mmm")</f>
        <v>Sep</v>
      </c>
      <c r="G1912" s="5" t="s">
        <v>6</v>
      </c>
      <c r="H1912" s="5" t="s">
        <v>49</v>
      </c>
      <c r="I1912" s="5" t="s">
        <v>2</v>
      </c>
      <c r="J1912" s="5" t="s">
        <v>13</v>
      </c>
      <c r="K1912" s="5" t="s">
        <v>4</v>
      </c>
      <c r="L1912" s="5" t="s">
        <v>30</v>
      </c>
      <c r="M1912" s="6">
        <v>1</v>
      </c>
      <c r="N1912" s="7">
        <v>101.18</v>
      </c>
      <c r="O1912" s="8">
        <v>0.1</v>
      </c>
      <c r="P1912" s="7">
        <v>49.38</v>
      </c>
      <c r="Q1912" s="7">
        <f t="shared" si="116"/>
        <v>91.062000000000012</v>
      </c>
      <c r="R1912" s="7">
        <f t="shared" si="117"/>
        <v>49.38</v>
      </c>
      <c r="S1912" s="7">
        <f t="shared" si="118"/>
        <v>41.682000000000009</v>
      </c>
      <c r="T1912" s="9">
        <f t="shared" si="119"/>
        <v>0.45773209461685449</v>
      </c>
      <c r="U1912" s="10">
        <f>YEAR(SalesDataTable[[#This Row],[Order Date]])</f>
        <v>2026</v>
      </c>
      <c r="V1912" s="9" t="str">
        <f>"Q"&amp;ROUNDUP(MONTH(SalesDataTable[[#This Row],[Order Date]])/3,0)</f>
        <v>Q3</v>
      </c>
      <c r="W1912" s="6">
        <f>MONTH(SalesDataTable[[#This Row],[Order Date]])</f>
        <v>9</v>
      </c>
      <c r="X1912" s="9" t="str">
        <f>TEXT(SalesDataTable[[#This Row],[Order Date]],"mmm")</f>
        <v>Sep</v>
      </c>
    </row>
    <row r="1913" spans="1:24" ht="15.5">
      <c r="A1913" s="3">
        <v>2067</v>
      </c>
      <c r="B1913" s="4">
        <v>46282</v>
      </c>
      <c r="C1913" s="12">
        <f>YEAR(SalesDataTable[[#This Row],[Order Date]])</f>
        <v>2026</v>
      </c>
      <c r="D1913" s="15" t="str">
        <f>"Q"&amp;ROUNDUP(MONTH(SalesDataTable[[#This Row],[Order Date]])/3,0)</f>
        <v>Q3</v>
      </c>
      <c r="E1913" s="12">
        <f>MONTH(SalesDataTable[[#This Row],[Order Date]])</f>
        <v>9</v>
      </c>
      <c r="F1913" s="12" t="str">
        <f>TEXT(SalesDataTable[[#This Row],[Order Date]], "mmm")</f>
        <v>Sep</v>
      </c>
      <c r="G1913" s="5" t="s">
        <v>20</v>
      </c>
      <c r="H1913" s="5" t="s">
        <v>31</v>
      </c>
      <c r="I1913" s="5" t="s">
        <v>19</v>
      </c>
      <c r="J1913" s="5" t="s">
        <v>13</v>
      </c>
      <c r="K1913" s="5" t="s">
        <v>4</v>
      </c>
      <c r="L1913" s="5" t="s">
        <v>5</v>
      </c>
      <c r="M1913" s="6">
        <v>2</v>
      </c>
      <c r="N1913" s="7">
        <v>82.47</v>
      </c>
      <c r="O1913" s="8">
        <v>0</v>
      </c>
      <c r="P1913" s="7">
        <v>42.49</v>
      </c>
      <c r="Q1913" s="7">
        <f t="shared" si="116"/>
        <v>164.94</v>
      </c>
      <c r="R1913" s="7">
        <f t="shared" si="117"/>
        <v>84.98</v>
      </c>
      <c r="S1913" s="7">
        <f t="shared" si="118"/>
        <v>79.959999999999994</v>
      </c>
      <c r="T1913" s="9">
        <f t="shared" si="119"/>
        <v>0.48478234509518608</v>
      </c>
      <c r="U1913" s="10">
        <f>YEAR(SalesDataTable[[#This Row],[Order Date]])</f>
        <v>2026</v>
      </c>
      <c r="V1913" s="9" t="str">
        <f>"Q"&amp;ROUNDUP(MONTH(SalesDataTable[[#This Row],[Order Date]])/3,0)</f>
        <v>Q3</v>
      </c>
      <c r="W1913" s="6">
        <f>MONTH(SalesDataTable[[#This Row],[Order Date]])</f>
        <v>9</v>
      </c>
      <c r="X1913" s="9" t="str">
        <f>TEXT(SalesDataTable[[#This Row],[Order Date]],"mmm")</f>
        <v>Sep</v>
      </c>
    </row>
    <row r="1914" spans="1:24" ht="15.5">
      <c r="A1914" s="3">
        <v>2648</v>
      </c>
      <c r="B1914" s="4">
        <v>46282</v>
      </c>
      <c r="C1914" s="12">
        <f>YEAR(SalesDataTable[[#This Row],[Order Date]])</f>
        <v>2026</v>
      </c>
      <c r="D1914" s="15" t="str">
        <f>"Q"&amp;ROUNDUP(MONTH(SalesDataTable[[#This Row],[Order Date]])/3,0)</f>
        <v>Q3</v>
      </c>
      <c r="E1914" s="12">
        <f>MONTH(SalesDataTable[[#This Row],[Order Date]])</f>
        <v>9</v>
      </c>
      <c r="F1914" s="12" t="str">
        <f>TEXT(SalesDataTable[[#This Row],[Order Date]], "mmm")</f>
        <v>Sep</v>
      </c>
      <c r="G1914" s="5" t="s">
        <v>11</v>
      </c>
      <c r="H1914" s="5" t="s">
        <v>52</v>
      </c>
      <c r="I1914" s="5" t="s">
        <v>28</v>
      </c>
      <c r="J1914" s="5" t="s">
        <v>13</v>
      </c>
      <c r="K1914" s="5" t="s">
        <v>34</v>
      </c>
      <c r="L1914" s="5" t="s">
        <v>45</v>
      </c>
      <c r="M1914" s="6">
        <v>1</v>
      </c>
      <c r="N1914" s="7">
        <v>50.47</v>
      </c>
      <c r="O1914" s="8">
        <v>0.05</v>
      </c>
      <c r="P1914" s="7">
        <v>22.27</v>
      </c>
      <c r="Q1914" s="7">
        <f t="shared" si="116"/>
        <v>47.946499999999993</v>
      </c>
      <c r="R1914" s="7">
        <f t="shared" si="117"/>
        <v>22.27</v>
      </c>
      <c r="S1914" s="7">
        <f t="shared" si="118"/>
        <v>25.676499999999994</v>
      </c>
      <c r="T1914" s="9">
        <f t="shared" si="119"/>
        <v>0.53552396942425406</v>
      </c>
      <c r="U1914" s="10">
        <f>YEAR(SalesDataTable[[#This Row],[Order Date]])</f>
        <v>2026</v>
      </c>
      <c r="V1914" s="9" t="str">
        <f>"Q"&amp;ROUNDUP(MONTH(SalesDataTable[[#This Row],[Order Date]])/3,0)</f>
        <v>Q3</v>
      </c>
      <c r="W1914" s="6">
        <f>MONTH(SalesDataTable[[#This Row],[Order Date]])</f>
        <v>9</v>
      </c>
      <c r="X1914" s="9" t="str">
        <f>TEXT(SalesDataTable[[#This Row],[Order Date]],"mmm")</f>
        <v>Sep</v>
      </c>
    </row>
    <row r="1915" spans="1:24" ht="15.5">
      <c r="A1915" s="3">
        <v>3074</v>
      </c>
      <c r="B1915" s="4">
        <v>46282</v>
      </c>
      <c r="C1915" s="12">
        <f>YEAR(SalesDataTable[[#This Row],[Order Date]])</f>
        <v>2026</v>
      </c>
      <c r="D1915" s="15" t="str">
        <f>"Q"&amp;ROUNDUP(MONTH(SalesDataTable[[#This Row],[Order Date]])/3,0)</f>
        <v>Q3</v>
      </c>
      <c r="E1915" s="12">
        <f>MONTH(SalesDataTable[[#This Row],[Order Date]])</f>
        <v>9</v>
      </c>
      <c r="F1915" s="12" t="str">
        <f>TEXT(SalesDataTable[[#This Row],[Order Date]], "mmm")</f>
        <v>Sep</v>
      </c>
      <c r="G1915" s="5" t="s">
        <v>20</v>
      </c>
      <c r="H1915" s="5" t="s">
        <v>33</v>
      </c>
      <c r="I1915" s="5" t="s">
        <v>8</v>
      </c>
      <c r="J1915" s="5" t="s">
        <v>16</v>
      </c>
      <c r="K1915" s="5" t="s">
        <v>23</v>
      </c>
      <c r="L1915" s="5" t="s">
        <v>40</v>
      </c>
      <c r="M1915" s="6">
        <v>5</v>
      </c>
      <c r="N1915" s="7">
        <v>82.63</v>
      </c>
      <c r="O1915" s="8">
        <v>0.15</v>
      </c>
      <c r="P1915" s="7">
        <v>38.630000000000003</v>
      </c>
      <c r="Q1915" s="7">
        <f t="shared" si="116"/>
        <v>351.17749999999995</v>
      </c>
      <c r="R1915" s="7">
        <f t="shared" si="117"/>
        <v>193.15</v>
      </c>
      <c r="S1915" s="7">
        <f t="shared" si="118"/>
        <v>158.02749999999995</v>
      </c>
      <c r="T1915" s="9">
        <f t="shared" si="119"/>
        <v>0.44999323703824978</v>
      </c>
      <c r="U1915" s="10">
        <f>YEAR(SalesDataTable[[#This Row],[Order Date]])</f>
        <v>2026</v>
      </c>
      <c r="V1915" s="9" t="str">
        <f>"Q"&amp;ROUNDUP(MONTH(SalesDataTable[[#This Row],[Order Date]])/3,0)</f>
        <v>Q3</v>
      </c>
      <c r="W1915" s="6">
        <f>MONTH(SalesDataTable[[#This Row],[Order Date]])</f>
        <v>9</v>
      </c>
      <c r="X1915" s="9" t="str">
        <f>TEXT(SalesDataTable[[#This Row],[Order Date]],"mmm")</f>
        <v>Sep</v>
      </c>
    </row>
    <row r="1916" spans="1:24" ht="15.5">
      <c r="A1916" s="3">
        <v>259</v>
      </c>
      <c r="B1916" s="4">
        <v>46283</v>
      </c>
      <c r="C1916" s="12">
        <f>YEAR(SalesDataTable[[#This Row],[Order Date]])</f>
        <v>2026</v>
      </c>
      <c r="D1916" s="15" t="str">
        <f>"Q"&amp;ROUNDUP(MONTH(SalesDataTable[[#This Row],[Order Date]])/3,0)</f>
        <v>Q3</v>
      </c>
      <c r="E1916" s="12">
        <f>MONTH(SalesDataTable[[#This Row],[Order Date]])</f>
        <v>9</v>
      </c>
      <c r="F1916" s="12" t="str">
        <f>TEXT(SalesDataTable[[#This Row],[Order Date]], "mmm")</f>
        <v>Sep</v>
      </c>
      <c r="G1916" s="5" t="s">
        <v>20</v>
      </c>
      <c r="H1916" s="5" t="s">
        <v>33</v>
      </c>
      <c r="I1916" s="5" t="s">
        <v>19</v>
      </c>
      <c r="J1916" s="5" t="s">
        <v>16</v>
      </c>
      <c r="K1916" s="5" t="s">
        <v>14</v>
      </c>
      <c r="L1916" s="5" t="s">
        <v>48</v>
      </c>
      <c r="M1916" s="6">
        <v>4</v>
      </c>
      <c r="N1916" s="7">
        <v>168.48</v>
      </c>
      <c r="O1916" s="8">
        <v>0.1</v>
      </c>
      <c r="P1916" s="7">
        <v>89.85</v>
      </c>
      <c r="Q1916" s="7">
        <f t="shared" si="116"/>
        <v>606.52800000000002</v>
      </c>
      <c r="R1916" s="7">
        <f t="shared" si="117"/>
        <v>359.4</v>
      </c>
      <c r="S1916" s="7">
        <f t="shared" si="118"/>
        <v>247.12800000000004</v>
      </c>
      <c r="T1916" s="9">
        <f t="shared" si="119"/>
        <v>0.4074469768914214</v>
      </c>
      <c r="U1916" s="10">
        <f>YEAR(SalesDataTable[[#This Row],[Order Date]])</f>
        <v>2026</v>
      </c>
      <c r="V1916" s="9" t="str">
        <f>"Q"&amp;ROUNDUP(MONTH(SalesDataTable[[#This Row],[Order Date]])/3,0)</f>
        <v>Q3</v>
      </c>
      <c r="W1916" s="6">
        <f>MONTH(SalesDataTable[[#This Row],[Order Date]])</f>
        <v>9</v>
      </c>
      <c r="X1916" s="9" t="str">
        <f>TEXT(SalesDataTable[[#This Row],[Order Date]],"mmm")</f>
        <v>Sep</v>
      </c>
    </row>
    <row r="1917" spans="1:24" ht="15.5">
      <c r="A1917" s="3">
        <v>997</v>
      </c>
      <c r="B1917" s="4">
        <v>46283</v>
      </c>
      <c r="C1917" s="12">
        <f>YEAR(SalesDataTable[[#This Row],[Order Date]])</f>
        <v>2026</v>
      </c>
      <c r="D1917" s="15" t="str">
        <f>"Q"&amp;ROUNDUP(MONTH(SalesDataTable[[#This Row],[Order Date]])/3,0)</f>
        <v>Q3</v>
      </c>
      <c r="E1917" s="12">
        <f>MONTH(SalesDataTable[[#This Row],[Order Date]])</f>
        <v>9</v>
      </c>
      <c r="F1917" s="12" t="str">
        <f>TEXT(SalesDataTable[[#This Row],[Order Date]], "mmm")</f>
        <v>Sep</v>
      </c>
      <c r="G1917" s="5" t="s">
        <v>6</v>
      </c>
      <c r="H1917" s="5" t="s">
        <v>41</v>
      </c>
      <c r="I1917" s="5" t="s">
        <v>28</v>
      </c>
      <c r="J1917" s="5" t="s">
        <v>3</v>
      </c>
      <c r="K1917" s="5" t="s">
        <v>23</v>
      </c>
      <c r="L1917" s="5" t="s">
        <v>51</v>
      </c>
      <c r="M1917" s="6">
        <v>2</v>
      </c>
      <c r="N1917" s="7">
        <v>121.82</v>
      </c>
      <c r="O1917" s="8">
        <v>0</v>
      </c>
      <c r="P1917" s="7">
        <v>61.92</v>
      </c>
      <c r="Q1917" s="7">
        <f t="shared" si="116"/>
        <v>243.64</v>
      </c>
      <c r="R1917" s="7">
        <f t="shared" si="117"/>
        <v>123.84</v>
      </c>
      <c r="S1917" s="7">
        <f t="shared" si="118"/>
        <v>119.79999999999998</v>
      </c>
      <c r="T1917" s="9">
        <f t="shared" si="119"/>
        <v>0.49170907896897059</v>
      </c>
      <c r="U1917" s="10">
        <f>YEAR(SalesDataTable[[#This Row],[Order Date]])</f>
        <v>2026</v>
      </c>
      <c r="V1917" s="9" t="str">
        <f>"Q"&amp;ROUNDUP(MONTH(SalesDataTable[[#This Row],[Order Date]])/3,0)</f>
        <v>Q3</v>
      </c>
      <c r="W1917" s="6">
        <f>MONTH(SalesDataTable[[#This Row],[Order Date]])</f>
        <v>9</v>
      </c>
      <c r="X1917" s="9" t="str">
        <f>TEXT(SalesDataTable[[#This Row],[Order Date]],"mmm")</f>
        <v>Sep</v>
      </c>
    </row>
    <row r="1918" spans="1:24" ht="15.5">
      <c r="A1918" s="3">
        <v>2102</v>
      </c>
      <c r="B1918" s="4">
        <v>46283</v>
      </c>
      <c r="C1918" s="12">
        <f>YEAR(SalesDataTable[[#This Row],[Order Date]])</f>
        <v>2026</v>
      </c>
      <c r="D1918" s="15" t="str">
        <f>"Q"&amp;ROUNDUP(MONTH(SalesDataTable[[#This Row],[Order Date]])/3,0)</f>
        <v>Q3</v>
      </c>
      <c r="E1918" s="12">
        <f>MONTH(SalesDataTable[[#This Row],[Order Date]])</f>
        <v>9</v>
      </c>
      <c r="F1918" s="12" t="str">
        <f>TEXT(SalesDataTable[[#This Row],[Order Date]], "mmm")</f>
        <v>Sep</v>
      </c>
      <c r="G1918" s="5" t="s">
        <v>0</v>
      </c>
      <c r="H1918" s="5" t="s">
        <v>50</v>
      </c>
      <c r="I1918" s="5" t="s">
        <v>19</v>
      </c>
      <c r="J1918" s="5" t="s">
        <v>3</v>
      </c>
      <c r="K1918" s="5" t="s">
        <v>4</v>
      </c>
      <c r="L1918" s="5" t="s">
        <v>22</v>
      </c>
      <c r="M1918" s="6">
        <v>1</v>
      </c>
      <c r="N1918" s="7">
        <v>50.02</v>
      </c>
      <c r="O1918" s="8">
        <v>0.1</v>
      </c>
      <c r="P1918" s="7">
        <v>22.47</v>
      </c>
      <c r="Q1918" s="7">
        <f t="shared" si="116"/>
        <v>45.018000000000001</v>
      </c>
      <c r="R1918" s="7">
        <f t="shared" si="117"/>
        <v>22.47</v>
      </c>
      <c r="S1918" s="7">
        <f t="shared" si="118"/>
        <v>22.548000000000002</v>
      </c>
      <c r="T1918" s="9">
        <f t="shared" si="119"/>
        <v>0.50086632013861121</v>
      </c>
      <c r="U1918" s="10">
        <f>YEAR(SalesDataTable[[#This Row],[Order Date]])</f>
        <v>2026</v>
      </c>
      <c r="V1918" s="9" t="str">
        <f>"Q"&amp;ROUNDUP(MONTH(SalesDataTable[[#This Row],[Order Date]])/3,0)</f>
        <v>Q3</v>
      </c>
      <c r="W1918" s="6">
        <f>MONTH(SalesDataTable[[#This Row],[Order Date]])</f>
        <v>9</v>
      </c>
      <c r="X1918" s="9" t="str">
        <f>TEXT(SalesDataTable[[#This Row],[Order Date]],"mmm")</f>
        <v>Sep</v>
      </c>
    </row>
    <row r="1919" spans="1:24" ht="15.5">
      <c r="A1919" s="3">
        <v>2452</v>
      </c>
      <c r="B1919" s="4">
        <v>46283</v>
      </c>
      <c r="C1919" s="12">
        <f>YEAR(SalesDataTable[[#This Row],[Order Date]])</f>
        <v>2026</v>
      </c>
      <c r="D1919" s="15" t="str">
        <f>"Q"&amp;ROUNDUP(MONTH(SalesDataTable[[#This Row],[Order Date]])/3,0)</f>
        <v>Q3</v>
      </c>
      <c r="E1919" s="12">
        <f>MONTH(SalesDataTable[[#This Row],[Order Date]])</f>
        <v>9</v>
      </c>
      <c r="F1919" s="12" t="str">
        <f>TEXT(SalesDataTable[[#This Row],[Order Date]], "mmm")</f>
        <v>Sep</v>
      </c>
      <c r="G1919" s="5" t="s">
        <v>11</v>
      </c>
      <c r="H1919" s="5" t="s">
        <v>25</v>
      </c>
      <c r="I1919" s="5" t="s">
        <v>2</v>
      </c>
      <c r="J1919" s="5" t="s">
        <v>13</v>
      </c>
      <c r="K1919" s="5" t="s">
        <v>34</v>
      </c>
      <c r="L1919" s="5" t="s">
        <v>45</v>
      </c>
      <c r="M1919" s="6">
        <v>1</v>
      </c>
      <c r="N1919" s="7">
        <v>50.17</v>
      </c>
      <c r="O1919" s="8">
        <v>0.1</v>
      </c>
      <c r="P1919" s="7">
        <v>21.99</v>
      </c>
      <c r="Q1919" s="7">
        <f t="shared" si="116"/>
        <v>45.153000000000006</v>
      </c>
      <c r="R1919" s="7">
        <f t="shared" si="117"/>
        <v>21.99</v>
      </c>
      <c r="S1919" s="7">
        <f t="shared" si="118"/>
        <v>23.163000000000007</v>
      </c>
      <c r="T1919" s="9">
        <f t="shared" si="119"/>
        <v>0.51298917015480705</v>
      </c>
      <c r="U1919" s="10">
        <f>YEAR(SalesDataTable[[#This Row],[Order Date]])</f>
        <v>2026</v>
      </c>
      <c r="V1919" s="9" t="str">
        <f>"Q"&amp;ROUNDUP(MONTH(SalesDataTable[[#This Row],[Order Date]])/3,0)</f>
        <v>Q3</v>
      </c>
      <c r="W1919" s="6">
        <f>MONTH(SalesDataTable[[#This Row],[Order Date]])</f>
        <v>9</v>
      </c>
      <c r="X1919" s="9" t="str">
        <f>TEXT(SalesDataTable[[#This Row],[Order Date]],"mmm")</f>
        <v>Sep</v>
      </c>
    </row>
    <row r="1920" spans="1:24" ht="15.5">
      <c r="A1920" s="3">
        <v>2761</v>
      </c>
      <c r="B1920" s="4">
        <v>46283</v>
      </c>
      <c r="C1920" s="12">
        <f>YEAR(SalesDataTable[[#This Row],[Order Date]])</f>
        <v>2026</v>
      </c>
      <c r="D1920" s="15" t="str">
        <f>"Q"&amp;ROUNDUP(MONTH(SalesDataTable[[#This Row],[Order Date]])/3,0)</f>
        <v>Q3</v>
      </c>
      <c r="E1920" s="12">
        <f>MONTH(SalesDataTable[[#This Row],[Order Date]])</f>
        <v>9</v>
      </c>
      <c r="F1920" s="12" t="str">
        <f>TEXT(SalesDataTable[[#This Row],[Order Date]], "mmm")</f>
        <v>Sep</v>
      </c>
      <c r="G1920" s="5" t="s">
        <v>0</v>
      </c>
      <c r="H1920" s="5" t="s">
        <v>50</v>
      </c>
      <c r="I1920" s="5" t="s">
        <v>8</v>
      </c>
      <c r="J1920" s="5" t="s">
        <v>16</v>
      </c>
      <c r="K1920" s="5" t="s">
        <v>23</v>
      </c>
      <c r="L1920" s="5" t="s">
        <v>51</v>
      </c>
      <c r="M1920" s="6">
        <v>5</v>
      </c>
      <c r="N1920" s="7">
        <v>124.51</v>
      </c>
      <c r="O1920" s="8">
        <v>0.1</v>
      </c>
      <c r="P1920" s="7">
        <v>60.29</v>
      </c>
      <c r="Q1920" s="7">
        <f t="shared" si="116"/>
        <v>560.29500000000007</v>
      </c>
      <c r="R1920" s="7">
        <f t="shared" si="117"/>
        <v>301.45</v>
      </c>
      <c r="S1920" s="7">
        <f t="shared" si="118"/>
        <v>258.84500000000008</v>
      </c>
      <c r="T1920" s="9">
        <f t="shared" si="119"/>
        <v>0.46197984990049895</v>
      </c>
      <c r="U1920" s="10">
        <f>YEAR(SalesDataTable[[#This Row],[Order Date]])</f>
        <v>2026</v>
      </c>
      <c r="V1920" s="9" t="str">
        <f>"Q"&amp;ROUNDUP(MONTH(SalesDataTable[[#This Row],[Order Date]])/3,0)</f>
        <v>Q3</v>
      </c>
      <c r="W1920" s="6">
        <f>MONTH(SalesDataTable[[#This Row],[Order Date]])</f>
        <v>9</v>
      </c>
      <c r="X1920" s="9" t="str">
        <f>TEXT(SalesDataTable[[#This Row],[Order Date]],"mmm")</f>
        <v>Sep</v>
      </c>
    </row>
    <row r="1921" spans="1:24" ht="15.5">
      <c r="A1921" s="3">
        <v>3993</v>
      </c>
      <c r="B1921" s="4">
        <v>46283</v>
      </c>
      <c r="C1921" s="12">
        <f>YEAR(SalesDataTable[[#This Row],[Order Date]])</f>
        <v>2026</v>
      </c>
      <c r="D1921" s="15" t="str">
        <f>"Q"&amp;ROUNDUP(MONTH(SalesDataTable[[#This Row],[Order Date]])/3,0)</f>
        <v>Q3</v>
      </c>
      <c r="E1921" s="12">
        <f>MONTH(SalesDataTable[[#This Row],[Order Date]])</f>
        <v>9</v>
      </c>
      <c r="F1921" s="12" t="str">
        <f>TEXT(SalesDataTable[[#This Row],[Order Date]], "mmm")</f>
        <v>Sep</v>
      </c>
      <c r="G1921" s="5" t="s">
        <v>6</v>
      </c>
      <c r="H1921" s="5" t="s">
        <v>43</v>
      </c>
      <c r="I1921" s="5" t="s">
        <v>28</v>
      </c>
      <c r="J1921" s="5" t="s">
        <v>3</v>
      </c>
      <c r="K1921" s="5" t="s">
        <v>9</v>
      </c>
      <c r="L1921" s="5" t="s">
        <v>37</v>
      </c>
      <c r="M1921" s="6">
        <v>1</v>
      </c>
      <c r="N1921" s="7">
        <v>153.68</v>
      </c>
      <c r="O1921" s="8">
        <v>0.05</v>
      </c>
      <c r="P1921" s="7">
        <v>77.42</v>
      </c>
      <c r="Q1921" s="7">
        <f t="shared" si="116"/>
        <v>145.99600000000001</v>
      </c>
      <c r="R1921" s="7">
        <f t="shared" si="117"/>
        <v>77.42</v>
      </c>
      <c r="S1921" s="7">
        <f t="shared" si="118"/>
        <v>68.576000000000008</v>
      </c>
      <c r="T1921" s="9">
        <f t="shared" si="119"/>
        <v>0.46971149894517661</v>
      </c>
      <c r="U1921" s="10">
        <f>YEAR(SalesDataTable[[#This Row],[Order Date]])</f>
        <v>2026</v>
      </c>
      <c r="V1921" s="9" t="str">
        <f>"Q"&amp;ROUNDUP(MONTH(SalesDataTable[[#This Row],[Order Date]])/3,0)</f>
        <v>Q3</v>
      </c>
      <c r="W1921" s="6">
        <f>MONTH(SalesDataTable[[#This Row],[Order Date]])</f>
        <v>9</v>
      </c>
      <c r="X1921" s="9" t="str">
        <f>TEXT(SalesDataTable[[#This Row],[Order Date]],"mmm")</f>
        <v>Sep</v>
      </c>
    </row>
    <row r="1922" spans="1:24" ht="15.5">
      <c r="A1922" s="3">
        <v>4343</v>
      </c>
      <c r="B1922" s="4">
        <v>46283</v>
      </c>
      <c r="C1922" s="12">
        <f>YEAR(SalesDataTable[[#This Row],[Order Date]])</f>
        <v>2026</v>
      </c>
      <c r="D1922" s="15" t="str">
        <f>"Q"&amp;ROUNDUP(MONTH(SalesDataTable[[#This Row],[Order Date]])/3,0)</f>
        <v>Q3</v>
      </c>
      <c r="E1922" s="12">
        <f>MONTH(SalesDataTable[[#This Row],[Order Date]])</f>
        <v>9</v>
      </c>
      <c r="F1922" s="12" t="str">
        <f>TEXT(SalesDataTable[[#This Row],[Order Date]], "mmm")</f>
        <v>Sep</v>
      </c>
      <c r="G1922" s="5" t="s">
        <v>6</v>
      </c>
      <c r="H1922" s="5" t="s">
        <v>43</v>
      </c>
      <c r="I1922" s="5" t="s">
        <v>28</v>
      </c>
      <c r="J1922" s="5" t="s">
        <v>13</v>
      </c>
      <c r="K1922" s="5" t="s">
        <v>23</v>
      </c>
      <c r="L1922" s="5" t="s">
        <v>51</v>
      </c>
      <c r="M1922" s="6">
        <v>2</v>
      </c>
      <c r="N1922" s="7">
        <v>121.37</v>
      </c>
      <c r="O1922" s="8">
        <v>0.05</v>
      </c>
      <c r="P1922" s="7">
        <v>60.13</v>
      </c>
      <c r="Q1922" s="7">
        <f t="shared" ref="Q1922:Q1985" si="120">M1922*N1922*(1-O1922)</f>
        <v>230.60300000000001</v>
      </c>
      <c r="R1922" s="7">
        <f t="shared" ref="R1922:R1985" si="121">M1922*P1922</f>
        <v>120.26</v>
      </c>
      <c r="S1922" s="7">
        <f t="shared" ref="S1922:S1985" si="122">Q1922-R1922</f>
        <v>110.343</v>
      </c>
      <c r="T1922" s="9">
        <f t="shared" ref="T1922:T1985" si="123">IFERROR(S1922/Q1922,0)</f>
        <v>0.47849767782726155</v>
      </c>
      <c r="U1922" s="10">
        <f>YEAR(SalesDataTable[[#This Row],[Order Date]])</f>
        <v>2026</v>
      </c>
      <c r="V1922" s="9" t="str">
        <f>"Q"&amp;ROUNDUP(MONTH(SalesDataTable[[#This Row],[Order Date]])/3,0)</f>
        <v>Q3</v>
      </c>
      <c r="W1922" s="6">
        <f>MONTH(SalesDataTable[[#This Row],[Order Date]])</f>
        <v>9</v>
      </c>
      <c r="X1922" s="9" t="str">
        <f>TEXT(SalesDataTable[[#This Row],[Order Date]],"mmm")</f>
        <v>Sep</v>
      </c>
    </row>
    <row r="1923" spans="1:24" ht="15.5">
      <c r="A1923" s="3">
        <v>4429</v>
      </c>
      <c r="B1923" s="4">
        <v>46283</v>
      </c>
      <c r="C1923" s="12">
        <f>YEAR(SalesDataTable[[#This Row],[Order Date]])</f>
        <v>2026</v>
      </c>
      <c r="D1923" s="15" t="str">
        <f>"Q"&amp;ROUNDUP(MONTH(SalesDataTable[[#This Row],[Order Date]])/3,0)</f>
        <v>Q3</v>
      </c>
      <c r="E1923" s="12">
        <f>MONTH(SalesDataTable[[#This Row],[Order Date]])</f>
        <v>9</v>
      </c>
      <c r="F1923" s="12" t="str">
        <f>TEXT(SalesDataTable[[#This Row],[Order Date]], "mmm")</f>
        <v>Sep</v>
      </c>
      <c r="G1923" s="5" t="s">
        <v>0</v>
      </c>
      <c r="H1923" s="5" t="s">
        <v>50</v>
      </c>
      <c r="I1923" s="5" t="s">
        <v>2</v>
      </c>
      <c r="J1923" s="5" t="s">
        <v>16</v>
      </c>
      <c r="K1923" s="5" t="s">
        <v>9</v>
      </c>
      <c r="L1923" s="5" t="s">
        <v>17</v>
      </c>
      <c r="M1923" s="6">
        <v>2</v>
      </c>
      <c r="N1923" s="7">
        <v>145.1</v>
      </c>
      <c r="O1923" s="8">
        <v>0.1</v>
      </c>
      <c r="P1923" s="7">
        <v>77.62</v>
      </c>
      <c r="Q1923" s="7">
        <f t="shared" si="120"/>
        <v>261.18</v>
      </c>
      <c r="R1923" s="7">
        <f t="shared" si="121"/>
        <v>155.24</v>
      </c>
      <c r="S1923" s="7">
        <f t="shared" si="122"/>
        <v>105.94</v>
      </c>
      <c r="T1923" s="9">
        <f t="shared" si="123"/>
        <v>0.40562064476606169</v>
      </c>
      <c r="U1923" s="10">
        <f>YEAR(SalesDataTable[[#This Row],[Order Date]])</f>
        <v>2026</v>
      </c>
      <c r="V1923" s="9" t="str">
        <f>"Q"&amp;ROUNDUP(MONTH(SalesDataTable[[#This Row],[Order Date]])/3,0)</f>
        <v>Q3</v>
      </c>
      <c r="W1923" s="6">
        <f>MONTH(SalesDataTable[[#This Row],[Order Date]])</f>
        <v>9</v>
      </c>
      <c r="X1923" s="9" t="str">
        <f>TEXT(SalesDataTable[[#This Row],[Order Date]],"mmm")</f>
        <v>Sep</v>
      </c>
    </row>
    <row r="1924" spans="1:24" ht="15.5">
      <c r="A1924" s="3">
        <v>4824</v>
      </c>
      <c r="B1924" s="4">
        <v>46283</v>
      </c>
      <c r="C1924" s="12">
        <f>YEAR(SalesDataTable[[#This Row],[Order Date]])</f>
        <v>2026</v>
      </c>
      <c r="D1924" s="15" t="str">
        <f>"Q"&amp;ROUNDUP(MONTH(SalesDataTable[[#This Row],[Order Date]])/3,0)</f>
        <v>Q3</v>
      </c>
      <c r="E1924" s="12">
        <f>MONTH(SalesDataTable[[#This Row],[Order Date]])</f>
        <v>9</v>
      </c>
      <c r="F1924" s="12" t="str">
        <f>TEXT(SalesDataTable[[#This Row],[Order Date]], "mmm")</f>
        <v>Sep</v>
      </c>
      <c r="G1924" s="5" t="s">
        <v>20</v>
      </c>
      <c r="H1924" s="5" t="s">
        <v>33</v>
      </c>
      <c r="I1924" s="5" t="s">
        <v>2</v>
      </c>
      <c r="J1924" s="5" t="s">
        <v>3</v>
      </c>
      <c r="K1924" s="5" t="s">
        <v>34</v>
      </c>
      <c r="L1924" s="5" t="s">
        <v>42</v>
      </c>
      <c r="M1924" s="6">
        <v>1</v>
      </c>
      <c r="N1924" s="7">
        <v>36.729999999999997</v>
      </c>
      <c r="O1924" s="8">
        <v>0.05</v>
      </c>
      <c r="P1924" s="7">
        <v>14.11</v>
      </c>
      <c r="Q1924" s="7">
        <f t="shared" si="120"/>
        <v>34.893499999999996</v>
      </c>
      <c r="R1924" s="7">
        <f t="shared" si="121"/>
        <v>14.11</v>
      </c>
      <c r="S1924" s="7">
        <f t="shared" si="122"/>
        <v>20.783499999999997</v>
      </c>
      <c r="T1924" s="9">
        <f t="shared" si="123"/>
        <v>0.59562669265049362</v>
      </c>
      <c r="U1924" s="10">
        <f>YEAR(SalesDataTable[[#This Row],[Order Date]])</f>
        <v>2026</v>
      </c>
      <c r="V1924" s="9" t="str">
        <f>"Q"&amp;ROUNDUP(MONTH(SalesDataTable[[#This Row],[Order Date]])/3,0)</f>
        <v>Q3</v>
      </c>
      <c r="W1924" s="6">
        <f>MONTH(SalesDataTable[[#This Row],[Order Date]])</f>
        <v>9</v>
      </c>
      <c r="X1924" s="9" t="str">
        <f>TEXT(SalesDataTable[[#This Row],[Order Date]],"mmm")</f>
        <v>Sep</v>
      </c>
    </row>
    <row r="1925" spans="1:24" ht="15.5">
      <c r="A1925" s="3">
        <v>4881</v>
      </c>
      <c r="B1925" s="4">
        <v>46283</v>
      </c>
      <c r="C1925" s="12">
        <f>YEAR(SalesDataTable[[#This Row],[Order Date]])</f>
        <v>2026</v>
      </c>
      <c r="D1925" s="15" t="str">
        <f>"Q"&amp;ROUNDUP(MONTH(SalesDataTable[[#This Row],[Order Date]])/3,0)</f>
        <v>Q3</v>
      </c>
      <c r="E1925" s="12">
        <f>MONTH(SalesDataTable[[#This Row],[Order Date]])</f>
        <v>9</v>
      </c>
      <c r="F1925" s="12" t="str">
        <f>TEXT(SalesDataTable[[#This Row],[Order Date]], "mmm")</f>
        <v>Sep</v>
      </c>
      <c r="G1925" s="5" t="s">
        <v>11</v>
      </c>
      <c r="H1925" s="5" t="s">
        <v>12</v>
      </c>
      <c r="I1925" s="5" t="s">
        <v>2</v>
      </c>
      <c r="J1925" s="5" t="s">
        <v>16</v>
      </c>
      <c r="K1925" s="5" t="s">
        <v>14</v>
      </c>
      <c r="L1925" s="5" t="s">
        <v>44</v>
      </c>
      <c r="M1925" s="6">
        <v>4</v>
      </c>
      <c r="N1925" s="7">
        <v>134.15</v>
      </c>
      <c r="O1925" s="8">
        <v>0.05</v>
      </c>
      <c r="P1925" s="7">
        <v>65.58</v>
      </c>
      <c r="Q1925" s="7">
        <f t="shared" si="120"/>
        <v>509.77</v>
      </c>
      <c r="R1925" s="7">
        <f t="shared" si="121"/>
        <v>262.32</v>
      </c>
      <c r="S1925" s="7">
        <f t="shared" si="122"/>
        <v>247.45</v>
      </c>
      <c r="T1925" s="9">
        <f t="shared" si="123"/>
        <v>0.48541499107440611</v>
      </c>
      <c r="U1925" s="10">
        <f>YEAR(SalesDataTable[[#This Row],[Order Date]])</f>
        <v>2026</v>
      </c>
      <c r="V1925" s="9" t="str">
        <f>"Q"&amp;ROUNDUP(MONTH(SalesDataTable[[#This Row],[Order Date]])/3,0)</f>
        <v>Q3</v>
      </c>
      <c r="W1925" s="6">
        <f>MONTH(SalesDataTable[[#This Row],[Order Date]])</f>
        <v>9</v>
      </c>
      <c r="X1925" s="9" t="str">
        <f>TEXT(SalesDataTable[[#This Row],[Order Date]],"mmm")</f>
        <v>Sep</v>
      </c>
    </row>
    <row r="1926" spans="1:24" ht="15.5">
      <c r="A1926" s="3">
        <v>5138</v>
      </c>
      <c r="B1926" s="4">
        <v>46283</v>
      </c>
      <c r="C1926" s="12">
        <f>YEAR(SalesDataTable[[#This Row],[Order Date]])</f>
        <v>2026</v>
      </c>
      <c r="D1926" s="15" t="str">
        <f>"Q"&amp;ROUNDUP(MONTH(SalesDataTable[[#This Row],[Order Date]])/3,0)</f>
        <v>Q3</v>
      </c>
      <c r="E1926" s="12">
        <f>MONTH(SalesDataTable[[#This Row],[Order Date]])</f>
        <v>9</v>
      </c>
      <c r="F1926" s="12" t="str">
        <f>TEXT(SalesDataTable[[#This Row],[Order Date]], "mmm")</f>
        <v>Sep</v>
      </c>
      <c r="G1926" s="5" t="s">
        <v>0</v>
      </c>
      <c r="H1926" s="5" t="s">
        <v>1</v>
      </c>
      <c r="I1926" s="5" t="s">
        <v>8</v>
      </c>
      <c r="J1926" s="5" t="s">
        <v>16</v>
      </c>
      <c r="K1926" s="5" t="s">
        <v>9</v>
      </c>
      <c r="L1926" s="5" t="s">
        <v>10</v>
      </c>
      <c r="M1926" s="6">
        <v>8</v>
      </c>
      <c r="N1926" s="7">
        <v>94.21</v>
      </c>
      <c r="O1926" s="8">
        <v>0.1</v>
      </c>
      <c r="P1926" s="7">
        <v>45.05</v>
      </c>
      <c r="Q1926" s="7">
        <f t="shared" si="120"/>
        <v>678.31200000000001</v>
      </c>
      <c r="R1926" s="7">
        <f t="shared" si="121"/>
        <v>360.4</v>
      </c>
      <c r="S1926" s="7">
        <f t="shared" si="122"/>
        <v>317.91200000000003</v>
      </c>
      <c r="T1926" s="9">
        <f t="shared" si="123"/>
        <v>0.46868107891353833</v>
      </c>
      <c r="U1926" s="10">
        <f>YEAR(SalesDataTable[[#This Row],[Order Date]])</f>
        <v>2026</v>
      </c>
      <c r="V1926" s="9" t="str">
        <f>"Q"&amp;ROUNDUP(MONTH(SalesDataTable[[#This Row],[Order Date]])/3,0)</f>
        <v>Q3</v>
      </c>
      <c r="W1926" s="6">
        <f>MONTH(SalesDataTable[[#This Row],[Order Date]])</f>
        <v>9</v>
      </c>
      <c r="X1926" s="9" t="str">
        <f>TEXT(SalesDataTable[[#This Row],[Order Date]],"mmm")</f>
        <v>Sep</v>
      </c>
    </row>
    <row r="1927" spans="1:24" ht="15.5">
      <c r="A1927" s="3">
        <v>1214</v>
      </c>
      <c r="B1927" s="4">
        <v>46284</v>
      </c>
      <c r="C1927" s="12">
        <f>YEAR(SalesDataTable[[#This Row],[Order Date]])</f>
        <v>2026</v>
      </c>
      <c r="D1927" s="15" t="str">
        <f>"Q"&amp;ROUNDUP(MONTH(SalesDataTable[[#This Row],[Order Date]])/3,0)</f>
        <v>Q3</v>
      </c>
      <c r="E1927" s="12">
        <f>MONTH(SalesDataTable[[#This Row],[Order Date]])</f>
        <v>9</v>
      </c>
      <c r="F1927" s="12" t="str">
        <f>TEXT(SalesDataTable[[#This Row],[Order Date]], "mmm")</f>
        <v>Sep</v>
      </c>
      <c r="G1927" s="5" t="s">
        <v>0</v>
      </c>
      <c r="H1927" s="5" t="s">
        <v>50</v>
      </c>
      <c r="I1927" s="5" t="s">
        <v>19</v>
      </c>
      <c r="J1927" s="5" t="s">
        <v>3</v>
      </c>
      <c r="K1927" s="5" t="s">
        <v>23</v>
      </c>
      <c r="L1927" s="5" t="s">
        <v>29</v>
      </c>
      <c r="M1927" s="6">
        <v>1</v>
      </c>
      <c r="N1927" s="7">
        <v>198.29</v>
      </c>
      <c r="O1927" s="8">
        <v>0.05</v>
      </c>
      <c r="P1927" s="7">
        <v>106.24</v>
      </c>
      <c r="Q1927" s="7">
        <f t="shared" si="120"/>
        <v>188.37549999999999</v>
      </c>
      <c r="R1927" s="7">
        <f t="shared" si="121"/>
        <v>106.24</v>
      </c>
      <c r="S1927" s="7">
        <f t="shared" si="122"/>
        <v>82.135499999999993</v>
      </c>
      <c r="T1927" s="9">
        <f t="shared" si="123"/>
        <v>0.436020076920831</v>
      </c>
      <c r="U1927" s="10">
        <f>YEAR(SalesDataTable[[#This Row],[Order Date]])</f>
        <v>2026</v>
      </c>
      <c r="V1927" s="9" t="str">
        <f>"Q"&amp;ROUNDUP(MONTH(SalesDataTable[[#This Row],[Order Date]])/3,0)</f>
        <v>Q3</v>
      </c>
      <c r="W1927" s="6">
        <f>MONTH(SalesDataTable[[#This Row],[Order Date]])</f>
        <v>9</v>
      </c>
      <c r="X1927" s="9" t="str">
        <f>TEXT(SalesDataTable[[#This Row],[Order Date]],"mmm")</f>
        <v>Sep</v>
      </c>
    </row>
    <row r="1928" spans="1:24" ht="15.5">
      <c r="A1928" s="3">
        <v>1346</v>
      </c>
      <c r="B1928" s="4">
        <v>46284</v>
      </c>
      <c r="C1928" s="12">
        <f>YEAR(SalesDataTable[[#This Row],[Order Date]])</f>
        <v>2026</v>
      </c>
      <c r="D1928" s="15" t="str">
        <f>"Q"&amp;ROUNDUP(MONTH(SalesDataTable[[#This Row],[Order Date]])/3,0)</f>
        <v>Q3</v>
      </c>
      <c r="E1928" s="12">
        <f>MONTH(SalesDataTable[[#This Row],[Order Date]])</f>
        <v>9</v>
      </c>
      <c r="F1928" s="12" t="str">
        <f>TEXT(SalesDataTable[[#This Row],[Order Date]], "mmm")</f>
        <v>Sep</v>
      </c>
      <c r="G1928" s="5" t="s">
        <v>6</v>
      </c>
      <c r="H1928" s="5" t="s">
        <v>49</v>
      </c>
      <c r="I1928" s="5" t="s">
        <v>28</v>
      </c>
      <c r="J1928" s="5" t="s">
        <v>3</v>
      </c>
      <c r="K1928" s="5" t="s">
        <v>14</v>
      </c>
      <c r="L1928" s="5" t="s">
        <v>48</v>
      </c>
      <c r="M1928" s="6">
        <v>3</v>
      </c>
      <c r="N1928" s="7">
        <v>166.21</v>
      </c>
      <c r="O1928" s="8">
        <v>0.05</v>
      </c>
      <c r="P1928" s="7">
        <v>85.03</v>
      </c>
      <c r="Q1928" s="7">
        <f t="shared" si="120"/>
        <v>473.69849999999997</v>
      </c>
      <c r="R1928" s="7">
        <f t="shared" si="121"/>
        <v>255.09</v>
      </c>
      <c r="S1928" s="7">
        <f t="shared" si="122"/>
        <v>218.60849999999996</v>
      </c>
      <c r="T1928" s="9">
        <f t="shared" si="123"/>
        <v>0.4614929116304991</v>
      </c>
      <c r="U1928" s="10">
        <f>YEAR(SalesDataTable[[#This Row],[Order Date]])</f>
        <v>2026</v>
      </c>
      <c r="V1928" s="9" t="str">
        <f>"Q"&amp;ROUNDUP(MONTH(SalesDataTable[[#This Row],[Order Date]])/3,0)</f>
        <v>Q3</v>
      </c>
      <c r="W1928" s="6">
        <f>MONTH(SalesDataTable[[#This Row],[Order Date]])</f>
        <v>9</v>
      </c>
      <c r="X1928" s="9" t="str">
        <f>TEXT(SalesDataTable[[#This Row],[Order Date]],"mmm")</f>
        <v>Sep</v>
      </c>
    </row>
    <row r="1929" spans="1:24" ht="15.5">
      <c r="A1929" s="3">
        <v>1361</v>
      </c>
      <c r="B1929" s="4">
        <v>46284</v>
      </c>
      <c r="C1929" s="12">
        <f>YEAR(SalesDataTable[[#This Row],[Order Date]])</f>
        <v>2026</v>
      </c>
      <c r="D1929" s="15" t="str">
        <f>"Q"&amp;ROUNDUP(MONTH(SalesDataTable[[#This Row],[Order Date]])/3,0)</f>
        <v>Q3</v>
      </c>
      <c r="E1929" s="12">
        <f>MONTH(SalesDataTable[[#This Row],[Order Date]])</f>
        <v>9</v>
      </c>
      <c r="F1929" s="12" t="str">
        <f>TEXT(SalesDataTable[[#This Row],[Order Date]], "mmm")</f>
        <v>Sep</v>
      </c>
      <c r="G1929" s="5" t="s">
        <v>6</v>
      </c>
      <c r="H1929" s="5" t="s">
        <v>27</v>
      </c>
      <c r="I1929" s="5" t="s">
        <v>28</v>
      </c>
      <c r="J1929" s="5" t="s">
        <v>13</v>
      </c>
      <c r="K1929" s="5" t="s">
        <v>4</v>
      </c>
      <c r="L1929" s="5" t="s">
        <v>26</v>
      </c>
      <c r="M1929" s="6">
        <v>1</v>
      </c>
      <c r="N1929" s="7">
        <v>40.700000000000003</v>
      </c>
      <c r="O1929" s="8">
        <v>0.05</v>
      </c>
      <c r="P1929" s="7">
        <v>16.43</v>
      </c>
      <c r="Q1929" s="7">
        <f t="shared" si="120"/>
        <v>38.664999999999999</v>
      </c>
      <c r="R1929" s="7">
        <f t="shared" si="121"/>
        <v>16.43</v>
      </c>
      <c r="S1929" s="7">
        <f t="shared" si="122"/>
        <v>22.234999999999999</v>
      </c>
      <c r="T1929" s="9">
        <f t="shared" si="123"/>
        <v>0.57506789085736454</v>
      </c>
      <c r="U1929" s="10">
        <f>YEAR(SalesDataTable[[#This Row],[Order Date]])</f>
        <v>2026</v>
      </c>
      <c r="V1929" s="9" t="str">
        <f>"Q"&amp;ROUNDUP(MONTH(SalesDataTable[[#This Row],[Order Date]])/3,0)</f>
        <v>Q3</v>
      </c>
      <c r="W1929" s="6">
        <f>MONTH(SalesDataTable[[#This Row],[Order Date]])</f>
        <v>9</v>
      </c>
      <c r="X1929" s="9" t="str">
        <f>TEXT(SalesDataTable[[#This Row],[Order Date]],"mmm")</f>
        <v>Sep</v>
      </c>
    </row>
    <row r="1930" spans="1:24" ht="15.5">
      <c r="A1930" s="3">
        <v>2728</v>
      </c>
      <c r="B1930" s="4">
        <v>46284</v>
      </c>
      <c r="C1930" s="12">
        <f>YEAR(SalesDataTable[[#This Row],[Order Date]])</f>
        <v>2026</v>
      </c>
      <c r="D1930" s="15" t="str">
        <f>"Q"&amp;ROUNDUP(MONTH(SalesDataTable[[#This Row],[Order Date]])/3,0)</f>
        <v>Q3</v>
      </c>
      <c r="E1930" s="12">
        <f>MONTH(SalesDataTable[[#This Row],[Order Date]])</f>
        <v>9</v>
      </c>
      <c r="F1930" s="12" t="str">
        <f>TEXT(SalesDataTable[[#This Row],[Order Date]], "mmm")</f>
        <v>Sep</v>
      </c>
      <c r="G1930" s="5" t="s">
        <v>0</v>
      </c>
      <c r="H1930" s="5" t="s">
        <v>50</v>
      </c>
      <c r="I1930" s="5" t="s">
        <v>2</v>
      </c>
      <c r="J1930" s="5" t="s">
        <v>13</v>
      </c>
      <c r="K1930" s="5" t="s">
        <v>9</v>
      </c>
      <c r="L1930" s="5" t="s">
        <v>37</v>
      </c>
      <c r="M1930" s="6">
        <v>3</v>
      </c>
      <c r="N1930" s="7">
        <v>153.5</v>
      </c>
      <c r="O1930" s="8">
        <v>0</v>
      </c>
      <c r="P1930" s="7">
        <v>80.819999999999993</v>
      </c>
      <c r="Q1930" s="7">
        <f t="shared" si="120"/>
        <v>460.5</v>
      </c>
      <c r="R1930" s="7">
        <f t="shared" si="121"/>
        <v>242.45999999999998</v>
      </c>
      <c r="S1930" s="7">
        <f t="shared" si="122"/>
        <v>218.04000000000002</v>
      </c>
      <c r="T1930" s="9">
        <f t="shared" si="123"/>
        <v>0.47348534201954401</v>
      </c>
      <c r="U1930" s="10">
        <f>YEAR(SalesDataTable[[#This Row],[Order Date]])</f>
        <v>2026</v>
      </c>
      <c r="V1930" s="9" t="str">
        <f>"Q"&amp;ROUNDUP(MONTH(SalesDataTable[[#This Row],[Order Date]])/3,0)</f>
        <v>Q3</v>
      </c>
      <c r="W1930" s="6">
        <f>MONTH(SalesDataTable[[#This Row],[Order Date]])</f>
        <v>9</v>
      </c>
      <c r="X1930" s="9" t="str">
        <f>TEXT(SalesDataTable[[#This Row],[Order Date]],"mmm")</f>
        <v>Sep</v>
      </c>
    </row>
    <row r="1931" spans="1:24" ht="15.5">
      <c r="A1931" s="3">
        <v>2788</v>
      </c>
      <c r="B1931" s="4">
        <v>46284</v>
      </c>
      <c r="C1931" s="12">
        <f>YEAR(SalesDataTable[[#This Row],[Order Date]])</f>
        <v>2026</v>
      </c>
      <c r="D1931" s="15" t="str">
        <f>"Q"&amp;ROUNDUP(MONTH(SalesDataTable[[#This Row],[Order Date]])/3,0)</f>
        <v>Q3</v>
      </c>
      <c r="E1931" s="12">
        <f>MONTH(SalesDataTable[[#This Row],[Order Date]])</f>
        <v>9</v>
      </c>
      <c r="F1931" s="12" t="str">
        <f>TEXT(SalesDataTable[[#This Row],[Order Date]], "mmm")</f>
        <v>Sep</v>
      </c>
      <c r="G1931" s="5" t="s">
        <v>6</v>
      </c>
      <c r="H1931" s="5" t="s">
        <v>43</v>
      </c>
      <c r="I1931" s="5" t="s">
        <v>28</v>
      </c>
      <c r="J1931" s="5" t="s">
        <v>13</v>
      </c>
      <c r="K1931" s="5" t="s">
        <v>9</v>
      </c>
      <c r="L1931" s="5" t="s">
        <v>46</v>
      </c>
      <c r="M1931" s="6">
        <v>1</v>
      </c>
      <c r="N1931" s="7">
        <v>70.430000000000007</v>
      </c>
      <c r="O1931" s="8">
        <v>0</v>
      </c>
      <c r="P1931" s="7">
        <v>31.51</v>
      </c>
      <c r="Q1931" s="7">
        <f t="shared" si="120"/>
        <v>70.430000000000007</v>
      </c>
      <c r="R1931" s="7">
        <f t="shared" si="121"/>
        <v>31.51</v>
      </c>
      <c r="S1931" s="7">
        <f t="shared" si="122"/>
        <v>38.92</v>
      </c>
      <c r="T1931" s="9">
        <f t="shared" si="123"/>
        <v>0.55260542382507449</v>
      </c>
      <c r="U1931" s="10">
        <f>YEAR(SalesDataTable[[#This Row],[Order Date]])</f>
        <v>2026</v>
      </c>
      <c r="V1931" s="9" t="str">
        <f>"Q"&amp;ROUNDUP(MONTH(SalesDataTable[[#This Row],[Order Date]])/3,0)</f>
        <v>Q3</v>
      </c>
      <c r="W1931" s="6">
        <f>MONTH(SalesDataTable[[#This Row],[Order Date]])</f>
        <v>9</v>
      </c>
      <c r="X1931" s="9" t="str">
        <f>TEXT(SalesDataTable[[#This Row],[Order Date]],"mmm")</f>
        <v>Sep</v>
      </c>
    </row>
    <row r="1932" spans="1:24" ht="15.5">
      <c r="A1932" s="3">
        <v>2932</v>
      </c>
      <c r="B1932" s="4">
        <v>46284</v>
      </c>
      <c r="C1932" s="12">
        <f>YEAR(SalesDataTable[[#This Row],[Order Date]])</f>
        <v>2026</v>
      </c>
      <c r="D1932" s="15" t="str">
        <f>"Q"&amp;ROUNDUP(MONTH(SalesDataTable[[#This Row],[Order Date]])/3,0)</f>
        <v>Q3</v>
      </c>
      <c r="E1932" s="12">
        <f>MONTH(SalesDataTable[[#This Row],[Order Date]])</f>
        <v>9</v>
      </c>
      <c r="F1932" s="12" t="str">
        <f>TEXT(SalesDataTable[[#This Row],[Order Date]], "mmm")</f>
        <v>Sep</v>
      </c>
      <c r="G1932" s="5" t="s">
        <v>0</v>
      </c>
      <c r="H1932" s="5" t="s">
        <v>50</v>
      </c>
      <c r="I1932" s="5" t="s">
        <v>19</v>
      </c>
      <c r="J1932" s="5" t="s">
        <v>16</v>
      </c>
      <c r="K1932" s="5" t="s">
        <v>4</v>
      </c>
      <c r="L1932" s="5" t="s">
        <v>22</v>
      </c>
      <c r="M1932" s="6">
        <v>4</v>
      </c>
      <c r="N1932" s="7">
        <v>49.93</v>
      </c>
      <c r="O1932" s="8">
        <v>0</v>
      </c>
      <c r="P1932" s="7">
        <v>22.99</v>
      </c>
      <c r="Q1932" s="7">
        <f t="shared" si="120"/>
        <v>199.72</v>
      </c>
      <c r="R1932" s="7">
        <f t="shared" si="121"/>
        <v>91.96</v>
      </c>
      <c r="S1932" s="7">
        <f t="shared" si="122"/>
        <v>107.76</v>
      </c>
      <c r="T1932" s="9">
        <f t="shared" si="123"/>
        <v>0.53955537752853999</v>
      </c>
      <c r="U1932" s="10">
        <f>YEAR(SalesDataTable[[#This Row],[Order Date]])</f>
        <v>2026</v>
      </c>
      <c r="V1932" s="9" t="str">
        <f>"Q"&amp;ROUNDUP(MONTH(SalesDataTable[[#This Row],[Order Date]])/3,0)</f>
        <v>Q3</v>
      </c>
      <c r="W1932" s="6">
        <f>MONTH(SalesDataTable[[#This Row],[Order Date]])</f>
        <v>9</v>
      </c>
      <c r="X1932" s="9" t="str">
        <f>TEXT(SalesDataTable[[#This Row],[Order Date]],"mmm")</f>
        <v>Sep</v>
      </c>
    </row>
    <row r="1933" spans="1:24" ht="15.5">
      <c r="A1933" s="3">
        <v>3399</v>
      </c>
      <c r="B1933" s="4">
        <v>46284</v>
      </c>
      <c r="C1933" s="12">
        <f>YEAR(SalesDataTable[[#This Row],[Order Date]])</f>
        <v>2026</v>
      </c>
      <c r="D1933" s="15" t="str">
        <f>"Q"&amp;ROUNDUP(MONTH(SalesDataTable[[#This Row],[Order Date]])/3,0)</f>
        <v>Q3</v>
      </c>
      <c r="E1933" s="12">
        <f>MONTH(SalesDataTable[[#This Row],[Order Date]])</f>
        <v>9</v>
      </c>
      <c r="F1933" s="12" t="str">
        <f>TEXT(SalesDataTable[[#This Row],[Order Date]], "mmm")</f>
        <v>Sep</v>
      </c>
      <c r="G1933" s="5" t="s">
        <v>6</v>
      </c>
      <c r="H1933" s="5" t="s">
        <v>43</v>
      </c>
      <c r="I1933" s="5" t="s">
        <v>19</v>
      </c>
      <c r="J1933" s="5" t="s">
        <v>3</v>
      </c>
      <c r="K1933" s="5" t="s">
        <v>4</v>
      </c>
      <c r="L1933" s="5" t="s">
        <v>22</v>
      </c>
      <c r="M1933" s="6">
        <v>1</v>
      </c>
      <c r="N1933" s="7">
        <v>50.18</v>
      </c>
      <c r="O1933" s="8">
        <v>0</v>
      </c>
      <c r="P1933" s="7">
        <v>22.92</v>
      </c>
      <c r="Q1933" s="7">
        <f t="shared" si="120"/>
        <v>50.18</v>
      </c>
      <c r="R1933" s="7">
        <f t="shared" si="121"/>
        <v>22.92</v>
      </c>
      <c r="S1933" s="7">
        <f t="shared" si="122"/>
        <v>27.259999999999998</v>
      </c>
      <c r="T1933" s="9">
        <f t="shared" si="123"/>
        <v>0.54324432044639293</v>
      </c>
      <c r="U1933" s="10">
        <f>YEAR(SalesDataTable[[#This Row],[Order Date]])</f>
        <v>2026</v>
      </c>
      <c r="V1933" s="9" t="str">
        <f>"Q"&amp;ROUNDUP(MONTH(SalesDataTable[[#This Row],[Order Date]])/3,0)</f>
        <v>Q3</v>
      </c>
      <c r="W1933" s="6">
        <f>MONTH(SalesDataTable[[#This Row],[Order Date]])</f>
        <v>9</v>
      </c>
      <c r="X1933" s="9" t="str">
        <f>TEXT(SalesDataTable[[#This Row],[Order Date]],"mmm")</f>
        <v>Sep</v>
      </c>
    </row>
    <row r="1934" spans="1:24" ht="15.5">
      <c r="A1934" s="3">
        <v>3588</v>
      </c>
      <c r="B1934" s="4">
        <v>46284</v>
      </c>
      <c r="C1934" s="12">
        <f>YEAR(SalesDataTable[[#This Row],[Order Date]])</f>
        <v>2026</v>
      </c>
      <c r="D1934" s="15" t="str">
        <f>"Q"&amp;ROUNDUP(MONTH(SalesDataTable[[#This Row],[Order Date]])/3,0)</f>
        <v>Q3</v>
      </c>
      <c r="E1934" s="12">
        <f>MONTH(SalesDataTable[[#This Row],[Order Date]])</f>
        <v>9</v>
      </c>
      <c r="F1934" s="12" t="str">
        <f>TEXT(SalesDataTable[[#This Row],[Order Date]], "mmm")</f>
        <v>Sep</v>
      </c>
      <c r="G1934" s="5" t="s">
        <v>20</v>
      </c>
      <c r="H1934" s="5" t="s">
        <v>47</v>
      </c>
      <c r="I1934" s="5" t="s">
        <v>19</v>
      </c>
      <c r="J1934" s="5" t="s">
        <v>13</v>
      </c>
      <c r="K1934" s="5" t="s">
        <v>14</v>
      </c>
      <c r="L1934" s="5" t="s">
        <v>48</v>
      </c>
      <c r="M1934" s="6">
        <v>2</v>
      </c>
      <c r="N1934" s="7">
        <v>164.01</v>
      </c>
      <c r="O1934" s="8">
        <v>0.15</v>
      </c>
      <c r="P1934" s="7">
        <v>87.14</v>
      </c>
      <c r="Q1934" s="7">
        <f t="shared" si="120"/>
        <v>278.81699999999995</v>
      </c>
      <c r="R1934" s="7">
        <f t="shared" si="121"/>
        <v>174.28</v>
      </c>
      <c r="S1934" s="7">
        <f t="shared" si="122"/>
        <v>104.53699999999995</v>
      </c>
      <c r="T1934" s="9">
        <f t="shared" si="123"/>
        <v>0.37493050997607741</v>
      </c>
      <c r="U1934" s="10">
        <f>YEAR(SalesDataTable[[#This Row],[Order Date]])</f>
        <v>2026</v>
      </c>
      <c r="V1934" s="9" t="str">
        <f>"Q"&amp;ROUNDUP(MONTH(SalesDataTable[[#This Row],[Order Date]])/3,0)</f>
        <v>Q3</v>
      </c>
      <c r="W1934" s="6">
        <f>MONTH(SalesDataTable[[#This Row],[Order Date]])</f>
        <v>9</v>
      </c>
      <c r="X1934" s="9" t="str">
        <f>TEXT(SalesDataTable[[#This Row],[Order Date]],"mmm")</f>
        <v>Sep</v>
      </c>
    </row>
    <row r="1935" spans="1:24" ht="15.5">
      <c r="A1935" s="3">
        <v>3603</v>
      </c>
      <c r="B1935" s="4">
        <v>46284</v>
      </c>
      <c r="C1935" s="12">
        <f>YEAR(SalesDataTable[[#This Row],[Order Date]])</f>
        <v>2026</v>
      </c>
      <c r="D1935" s="15" t="str">
        <f>"Q"&amp;ROUNDUP(MONTH(SalesDataTable[[#This Row],[Order Date]])/3,0)</f>
        <v>Q3</v>
      </c>
      <c r="E1935" s="12">
        <f>MONTH(SalesDataTable[[#This Row],[Order Date]])</f>
        <v>9</v>
      </c>
      <c r="F1935" s="12" t="str">
        <f>TEXT(SalesDataTable[[#This Row],[Order Date]], "mmm")</f>
        <v>Sep</v>
      </c>
      <c r="G1935" s="5" t="s">
        <v>6</v>
      </c>
      <c r="H1935" s="5" t="s">
        <v>49</v>
      </c>
      <c r="I1935" s="5" t="s">
        <v>28</v>
      </c>
      <c r="J1935" s="5" t="s">
        <v>3</v>
      </c>
      <c r="K1935" s="5" t="s">
        <v>4</v>
      </c>
      <c r="L1935" s="5" t="s">
        <v>5</v>
      </c>
      <c r="M1935" s="6">
        <v>2</v>
      </c>
      <c r="N1935" s="7">
        <v>83.77</v>
      </c>
      <c r="O1935" s="8">
        <v>0</v>
      </c>
      <c r="P1935" s="7">
        <v>43.32</v>
      </c>
      <c r="Q1935" s="7">
        <f t="shared" si="120"/>
        <v>167.54</v>
      </c>
      <c r="R1935" s="7">
        <f t="shared" si="121"/>
        <v>86.64</v>
      </c>
      <c r="S1935" s="7">
        <f t="shared" si="122"/>
        <v>80.899999999999991</v>
      </c>
      <c r="T1935" s="9">
        <f t="shared" si="123"/>
        <v>0.4828697624447893</v>
      </c>
      <c r="U1935" s="10">
        <f>YEAR(SalesDataTable[[#This Row],[Order Date]])</f>
        <v>2026</v>
      </c>
      <c r="V1935" s="9" t="str">
        <f>"Q"&amp;ROUNDUP(MONTH(SalesDataTable[[#This Row],[Order Date]])/3,0)</f>
        <v>Q3</v>
      </c>
      <c r="W1935" s="6">
        <f>MONTH(SalesDataTable[[#This Row],[Order Date]])</f>
        <v>9</v>
      </c>
      <c r="X1935" s="9" t="str">
        <f>TEXT(SalesDataTable[[#This Row],[Order Date]],"mmm")</f>
        <v>Sep</v>
      </c>
    </row>
    <row r="1936" spans="1:24" ht="15.5">
      <c r="A1936" s="3">
        <v>3845</v>
      </c>
      <c r="B1936" s="4">
        <v>46284</v>
      </c>
      <c r="C1936" s="12">
        <f>YEAR(SalesDataTable[[#This Row],[Order Date]])</f>
        <v>2026</v>
      </c>
      <c r="D1936" s="15" t="str">
        <f>"Q"&amp;ROUNDUP(MONTH(SalesDataTable[[#This Row],[Order Date]])/3,0)</f>
        <v>Q3</v>
      </c>
      <c r="E1936" s="12">
        <f>MONTH(SalesDataTable[[#This Row],[Order Date]])</f>
        <v>9</v>
      </c>
      <c r="F1936" s="12" t="str">
        <f>TEXT(SalesDataTable[[#This Row],[Order Date]], "mmm")</f>
        <v>Sep</v>
      </c>
      <c r="G1936" s="5" t="s">
        <v>20</v>
      </c>
      <c r="H1936" s="5" t="s">
        <v>33</v>
      </c>
      <c r="I1936" s="5" t="s">
        <v>2</v>
      </c>
      <c r="J1936" s="5" t="s">
        <v>13</v>
      </c>
      <c r="K1936" s="5" t="s">
        <v>23</v>
      </c>
      <c r="L1936" s="5" t="s">
        <v>40</v>
      </c>
      <c r="M1936" s="6">
        <v>1</v>
      </c>
      <c r="N1936" s="7">
        <v>81.84</v>
      </c>
      <c r="O1936" s="8">
        <v>0</v>
      </c>
      <c r="P1936" s="7">
        <v>38.5</v>
      </c>
      <c r="Q1936" s="7">
        <f t="shared" si="120"/>
        <v>81.84</v>
      </c>
      <c r="R1936" s="7">
        <f t="shared" si="121"/>
        <v>38.5</v>
      </c>
      <c r="S1936" s="7">
        <f t="shared" si="122"/>
        <v>43.34</v>
      </c>
      <c r="T1936" s="9">
        <f t="shared" si="123"/>
        <v>0.52956989247311825</v>
      </c>
      <c r="U1936" s="10">
        <f>YEAR(SalesDataTable[[#This Row],[Order Date]])</f>
        <v>2026</v>
      </c>
      <c r="V1936" s="9" t="str">
        <f>"Q"&amp;ROUNDUP(MONTH(SalesDataTable[[#This Row],[Order Date]])/3,0)</f>
        <v>Q3</v>
      </c>
      <c r="W1936" s="6">
        <f>MONTH(SalesDataTable[[#This Row],[Order Date]])</f>
        <v>9</v>
      </c>
      <c r="X1936" s="9" t="str">
        <f>TEXT(SalesDataTable[[#This Row],[Order Date]],"mmm")</f>
        <v>Sep</v>
      </c>
    </row>
    <row r="1937" spans="1:24" ht="15.5">
      <c r="A1937" s="3">
        <v>4191</v>
      </c>
      <c r="B1937" s="4">
        <v>46284</v>
      </c>
      <c r="C1937" s="12">
        <f>YEAR(SalesDataTable[[#This Row],[Order Date]])</f>
        <v>2026</v>
      </c>
      <c r="D1937" s="15" t="str">
        <f>"Q"&amp;ROUNDUP(MONTH(SalesDataTable[[#This Row],[Order Date]])/3,0)</f>
        <v>Q3</v>
      </c>
      <c r="E1937" s="12">
        <f>MONTH(SalesDataTable[[#This Row],[Order Date]])</f>
        <v>9</v>
      </c>
      <c r="F1937" s="12" t="str">
        <f>TEXT(SalesDataTable[[#This Row],[Order Date]], "mmm")</f>
        <v>Sep</v>
      </c>
      <c r="G1937" s="5" t="s">
        <v>11</v>
      </c>
      <c r="H1937" s="5" t="s">
        <v>25</v>
      </c>
      <c r="I1937" s="5" t="s">
        <v>28</v>
      </c>
      <c r="J1937" s="5" t="s">
        <v>3</v>
      </c>
      <c r="K1937" s="5" t="s">
        <v>34</v>
      </c>
      <c r="L1937" s="5" t="s">
        <v>35</v>
      </c>
      <c r="M1937" s="6">
        <v>1</v>
      </c>
      <c r="N1937" s="7">
        <v>40.32</v>
      </c>
      <c r="O1937" s="8">
        <v>0.15</v>
      </c>
      <c r="P1937" s="7">
        <v>14.39</v>
      </c>
      <c r="Q1937" s="7">
        <f t="shared" si="120"/>
        <v>34.271999999999998</v>
      </c>
      <c r="R1937" s="7">
        <f t="shared" si="121"/>
        <v>14.39</v>
      </c>
      <c r="S1937" s="7">
        <f t="shared" si="122"/>
        <v>19.881999999999998</v>
      </c>
      <c r="T1937" s="9">
        <f t="shared" si="123"/>
        <v>0.58012371615312786</v>
      </c>
      <c r="U1937" s="10">
        <f>YEAR(SalesDataTable[[#This Row],[Order Date]])</f>
        <v>2026</v>
      </c>
      <c r="V1937" s="9" t="str">
        <f>"Q"&amp;ROUNDUP(MONTH(SalesDataTable[[#This Row],[Order Date]])/3,0)</f>
        <v>Q3</v>
      </c>
      <c r="W1937" s="6">
        <f>MONTH(SalesDataTable[[#This Row],[Order Date]])</f>
        <v>9</v>
      </c>
      <c r="X1937" s="9" t="str">
        <f>TEXT(SalesDataTable[[#This Row],[Order Date]],"mmm")</f>
        <v>Sep</v>
      </c>
    </row>
    <row r="1938" spans="1:24" ht="15.5">
      <c r="A1938" s="3">
        <v>4269</v>
      </c>
      <c r="B1938" s="4">
        <v>46284</v>
      </c>
      <c r="C1938" s="12">
        <f>YEAR(SalesDataTable[[#This Row],[Order Date]])</f>
        <v>2026</v>
      </c>
      <c r="D1938" s="15" t="str">
        <f>"Q"&amp;ROUNDUP(MONTH(SalesDataTable[[#This Row],[Order Date]])/3,0)</f>
        <v>Q3</v>
      </c>
      <c r="E1938" s="12">
        <f>MONTH(SalesDataTable[[#This Row],[Order Date]])</f>
        <v>9</v>
      </c>
      <c r="F1938" s="12" t="str">
        <f>TEXT(SalesDataTable[[#This Row],[Order Date]], "mmm")</f>
        <v>Sep</v>
      </c>
      <c r="G1938" s="5" t="s">
        <v>11</v>
      </c>
      <c r="H1938" s="5" t="s">
        <v>52</v>
      </c>
      <c r="I1938" s="5" t="s">
        <v>8</v>
      </c>
      <c r="J1938" s="5" t="s">
        <v>16</v>
      </c>
      <c r="K1938" s="5" t="s">
        <v>9</v>
      </c>
      <c r="L1938" s="5" t="s">
        <v>37</v>
      </c>
      <c r="M1938" s="6">
        <v>4</v>
      </c>
      <c r="N1938" s="7">
        <v>155.84</v>
      </c>
      <c r="O1938" s="8">
        <v>0.05</v>
      </c>
      <c r="P1938" s="7">
        <v>80.790000000000006</v>
      </c>
      <c r="Q1938" s="7">
        <f t="shared" si="120"/>
        <v>592.19200000000001</v>
      </c>
      <c r="R1938" s="7">
        <f t="shared" si="121"/>
        <v>323.16000000000003</v>
      </c>
      <c r="S1938" s="7">
        <f t="shared" si="122"/>
        <v>269.03199999999998</v>
      </c>
      <c r="T1938" s="9">
        <f t="shared" si="123"/>
        <v>0.45429860585755966</v>
      </c>
      <c r="U1938" s="10">
        <f>YEAR(SalesDataTable[[#This Row],[Order Date]])</f>
        <v>2026</v>
      </c>
      <c r="V1938" s="9" t="str">
        <f>"Q"&amp;ROUNDUP(MONTH(SalesDataTable[[#This Row],[Order Date]])/3,0)</f>
        <v>Q3</v>
      </c>
      <c r="W1938" s="6">
        <f>MONTH(SalesDataTable[[#This Row],[Order Date]])</f>
        <v>9</v>
      </c>
      <c r="X1938" s="9" t="str">
        <f>TEXT(SalesDataTable[[#This Row],[Order Date]],"mmm")</f>
        <v>Sep</v>
      </c>
    </row>
    <row r="1939" spans="1:24" ht="15.5">
      <c r="A1939" s="3">
        <v>5</v>
      </c>
      <c r="B1939" s="4">
        <v>46285</v>
      </c>
      <c r="C1939" s="12">
        <f>YEAR(SalesDataTable[[#This Row],[Order Date]])</f>
        <v>2026</v>
      </c>
      <c r="D1939" s="15" t="str">
        <f>"Q"&amp;ROUNDUP(MONTH(SalesDataTable[[#This Row],[Order Date]])/3,0)</f>
        <v>Q3</v>
      </c>
      <c r="E1939" s="12">
        <f>MONTH(SalesDataTable[[#This Row],[Order Date]])</f>
        <v>9</v>
      </c>
      <c r="F1939" s="12" t="str">
        <f>TEXT(SalesDataTable[[#This Row],[Order Date]], "mmm")</f>
        <v>Sep</v>
      </c>
      <c r="G1939" s="5" t="s">
        <v>6</v>
      </c>
      <c r="H1939" s="5" t="s">
        <v>27</v>
      </c>
      <c r="I1939" s="5" t="s">
        <v>2</v>
      </c>
      <c r="J1939" s="5" t="s">
        <v>16</v>
      </c>
      <c r="K1939" s="5" t="s">
        <v>34</v>
      </c>
      <c r="L1939" s="5" t="s">
        <v>45</v>
      </c>
      <c r="M1939" s="6">
        <v>1</v>
      </c>
      <c r="N1939" s="7">
        <v>51.83</v>
      </c>
      <c r="O1939" s="8">
        <v>0</v>
      </c>
      <c r="P1939" s="7">
        <v>21.9</v>
      </c>
      <c r="Q1939" s="7">
        <f t="shared" si="120"/>
        <v>51.83</v>
      </c>
      <c r="R1939" s="7">
        <f t="shared" si="121"/>
        <v>21.9</v>
      </c>
      <c r="S1939" s="7">
        <f t="shared" si="122"/>
        <v>29.93</v>
      </c>
      <c r="T1939" s="9">
        <f t="shared" si="123"/>
        <v>0.57746478873239437</v>
      </c>
      <c r="U1939" s="10">
        <f>YEAR(SalesDataTable[[#This Row],[Order Date]])</f>
        <v>2026</v>
      </c>
      <c r="V1939" s="9" t="str">
        <f>"Q"&amp;ROUNDUP(MONTH(SalesDataTable[[#This Row],[Order Date]])/3,0)</f>
        <v>Q3</v>
      </c>
      <c r="W1939" s="6">
        <f>MONTH(SalesDataTable[[#This Row],[Order Date]])</f>
        <v>9</v>
      </c>
      <c r="X1939" s="9" t="str">
        <f>TEXT(SalesDataTable[[#This Row],[Order Date]],"mmm")</f>
        <v>Sep</v>
      </c>
    </row>
    <row r="1940" spans="1:24" ht="15.5">
      <c r="A1940" s="3">
        <v>210</v>
      </c>
      <c r="B1940" s="4">
        <v>46285</v>
      </c>
      <c r="C1940" s="12">
        <f>YEAR(SalesDataTable[[#This Row],[Order Date]])</f>
        <v>2026</v>
      </c>
      <c r="D1940" s="15" t="str">
        <f>"Q"&amp;ROUNDUP(MONTH(SalesDataTable[[#This Row],[Order Date]])/3,0)</f>
        <v>Q3</v>
      </c>
      <c r="E1940" s="12">
        <f>MONTH(SalesDataTable[[#This Row],[Order Date]])</f>
        <v>9</v>
      </c>
      <c r="F1940" s="12" t="str">
        <f>TEXT(SalesDataTable[[#This Row],[Order Date]], "mmm")</f>
        <v>Sep</v>
      </c>
      <c r="G1940" s="5" t="s">
        <v>11</v>
      </c>
      <c r="H1940" s="5" t="s">
        <v>18</v>
      </c>
      <c r="I1940" s="5" t="s">
        <v>19</v>
      </c>
      <c r="J1940" s="5" t="s">
        <v>3</v>
      </c>
      <c r="K1940" s="5" t="s">
        <v>23</v>
      </c>
      <c r="L1940" s="5" t="s">
        <v>29</v>
      </c>
      <c r="M1940" s="6">
        <v>1</v>
      </c>
      <c r="N1940" s="7">
        <v>190.77</v>
      </c>
      <c r="O1940" s="8">
        <v>0.05</v>
      </c>
      <c r="P1940" s="7">
        <v>104.69</v>
      </c>
      <c r="Q1940" s="7">
        <f t="shared" si="120"/>
        <v>181.23150000000001</v>
      </c>
      <c r="R1940" s="7">
        <f t="shared" si="121"/>
        <v>104.69</v>
      </c>
      <c r="S1940" s="7">
        <f t="shared" si="122"/>
        <v>76.541500000000013</v>
      </c>
      <c r="T1940" s="9">
        <f t="shared" si="123"/>
        <v>0.42234103894742364</v>
      </c>
      <c r="U1940" s="10">
        <f>YEAR(SalesDataTable[[#This Row],[Order Date]])</f>
        <v>2026</v>
      </c>
      <c r="V1940" s="9" t="str">
        <f>"Q"&amp;ROUNDUP(MONTH(SalesDataTable[[#This Row],[Order Date]])/3,0)</f>
        <v>Q3</v>
      </c>
      <c r="W1940" s="6">
        <f>MONTH(SalesDataTable[[#This Row],[Order Date]])</f>
        <v>9</v>
      </c>
      <c r="X1940" s="9" t="str">
        <f>TEXT(SalesDataTable[[#This Row],[Order Date]],"mmm")</f>
        <v>Sep</v>
      </c>
    </row>
    <row r="1941" spans="1:24" ht="15.5">
      <c r="A1941" s="3">
        <v>462</v>
      </c>
      <c r="B1941" s="4">
        <v>46285</v>
      </c>
      <c r="C1941" s="12">
        <f>YEAR(SalesDataTable[[#This Row],[Order Date]])</f>
        <v>2026</v>
      </c>
      <c r="D1941" s="15" t="str">
        <f>"Q"&amp;ROUNDUP(MONTH(SalesDataTable[[#This Row],[Order Date]])/3,0)</f>
        <v>Q3</v>
      </c>
      <c r="E1941" s="12">
        <f>MONTH(SalesDataTable[[#This Row],[Order Date]])</f>
        <v>9</v>
      </c>
      <c r="F1941" s="12" t="str">
        <f>TEXT(SalesDataTable[[#This Row],[Order Date]], "mmm")</f>
        <v>Sep</v>
      </c>
      <c r="G1941" s="5" t="s">
        <v>6</v>
      </c>
      <c r="H1941" s="5" t="s">
        <v>43</v>
      </c>
      <c r="I1941" s="5" t="s">
        <v>19</v>
      </c>
      <c r="J1941" s="5" t="s">
        <v>13</v>
      </c>
      <c r="K1941" s="5" t="s">
        <v>4</v>
      </c>
      <c r="L1941" s="5" t="s">
        <v>26</v>
      </c>
      <c r="M1941" s="6">
        <v>2</v>
      </c>
      <c r="N1941" s="7">
        <v>40.049999999999997</v>
      </c>
      <c r="O1941" s="8">
        <v>0.05</v>
      </c>
      <c r="P1941" s="7">
        <v>16.97</v>
      </c>
      <c r="Q1941" s="7">
        <f t="shared" si="120"/>
        <v>76.094999999999985</v>
      </c>
      <c r="R1941" s="7">
        <f t="shared" si="121"/>
        <v>33.94</v>
      </c>
      <c r="S1941" s="7">
        <f t="shared" si="122"/>
        <v>42.154999999999987</v>
      </c>
      <c r="T1941" s="9">
        <f t="shared" si="123"/>
        <v>0.55397857940731976</v>
      </c>
      <c r="U1941" s="10">
        <f>YEAR(SalesDataTable[[#This Row],[Order Date]])</f>
        <v>2026</v>
      </c>
      <c r="V1941" s="9" t="str">
        <f>"Q"&amp;ROUNDUP(MONTH(SalesDataTable[[#This Row],[Order Date]])/3,0)</f>
        <v>Q3</v>
      </c>
      <c r="W1941" s="6">
        <f>MONTH(SalesDataTable[[#This Row],[Order Date]])</f>
        <v>9</v>
      </c>
      <c r="X1941" s="9" t="str">
        <f>TEXT(SalesDataTable[[#This Row],[Order Date]],"mmm")</f>
        <v>Sep</v>
      </c>
    </row>
    <row r="1942" spans="1:24" ht="15.5">
      <c r="A1942" s="3">
        <v>725</v>
      </c>
      <c r="B1942" s="4">
        <v>46285</v>
      </c>
      <c r="C1942" s="12">
        <f>YEAR(SalesDataTable[[#This Row],[Order Date]])</f>
        <v>2026</v>
      </c>
      <c r="D1942" s="15" t="str">
        <f>"Q"&amp;ROUNDUP(MONTH(SalesDataTable[[#This Row],[Order Date]])/3,0)</f>
        <v>Q3</v>
      </c>
      <c r="E1942" s="12">
        <f>MONTH(SalesDataTable[[#This Row],[Order Date]])</f>
        <v>9</v>
      </c>
      <c r="F1942" s="12" t="str">
        <f>TEXT(SalesDataTable[[#This Row],[Order Date]], "mmm")</f>
        <v>Sep</v>
      </c>
      <c r="G1942" s="5" t="s">
        <v>6</v>
      </c>
      <c r="H1942" s="5" t="s">
        <v>43</v>
      </c>
      <c r="I1942" s="5" t="s">
        <v>2</v>
      </c>
      <c r="J1942" s="5" t="s">
        <v>13</v>
      </c>
      <c r="K1942" s="5" t="s">
        <v>4</v>
      </c>
      <c r="L1942" s="5" t="s">
        <v>5</v>
      </c>
      <c r="M1942" s="6">
        <v>1</v>
      </c>
      <c r="N1942" s="7">
        <v>82.08</v>
      </c>
      <c r="O1942" s="8">
        <v>0.05</v>
      </c>
      <c r="P1942" s="7">
        <v>43.18</v>
      </c>
      <c r="Q1942" s="7">
        <f t="shared" si="120"/>
        <v>77.975999999999999</v>
      </c>
      <c r="R1942" s="7">
        <f t="shared" si="121"/>
        <v>43.18</v>
      </c>
      <c r="S1942" s="7">
        <f t="shared" si="122"/>
        <v>34.795999999999999</v>
      </c>
      <c r="T1942" s="9">
        <f t="shared" si="123"/>
        <v>0.44623986867754178</v>
      </c>
      <c r="U1942" s="10">
        <f>YEAR(SalesDataTable[[#This Row],[Order Date]])</f>
        <v>2026</v>
      </c>
      <c r="V1942" s="9" t="str">
        <f>"Q"&amp;ROUNDUP(MONTH(SalesDataTable[[#This Row],[Order Date]])/3,0)</f>
        <v>Q3</v>
      </c>
      <c r="W1942" s="6">
        <f>MONTH(SalesDataTable[[#This Row],[Order Date]])</f>
        <v>9</v>
      </c>
      <c r="X1942" s="9" t="str">
        <f>TEXT(SalesDataTable[[#This Row],[Order Date]],"mmm")</f>
        <v>Sep</v>
      </c>
    </row>
    <row r="1943" spans="1:24" ht="15.5">
      <c r="A1943" s="3">
        <v>918</v>
      </c>
      <c r="B1943" s="4">
        <v>46285</v>
      </c>
      <c r="C1943" s="12">
        <f>YEAR(SalesDataTable[[#This Row],[Order Date]])</f>
        <v>2026</v>
      </c>
      <c r="D1943" s="15" t="str">
        <f>"Q"&amp;ROUNDUP(MONTH(SalesDataTable[[#This Row],[Order Date]])/3,0)</f>
        <v>Q3</v>
      </c>
      <c r="E1943" s="12">
        <f>MONTH(SalesDataTable[[#This Row],[Order Date]])</f>
        <v>9</v>
      </c>
      <c r="F1943" s="12" t="str">
        <f>TEXT(SalesDataTable[[#This Row],[Order Date]], "mmm")</f>
        <v>Sep</v>
      </c>
      <c r="G1943" s="5" t="s">
        <v>0</v>
      </c>
      <c r="H1943" s="5" t="s">
        <v>50</v>
      </c>
      <c r="I1943" s="5" t="s">
        <v>2</v>
      </c>
      <c r="J1943" s="5" t="s">
        <v>3</v>
      </c>
      <c r="K1943" s="5" t="s">
        <v>4</v>
      </c>
      <c r="L1943" s="5" t="s">
        <v>22</v>
      </c>
      <c r="M1943" s="6">
        <v>1</v>
      </c>
      <c r="N1943" s="7">
        <v>50.3</v>
      </c>
      <c r="O1943" s="8">
        <v>0.05</v>
      </c>
      <c r="P1943" s="7">
        <v>22.14</v>
      </c>
      <c r="Q1943" s="7">
        <f t="shared" si="120"/>
        <v>47.784999999999997</v>
      </c>
      <c r="R1943" s="7">
        <f t="shared" si="121"/>
        <v>22.14</v>
      </c>
      <c r="S1943" s="7">
        <f t="shared" si="122"/>
        <v>25.644999999999996</v>
      </c>
      <c r="T1943" s="9">
        <f t="shared" si="123"/>
        <v>0.53667468870984614</v>
      </c>
      <c r="U1943" s="10">
        <f>YEAR(SalesDataTable[[#This Row],[Order Date]])</f>
        <v>2026</v>
      </c>
      <c r="V1943" s="9" t="str">
        <f>"Q"&amp;ROUNDUP(MONTH(SalesDataTable[[#This Row],[Order Date]])/3,0)</f>
        <v>Q3</v>
      </c>
      <c r="W1943" s="6">
        <f>MONTH(SalesDataTable[[#This Row],[Order Date]])</f>
        <v>9</v>
      </c>
      <c r="X1943" s="9" t="str">
        <f>TEXT(SalesDataTable[[#This Row],[Order Date]],"mmm")</f>
        <v>Sep</v>
      </c>
    </row>
    <row r="1944" spans="1:24" ht="15.5">
      <c r="A1944" s="3">
        <v>1442</v>
      </c>
      <c r="B1944" s="4">
        <v>46285</v>
      </c>
      <c r="C1944" s="12">
        <f>YEAR(SalesDataTable[[#This Row],[Order Date]])</f>
        <v>2026</v>
      </c>
      <c r="D1944" s="15" t="str">
        <f>"Q"&amp;ROUNDUP(MONTH(SalesDataTable[[#This Row],[Order Date]])/3,0)</f>
        <v>Q3</v>
      </c>
      <c r="E1944" s="12">
        <f>MONTH(SalesDataTable[[#This Row],[Order Date]])</f>
        <v>9</v>
      </c>
      <c r="F1944" s="12" t="str">
        <f>TEXT(SalesDataTable[[#This Row],[Order Date]], "mmm")</f>
        <v>Sep</v>
      </c>
      <c r="G1944" s="5" t="s">
        <v>11</v>
      </c>
      <c r="H1944" s="5" t="s">
        <v>52</v>
      </c>
      <c r="I1944" s="5" t="s">
        <v>2</v>
      </c>
      <c r="J1944" s="5" t="s">
        <v>13</v>
      </c>
      <c r="K1944" s="5" t="s">
        <v>14</v>
      </c>
      <c r="L1944" s="5" t="s">
        <v>32</v>
      </c>
      <c r="M1944" s="6">
        <v>1</v>
      </c>
      <c r="N1944" s="7">
        <v>47.68</v>
      </c>
      <c r="O1944" s="8">
        <v>0.1</v>
      </c>
      <c r="P1944" s="7">
        <v>18.03</v>
      </c>
      <c r="Q1944" s="7">
        <f t="shared" si="120"/>
        <v>42.911999999999999</v>
      </c>
      <c r="R1944" s="7">
        <f t="shared" si="121"/>
        <v>18.03</v>
      </c>
      <c r="S1944" s="7">
        <f t="shared" si="122"/>
        <v>24.881999999999998</v>
      </c>
      <c r="T1944" s="9">
        <f t="shared" si="123"/>
        <v>0.57983780760626391</v>
      </c>
      <c r="U1944" s="10">
        <f>YEAR(SalesDataTable[[#This Row],[Order Date]])</f>
        <v>2026</v>
      </c>
      <c r="V1944" s="9" t="str">
        <f>"Q"&amp;ROUNDUP(MONTH(SalesDataTable[[#This Row],[Order Date]])/3,0)</f>
        <v>Q3</v>
      </c>
      <c r="W1944" s="6">
        <f>MONTH(SalesDataTable[[#This Row],[Order Date]])</f>
        <v>9</v>
      </c>
      <c r="X1944" s="9" t="str">
        <f>TEXT(SalesDataTable[[#This Row],[Order Date]],"mmm")</f>
        <v>Sep</v>
      </c>
    </row>
    <row r="1945" spans="1:24" ht="15.5">
      <c r="A1945" s="3">
        <v>4290</v>
      </c>
      <c r="B1945" s="4">
        <v>46285</v>
      </c>
      <c r="C1945" s="12">
        <f>YEAR(SalesDataTable[[#This Row],[Order Date]])</f>
        <v>2026</v>
      </c>
      <c r="D1945" s="15" t="str">
        <f>"Q"&amp;ROUNDUP(MONTH(SalesDataTable[[#This Row],[Order Date]])/3,0)</f>
        <v>Q3</v>
      </c>
      <c r="E1945" s="12">
        <f>MONTH(SalesDataTable[[#This Row],[Order Date]])</f>
        <v>9</v>
      </c>
      <c r="F1945" s="12" t="str">
        <f>TEXT(SalesDataTable[[#This Row],[Order Date]], "mmm")</f>
        <v>Sep</v>
      </c>
      <c r="G1945" s="5" t="s">
        <v>11</v>
      </c>
      <c r="H1945" s="5" t="s">
        <v>12</v>
      </c>
      <c r="I1945" s="5" t="s">
        <v>19</v>
      </c>
      <c r="J1945" s="5" t="s">
        <v>3</v>
      </c>
      <c r="K1945" s="5" t="s">
        <v>4</v>
      </c>
      <c r="L1945" s="5" t="s">
        <v>22</v>
      </c>
      <c r="M1945" s="6">
        <v>2</v>
      </c>
      <c r="N1945" s="7">
        <v>51.48</v>
      </c>
      <c r="O1945" s="8">
        <v>0.05</v>
      </c>
      <c r="P1945" s="7">
        <v>22.38</v>
      </c>
      <c r="Q1945" s="7">
        <f t="shared" si="120"/>
        <v>97.811999999999983</v>
      </c>
      <c r="R1945" s="7">
        <f t="shared" si="121"/>
        <v>44.76</v>
      </c>
      <c r="S1945" s="7">
        <f t="shared" si="122"/>
        <v>53.051999999999985</v>
      </c>
      <c r="T1945" s="9">
        <f t="shared" si="123"/>
        <v>0.54238743712427917</v>
      </c>
      <c r="U1945" s="10">
        <f>YEAR(SalesDataTable[[#This Row],[Order Date]])</f>
        <v>2026</v>
      </c>
      <c r="V1945" s="9" t="str">
        <f>"Q"&amp;ROUNDUP(MONTH(SalesDataTable[[#This Row],[Order Date]])/3,0)</f>
        <v>Q3</v>
      </c>
      <c r="W1945" s="6">
        <f>MONTH(SalesDataTable[[#This Row],[Order Date]])</f>
        <v>9</v>
      </c>
      <c r="X1945" s="9" t="str">
        <f>TEXT(SalesDataTable[[#This Row],[Order Date]],"mmm")</f>
        <v>Sep</v>
      </c>
    </row>
    <row r="1946" spans="1:24" ht="15.5">
      <c r="A1946" s="3">
        <v>4666</v>
      </c>
      <c r="B1946" s="4">
        <v>46285</v>
      </c>
      <c r="C1946" s="12">
        <f>YEAR(SalesDataTable[[#This Row],[Order Date]])</f>
        <v>2026</v>
      </c>
      <c r="D1946" s="15" t="str">
        <f>"Q"&amp;ROUNDUP(MONTH(SalesDataTable[[#This Row],[Order Date]])/3,0)</f>
        <v>Q3</v>
      </c>
      <c r="E1946" s="12">
        <f>MONTH(SalesDataTable[[#This Row],[Order Date]])</f>
        <v>9</v>
      </c>
      <c r="F1946" s="12" t="str">
        <f>TEXT(SalesDataTable[[#This Row],[Order Date]], "mmm")</f>
        <v>Sep</v>
      </c>
      <c r="G1946" s="5" t="s">
        <v>11</v>
      </c>
      <c r="H1946" s="5" t="s">
        <v>18</v>
      </c>
      <c r="I1946" s="5" t="s">
        <v>2</v>
      </c>
      <c r="J1946" s="5" t="s">
        <v>16</v>
      </c>
      <c r="K1946" s="5" t="s">
        <v>34</v>
      </c>
      <c r="L1946" s="5" t="s">
        <v>38</v>
      </c>
      <c r="M1946" s="6">
        <v>2</v>
      </c>
      <c r="N1946" s="7">
        <v>123.73</v>
      </c>
      <c r="O1946" s="8">
        <v>0</v>
      </c>
      <c r="P1946" s="7">
        <v>68.459999999999994</v>
      </c>
      <c r="Q1946" s="7">
        <f t="shared" si="120"/>
        <v>247.46</v>
      </c>
      <c r="R1946" s="7">
        <f t="shared" si="121"/>
        <v>136.91999999999999</v>
      </c>
      <c r="S1946" s="7">
        <f t="shared" si="122"/>
        <v>110.54000000000002</v>
      </c>
      <c r="T1946" s="9">
        <f t="shared" si="123"/>
        <v>0.44669845631617239</v>
      </c>
      <c r="U1946" s="10">
        <f>YEAR(SalesDataTable[[#This Row],[Order Date]])</f>
        <v>2026</v>
      </c>
      <c r="V1946" s="9" t="str">
        <f>"Q"&amp;ROUNDUP(MONTH(SalesDataTable[[#This Row],[Order Date]])/3,0)</f>
        <v>Q3</v>
      </c>
      <c r="W1946" s="6">
        <f>MONTH(SalesDataTable[[#This Row],[Order Date]])</f>
        <v>9</v>
      </c>
      <c r="X1946" s="9" t="str">
        <f>TEXT(SalesDataTable[[#This Row],[Order Date]],"mmm")</f>
        <v>Sep</v>
      </c>
    </row>
    <row r="1947" spans="1:24" ht="15.5">
      <c r="A1947" s="3">
        <v>234</v>
      </c>
      <c r="B1947" s="4">
        <v>46286</v>
      </c>
      <c r="C1947" s="12">
        <f>YEAR(SalesDataTable[[#This Row],[Order Date]])</f>
        <v>2026</v>
      </c>
      <c r="D1947" s="15" t="str">
        <f>"Q"&amp;ROUNDUP(MONTH(SalesDataTable[[#This Row],[Order Date]])/3,0)</f>
        <v>Q3</v>
      </c>
      <c r="E1947" s="12">
        <f>MONTH(SalesDataTable[[#This Row],[Order Date]])</f>
        <v>9</v>
      </c>
      <c r="F1947" s="12" t="str">
        <f>TEXT(SalesDataTable[[#This Row],[Order Date]], "mmm")</f>
        <v>Sep</v>
      </c>
      <c r="G1947" s="5" t="s">
        <v>11</v>
      </c>
      <c r="H1947" s="5" t="s">
        <v>25</v>
      </c>
      <c r="I1947" s="5" t="s">
        <v>2</v>
      </c>
      <c r="J1947" s="5" t="s">
        <v>16</v>
      </c>
      <c r="K1947" s="5" t="s">
        <v>9</v>
      </c>
      <c r="L1947" s="5" t="s">
        <v>17</v>
      </c>
      <c r="M1947" s="6">
        <v>2</v>
      </c>
      <c r="N1947" s="7">
        <v>146.81</v>
      </c>
      <c r="O1947" s="8">
        <v>0</v>
      </c>
      <c r="P1947" s="7">
        <v>79.72</v>
      </c>
      <c r="Q1947" s="7">
        <f t="shared" si="120"/>
        <v>293.62</v>
      </c>
      <c r="R1947" s="7">
        <f t="shared" si="121"/>
        <v>159.44</v>
      </c>
      <c r="S1947" s="7">
        <f t="shared" si="122"/>
        <v>134.18</v>
      </c>
      <c r="T1947" s="9">
        <f t="shared" si="123"/>
        <v>0.45698521899053202</v>
      </c>
      <c r="U1947" s="10">
        <f>YEAR(SalesDataTable[[#This Row],[Order Date]])</f>
        <v>2026</v>
      </c>
      <c r="V1947" s="9" t="str">
        <f>"Q"&amp;ROUNDUP(MONTH(SalesDataTable[[#This Row],[Order Date]])/3,0)</f>
        <v>Q3</v>
      </c>
      <c r="W1947" s="6">
        <f>MONTH(SalesDataTable[[#This Row],[Order Date]])</f>
        <v>9</v>
      </c>
      <c r="X1947" s="9" t="str">
        <f>TEXT(SalesDataTable[[#This Row],[Order Date]],"mmm")</f>
        <v>Sep</v>
      </c>
    </row>
    <row r="1948" spans="1:24" ht="15.5">
      <c r="A1948" s="3">
        <v>802</v>
      </c>
      <c r="B1948" s="4">
        <v>46286</v>
      </c>
      <c r="C1948" s="12">
        <f>YEAR(SalesDataTable[[#This Row],[Order Date]])</f>
        <v>2026</v>
      </c>
      <c r="D1948" s="15" t="str">
        <f>"Q"&amp;ROUNDUP(MONTH(SalesDataTable[[#This Row],[Order Date]])/3,0)</f>
        <v>Q3</v>
      </c>
      <c r="E1948" s="12">
        <f>MONTH(SalesDataTable[[#This Row],[Order Date]])</f>
        <v>9</v>
      </c>
      <c r="F1948" s="12" t="str">
        <f>TEXT(SalesDataTable[[#This Row],[Order Date]], "mmm")</f>
        <v>Sep</v>
      </c>
      <c r="G1948" s="5" t="s">
        <v>6</v>
      </c>
      <c r="H1948" s="5" t="s">
        <v>43</v>
      </c>
      <c r="I1948" s="5" t="s">
        <v>19</v>
      </c>
      <c r="J1948" s="5" t="s">
        <v>3</v>
      </c>
      <c r="K1948" s="5" t="s">
        <v>14</v>
      </c>
      <c r="L1948" s="5" t="s">
        <v>48</v>
      </c>
      <c r="M1948" s="6">
        <v>2</v>
      </c>
      <c r="N1948" s="7">
        <v>167.16</v>
      </c>
      <c r="O1948" s="8">
        <v>0</v>
      </c>
      <c r="P1948" s="7">
        <v>88.51</v>
      </c>
      <c r="Q1948" s="7">
        <f t="shared" si="120"/>
        <v>334.32</v>
      </c>
      <c r="R1948" s="7">
        <f t="shared" si="121"/>
        <v>177.02</v>
      </c>
      <c r="S1948" s="7">
        <f t="shared" si="122"/>
        <v>157.29999999999998</v>
      </c>
      <c r="T1948" s="9">
        <f t="shared" si="123"/>
        <v>0.4705072983967456</v>
      </c>
      <c r="U1948" s="10">
        <f>YEAR(SalesDataTable[[#This Row],[Order Date]])</f>
        <v>2026</v>
      </c>
      <c r="V1948" s="9" t="str">
        <f>"Q"&amp;ROUNDUP(MONTH(SalesDataTable[[#This Row],[Order Date]])/3,0)</f>
        <v>Q3</v>
      </c>
      <c r="W1948" s="6">
        <f>MONTH(SalesDataTable[[#This Row],[Order Date]])</f>
        <v>9</v>
      </c>
      <c r="X1948" s="9" t="str">
        <f>TEXT(SalesDataTable[[#This Row],[Order Date]],"mmm")</f>
        <v>Sep</v>
      </c>
    </row>
    <row r="1949" spans="1:24" ht="15.5">
      <c r="A1949" s="3">
        <v>1942</v>
      </c>
      <c r="B1949" s="4">
        <v>46286</v>
      </c>
      <c r="C1949" s="12">
        <f>YEAR(SalesDataTable[[#This Row],[Order Date]])</f>
        <v>2026</v>
      </c>
      <c r="D1949" s="15" t="str">
        <f>"Q"&amp;ROUNDUP(MONTH(SalesDataTable[[#This Row],[Order Date]])/3,0)</f>
        <v>Q3</v>
      </c>
      <c r="E1949" s="12">
        <f>MONTH(SalesDataTable[[#This Row],[Order Date]])</f>
        <v>9</v>
      </c>
      <c r="F1949" s="12" t="str">
        <f>TEXT(SalesDataTable[[#This Row],[Order Date]], "mmm")</f>
        <v>Sep</v>
      </c>
      <c r="G1949" s="5" t="s">
        <v>11</v>
      </c>
      <c r="H1949" s="5" t="s">
        <v>12</v>
      </c>
      <c r="I1949" s="5" t="s">
        <v>2</v>
      </c>
      <c r="J1949" s="5" t="s">
        <v>13</v>
      </c>
      <c r="K1949" s="5" t="s">
        <v>4</v>
      </c>
      <c r="L1949" s="5" t="s">
        <v>5</v>
      </c>
      <c r="M1949" s="6">
        <v>1</v>
      </c>
      <c r="N1949" s="7">
        <v>83.69</v>
      </c>
      <c r="O1949" s="8">
        <v>0</v>
      </c>
      <c r="P1949" s="7">
        <v>42.76</v>
      </c>
      <c r="Q1949" s="7">
        <f t="shared" si="120"/>
        <v>83.69</v>
      </c>
      <c r="R1949" s="7">
        <f t="shared" si="121"/>
        <v>42.76</v>
      </c>
      <c r="S1949" s="7">
        <f t="shared" si="122"/>
        <v>40.93</v>
      </c>
      <c r="T1949" s="9">
        <f t="shared" si="123"/>
        <v>0.48906679412116144</v>
      </c>
      <c r="U1949" s="10">
        <f>YEAR(SalesDataTable[[#This Row],[Order Date]])</f>
        <v>2026</v>
      </c>
      <c r="V1949" s="9" t="str">
        <f>"Q"&amp;ROUNDUP(MONTH(SalesDataTable[[#This Row],[Order Date]])/3,0)</f>
        <v>Q3</v>
      </c>
      <c r="W1949" s="6">
        <f>MONTH(SalesDataTable[[#This Row],[Order Date]])</f>
        <v>9</v>
      </c>
      <c r="X1949" s="9" t="str">
        <f>TEXT(SalesDataTable[[#This Row],[Order Date]],"mmm")</f>
        <v>Sep</v>
      </c>
    </row>
    <row r="1950" spans="1:24" ht="15.5">
      <c r="A1950" s="3">
        <v>2200</v>
      </c>
      <c r="B1950" s="4">
        <v>46286</v>
      </c>
      <c r="C1950" s="12">
        <f>YEAR(SalesDataTable[[#This Row],[Order Date]])</f>
        <v>2026</v>
      </c>
      <c r="D1950" s="15" t="str">
        <f>"Q"&amp;ROUNDUP(MONTH(SalesDataTable[[#This Row],[Order Date]])/3,0)</f>
        <v>Q3</v>
      </c>
      <c r="E1950" s="12">
        <f>MONTH(SalesDataTable[[#This Row],[Order Date]])</f>
        <v>9</v>
      </c>
      <c r="F1950" s="12" t="str">
        <f>TEXT(SalesDataTable[[#This Row],[Order Date]], "mmm")</f>
        <v>Sep</v>
      </c>
      <c r="G1950" s="5" t="s">
        <v>0</v>
      </c>
      <c r="H1950" s="5" t="s">
        <v>1</v>
      </c>
      <c r="I1950" s="5" t="s">
        <v>2</v>
      </c>
      <c r="J1950" s="5" t="s">
        <v>13</v>
      </c>
      <c r="K1950" s="5" t="s">
        <v>4</v>
      </c>
      <c r="L1950" s="5" t="s">
        <v>26</v>
      </c>
      <c r="M1950" s="6">
        <v>1</v>
      </c>
      <c r="N1950" s="7">
        <v>40.4</v>
      </c>
      <c r="O1950" s="8">
        <v>0.15</v>
      </c>
      <c r="P1950" s="7">
        <v>16.47</v>
      </c>
      <c r="Q1950" s="7">
        <f t="shared" si="120"/>
        <v>34.339999999999996</v>
      </c>
      <c r="R1950" s="7">
        <f t="shared" si="121"/>
        <v>16.47</v>
      </c>
      <c r="S1950" s="7">
        <f t="shared" si="122"/>
        <v>17.869999999999997</v>
      </c>
      <c r="T1950" s="9">
        <f t="shared" si="123"/>
        <v>0.52038439138031445</v>
      </c>
      <c r="U1950" s="10">
        <f>YEAR(SalesDataTable[[#This Row],[Order Date]])</f>
        <v>2026</v>
      </c>
      <c r="V1950" s="9" t="str">
        <f>"Q"&amp;ROUNDUP(MONTH(SalesDataTable[[#This Row],[Order Date]])/3,0)</f>
        <v>Q3</v>
      </c>
      <c r="W1950" s="6">
        <f>MONTH(SalesDataTable[[#This Row],[Order Date]])</f>
        <v>9</v>
      </c>
      <c r="X1950" s="9" t="str">
        <f>TEXT(SalesDataTable[[#This Row],[Order Date]],"mmm")</f>
        <v>Sep</v>
      </c>
    </row>
    <row r="1951" spans="1:24" ht="15.5">
      <c r="A1951" s="3">
        <v>2236</v>
      </c>
      <c r="B1951" s="4">
        <v>46286</v>
      </c>
      <c r="C1951" s="12">
        <f>YEAR(SalesDataTable[[#This Row],[Order Date]])</f>
        <v>2026</v>
      </c>
      <c r="D1951" s="15" t="str">
        <f>"Q"&amp;ROUNDUP(MONTH(SalesDataTable[[#This Row],[Order Date]])/3,0)</f>
        <v>Q3</v>
      </c>
      <c r="E1951" s="12">
        <f>MONTH(SalesDataTable[[#This Row],[Order Date]])</f>
        <v>9</v>
      </c>
      <c r="F1951" s="12" t="str">
        <f>TEXT(SalesDataTable[[#This Row],[Order Date]], "mmm")</f>
        <v>Sep</v>
      </c>
      <c r="G1951" s="5" t="s">
        <v>6</v>
      </c>
      <c r="H1951" s="5" t="s">
        <v>41</v>
      </c>
      <c r="I1951" s="5" t="s">
        <v>2</v>
      </c>
      <c r="J1951" s="5" t="s">
        <v>3</v>
      </c>
      <c r="K1951" s="5" t="s">
        <v>9</v>
      </c>
      <c r="L1951" s="5" t="s">
        <v>17</v>
      </c>
      <c r="M1951" s="6">
        <v>3</v>
      </c>
      <c r="N1951" s="7">
        <v>143.31</v>
      </c>
      <c r="O1951" s="8">
        <v>0</v>
      </c>
      <c r="P1951" s="7">
        <v>81.36</v>
      </c>
      <c r="Q1951" s="7">
        <f t="shared" si="120"/>
        <v>429.93</v>
      </c>
      <c r="R1951" s="7">
        <f t="shared" si="121"/>
        <v>244.07999999999998</v>
      </c>
      <c r="S1951" s="7">
        <f t="shared" si="122"/>
        <v>185.85000000000002</v>
      </c>
      <c r="T1951" s="9">
        <f t="shared" si="123"/>
        <v>0.43227967343521045</v>
      </c>
      <c r="U1951" s="10">
        <f>YEAR(SalesDataTable[[#This Row],[Order Date]])</f>
        <v>2026</v>
      </c>
      <c r="V1951" s="9" t="str">
        <f>"Q"&amp;ROUNDUP(MONTH(SalesDataTable[[#This Row],[Order Date]])/3,0)</f>
        <v>Q3</v>
      </c>
      <c r="W1951" s="6">
        <f>MONTH(SalesDataTable[[#This Row],[Order Date]])</f>
        <v>9</v>
      </c>
      <c r="X1951" s="9" t="str">
        <f>TEXT(SalesDataTable[[#This Row],[Order Date]],"mmm")</f>
        <v>Sep</v>
      </c>
    </row>
    <row r="1952" spans="1:24" ht="15.5">
      <c r="A1952" s="3">
        <v>4041</v>
      </c>
      <c r="B1952" s="4">
        <v>46286</v>
      </c>
      <c r="C1952" s="12">
        <f>YEAR(SalesDataTable[[#This Row],[Order Date]])</f>
        <v>2026</v>
      </c>
      <c r="D1952" s="15" t="str">
        <f>"Q"&amp;ROUNDUP(MONTH(SalesDataTable[[#This Row],[Order Date]])/3,0)</f>
        <v>Q3</v>
      </c>
      <c r="E1952" s="12">
        <f>MONTH(SalesDataTable[[#This Row],[Order Date]])</f>
        <v>9</v>
      </c>
      <c r="F1952" s="12" t="str">
        <f>TEXT(SalesDataTable[[#This Row],[Order Date]], "mmm")</f>
        <v>Sep</v>
      </c>
      <c r="G1952" s="5" t="s">
        <v>6</v>
      </c>
      <c r="H1952" s="5" t="s">
        <v>41</v>
      </c>
      <c r="I1952" s="5" t="s">
        <v>8</v>
      </c>
      <c r="J1952" s="5" t="s">
        <v>3</v>
      </c>
      <c r="K1952" s="5" t="s">
        <v>34</v>
      </c>
      <c r="L1952" s="5" t="s">
        <v>45</v>
      </c>
      <c r="M1952" s="6">
        <v>15</v>
      </c>
      <c r="N1952" s="7">
        <v>51.1</v>
      </c>
      <c r="O1952" s="8">
        <v>0.1</v>
      </c>
      <c r="P1952" s="7">
        <v>21.9</v>
      </c>
      <c r="Q1952" s="7">
        <f t="shared" si="120"/>
        <v>689.85</v>
      </c>
      <c r="R1952" s="7">
        <f t="shared" si="121"/>
        <v>328.5</v>
      </c>
      <c r="S1952" s="7">
        <f t="shared" si="122"/>
        <v>361.35</v>
      </c>
      <c r="T1952" s="9">
        <f t="shared" si="123"/>
        <v>0.52380952380952384</v>
      </c>
      <c r="U1952" s="10">
        <f>YEAR(SalesDataTable[[#This Row],[Order Date]])</f>
        <v>2026</v>
      </c>
      <c r="V1952" s="9" t="str">
        <f>"Q"&amp;ROUNDUP(MONTH(SalesDataTable[[#This Row],[Order Date]])/3,0)</f>
        <v>Q3</v>
      </c>
      <c r="W1952" s="6">
        <f>MONTH(SalesDataTable[[#This Row],[Order Date]])</f>
        <v>9</v>
      </c>
      <c r="X1952" s="9" t="str">
        <f>TEXT(SalesDataTable[[#This Row],[Order Date]],"mmm")</f>
        <v>Sep</v>
      </c>
    </row>
    <row r="1953" spans="1:24" ht="15.5">
      <c r="A1953" s="3">
        <v>4435</v>
      </c>
      <c r="B1953" s="4">
        <v>46286</v>
      </c>
      <c r="C1953" s="12">
        <f>YEAR(SalesDataTable[[#This Row],[Order Date]])</f>
        <v>2026</v>
      </c>
      <c r="D1953" s="15" t="str">
        <f>"Q"&amp;ROUNDUP(MONTH(SalesDataTable[[#This Row],[Order Date]])/3,0)</f>
        <v>Q3</v>
      </c>
      <c r="E1953" s="12">
        <f>MONTH(SalesDataTable[[#This Row],[Order Date]])</f>
        <v>9</v>
      </c>
      <c r="F1953" s="12" t="str">
        <f>TEXT(SalesDataTable[[#This Row],[Order Date]], "mmm")</f>
        <v>Sep</v>
      </c>
      <c r="G1953" s="5" t="s">
        <v>20</v>
      </c>
      <c r="H1953" s="5" t="s">
        <v>47</v>
      </c>
      <c r="I1953" s="5" t="s">
        <v>28</v>
      </c>
      <c r="J1953" s="5" t="s">
        <v>13</v>
      </c>
      <c r="K1953" s="5" t="s">
        <v>9</v>
      </c>
      <c r="L1953" s="5" t="s">
        <v>17</v>
      </c>
      <c r="M1953" s="6">
        <v>1</v>
      </c>
      <c r="N1953" s="7">
        <v>146.33000000000001</v>
      </c>
      <c r="O1953" s="8">
        <v>0</v>
      </c>
      <c r="P1953" s="7">
        <v>80.05</v>
      </c>
      <c r="Q1953" s="7">
        <f t="shared" si="120"/>
        <v>146.33000000000001</v>
      </c>
      <c r="R1953" s="7">
        <f t="shared" si="121"/>
        <v>80.05</v>
      </c>
      <c r="S1953" s="7">
        <f t="shared" si="122"/>
        <v>66.280000000000015</v>
      </c>
      <c r="T1953" s="9">
        <f t="shared" si="123"/>
        <v>0.45294881432378875</v>
      </c>
      <c r="U1953" s="10">
        <f>YEAR(SalesDataTable[[#This Row],[Order Date]])</f>
        <v>2026</v>
      </c>
      <c r="V1953" s="9" t="str">
        <f>"Q"&amp;ROUNDUP(MONTH(SalesDataTable[[#This Row],[Order Date]])/3,0)</f>
        <v>Q3</v>
      </c>
      <c r="W1953" s="6">
        <f>MONTH(SalesDataTable[[#This Row],[Order Date]])</f>
        <v>9</v>
      </c>
      <c r="X1953" s="9" t="str">
        <f>TEXT(SalesDataTable[[#This Row],[Order Date]],"mmm")</f>
        <v>Sep</v>
      </c>
    </row>
    <row r="1954" spans="1:24" ht="15.5">
      <c r="A1954" s="3">
        <v>305</v>
      </c>
      <c r="B1954" s="4">
        <v>46287</v>
      </c>
      <c r="C1954" s="12">
        <f>YEAR(SalesDataTable[[#This Row],[Order Date]])</f>
        <v>2026</v>
      </c>
      <c r="D1954" s="15" t="str">
        <f>"Q"&amp;ROUNDUP(MONTH(SalesDataTable[[#This Row],[Order Date]])/3,0)</f>
        <v>Q3</v>
      </c>
      <c r="E1954" s="12">
        <f>MONTH(SalesDataTable[[#This Row],[Order Date]])</f>
        <v>9</v>
      </c>
      <c r="F1954" s="12" t="str">
        <f>TEXT(SalesDataTable[[#This Row],[Order Date]], "mmm")</f>
        <v>Sep</v>
      </c>
      <c r="G1954" s="5" t="s">
        <v>20</v>
      </c>
      <c r="H1954" s="5" t="s">
        <v>33</v>
      </c>
      <c r="I1954" s="5" t="s">
        <v>2</v>
      </c>
      <c r="J1954" s="5" t="s">
        <v>3</v>
      </c>
      <c r="K1954" s="5" t="s">
        <v>14</v>
      </c>
      <c r="L1954" s="5" t="s">
        <v>44</v>
      </c>
      <c r="M1954" s="6">
        <v>1</v>
      </c>
      <c r="N1954" s="7">
        <v>130.69999999999999</v>
      </c>
      <c r="O1954" s="8">
        <v>0.05</v>
      </c>
      <c r="P1954" s="7">
        <v>68.23</v>
      </c>
      <c r="Q1954" s="7">
        <f t="shared" si="120"/>
        <v>124.16499999999998</v>
      </c>
      <c r="R1954" s="7">
        <f t="shared" si="121"/>
        <v>68.23</v>
      </c>
      <c r="S1954" s="7">
        <f t="shared" si="122"/>
        <v>55.934999999999974</v>
      </c>
      <c r="T1954" s="9">
        <f t="shared" si="123"/>
        <v>0.45048926831232622</v>
      </c>
      <c r="U1954" s="10">
        <f>YEAR(SalesDataTable[[#This Row],[Order Date]])</f>
        <v>2026</v>
      </c>
      <c r="V1954" s="9" t="str">
        <f>"Q"&amp;ROUNDUP(MONTH(SalesDataTable[[#This Row],[Order Date]])/3,0)</f>
        <v>Q3</v>
      </c>
      <c r="W1954" s="6">
        <f>MONTH(SalesDataTable[[#This Row],[Order Date]])</f>
        <v>9</v>
      </c>
      <c r="X1954" s="9" t="str">
        <f>TEXT(SalesDataTable[[#This Row],[Order Date]],"mmm")</f>
        <v>Sep</v>
      </c>
    </row>
    <row r="1955" spans="1:24" ht="15.5">
      <c r="A1955" s="3">
        <v>808</v>
      </c>
      <c r="B1955" s="4">
        <v>46287</v>
      </c>
      <c r="C1955" s="12">
        <f>YEAR(SalesDataTable[[#This Row],[Order Date]])</f>
        <v>2026</v>
      </c>
      <c r="D1955" s="15" t="str">
        <f>"Q"&amp;ROUNDUP(MONTH(SalesDataTable[[#This Row],[Order Date]])/3,0)</f>
        <v>Q3</v>
      </c>
      <c r="E1955" s="12">
        <f>MONTH(SalesDataTable[[#This Row],[Order Date]])</f>
        <v>9</v>
      </c>
      <c r="F1955" s="12" t="str">
        <f>TEXT(SalesDataTable[[#This Row],[Order Date]], "mmm")</f>
        <v>Sep</v>
      </c>
      <c r="G1955" s="5" t="s">
        <v>6</v>
      </c>
      <c r="H1955" s="5" t="s">
        <v>43</v>
      </c>
      <c r="I1955" s="5" t="s">
        <v>8</v>
      </c>
      <c r="J1955" s="5" t="s">
        <v>16</v>
      </c>
      <c r="K1955" s="5" t="s">
        <v>34</v>
      </c>
      <c r="L1955" s="5" t="s">
        <v>35</v>
      </c>
      <c r="M1955" s="6">
        <v>8</v>
      </c>
      <c r="N1955" s="7">
        <v>39.630000000000003</v>
      </c>
      <c r="O1955" s="8">
        <v>0.15</v>
      </c>
      <c r="P1955" s="7">
        <v>14.61</v>
      </c>
      <c r="Q1955" s="7">
        <f t="shared" si="120"/>
        <v>269.48400000000004</v>
      </c>
      <c r="R1955" s="7">
        <f t="shared" si="121"/>
        <v>116.88</v>
      </c>
      <c r="S1955" s="7">
        <f t="shared" si="122"/>
        <v>152.60400000000004</v>
      </c>
      <c r="T1955" s="9">
        <f t="shared" si="123"/>
        <v>0.56628222825844954</v>
      </c>
      <c r="U1955" s="10">
        <f>YEAR(SalesDataTable[[#This Row],[Order Date]])</f>
        <v>2026</v>
      </c>
      <c r="V1955" s="9" t="str">
        <f>"Q"&amp;ROUNDUP(MONTH(SalesDataTable[[#This Row],[Order Date]])/3,0)</f>
        <v>Q3</v>
      </c>
      <c r="W1955" s="6">
        <f>MONTH(SalesDataTable[[#This Row],[Order Date]])</f>
        <v>9</v>
      </c>
      <c r="X1955" s="9" t="str">
        <f>TEXT(SalesDataTable[[#This Row],[Order Date]],"mmm")</f>
        <v>Sep</v>
      </c>
    </row>
    <row r="1956" spans="1:24" ht="15.5">
      <c r="A1956" s="3">
        <v>1029</v>
      </c>
      <c r="B1956" s="4">
        <v>46287</v>
      </c>
      <c r="C1956" s="12">
        <f>YEAR(SalesDataTable[[#This Row],[Order Date]])</f>
        <v>2026</v>
      </c>
      <c r="D1956" s="15" t="str">
        <f>"Q"&amp;ROUNDUP(MONTH(SalesDataTable[[#This Row],[Order Date]])/3,0)</f>
        <v>Q3</v>
      </c>
      <c r="E1956" s="12">
        <f>MONTH(SalesDataTable[[#This Row],[Order Date]])</f>
        <v>9</v>
      </c>
      <c r="F1956" s="12" t="str">
        <f>TEXT(SalesDataTable[[#This Row],[Order Date]], "mmm")</f>
        <v>Sep</v>
      </c>
      <c r="G1956" s="5" t="s">
        <v>6</v>
      </c>
      <c r="H1956" s="5" t="s">
        <v>27</v>
      </c>
      <c r="I1956" s="5" t="s">
        <v>2</v>
      </c>
      <c r="J1956" s="5" t="s">
        <v>3</v>
      </c>
      <c r="K1956" s="5" t="s">
        <v>14</v>
      </c>
      <c r="L1956" s="5" t="s">
        <v>44</v>
      </c>
      <c r="M1956" s="6">
        <v>1</v>
      </c>
      <c r="N1956" s="7">
        <v>132.36000000000001</v>
      </c>
      <c r="O1956" s="8">
        <v>0.05</v>
      </c>
      <c r="P1956" s="7">
        <v>66.63</v>
      </c>
      <c r="Q1956" s="7">
        <f t="shared" si="120"/>
        <v>125.742</v>
      </c>
      <c r="R1956" s="7">
        <f t="shared" si="121"/>
        <v>66.63</v>
      </c>
      <c r="S1956" s="7">
        <f t="shared" si="122"/>
        <v>59.112000000000009</v>
      </c>
      <c r="T1956" s="9">
        <f t="shared" si="123"/>
        <v>0.47010545402490822</v>
      </c>
      <c r="U1956" s="10">
        <f>YEAR(SalesDataTable[[#This Row],[Order Date]])</f>
        <v>2026</v>
      </c>
      <c r="V1956" s="9" t="str">
        <f>"Q"&amp;ROUNDUP(MONTH(SalesDataTable[[#This Row],[Order Date]])/3,0)</f>
        <v>Q3</v>
      </c>
      <c r="W1956" s="6">
        <f>MONTH(SalesDataTable[[#This Row],[Order Date]])</f>
        <v>9</v>
      </c>
      <c r="X1956" s="9" t="str">
        <f>TEXT(SalesDataTable[[#This Row],[Order Date]],"mmm")</f>
        <v>Sep</v>
      </c>
    </row>
    <row r="1957" spans="1:24" ht="15.5">
      <c r="A1957" s="3">
        <v>1721</v>
      </c>
      <c r="B1957" s="4">
        <v>46287</v>
      </c>
      <c r="C1957" s="12">
        <f>YEAR(SalesDataTable[[#This Row],[Order Date]])</f>
        <v>2026</v>
      </c>
      <c r="D1957" s="15" t="str">
        <f>"Q"&amp;ROUNDUP(MONTH(SalesDataTable[[#This Row],[Order Date]])/3,0)</f>
        <v>Q3</v>
      </c>
      <c r="E1957" s="12">
        <f>MONTH(SalesDataTable[[#This Row],[Order Date]])</f>
        <v>9</v>
      </c>
      <c r="F1957" s="12" t="str">
        <f>TEXT(SalesDataTable[[#This Row],[Order Date]], "mmm")</f>
        <v>Sep</v>
      </c>
      <c r="G1957" s="5" t="s">
        <v>20</v>
      </c>
      <c r="H1957" s="5" t="s">
        <v>31</v>
      </c>
      <c r="I1957" s="5" t="s">
        <v>2</v>
      </c>
      <c r="J1957" s="5" t="s">
        <v>16</v>
      </c>
      <c r="K1957" s="5" t="s">
        <v>9</v>
      </c>
      <c r="L1957" s="5" t="s">
        <v>37</v>
      </c>
      <c r="M1957" s="6">
        <v>1</v>
      </c>
      <c r="N1957" s="7">
        <v>156.81</v>
      </c>
      <c r="O1957" s="8">
        <v>0</v>
      </c>
      <c r="P1957" s="7">
        <v>78.2</v>
      </c>
      <c r="Q1957" s="7">
        <f t="shared" si="120"/>
        <v>156.81</v>
      </c>
      <c r="R1957" s="7">
        <f t="shared" si="121"/>
        <v>78.2</v>
      </c>
      <c r="S1957" s="7">
        <f t="shared" si="122"/>
        <v>78.61</v>
      </c>
      <c r="T1957" s="9">
        <f t="shared" si="123"/>
        <v>0.50130731458452904</v>
      </c>
      <c r="U1957" s="10">
        <f>YEAR(SalesDataTable[[#This Row],[Order Date]])</f>
        <v>2026</v>
      </c>
      <c r="V1957" s="9" t="str">
        <f>"Q"&amp;ROUNDUP(MONTH(SalesDataTable[[#This Row],[Order Date]])/3,0)</f>
        <v>Q3</v>
      </c>
      <c r="W1957" s="6">
        <f>MONTH(SalesDataTable[[#This Row],[Order Date]])</f>
        <v>9</v>
      </c>
      <c r="X1957" s="9" t="str">
        <f>TEXT(SalesDataTable[[#This Row],[Order Date]],"mmm")</f>
        <v>Sep</v>
      </c>
    </row>
    <row r="1958" spans="1:24" ht="15.5">
      <c r="A1958" s="3">
        <v>2425</v>
      </c>
      <c r="B1958" s="4">
        <v>46287</v>
      </c>
      <c r="C1958" s="12">
        <f>YEAR(SalesDataTable[[#This Row],[Order Date]])</f>
        <v>2026</v>
      </c>
      <c r="D1958" s="15" t="str">
        <f>"Q"&amp;ROUNDUP(MONTH(SalesDataTable[[#This Row],[Order Date]])/3,0)</f>
        <v>Q3</v>
      </c>
      <c r="E1958" s="12">
        <f>MONTH(SalesDataTable[[#This Row],[Order Date]])</f>
        <v>9</v>
      </c>
      <c r="F1958" s="12" t="str">
        <f>TEXT(SalesDataTable[[#This Row],[Order Date]], "mmm")</f>
        <v>Sep</v>
      </c>
      <c r="G1958" s="5" t="s">
        <v>20</v>
      </c>
      <c r="H1958" s="5" t="s">
        <v>33</v>
      </c>
      <c r="I1958" s="5" t="s">
        <v>28</v>
      </c>
      <c r="J1958" s="5" t="s">
        <v>13</v>
      </c>
      <c r="K1958" s="5" t="s">
        <v>14</v>
      </c>
      <c r="L1958" s="5" t="s">
        <v>44</v>
      </c>
      <c r="M1958" s="6">
        <v>3</v>
      </c>
      <c r="N1958" s="7">
        <v>134.52000000000001</v>
      </c>
      <c r="O1958" s="8">
        <v>0.05</v>
      </c>
      <c r="P1958" s="7">
        <v>65.19</v>
      </c>
      <c r="Q1958" s="7">
        <f t="shared" si="120"/>
        <v>383.38200000000006</v>
      </c>
      <c r="R1958" s="7">
        <f t="shared" si="121"/>
        <v>195.57</v>
      </c>
      <c r="S1958" s="7">
        <f t="shared" si="122"/>
        <v>187.81200000000007</v>
      </c>
      <c r="T1958" s="9">
        <f t="shared" si="123"/>
        <v>0.48988215409174152</v>
      </c>
      <c r="U1958" s="10">
        <f>YEAR(SalesDataTable[[#This Row],[Order Date]])</f>
        <v>2026</v>
      </c>
      <c r="V1958" s="9" t="str">
        <f>"Q"&amp;ROUNDUP(MONTH(SalesDataTable[[#This Row],[Order Date]])/3,0)</f>
        <v>Q3</v>
      </c>
      <c r="W1958" s="6">
        <f>MONTH(SalesDataTable[[#This Row],[Order Date]])</f>
        <v>9</v>
      </c>
      <c r="X1958" s="9" t="str">
        <f>TEXT(SalesDataTable[[#This Row],[Order Date]],"mmm")</f>
        <v>Sep</v>
      </c>
    </row>
    <row r="1959" spans="1:24" ht="15.5">
      <c r="A1959" s="3">
        <v>3322</v>
      </c>
      <c r="B1959" s="4">
        <v>46287</v>
      </c>
      <c r="C1959" s="12">
        <f>YEAR(SalesDataTable[[#This Row],[Order Date]])</f>
        <v>2026</v>
      </c>
      <c r="D1959" s="15" t="str">
        <f>"Q"&amp;ROUNDUP(MONTH(SalesDataTable[[#This Row],[Order Date]])/3,0)</f>
        <v>Q3</v>
      </c>
      <c r="E1959" s="12">
        <f>MONTH(SalesDataTable[[#This Row],[Order Date]])</f>
        <v>9</v>
      </c>
      <c r="F1959" s="12" t="str">
        <f>TEXT(SalesDataTable[[#This Row],[Order Date]], "mmm")</f>
        <v>Sep</v>
      </c>
      <c r="G1959" s="5" t="s">
        <v>20</v>
      </c>
      <c r="H1959" s="5" t="s">
        <v>33</v>
      </c>
      <c r="I1959" s="5" t="s">
        <v>2</v>
      </c>
      <c r="J1959" s="5" t="s">
        <v>3</v>
      </c>
      <c r="K1959" s="5" t="s">
        <v>23</v>
      </c>
      <c r="L1959" s="5" t="s">
        <v>51</v>
      </c>
      <c r="M1959" s="6">
        <v>1</v>
      </c>
      <c r="N1959" s="7">
        <v>124.51</v>
      </c>
      <c r="O1959" s="8">
        <v>0</v>
      </c>
      <c r="P1959" s="7">
        <v>59.97</v>
      </c>
      <c r="Q1959" s="7">
        <f t="shared" si="120"/>
        <v>124.51</v>
      </c>
      <c r="R1959" s="7">
        <f t="shared" si="121"/>
        <v>59.97</v>
      </c>
      <c r="S1959" s="7">
        <f t="shared" si="122"/>
        <v>64.540000000000006</v>
      </c>
      <c r="T1959" s="9">
        <f t="shared" si="123"/>
        <v>0.51835193960324477</v>
      </c>
      <c r="U1959" s="10">
        <f>YEAR(SalesDataTable[[#This Row],[Order Date]])</f>
        <v>2026</v>
      </c>
      <c r="V1959" s="9" t="str">
        <f>"Q"&amp;ROUNDUP(MONTH(SalesDataTable[[#This Row],[Order Date]])/3,0)</f>
        <v>Q3</v>
      </c>
      <c r="W1959" s="6">
        <f>MONTH(SalesDataTable[[#This Row],[Order Date]])</f>
        <v>9</v>
      </c>
      <c r="X1959" s="9" t="str">
        <f>TEXT(SalesDataTable[[#This Row],[Order Date]],"mmm")</f>
        <v>Sep</v>
      </c>
    </row>
    <row r="1960" spans="1:24" ht="15.5">
      <c r="A1960" s="3">
        <v>3821</v>
      </c>
      <c r="B1960" s="4">
        <v>46287</v>
      </c>
      <c r="C1960" s="12">
        <f>YEAR(SalesDataTable[[#This Row],[Order Date]])</f>
        <v>2026</v>
      </c>
      <c r="D1960" s="15" t="str">
        <f>"Q"&amp;ROUNDUP(MONTH(SalesDataTable[[#This Row],[Order Date]])/3,0)</f>
        <v>Q3</v>
      </c>
      <c r="E1960" s="12">
        <f>MONTH(SalesDataTable[[#This Row],[Order Date]])</f>
        <v>9</v>
      </c>
      <c r="F1960" s="12" t="str">
        <f>TEXT(SalesDataTable[[#This Row],[Order Date]], "mmm")</f>
        <v>Sep</v>
      </c>
      <c r="G1960" s="5" t="s">
        <v>11</v>
      </c>
      <c r="H1960" s="5" t="s">
        <v>18</v>
      </c>
      <c r="I1960" s="5" t="s">
        <v>2</v>
      </c>
      <c r="J1960" s="5" t="s">
        <v>3</v>
      </c>
      <c r="K1960" s="5" t="s">
        <v>9</v>
      </c>
      <c r="L1960" s="5" t="s">
        <v>17</v>
      </c>
      <c r="M1960" s="6">
        <v>1</v>
      </c>
      <c r="N1960" s="7">
        <v>141</v>
      </c>
      <c r="O1960" s="8">
        <v>0</v>
      </c>
      <c r="P1960" s="7">
        <v>79.010000000000005</v>
      </c>
      <c r="Q1960" s="7">
        <f t="shared" si="120"/>
        <v>141</v>
      </c>
      <c r="R1960" s="7">
        <f t="shared" si="121"/>
        <v>79.010000000000005</v>
      </c>
      <c r="S1960" s="7">
        <f t="shared" si="122"/>
        <v>61.989999999999995</v>
      </c>
      <c r="T1960" s="9">
        <f t="shared" si="123"/>
        <v>0.43964539007092196</v>
      </c>
      <c r="U1960" s="10">
        <f>YEAR(SalesDataTable[[#This Row],[Order Date]])</f>
        <v>2026</v>
      </c>
      <c r="V1960" s="9" t="str">
        <f>"Q"&amp;ROUNDUP(MONTH(SalesDataTable[[#This Row],[Order Date]])/3,0)</f>
        <v>Q3</v>
      </c>
      <c r="W1960" s="6">
        <f>MONTH(SalesDataTable[[#This Row],[Order Date]])</f>
        <v>9</v>
      </c>
      <c r="X1960" s="9" t="str">
        <f>TEXT(SalesDataTable[[#This Row],[Order Date]],"mmm")</f>
        <v>Sep</v>
      </c>
    </row>
    <row r="1961" spans="1:24" ht="15.5">
      <c r="A1961" s="3">
        <v>3899</v>
      </c>
      <c r="B1961" s="4">
        <v>46287</v>
      </c>
      <c r="C1961" s="12">
        <f>YEAR(SalesDataTable[[#This Row],[Order Date]])</f>
        <v>2026</v>
      </c>
      <c r="D1961" s="15" t="str">
        <f>"Q"&amp;ROUNDUP(MONTH(SalesDataTable[[#This Row],[Order Date]])/3,0)</f>
        <v>Q3</v>
      </c>
      <c r="E1961" s="12">
        <f>MONTH(SalesDataTable[[#This Row],[Order Date]])</f>
        <v>9</v>
      </c>
      <c r="F1961" s="12" t="str">
        <f>TEXT(SalesDataTable[[#This Row],[Order Date]], "mmm")</f>
        <v>Sep</v>
      </c>
      <c r="G1961" s="5" t="s">
        <v>20</v>
      </c>
      <c r="H1961" s="5" t="s">
        <v>21</v>
      </c>
      <c r="I1961" s="5" t="s">
        <v>8</v>
      </c>
      <c r="J1961" s="5" t="s">
        <v>3</v>
      </c>
      <c r="K1961" s="5" t="s">
        <v>23</v>
      </c>
      <c r="L1961" s="5" t="s">
        <v>51</v>
      </c>
      <c r="M1961" s="6">
        <v>6</v>
      </c>
      <c r="N1961" s="7">
        <v>121.7</v>
      </c>
      <c r="O1961" s="8">
        <v>0.15</v>
      </c>
      <c r="P1961" s="7">
        <v>61.26</v>
      </c>
      <c r="Q1961" s="7">
        <f t="shared" si="120"/>
        <v>620.67000000000007</v>
      </c>
      <c r="R1961" s="7">
        <f t="shared" si="121"/>
        <v>367.56</v>
      </c>
      <c r="S1961" s="7">
        <f t="shared" si="122"/>
        <v>253.11000000000007</v>
      </c>
      <c r="T1961" s="9">
        <f t="shared" si="123"/>
        <v>0.40780124703948967</v>
      </c>
      <c r="U1961" s="10">
        <f>YEAR(SalesDataTable[[#This Row],[Order Date]])</f>
        <v>2026</v>
      </c>
      <c r="V1961" s="9" t="str">
        <f>"Q"&amp;ROUNDUP(MONTH(SalesDataTable[[#This Row],[Order Date]])/3,0)</f>
        <v>Q3</v>
      </c>
      <c r="W1961" s="6">
        <f>MONTH(SalesDataTable[[#This Row],[Order Date]])</f>
        <v>9</v>
      </c>
      <c r="X1961" s="9" t="str">
        <f>TEXT(SalesDataTable[[#This Row],[Order Date]],"mmm")</f>
        <v>Sep</v>
      </c>
    </row>
    <row r="1962" spans="1:24" ht="15.5">
      <c r="A1962" s="3">
        <v>4807</v>
      </c>
      <c r="B1962" s="4">
        <v>46287</v>
      </c>
      <c r="C1962" s="12">
        <f>YEAR(SalesDataTable[[#This Row],[Order Date]])</f>
        <v>2026</v>
      </c>
      <c r="D1962" s="15" t="str">
        <f>"Q"&amp;ROUNDUP(MONTH(SalesDataTable[[#This Row],[Order Date]])/3,0)</f>
        <v>Q3</v>
      </c>
      <c r="E1962" s="12">
        <f>MONTH(SalesDataTable[[#This Row],[Order Date]])</f>
        <v>9</v>
      </c>
      <c r="F1962" s="12" t="str">
        <f>TEXT(SalesDataTable[[#This Row],[Order Date]], "mmm")</f>
        <v>Sep</v>
      </c>
      <c r="G1962" s="5" t="s">
        <v>20</v>
      </c>
      <c r="H1962" s="5" t="s">
        <v>31</v>
      </c>
      <c r="I1962" s="5" t="s">
        <v>8</v>
      </c>
      <c r="J1962" s="5" t="s">
        <v>16</v>
      </c>
      <c r="K1962" s="5" t="s">
        <v>4</v>
      </c>
      <c r="L1962" s="5" t="s">
        <v>30</v>
      </c>
      <c r="M1962" s="6">
        <v>4</v>
      </c>
      <c r="N1962" s="7">
        <v>103.86</v>
      </c>
      <c r="O1962" s="8">
        <v>0.1</v>
      </c>
      <c r="P1962" s="7">
        <v>50.12</v>
      </c>
      <c r="Q1962" s="7">
        <f t="shared" si="120"/>
        <v>373.89600000000002</v>
      </c>
      <c r="R1962" s="7">
        <f t="shared" si="121"/>
        <v>200.48</v>
      </c>
      <c r="S1962" s="7">
        <f t="shared" si="122"/>
        <v>173.41600000000003</v>
      </c>
      <c r="T1962" s="9">
        <f t="shared" si="123"/>
        <v>0.46380811776536796</v>
      </c>
      <c r="U1962" s="10">
        <f>YEAR(SalesDataTable[[#This Row],[Order Date]])</f>
        <v>2026</v>
      </c>
      <c r="V1962" s="9" t="str">
        <f>"Q"&amp;ROUNDUP(MONTH(SalesDataTable[[#This Row],[Order Date]])/3,0)</f>
        <v>Q3</v>
      </c>
      <c r="W1962" s="6">
        <f>MONTH(SalesDataTable[[#This Row],[Order Date]])</f>
        <v>9</v>
      </c>
      <c r="X1962" s="9" t="str">
        <f>TEXT(SalesDataTable[[#This Row],[Order Date]],"mmm")</f>
        <v>Sep</v>
      </c>
    </row>
    <row r="1963" spans="1:24" ht="15.5">
      <c r="A1963" s="3">
        <v>30</v>
      </c>
      <c r="B1963" s="4">
        <v>46288</v>
      </c>
      <c r="C1963" s="12">
        <f>YEAR(SalesDataTable[[#This Row],[Order Date]])</f>
        <v>2026</v>
      </c>
      <c r="D1963" s="15" t="str">
        <f>"Q"&amp;ROUNDUP(MONTH(SalesDataTable[[#This Row],[Order Date]])/3,0)</f>
        <v>Q3</v>
      </c>
      <c r="E1963" s="12">
        <f>MONTH(SalesDataTable[[#This Row],[Order Date]])</f>
        <v>9</v>
      </c>
      <c r="F1963" s="12" t="str">
        <f>TEXT(SalesDataTable[[#This Row],[Order Date]], "mmm")</f>
        <v>Sep</v>
      </c>
      <c r="G1963" s="5" t="s">
        <v>11</v>
      </c>
      <c r="H1963" s="5" t="s">
        <v>25</v>
      </c>
      <c r="I1963" s="5" t="s">
        <v>28</v>
      </c>
      <c r="J1963" s="5" t="s">
        <v>3</v>
      </c>
      <c r="K1963" s="5" t="s">
        <v>9</v>
      </c>
      <c r="L1963" s="5" t="s">
        <v>10</v>
      </c>
      <c r="M1963" s="6">
        <v>2</v>
      </c>
      <c r="N1963" s="7">
        <v>93.82</v>
      </c>
      <c r="O1963" s="8">
        <v>0.05</v>
      </c>
      <c r="P1963" s="7">
        <v>45.57</v>
      </c>
      <c r="Q1963" s="7">
        <f t="shared" si="120"/>
        <v>178.25799999999998</v>
      </c>
      <c r="R1963" s="7">
        <f t="shared" si="121"/>
        <v>91.14</v>
      </c>
      <c r="S1963" s="7">
        <f t="shared" si="122"/>
        <v>87.117999999999981</v>
      </c>
      <c r="T1963" s="9">
        <f t="shared" si="123"/>
        <v>0.48871859888476249</v>
      </c>
      <c r="U1963" s="10">
        <f>YEAR(SalesDataTable[[#This Row],[Order Date]])</f>
        <v>2026</v>
      </c>
      <c r="V1963" s="9" t="str">
        <f>"Q"&amp;ROUNDUP(MONTH(SalesDataTable[[#This Row],[Order Date]])/3,0)</f>
        <v>Q3</v>
      </c>
      <c r="W1963" s="6">
        <f>MONTH(SalesDataTable[[#This Row],[Order Date]])</f>
        <v>9</v>
      </c>
      <c r="X1963" s="9" t="str">
        <f>TEXT(SalesDataTable[[#This Row],[Order Date]],"mmm")</f>
        <v>Sep</v>
      </c>
    </row>
    <row r="1964" spans="1:24" ht="15.5">
      <c r="A1964" s="3">
        <v>3027</v>
      </c>
      <c r="B1964" s="4">
        <v>46288</v>
      </c>
      <c r="C1964" s="12">
        <f>YEAR(SalesDataTable[[#This Row],[Order Date]])</f>
        <v>2026</v>
      </c>
      <c r="D1964" s="15" t="str">
        <f>"Q"&amp;ROUNDUP(MONTH(SalesDataTable[[#This Row],[Order Date]])/3,0)</f>
        <v>Q3</v>
      </c>
      <c r="E1964" s="12">
        <f>MONTH(SalesDataTable[[#This Row],[Order Date]])</f>
        <v>9</v>
      </c>
      <c r="F1964" s="12" t="str">
        <f>TEXT(SalesDataTable[[#This Row],[Order Date]], "mmm")</f>
        <v>Sep</v>
      </c>
      <c r="G1964" s="5" t="s">
        <v>20</v>
      </c>
      <c r="H1964" s="5" t="s">
        <v>33</v>
      </c>
      <c r="I1964" s="5" t="s">
        <v>8</v>
      </c>
      <c r="J1964" s="5" t="s">
        <v>16</v>
      </c>
      <c r="K1964" s="5" t="s">
        <v>9</v>
      </c>
      <c r="L1964" s="5" t="s">
        <v>37</v>
      </c>
      <c r="M1964" s="6">
        <v>8</v>
      </c>
      <c r="N1964" s="7">
        <v>155.13999999999999</v>
      </c>
      <c r="O1964" s="8">
        <v>0.1</v>
      </c>
      <c r="P1964" s="7">
        <v>76.87</v>
      </c>
      <c r="Q1964" s="7">
        <f t="shared" si="120"/>
        <v>1117.008</v>
      </c>
      <c r="R1964" s="7">
        <f t="shared" si="121"/>
        <v>614.96</v>
      </c>
      <c r="S1964" s="7">
        <f t="shared" si="122"/>
        <v>502.048</v>
      </c>
      <c r="T1964" s="9">
        <f t="shared" si="123"/>
        <v>0.44945783736553363</v>
      </c>
      <c r="U1964" s="10">
        <f>YEAR(SalesDataTable[[#This Row],[Order Date]])</f>
        <v>2026</v>
      </c>
      <c r="V1964" s="9" t="str">
        <f>"Q"&amp;ROUNDUP(MONTH(SalesDataTable[[#This Row],[Order Date]])/3,0)</f>
        <v>Q3</v>
      </c>
      <c r="W1964" s="6">
        <f>MONTH(SalesDataTable[[#This Row],[Order Date]])</f>
        <v>9</v>
      </c>
      <c r="X1964" s="9" t="str">
        <f>TEXT(SalesDataTable[[#This Row],[Order Date]],"mmm")</f>
        <v>Sep</v>
      </c>
    </row>
    <row r="1965" spans="1:24" ht="15.5">
      <c r="A1965" s="3">
        <v>3690</v>
      </c>
      <c r="B1965" s="4">
        <v>46288</v>
      </c>
      <c r="C1965" s="12">
        <f>YEAR(SalesDataTable[[#This Row],[Order Date]])</f>
        <v>2026</v>
      </c>
      <c r="D1965" s="15" t="str">
        <f>"Q"&amp;ROUNDUP(MONTH(SalesDataTable[[#This Row],[Order Date]])/3,0)</f>
        <v>Q3</v>
      </c>
      <c r="E1965" s="12">
        <f>MONTH(SalesDataTable[[#This Row],[Order Date]])</f>
        <v>9</v>
      </c>
      <c r="F1965" s="12" t="str">
        <f>TEXT(SalesDataTable[[#This Row],[Order Date]], "mmm")</f>
        <v>Sep</v>
      </c>
      <c r="G1965" s="5" t="s">
        <v>20</v>
      </c>
      <c r="H1965" s="5" t="s">
        <v>33</v>
      </c>
      <c r="I1965" s="5" t="s">
        <v>2</v>
      </c>
      <c r="J1965" s="5" t="s">
        <v>3</v>
      </c>
      <c r="K1965" s="5" t="s">
        <v>9</v>
      </c>
      <c r="L1965" s="5" t="s">
        <v>10</v>
      </c>
      <c r="M1965" s="6">
        <v>3</v>
      </c>
      <c r="N1965" s="7">
        <v>92.14</v>
      </c>
      <c r="O1965" s="8">
        <v>0.05</v>
      </c>
      <c r="P1965" s="7">
        <v>45.25</v>
      </c>
      <c r="Q1965" s="7">
        <f t="shared" si="120"/>
        <v>262.59899999999999</v>
      </c>
      <c r="R1965" s="7">
        <f t="shared" si="121"/>
        <v>135.75</v>
      </c>
      <c r="S1965" s="7">
        <f t="shared" si="122"/>
        <v>126.84899999999999</v>
      </c>
      <c r="T1965" s="9">
        <f t="shared" si="123"/>
        <v>0.48305210606285626</v>
      </c>
      <c r="U1965" s="10">
        <f>YEAR(SalesDataTable[[#This Row],[Order Date]])</f>
        <v>2026</v>
      </c>
      <c r="V1965" s="9" t="str">
        <f>"Q"&amp;ROUNDUP(MONTH(SalesDataTable[[#This Row],[Order Date]])/3,0)</f>
        <v>Q3</v>
      </c>
      <c r="W1965" s="6">
        <f>MONTH(SalesDataTable[[#This Row],[Order Date]])</f>
        <v>9</v>
      </c>
      <c r="X1965" s="9" t="str">
        <f>TEXT(SalesDataTable[[#This Row],[Order Date]],"mmm")</f>
        <v>Sep</v>
      </c>
    </row>
    <row r="1966" spans="1:24" ht="15.5">
      <c r="A1966" s="3">
        <v>600</v>
      </c>
      <c r="B1966" s="4">
        <v>46289</v>
      </c>
      <c r="C1966" s="12">
        <f>YEAR(SalesDataTable[[#This Row],[Order Date]])</f>
        <v>2026</v>
      </c>
      <c r="D1966" s="15" t="str">
        <f>"Q"&amp;ROUNDUP(MONTH(SalesDataTable[[#This Row],[Order Date]])/3,0)</f>
        <v>Q3</v>
      </c>
      <c r="E1966" s="12">
        <f>MONTH(SalesDataTable[[#This Row],[Order Date]])</f>
        <v>9</v>
      </c>
      <c r="F1966" s="12" t="str">
        <f>TEXT(SalesDataTable[[#This Row],[Order Date]], "mmm")</f>
        <v>Sep</v>
      </c>
      <c r="G1966" s="5" t="s">
        <v>6</v>
      </c>
      <c r="H1966" s="5" t="s">
        <v>43</v>
      </c>
      <c r="I1966" s="5" t="s">
        <v>19</v>
      </c>
      <c r="J1966" s="5" t="s">
        <v>3</v>
      </c>
      <c r="K1966" s="5" t="s">
        <v>4</v>
      </c>
      <c r="L1966" s="5" t="s">
        <v>26</v>
      </c>
      <c r="M1966" s="6">
        <v>6</v>
      </c>
      <c r="N1966" s="7">
        <v>39.880000000000003</v>
      </c>
      <c r="O1966" s="8">
        <v>0.05</v>
      </c>
      <c r="P1966" s="7">
        <v>16.79</v>
      </c>
      <c r="Q1966" s="7">
        <f t="shared" si="120"/>
        <v>227.31600000000003</v>
      </c>
      <c r="R1966" s="7">
        <f t="shared" si="121"/>
        <v>100.74</v>
      </c>
      <c r="S1966" s="7">
        <f t="shared" si="122"/>
        <v>126.57600000000004</v>
      </c>
      <c r="T1966" s="9">
        <f t="shared" si="123"/>
        <v>0.5568283798764716</v>
      </c>
      <c r="U1966" s="10">
        <f>YEAR(SalesDataTable[[#This Row],[Order Date]])</f>
        <v>2026</v>
      </c>
      <c r="V1966" s="9" t="str">
        <f>"Q"&amp;ROUNDUP(MONTH(SalesDataTable[[#This Row],[Order Date]])/3,0)</f>
        <v>Q3</v>
      </c>
      <c r="W1966" s="6">
        <f>MONTH(SalesDataTable[[#This Row],[Order Date]])</f>
        <v>9</v>
      </c>
      <c r="X1966" s="9" t="str">
        <f>TEXT(SalesDataTable[[#This Row],[Order Date]],"mmm")</f>
        <v>Sep</v>
      </c>
    </row>
    <row r="1967" spans="1:24" ht="15.5">
      <c r="A1967" s="3">
        <v>1931</v>
      </c>
      <c r="B1967" s="4">
        <v>46289</v>
      </c>
      <c r="C1967" s="12">
        <f>YEAR(SalesDataTable[[#This Row],[Order Date]])</f>
        <v>2026</v>
      </c>
      <c r="D1967" s="15" t="str">
        <f>"Q"&amp;ROUNDUP(MONTH(SalesDataTable[[#This Row],[Order Date]])/3,0)</f>
        <v>Q3</v>
      </c>
      <c r="E1967" s="12">
        <f>MONTH(SalesDataTable[[#This Row],[Order Date]])</f>
        <v>9</v>
      </c>
      <c r="F1967" s="12" t="str">
        <f>TEXT(SalesDataTable[[#This Row],[Order Date]], "mmm")</f>
        <v>Sep</v>
      </c>
      <c r="G1967" s="5" t="s">
        <v>11</v>
      </c>
      <c r="H1967" s="5" t="s">
        <v>52</v>
      </c>
      <c r="I1967" s="5" t="s">
        <v>2</v>
      </c>
      <c r="J1967" s="5" t="s">
        <v>3</v>
      </c>
      <c r="K1967" s="5" t="s">
        <v>14</v>
      </c>
      <c r="L1967" s="5" t="s">
        <v>15</v>
      </c>
      <c r="M1967" s="6">
        <v>4</v>
      </c>
      <c r="N1967" s="7">
        <v>35.700000000000003</v>
      </c>
      <c r="O1967" s="8">
        <v>0</v>
      </c>
      <c r="P1967" s="7">
        <v>13.91</v>
      </c>
      <c r="Q1967" s="7">
        <f t="shared" si="120"/>
        <v>142.80000000000001</v>
      </c>
      <c r="R1967" s="7">
        <f t="shared" si="121"/>
        <v>55.64</v>
      </c>
      <c r="S1967" s="7">
        <f t="shared" si="122"/>
        <v>87.160000000000011</v>
      </c>
      <c r="T1967" s="9">
        <f t="shared" si="123"/>
        <v>0.61036414565826336</v>
      </c>
      <c r="U1967" s="10">
        <f>YEAR(SalesDataTable[[#This Row],[Order Date]])</f>
        <v>2026</v>
      </c>
      <c r="V1967" s="9" t="str">
        <f>"Q"&amp;ROUNDUP(MONTH(SalesDataTable[[#This Row],[Order Date]])/3,0)</f>
        <v>Q3</v>
      </c>
      <c r="W1967" s="6">
        <f>MONTH(SalesDataTable[[#This Row],[Order Date]])</f>
        <v>9</v>
      </c>
      <c r="X1967" s="9" t="str">
        <f>TEXT(SalesDataTable[[#This Row],[Order Date]],"mmm")</f>
        <v>Sep</v>
      </c>
    </row>
    <row r="1968" spans="1:24" ht="15.5">
      <c r="A1968" s="3">
        <v>2124</v>
      </c>
      <c r="B1968" s="4">
        <v>46289</v>
      </c>
      <c r="C1968" s="12">
        <f>YEAR(SalesDataTable[[#This Row],[Order Date]])</f>
        <v>2026</v>
      </c>
      <c r="D1968" s="15" t="str">
        <f>"Q"&amp;ROUNDUP(MONTH(SalesDataTable[[#This Row],[Order Date]])/3,0)</f>
        <v>Q3</v>
      </c>
      <c r="E1968" s="12">
        <f>MONTH(SalesDataTable[[#This Row],[Order Date]])</f>
        <v>9</v>
      </c>
      <c r="F1968" s="12" t="str">
        <f>TEXT(SalesDataTable[[#This Row],[Order Date]], "mmm")</f>
        <v>Sep</v>
      </c>
      <c r="G1968" s="5" t="s">
        <v>20</v>
      </c>
      <c r="H1968" s="5" t="s">
        <v>33</v>
      </c>
      <c r="I1968" s="5" t="s">
        <v>19</v>
      </c>
      <c r="J1968" s="5" t="s">
        <v>13</v>
      </c>
      <c r="K1968" s="5" t="s">
        <v>4</v>
      </c>
      <c r="L1968" s="5" t="s">
        <v>30</v>
      </c>
      <c r="M1968" s="6">
        <v>6</v>
      </c>
      <c r="N1968" s="7">
        <v>104.16</v>
      </c>
      <c r="O1968" s="8">
        <v>0</v>
      </c>
      <c r="P1968" s="7">
        <v>51.76</v>
      </c>
      <c r="Q1968" s="7">
        <f t="shared" si="120"/>
        <v>624.96</v>
      </c>
      <c r="R1968" s="7">
        <f t="shared" si="121"/>
        <v>310.56</v>
      </c>
      <c r="S1968" s="7">
        <f t="shared" si="122"/>
        <v>314.40000000000003</v>
      </c>
      <c r="T1968" s="9">
        <f t="shared" si="123"/>
        <v>0.50307219662058378</v>
      </c>
      <c r="U1968" s="10">
        <f>YEAR(SalesDataTable[[#This Row],[Order Date]])</f>
        <v>2026</v>
      </c>
      <c r="V1968" s="9" t="str">
        <f>"Q"&amp;ROUNDUP(MONTH(SalesDataTable[[#This Row],[Order Date]])/3,0)</f>
        <v>Q3</v>
      </c>
      <c r="W1968" s="6">
        <f>MONTH(SalesDataTable[[#This Row],[Order Date]])</f>
        <v>9</v>
      </c>
      <c r="X1968" s="9" t="str">
        <f>TEXT(SalesDataTable[[#This Row],[Order Date]],"mmm")</f>
        <v>Sep</v>
      </c>
    </row>
    <row r="1969" spans="1:24" ht="15.5">
      <c r="A1969" s="3">
        <v>2789</v>
      </c>
      <c r="B1969" s="4">
        <v>46289</v>
      </c>
      <c r="C1969" s="12">
        <f>YEAR(SalesDataTable[[#This Row],[Order Date]])</f>
        <v>2026</v>
      </c>
      <c r="D1969" s="15" t="str">
        <f>"Q"&amp;ROUNDUP(MONTH(SalesDataTable[[#This Row],[Order Date]])/3,0)</f>
        <v>Q3</v>
      </c>
      <c r="E1969" s="12">
        <f>MONTH(SalesDataTable[[#This Row],[Order Date]])</f>
        <v>9</v>
      </c>
      <c r="F1969" s="12" t="str">
        <f>TEXT(SalesDataTable[[#This Row],[Order Date]], "mmm")</f>
        <v>Sep</v>
      </c>
      <c r="G1969" s="5" t="s">
        <v>11</v>
      </c>
      <c r="H1969" s="5" t="s">
        <v>52</v>
      </c>
      <c r="I1969" s="5" t="s">
        <v>2</v>
      </c>
      <c r="J1969" s="5" t="s">
        <v>13</v>
      </c>
      <c r="K1969" s="5" t="s">
        <v>9</v>
      </c>
      <c r="L1969" s="5" t="s">
        <v>17</v>
      </c>
      <c r="M1969" s="6">
        <v>5</v>
      </c>
      <c r="N1969" s="7">
        <v>147.21</v>
      </c>
      <c r="O1969" s="8">
        <v>0.05</v>
      </c>
      <c r="P1969" s="7">
        <v>79.14</v>
      </c>
      <c r="Q1969" s="7">
        <f t="shared" si="120"/>
        <v>699.24750000000006</v>
      </c>
      <c r="R1969" s="7">
        <f t="shared" si="121"/>
        <v>395.7</v>
      </c>
      <c r="S1969" s="7">
        <f t="shared" si="122"/>
        <v>303.54750000000007</v>
      </c>
      <c r="T1969" s="9">
        <f t="shared" si="123"/>
        <v>0.43410594961011667</v>
      </c>
      <c r="U1969" s="10">
        <f>YEAR(SalesDataTable[[#This Row],[Order Date]])</f>
        <v>2026</v>
      </c>
      <c r="V1969" s="9" t="str">
        <f>"Q"&amp;ROUNDUP(MONTH(SalesDataTable[[#This Row],[Order Date]])/3,0)</f>
        <v>Q3</v>
      </c>
      <c r="W1969" s="6">
        <f>MONTH(SalesDataTable[[#This Row],[Order Date]])</f>
        <v>9</v>
      </c>
      <c r="X1969" s="9" t="str">
        <f>TEXT(SalesDataTable[[#This Row],[Order Date]],"mmm")</f>
        <v>Sep</v>
      </c>
    </row>
    <row r="1970" spans="1:24" ht="15.5">
      <c r="A1970" s="3">
        <v>2921</v>
      </c>
      <c r="B1970" s="4">
        <v>46289</v>
      </c>
      <c r="C1970" s="12">
        <f>YEAR(SalesDataTable[[#This Row],[Order Date]])</f>
        <v>2026</v>
      </c>
      <c r="D1970" s="15" t="str">
        <f>"Q"&amp;ROUNDUP(MONTH(SalesDataTable[[#This Row],[Order Date]])/3,0)</f>
        <v>Q3</v>
      </c>
      <c r="E1970" s="12">
        <f>MONTH(SalesDataTable[[#This Row],[Order Date]])</f>
        <v>9</v>
      </c>
      <c r="F1970" s="12" t="str">
        <f>TEXT(SalesDataTable[[#This Row],[Order Date]], "mmm")</f>
        <v>Sep</v>
      </c>
      <c r="G1970" s="5" t="s">
        <v>0</v>
      </c>
      <c r="H1970" s="5" t="s">
        <v>1</v>
      </c>
      <c r="I1970" s="5" t="s">
        <v>2</v>
      </c>
      <c r="J1970" s="5" t="s">
        <v>13</v>
      </c>
      <c r="K1970" s="5" t="s">
        <v>23</v>
      </c>
      <c r="L1970" s="5" t="s">
        <v>29</v>
      </c>
      <c r="M1970" s="6">
        <v>3</v>
      </c>
      <c r="N1970" s="7">
        <v>195.68</v>
      </c>
      <c r="O1970" s="8">
        <v>0.05</v>
      </c>
      <c r="P1970" s="7">
        <v>102.16</v>
      </c>
      <c r="Q1970" s="7">
        <f t="shared" si="120"/>
        <v>557.68799999999999</v>
      </c>
      <c r="R1970" s="7">
        <f t="shared" si="121"/>
        <v>306.48</v>
      </c>
      <c r="S1970" s="7">
        <f t="shared" si="122"/>
        <v>251.20799999999997</v>
      </c>
      <c r="T1970" s="9">
        <f t="shared" si="123"/>
        <v>0.45044541033696256</v>
      </c>
      <c r="U1970" s="10">
        <f>YEAR(SalesDataTable[[#This Row],[Order Date]])</f>
        <v>2026</v>
      </c>
      <c r="V1970" s="9" t="str">
        <f>"Q"&amp;ROUNDUP(MONTH(SalesDataTable[[#This Row],[Order Date]])/3,0)</f>
        <v>Q3</v>
      </c>
      <c r="W1970" s="6">
        <f>MONTH(SalesDataTable[[#This Row],[Order Date]])</f>
        <v>9</v>
      </c>
      <c r="X1970" s="9" t="str">
        <f>TEXT(SalesDataTable[[#This Row],[Order Date]],"mmm")</f>
        <v>Sep</v>
      </c>
    </row>
    <row r="1971" spans="1:24" ht="15.5">
      <c r="A1971" s="3">
        <v>3108</v>
      </c>
      <c r="B1971" s="4">
        <v>46289</v>
      </c>
      <c r="C1971" s="12">
        <f>YEAR(SalesDataTable[[#This Row],[Order Date]])</f>
        <v>2026</v>
      </c>
      <c r="D1971" s="15" t="str">
        <f>"Q"&amp;ROUNDUP(MONTH(SalesDataTable[[#This Row],[Order Date]])/3,0)</f>
        <v>Q3</v>
      </c>
      <c r="E1971" s="12">
        <f>MONTH(SalesDataTable[[#This Row],[Order Date]])</f>
        <v>9</v>
      </c>
      <c r="F1971" s="12" t="str">
        <f>TEXT(SalesDataTable[[#This Row],[Order Date]], "mmm")</f>
        <v>Sep</v>
      </c>
      <c r="G1971" s="5" t="s">
        <v>6</v>
      </c>
      <c r="H1971" s="5" t="s">
        <v>41</v>
      </c>
      <c r="I1971" s="5" t="s">
        <v>8</v>
      </c>
      <c r="J1971" s="5" t="s">
        <v>16</v>
      </c>
      <c r="K1971" s="5" t="s">
        <v>9</v>
      </c>
      <c r="L1971" s="5" t="s">
        <v>10</v>
      </c>
      <c r="M1971" s="6">
        <v>5</v>
      </c>
      <c r="N1971" s="7">
        <v>90.05</v>
      </c>
      <c r="O1971" s="8">
        <v>0.15</v>
      </c>
      <c r="P1971" s="7">
        <v>44.12</v>
      </c>
      <c r="Q1971" s="7">
        <f t="shared" si="120"/>
        <v>382.71249999999998</v>
      </c>
      <c r="R1971" s="7">
        <f t="shared" si="121"/>
        <v>220.6</v>
      </c>
      <c r="S1971" s="7">
        <f t="shared" si="122"/>
        <v>162.11249999999998</v>
      </c>
      <c r="T1971" s="9">
        <f t="shared" si="123"/>
        <v>0.42358820263252439</v>
      </c>
      <c r="U1971" s="10">
        <f>YEAR(SalesDataTable[[#This Row],[Order Date]])</f>
        <v>2026</v>
      </c>
      <c r="V1971" s="9" t="str">
        <f>"Q"&amp;ROUNDUP(MONTH(SalesDataTable[[#This Row],[Order Date]])/3,0)</f>
        <v>Q3</v>
      </c>
      <c r="W1971" s="6">
        <f>MONTH(SalesDataTable[[#This Row],[Order Date]])</f>
        <v>9</v>
      </c>
      <c r="X1971" s="9" t="str">
        <f>TEXT(SalesDataTable[[#This Row],[Order Date]],"mmm")</f>
        <v>Sep</v>
      </c>
    </row>
    <row r="1972" spans="1:24" ht="15.5">
      <c r="A1972" s="3">
        <v>3226</v>
      </c>
      <c r="B1972" s="4">
        <v>46289</v>
      </c>
      <c r="C1972" s="12">
        <f>YEAR(SalesDataTable[[#This Row],[Order Date]])</f>
        <v>2026</v>
      </c>
      <c r="D1972" s="15" t="str">
        <f>"Q"&amp;ROUNDUP(MONTH(SalesDataTable[[#This Row],[Order Date]])/3,0)</f>
        <v>Q3</v>
      </c>
      <c r="E1972" s="12">
        <f>MONTH(SalesDataTable[[#This Row],[Order Date]])</f>
        <v>9</v>
      </c>
      <c r="F1972" s="12" t="str">
        <f>TEXT(SalesDataTable[[#This Row],[Order Date]], "mmm")</f>
        <v>Sep</v>
      </c>
      <c r="G1972" s="5" t="s">
        <v>20</v>
      </c>
      <c r="H1972" s="5" t="s">
        <v>47</v>
      </c>
      <c r="I1972" s="5" t="s">
        <v>28</v>
      </c>
      <c r="J1972" s="5" t="s">
        <v>3</v>
      </c>
      <c r="K1972" s="5" t="s">
        <v>23</v>
      </c>
      <c r="L1972" s="5" t="s">
        <v>24</v>
      </c>
      <c r="M1972" s="6">
        <v>1</v>
      </c>
      <c r="N1972" s="7">
        <v>345.48</v>
      </c>
      <c r="O1972" s="8">
        <v>0</v>
      </c>
      <c r="P1972" s="7">
        <v>196.31</v>
      </c>
      <c r="Q1972" s="7">
        <f t="shared" si="120"/>
        <v>345.48</v>
      </c>
      <c r="R1972" s="7">
        <f t="shared" si="121"/>
        <v>196.31</v>
      </c>
      <c r="S1972" s="7">
        <f t="shared" si="122"/>
        <v>149.17000000000002</v>
      </c>
      <c r="T1972" s="9">
        <f t="shared" si="123"/>
        <v>0.43177607965728843</v>
      </c>
      <c r="U1972" s="10">
        <f>YEAR(SalesDataTable[[#This Row],[Order Date]])</f>
        <v>2026</v>
      </c>
      <c r="V1972" s="9" t="str">
        <f>"Q"&amp;ROUNDUP(MONTH(SalesDataTable[[#This Row],[Order Date]])/3,0)</f>
        <v>Q3</v>
      </c>
      <c r="W1972" s="6">
        <f>MONTH(SalesDataTable[[#This Row],[Order Date]])</f>
        <v>9</v>
      </c>
      <c r="X1972" s="9" t="str">
        <f>TEXT(SalesDataTable[[#This Row],[Order Date]],"mmm")</f>
        <v>Sep</v>
      </c>
    </row>
    <row r="1973" spans="1:24" ht="15.5">
      <c r="A1973" s="3">
        <v>3286</v>
      </c>
      <c r="B1973" s="4">
        <v>46289</v>
      </c>
      <c r="C1973" s="12">
        <f>YEAR(SalesDataTable[[#This Row],[Order Date]])</f>
        <v>2026</v>
      </c>
      <c r="D1973" s="15" t="str">
        <f>"Q"&amp;ROUNDUP(MONTH(SalesDataTable[[#This Row],[Order Date]])/3,0)</f>
        <v>Q3</v>
      </c>
      <c r="E1973" s="12">
        <f>MONTH(SalesDataTable[[#This Row],[Order Date]])</f>
        <v>9</v>
      </c>
      <c r="F1973" s="12" t="str">
        <f>TEXT(SalesDataTable[[#This Row],[Order Date]], "mmm")</f>
        <v>Sep</v>
      </c>
      <c r="G1973" s="5" t="s">
        <v>20</v>
      </c>
      <c r="H1973" s="5" t="s">
        <v>21</v>
      </c>
      <c r="I1973" s="5" t="s">
        <v>2</v>
      </c>
      <c r="J1973" s="5" t="s">
        <v>13</v>
      </c>
      <c r="K1973" s="5" t="s">
        <v>14</v>
      </c>
      <c r="L1973" s="5" t="s">
        <v>32</v>
      </c>
      <c r="M1973" s="6">
        <v>1</v>
      </c>
      <c r="N1973" s="7">
        <v>46.23</v>
      </c>
      <c r="O1973" s="8">
        <v>0.1</v>
      </c>
      <c r="P1973" s="7">
        <v>18.34</v>
      </c>
      <c r="Q1973" s="7">
        <f t="shared" si="120"/>
        <v>41.606999999999999</v>
      </c>
      <c r="R1973" s="7">
        <f t="shared" si="121"/>
        <v>18.34</v>
      </c>
      <c r="S1973" s="7">
        <f t="shared" si="122"/>
        <v>23.266999999999999</v>
      </c>
      <c r="T1973" s="9">
        <f t="shared" si="123"/>
        <v>0.55920878698295962</v>
      </c>
      <c r="U1973" s="10">
        <f>YEAR(SalesDataTable[[#This Row],[Order Date]])</f>
        <v>2026</v>
      </c>
      <c r="V1973" s="9" t="str">
        <f>"Q"&amp;ROUNDUP(MONTH(SalesDataTable[[#This Row],[Order Date]])/3,0)</f>
        <v>Q3</v>
      </c>
      <c r="W1973" s="6">
        <f>MONTH(SalesDataTable[[#This Row],[Order Date]])</f>
        <v>9</v>
      </c>
      <c r="X1973" s="9" t="str">
        <f>TEXT(SalesDataTable[[#This Row],[Order Date]],"mmm")</f>
        <v>Sep</v>
      </c>
    </row>
    <row r="1974" spans="1:24" ht="15.5">
      <c r="A1974" s="3">
        <v>4510</v>
      </c>
      <c r="B1974" s="4">
        <v>46289</v>
      </c>
      <c r="C1974" s="12">
        <f>YEAR(SalesDataTable[[#This Row],[Order Date]])</f>
        <v>2026</v>
      </c>
      <c r="D1974" s="15" t="str">
        <f>"Q"&amp;ROUNDUP(MONTH(SalesDataTable[[#This Row],[Order Date]])/3,0)</f>
        <v>Q3</v>
      </c>
      <c r="E1974" s="12">
        <f>MONTH(SalesDataTable[[#This Row],[Order Date]])</f>
        <v>9</v>
      </c>
      <c r="F1974" s="12" t="str">
        <f>TEXT(SalesDataTable[[#This Row],[Order Date]], "mmm")</f>
        <v>Sep</v>
      </c>
      <c r="G1974" s="5" t="s">
        <v>0</v>
      </c>
      <c r="H1974" s="5" t="s">
        <v>1</v>
      </c>
      <c r="I1974" s="5" t="s">
        <v>28</v>
      </c>
      <c r="J1974" s="5" t="s">
        <v>3</v>
      </c>
      <c r="K1974" s="5" t="s">
        <v>23</v>
      </c>
      <c r="L1974" s="5" t="s">
        <v>40</v>
      </c>
      <c r="M1974" s="6">
        <v>3</v>
      </c>
      <c r="N1974" s="7">
        <v>82.38</v>
      </c>
      <c r="O1974" s="8">
        <v>0.15</v>
      </c>
      <c r="P1974" s="7">
        <v>39.020000000000003</v>
      </c>
      <c r="Q1974" s="7">
        <f t="shared" si="120"/>
        <v>210.06899999999999</v>
      </c>
      <c r="R1974" s="7">
        <f t="shared" si="121"/>
        <v>117.06</v>
      </c>
      <c r="S1974" s="7">
        <f t="shared" si="122"/>
        <v>93.008999999999986</v>
      </c>
      <c r="T1974" s="9">
        <f t="shared" si="123"/>
        <v>0.44275452351370259</v>
      </c>
      <c r="U1974" s="10">
        <f>YEAR(SalesDataTable[[#This Row],[Order Date]])</f>
        <v>2026</v>
      </c>
      <c r="V1974" s="9" t="str">
        <f>"Q"&amp;ROUNDUP(MONTH(SalesDataTable[[#This Row],[Order Date]])/3,0)</f>
        <v>Q3</v>
      </c>
      <c r="W1974" s="6">
        <f>MONTH(SalesDataTable[[#This Row],[Order Date]])</f>
        <v>9</v>
      </c>
      <c r="X1974" s="9" t="str">
        <f>TEXT(SalesDataTable[[#This Row],[Order Date]],"mmm")</f>
        <v>Sep</v>
      </c>
    </row>
    <row r="1975" spans="1:24" ht="15.5">
      <c r="A1975" s="3">
        <v>2069</v>
      </c>
      <c r="B1975" s="4">
        <v>46290</v>
      </c>
      <c r="C1975" s="12">
        <f>YEAR(SalesDataTable[[#This Row],[Order Date]])</f>
        <v>2026</v>
      </c>
      <c r="D1975" s="15" t="str">
        <f>"Q"&amp;ROUNDUP(MONTH(SalesDataTable[[#This Row],[Order Date]])/3,0)</f>
        <v>Q3</v>
      </c>
      <c r="E1975" s="12">
        <f>MONTH(SalesDataTable[[#This Row],[Order Date]])</f>
        <v>9</v>
      </c>
      <c r="F1975" s="12" t="str">
        <f>TEXT(SalesDataTable[[#This Row],[Order Date]], "mmm")</f>
        <v>Sep</v>
      </c>
      <c r="G1975" s="5" t="s">
        <v>20</v>
      </c>
      <c r="H1975" s="5" t="s">
        <v>31</v>
      </c>
      <c r="I1975" s="5" t="s">
        <v>2</v>
      </c>
      <c r="J1975" s="5" t="s">
        <v>13</v>
      </c>
      <c r="K1975" s="5" t="s">
        <v>23</v>
      </c>
      <c r="L1975" s="5" t="s">
        <v>24</v>
      </c>
      <c r="M1975" s="6">
        <v>1</v>
      </c>
      <c r="N1975" s="7">
        <v>344.79</v>
      </c>
      <c r="O1975" s="8">
        <v>0</v>
      </c>
      <c r="P1975" s="7">
        <v>189.63</v>
      </c>
      <c r="Q1975" s="7">
        <f t="shared" si="120"/>
        <v>344.79</v>
      </c>
      <c r="R1975" s="7">
        <f t="shared" si="121"/>
        <v>189.63</v>
      </c>
      <c r="S1975" s="7">
        <f t="shared" si="122"/>
        <v>155.16000000000003</v>
      </c>
      <c r="T1975" s="9">
        <f t="shared" si="123"/>
        <v>0.45001305142260511</v>
      </c>
      <c r="U1975" s="10">
        <f>YEAR(SalesDataTable[[#This Row],[Order Date]])</f>
        <v>2026</v>
      </c>
      <c r="V1975" s="9" t="str">
        <f>"Q"&amp;ROUNDUP(MONTH(SalesDataTable[[#This Row],[Order Date]])/3,0)</f>
        <v>Q3</v>
      </c>
      <c r="W1975" s="6">
        <f>MONTH(SalesDataTable[[#This Row],[Order Date]])</f>
        <v>9</v>
      </c>
      <c r="X1975" s="9" t="str">
        <f>TEXT(SalesDataTable[[#This Row],[Order Date]],"mmm")</f>
        <v>Sep</v>
      </c>
    </row>
    <row r="1976" spans="1:24" ht="15.5">
      <c r="A1976" s="3">
        <v>95</v>
      </c>
      <c r="B1976" s="4">
        <v>46291</v>
      </c>
      <c r="C1976" s="12">
        <f>YEAR(SalesDataTable[[#This Row],[Order Date]])</f>
        <v>2026</v>
      </c>
      <c r="D1976" s="15" t="str">
        <f>"Q"&amp;ROUNDUP(MONTH(SalesDataTable[[#This Row],[Order Date]])/3,0)</f>
        <v>Q3</v>
      </c>
      <c r="E1976" s="12">
        <f>MONTH(SalesDataTable[[#This Row],[Order Date]])</f>
        <v>9</v>
      </c>
      <c r="F1976" s="12" t="str">
        <f>TEXT(SalesDataTable[[#This Row],[Order Date]], "mmm")</f>
        <v>Sep</v>
      </c>
      <c r="G1976" s="5" t="s">
        <v>0</v>
      </c>
      <c r="H1976" s="5" t="s">
        <v>1</v>
      </c>
      <c r="I1976" s="5" t="s">
        <v>28</v>
      </c>
      <c r="J1976" s="5" t="s">
        <v>3</v>
      </c>
      <c r="K1976" s="5" t="s">
        <v>9</v>
      </c>
      <c r="L1976" s="5" t="s">
        <v>46</v>
      </c>
      <c r="M1976" s="6">
        <v>1</v>
      </c>
      <c r="N1976" s="7">
        <v>73.06</v>
      </c>
      <c r="O1976" s="8">
        <v>0.05</v>
      </c>
      <c r="P1976" s="7">
        <v>31.42</v>
      </c>
      <c r="Q1976" s="7">
        <f t="shared" si="120"/>
        <v>69.406999999999996</v>
      </c>
      <c r="R1976" s="7">
        <f t="shared" si="121"/>
        <v>31.42</v>
      </c>
      <c r="S1976" s="7">
        <f t="shared" si="122"/>
        <v>37.986999999999995</v>
      </c>
      <c r="T1976" s="9">
        <f t="shared" si="123"/>
        <v>0.54730790842422228</v>
      </c>
      <c r="U1976" s="10">
        <f>YEAR(SalesDataTable[[#This Row],[Order Date]])</f>
        <v>2026</v>
      </c>
      <c r="V1976" s="9" t="str">
        <f>"Q"&amp;ROUNDUP(MONTH(SalesDataTable[[#This Row],[Order Date]])/3,0)</f>
        <v>Q3</v>
      </c>
      <c r="W1976" s="6">
        <f>MONTH(SalesDataTable[[#This Row],[Order Date]])</f>
        <v>9</v>
      </c>
      <c r="X1976" s="9" t="str">
        <f>TEXT(SalesDataTable[[#This Row],[Order Date]],"mmm")</f>
        <v>Sep</v>
      </c>
    </row>
    <row r="1977" spans="1:24" ht="15.5">
      <c r="A1977" s="3">
        <v>160</v>
      </c>
      <c r="B1977" s="4">
        <v>46291</v>
      </c>
      <c r="C1977" s="12">
        <f>YEAR(SalesDataTable[[#This Row],[Order Date]])</f>
        <v>2026</v>
      </c>
      <c r="D1977" s="15" t="str">
        <f>"Q"&amp;ROUNDUP(MONTH(SalesDataTable[[#This Row],[Order Date]])/3,0)</f>
        <v>Q3</v>
      </c>
      <c r="E1977" s="12">
        <f>MONTH(SalesDataTable[[#This Row],[Order Date]])</f>
        <v>9</v>
      </c>
      <c r="F1977" s="12" t="str">
        <f>TEXT(SalesDataTable[[#This Row],[Order Date]], "mmm")</f>
        <v>Sep</v>
      </c>
      <c r="G1977" s="5" t="s">
        <v>20</v>
      </c>
      <c r="H1977" s="5" t="s">
        <v>33</v>
      </c>
      <c r="I1977" s="5" t="s">
        <v>2</v>
      </c>
      <c r="J1977" s="5" t="s">
        <v>3</v>
      </c>
      <c r="K1977" s="5" t="s">
        <v>23</v>
      </c>
      <c r="L1977" s="5" t="s">
        <v>40</v>
      </c>
      <c r="M1977" s="6">
        <v>1</v>
      </c>
      <c r="N1977" s="7">
        <v>81.58</v>
      </c>
      <c r="O1977" s="8">
        <v>0.1</v>
      </c>
      <c r="P1977" s="7">
        <v>38.89</v>
      </c>
      <c r="Q1977" s="7">
        <f t="shared" si="120"/>
        <v>73.421999999999997</v>
      </c>
      <c r="R1977" s="7">
        <f t="shared" si="121"/>
        <v>38.89</v>
      </c>
      <c r="S1977" s="7">
        <f t="shared" si="122"/>
        <v>34.531999999999996</v>
      </c>
      <c r="T1977" s="9">
        <f t="shared" si="123"/>
        <v>0.47032224673803491</v>
      </c>
      <c r="U1977" s="10">
        <f>YEAR(SalesDataTable[[#This Row],[Order Date]])</f>
        <v>2026</v>
      </c>
      <c r="V1977" s="9" t="str">
        <f>"Q"&amp;ROUNDUP(MONTH(SalesDataTable[[#This Row],[Order Date]])/3,0)</f>
        <v>Q3</v>
      </c>
      <c r="W1977" s="6">
        <f>MONTH(SalesDataTable[[#This Row],[Order Date]])</f>
        <v>9</v>
      </c>
      <c r="X1977" s="9" t="str">
        <f>TEXT(SalesDataTable[[#This Row],[Order Date]],"mmm")</f>
        <v>Sep</v>
      </c>
    </row>
    <row r="1978" spans="1:24" ht="15.5">
      <c r="A1978" s="3">
        <v>407</v>
      </c>
      <c r="B1978" s="4">
        <v>46291</v>
      </c>
      <c r="C1978" s="12">
        <f>YEAR(SalesDataTable[[#This Row],[Order Date]])</f>
        <v>2026</v>
      </c>
      <c r="D1978" s="15" t="str">
        <f>"Q"&amp;ROUNDUP(MONTH(SalesDataTable[[#This Row],[Order Date]])/3,0)</f>
        <v>Q3</v>
      </c>
      <c r="E1978" s="12">
        <f>MONTH(SalesDataTable[[#This Row],[Order Date]])</f>
        <v>9</v>
      </c>
      <c r="F1978" s="12" t="str">
        <f>TEXT(SalesDataTable[[#This Row],[Order Date]], "mmm")</f>
        <v>Sep</v>
      </c>
      <c r="G1978" s="5" t="s">
        <v>6</v>
      </c>
      <c r="H1978" s="5" t="s">
        <v>43</v>
      </c>
      <c r="I1978" s="5" t="s">
        <v>8</v>
      </c>
      <c r="J1978" s="5" t="s">
        <v>3</v>
      </c>
      <c r="K1978" s="5" t="s">
        <v>34</v>
      </c>
      <c r="L1978" s="5" t="s">
        <v>45</v>
      </c>
      <c r="M1978" s="6">
        <v>6</v>
      </c>
      <c r="N1978" s="7">
        <v>49.87</v>
      </c>
      <c r="O1978" s="8">
        <v>0.1</v>
      </c>
      <c r="P1978" s="7">
        <v>21.75</v>
      </c>
      <c r="Q1978" s="7">
        <f t="shared" si="120"/>
        <v>269.298</v>
      </c>
      <c r="R1978" s="7">
        <f t="shared" si="121"/>
        <v>130.5</v>
      </c>
      <c r="S1978" s="7">
        <f t="shared" si="122"/>
        <v>138.798</v>
      </c>
      <c r="T1978" s="9">
        <f t="shared" si="123"/>
        <v>0.51540672414945521</v>
      </c>
      <c r="U1978" s="10">
        <f>YEAR(SalesDataTable[[#This Row],[Order Date]])</f>
        <v>2026</v>
      </c>
      <c r="V1978" s="9" t="str">
        <f>"Q"&amp;ROUNDUP(MONTH(SalesDataTable[[#This Row],[Order Date]])/3,0)</f>
        <v>Q3</v>
      </c>
      <c r="W1978" s="6">
        <f>MONTH(SalesDataTable[[#This Row],[Order Date]])</f>
        <v>9</v>
      </c>
      <c r="X1978" s="9" t="str">
        <f>TEXT(SalesDataTable[[#This Row],[Order Date]],"mmm")</f>
        <v>Sep</v>
      </c>
    </row>
    <row r="1979" spans="1:24" ht="15.5">
      <c r="A1979" s="3">
        <v>1395</v>
      </c>
      <c r="B1979" s="4">
        <v>46291</v>
      </c>
      <c r="C1979" s="12">
        <f>YEAR(SalesDataTable[[#This Row],[Order Date]])</f>
        <v>2026</v>
      </c>
      <c r="D1979" s="15" t="str">
        <f>"Q"&amp;ROUNDUP(MONTH(SalesDataTable[[#This Row],[Order Date]])/3,0)</f>
        <v>Q3</v>
      </c>
      <c r="E1979" s="12">
        <f>MONTH(SalesDataTable[[#This Row],[Order Date]])</f>
        <v>9</v>
      </c>
      <c r="F1979" s="12" t="str">
        <f>TEXT(SalesDataTable[[#This Row],[Order Date]], "mmm")</f>
        <v>Sep</v>
      </c>
      <c r="G1979" s="5" t="s">
        <v>11</v>
      </c>
      <c r="H1979" s="5" t="s">
        <v>18</v>
      </c>
      <c r="I1979" s="5" t="s">
        <v>2</v>
      </c>
      <c r="J1979" s="5" t="s">
        <v>13</v>
      </c>
      <c r="K1979" s="5" t="s">
        <v>4</v>
      </c>
      <c r="L1979" s="5" t="s">
        <v>26</v>
      </c>
      <c r="M1979" s="6">
        <v>2</v>
      </c>
      <c r="N1979" s="7">
        <v>39.81</v>
      </c>
      <c r="O1979" s="8">
        <v>0.05</v>
      </c>
      <c r="P1979" s="7">
        <v>16.87</v>
      </c>
      <c r="Q1979" s="7">
        <f t="shared" si="120"/>
        <v>75.638999999999996</v>
      </c>
      <c r="R1979" s="7">
        <f t="shared" si="121"/>
        <v>33.74</v>
      </c>
      <c r="S1979" s="7">
        <f t="shared" si="122"/>
        <v>41.898999999999994</v>
      </c>
      <c r="T1979" s="9">
        <f t="shared" si="123"/>
        <v>0.55393381721069812</v>
      </c>
      <c r="U1979" s="10">
        <f>YEAR(SalesDataTable[[#This Row],[Order Date]])</f>
        <v>2026</v>
      </c>
      <c r="V1979" s="9" t="str">
        <f>"Q"&amp;ROUNDUP(MONTH(SalesDataTable[[#This Row],[Order Date]])/3,0)</f>
        <v>Q3</v>
      </c>
      <c r="W1979" s="6">
        <f>MONTH(SalesDataTable[[#This Row],[Order Date]])</f>
        <v>9</v>
      </c>
      <c r="X1979" s="9" t="str">
        <f>TEXT(SalesDataTable[[#This Row],[Order Date]],"mmm")</f>
        <v>Sep</v>
      </c>
    </row>
    <row r="1980" spans="1:24" ht="15.5">
      <c r="A1980" s="3">
        <v>2085</v>
      </c>
      <c r="B1980" s="4">
        <v>46291</v>
      </c>
      <c r="C1980" s="12">
        <f>YEAR(SalesDataTable[[#This Row],[Order Date]])</f>
        <v>2026</v>
      </c>
      <c r="D1980" s="15" t="str">
        <f>"Q"&amp;ROUNDUP(MONTH(SalesDataTable[[#This Row],[Order Date]])/3,0)</f>
        <v>Q3</v>
      </c>
      <c r="E1980" s="12">
        <f>MONTH(SalesDataTable[[#This Row],[Order Date]])</f>
        <v>9</v>
      </c>
      <c r="F1980" s="12" t="str">
        <f>TEXT(SalesDataTable[[#This Row],[Order Date]], "mmm")</f>
        <v>Sep</v>
      </c>
      <c r="G1980" s="5" t="s">
        <v>11</v>
      </c>
      <c r="H1980" s="5" t="s">
        <v>12</v>
      </c>
      <c r="I1980" s="5" t="s">
        <v>2</v>
      </c>
      <c r="J1980" s="5" t="s">
        <v>3</v>
      </c>
      <c r="K1980" s="5" t="s">
        <v>23</v>
      </c>
      <c r="L1980" s="5" t="s">
        <v>29</v>
      </c>
      <c r="M1980" s="6">
        <v>3</v>
      </c>
      <c r="N1980" s="7">
        <v>191.46</v>
      </c>
      <c r="O1980" s="8">
        <v>0</v>
      </c>
      <c r="P1980" s="7">
        <v>104.06</v>
      </c>
      <c r="Q1980" s="7">
        <f t="shared" si="120"/>
        <v>574.38</v>
      </c>
      <c r="R1980" s="7">
        <f t="shared" si="121"/>
        <v>312.18</v>
      </c>
      <c r="S1980" s="7">
        <f t="shared" si="122"/>
        <v>262.2</v>
      </c>
      <c r="T1980" s="9">
        <f t="shared" si="123"/>
        <v>0.45649221769560222</v>
      </c>
      <c r="U1980" s="10">
        <f>YEAR(SalesDataTable[[#This Row],[Order Date]])</f>
        <v>2026</v>
      </c>
      <c r="V1980" s="9" t="str">
        <f>"Q"&amp;ROUNDUP(MONTH(SalesDataTable[[#This Row],[Order Date]])/3,0)</f>
        <v>Q3</v>
      </c>
      <c r="W1980" s="6">
        <f>MONTH(SalesDataTable[[#This Row],[Order Date]])</f>
        <v>9</v>
      </c>
      <c r="X1980" s="9" t="str">
        <f>TEXT(SalesDataTable[[#This Row],[Order Date]],"mmm")</f>
        <v>Sep</v>
      </c>
    </row>
    <row r="1981" spans="1:24" ht="15.5">
      <c r="A1981" s="3">
        <v>3124</v>
      </c>
      <c r="B1981" s="4">
        <v>46291</v>
      </c>
      <c r="C1981" s="12">
        <f>YEAR(SalesDataTable[[#This Row],[Order Date]])</f>
        <v>2026</v>
      </c>
      <c r="D1981" s="15" t="str">
        <f>"Q"&amp;ROUNDUP(MONTH(SalesDataTable[[#This Row],[Order Date]])/3,0)</f>
        <v>Q3</v>
      </c>
      <c r="E1981" s="12">
        <f>MONTH(SalesDataTable[[#This Row],[Order Date]])</f>
        <v>9</v>
      </c>
      <c r="F1981" s="12" t="str">
        <f>TEXT(SalesDataTable[[#This Row],[Order Date]], "mmm")</f>
        <v>Sep</v>
      </c>
      <c r="G1981" s="5" t="s">
        <v>11</v>
      </c>
      <c r="H1981" s="5" t="s">
        <v>25</v>
      </c>
      <c r="I1981" s="5" t="s">
        <v>2</v>
      </c>
      <c r="J1981" s="5" t="s">
        <v>3</v>
      </c>
      <c r="K1981" s="5" t="s">
        <v>14</v>
      </c>
      <c r="L1981" s="5" t="s">
        <v>32</v>
      </c>
      <c r="M1981" s="6">
        <v>3</v>
      </c>
      <c r="N1981" s="7">
        <v>46.48</v>
      </c>
      <c r="O1981" s="8">
        <v>0.05</v>
      </c>
      <c r="P1981" s="7">
        <v>18.82</v>
      </c>
      <c r="Q1981" s="7">
        <f t="shared" si="120"/>
        <v>132.46799999999999</v>
      </c>
      <c r="R1981" s="7">
        <f t="shared" si="121"/>
        <v>56.46</v>
      </c>
      <c r="S1981" s="7">
        <f t="shared" si="122"/>
        <v>76.007999999999981</v>
      </c>
      <c r="T1981" s="9">
        <f t="shared" si="123"/>
        <v>0.57378385723344494</v>
      </c>
      <c r="U1981" s="10">
        <f>YEAR(SalesDataTable[[#This Row],[Order Date]])</f>
        <v>2026</v>
      </c>
      <c r="V1981" s="9" t="str">
        <f>"Q"&amp;ROUNDUP(MONTH(SalesDataTable[[#This Row],[Order Date]])/3,0)</f>
        <v>Q3</v>
      </c>
      <c r="W1981" s="6">
        <f>MONTH(SalesDataTable[[#This Row],[Order Date]])</f>
        <v>9</v>
      </c>
      <c r="X1981" s="9" t="str">
        <f>TEXT(SalesDataTable[[#This Row],[Order Date]],"mmm")</f>
        <v>Sep</v>
      </c>
    </row>
    <row r="1982" spans="1:24" ht="15.5">
      <c r="A1982" s="3">
        <v>3216</v>
      </c>
      <c r="B1982" s="4">
        <v>46291</v>
      </c>
      <c r="C1982" s="12">
        <f>YEAR(SalesDataTable[[#This Row],[Order Date]])</f>
        <v>2026</v>
      </c>
      <c r="D1982" s="15" t="str">
        <f>"Q"&amp;ROUNDUP(MONTH(SalesDataTable[[#This Row],[Order Date]])/3,0)</f>
        <v>Q3</v>
      </c>
      <c r="E1982" s="12">
        <f>MONTH(SalesDataTable[[#This Row],[Order Date]])</f>
        <v>9</v>
      </c>
      <c r="F1982" s="12" t="str">
        <f>TEXT(SalesDataTable[[#This Row],[Order Date]], "mmm")</f>
        <v>Sep</v>
      </c>
      <c r="G1982" s="5" t="s">
        <v>6</v>
      </c>
      <c r="H1982" s="5" t="s">
        <v>43</v>
      </c>
      <c r="I1982" s="5" t="s">
        <v>19</v>
      </c>
      <c r="J1982" s="5" t="s">
        <v>3</v>
      </c>
      <c r="K1982" s="5" t="s">
        <v>14</v>
      </c>
      <c r="L1982" s="5" t="s">
        <v>15</v>
      </c>
      <c r="M1982" s="6">
        <v>2</v>
      </c>
      <c r="N1982" s="7">
        <v>35.44</v>
      </c>
      <c r="O1982" s="8">
        <v>0.1</v>
      </c>
      <c r="P1982" s="7">
        <v>13.2</v>
      </c>
      <c r="Q1982" s="7">
        <f t="shared" si="120"/>
        <v>63.791999999999994</v>
      </c>
      <c r="R1982" s="7">
        <f t="shared" si="121"/>
        <v>26.4</v>
      </c>
      <c r="S1982" s="7">
        <f t="shared" si="122"/>
        <v>37.391999999999996</v>
      </c>
      <c r="T1982" s="9">
        <f t="shared" si="123"/>
        <v>0.58615500376222718</v>
      </c>
      <c r="U1982" s="10">
        <f>YEAR(SalesDataTable[[#This Row],[Order Date]])</f>
        <v>2026</v>
      </c>
      <c r="V1982" s="9" t="str">
        <f>"Q"&amp;ROUNDUP(MONTH(SalesDataTable[[#This Row],[Order Date]])/3,0)</f>
        <v>Q3</v>
      </c>
      <c r="W1982" s="6">
        <f>MONTH(SalesDataTable[[#This Row],[Order Date]])</f>
        <v>9</v>
      </c>
      <c r="X1982" s="9" t="str">
        <f>TEXT(SalesDataTable[[#This Row],[Order Date]],"mmm")</f>
        <v>Sep</v>
      </c>
    </row>
    <row r="1983" spans="1:24" ht="15.5">
      <c r="A1983" s="3">
        <v>3743</v>
      </c>
      <c r="B1983" s="4">
        <v>46291</v>
      </c>
      <c r="C1983" s="12">
        <f>YEAR(SalesDataTable[[#This Row],[Order Date]])</f>
        <v>2026</v>
      </c>
      <c r="D1983" s="15" t="str">
        <f>"Q"&amp;ROUNDUP(MONTH(SalesDataTable[[#This Row],[Order Date]])/3,0)</f>
        <v>Q3</v>
      </c>
      <c r="E1983" s="12">
        <f>MONTH(SalesDataTable[[#This Row],[Order Date]])</f>
        <v>9</v>
      </c>
      <c r="F1983" s="12" t="str">
        <f>TEXT(SalesDataTable[[#This Row],[Order Date]], "mmm")</f>
        <v>Sep</v>
      </c>
      <c r="G1983" s="5" t="s">
        <v>11</v>
      </c>
      <c r="H1983" s="5" t="s">
        <v>12</v>
      </c>
      <c r="I1983" s="5" t="s">
        <v>2</v>
      </c>
      <c r="J1983" s="5" t="s">
        <v>13</v>
      </c>
      <c r="K1983" s="5" t="s">
        <v>34</v>
      </c>
      <c r="L1983" s="5" t="s">
        <v>42</v>
      </c>
      <c r="M1983" s="6">
        <v>4</v>
      </c>
      <c r="N1983" s="7">
        <v>36.159999999999997</v>
      </c>
      <c r="O1983" s="8">
        <v>0.05</v>
      </c>
      <c r="P1983" s="7">
        <v>13.68</v>
      </c>
      <c r="Q1983" s="7">
        <f t="shared" si="120"/>
        <v>137.40799999999999</v>
      </c>
      <c r="R1983" s="7">
        <f t="shared" si="121"/>
        <v>54.72</v>
      </c>
      <c r="S1983" s="7">
        <f t="shared" si="122"/>
        <v>82.687999999999988</v>
      </c>
      <c r="T1983" s="9">
        <f t="shared" si="123"/>
        <v>0.60176991150442471</v>
      </c>
      <c r="U1983" s="10">
        <f>YEAR(SalesDataTable[[#This Row],[Order Date]])</f>
        <v>2026</v>
      </c>
      <c r="V1983" s="9" t="str">
        <f>"Q"&amp;ROUNDUP(MONTH(SalesDataTable[[#This Row],[Order Date]])/3,0)</f>
        <v>Q3</v>
      </c>
      <c r="W1983" s="6">
        <f>MONTH(SalesDataTable[[#This Row],[Order Date]])</f>
        <v>9</v>
      </c>
      <c r="X1983" s="9" t="str">
        <f>TEXT(SalesDataTable[[#This Row],[Order Date]],"mmm")</f>
        <v>Sep</v>
      </c>
    </row>
    <row r="1984" spans="1:24" ht="15.5">
      <c r="A1984" s="3">
        <v>3788</v>
      </c>
      <c r="B1984" s="4">
        <v>46291</v>
      </c>
      <c r="C1984" s="12">
        <f>YEAR(SalesDataTable[[#This Row],[Order Date]])</f>
        <v>2026</v>
      </c>
      <c r="D1984" s="15" t="str">
        <f>"Q"&amp;ROUNDUP(MONTH(SalesDataTable[[#This Row],[Order Date]])/3,0)</f>
        <v>Q3</v>
      </c>
      <c r="E1984" s="12">
        <f>MONTH(SalesDataTable[[#This Row],[Order Date]])</f>
        <v>9</v>
      </c>
      <c r="F1984" s="12" t="str">
        <f>TEXT(SalesDataTable[[#This Row],[Order Date]], "mmm")</f>
        <v>Sep</v>
      </c>
      <c r="G1984" s="5" t="s">
        <v>20</v>
      </c>
      <c r="H1984" s="5" t="s">
        <v>33</v>
      </c>
      <c r="I1984" s="5" t="s">
        <v>2</v>
      </c>
      <c r="J1984" s="5" t="s">
        <v>3</v>
      </c>
      <c r="K1984" s="5" t="s">
        <v>34</v>
      </c>
      <c r="L1984" s="5" t="s">
        <v>42</v>
      </c>
      <c r="M1984" s="6">
        <v>2</v>
      </c>
      <c r="N1984" s="7">
        <v>35.93</v>
      </c>
      <c r="O1984" s="8">
        <v>0</v>
      </c>
      <c r="P1984" s="7">
        <v>13.91</v>
      </c>
      <c r="Q1984" s="7">
        <f t="shared" si="120"/>
        <v>71.86</v>
      </c>
      <c r="R1984" s="7">
        <f t="shared" si="121"/>
        <v>27.82</v>
      </c>
      <c r="S1984" s="7">
        <f t="shared" si="122"/>
        <v>44.04</v>
      </c>
      <c r="T1984" s="9">
        <f t="shared" si="123"/>
        <v>0.6128583356526579</v>
      </c>
      <c r="U1984" s="10">
        <f>YEAR(SalesDataTable[[#This Row],[Order Date]])</f>
        <v>2026</v>
      </c>
      <c r="V1984" s="9" t="str">
        <f>"Q"&amp;ROUNDUP(MONTH(SalesDataTable[[#This Row],[Order Date]])/3,0)</f>
        <v>Q3</v>
      </c>
      <c r="W1984" s="6">
        <f>MONTH(SalesDataTable[[#This Row],[Order Date]])</f>
        <v>9</v>
      </c>
      <c r="X1984" s="9" t="str">
        <f>TEXT(SalesDataTable[[#This Row],[Order Date]],"mmm")</f>
        <v>Sep</v>
      </c>
    </row>
    <row r="1985" spans="1:24" ht="15.5">
      <c r="A1985" s="3">
        <v>4883</v>
      </c>
      <c r="B1985" s="4">
        <v>46291</v>
      </c>
      <c r="C1985" s="12">
        <f>YEAR(SalesDataTable[[#This Row],[Order Date]])</f>
        <v>2026</v>
      </c>
      <c r="D1985" s="15" t="str">
        <f>"Q"&amp;ROUNDUP(MONTH(SalesDataTable[[#This Row],[Order Date]])/3,0)</f>
        <v>Q3</v>
      </c>
      <c r="E1985" s="12">
        <f>MONTH(SalesDataTable[[#This Row],[Order Date]])</f>
        <v>9</v>
      </c>
      <c r="F1985" s="12" t="str">
        <f>TEXT(SalesDataTable[[#This Row],[Order Date]], "mmm")</f>
        <v>Sep</v>
      </c>
      <c r="G1985" s="5" t="s">
        <v>20</v>
      </c>
      <c r="H1985" s="5" t="s">
        <v>33</v>
      </c>
      <c r="I1985" s="5" t="s">
        <v>2</v>
      </c>
      <c r="J1985" s="5" t="s">
        <v>16</v>
      </c>
      <c r="K1985" s="5" t="s">
        <v>23</v>
      </c>
      <c r="L1985" s="5" t="s">
        <v>29</v>
      </c>
      <c r="M1985" s="6">
        <v>1</v>
      </c>
      <c r="N1985" s="7">
        <v>199.7</v>
      </c>
      <c r="O1985" s="8">
        <v>0</v>
      </c>
      <c r="P1985" s="7">
        <v>103.77</v>
      </c>
      <c r="Q1985" s="7">
        <f t="shared" si="120"/>
        <v>199.7</v>
      </c>
      <c r="R1985" s="7">
        <f t="shared" si="121"/>
        <v>103.77</v>
      </c>
      <c r="S1985" s="7">
        <f t="shared" si="122"/>
        <v>95.929999999999993</v>
      </c>
      <c r="T1985" s="9">
        <f t="shared" si="123"/>
        <v>0.4803705558337506</v>
      </c>
      <c r="U1985" s="10">
        <f>YEAR(SalesDataTable[[#This Row],[Order Date]])</f>
        <v>2026</v>
      </c>
      <c r="V1985" s="9" t="str">
        <f>"Q"&amp;ROUNDUP(MONTH(SalesDataTable[[#This Row],[Order Date]])/3,0)</f>
        <v>Q3</v>
      </c>
      <c r="W1985" s="6">
        <f>MONTH(SalesDataTable[[#This Row],[Order Date]])</f>
        <v>9</v>
      </c>
      <c r="X1985" s="9" t="str">
        <f>TEXT(SalesDataTable[[#This Row],[Order Date]],"mmm")</f>
        <v>Sep</v>
      </c>
    </row>
    <row r="1986" spans="1:24" ht="15.5">
      <c r="A1986" s="3">
        <v>1577</v>
      </c>
      <c r="B1986" s="4">
        <v>46292</v>
      </c>
      <c r="C1986" s="12">
        <f>YEAR(SalesDataTable[[#This Row],[Order Date]])</f>
        <v>2026</v>
      </c>
      <c r="D1986" s="15" t="str">
        <f>"Q"&amp;ROUNDUP(MONTH(SalesDataTable[[#This Row],[Order Date]])/3,0)</f>
        <v>Q3</v>
      </c>
      <c r="E1986" s="12">
        <f>MONTH(SalesDataTable[[#This Row],[Order Date]])</f>
        <v>9</v>
      </c>
      <c r="F1986" s="12" t="str">
        <f>TEXT(SalesDataTable[[#This Row],[Order Date]], "mmm")</f>
        <v>Sep</v>
      </c>
      <c r="G1986" s="5" t="s">
        <v>20</v>
      </c>
      <c r="H1986" s="5" t="s">
        <v>21</v>
      </c>
      <c r="I1986" s="5" t="s">
        <v>2</v>
      </c>
      <c r="J1986" s="5" t="s">
        <v>13</v>
      </c>
      <c r="K1986" s="5" t="s">
        <v>9</v>
      </c>
      <c r="L1986" s="5" t="s">
        <v>37</v>
      </c>
      <c r="M1986" s="6">
        <v>4</v>
      </c>
      <c r="N1986" s="7">
        <v>154.28</v>
      </c>
      <c r="O1986" s="8">
        <v>0.05</v>
      </c>
      <c r="P1986" s="7">
        <v>78.180000000000007</v>
      </c>
      <c r="Q1986" s="7">
        <f t="shared" ref="Q1986:Q2049" si="124">M1986*N1986*(1-O1986)</f>
        <v>586.26400000000001</v>
      </c>
      <c r="R1986" s="7">
        <f t="shared" ref="R1986:R2049" si="125">M1986*P1986</f>
        <v>312.72000000000003</v>
      </c>
      <c r="S1986" s="7">
        <f t="shared" ref="S1986:S2049" si="126">Q1986-R1986</f>
        <v>273.54399999999998</v>
      </c>
      <c r="T1986" s="9">
        <f t="shared" ref="T1986:T2049" si="127">IFERROR(S1986/Q1986,0)</f>
        <v>0.46658843115047144</v>
      </c>
      <c r="U1986" s="10">
        <f>YEAR(SalesDataTable[[#This Row],[Order Date]])</f>
        <v>2026</v>
      </c>
      <c r="V1986" s="9" t="str">
        <f>"Q"&amp;ROUNDUP(MONTH(SalesDataTable[[#This Row],[Order Date]])/3,0)</f>
        <v>Q3</v>
      </c>
      <c r="W1986" s="6">
        <f>MONTH(SalesDataTable[[#This Row],[Order Date]])</f>
        <v>9</v>
      </c>
      <c r="X1986" s="9" t="str">
        <f>TEXT(SalesDataTable[[#This Row],[Order Date]],"mmm")</f>
        <v>Sep</v>
      </c>
    </row>
    <row r="1987" spans="1:24" ht="15.5">
      <c r="A1987" s="3">
        <v>2310</v>
      </c>
      <c r="B1987" s="4">
        <v>46292</v>
      </c>
      <c r="C1987" s="12">
        <f>YEAR(SalesDataTable[[#This Row],[Order Date]])</f>
        <v>2026</v>
      </c>
      <c r="D1987" s="15" t="str">
        <f>"Q"&amp;ROUNDUP(MONTH(SalesDataTable[[#This Row],[Order Date]])/3,0)</f>
        <v>Q3</v>
      </c>
      <c r="E1987" s="12">
        <f>MONTH(SalesDataTable[[#This Row],[Order Date]])</f>
        <v>9</v>
      </c>
      <c r="F1987" s="12" t="str">
        <f>TEXT(SalesDataTable[[#This Row],[Order Date]], "mmm")</f>
        <v>Sep</v>
      </c>
      <c r="G1987" s="5" t="s">
        <v>0</v>
      </c>
      <c r="H1987" s="5" t="s">
        <v>50</v>
      </c>
      <c r="I1987" s="5" t="s">
        <v>2</v>
      </c>
      <c r="J1987" s="5" t="s">
        <v>3</v>
      </c>
      <c r="K1987" s="5" t="s">
        <v>14</v>
      </c>
      <c r="L1987" s="5" t="s">
        <v>48</v>
      </c>
      <c r="M1987" s="6">
        <v>1</v>
      </c>
      <c r="N1987" s="7">
        <v>165.44</v>
      </c>
      <c r="O1987" s="8">
        <v>0</v>
      </c>
      <c r="P1987" s="7">
        <v>88.25</v>
      </c>
      <c r="Q1987" s="7">
        <f t="shared" si="124"/>
        <v>165.44</v>
      </c>
      <c r="R1987" s="7">
        <f t="shared" si="125"/>
        <v>88.25</v>
      </c>
      <c r="S1987" s="7">
        <f t="shared" si="126"/>
        <v>77.19</v>
      </c>
      <c r="T1987" s="9">
        <f t="shared" si="127"/>
        <v>0.46657398452611215</v>
      </c>
      <c r="U1987" s="10">
        <f>YEAR(SalesDataTable[[#This Row],[Order Date]])</f>
        <v>2026</v>
      </c>
      <c r="V1987" s="9" t="str">
        <f>"Q"&amp;ROUNDUP(MONTH(SalesDataTable[[#This Row],[Order Date]])/3,0)</f>
        <v>Q3</v>
      </c>
      <c r="W1987" s="6">
        <f>MONTH(SalesDataTable[[#This Row],[Order Date]])</f>
        <v>9</v>
      </c>
      <c r="X1987" s="9" t="str">
        <f>TEXT(SalesDataTable[[#This Row],[Order Date]],"mmm")</f>
        <v>Sep</v>
      </c>
    </row>
    <row r="1988" spans="1:24" ht="15.5">
      <c r="A1988" s="3">
        <v>2383</v>
      </c>
      <c r="B1988" s="4">
        <v>46292</v>
      </c>
      <c r="C1988" s="12">
        <f>YEAR(SalesDataTable[[#This Row],[Order Date]])</f>
        <v>2026</v>
      </c>
      <c r="D1988" s="15" t="str">
        <f>"Q"&amp;ROUNDUP(MONTH(SalesDataTable[[#This Row],[Order Date]])/3,0)</f>
        <v>Q3</v>
      </c>
      <c r="E1988" s="12">
        <f>MONTH(SalesDataTable[[#This Row],[Order Date]])</f>
        <v>9</v>
      </c>
      <c r="F1988" s="12" t="str">
        <f>TEXT(SalesDataTable[[#This Row],[Order Date]], "mmm")</f>
        <v>Sep</v>
      </c>
      <c r="G1988" s="5" t="s">
        <v>20</v>
      </c>
      <c r="H1988" s="5" t="s">
        <v>31</v>
      </c>
      <c r="I1988" s="5" t="s">
        <v>2</v>
      </c>
      <c r="J1988" s="5" t="s">
        <v>3</v>
      </c>
      <c r="K1988" s="5" t="s">
        <v>14</v>
      </c>
      <c r="L1988" s="5" t="s">
        <v>44</v>
      </c>
      <c r="M1988" s="6">
        <v>2</v>
      </c>
      <c r="N1988" s="7">
        <v>130.29</v>
      </c>
      <c r="O1988" s="8">
        <v>0.1</v>
      </c>
      <c r="P1988" s="7">
        <v>67.97</v>
      </c>
      <c r="Q1988" s="7">
        <f t="shared" si="124"/>
        <v>234.52199999999999</v>
      </c>
      <c r="R1988" s="7">
        <f t="shared" si="125"/>
        <v>135.94</v>
      </c>
      <c r="S1988" s="7">
        <f t="shared" si="126"/>
        <v>98.581999999999994</v>
      </c>
      <c r="T1988" s="9">
        <f t="shared" si="127"/>
        <v>0.42035288800197845</v>
      </c>
      <c r="U1988" s="10">
        <f>YEAR(SalesDataTable[[#This Row],[Order Date]])</f>
        <v>2026</v>
      </c>
      <c r="V1988" s="9" t="str">
        <f>"Q"&amp;ROUNDUP(MONTH(SalesDataTable[[#This Row],[Order Date]])/3,0)</f>
        <v>Q3</v>
      </c>
      <c r="W1988" s="6">
        <f>MONTH(SalesDataTable[[#This Row],[Order Date]])</f>
        <v>9</v>
      </c>
      <c r="X1988" s="9" t="str">
        <f>TEXT(SalesDataTable[[#This Row],[Order Date]],"mmm")</f>
        <v>Sep</v>
      </c>
    </row>
    <row r="1989" spans="1:24" ht="15.5">
      <c r="A1989" s="3">
        <v>2803</v>
      </c>
      <c r="B1989" s="4">
        <v>46292</v>
      </c>
      <c r="C1989" s="12">
        <f>YEAR(SalesDataTable[[#This Row],[Order Date]])</f>
        <v>2026</v>
      </c>
      <c r="D1989" s="15" t="str">
        <f>"Q"&amp;ROUNDUP(MONTH(SalesDataTable[[#This Row],[Order Date]])/3,0)</f>
        <v>Q3</v>
      </c>
      <c r="E1989" s="12">
        <f>MONTH(SalesDataTable[[#This Row],[Order Date]])</f>
        <v>9</v>
      </c>
      <c r="F1989" s="12" t="str">
        <f>TEXT(SalesDataTable[[#This Row],[Order Date]], "mmm")</f>
        <v>Sep</v>
      </c>
      <c r="G1989" s="5" t="s">
        <v>6</v>
      </c>
      <c r="H1989" s="5" t="s">
        <v>43</v>
      </c>
      <c r="I1989" s="5" t="s">
        <v>2</v>
      </c>
      <c r="J1989" s="5" t="s">
        <v>3</v>
      </c>
      <c r="K1989" s="5" t="s">
        <v>34</v>
      </c>
      <c r="L1989" s="5" t="s">
        <v>42</v>
      </c>
      <c r="M1989" s="6">
        <v>3</v>
      </c>
      <c r="N1989" s="7">
        <v>36.909999999999997</v>
      </c>
      <c r="O1989" s="8">
        <v>0.05</v>
      </c>
      <c r="P1989" s="7">
        <v>13.7</v>
      </c>
      <c r="Q1989" s="7">
        <f t="shared" si="124"/>
        <v>105.19349999999999</v>
      </c>
      <c r="R1989" s="7">
        <f t="shared" si="125"/>
        <v>41.099999999999994</v>
      </c>
      <c r="S1989" s="7">
        <f t="shared" si="126"/>
        <v>64.093499999999992</v>
      </c>
      <c r="T1989" s="9">
        <f t="shared" si="127"/>
        <v>0.60929144861612172</v>
      </c>
      <c r="U1989" s="10">
        <f>YEAR(SalesDataTable[[#This Row],[Order Date]])</f>
        <v>2026</v>
      </c>
      <c r="V1989" s="9" t="str">
        <f>"Q"&amp;ROUNDUP(MONTH(SalesDataTable[[#This Row],[Order Date]])/3,0)</f>
        <v>Q3</v>
      </c>
      <c r="W1989" s="6">
        <f>MONTH(SalesDataTable[[#This Row],[Order Date]])</f>
        <v>9</v>
      </c>
      <c r="X1989" s="9" t="str">
        <f>TEXT(SalesDataTable[[#This Row],[Order Date]],"mmm")</f>
        <v>Sep</v>
      </c>
    </row>
    <row r="1990" spans="1:24" ht="15.5">
      <c r="A1990" s="3">
        <v>4199</v>
      </c>
      <c r="B1990" s="4">
        <v>46292</v>
      </c>
      <c r="C1990" s="12">
        <f>YEAR(SalesDataTable[[#This Row],[Order Date]])</f>
        <v>2026</v>
      </c>
      <c r="D1990" s="15" t="str">
        <f>"Q"&amp;ROUNDUP(MONTH(SalesDataTable[[#This Row],[Order Date]])/3,0)</f>
        <v>Q3</v>
      </c>
      <c r="E1990" s="12">
        <f>MONTH(SalesDataTable[[#This Row],[Order Date]])</f>
        <v>9</v>
      </c>
      <c r="F1990" s="12" t="str">
        <f>TEXT(SalesDataTable[[#This Row],[Order Date]], "mmm")</f>
        <v>Sep</v>
      </c>
      <c r="G1990" s="5" t="s">
        <v>11</v>
      </c>
      <c r="H1990" s="5" t="s">
        <v>25</v>
      </c>
      <c r="I1990" s="5" t="s">
        <v>28</v>
      </c>
      <c r="J1990" s="5" t="s">
        <v>16</v>
      </c>
      <c r="K1990" s="5" t="s">
        <v>4</v>
      </c>
      <c r="L1990" s="5" t="s">
        <v>22</v>
      </c>
      <c r="M1990" s="6">
        <v>1</v>
      </c>
      <c r="N1990" s="7">
        <v>50.02</v>
      </c>
      <c r="O1990" s="8">
        <v>0</v>
      </c>
      <c r="P1990" s="7">
        <v>22.65</v>
      </c>
      <c r="Q1990" s="7">
        <f t="shared" si="124"/>
        <v>50.02</v>
      </c>
      <c r="R1990" s="7">
        <f t="shared" si="125"/>
        <v>22.65</v>
      </c>
      <c r="S1990" s="7">
        <f t="shared" si="126"/>
        <v>27.370000000000005</v>
      </c>
      <c r="T1990" s="9">
        <f t="shared" si="127"/>
        <v>0.54718112754898052</v>
      </c>
      <c r="U1990" s="10">
        <f>YEAR(SalesDataTable[[#This Row],[Order Date]])</f>
        <v>2026</v>
      </c>
      <c r="V1990" s="9" t="str">
        <f>"Q"&amp;ROUNDUP(MONTH(SalesDataTable[[#This Row],[Order Date]])/3,0)</f>
        <v>Q3</v>
      </c>
      <c r="W1990" s="6">
        <f>MONTH(SalesDataTable[[#This Row],[Order Date]])</f>
        <v>9</v>
      </c>
      <c r="X1990" s="9" t="str">
        <f>TEXT(SalesDataTable[[#This Row],[Order Date]],"mmm")</f>
        <v>Sep</v>
      </c>
    </row>
    <row r="1991" spans="1:24" ht="15.5">
      <c r="A1991" s="3">
        <v>4517</v>
      </c>
      <c r="B1991" s="4">
        <v>46292</v>
      </c>
      <c r="C1991" s="12">
        <f>YEAR(SalesDataTable[[#This Row],[Order Date]])</f>
        <v>2026</v>
      </c>
      <c r="D1991" s="15" t="str">
        <f>"Q"&amp;ROUNDUP(MONTH(SalesDataTable[[#This Row],[Order Date]])/3,0)</f>
        <v>Q3</v>
      </c>
      <c r="E1991" s="12">
        <f>MONTH(SalesDataTable[[#This Row],[Order Date]])</f>
        <v>9</v>
      </c>
      <c r="F1991" s="12" t="str">
        <f>TEXT(SalesDataTable[[#This Row],[Order Date]], "mmm")</f>
        <v>Sep</v>
      </c>
      <c r="G1991" s="5" t="s">
        <v>6</v>
      </c>
      <c r="H1991" s="5" t="s">
        <v>43</v>
      </c>
      <c r="I1991" s="5" t="s">
        <v>2</v>
      </c>
      <c r="J1991" s="5" t="s">
        <v>3</v>
      </c>
      <c r="K1991" s="5" t="s">
        <v>23</v>
      </c>
      <c r="L1991" s="5" t="s">
        <v>40</v>
      </c>
      <c r="M1991" s="6">
        <v>1</v>
      </c>
      <c r="N1991" s="7">
        <v>83.32</v>
      </c>
      <c r="O1991" s="8">
        <v>0.05</v>
      </c>
      <c r="P1991" s="7">
        <v>38.93</v>
      </c>
      <c r="Q1991" s="7">
        <f t="shared" si="124"/>
        <v>79.153999999999996</v>
      </c>
      <c r="R1991" s="7">
        <f t="shared" si="125"/>
        <v>38.93</v>
      </c>
      <c r="S1991" s="7">
        <f t="shared" si="126"/>
        <v>40.223999999999997</v>
      </c>
      <c r="T1991" s="9">
        <f t="shared" si="127"/>
        <v>0.50817393940925282</v>
      </c>
      <c r="U1991" s="10">
        <f>YEAR(SalesDataTable[[#This Row],[Order Date]])</f>
        <v>2026</v>
      </c>
      <c r="V1991" s="9" t="str">
        <f>"Q"&amp;ROUNDUP(MONTH(SalesDataTable[[#This Row],[Order Date]])/3,0)</f>
        <v>Q3</v>
      </c>
      <c r="W1991" s="6">
        <f>MONTH(SalesDataTable[[#This Row],[Order Date]])</f>
        <v>9</v>
      </c>
      <c r="X1991" s="9" t="str">
        <f>TEXT(SalesDataTable[[#This Row],[Order Date]],"mmm")</f>
        <v>Sep</v>
      </c>
    </row>
    <row r="1992" spans="1:24" ht="15.5">
      <c r="A1992" s="3">
        <v>80</v>
      </c>
      <c r="B1992" s="4">
        <v>46293</v>
      </c>
      <c r="C1992" s="12">
        <f>YEAR(SalesDataTable[[#This Row],[Order Date]])</f>
        <v>2026</v>
      </c>
      <c r="D1992" s="15" t="str">
        <f>"Q"&amp;ROUNDUP(MONTH(SalesDataTable[[#This Row],[Order Date]])/3,0)</f>
        <v>Q3</v>
      </c>
      <c r="E1992" s="12">
        <f>MONTH(SalesDataTable[[#This Row],[Order Date]])</f>
        <v>9</v>
      </c>
      <c r="F1992" s="12" t="str">
        <f>TEXT(SalesDataTable[[#This Row],[Order Date]], "mmm")</f>
        <v>Sep</v>
      </c>
      <c r="G1992" s="5" t="s">
        <v>0</v>
      </c>
      <c r="H1992" s="5" t="s">
        <v>50</v>
      </c>
      <c r="I1992" s="5" t="s">
        <v>8</v>
      </c>
      <c r="J1992" s="5" t="s">
        <v>16</v>
      </c>
      <c r="K1992" s="5" t="s">
        <v>9</v>
      </c>
      <c r="L1992" s="5" t="s">
        <v>46</v>
      </c>
      <c r="M1992" s="6">
        <v>10</v>
      </c>
      <c r="N1992" s="7">
        <v>71.040000000000006</v>
      </c>
      <c r="O1992" s="8">
        <v>0.2</v>
      </c>
      <c r="P1992" s="7">
        <v>31.7</v>
      </c>
      <c r="Q1992" s="7">
        <f t="shared" si="124"/>
        <v>568.32000000000005</v>
      </c>
      <c r="R1992" s="7">
        <f t="shared" si="125"/>
        <v>317</v>
      </c>
      <c r="S1992" s="7">
        <f t="shared" si="126"/>
        <v>251.32000000000005</v>
      </c>
      <c r="T1992" s="9">
        <f t="shared" si="127"/>
        <v>0.4422156531531532</v>
      </c>
      <c r="U1992" s="10">
        <f>YEAR(SalesDataTable[[#This Row],[Order Date]])</f>
        <v>2026</v>
      </c>
      <c r="V1992" s="9" t="str">
        <f>"Q"&amp;ROUNDUP(MONTH(SalesDataTable[[#This Row],[Order Date]])/3,0)</f>
        <v>Q3</v>
      </c>
      <c r="W1992" s="6">
        <f>MONTH(SalesDataTable[[#This Row],[Order Date]])</f>
        <v>9</v>
      </c>
      <c r="X1992" s="9" t="str">
        <f>TEXT(SalesDataTable[[#This Row],[Order Date]],"mmm")</f>
        <v>Sep</v>
      </c>
    </row>
    <row r="1993" spans="1:24" ht="15.5">
      <c r="A1993" s="3">
        <v>370</v>
      </c>
      <c r="B1993" s="4">
        <v>46293</v>
      </c>
      <c r="C1993" s="12">
        <f>YEAR(SalesDataTable[[#This Row],[Order Date]])</f>
        <v>2026</v>
      </c>
      <c r="D1993" s="15" t="str">
        <f>"Q"&amp;ROUNDUP(MONTH(SalesDataTable[[#This Row],[Order Date]])/3,0)</f>
        <v>Q3</v>
      </c>
      <c r="E1993" s="12">
        <f>MONTH(SalesDataTable[[#This Row],[Order Date]])</f>
        <v>9</v>
      </c>
      <c r="F1993" s="12" t="str">
        <f>TEXT(SalesDataTable[[#This Row],[Order Date]], "mmm")</f>
        <v>Sep</v>
      </c>
      <c r="G1993" s="5" t="s">
        <v>20</v>
      </c>
      <c r="H1993" s="5" t="s">
        <v>31</v>
      </c>
      <c r="I1993" s="5" t="s">
        <v>19</v>
      </c>
      <c r="J1993" s="5" t="s">
        <v>3</v>
      </c>
      <c r="K1993" s="5" t="s">
        <v>4</v>
      </c>
      <c r="L1993" s="5" t="s">
        <v>26</v>
      </c>
      <c r="M1993" s="6">
        <v>2</v>
      </c>
      <c r="N1993" s="7">
        <v>40.83</v>
      </c>
      <c r="O1993" s="8">
        <v>0</v>
      </c>
      <c r="P1993" s="7">
        <v>16.850000000000001</v>
      </c>
      <c r="Q1993" s="7">
        <f t="shared" si="124"/>
        <v>81.66</v>
      </c>
      <c r="R1993" s="7">
        <f t="shared" si="125"/>
        <v>33.700000000000003</v>
      </c>
      <c r="S1993" s="7">
        <f t="shared" si="126"/>
        <v>47.959999999999994</v>
      </c>
      <c r="T1993" s="9">
        <f t="shared" si="127"/>
        <v>0.58731325006122947</v>
      </c>
      <c r="U1993" s="10">
        <f>YEAR(SalesDataTable[[#This Row],[Order Date]])</f>
        <v>2026</v>
      </c>
      <c r="V1993" s="9" t="str">
        <f>"Q"&amp;ROUNDUP(MONTH(SalesDataTable[[#This Row],[Order Date]])/3,0)</f>
        <v>Q3</v>
      </c>
      <c r="W1993" s="6">
        <f>MONTH(SalesDataTable[[#This Row],[Order Date]])</f>
        <v>9</v>
      </c>
      <c r="X1993" s="9" t="str">
        <f>TEXT(SalesDataTable[[#This Row],[Order Date]],"mmm")</f>
        <v>Sep</v>
      </c>
    </row>
    <row r="1994" spans="1:24" ht="15.5">
      <c r="A1994" s="3">
        <v>417</v>
      </c>
      <c r="B1994" s="4">
        <v>46293</v>
      </c>
      <c r="C1994" s="12">
        <f>YEAR(SalesDataTable[[#This Row],[Order Date]])</f>
        <v>2026</v>
      </c>
      <c r="D1994" s="15" t="str">
        <f>"Q"&amp;ROUNDUP(MONTH(SalesDataTable[[#This Row],[Order Date]])/3,0)</f>
        <v>Q3</v>
      </c>
      <c r="E1994" s="12">
        <f>MONTH(SalesDataTable[[#This Row],[Order Date]])</f>
        <v>9</v>
      </c>
      <c r="F1994" s="12" t="str">
        <f>TEXT(SalesDataTable[[#This Row],[Order Date]], "mmm")</f>
        <v>Sep</v>
      </c>
      <c r="G1994" s="5" t="s">
        <v>6</v>
      </c>
      <c r="H1994" s="5" t="s">
        <v>49</v>
      </c>
      <c r="I1994" s="5" t="s">
        <v>28</v>
      </c>
      <c r="J1994" s="5" t="s">
        <v>3</v>
      </c>
      <c r="K1994" s="5" t="s">
        <v>23</v>
      </c>
      <c r="L1994" s="5" t="s">
        <v>51</v>
      </c>
      <c r="M1994" s="6">
        <v>1</v>
      </c>
      <c r="N1994" s="7">
        <v>121.64</v>
      </c>
      <c r="O1994" s="8">
        <v>0.15</v>
      </c>
      <c r="P1994" s="7">
        <v>61.56</v>
      </c>
      <c r="Q1994" s="7">
        <f t="shared" si="124"/>
        <v>103.39399999999999</v>
      </c>
      <c r="R1994" s="7">
        <f t="shared" si="125"/>
        <v>61.56</v>
      </c>
      <c r="S1994" s="7">
        <f t="shared" si="126"/>
        <v>41.833999999999989</v>
      </c>
      <c r="T1994" s="9">
        <f t="shared" si="127"/>
        <v>0.40460761746329565</v>
      </c>
      <c r="U1994" s="10">
        <f>YEAR(SalesDataTable[[#This Row],[Order Date]])</f>
        <v>2026</v>
      </c>
      <c r="V1994" s="9" t="str">
        <f>"Q"&amp;ROUNDUP(MONTH(SalesDataTable[[#This Row],[Order Date]])/3,0)</f>
        <v>Q3</v>
      </c>
      <c r="W1994" s="6">
        <f>MONTH(SalesDataTable[[#This Row],[Order Date]])</f>
        <v>9</v>
      </c>
      <c r="X1994" s="9" t="str">
        <f>TEXT(SalesDataTable[[#This Row],[Order Date]],"mmm")</f>
        <v>Sep</v>
      </c>
    </row>
    <row r="1995" spans="1:24" ht="15.5">
      <c r="A1995" s="3">
        <v>437</v>
      </c>
      <c r="B1995" s="4">
        <v>46293</v>
      </c>
      <c r="C1995" s="12">
        <f>YEAR(SalesDataTable[[#This Row],[Order Date]])</f>
        <v>2026</v>
      </c>
      <c r="D1995" s="15" t="str">
        <f>"Q"&amp;ROUNDUP(MONTH(SalesDataTable[[#This Row],[Order Date]])/3,0)</f>
        <v>Q3</v>
      </c>
      <c r="E1995" s="12">
        <f>MONTH(SalesDataTable[[#This Row],[Order Date]])</f>
        <v>9</v>
      </c>
      <c r="F1995" s="12" t="str">
        <f>TEXT(SalesDataTable[[#This Row],[Order Date]], "mmm")</f>
        <v>Sep</v>
      </c>
      <c r="G1995" s="5" t="s">
        <v>6</v>
      </c>
      <c r="H1995" s="5" t="s">
        <v>7</v>
      </c>
      <c r="I1995" s="5" t="s">
        <v>19</v>
      </c>
      <c r="J1995" s="5" t="s">
        <v>13</v>
      </c>
      <c r="K1995" s="5" t="s">
        <v>14</v>
      </c>
      <c r="L1995" s="5" t="s">
        <v>48</v>
      </c>
      <c r="M1995" s="6">
        <v>1</v>
      </c>
      <c r="N1995" s="7">
        <v>164.7</v>
      </c>
      <c r="O1995" s="8">
        <v>0</v>
      </c>
      <c r="P1995" s="7">
        <v>86.02</v>
      </c>
      <c r="Q1995" s="7">
        <f t="shared" si="124"/>
        <v>164.7</v>
      </c>
      <c r="R1995" s="7">
        <f t="shared" si="125"/>
        <v>86.02</v>
      </c>
      <c r="S1995" s="7">
        <f t="shared" si="126"/>
        <v>78.679999999999993</v>
      </c>
      <c r="T1995" s="9">
        <f t="shared" si="127"/>
        <v>0.47771706132361869</v>
      </c>
      <c r="U1995" s="10">
        <f>YEAR(SalesDataTable[[#This Row],[Order Date]])</f>
        <v>2026</v>
      </c>
      <c r="V1995" s="9" t="str">
        <f>"Q"&amp;ROUNDUP(MONTH(SalesDataTable[[#This Row],[Order Date]])/3,0)</f>
        <v>Q3</v>
      </c>
      <c r="W1995" s="6">
        <f>MONTH(SalesDataTable[[#This Row],[Order Date]])</f>
        <v>9</v>
      </c>
      <c r="X1995" s="9" t="str">
        <f>TEXT(SalesDataTable[[#This Row],[Order Date]],"mmm")</f>
        <v>Sep</v>
      </c>
    </row>
    <row r="1996" spans="1:24" ht="15.5">
      <c r="A1996" s="3">
        <v>790</v>
      </c>
      <c r="B1996" s="4">
        <v>46293</v>
      </c>
      <c r="C1996" s="12">
        <f>YEAR(SalesDataTable[[#This Row],[Order Date]])</f>
        <v>2026</v>
      </c>
      <c r="D1996" s="15" t="str">
        <f>"Q"&amp;ROUNDUP(MONTH(SalesDataTable[[#This Row],[Order Date]])/3,0)</f>
        <v>Q3</v>
      </c>
      <c r="E1996" s="12">
        <f>MONTH(SalesDataTable[[#This Row],[Order Date]])</f>
        <v>9</v>
      </c>
      <c r="F1996" s="12" t="str">
        <f>TEXT(SalesDataTable[[#This Row],[Order Date]], "mmm")</f>
        <v>Sep</v>
      </c>
      <c r="G1996" s="5" t="s">
        <v>20</v>
      </c>
      <c r="H1996" s="5" t="s">
        <v>31</v>
      </c>
      <c r="I1996" s="5" t="s">
        <v>28</v>
      </c>
      <c r="J1996" s="5" t="s">
        <v>13</v>
      </c>
      <c r="K1996" s="5" t="s">
        <v>23</v>
      </c>
      <c r="L1996" s="5" t="s">
        <v>29</v>
      </c>
      <c r="M1996" s="6">
        <v>1</v>
      </c>
      <c r="N1996" s="7">
        <v>199.09</v>
      </c>
      <c r="O1996" s="8">
        <v>0.05</v>
      </c>
      <c r="P1996" s="7">
        <v>106.57</v>
      </c>
      <c r="Q1996" s="7">
        <f t="shared" si="124"/>
        <v>189.13550000000001</v>
      </c>
      <c r="R1996" s="7">
        <f t="shared" si="125"/>
        <v>106.57</v>
      </c>
      <c r="S1996" s="7">
        <f t="shared" si="126"/>
        <v>82.565500000000014</v>
      </c>
      <c r="T1996" s="9">
        <f t="shared" si="127"/>
        <v>0.43654152710622812</v>
      </c>
      <c r="U1996" s="10">
        <f>YEAR(SalesDataTable[[#This Row],[Order Date]])</f>
        <v>2026</v>
      </c>
      <c r="V1996" s="9" t="str">
        <f>"Q"&amp;ROUNDUP(MONTH(SalesDataTable[[#This Row],[Order Date]])/3,0)</f>
        <v>Q3</v>
      </c>
      <c r="W1996" s="6">
        <f>MONTH(SalesDataTable[[#This Row],[Order Date]])</f>
        <v>9</v>
      </c>
      <c r="X1996" s="9" t="str">
        <f>TEXT(SalesDataTable[[#This Row],[Order Date]],"mmm")</f>
        <v>Sep</v>
      </c>
    </row>
    <row r="1997" spans="1:24" ht="15.5">
      <c r="A1997" s="3">
        <v>1151</v>
      </c>
      <c r="B1997" s="4">
        <v>46293</v>
      </c>
      <c r="C1997" s="12">
        <f>YEAR(SalesDataTable[[#This Row],[Order Date]])</f>
        <v>2026</v>
      </c>
      <c r="D1997" s="15" t="str">
        <f>"Q"&amp;ROUNDUP(MONTH(SalesDataTable[[#This Row],[Order Date]])/3,0)</f>
        <v>Q3</v>
      </c>
      <c r="E1997" s="12">
        <f>MONTH(SalesDataTable[[#This Row],[Order Date]])</f>
        <v>9</v>
      </c>
      <c r="F1997" s="12" t="str">
        <f>TEXT(SalesDataTable[[#This Row],[Order Date]], "mmm")</f>
        <v>Sep</v>
      </c>
      <c r="G1997" s="5" t="s">
        <v>0</v>
      </c>
      <c r="H1997" s="5" t="s">
        <v>1</v>
      </c>
      <c r="I1997" s="5" t="s">
        <v>28</v>
      </c>
      <c r="J1997" s="5" t="s">
        <v>3</v>
      </c>
      <c r="K1997" s="5" t="s">
        <v>4</v>
      </c>
      <c r="L1997" s="5" t="s">
        <v>5</v>
      </c>
      <c r="M1997" s="6">
        <v>1</v>
      </c>
      <c r="N1997" s="7">
        <v>81.48</v>
      </c>
      <c r="O1997" s="8">
        <v>0</v>
      </c>
      <c r="P1997" s="7">
        <v>41.47</v>
      </c>
      <c r="Q1997" s="7">
        <f t="shared" si="124"/>
        <v>81.48</v>
      </c>
      <c r="R1997" s="7">
        <f t="shared" si="125"/>
        <v>41.47</v>
      </c>
      <c r="S1997" s="7">
        <f t="shared" si="126"/>
        <v>40.010000000000005</v>
      </c>
      <c r="T1997" s="9">
        <f t="shared" si="127"/>
        <v>0.4910407461953854</v>
      </c>
      <c r="U1997" s="10">
        <f>YEAR(SalesDataTable[[#This Row],[Order Date]])</f>
        <v>2026</v>
      </c>
      <c r="V1997" s="9" t="str">
        <f>"Q"&amp;ROUNDUP(MONTH(SalesDataTable[[#This Row],[Order Date]])/3,0)</f>
        <v>Q3</v>
      </c>
      <c r="W1997" s="6">
        <f>MONTH(SalesDataTable[[#This Row],[Order Date]])</f>
        <v>9</v>
      </c>
      <c r="X1997" s="9" t="str">
        <f>TEXT(SalesDataTable[[#This Row],[Order Date]],"mmm")</f>
        <v>Sep</v>
      </c>
    </row>
    <row r="1998" spans="1:24" ht="15.5">
      <c r="A1998" s="3">
        <v>1331</v>
      </c>
      <c r="B1998" s="4">
        <v>46293</v>
      </c>
      <c r="C1998" s="12">
        <f>YEAR(SalesDataTable[[#This Row],[Order Date]])</f>
        <v>2026</v>
      </c>
      <c r="D1998" s="15" t="str">
        <f>"Q"&amp;ROUNDUP(MONTH(SalesDataTable[[#This Row],[Order Date]])/3,0)</f>
        <v>Q3</v>
      </c>
      <c r="E1998" s="12">
        <f>MONTH(SalesDataTable[[#This Row],[Order Date]])</f>
        <v>9</v>
      </c>
      <c r="F1998" s="12" t="str">
        <f>TEXT(SalesDataTable[[#This Row],[Order Date]], "mmm")</f>
        <v>Sep</v>
      </c>
      <c r="G1998" s="5" t="s">
        <v>0</v>
      </c>
      <c r="H1998" s="5" t="s">
        <v>1</v>
      </c>
      <c r="I1998" s="5" t="s">
        <v>2</v>
      </c>
      <c r="J1998" s="5" t="s">
        <v>13</v>
      </c>
      <c r="K1998" s="5" t="s">
        <v>34</v>
      </c>
      <c r="L1998" s="5" t="s">
        <v>35</v>
      </c>
      <c r="M1998" s="6">
        <v>3</v>
      </c>
      <c r="N1998" s="7">
        <v>39.450000000000003</v>
      </c>
      <c r="O1998" s="8">
        <v>0.05</v>
      </c>
      <c r="P1998" s="7">
        <v>15.1</v>
      </c>
      <c r="Q1998" s="7">
        <f t="shared" si="124"/>
        <v>112.4325</v>
      </c>
      <c r="R1998" s="7">
        <f t="shared" si="125"/>
        <v>45.3</v>
      </c>
      <c r="S1998" s="7">
        <f t="shared" si="126"/>
        <v>67.132500000000007</v>
      </c>
      <c r="T1998" s="9">
        <f t="shared" si="127"/>
        <v>0.59709158828630515</v>
      </c>
      <c r="U1998" s="10">
        <f>YEAR(SalesDataTable[[#This Row],[Order Date]])</f>
        <v>2026</v>
      </c>
      <c r="V1998" s="9" t="str">
        <f>"Q"&amp;ROUNDUP(MONTH(SalesDataTable[[#This Row],[Order Date]])/3,0)</f>
        <v>Q3</v>
      </c>
      <c r="W1998" s="6">
        <f>MONTH(SalesDataTable[[#This Row],[Order Date]])</f>
        <v>9</v>
      </c>
      <c r="X1998" s="9" t="str">
        <f>TEXT(SalesDataTable[[#This Row],[Order Date]],"mmm")</f>
        <v>Sep</v>
      </c>
    </row>
    <row r="1999" spans="1:24" ht="15.5">
      <c r="A1999" s="3">
        <v>2388</v>
      </c>
      <c r="B1999" s="4">
        <v>46293</v>
      </c>
      <c r="C1999" s="12">
        <f>YEAR(SalesDataTable[[#This Row],[Order Date]])</f>
        <v>2026</v>
      </c>
      <c r="D1999" s="15" t="str">
        <f>"Q"&amp;ROUNDUP(MONTH(SalesDataTable[[#This Row],[Order Date]])/3,0)</f>
        <v>Q3</v>
      </c>
      <c r="E1999" s="12">
        <f>MONTH(SalesDataTable[[#This Row],[Order Date]])</f>
        <v>9</v>
      </c>
      <c r="F1999" s="12" t="str">
        <f>TEXT(SalesDataTable[[#This Row],[Order Date]], "mmm")</f>
        <v>Sep</v>
      </c>
      <c r="G1999" s="5" t="s">
        <v>20</v>
      </c>
      <c r="H1999" s="5" t="s">
        <v>33</v>
      </c>
      <c r="I1999" s="5" t="s">
        <v>2</v>
      </c>
      <c r="J1999" s="5" t="s">
        <v>3</v>
      </c>
      <c r="K1999" s="5" t="s">
        <v>9</v>
      </c>
      <c r="L1999" s="5" t="s">
        <v>10</v>
      </c>
      <c r="M1999" s="6">
        <v>3</v>
      </c>
      <c r="N1999" s="7">
        <v>93.22</v>
      </c>
      <c r="O1999" s="8">
        <v>0</v>
      </c>
      <c r="P1999" s="7">
        <v>46.75</v>
      </c>
      <c r="Q1999" s="7">
        <f t="shared" si="124"/>
        <v>279.65999999999997</v>
      </c>
      <c r="R1999" s="7">
        <f t="shared" si="125"/>
        <v>140.25</v>
      </c>
      <c r="S1999" s="7">
        <f t="shared" si="126"/>
        <v>139.40999999999997</v>
      </c>
      <c r="T1999" s="9">
        <f t="shared" si="127"/>
        <v>0.49849817635700489</v>
      </c>
      <c r="U1999" s="10">
        <f>YEAR(SalesDataTable[[#This Row],[Order Date]])</f>
        <v>2026</v>
      </c>
      <c r="V1999" s="9" t="str">
        <f>"Q"&amp;ROUNDUP(MONTH(SalesDataTable[[#This Row],[Order Date]])/3,0)</f>
        <v>Q3</v>
      </c>
      <c r="W1999" s="6">
        <f>MONTH(SalesDataTable[[#This Row],[Order Date]])</f>
        <v>9</v>
      </c>
      <c r="X1999" s="9" t="str">
        <f>TEXT(SalesDataTable[[#This Row],[Order Date]],"mmm")</f>
        <v>Sep</v>
      </c>
    </row>
    <row r="2000" spans="1:24" ht="15.5">
      <c r="A2000" s="3">
        <v>2795</v>
      </c>
      <c r="B2000" s="4">
        <v>46293</v>
      </c>
      <c r="C2000" s="12">
        <f>YEAR(SalesDataTable[[#This Row],[Order Date]])</f>
        <v>2026</v>
      </c>
      <c r="D2000" s="15" t="str">
        <f>"Q"&amp;ROUNDUP(MONTH(SalesDataTable[[#This Row],[Order Date]])/3,0)</f>
        <v>Q3</v>
      </c>
      <c r="E2000" s="12">
        <f>MONTH(SalesDataTable[[#This Row],[Order Date]])</f>
        <v>9</v>
      </c>
      <c r="F2000" s="12" t="str">
        <f>TEXT(SalesDataTable[[#This Row],[Order Date]], "mmm")</f>
        <v>Sep</v>
      </c>
      <c r="G2000" s="5" t="s">
        <v>6</v>
      </c>
      <c r="H2000" s="5" t="s">
        <v>43</v>
      </c>
      <c r="I2000" s="5" t="s">
        <v>2</v>
      </c>
      <c r="J2000" s="5" t="s">
        <v>13</v>
      </c>
      <c r="K2000" s="5" t="s">
        <v>9</v>
      </c>
      <c r="L2000" s="5" t="s">
        <v>17</v>
      </c>
      <c r="M2000" s="6">
        <v>3</v>
      </c>
      <c r="N2000" s="7">
        <v>142.19</v>
      </c>
      <c r="O2000" s="8">
        <v>0.05</v>
      </c>
      <c r="P2000" s="7">
        <v>78.37</v>
      </c>
      <c r="Q2000" s="7">
        <f t="shared" si="124"/>
        <v>405.24149999999997</v>
      </c>
      <c r="R2000" s="7">
        <f t="shared" si="125"/>
        <v>235.11</v>
      </c>
      <c r="S2000" s="7">
        <f t="shared" si="126"/>
        <v>170.13149999999996</v>
      </c>
      <c r="T2000" s="9">
        <f t="shared" si="127"/>
        <v>0.41982743623246871</v>
      </c>
      <c r="U2000" s="10">
        <f>YEAR(SalesDataTable[[#This Row],[Order Date]])</f>
        <v>2026</v>
      </c>
      <c r="V2000" s="9" t="str">
        <f>"Q"&amp;ROUNDUP(MONTH(SalesDataTable[[#This Row],[Order Date]])/3,0)</f>
        <v>Q3</v>
      </c>
      <c r="W2000" s="6">
        <f>MONTH(SalesDataTable[[#This Row],[Order Date]])</f>
        <v>9</v>
      </c>
      <c r="X2000" s="9" t="str">
        <f>TEXT(SalesDataTable[[#This Row],[Order Date]],"mmm")</f>
        <v>Sep</v>
      </c>
    </row>
    <row r="2001" spans="1:24" ht="15.5">
      <c r="A2001" s="3">
        <v>2840</v>
      </c>
      <c r="B2001" s="4">
        <v>46293</v>
      </c>
      <c r="C2001" s="12">
        <f>YEAR(SalesDataTable[[#This Row],[Order Date]])</f>
        <v>2026</v>
      </c>
      <c r="D2001" s="15" t="str">
        <f>"Q"&amp;ROUNDUP(MONTH(SalesDataTable[[#This Row],[Order Date]])/3,0)</f>
        <v>Q3</v>
      </c>
      <c r="E2001" s="12">
        <f>MONTH(SalesDataTable[[#This Row],[Order Date]])</f>
        <v>9</v>
      </c>
      <c r="F2001" s="12" t="str">
        <f>TEXT(SalesDataTable[[#This Row],[Order Date]], "mmm")</f>
        <v>Sep</v>
      </c>
      <c r="G2001" s="5" t="s">
        <v>0</v>
      </c>
      <c r="H2001" s="5" t="s">
        <v>1</v>
      </c>
      <c r="I2001" s="5" t="s">
        <v>2</v>
      </c>
      <c r="J2001" s="5" t="s">
        <v>3</v>
      </c>
      <c r="K2001" s="5" t="s">
        <v>9</v>
      </c>
      <c r="L2001" s="5" t="s">
        <v>37</v>
      </c>
      <c r="M2001" s="6">
        <v>2</v>
      </c>
      <c r="N2001" s="7">
        <v>151.69999999999999</v>
      </c>
      <c r="O2001" s="8">
        <v>0</v>
      </c>
      <c r="P2001" s="7">
        <v>77.19</v>
      </c>
      <c r="Q2001" s="7">
        <f t="shared" si="124"/>
        <v>303.39999999999998</v>
      </c>
      <c r="R2001" s="7">
        <f t="shared" si="125"/>
        <v>154.38</v>
      </c>
      <c r="S2001" s="7">
        <f t="shared" si="126"/>
        <v>149.01999999999998</v>
      </c>
      <c r="T2001" s="9">
        <f t="shared" si="127"/>
        <v>0.49116677653263019</v>
      </c>
      <c r="U2001" s="10">
        <f>YEAR(SalesDataTable[[#This Row],[Order Date]])</f>
        <v>2026</v>
      </c>
      <c r="V2001" s="9" t="str">
        <f>"Q"&amp;ROUNDUP(MONTH(SalesDataTable[[#This Row],[Order Date]])/3,0)</f>
        <v>Q3</v>
      </c>
      <c r="W2001" s="6">
        <f>MONTH(SalesDataTable[[#This Row],[Order Date]])</f>
        <v>9</v>
      </c>
      <c r="X2001" s="9" t="str">
        <f>TEXT(SalesDataTable[[#This Row],[Order Date]],"mmm")</f>
        <v>Sep</v>
      </c>
    </row>
    <row r="2002" spans="1:24" ht="15.5">
      <c r="A2002" s="3">
        <v>2863</v>
      </c>
      <c r="B2002" s="4">
        <v>46293</v>
      </c>
      <c r="C2002" s="12">
        <f>YEAR(SalesDataTable[[#This Row],[Order Date]])</f>
        <v>2026</v>
      </c>
      <c r="D2002" s="15" t="str">
        <f>"Q"&amp;ROUNDUP(MONTH(SalesDataTable[[#This Row],[Order Date]])/3,0)</f>
        <v>Q3</v>
      </c>
      <c r="E2002" s="12">
        <f>MONTH(SalesDataTable[[#This Row],[Order Date]])</f>
        <v>9</v>
      </c>
      <c r="F2002" s="12" t="str">
        <f>TEXT(SalesDataTable[[#This Row],[Order Date]], "mmm")</f>
        <v>Sep</v>
      </c>
      <c r="G2002" s="5" t="s">
        <v>11</v>
      </c>
      <c r="H2002" s="5" t="s">
        <v>12</v>
      </c>
      <c r="I2002" s="5" t="s">
        <v>19</v>
      </c>
      <c r="J2002" s="5" t="s">
        <v>13</v>
      </c>
      <c r="K2002" s="5" t="s">
        <v>14</v>
      </c>
      <c r="L2002" s="5" t="s">
        <v>44</v>
      </c>
      <c r="M2002" s="6">
        <v>1</v>
      </c>
      <c r="N2002" s="7">
        <v>133.85</v>
      </c>
      <c r="O2002" s="8">
        <v>0.05</v>
      </c>
      <c r="P2002" s="7">
        <v>66.41</v>
      </c>
      <c r="Q2002" s="7">
        <f t="shared" si="124"/>
        <v>127.15749999999998</v>
      </c>
      <c r="R2002" s="7">
        <f t="shared" si="125"/>
        <v>66.41</v>
      </c>
      <c r="S2002" s="7">
        <f t="shared" si="126"/>
        <v>60.747499999999988</v>
      </c>
      <c r="T2002" s="9">
        <f t="shared" si="127"/>
        <v>0.47773430588050247</v>
      </c>
      <c r="U2002" s="10">
        <f>YEAR(SalesDataTable[[#This Row],[Order Date]])</f>
        <v>2026</v>
      </c>
      <c r="V2002" s="9" t="str">
        <f>"Q"&amp;ROUNDUP(MONTH(SalesDataTable[[#This Row],[Order Date]])/3,0)</f>
        <v>Q3</v>
      </c>
      <c r="W2002" s="6">
        <f>MONTH(SalesDataTable[[#This Row],[Order Date]])</f>
        <v>9</v>
      </c>
      <c r="X2002" s="9" t="str">
        <f>TEXT(SalesDataTable[[#This Row],[Order Date]],"mmm")</f>
        <v>Sep</v>
      </c>
    </row>
    <row r="2003" spans="1:24" ht="15.5">
      <c r="A2003" s="3">
        <v>4522</v>
      </c>
      <c r="B2003" s="4">
        <v>46293</v>
      </c>
      <c r="C2003" s="12">
        <f>YEAR(SalesDataTable[[#This Row],[Order Date]])</f>
        <v>2026</v>
      </c>
      <c r="D2003" s="15" t="str">
        <f>"Q"&amp;ROUNDUP(MONTH(SalesDataTable[[#This Row],[Order Date]])/3,0)</f>
        <v>Q3</v>
      </c>
      <c r="E2003" s="12">
        <f>MONTH(SalesDataTable[[#This Row],[Order Date]])</f>
        <v>9</v>
      </c>
      <c r="F2003" s="12" t="str">
        <f>TEXT(SalesDataTable[[#This Row],[Order Date]], "mmm")</f>
        <v>Sep</v>
      </c>
      <c r="G2003" s="5" t="s">
        <v>20</v>
      </c>
      <c r="H2003" s="5" t="s">
        <v>47</v>
      </c>
      <c r="I2003" s="5" t="s">
        <v>28</v>
      </c>
      <c r="J2003" s="5" t="s">
        <v>16</v>
      </c>
      <c r="K2003" s="5" t="s">
        <v>23</v>
      </c>
      <c r="L2003" s="5" t="s">
        <v>51</v>
      </c>
      <c r="M2003" s="6">
        <v>6</v>
      </c>
      <c r="N2003" s="7">
        <v>125.62</v>
      </c>
      <c r="O2003" s="8">
        <v>0</v>
      </c>
      <c r="P2003" s="7">
        <v>61.34</v>
      </c>
      <c r="Q2003" s="7">
        <f t="shared" si="124"/>
        <v>753.72</v>
      </c>
      <c r="R2003" s="7">
        <f t="shared" si="125"/>
        <v>368.04</v>
      </c>
      <c r="S2003" s="7">
        <f t="shared" si="126"/>
        <v>385.68</v>
      </c>
      <c r="T2003" s="9">
        <f t="shared" si="127"/>
        <v>0.51170195828689702</v>
      </c>
      <c r="U2003" s="10">
        <f>YEAR(SalesDataTable[[#This Row],[Order Date]])</f>
        <v>2026</v>
      </c>
      <c r="V2003" s="9" t="str">
        <f>"Q"&amp;ROUNDUP(MONTH(SalesDataTable[[#This Row],[Order Date]])/3,0)</f>
        <v>Q3</v>
      </c>
      <c r="W2003" s="6">
        <f>MONTH(SalesDataTable[[#This Row],[Order Date]])</f>
        <v>9</v>
      </c>
      <c r="X2003" s="9" t="str">
        <f>TEXT(SalesDataTable[[#This Row],[Order Date]],"mmm")</f>
        <v>Sep</v>
      </c>
    </row>
    <row r="2004" spans="1:24" ht="15.5">
      <c r="A2004" s="3">
        <v>5200</v>
      </c>
      <c r="B2004" s="4">
        <v>46293</v>
      </c>
      <c r="C2004" s="12">
        <f>YEAR(SalesDataTable[[#This Row],[Order Date]])</f>
        <v>2026</v>
      </c>
      <c r="D2004" s="15" t="str">
        <f>"Q"&amp;ROUNDUP(MONTH(SalesDataTable[[#This Row],[Order Date]])/3,0)</f>
        <v>Q3</v>
      </c>
      <c r="E2004" s="12">
        <f>MONTH(SalesDataTable[[#This Row],[Order Date]])</f>
        <v>9</v>
      </c>
      <c r="F2004" s="12" t="str">
        <f>TEXT(SalesDataTable[[#This Row],[Order Date]], "mmm")</f>
        <v>Sep</v>
      </c>
      <c r="G2004" s="5" t="s">
        <v>6</v>
      </c>
      <c r="H2004" s="5" t="s">
        <v>43</v>
      </c>
      <c r="I2004" s="5" t="s">
        <v>2</v>
      </c>
      <c r="J2004" s="5" t="s">
        <v>13</v>
      </c>
      <c r="K2004" s="5" t="s">
        <v>23</v>
      </c>
      <c r="L2004" s="5" t="s">
        <v>29</v>
      </c>
      <c r="M2004" s="6">
        <v>3</v>
      </c>
      <c r="N2004" s="7">
        <v>196.87</v>
      </c>
      <c r="O2004" s="8">
        <v>0.1</v>
      </c>
      <c r="P2004" s="7">
        <v>105.93</v>
      </c>
      <c r="Q2004" s="7">
        <f t="shared" si="124"/>
        <v>531.54899999999998</v>
      </c>
      <c r="R2004" s="7">
        <f t="shared" si="125"/>
        <v>317.79000000000002</v>
      </c>
      <c r="S2004" s="7">
        <f t="shared" si="126"/>
        <v>213.75899999999996</v>
      </c>
      <c r="T2004" s="9">
        <f t="shared" si="127"/>
        <v>0.40214354650276823</v>
      </c>
      <c r="U2004" s="10">
        <f>YEAR(SalesDataTable[[#This Row],[Order Date]])</f>
        <v>2026</v>
      </c>
      <c r="V2004" s="9" t="str">
        <f>"Q"&amp;ROUNDUP(MONTH(SalesDataTable[[#This Row],[Order Date]])/3,0)</f>
        <v>Q3</v>
      </c>
      <c r="W2004" s="6">
        <f>MONTH(SalesDataTable[[#This Row],[Order Date]])</f>
        <v>9</v>
      </c>
      <c r="X2004" s="9" t="str">
        <f>TEXT(SalesDataTable[[#This Row],[Order Date]],"mmm")</f>
        <v>Sep</v>
      </c>
    </row>
    <row r="2005" spans="1:24" ht="15.5">
      <c r="A2005" s="3">
        <v>452</v>
      </c>
      <c r="B2005" s="4">
        <v>46294</v>
      </c>
      <c r="C2005" s="12">
        <f>YEAR(SalesDataTable[[#This Row],[Order Date]])</f>
        <v>2026</v>
      </c>
      <c r="D2005" s="15" t="str">
        <f>"Q"&amp;ROUNDUP(MONTH(SalesDataTable[[#This Row],[Order Date]])/3,0)</f>
        <v>Q3</v>
      </c>
      <c r="E2005" s="12">
        <f>MONTH(SalesDataTable[[#This Row],[Order Date]])</f>
        <v>9</v>
      </c>
      <c r="F2005" s="12" t="str">
        <f>TEXT(SalesDataTable[[#This Row],[Order Date]], "mmm")</f>
        <v>Sep</v>
      </c>
      <c r="G2005" s="5" t="s">
        <v>6</v>
      </c>
      <c r="H2005" s="5" t="s">
        <v>7</v>
      </c>
      <c r="I2005" s="5" t="s">
        <v>2</v>
      </c>
      <c r="J2005" s="5" t="s">
        <v>3</v>
      </c>
      <c r="K2005" s="5" t="s">
        <v>14</v>
      </c>
      <c r="L2005" s="5" t="s">
        <v>15</v>
      </c>
      <c r="M2005" s="6">
        <v>4</v>
      </c>
      <c r="N2005" s="7">
        <v>36.869999999999997</v>
      </c>
      <c r="O2005" s="8">
        <v>0</v>
      </c>
      <c r="P2005" s="7">
        <v>13.43</v>
      </c>
      <c r="Q2005" s="7">
        <f t="shared" si="124"/>
        <v>147.47999999999999</v>
      </c>
      <c r="R2005" s="7">
        <f t="shared" si="125"/>
        <v>53.72</v>
      </c>
      <c r="S2005" s="7">
        <f t="shared" si="126"/>
        <v>93.759999999999991</v>
      </c>
      <c r="T2005" s="9">
        <f t="shared" si="127"/>
        <v>0.63574721996202876</v>
      </c>
      <c r="U2005" s="10">
        <f>YEAR(SalesDataTable[[#This Row],[Order Date]])</f>
        <v>2026</v>
      </c>
      <c r="V2005" s="9" t="str">
        <f>"Q"&amp;ROUNDUP(MONTH(SalesDataTable[[#This Row],[Order Date]])/3,0)</f>
        <v>Q3</v>
      </c>
      <c r="W2005" s="6">
        <f>MONTH(SalesDataTable[[#This Row],[Order Date]])</f>
        <v>9</v>
      </c>
      <c r="X2005" s="9" t="str">
        <f>TEXT(SalesDataTable[[#This Row],[Order Date]],"mmm")</f>
        <v>Sep</v>
      </c>
    </row>
    <row r="2006" spans="1:24" ht="15.5">
      <c r="A2006" s="3">
        <v>871</v>
      </c>
      <c r="B2006" s="4">
        <v>46294</v>
      </c>
      <c r="C2006" s="12">
        <f>YEAR(SalesDataTable[[#This Row],[Order Date]])</f>
        <v>2026</v>
      </c>
      <c r="D2006" s="15" t="str">
        <f>"Q"&amp;ROUNDUP(MONTH(SalesDataTable[[#This Row],[Order Date]])/3,0)</f>
        <v>Q3</v>
      </c>
      <c r="E2006" s="12">
        <f>MONTH(SalesDataTable[[#This Row],[Order Date]])</f>
        <v>9</v>
      </c>
      <c r="F2006" s="12" t="str">
        <f>TEXT(SalesDataTable[[#This Row],[Order Date]], "mmm")</f>
        <v>Sep</v>
      </c>
      <c r="G2006" s="5" t="s">
        <v>6</v>
      </c>
      <c r="H2006" s="5" t="s">
        <v>43</v>
      </c>
      <c r="I2006" s="5" t="s">
        <v>2</v>
      </c>
      <c r="J2006" s="5" t="s">
        <v>13</v>
      </c>
      <c r="K2006" s="5" t="s">
        <v>14</v>
      </c>
      <c r="L2006" s="5" t="s">
        <v>32</v>
      </c>
      <c r="M2006" s="6">
        <v>1</v>
      </c>
      <c r="N2006" s="7">
        <v>47.37</v>
      </c>
      <c r="O2006" s="8">
        <v>0</v>
      </c>
      <c r="P2006" s="7">
        <v>18.2</v>
      </c>
      <c r="Q2006" s="7">
        <f t="shared" si="124"/>
        <v>47.37</v>
      </c>
      <c r="R2006" s="7">
        <f t="shared" si="125"/>
        <v>18.2</v>
      </c>
      <c r="S2006" s="7">
        <f t="shared" si="126"/>
        <v>29.169999999999998</v>
      </c>
      <c r="T2006" s="9">
        <f t="shared" si="127"/>
        <v>0.61579058475828585</v>
      </c>
      <c r="U2006" s="10">
        <f>YEAR(SalesDataTable[[#This Row],[Order Date]])</f>
        <v>2026</v>
      </c>
      <c r="V2006" s="9" t="str">
        <f>"Q"&amp;ROUNDUP(MONTH(SalesDataTable[[#This Row],[Order Date]])/3,0)</f>
        <v>Q3</v>
      </c>
      <c r="W2006" s="6">
        <f>MONTH(SalesDataTable[[#This Row],[Order Date]])</f>
        <v>9</v>
      </c>
      <c r="X2006" s="9" t="str">
        <f>TEXT(SalesDataTable[[#This Row],[Order Date]],"mmm")</f>
        <v>Sep</v>
      </c>
    </row>
    <row r="2007" spans="1:24" ht="15.5">
      <c r="A2007" s="3">
        <v>922</v>
      </c>
      <c r="B2007" s="4">
        <v>46294</v>
      </c>
      <c r="C2007" s="12">
        <f>YEAR(SalesDataTable[[#This Row],[Order Date]])</f>
        <v>2026</v>
      </c>
      <c r="D2007" s="15" t="str">
        <f>"Q"&amp;ROUNDUP(MONTH(SalesDataTable[[#This Row],[Order Date]])/3,0)</f>
        <v>Q3</v>
      </c>
      <c r="E2007" s="12">
        <f>MONTH(SalesDataTable[[#This Row],[Order Date]])</f>
        <v>9</v>
      </c>
      <c r="F2007" s="12" t="str">
        <f>TEXT(SalesDataTable[[#This Row],[Order Date]], "mmm")</f>
        <v>Sep</v>
      </c>
      <c r="G2007" s="5" t="s">
        <v>20</v>
      </c>
      <c r="H2007" s="5" t="s">
        <v>33</v>
      </c>
      <c r="I2007" s="5" t="s">
        <v>28</v>
      </c>
      <c r="J2007" s="5" t="s">
        <v>16</v>
      </c>
      <c r="K2007" s="5" t="s">
        <v>9</v>
      </c>
      <c r="L2007" s="5" t="s">
        <v>17</v>
      </c>
      <c r="M2007" s="6">
        <v>1</v>
      </c>
      <c r="N2007" s="7">
        <v>145.62</v>
      </c>
      <c r="O2007" s="8">
        <v>0.05</v>
      </c>
      <c r="P2007" s="7">
        <v>80.25</v>
      </c>
      <c r="Q2007" s="7">
        <f t="shared" si="124"/>
        <v>138.339</v>
      </c>
      <c r="R2007" s="7">
        <f t="shared" si="125"/>
        <v>80.25</v>
      </c>
      <c r="S2007" s="7">
        <f t="shared" si="126"/>
        <v>58.088999999999999</v>
      </c>
      <c r="T2007" s="9">
        <f t="shared" si="127"/>
        <v>0.41990328107041397</v>
      </c>
      <c r="U2007" s="10">
        <f>YEAR(SalesDataTable[[#This Row],[Order Date]])</f>
        <v>2026</v>
      </c>
      <c r="V2007" s="9" t="str">
        <f>"Q"&amp;ROUNDUP(MONTH(SalesDataTable[[#This Row],[Order Date]])/3,0)</f>
        <v>Q3</v>
      </c>
      <c r="W2007" s="6">
        <f>MONTH(SalesDataTable[[#This Row],[Order Date]])</f>
        <v>9</v>
      </c>
      <c r="X2007" s="9" t="str">
        <f>TEXT(SalesDataTable[[#This Row],[Order Date]],"mmm")</f>
        <v>Sep</v>
      </c>
    </row>
    <row r="2008" spans="1:24" ht="15.5">
      <c r="A2008" s="3">
        <v>1491</v>
      </c>
      <c r="B2008" s="4">
        <v>46294</v>
      </c>
      <c r="C2008" s="12">
        <f>YEAR(SalesDataTable[[#This Row],[Order Date]])</f>
        <v>2026</v>
      </c>
      <c r="D2008" s="15" t="str">
        <f>"Q"&amp;ROUNDUP(MONTH(SalesDataTable[[#This Row],[Order Date]])/3,0)</f>
        <v>Q3</v>
      </c>
      <c r="E2008" s="12">
        <f>MONTH(SalesDataTable[[#This Row],[Order Date]])</f>
        <v>9</v>
      </c>
      <c r="F2008" s="12" t="str">
        <f>TEXT(SalesDataTable[[#This Row],[Order Date]], "mmm")</f>
        <v>Sep</v>
      </c>
      <c r="G2008" s="5" t="s">
        <v>20</v>
      </c>
      <c r="H2008" s="5" t="s">
        <v>33</v>
      </c>
      <c r="I2008" s="5" t="s">
        <v>19</v>
      </c>
      <c r="J2008" s="5" t="s">
        <v>13</v>
      </c>
      <c r="K2008" s="5" t="s">
        <v>34</v>
      </c>
      <c r="L2008" s="5" t="s">
        <v>42</v>
      </c>
      <c r="M2008" s="6">
        <v>2</v>
      </c>
      <c r="N2008" s="7">
        <v>36.1</v>
      </c>
      <c r="O2008" s="8">
        <v>0.05</v>
      </c>
      <c r="P2008" s="7">
        <v>13.71</v>
      </c>
      <c r="Q2008" s="7">
        <f t="shared" si="124"/>
        <v>68.59</v>
      </c>
      <c r="R2008" s="7">
        <f t="shared" si="125"/>
        <v>27.42</v>
      </c>
      <c r="S2008" s="7">
        <f t="shared" si="126"/>
        <v>41.17</v>
      </c>
      <c r="T2008" s="9">
        <f t="shared" si="127"/>
        <v>0.60023327015599937</v>
      </c>
      <c r="U2008" s="10">
        <f>YEAR(SalesDataTable[[#This Row],[Order Date]])</f>
        <v>2026</v>
      </c>
      <c r="V2008" s="9" t="str">
        <f>"Q"&amp;ROUNDUP(MONTH(SalesDataTable[[#This Row],[Order Date]])/3,0)</f>
        <v>Q3</v>
      </c>
      <c r="W2008" s="6">
        <f>MONTH(SalesDataTable[[#This Row],[Order Date]])</f>
        <v>9</v>
      </c>
      <c r="X2008" s="9" t="str">
        <f>TEXT(SalesDataTable[[#This Row],[Order Date]],"mmm")</f>
        <v>Sep</v>
      </c>
    </row>
    <row r="2009" spans="1:24" ht="15.5">
      <c r="A2009" s="3">
        <v>1548</v>
      </c>
      <c r="B2009" s="4">
        <v>46294</v>
      </c>
      <c r="C2009" s="12">
        <f>YEAR(SalesDataTable[[#This Row],[Order Date]])</f>
        <v>2026</v>
      </c>
      <c r="D2009" s="15" t="str">
        <f>"Q"&amp;ROUNDUP(MONTH(SalesDataTable[[#This Row],[Order Date]])/3,0)</f>
        <v>Q3</v>
      </c>
      <c r="E2009" s="12">
        <f>MONTH(SalesDataTable[[#This Row],[Order Date]])</f>
        <v>9</v>
      </c>
      <c r="F2009" s="12" t="str">
        <f>TEXT(SalesDataTable[[#This Row],[Order Date]], "mmm")</f>
        <v>Sep</v>
      </c>
      <c r="G2009" s="5" t="s">
        <v>0</v>
      </c>
      <c r="H2009" s="5" t="s">
        <v>36</v>
      </c>
      <c r="I2009" s="5" t="s">
        <v>19</v>
      </c>
      <c r="J2009" s="5" t="s">
        <v>3</v>
      </c>
      <c r="K2009" s="5" t="s">
        <v>9</v>
      </c>
      <c r="L2009" s="5" t="s">
        <v>46</v>
      </c>
      <c r="M2009" s="6">
        <v>2</v>
      </c>
      <c r="N2009" s="7">
        <v>73</v>
      </c>
      <c r="O2009" s="8">
        <v>0.05</v>
      </c>
      <c r="P2009" s="7">
        <v>31.41</v>
      </c>
      <c r="Q2009" s="7">
        <f t="shared" si="124"/>
        <v>138.69999999999999</v>
      </c>
      <c r="R2009" s="7">
        <f t="shared" si="125"/>
        <v>62.82</v>
      </c>
      <c r="S2009" s="7">
        <f t="shared" si="126"/>
        <v>75.88</v>
      </c>
      <c r="T2009" s="9">
        <f t="shared" si="127"/>
        <v>0.54708002883922136</v>
      </c>
      <c r="U2009" s="10">
        <f>YEAR(SalesDataTable[[#This Row],[Order Date]])</f>
        <v>2026</v>
      </c>
      <c r="V2009" s="9" t="str">
        <f>"Q"&amp;ROUNDUP(MONTH(SalesDataTable[[#This Row],[Order Date]])/3,0)</f>
        <v>Q3</v>
      </c>
      <c r="W2009" s="6">
        <f>MONTH(SalesDataTable[[#This Row],[Order Date]])</f>
        <v>9</v>
      </c>
      <c r="X2009" s="9" t="str">
        <f>TEXT(SalesDataTable[[#This Row],[Order Date]],"mmm")</f>
        <v>Sep</v>
      </c>
    </row>
    <row r="2010" spans="1:24" ht="15.5">
      <c r="A2010" s="3">
        <v>2299</v>
      </c>
      <c r="B2010" s="4">
        <v>46294</v>
      </c>
      <c r="C2010" s="12">
        <f>YEAR(SalesDataTable[[#This Row],[Order Date]])</f>
        <v>2026</v>
      </c>
      <c r="D2010" s="15" t="str">
        <f>"Q"&amp;ROUNDUP(MONTH(SalesDataTable[[#This Row],[Order Date]])/3,0)</f>
        <v>Q3</v>
      </c>
      <c r="E2010" s="12">
        <f>MONTH(SalesDataTable[[#This Row],[Order Date]])</f>
        <v>9</v>
      </c>
      <c r="F2010" s="12" t="str">
        <f>TEXT(SalesDataTable[[#This Row],[Order Date]], "mmm")</f>
        <v>Sep</v>
      </c>
      <c r="G2010" s="5" t="s">
        <v>6</v>
      </c>
      <c r="H2010" s="5" t="s">
        <v>41</v>
      </c>
      <c r="I2010" s="5" t="s">
        <v>2</v>
      </c>
      <c r="J2010" s="5" t="s">
        <v>13</v>
      </c>
      <c r="K2010" s="5" t="s">
        <v>14</v>
      </c>
      <c r="L2010" s="5" t="s">
        <v>15</v>
      </c>
      <c r="M2010" s="6">
        <v>2</v>
      </c>
      <c r="N2010" s="7">
        <v>36.93</v>
      </c>
      <c r="O2010" s="8">
        <v>0.1</v>
      </c>
      <c r="P2010" s="7">
        <v>13.4</v>
      </c>
      <c r="Q2010" s="7">
        <f t="shared" si="124"/>
        <v>66.474000000000004</v>
      </c>
      <c r="R2010" s="7">
        <f t="shared" si="125"/>
        <v>26.8</v>
      </c>
      <c r="S2010" s="7">
        <f t="shared" si="126"/>
        <v>39.674000000000007</v>
      </c>
      <c r="T2010" s="9">
        <f t="shared" si="127"/>
        <v>0.59683485272437353</v>
      </c>
      <c r="U2010" s="10">
        <f>YEAR(SalesDataTable[[#This Row],[Order Date]])</f>
        <v>2026</v>
      </c>
      <c r="V2010" s="9" t="str">
        <f>"Q"&amp;ROUNDUP(MONTH(SalesDataTable[[#This Row],[Order Date]])/3,0)</f>
        <v>Q3</v>
      </c>
      <c r="W2010" s="6">
        <f>MONTH(SalesDataTable[[#This Row],[Order Date]])</f>
        <v>9</v>
      </c>
      <c r="X2010" s="9" t="str">
        <f>TEXT(SalesDataTable[[#This Row],[Order Date]],"mmm")</f>
        <v>Sep</v>
      </c>
    </row>
    <row r="2011" spans="1:24" ht="15.5">
      <c r="A2011" s="3">
        <v>3051</v>
      </c>
      <c r="B2011" s="4">
        <v>46294</v>
      </c>
      <c r="C2011" s="12">
        <f>YEAR(SalesDataTable[[#This Row],[Order Date]])</f>
        <v>2026</v>
      </c>
      <c r="D2011" s="15" t="str">
        <f>"Q"&amp;ROUNDUP(MONTH(SalesDataTable[[#This Row],[Order Date]])/3,0)</f>
        <v>Q3</v>
      </c>
      <c r="E2011" s="12">
        <f>MONTH(SalesDataTable[[#This Row],[Order Date]])</f>
        <v>9</v>
      </c>
      <c r="F2011" s="12" t="str">
        <f>TEXT(SalesDataTable[[#This Row],[Order Date]], "mmm")</f>
        <v>Sep</v>
      </c>
      <c r="G2011" s="5" t="s">
        <v>6</v>
      </c>
      <c r="H2011" s="5" t="s">
        <v>49</v>
      </c>
      <c r="I2011" s="5" t="s">
        <v>2</v>
      </c>
      <c r="J2011" s="5" t="s">
        <v>13</v>
      </c>
      <c r="K2011" s="5" t="s">
        <v>34</v>
      </c>
      <c r="L2011" s="5" t="s">
        <v>45</v>
      </c>
      <c r="M2011" s="6">
        <v>2</v>
      </c>
      <c r="N2011" s="7">
        <v>51.52</v>
      </c>
      <c r="O2011" s="8">
        <v>0</v>
      </c>
      <c r="P2011" s="7">
        <v>21.47</v>
      </c>
      <c r="Q2011" s="7">
        <f t="shared" si="124"/>
        <v>103.04</v>
      </c>
      <c r="R2011" s="7">
        <f t="shared" si="125"/>
        <v>42.94</v>
      </c>
      <c r="S2011" s="7">
        <f t="shared" si="126"/>
        <v>60.100000000000009</v>
      </c>
      <c r="T2011" s="9">
        <f t="shared" si="127"/>
        <v>0.58326863354037273</v>
      </c>
      <c r="U2011" s="10">
        <f>YEAR(SalesDataTable[[#This Row],[Order Date]])</f>
        <v>2026</v>
      </c>
      <c r="V2011" s="9" t="str">
        <f>"Q"&amp;ROUNDUP(MONTH(SalesDataTable[[#This Row],[Order Date]])/3,0)</f>
        <v>Q3</v>
      </c>
      <c r="W2011" s="6">
        <f>MONTH(SalesDataTable[[#This Row],[Order Date]])</f>
        <v>9</v>
      </c>
      <c r="X2011" s="9" t="str">
        <f>TEXT(SalesDataTable[[#This Row],[Order Date]],"mmm")</f>
        <v>Sep</v>
      </c>
    </row>
    <row r="2012" spans="1:24" ht="15.5">
      <c r="A2012" s="3">
        <v>4018</v>
      </c>
      <c r="B2012" s="4">
        <v>46294</v>
      </c>
      <c r="C2012" s="12">
        <f>YEAR(SalesDataTable[[#This Row],[Order Date]])</f>
        <v>2026</v>
      </c>
      <c r="D2012" s="15" t="str">
        <f>"Q"&amp;ROUNDUP(MONTH(SalesDataTable[[#This Row],[Order Date]])/3,0)</f>
        <v>Q3</v>
      </c>
      <c r="E2012" s="12">
        <f>MONTH(SalesDataTable[[#This Row],[Order Date]])</f>
        <v>9</v>
      </c>
      <c r="F2012" s="12" t="str">
        <f>TEXT(SalesDataTable[[#This Row],[Order Date]], "mmm")</f>
        <v>Sep</v>
      </c>
      <c r="G2012" s="5" t="s">
        <v>6</v>
      </c>
      <c r="H2012" s="5" t="s">
        <v>27</v>
      </c>
      <c r="I2012" s="5" t="s">
        <v>2</v>
      </c>
      <c r="J2012" s="5" t="s">
        <v>13</v>
      </c>
      <c r="K2012" s="5" t="s">
        <v>34</v>
      </c>
      <c r="L2012" s="5" t="s">
        <v>45</v>
      </c>
      <c r="M2012" s="6">
        <v>1</v>
      </c>
      <c r="N2012" s="7">
        <v>50.42</v>
      </c>
      <c r="O2012" s="8">
        <v>0</v>
      </c>
      <c r="P2012" s="7">
        <v>21.68</v>
      </c>
      <c r="Q2012" s="7">
        <f t="shared" si="124"/>
        <v>50.42</v>
      </c>
      <c r="R2012" s="7">
        <f t="shared" si="125"/>
        <v>21.68</v>
      </c>
      <c r="S2012" s="7">
        <f t="shared" si="126"/>
        <v>28.740000000000002</v>
      </c>
      <c r="T2012" s="9">
        <f t="shared" si="127"/>
        <v>0.57001190003966684</v>
      </c>
      <c r="U2012" s="10">
        <f>YEAR(SalesDataTable[[#This Row],[Order Date]])</f>
        <v>2026</v>
      </c>
      <c r="V2012" s="9" t="str">
        <f>"Q"&amp;ROUNDUP(MONTH(SalesDataTable[[#This Row],[Order Date]])/3,0)</f>
        <v>Q3</v>
      </c>
      <c r="W2012" s="6">
        <f>MONTH(SalesDataTable[[#This Row],[Order Date]])</f>
        <v>9</v>
      </c>
      <c r="X2012" s="9" t="str">
        <f>TEXT(SalesDataTable[[#This Row],[Order Date]],"mmm")</f>
        <v>Sep</v>
      </c>
    </row>
    <row r="2013" spans="1:24" ht="15.5">
      <c r="A2013" s="3">
        <v>4118</v>
      </c>
      <c r="B2013" s="4">
        <v>46294</v>
      </c>
      <c r="C2013" s="12">
        <f>YEAR(SalesDataTable[[#This Row],[Order Date]])</f>
        <v>2026</v>
      </c>
      <c r="D2013" s="15" t="str">
        <f>"Q"&amp;ROUNDUP(MONTH(SalesDataTable[[#This Row],[Order Date]])/3,0)</f>
        <v>Q3</v>
      </c>
      <c r="E2013" s="12">
        <f>MONTH(SalesDataTable[[#This Row],[Order Date]])</f>
        <v>9</v>
      </c>
      <c r="F2013" s="12" t="str">
        <f>TEXT(SalesDataTable[[#This Row],[Order Date]], "mmm")</f>
        <v>Sep</v>
      </c>
      <c r="G2013" s="5" t="s">
        <v>6</v>
      </c>
      <c r="H2013" s="5" t="s">
        <v>49</v>
      </c>
      <c r="I2013" s="5" t="s">
        <v>8</v>
      </c>
      <c r="J2013" s="5" t="s">
        <v>3</v>
      </c>
      <c r="K2013" s="5" t="s">
        <v>9</v>
      </c>
      <c r="L2013" s="5" t="s">
        <v>37</v>
      </c>
      <c r="M2013" s="6">
        <v>10</v>
      </c>
      <c r="N2013" s="7">
        <v>157.79</v>
      </c>
      <c r="O2013" s="8">
        <v>0.1</v>
      </c>
      <c r="P2013" s="7">
        <v>77.900000000000006</v>
      </c>
      <c r="Q2013" s="7">
        <f t="shared" si="124"/>
        <v>1420.11</v>
      </c>
      <c r="R2013" s="7">
        <f t="shared" si="125"/>
        <v>779</v>
      </c>
      <c r="S2013" s="7">
        <f t="shared" si="126"/>
        <v>641.1099999999999</v>
      </c>
      <c r="T2013" s="9">
        <f t="shared" si="127"/>
        <v>0.4514509439409623</v>
      </c>
      <c r="U2013" s="10">
        <f>YEAR(SalesDataTable[[#This Row],[Order Date]])</f>
        <v>2026</v>
      </c>
      <c r="V2013" s="9" t="str">
        <f>"Q"&amp;ROUNDUP(MONTH(SalesDataTable[[#This Row],[Order Date]])/3,0)</f>
        <v>Q3</v>
      </c>
      <c r="W2013" s="6">
        <f>MONTH(SalesDataTable[[#This Row],[Order Date]])</f>
        <v>9</v>
      </c>
      <c r="X2013" s="9" t="str">
        <f>TEXT(SalesDataTable[[#This Row],[Order Date]],"mmm")</f>
        <v>Sep</v>
      </c>
    </row>
    <row r="2014" spans="1:24" ht="15.5">
      <c r="A2014" s="3">
        <v>4251</v>
      </c>
      <c r="B2014" s="4">
        <v>46294</v>
      </c>
      <c r="C2014" s="12">
        <f>YEAR(SalesDataTable[[#This Row],[Order Date]])</f>
        <v>2026</v>
      </c>
      <c r="D2014" s="15" t="str">
        <f>"Q"&amp;ROUNDUP(MONTH(SalesDataTable[[#This Row],[Order Date]])/3,0)</f>
        <v>Q3</v>
      </c>
      <c r="E2014" s="12">
        <f>MONTH(SalesDataTable[[#This Row],[Order Date]])</f>
        <v>9</v>
      </c>
      <c r="F2014" s="12" t="str">
        <f>TEXT(SalesDataTable[[#This Row],[Order Date]], "mmm")</f>
        <v>Sep</v>
      </c>
      <c r="G2014" s="5" t="s">
        <v>6</v>
      </c>
      <c r="H2014" s="5" t="s">
        <v>41</v>
      </c>
      <c r="I2014" s="5" t="s">
        <v>2</v>
      </c>
      <c r="J2014" s="5" t="s">
        <v>3</v>
      </c>
      <c r="K2014" s="5" t="s">
        <v>4</v>
      </c>
      <c r="L2014" s="5" t="s">
        <v>26</v>
      </c>
      <c r="M2014" s="6">
        <v>1</v>
      </c>
      <c r="N2014" s="7">
        <v>40.409999999999997</v>
      </c>
      <c r="O2014" s="8">
        <v>0.15</v>
      </c>
      <c r="P2014" s="7">
        <v>16.3</v>
      </c>
      <c r="Q2014" s="7">
        <f t="shared" si="124"/>
        <v>34.348499999999994</v>
      </c>
      <c r="R2014" s="7">
        <f t="shared" si="125"/>
        <v>16.3</v>
      </c>
      <c r="S2014" s="7">
        <f t="shared" si="126"/>
        <v>18.048499999999994</v>
      </c>
      <c r="T2014" s="9">
        <f t="shared" si="127"/>
        <v>0.52545234871974023</v>
      </c>
      <c r="U2014" s="10">
        <f>YEAR(SalesDataTable[[#This Row],[Order Date]])</f>
        <v>2026</v>
      </c>
      <c r="V2014" s="9" t="str">
        <f>"Q"&amp;ROUNDUP(MONTH(SalesDataTable[[#This Row],[Order Date]])/3,0)</f>
        <v>Q3</v>
      </c>
      <c r="W2014" s="6">
        <f>MONTH(SalesDataTable[[#This Row],[Order Date]])</f>
        <v>9</v>
      </c>
      <c r="X2014" s="9" t="str">
        <f>TEXT(SalesDataTable[[#This Row],[Order Date]],"mmm")</f>
        <v>Sep</v>
      </c>
    </row>
    <row r="2015" spans="1:24" ht="15.5">
      <c r="A2015" s="3">
        <v>4557</v>
      </c>
      <c r="B2015" s="4">
        <v>46294</v>
      </c>
      <c r="C2015" s="12">
        <f>YEAR(SalesDataTable[[#This Row],[Order Date]])</f>
        <v>2026</v>
      </c>
      <c r="D2015" s="15" t="str">
        <f>"Q"&amp;ROUNDUP(MONTH(SalesDataTable[[#This Row],[Order Date]])/3,0)</f>
        <v>Q3</v>
      </c>
      <c r="E2015" s="12">
        <f>MONTH(SalesDataTable[[#This Row],[Order Date]])</f>
        <v>9</v>
      </c>
      <c r="F2015" s="12" t="str">
        <f>TEXT(SalesDataTable[[#This Row],[Order Date]], "mmm")</f>
        <v>Sep</v>
      </c>
      <c r="G2015" s="5" t="s">
        <v>20</v>
      </c>
      <c r="H2015" s="5" t="s">
        <v>33</v>
      </c>
      <c r="I2015" s="5" t="s">
        <v>2</v>
      </c>
      <c r="J2015" s="5" t="s">
        <v>13</v>
      </c>
      <c r="K2015" s="5" t="s">
        <v>4</v>
      </c>
      <c r="L2015" s="5" t="s">
        <v>22</v>
      </c>
      <c r="M2015" s="6">
        <v>2</v>
      </c>
      <c r="N2015" s="7">
        <v>50.17</v>
      </c>
      <c r="O2015" s="8">
        <v>0.05</v>
      </c>
      <c r="P2015" s="7">
        <v>22.83</v>
      </c>
      <c r="Q2015" s="7">
        <f t="shared" si="124"/>
        <v>95.322999999999993</v>
      </c>
      <c r="R2015" s="7">
        <f t="shared" si="125"/>
        <v>45.66</v>
      </c>
      <c r="S2015" s="7">
        <f t="shared" si="126"/>
        <v>49.662999999999997</v>
      </c>
      <c r="T2015" s="9">
        <f t="shared" si="127"/>
        <v>0.52099703114673268</v>
      </c>
      <c r="U2015" s="10">
        <f>YEAR(SalesDataTable[[#This Row],[Order Date]])</f>
        <v>2026</v>
      </c>
      <c r="V2015" s="9" t="str">
        <f>"Q"&amp;ROUNDUP(MONTH(SalesDataTable[[#This Row],[Order Date]])/3,0)</f>
        <v>Q3</v>
      </c>
      <c r="W2015" s="6">
        <f>MONTH(SalesDataTable[[#This Row],[Order Date]])</f>
        <v>9</v>
      </c>
      <c r="X2015" s="9" t="str">
        <f>TEXT(SalesDataTable[[#This Row],[Order Date]],"mmm")</f>
        <v>Sep</v>
      </c>
    </row>
    <row r="2016" spans="1:24" ht="15.5">
      <c r="A2016" s="3">
        <v>4811</v>
      </c>
      <c r="B2016" s="4">
        <v>46294</v>
      </c>
      <c r="C2016" s="12">
        <f>YEAR(SalesDataTable[[#This Row],[Order Date]])</f>
        <v>2026</v>
      </c>
      <c r="D2016" s="15" t="str">
        <f>"Q"&amp;ROUNDUP(MONTH(SalesDataTable[[#This Row],[Order Date]])/3,0)</f>
        <v>Q3</v>
      </c>
      <c r="E2016" s="12">
        <f>MONTH(SalesDataTable[[#This Row],[Order Date]])</f>
        <v>9</v>
      </c>
      <c r="F2016" s="12" t="str">
        <f>TEXT(SalesDataTable[[#This Row],[Order Date]], "mmm")</f>
        <v>Sep</v>
      </c>
      <c r="G2016" s="5" t="s">
        <v>6</v>
      </c>
      <c r="H2016" s="5" t="s">
        <v>49</v>
      </c>
      <c r="I2016" s="5" t="s">
        <v>2</v>
      </c>
      <c r="J2016" s="5" t="s">
        <v>13</v>
      </c>
      <c r="K2016" s="5" t="s">
        <v>9</v>
      </c>
      <c r="L2016" s="5" t="s">
        <v>37</v>
      </c>
      <c r="M2016" s="6">
        <v>1</v>
      </c>
      <c r="N2016" s="7">
        <v>155.55000000000001</v>
      </c>
      <c r="O2016" s="8">
        <v>0.1</v>
      </c>
      <c r="P2016" s="7">
        <v>79.2</v>
      </c>
      <c r="Q2016" s="7">
        <f t="shared" si="124"/>
        <v>139.995</v>
      </c>
      <c r="R2016" s="7">
        <f t="shared" si="125"/>
        <v>79.2</v>
      </c>
      <c r="S2016" s="7">
        <f t="shared" si="126"/>
        <v>60.795000000000002</v>
      </c>
      <c r="T2016" s="9">
        <f t="shared" si="127"/>
        <v>0.43426550948248149</v>
      </c>
      <c r="U2016" s="10">
        <f>YEAR(SalesDataTable[[#This Row],[Order Date]])</f>
        <v>2026</v>
      </c>
      <c r="V2016" s="9" t="str">
        <f>"Q"&amp;ROUNDUP(MONTH(SalesDataTable[[#This Row],[Order Date]])/3,0)</f>
        <v>Q3</v>
      </c>
      <c r="W2016" s="6">
        <f>MONTH(SalesDataTable[[#This Row],[Order Date]])</f>
        <v>9</v>
      </c>
      <c r="X2016" s="9" t="str">
        <f>TEXT(SalesDataTable[[#This Row],[Order Date]],"mmm")</f>
        <v>Sep</v>
      </c>
    </row>
    <row r="2017" spans="1:24" ht="15.5">
      <c r="A2017" s="3">
        <v>306</v>
      </c>
      <c r="B2017" s="4">
        <v>46295</v>
      </c>
      <c r="C2017" s="12">
        <f>YEAR(SalesDataTable[[#This Row],[Order Date]])</f>
        <v>2026</v>
      </c>
      <c r="D2017" s="15" t="str">
        <f>"Q"&amp;ROUNDUP(MONTH(SalesDataTable[[#This Row],[Order Date]])/3,0)</f>
        <v>Q3</v>
      </c>
      <c r="E2017" s="12">
        <f>MONTH(SalesDataTable[[#This Row],[Order Date]])</f>
        <v>9</v>
      </c>
      <c r="F2017" s="12" t="str">
        <f>TEXT(SalesDataTable[[#This Row],[Order Date]], "mmm")</f>
        <v>Sep</v>
      </c>
      <c r="G2017" s="5" t="s">
        <v>11</v>
      </c>
      <c r="H2017" s="5" t="s">
        <v>39</v>
      </c>
      <c r="I2017" s="5" t="s">
        <v>19</v>
      </c>
      <c r="J2017" s="5" t="s">
        <v>16</v>
      </c>
      <c r="K2017" s="5" t="s">
        <v>4</v>
      </c>
      <c r="L2017" s="5" t="s">
        <v>22</v>
      </c>
      <c r="M2017" s="6">
        <v>1</v>
      </c>
      <c r="N2017" s="7">
        <v>51.81</v>
      </c>
      <c r="O2017" s="8">
        <v>0.1</v>
      </c>
      <c r="P2017" s="7">
        <v>22.65</v>
      </c>
      <c r="Q2017" s="7">
        <f t="shared" si="124"/>
        <v>46.629000000000005</v>
      </c>
      <c r="R2017" s="7">
        <f t="shared" si="125"/>
        <v>22.65</v>
      </c>
      <c r="S2017" s="7">
        <f t="shared" si="126"/>
        <v>23.979000000000006</v>
      </c>
      <c r="T2017" s="9">
        <f t="shared" si="127"/>
        <v>0.51425078813613856</v>
      </c>
      <c r="U2017" s="10">
        <f>YEAR(SalesDataTable[[#This Row],[Order Date]])</f>
        <v>2026</v>
      </c>
      <c r="V2017" s="9" t="str">
        <f>"Q"&amp;ROUNDUP(MONTH(SalesDataTable[[#This Row],[Order Date]])/3,0)</f>
        <v>Q3</v>
      </c>
      <c r="W2017" s="6">
        <f>MONTH(SalesDataTable[[#This Row],[Order Date]])</f>
        <v>9</v>
      </c>
      <c r="X2017" s="9" t="str">
        <f>TEXT(SalesDataTable[[#This Row],[Order Date]],"mmm")</f>
        <v>Sep</v>
      </c>
    </row>
    <row r="2018" spans="1:24" ht="15.5">
      <c r="A2018" s="3">
        <v>1158</v>
      </c>
      <c r="B2018" s="4">
        <v>46295</v>
      </c>
      <c r="C2018" s="12">
        <f>YEAR(SalesDataTable[[#This Row],[Order Date]])</f>
        <v>2026</v>
      </c>
      <c r="D2018" s="15" t="str">
        <f>"Q"&amp;ROUNDUP(MONTH(SalesDataTable[[#This Row],[Order Date]])/3,0)</f>
        <v>Q3</v>
      </c>
      <c r="E2018" s="12">
        <f>MONTH(SalesDataTable[[#This Row],[Order Date]])</f>
        <v>9</v>
      </c>
      <c r="F2018" s="12" t="str">
        <f>TEXT(SalesDataTable[[#This Row],[Order Date]], "mmm")</f>
        <v>Sep</v>
      </c>
      <c r="G2018" s="5" t="s">
        <v>0</v>
      </c>
      <c r="H2018" s="5" t="s">
        <v>36</v>
      </c>
      <c r="I2018" s="5" t="s">
        <v>19</v>
      </c>
      <c r="J2018" s="5" t="s">
        <v>3</v>
      </c>
      <c r="K2018" s="5" t="s">
        <v>34</v>
      </c>
      <c r="L2018" s="5" t="s">
        <v>35</v>
      </c>
      <c r="M2018" s="6">
        <v>1</v>
      </c>
      <c r="N2018" s="7">
        <v>40.61</v>
      </c>
      <c r="O2018" s="8">
        <v>0.1</v>
      </c>
      <c r="P2018" s="7">
        <v>14.28</v>
      </c>
      <c r="Q2018" s="7">
        <f t="shared" si="124"/>
        <v>36.548999999999999</v>
      </c>
      <c r="R2018" s="7">
        <f t="shared" si="125"/>
        <v>14.28</v>
      </c>
      <c r="S2018" s="7">
        <f t="shared" si="126"/>
        <v>22.268999999999998</v>
      </c>
      <c r="T2018" s="9">
        <f t="shared" si="127"/>
        <v>0.60929163588607071</v>
      </c>
      <c r="U2018" s="10">
        <f>YEAR(SalesDataTable[[#This Row],[Order Date]])</f>
        <v>2026</v>
      </c>
      <c r="V2018" s="9" t="str">
        <f>"Q"&amp;ROUNDUP(MONTH(SalesDataTable[[#This Row],[Order Date]])/3,0)</f>
        <v>Q3</v>
      </c>
      <c r="W2018" s="6">
        <f>MONTH(SalesDataTable[[#This Row],[Order Date]])</f>
        <v>9</v>
      </c>
      <c r="X2018" s="9" t="str">
        <f>TEXT(SalesDataTable[[#This Row],[Order Date]],"mmm")</f>
        <v>Sep</v>
      </c>
    </row>
    <row r="2019" spans="1:24" ht="15.5">
      <c r="A2019" s="3">
        <v>1639</v>
      </c>
      <c r="B2019" s="4">
        <v>46295</v>
      </c>
      <c r="C2019" s="12">
        <f>YEAR(SalesDataTable[[#This Row],[Order Date]])</f>
        <v>2026</v>
      </c>
      <c r="D2019" s="15" t="str">
        <f>"Q"&amp;ROUNDUP(MONTH(SalesDataTable[[#This Row],[Order Date]])/3,0)</f>
        <v>Q3</v>
      </c>
      <c r="E2019" s="12">
        <f>MONTH(SalesDataTable[[#This Row],[Order Date]])</f>
        <v>9</v>
      </c>
      <c r="F2019" s="12" t="str">
        <f>TEXT(SalesDataTable[[#This Row],[Order Date]], "mmm")</f>
        <v>Sep</v>
      </c>
      <c r="G2019" s="5" t="s">
        <v>11</v>
      </c>
      <c r="H2019" s="5" t="s">
        <v>12</v>
      </c>
      <c r="I2019" s="5" t="s">
        <v>19</v>
      </c>
      <c r="J2019" s="5" t="s">
        <v>16</v>
      </c>
      <c r="K2019" s="5" t="s">
        <v>9</v>
      </c>
      <c r="L2019" s="5" t="s">
        <v>17</v>
      </c>
      <c r="M2019" s="6">
        <v>1</v>
      </c>
      <c r="N2019" s="7">
        <v>140.78</v>
      </c>
      <c r="O2019" s="8">
        <v>0.05</v>
      </c>
      <c r="P2019" s="7">
        <v>80.8</v>
      </c>
      <c r="Q2019" s="7">
        <f t="shared" si="124"/>
        <v>133.74099999999999</v>
      </c>
      <c r="R2019" s="7">
        <f t="shared" si="125"/>
        <v>80.8</v>
      </c>
      <c r="S2019" s="7">
        <f t="shared" si="126"/>
        <v>52.940999999999988</v>
      </c>
      <c r="T2019" s="9">
        <f t="shared" si="127"/>
        <v>0.39584719719457756</v>
      </c>
      <c r="U2019" s="10">
        <f>YEAR(SalesDataTable[[#This Row],[Order Date]])</f>
        <v>2026</v>
      </c>
      <c r="V2019" s="9" t="str">
        <f>"Q"&amp;ROUNDUP(MONTH(SalesDataTable[[#This Row],[Order Date]])/3,0)</f>
        <v>Q3</v>
      </c>
      <c r="W2019" s="6">
        <f>MONTH(SalesDataTable[[#This Row],[Order Date]])</f>
        <v>9</v>
      </c>
      <c r="X2019" s="9" t="str">
        <f>TEXT(SalesDataTable[[#This Row],[Order Date]],"mmm")</f>
        <v>Sep</v>
      </c>
    </row>
    <row r="2020" spans="1:24" ht="15.5">
      <c r="A2020" s="3">
        <v>2247</v>
      </c>
      <c r="B2020" s="4">
        <v>46295</v>
      </c>
      <c r="C2020" s="12">
        <f>YEAR(SalesDataTable[[#This Row],[Order Date]])</f>
        <v>2026</v>
      </c>
      <c r="D2020" s="15" t="str">
        <f>"Q"&amp;ROUNDUP(MONTH(SalesDataTable[[#This Row],[Order Date]])/3,0)</f>
        <v>Q3</v>
      </c>
      <c r="E2020" s="12">
        <f>MONTH(SalesDataTable[[#This Row],[Order Date]])</f>
        <v>9</v>
      </c>
      <c r="F2020" s="12" t="str">
        <f>TEXT(SalesDataTable[[#This Row],[Order Date]], "mmm")</f>
        <v>Sep</v>
      </c>
      <c r="G2020" s="5" t="s">
        <v>6</v>
      </c>
      <c r="H2020" s="5" t="s">
        <v>27</v>
      </c>
      <c r="I2020" s="5" t="s">
        <v>19</v>
      </c>
      <c r="J2020" s="5" t="s">
        <v>16</v>
      </c>
      <c r="K2020" s="5" t="s">
        <v>14</v>
      </c>
      <c r="L2020" s="5" t="s">
        <v>48</v>
      </c>
      <c r="M2020" s="6">
        <v>1</v>
      </c>
      <c r="N2020" s="7">
        <v>163.13999999999999</v>
      </c>
      <c r="O2020" s="8">
        <v>0</v>
      </c>
      <c r="P2020" s="7">
        <v>87.53</v>
      </c>
      <c r="Q2020" s="7">
        <f t="shared" si="124"/>
        <v>163.13999999999999</v>
      </c>
      <c r="R2020" s="7">
        <f t="shared" si="125"/>
        <v>87.53</v>
      </c>
      <c r="S2020" s="7">
        <f t="shared" si="126"/>
        <v>75.609999999999985</v>
      </c>
      <c r="T2020" s="9">
        <f t="shared" si="127"/>
        <v>0.4634669608924849</v>
      </c>
      <c r="U2020" s="10">
        <f>YEAR(SalesDataTable[[#This Row],[Order Date]])</f>
        <v>2026</v>
      </c>
      <c r="V2020" s="9" t="str">
        <f>"Q"&amp;ROUNDUP(MONTH(SalesDataTable[[#This Row],[Order Date]])/3,0)</f>
        <v>Q3</v>
      </c>
      <c r="W2020" s="6">
        <f>MONTH(SalesDataTable[[#This Row],[Order Date]])</f>
        <v>9</v>
      </c>
      <c r="X2020" s="9" t="str">
        <f>TEXT(SalesDataTable[[#This Row],[Order Date]],"mmm")</f>
        <v>Sep</v>
      </c>
    </row>
    <row r="2021" spans="1:24" ht="15.5">
      <c r="A2021" s="3">
        <v>3119</v>
      </c>
      <c r="B2021" s="4">
        <v>46295</v>
      </c>
      <c r="C2021" s="12">
        <f>YEAR(SalesDataTable[[#This Row],[Order Date]])</f>
        <v>2026</v>
      </c>
      <c r="D2021" s="15" t="str">
        <f>"Q"&amp;ROUNDUP(MONTH(SalesDataTable[[#This Row],[Order Date]])/3,0)</f>
        <v>Q3</v>
      </c>
      <c r="E2021" s="12">
        <f>MONTH(SalesDataTable[[#This Row],[Order Date]])</f>
        <v>9</v>
      </c>
      <c r="F2021" s="12" t="str">
        <f>TEXT(SalesDataTable[[#This Row],[Order Date]], "mmm")</f>
        <v>Sep</v>
      </c>
      <c r="G2021" s="5" t="s">
        <v>20</v>
      </c>
      <c r="H2021" s="5" t="s">
        <v>21</v>
      </c>
      <c r="I2021" s="5" t="s">
        <v>19</v>
      </c>
      <c r="J2021" s="5" t="s">
        <v>3</v>
      </c>
      <c r="K2021" s="5" t="s">
        <v>9</v>
      </c>
      <c r="L2021" s="5" t="s">
        <v>46</v>
      </c>
      <c r="M2021" s="6">
        <v>1</v>
      </c>
      <c r="N2021" s="7">
        <v>70.91</v>
      </c>
      <c r="O2021" s="8">
        <v>0</v>
      </c>
      <c r="P2021" s="7">
        <v>31.73</v>
      </c>
      <c r="Q2021" s="7">
        <f t="shared" si="124"/>
        <v>70.91</v>
      </c>
      <c r="R2021" s="7">
        <f t="shared" si="125"/>
        <v>31.73</v>
      </c>
      <c r="S2021" s="7">
        <f t="shared" si="126"/>
        <v>39.179999999999993</v>
      </c>
      <c r="T2021" s="9">
        <f t="shared" si="127"/>
        <v>0.55253137780284856</v>
      </c>
      <c r="U2021" s="10">
        <f>YEAR(SalesDataTable[[#This Row],[Order Date]])</f>
        <v>2026</v>
      </c>
      <c r="V2021" s="9" t="str">
        <f>"Q"&amp;ROUNDUP(MONTH(SalesDataTable[[#This Row],[Order Date]])/3,0)</f>
        <v>Q3</v>
      </c>
      <c r="W2021" s="6">
        <f>MONTH(SalesDataTable[[#This Row],[Order Date]])</f>
        <v>9</v>
      </c>
      <c r="X2021" s="9" t="str">
        <f>TEXT(SalesDataTable[[#This Row],[Order Date]],"mmm")</f>
        <v>Sep</v>
      </c>
    </row>
    <row r="2022" spans="1:24" ht="15.5">
      <c r="A2022" s="3">
        <v>3267</v>
      </c>
      <c r="B2022" s="4">
        <v>46295</v>
      </c>
      <c r="C2022" s="12">
        <f>YEAR(SalesDataTable[[#This Row],[Order Date]])</f>
        <v>2026</v>
      </c>
      <c r="D2022" s="15" t="str">
        <f>"Q"&amp;ROUNDUP(MONTH(SalesDataTable[[#This Row],[Order Date]])/3,0)</f>
        <v>Q3</v>
      </c>
      <c r="E2022" s="12">
        <f>MONTH(SalesDataTable[[#This Row],[Order Date]])</f>
        <v>9</v>
      </c>
      <c r="F2022" s="12" t="str">
        <f>TEXT(SalesDataTable[[#This Row],[Order Date]], "mmm")</f>
        <v>Sep</v>
      </c>
      <c r="G2022" s="5" t="s">
        <v>20</v>
      </c>
      <c r="H2022" s="5" t="s">
        <v>47</v>
      </c>
      <c r="I2022" s="5" t="s">
        <v>28</v>
      </c>
      <c r="J2022" s="5" t="s">
        <v>3</v>
      </c>
      <c r="K2022" s="5" t="s">
        <v>4</v>
      </c>
      <c r="L2022" s="5" t="s">
        <v>5</v>
      </c>
      <c r="M2022" s="6">
        <v>2</v>
      </c>
      <c r="N2022" s="7">
        <v>81.99</v>
      </c>
      <c r="O2022" s="8">
        <v>0</v>
      </c>
      <c r="P2022" s="7">
        <v>43.95</v>
      </c>
      <c r="Q2022" s="7">
        <f t="shared" si="124"/>
        <v>163.98</v>
      </c>
      <c r="R2022" s="7">
        <f t="shared" si="125"/>
        <v>87.9</v>
      </c>
      <c r="S2022" s="7">
        <f t="shared" si="126"/>
        <v>76.079999999999984</v>
      </c>
      <c r="T2022" s="9">
        <f t="shared" si="127"/>
        <v>0.46395901939260881</v>
      </c>
      <c r="U2022" s="10">
        <f>YEAR(SalesDataTable[[#This Row],[Order Date]])</f>
        <v>2026</v>
      </c>
      <c r="V2022" s="9" t="str">
        <f>"Q"&amp;ROUNDUP(MONTH(SalesDataTable[[#This Row],[Order Date]])/3,0)</f>
        <v>Q3</v>
      </c>
      <c r="W2022" s="6">
        <f>MONTH(SalesDataTable[[#This Row],[Order Date]])</f>
        <v>9</v>
      </c>
      <c r="X2022" s="9" t="str">
        <f>TEXT(SalesDataTable[[#This Row],[Order Date]],"mmm")</f>
        <v>Sep</v>
      </c>
    </row>
    <row r="2023" spans="1:24" ht="15.5">
      <c r="A2023" s="3">
        <v>3382</v>
      </c>
      <c r="B2023" s="4">
        <v>46295</v>
      </c>
      <c r="C2023" s="12">
        <f>YEAR(SalesDataTable[[#This Row],[Order Date]])</f>
        <v>2026</v>
      </c>
      <c r="D2023" s="15" t="str">
        <f>"Q"&amp;ROUNDUP(MONTH(SalesDataTable[[#This Row],[Order Date]])/3,0)</f>
        <v>Q3</v>
      </c>
      <c r="E2023" s="12">
        <f>MONTH(SalesDataTable[[#This Row],[Order Date]])</f>
        <v>9</v>
      </c>
      <c r="F2023" s="12" t="str">
        <f>TEXT(SalesDataTable[[#This Row],[Order Date]], "mmm")</f>
        <v>Sep</v>
      </c>
      <c r="G2023" s="5" t="s">
        <v>20</v>
      </c>
      <c r="H2023" s="5" t="s">
        <v>21</v>
      </c>
      <c r="I2023" s="5" t="s">
        <v>28</v>
      </c>
      <c r="J2023" s="5" t="s">
        <v>13</v>
      </c>
      <c r="K2023" s="5" t="s">
        <v>4</v>
      </c>
      <c r="L2023" s="5" t="s">
        <v>5</v>
      </c>
      <c r="M2023" s="6">
        <v>2</v>
      </c>
      <c r="N2023" s="7">
        <v>81.13</v>
      </c>
      <c r="O2023" s="8">
        <v>0</v>
      </c>
      <c r="P2023" s="7">
        <v>43.7</v>
      </c>
      <c r="Q2023" s="7">
        <f t="shared" si="124"/>
        <v>162.26</v>
      </c>
      <c r="R2023" s="7">
        <f t="shared" si="125"/>
        <v>87.4</v>
      </c>
      <c r="S2023" s="7">
        <f t="shared" si="126"/>
        <v>74.859999999999985</v>
      </c>
      <c r="T2023" s="9">
        <f t="shared" si="127"/>
        <v>0.46135831381733017</v>
      </c>
      <c r="U2023" s="10">
        <f>YEAR(SalesDataTable[[#This Row],[Order Date]])</f>
        <v>2026</v>
      </c>
      <c r="V2023" s="9" t="str">
        <f>"Q"&amp;ROUNDUP(MONTH(SalesDataTable[[#This Row],[Order Date]])/3,0)</f>
        <v>Q3</v>
      </c>
      <c r="W2023" s="6">
        <f>MONTH(SalesDataTable[[#This Row],[Order Date]])</f>
        <v>9</v>
      </c>
      <c r="X2023" s="9" t="str">
        <f>TEXT(SalesDataTable[[#This Row],[Order Date]],"mmm")</f>
        <v>Sep</v>
      </c>
    </row>
    <row r="2024" spans="1:24" ht="15.5">
      <c r="A2024" s="3">
        <v>3814</v>
      </c>
      <c r="B2024" s="4">
        <v>46295</v>
      </c>
      <c r="C2024" s="12">
        <f>YEAR(SalesDataTable[[#This Row],[Order Date]])</f>
        <v>2026</v>
      </c>
      <c r="D2024" s="15" t="str">
        <f>"Q"&amp;ROUNDUP(MONTH(SalesDataTable[[#This Row],[Order Date]])/3,0)</f>
        <v>Q3</v>
      </c>
      <c r="E2024" s="12">
        <f>MONTH(SalesDataTable[[#This Row],[Order Date]])</f>
        <v>9</v>
      </c>
      <c r="F2024" s="12" t="str">
        <f>TEXT(SalesDataTable[[#This Row],[Order Date]], "mmm")</f>
        <v>Sep</v>
      </c>
      <c r="G2024" s="5" t="s">
        <v>6</v>
      </c>
      <c r="H2024" s="5" t="s">
        <v>43</v>
      </c>
      <c r="I2024" s="5" t="s">
        <v>8</v>
      </c>
      <c r="J2024" s="5" t="s">
        <v>3</v>
      </c>
      <c r="K2024" s="5" t="s">
        <v>9</v>
      </c>
      <c r="L2024" s="5" t="s">
        <v>17</v>
      </c>
      <c r="M2024" s="6">
        <v>5</v>
      </c>
      <c r="N2024" s="7">
        <v>141.08000000000001</v>
      </c>
      <c r="O2024" s="8">
        <v>0.05</v>
      </c>
      <c r="P2024" s="7">
        <v>78.23</v>
      </c>
      <c r="Q2024" s="7">
        <f t="shared" si="124"/>
        <v>670.13000000000011</v>
      </c>
      <c r="R2024" s="7">
        <f t="shared" si="125"/>
        <v>391.15000000000003</v>
      </c>
      <c r="S2024" s="7">
        <f t="shared" si="126"/>
        <v>278.98000000000008</v>
      </c>
      <c r="T2024" s="9">
        <f t="shared" si="127"/>
        <v>0.4163072836613792</v>
      </c>
      <c r="U2024" s="10">
        <f>YEAR(SalesDataTable[[#This Row],[Order Date]])</f>
        <v>2026</v>
      </c>
      <c r="V2024" s="9" t="str">
        <f>"Q"&amp;ROUNDUP(MONTH(SalesDataTable[[#This Row],[Order Date]])/3,0)</f>
        <v>Q3</v>
      </c>
      <c r="W2024" s="6">
        <f>MONTH(SalesDataTable[[#This Row],[Order Date]])</f>
        <v>9</v>
      </c>
      <c r="X2024" s="9" t="str">
        <f>TEXT(SalesDataTable[[#This Row],[Order Date]],"mmm")</f>
        <v>Sep</v>
      </c>
    </row>
    <row r="2025" spans="1:24" ht="15.5">
      <c r="A2025" s="3">
        <v>3818</v>
      </c>
      <c r="B2025" s="4">
        <v>46295</v>
      </c>
      <c r="C2025" s="12">
        <f>YEAR(SalesDataTable[[#This Row],[Order Date]])</f>
        <v>2026</v>
      </c>
      <c r="D2025" s="15" t="str">
        <f>"Q"&amp;ROUNDUP(MONTH(SalesDataTable[[#This Row],[Order Date]])/3,0)</f>
        <v>Q3</v>
      </c>
      <c r="E2025" s="12">
        <f>MONTH(SalesDataTable[[#This Row],[Order Date]])</f>
        <v>9</v>
      </c>
      <c r="F2025" s="12" t="str">
        <f>TEXT(SalesDataTable[[#This Row],[Order Date]], "mmm")</f>
        <v>Sep</v>
      </c>
      <c r="G2025" s="5" t="s">
        <v>0</v>
      </c>
      <c r="H2025" s="5" t="s">
        <v>50</v>
      </c>
      <c r="I2025" s="5" t="s">
        <v>2</v>
      </c>
      <c r="J2025" s="5" t="s">
        <v>3</v>
      </c>
      <c r="K2025" s="5" t="s">
        <v>14</v>
      </c>
      <c r="L2025" s="5" t="s">
        <v>15</v>
      </c>
      <c r="M2025" s="6">
        <v>5</v>
      </c>
      <c r="N2025" s="7">
        <v>36.18</v>
      </c>
      <c r="O2025" s="8">
        <v>0</v>
      </c>
      <c r="P2025" s="7">
        <v>13.66</v>
      </c>
      <c r="Q2025" s="7">
        <f t="shared" si="124"/>
        <v>180.9</v>
      </c>
      <c r="R2025" s="7">
        <f t="shared" si="125"/>
        <v>68.3</v>
      </c>
      <c r="S2025" s="7">
        <f t="shared" si="126"/>
        <v>112.60000000000001</v>
      </c>
      <c r="T2025" s="9">
        <f t="shared" si="127"/>
        <v>0.62244333886124936</v>
      </c>
      <c r="U2025" s="10">
        <f>YEAR(SalesDataTable[[#This Row],[Order Date]])</f>
        <v>2026</v>
      </c>
      <c r="V2025" s="9" t="str">
        <f>"Q"&amp;ROUNDUP(MONTH(SalesDataTable[[#This Row],[Order Date]])/3,0)</f>
        <v>Q3</v>
      </c>
      <c r="W2025" s="6">
        <f>MONTH(SalesDataTable[[#This Row],[Order Date]])</f>
        <v>9</v>
      </c>
      <c r="X2025" s="9" t="str">
        <f>TEXT(SalesDataTable[[#This Row],[Order Date]],"mmm")</f>
        <v>Sep</v>
      </c>
    </row>
    <row r="2026" spans="1:24" ht="15.5">
      <c r="A2026" s="3">
        <v>4347</v>
      </c>
      <c r="B2026" s="4">
        <v>46295</v>
      </c>
      <c r="C2026" s="12">
        <f>YEAR(SalesDataTable[[#This Row],[Order Date]])</f>
        <v>2026</v>
      </c>
      <c r="D2026" s="15" t="str">
        <f>"Q"&amp;ROUNDUP(MONTH(SalesDataTable[[#This Row],[Order Date]])/3,0)</f>
        <v>Q3</v>
      </c>
      <c r="E2026" s="12">
        <f>MONTH(SalesDataTable[[#This Row],[Order Date]])</f>
        <v>9</v>
      </c>
      <c r="F2026" s="12" t="str">
        <f>TEXT(SalesDataTable[[#This Row],[Order Date]], "mmm")</f>
        <v>Sep</v>
      </c>
      <c r="G2026" s="5" t="s">
        <v>20</v>
      </c>
      <c r="H2026" s="5" t="s">
        <v>47</v>
      </c>
      <c r="I2026" s="5" t="s">
        <v>28</v>
      </c>
      <c r="J2026" s="5" t="s">
        <v>13</v>
      </c>
      <c r="K2026" s="5" t="s">
        <v>4</v>
      </c>
      <c r="L2026" s="5" t="s">
        <v>5</v>
      </c>
      <c r="M2026" s="6">
        <v>1</v>
      </c>
      <c r="N2026" s="7">
        <v>81.06</v>
      </c>
      <c r="O2026" s="8">
        <v>0.05</v>
      </c>
      <c r="P2026" s="7">
        <v>43.54</v>
      </c>
      <c r="Q2026" s="7">
        <f t="shared" si="124"/>
        <v>77.007000000000005</v>
      </c>
      <c r="R2026" s="7">
        <f t="shared" si="125"/>
        <v>43.54</v>
      </c>
      <c r="S2026" s="7">
        <f t="shared" si="126"/>
        <v>33.467000000000006</v>
      </c>
      <c r="T2026" s="9">
        <f t="shared" si="127"/>
        <v>0.434596854831379</v>
      </c>
      <c r="U2026" s="10">
        <f>YEAR(SalesDataTable[[#This Row],[Order Date]])</f>
        <v>2026</v>
      </c>
      <c r="V2026" s="9" t="str">
        <f>"Q"&amp;ROUNDUP(MONTH(SalesDataTable[[#This Row],[Order Date]])/3,0)</f>
        <v>Q3</v>
      </c>
      <c r="W2026" s="6">
        <f>MONTH(SalesDataTable[[#This Row],[Order Date]])</f>
        <v>9</v>
      </c>
      <c r="X2026" s="9" t="str">
        <f>TEXT(SalesDataTable[[#This Row],[Order Date]],"mmm")</f>
        <v>Sep</v>
      </c>
    </row>
    <row r="2027" spans="1:24" ht="15.5">
      <c r="A2027" s="3">
        <v>4646</v>
      </c>
      <c r="B2027" s="4">
        <v>46295</v>
      </c>
      <c r="C2027" s="12">
        <f>YEAR(SalesDataTable[[#This Row],[Order Date]])</f>
        <v>2026</v>
      </c>
      <c r="D2027" s="15" t="str">
        <f>"Q"&amp;ROUNDUP(MONTH(SalesDataTable[[#This Row],[Order Date]])/3,0)</f>
        <v>Q3</v>
      </c>
      <c r="E2027" s="12">
        <f>MONTH(SalesDataTable[[#This Row],[Order Date]])</f>
        <v>9</v>
      </c>
      <c r="F2027" s="12" t="str">
        <f>TEXT(SalesDataTable[[#This Row],[Order Date]], "mmm")</f>
        <v>Sep</v>
      </c>
      <c r="G2027" s="5" t="s">
        <v>11</v>
      </c>
      <c r="H2027" s="5" t="s">
        <v>18</v>
      </c>
      <c r="I2027" s="5" t="s">
        <v>2</v>
      </c>
      <c r="J2027" s="5" t="s">
        <v>16</v>
      </c>
      <c r="K2027" s="5" t="s">
        <v>34</v>
      </c>
      <c r="L2027" s="5" t="s">
        <v>45</v>
      </c>
      <c r="M2027" s="6">
        <v>1</v>
      </c>
      <c r="N2027" s="7">
        <v>49.51</v>
      </c>
      <c r="O2027" s="8">
        <v>0.15</v>
      </c>
      <c r="P2027" s="7">
        <v>21.4</v>
      </c>
      <c r="Q2027" s="7">
        <f t="shared" si="124"/>
        <v>42.083499999999994</v>
      </c>
      <c r="R2027" s="7">
        <f t="shared" si="125"/>
        <v>21.4</v>
      </c>
      <c r="S2027" s="7">
        <f t="shared" si="126"/>
        <v>20.683499999999995</v>
      </c>
      <c r="T2027" s="9">
        <f t="shared" si="127"/>
        <v>0.49148716242707946</v>
      </c>
      <c r="U2027" s="10">
        <f>YEAR(SalesDataTable[[#This Row],[Order Date]])</f>
        <v>2026</v>
      </c>
      <c r="V2027" s="9" t="str">
        <f>"Q"&amp;ROUNDUP(MONTH(SalesDataTable[[#This Row],[Order Date]])/3,0)</f>
        <v>Q3</v>
      </c>
      <c r="W2027" s="6">
        <f>MONTH(SalesDataTable[[#This Row],[Order Date]])</f>
        <v>9</v>
      </c>
      <c r="X2027" s="9" t="str">
        <f>TEXT(SalesDataTable[[#This Row],[Order Date]],"mmm")</f>
        <v>Sep</v>
      </c>
    </row>
    <row r="2028" spans="1:24" ht="15.5">
      <c r="A2028" s="3">
        <v>5102</v>
      </c>
      <c r="B2028" s="4">
        <v>46295</v>
      </c>
      <c r="C2028" s="12">
        <f>YEAR(SalesDataTable[[#This Row],[Order Date]])</f>
        <v>2026</v>
      </c>
      <c r="D2028" s="15" t="str">
        <f>"Q"&amp;ROUNDUP(MONTH(SalesDataTable[[#This Row],[Order Date]])/3,0)</f>
        <v>Q3</v>
      </c>
      <c r="E2028" s="12">
        <f>MONTH(SalesDataTable[[#This Row],[Order Date]])</f>
        <v>9</v>
      </c>
      <c r="F2028" s="12" t="str">
        <f>TEXT(SalesDataTable[[#This Row],[Order Date]], "mmm")</f>
        <v>Sep</v>
      </c>
      <c r="G2028" s="5" t="s">
        <v>6</v>
      </c>
      <c r="H2028" s="5" t="s">
        <v>49</v>
      </c>
      <c r="I2028" s="5" t="s">
        <v>2</v>
      </c>
      <c r="J2028" s="5" t="s">
        <v>13</v>
      </c>
      <c r="K2028" s="5" t="s">
        <v>23</v>
      </c>
      <c r="L2028" s="5" t="s">
        <v>29</v>
      </c>
      <c r="M2028" s="6">
        <v>1</v>
      </c>
      <c r="N2028" s="7">
        <v>196.74</v>
      </c>
      <c r="O2028" s="8">
        <v>0.15</v>
      </c>
      <c r="P2028" s="7">
        <v>102.01</v>
      </c>
      <c r="Q2028" s="7">
        <f t="shared" si="124"/>
        <v>167.22900000000001</v>
      </c>
      <c r="R2028" s="7">
        <f t="shared" si="125"/>
        <v>102.01</v>
      </c>
      <c r="S2028" s="7">
        <f t="shared" si="126"/>
        <v>65.219000000000008</v>
      </c>
      <c r="T2028" s="9">
        <f t="shared" si="127"/>
        <v>0.38999814625453721</v>
      </c>
      <c r="U2028" s="10">
        <f>YEAR(SalesDataTable[[#This Row],[Order Date]])</f>
        <v>2026</v>
      </c>
      <c r="V2028" s="9" t="str">
        <f>"Q"&amp;ROUNDUP(MONTH(SalesDataTable[[#This Row],[Order Date]])/3,0)</f>
        <v>Q3</v>
      </c>
      <c r="W2028" s="6">
        <f>MONTH(SalesDataTable[[#This Row],[Order Date]])</f>
        <v>9</v>
      </c>
      <c r="X2028" s="9" t="str">
        <f>TEXT(SalesDataTable[[#This Row],[Order Date]],"mmm")</f>
        <v>Sep</v>
      </c>
    </row>
    <row r="2029" spans="1:24" ht="15.5">
      <c r="A2029" s="3">
        <v>5152</v>
      </c>
      <c r="B2029" s="4">
        <v>46295</v>
      </c>
      <c r="C2029" s="12">
        <f>YEAR(SalesDataTable[[#This Row],[Order Date]])</f>
        <v>2026</v>
      </c>
      <c r="D2029" s="15" t="str">
        <f>"Q"&amp;ROUNDUP(MONTH(SalesDataTable[[#This Row],[Order Date]])/3,0)</f>
        <v>Q3</v>
      </c>
      <c r="E2029" s="12">
        <f>MONTH(SalesDataTable[[#This Row],[Order Date]])</f>
        <v>9</v>
      </c>
      <c r="F2029" s="12" t="str">
        <f>TEXT(SalesDataTable[[#This Row],[Order Date]], "mmm")</f>
        <v>Sep</v>
      </c>
      <c r="G2029" s="5" t="s">
        <v>20</v>
      </c>
      <c r="H2029" s="5" t="s">
        <v>47</v>
      </c>
      <c r="I2029" s="5" t="s">
        <v>2</v>
      </c>
      <c r="J2029" s="5" t="s">
        <v>13</v>
      </c>
      <c r="K2029" s="5" t="s">
        <v>9</v>
      </c>
      <c r="L2029" s="5" t="s">
        <v>10</v>
      </c>
      <c r="M2029" s="6">
        <v>2</v>
      </c>
      <c r="N2029" s="7">
        <v>91.78</v>
      </c>
      <c r="O2029" s="8">
        <v>0.1</v>
      </c>
      <c r="P2029" s="7">
        <v>45.51</v>
      </c>
      <c r="Q2029" s="7">
        <f t="shared" si="124"/>
        <v>165.20400000000001</v>
      </c>
      <c r="R2029" s="7">
        <f t="shared" si="125"/>
        <v>91.02</v>
      </c>
      <c r="S2029" s="7">
        <f t="shared" si="126"/>
        <v>74.184000000000012</v>
      </c>
      <c r="T2029" s="9">
        <f t="shared" si="127"/>
        <v>0.44904481731677204</v>
      </c>
      <c r="U2029" s="10">
        <f>YEAR(SalesDataTable[[#This Row],[Order Date]])</f>
        <v>2026</v>
      </c>
      <c r="V2029" s="9" t="str">
        <f>"Q"&amp;ROUNDUP(MONTH(SalesDataTable[[#This Row],[Order Date]])/3,0)</f>
        <v>Q3</v>
      </c>
      <c r="W2029" s="6">
        <f>MONTH(SalesDataTable[[#This Row],[Order Date]])</f>
        <v>9</v>
      </c>
      <c r="X2029" s="9" t="str">
        <f>TEXT(SalesDataTable[[#This Row],[Order Date]],"mmm")</f>
        <v>Sep</v>
      </c>
    </row>
    <row r="2030" spans="1:24" ht="15.5">
      <c r="A2030" s="3">
        <v>151</v>
      </c>
      <c r="B2030" s="4">
        <v>46296</v>
      </c>
      <c r="C2030" s="12">
        <f>YEAR(SalesDataTable[[#This Row],[Order Date]])</f>
        <v>2026</v>
      </c>
      <c r="D2030" s="15" t="str">
        <f>"Q"&amp;ROUNDUP(MONTH(SalesDataTable[[#This Row],[Order Date]])/3,0)</f>
        <v>Q4</v>
      </c>
      <c r="E2030" s="12">
        <f>MONTH(SalesDataTable[[#This Row],[Order Date]])</f>
        <v>10</v>
      </c>
      <c r="F2030" s="12" t="str">
        <f>TEXT(SalesDataTable[[#This Row],[Order Date]], "mmm")</f>
        <v>Oct</v>
      </c>
      <c r="G2030" s="5" t="s">
        <v>11</v>
      </c>
      <c r="H2030" s="5" t="s">
        <v>39</v>
      </c>
      <c r="I2030" s="5" t="s">
        <v>2</v>
      </c>
      <c r="J2030" s="5" t="s">
        <v>13</v>
      </c>
      <c r="K2030" s="5" t="s">
        <v>9</v>
      </c>
      <c r="L2030" s="5" t="s">
        <v>17</v>
      </c>
      <c r="M2030" s="6">
        <v>5</v>
      </c>
      <c r="N2030" s="7">
        <v>146.69</v>
      </c>
      <c r="O2030" s="8">
        <v>0</v>
      </c>
      <c r="P2030" s="7">
        <v>79</v>
      </c>
      <c r="Q2030" s="7">
        <f t="shared" si="124"/>
        <v>733.45</v>
      </c>
      <c r="R2030" s="7">
        <f t="shared" si="125"/>
        <v>395</v>
      </c>
      <c r="S2030" s="7">
        <f t="shared" si="126"/>
        <v>338.45000000000005</v>
      </c>
      <c r="T2030" s="9">
        <f t="shared" si="127"/>
        <v>0.46144931488172342</v>
      </c>
      <c r="U2030" s="10">
        <f>YEAR(SalesDataTable[[#This Row],[Order Date]])</f>
        <v>2026</v>
      </c>
      <c r="V2030" s="9" t="str">
        <f>"Q"&amp;ROUNDUP(MONTH(SalesDataTable[[#This Row],[Order Date]])/3,0)</f>
        <v>Q4</v>
      </c>
      <c r="W2030" s="6">
        <f>MONTH(SalesDataTable[[#This Row],[Order Date]])</f>
        <v>10</v>
      </c>
      <c r="X2030" s="9" t="str">
        <f>TEXT(SalesDataTable[[#This Row],[Order Date]],"mmm")</f>
        <v>Oct</v>
      </c>
    </row>
    <row r="2031" spans="1:24" ht="15.5">
      <c r="A2031" s="3">
        <v>1292</v>
      </c>
      <c r="B2031" s="4">
        <v>46296</v>
      </c>
      <c r="C2031" s="12">
        <f>YEAR(SalesDataTable[[#This Row],[Order Date]])</f>
        <v>2026</v>
      </c>
      <c r="D2031" s="15" t="str">
        <f>"Q"&amp;ROUNDUP(MONTH(SalesDataTable[[#This Row],[Order Date]])/3,0)</f>
        <v>Q4</v>
      </c>
      <c r="E2031" s="12">
        <f>MONTH(SalesDataTable[[#This Row],[Order Date]])</f>
        <v>10</v>
      </c>
      <c r="F2031" s="12" t="str">
        <f>TEXT(SalesDataTable[[#This Row],[Order Date]], "mmm")</f>
        <v>Oct</v>
      </c>
      <c r="G2031" s="5" t="s">
        <v>0</v>
      </c>
      <c r="H2031" s="5" t="s">
        <v>36</v>
      </c>
      <c r="I2031" s="5" t="s">
        <v>19</v>
      </c>
      <c r="J2031" s="5" t="s">
        <v>13</v>
      </c>
      <c r="K2031" s="5" t="s">
        <v>23</v>
      </c>
      <c r="L2031" s="5" t="s">
        <v>40</v>
      </c>
      <c r="M2031" s="6">
        <v>1</v>
      </c>
      <c r="N2031" s="7">
        <v>79.81</v>
      </c>
      <c r="O2031" s="8">
        <v>0</v>
      </c>
      <c r="P2031" s="7">
        <v>39.08</v>
      </c>
      <c r="Q2031" s="7">
        <f t="shared" si="124"/>
        <v>79.81</v>
      </c>
      <c r="R2031" s="7">
        <f t="shared" si="125"/>
        <v>39.08</v>
      </c>
      <c r="S2031" s="7">
        <f t="shared" si="126"/>
        <v>40.730000000000004</v>
      </c>
      <c r="T2031" s="9">
        <f t="shared" si="127"/>
        <v>0.5103370504949255</v>
      </c>
      <c r="U2031" s="10">
        <f>YEAR(SalesDataTable[[#This Row],[Order Date]])</f>
        <v>2026</v>
      </c>
      <c r="V2031" s="9" t="str">
        <f>"Q"&amp;ROUNDUP(MONTH(SalesDataTable[[#This Row],[Order Date]])/3,0)</f>
        <v>Q4</v>
      </c>
      <c r="W2031" s="6">
        <f>MONTH(SalesDataTable[[#This Row],[Order Date]])</f>
        <v>10</v>
      </c>
      <c r="X2031" s="9" t="str">
        <f>TEXT(SalesDataTable[[#This Row],[Order Date]],"mmm")</f>
        <v>Oct</v>
      </c>
    </row>
    <row r="2032" spans="1:24" ht="15.5">
      <c r="A2032" s="3">
        <v>1862</v>
      </c>
      <c r="B2032" s="4">
        <v>46296</v>
      </c>
      <c r="C2032" s="12">
        <f>YEAR(SalesDataTable[[#This Row],[Order Date]])</f>
        <v>2026</v>
      </c>
      <c r="D2032" s="15" t="str">
        <f>"Q"&amp;ROUNDUP(MONTH(SalesDataTable[[#This Row],[Order Date]])/3,0)</f>
        <v>Q4</v>
      </c>
      <c r="E2032" s="12">
        <f>MONTH(SalesDataTable[[#This Row],[Order Date]])</f>
        <v>10</v>
      </c>
      <c r="F2032" s="12" t="str">
        <f>TEXT(SalesDataTable[[#This Row],[Order Date]], "mmm")</f>
        <v>Oct</v>
      </c>
      <c r="G2032" s="5" t="s">
        <v>20</v>
      </c>
      <c r="H2032" s="5" t="s">
        <v>33</v>
      </c>
      <c r="I2032" s="5" t="s">
        <v>2</v>
      </c>
      <c r="J2032" s="5" t="s">
        <v>13</v>
      </c>
      <c r="K2032" s="5" t="s">
        <v>23</v>
      </c>
      <c r="L2032" s="5" t="s">
        <v>51</v>
      </c>
      <c r="M2032" s="6">
        <v>5</v>
      </c>
      <c r="N2032" s="7">
        <v>121.63</v>
      </c>
      <c r="O2032" s="8">
        <v>0.05</v>
      </c>
      <c r="P2032" s="7">
        <v>61.7</v>
      </c>
      <c r="Q2032" s="7">
        <f t="shared" si="124"/>
        <v>577.74249999999995</v>
      </c>
      <c r="R2032" s="7">
        <f t="shared" si="125"/>
        <v>308.5</v>
      </c>
      <c r="S2032" s="7">
        <f t="shared" si="126"/>
        <v>269.24249999999995</v>
      </c>
      <c r="T2032" s="9">
        <f t="shared" si="127"/>
        <v>0.46602508903187834</v>
      </c>
      <c r="U2032" s="10">
        <f>YEAR(SalesDataTable[[#This Row],[Order Date]])</f>
        <v>2026</v>
      </c>
      <c r="V2032" s="9" t="str">
        <f>"Q"&amp;ROUNDUP(MONTH(SalesDataTable[[#This Row],[Order Date]])/3,0)</f>
        <v>Q4</v>
      </c>
      <c r="W2032" s="6">
        <f>MONTH(SalesDataTable[[#This Row],[Order Date]])</f>
        <v>10</v>
      </c>
      <c r="X2032" s="9" t="str">
        <f>TEXT(SalesDataTable[[#This Row],[Order Date]],"mmm")</f>
        <v>Oct</v>
      </c>
    </row>
    <row r="2033" spans="1:24" ht="15.5">
      <c r="A2033" s="3">
        <v>2569</v>
      </c>
      <c r="B2033" s="4">
        <v>46296</v>
      </c>
      <c r="C2033" s="12">
        <f>YEAR(SalesDataTable[[#This Row],[Order Date]])</f>
        <v>2026</v>
      </c>
      <c r="D2033" s="15" t="str">
        <f>"Q"&amp;ROUNDUP(MONTH(SalesDataTable[[#This Row],[Order Date]])/3,0)</f>
        <v>Q4</v>
      </c>
      <c r="E2033" s="12">
        <f>MONTH(SalesDataTable[[#This Row],[Order Date]])</f>
        <v>10</v>
      </c>
      <c r="F2033" s="12" t="str">
        <f>TEXT(SalesDataTable[[#This Row],[Order Date]], "mmm")</f>
        <v>Oct</v>
      </c>
      <c r="G2033" s="5" t="s">
        <v>20</v>
      </c>
      <c r="H2033" s="5" t="s">
        <v>47</v>
      </c>
      <c r="I2033" s="5" t="s">
        <v>8</v>
      </c>
      <c r="J2033" s="5" t="s">
        <v>16</v>
      </c>
      <c r="K2033" s="5" t="s">
        <v>4</v>
      </c>
      <c r="L2033" s="5" t="s">
        <v>22</v>
      </c>
      <c r="M2033" s="6">
        <v>10</v>
      </c>
      <c r="N2033" s="7">
        <v>50.42</v>
      </c>
      <c r="O2033" s="8">
        <v>0.05</v>
      </c>
      <c r="P2033" s="7">
        <v>22.5</v>
      </c>
      <c r="Q2033" s="7">
        <f t="shared" si="124"/>
        <v>478.99</v>
      </c>
      <c r="R2033" s="7">
        <f t="shared" si="125"/>
        <v>225</v>
      </c>
      <c r="S2033" s="7">
        <f t="shared" si="126"/>
        <v>253.99</v>
      </c>
      <c r="T2033" s="9">
        <f t="shared" si="127"/>
        <v>0.53026159210004387</v>
      </c>
      <c r="U2033" s="10">
        <f>YEAR(SalesDataTable[[#This Row],[Order Date]])</f>
        <v>2026</v>
      </c>
      <c r="V2033" s="9" t="str">
        <f>"Q"&amp;ROUNDUP(MONTH(SalesDataTable[[#This Row],[Order Date]])/3,0)</f>
        <v>Q4</v>
      </c>
      <c r="W2033" s="6">
        <f>MONTH(SalesDataTable[[#This Row],[Order Date]])</f>
        <v>10</v>
      </c>
      <c r="X2033" s="9" t="str">
        <f>TEXT(SalesDataTable[[#This Row],[Order Date]],"mmm")</f>
        <v>Oct</v>
      </c>
    </row>
    <row r="2034" spans="1:24" ht="15.5">
      <c r="A2034" s="3">
        <v>3333</v>
      </c>
      <c r="B2034" s="4">
        <v>46296</v>
      </c>
      <c r="C2034" s="12">
        <f>YEAR(SalesDataTable[[#This Row],[Order Date]])</f>
        <v>2026</v>
      </c>
      <c r="D2034" s="15" t="str">
        <f>"Q"&amp;ROUNDUP(MONTH(SalesDataTable[[#This Row],[Order Date]])/3,0)</f>
        <v>Q4</v>
      </c>
      <c r="E2034" s="12">
        <f>MONTH(SalesDataTable[[#This Row],[Order Date]])</f>
        <v>10</v>
      </c>
      <c r="F2034" s="12" t="str">
        <f>TEXT(SalesDataTable[[#This Row],[Order Date]], "mmm")</f>
        <v>Oct</v>
      </c>
      <c r="G2034" s="5" t="s">
        <v>11</v>
      </c>
      <c r="H2034" s="5" t="s">
        <v>25</v>
      </c>
      <c r="I2034" s="5" t="s">
        <v>2</v>
      </c>
      <c r="J2034" s="5" t="s">
        <v>13</v>
      </c>
      <c r="K2034" s="5" t="s">
        <v>23</v>
      </c>
      <c r="L2034" s="5" t="s">
        <v>40</v>
      </c>
      <c r="M2034" s="6">
        <v>3</v>
      </c>
      <c r="N2034" s="7">
        <v>80.67</v>
      </c>
      <c r="O2034" s="8">
        <v>0</v>
      </c>
      <c r="P2034" s="7">
        <v>39.94</v>
      </c>
      <c r="Q2034" s="7">
        <f t="shared" si="124"/>
        <v>242.01</v>
      </c>
      <c r="R2034" s="7">
        <f t="shared" si="125"/>
        <v>119.82</v>
      </c>
      <c r="S2034" s="7">
        <f t="shared" si="126"/>
        <v>122.19</v>
      </c>
      <c r="T2034" s="9">
        <f t="shared" si="127"/>
        <v>0.50489649188050079</v>
      </c>
      <c r="U2034" s="10">
        <f>YEAR(SalesDataTable[[#This Row],[Order Date]])</f>
        <v>2026</v>
      </c>
      <c r="V2034" s="9" t="str">
        <f>"Q"&amp;ROUNDUP(MONTH(SalesDataTable[[#This Row],[Order Date]])/3,0)</f>
        <v>Q4</v>
      </c>
      <c r="W2034" s="6">
        <f>MONTH(SalesDataTable[[#This Row],[Order Date]])</f>
        <v>10</v>
      </c>
      <c r="X2034" s="9" t="str">
        <f>TEXT(SalesDataTable[[#This Row],[Order Date]],"mmm")</f>
        <v>Oct</v>
      </c>
    </row>
    <row r="2035" spans="1:24" ht="15.5">
      <c r="A2035" s="3">
        <v>3830</v>
      </c>
      <c r="B2035" s="4">
        <v>46296</v>
      </c>
      <c r="C2035" s="12">
        <f>YEAR(SalesDataTable[[#This Row],[Order Date]])</f>
        <v>2026</v>
      </c>
      <c r="D2035" s="15" t="str">
        <f>"Q"&amp;ROUNDUP(MONTH(SalesDataTable[[#This Row],[Order Date]])/3,0)</f>
        <v>Q4</v>
      </c>
      <c r="E2035" s="12">
        <f>MONTH(SalesDataTable[[#This Row],[Order Date]])</f>
        <v>10</v>
      </c>
      <c r="F2035" s="12" t="str">
        <f>TEXT(SalesDataTable[[#This Row],[Order Date]], "mmm")</f>
        <v>Oct</v>
      </c>
      <c r="G2035" s="5" t="s">
        <v>20</v>
      </c>
      <c r="H2035" s="5" t="s">
        <v>47</v>
      </c>
      <c r="I2035" s="5" t="s">
        <v>2</v>
      </c>
      <c r="J2035" s="5" t="s">
        <v>16</v>
      </c>
      <c r="K2035" s="5" t="s">
        <v>9</v>
      </c>
      <c r="L2035" s="5" t="s">
        <v>37</v>
      </c>
      <c r="M2035" s="6">
        <v>2</v>
      </c>
      <c r="N2035" s="7">
        <v>152.12</v>
      </c>
      <c r="O2035" s="8">
        <v>0</v>
      </c>
      <c r="P2035" s="7">
        <v>79.53</v>
      </c>
      <c r="Q2035" s="7">
        <f t="shared" si="124"/>
        <v>304.24</v>
      </c>
      <c r="R2035" s="7">
        <f t="shared" si="125"/>
        <v>159.06</v>
      </c>
      <c r="S2035" s="7">
        <f t="shared" si="126"/>
        <v>145.18</v>
      </c>
      <c r="T2035" s="9">
        <f t="shared" si="127"/>
        <v>0.47718906126742044</v>
      </c>
      <c r="U2035" s="10">
        <f>YEAR(SalesDataTable[[#This Row],[Order Date]])</f>
        <v>2026</v>
      </c>
      <c r="V2035" s="9" t="str">
        <f>"Q"&amp;ROUNDUP(MONTH(SalesDataTable[[#This Row],[Order Date]])/3,0)</f>
        <v>Q4</v>
      </c>
      <c r="W2035" s="6">
        <f>MONTH(SalesDataTable[[#This Row],[Order Date]])</f>
        <v>10</v>
      </c>
      <c r="X2035" s="9" t="str">
        <f>TEXT(SalesDataTable[[#This Row],[Order Date]],"mmm")</f>
        <v>Oct</v>
      </c>
    </row>
    <row r="2036" spans="1:24" ht="15.5">
      <c r="A2036" s="3">
        <v>4868</v>
      </c>
      <c r="B2036" s="4">
        <v>46296</v>
      </c>
      <c r="C2036" s="12">
        <f>YEAR(SalesDataTable[[#This Row],[Order Date]])</f>
        <v>2026</v>
      </c>
      <c r="D2036" s="15" t="str">
        <f>"Q"&amp;ROUNDUP(MONTH(SalesDataTable[[#This Row],[Order Date]])/3,0)</f>
        <v>Q4</v>
      </c>
      <c r="E2036" s="12">
        <f>MONTH(SalesDataTable[[#This Row],[Order Date]])</f>
        <v>10</v>
      </c>
      <c r="F2036" s="12" t="str">
        <f>TEXT(SalesDataTable[[#This Row],[Order Date]], "mmm")</f>
        <v>Oct</v>
      </c>
      <c r="G2036" s="5" t="s">
        <v>11</v>
      </c>
      <c r="H2036" s="5" t="s">
        <v>25</v>
      </c>
      <c r="I2036" s="5" t="s">
        <v>8</v>
      </c>
      <c r="J2036" s="5" t="s">
        <v>13</v>
      </c>
      <c r="K2036" s="5" t="s">
        <v>23</v>
      </c>
      <c r="L2036" s="5" t="s">
        <v>40</v>
      </c>
      <c r="M2036" s="6">
        <v>4</v>
      </c>
      <c r="N2036" s="7">
        <v>82.54</v>
      </c>
      <c r="O2036" s="8">
        <v>0.15</v>
      </c>
      <c r="P2036" s="7">
        <v>39.74</v>
      </c>
      <c r="Q2036" s="7">
        <f t="shared" si="124"/>
        <v>280.63600000000002</v>
      </c>
      <c r="R2036" s="7">
        <f t="shared" si="125"/>
        <v>158.96</v>
      </c>
      <c r="S2036" s="7">
        <f t="shared" si="126"/>
        <v>121.67600000000002</v>
      </c>
      <c r="T2036" s="9">
        <f t="shared" si="127"/>
        <v>0.43357231431462823</v>
      </c>
      <c r="U2036" s="10">
        <f>YEAR(SalesDataTable[[#This Row],[Order Date]])</f>
        <v>2026</v>
      </c>
      <c r="V2036" s="9" t="str">
        <f>"Q"&amp;ROUNDUP(MONTH(SalesDataTable[[#This Row],[Order Date]])/3,0)</f>
        <v>Q4</v>
      </c>
      <c r="W2036" s="6">
        <f>MONTH(SalesDataTable[[#This Row],[Order Date]])</f>
        <v>10</v>
      </c>
      <c r="X2036" s="9" t="str">
        <f>TEXT(SalesDataTable[[#This Row],[Order Date]],"mmm")</f>
        <v>Oct</v>
      </c>
    </row>
    <row r="2037" spans="1:24" ht="15.5">
      <c r="A2037" s="3">
        <v>2250</v>
      </c>
      <c r="B2037" s="4">
        <v>46297</v>
      </c>
      <c r="C2037" s="12">
        <f>YEAR(SalesDataTable[[#This Row],[Order Date]])</f>
        <v>2026</v>
      </c>
      <c r="D2037" s="15" t="str">
        <f>"Q"&amp;ROUNDUP(MONTH(SalesDataTable[[#This Row],[Order Date]])/3,0)</f>
        <v>Q4</v>
      </c>
      <c r="E2037" s="12">
        <f>MONTH(SalesDataTable[[#This Row],[Order Date]])</f>
        <v>10</v>
      </c>
      <c r="F2037" s="12" t="str">
        <f>TEXT(SalesDataTable[[#This Row],[Order Date]], "mmm")</f>
        <v>Oct</v>
      </c>
      <c r="G2037" s="5" t="s">
        <v>20</v>
      </c>
      <c r="H2037" s="5" t="s">
        <v>47</v>
      </c>
      <c r="I2037" s="5" t="s">
        <v>19</v>
      </c>
      <c r="J2037" s="5" t="s">
        <v>3</v>
      </c>
      <c r="K2037" s="5" t="s">
        <v>4</v>
      </c>
      <c r="L2037" s="5" t="s">
        <v>22</v>
      </c>
      <c r="M2037" s="6">
        <v>2</v>
      </c>
      <c r="N2037" s="7">
        <v>50.43</v>
      </c>
      <c r="O2037" s="8">
        <v>0</v>
      </c>
      <c r="P2037" s="7">
        <v>23.04</v>
      </c>
      <c r="Q2037" s="7">
        <f t="shared" si="124"/>
        <v>100.86</v>
      </c>
      <c r="R2037" s="7">
        <f t="shared" si="125"/>
        <v>46.08</v>
      </c>
      <c r="S2037" s="7">
        <f t="shared" si="126"/>
        <v>54.78</v>
      </c>
      <c r="T2037" s="9">
        <f t="shared" si="127"/>
        <v>0.54312908982748365</v>
      </c>
      <c r="U2037" s="10">
        <f>YEAR(SalesDataTable[[#This Row],[Order Date]])</f>
        <v>2026</v>
      </c>
      <c r="V2037" s="9" t="str">
        <f>"Q"&amp;ROUNDUP(MONTH(SalesDataTable[[#This Row],[Order Date]])/3,0)</f>
        <v>Q4</v>
      </c>
      <c r="W2037" s="6">
        <f>MONTH(SalesDataTable[[#This Row],[Order Date]])</f>
        <v>10</v>
      </c>
      <c r="X2037" s="9" t="str">
        <f>TEXT(SalesDataTable[[#This Row],[Order Date]],"mmm")</f>
        <v>Oct</v>
      </c>
    </row>
    <row r="2038" spans="1:24" ht="15.5">
      <c r="A2038" s="3">
        <v>2516</v>
      </c>
      <c r="B2038" s="4">
        <v>46297</v>
      </c>
      <c r="C2038" s="12">
        <f>YEAR(SalesDataTable[[#This Row],[Order Date]])</f>
        <v>2026</v>
      </c>
      <c r="D2038" s="15" t="str">
        <f>"Q"&amp;ROUNDUP(MONTH(SalesDataTable[[#This Row],[Order Date]])/3,0)</f>
        <v>Q4</v>
      </c>
      <c r="E2038" s="12">
        <f>MONTH(SalesDataTable[[#This Row],[Order Date]])</f>
        <v>10</v>
      </c>
      <c r="F2038" s="12" t="str">
        <f>TEXT(SalesDataTable[[#This Row],[Order Date]], "mmm")</f>
        <v>Oct</v>
      </c>
      <c r="G2038" s="5" t="s">
        <v>11</v>
      </c>
      <c r="H2038" s="5" t="s">
        <v>39</v>
      </c>
      <c r="I2038" s="5" t="s">
        <v>2</v>
      </c>
      <c r="J2038" s="5" t="s">
        <v>13</v>
      </c>
      <c r="K2038" s="5" t="s">
        <v>23</v>
      </c>
      <c r="L2038" s="5" t="s">
        <v>29</v>
      </c>
      <c r="M2038" s="6">
        <v>2</v>
      </c>
      <c r="N2038" s="7">
        <v>198.57</v>
      </c>
      <c r="O2038" s="8">
        <v>0.15</v>
      </c>
      <c r="P2038" s="7">
        <v>101.08</v>
      </c>
      <c r="Q2038" s="7">
        <f t="shared" si="124"/>
        <v>337.56899999999996</v>
      </c>
      <c r="R2038" s="7">
        <f t="shared" si="125"/>
        <v>202.16</v>
      </c>
      <c r="S2038" s="7">
        <f t="shared" si="126"/>
        <v>135.40899999999996</v>
      </c>
      <c r="T2038" s="9">
        <f t="shared" si="127"/>
        <v>0.4011298430839324</v>
      </c>
      <c r="U2038" s="10">
        <f>YEAR(SalesDataTable[[#This Row],[Order Date]])</f>
        <v>2026</v>
      </c>
      <c r="V2038" s="9" t="str">
        <f>"Q"&amp;ROUNDUP(MONTH(SalesDataTable[[#This Row],[Order Date]])/3,0)</f>
        <v>Q4</v>
      </c>
      <c r="W2038" s="6">
        <f>MONTH(SalesDataTable[[#This Row],[Order Date]])</f>
        <v>10</v>
      </c>
      <c r="X2038" s="9" t="str">
        <f>TEXT(SalesDataTable[[#This Row],[Order Date]],"mmm")</f>
        <v>Oct</v>
      </c>
    </row>
    <row r="2039" spans="1:24" ht="15.5">
      <c r="A2039" s="3">
        <v>809</v>
      </c>
      <c r="B2039" s="4">
        <v>46298</v>
      </c>
      <c r="C2039" s="12">
        <f>YEAR(SalesDataTable[[#This Row],[Order Date]])</f>
        <v>2026</v>
      </c>
      <c r="D2039" s="15" t="str">
        <f>"Q"&amp;ROUNDUP(MONTH(SalesDataTable[[#This Row],[Order Date]])/3,0)</f>
        <v>Q4</v>
      </c>
      <c r="E2039" s="12">
        <f>MONTH(SalesDataTable[[#This Row],[Order Date]])</f>
        <v>10</v>
      </c>
      <c r="F2039" s="12" t="str">
        <f>TEXT(SalesDataTable[[#This Row],[Order Date]], "mmm")</f>
        <v>Oct</v>
      </c>
      <c r="G2039" s="5" t="s">
        <v>20</v>
      </c>
      <c r="H2039" s="5" t="s">
        <v>33</v>
      </c>
      <c r="I2039" s="5" t="s">
        <v>2</v>
      </c>
      <c r="J2039" s="5" t="s">
        <v>13</v>
      </c>
      <c r="K2039" s="5" t="s">
        <v>34</v>
      </c>
      <c r="L2039" s="5" t="s">
        <v>35</v>
      </c>
      <c r="M2039" s="6">
        <v>2</v>
      </c>
      <c r="N2039" s="7">
        <v>41.06</v>
      </c>
      <c r="O2039" s="8">
        <v>0.05</v>
      </c>
      <c r="P2039" s="7">
        <v>14.54</v>
      </c>
      <c r="Q2039" s="7">
        <f t="shared" si="124"/>
        <v>78.013999999999996</v>
      </c>
      <c r="R2039" s="7">
        <f t="shared" si="125"/>
        <v>29.08</v>
      </c>
      <c r="S2039" s="7">
        <f t="shared" si="126"/>
        <v>48.933999999999997</v>
      </c>
      <c r="T2039" s="9">
        <f t="shared" si="127"/>
        <v>0.62724639167328944</v>
      </c>
      <c r="U2039" s="10">
        <f>YEAR(SalesDataTable[[#This Row],[Order Date]])</f>
        <v>2026</v>
      </c>
      <c r="V2039" s="9" t="str">
        <f>"Q"&amp;ROUNDUP(MONTH(SalesDataTable[[#This Row],[Order Date]])/3,0)</f>
        <v>Q4</v>
      </c>
      <c r="W2039" s="6">
        <f>MONTH(SalesDataTable[[#This Row],[Order Date]])</f>
        <v>10</v>
      </c>
      <c r="X2039" s="9" t="str">
        <f>TEXT(SalesDataTable[[#This Row],[Order Date]],"mmm")</f>
        <v>Oct</v>
      </c>
    </row>
    <row r="2040" spans="1:24" ht="15.5">
      <c r="A2040" s="3">
        <v>1852</v>
      </c>
      <c r="B2040" s="4">
        <v>46298</v>
      </c>
      <c r="C2040" s="12">
        <f>YEAR(SalesDataTable[[#This Row],[Order Date]])</f>
        <v>2026</v>
      </c>
      <c r="D2040" s="15" t="str">
        <f>"Q"&amp;ROUNDUP(MONTH(SalesDataTable[[#This Row],[Order Date]])/3,0)</f>
        <v>Q4</v>
      </c>
      <c r="E2040" s="12">
        <f>MONTH(SalesDataTable[[#This Row],[Order Date]])</f>
        <v>10</v>
      </c>
      <c r="F2040" s="12" t="str">
        <f>TEXT(SalesDataTable[[#This Row],[Order Date]], "mmm")</f>
        <v>Oct</v>
      </c>
      <c r="G2040" s="5" t="s">
        <v>6</v>
      </c>
      <c r="H2040" s="5" t="s">
        <v>43</v>
      </c>
      <c r="I2040" s="5" t="s">
        <v>8</v>
      </c>
      <c r="J2040" s="5" t="s">
        <v>16</v>
      </c>
      <c r="K2040" s="5" t="s">
        <v>14</v>
      </c>
      <c r="L2040" s="5" t="s">
        <v>48</v>
      </c>
      <c r="M2040" s="6">
        <v>4</v>
      </c>
      <c r="N2040" s="7">
        <v>162.19</v>
      </c>
      <c r="O2040" s="8">
        <v>0.15</v>
      </c>
      <c r="P2040" s="7">
        <v>89.81</v>
      </c>
      <c r="Q2040" s="7">
        <f t="shared" si="124"/>
        <v>551.44600000000003</v>
      </c>
      <c r="R2040" s="7">
        <f t="shared" si="125"/>
        <v>359.24</v>
      </c>
      <c r="S2040" s="7">
        <f t="shared" si="126"/>
        <v>192.20600000000002</v>
      </c>
      <c r="T2040" s="9">
        <f t="shared" si="127"/>
        <v>0.34854908730863948</v>
      </c>
      <c r="U2040" s="10">
        <f>YEAR(SalesDataTable[[#This Row],[Order Date]])</f>
        <v>2026</v>
      </c>
      <c r="V2040" s="9" t="str">
        <f>"Q"&amp;ROUNDUP(MONTH(SalesDataTable[[#This Row],[Order Date]])/3,0)</f>
        <v>Q4</v>
      </c>
      <c r="W2040" s="6">
        <f>MONTH(SalesDataTable[[#This Row],[Order Date]])</f>
        <v>10</v>
      </c>
      <c r="X2040" s="9" t="str">
        <f>TEXT(SalesDataTable[[#This Row],[Order Date]],"mmm")</f>
        <v>Oct</v>
      </c>
    </row>
    <row r="2041" spans="1:24" ht="15.5">
      <c r="A2041" s="3">
        <v>3627</v>
      </c>
      <c r="B2041" s="4">
        <v>46298</v>
      </c>
      <c r="C2041" s="12">
        <f>YEAR(SalesDataTable[[#This Row],[Order Date]])</f>
        <v>2026</v>
      </c>
      <c r="D2041" s="15" t="str">
        <f>"Q"&amp;ROUNDUP(MONTH(SalesDataTable[[#This Row],[Order Date]])/3,0)</f>
        <v>Q4</v>
      </c>
      <c r="E2041" s="12">
        <f>MONTH(SalesDataTable[[#This Row],[Order Date]])</f>
        <v>10</v>
      </c>
      <c r="F2041" s="12" t="str">
        <f>TEXT(SalesDataTable[[#This Row],[Order Date]], "mmm")</f>
        <v>Oct</v>
      </c>
      <c r="G2041" s="5" t="s">
        <v>20</v>
      </c>
      <c r="H2041" s="5" t="s">
        <v>21</v>
      </c>
      <c r="I2041" s="5" t="s">
        <v>19</v>
      </c>
      <c r="J2041" s="5" t="s">
        <v>13</v>
      </c>
      <c r="K2041" s="5" t="s">
        <v>23</v>
      </c>
      <c r="L2041" s="5" t="s">
        <v>29</v>
      </c>
      <c r="M2041" s="6">
        <v>2</v>
      </c>
      <c r="N2041" s="7">
        <v>192.99</v>
      </c>
      <c r="O2041" s="8">
        <v>0</v>
      </c>
      <c r="P2041" s="7">
        <v>101.73</v>
      </c>
      <c r="Q2041" s="7">
        <f t="shared" si="124"/>
        <v>385.98</v>
      </c>
      <c r="R2041" s="7">
        <f t="shared" si="125"/>
        <v>203.46</v>
      </c>
      <c r="S2041" s="7">
        <f t="shared" si="126"/>
        <v>182.52</v>
      </c>
      <c r="T2041" s="9">
        <f t="shared" si="127"/>
        <v>0.47287424218871443</v>
      </c>
      <c r="U2041" s="10">
        <f>YEAR(SalesDataTable[[#This Row],[Order Date]])</f>
        <v>2026</v>
      </c>
      <c r="V2041" s="9" t="str">
        <f>"Q"&amp;ROUNDUP(MONTH(SalesDataTable[[#This Row],[Order Date]])/3,0)</f>
        <v>Q4</v>
      </c>
      <c r="W2041" s="6">
        <f>MONTH(SalesDataTable[[#This Row],[Order Date]])</f>
        <v>10</v>
      </c>
      <c r="X2041" s="9" t="str">
        <f>TEXT(SalesDataTable[[#This Row],[Order Date]],"mmm")</f>
        <v>Oct</v>
      </c>
    </row>
    <row r="2042" spans="1:24" ht="15.5">
      <c r="A2042" s="3">
        <v>4135</v>
      </c>
      <c r="B2042" s="4">
        <v>46298</v>
      </c>
      <c r="C2042" s="12">
        <f>YEAR(SalesDataTable[[#This Row],[Order Date]])</f>
        <v>2026</v>
      </c>
      <c r="D2042" s="15" t="str">
        <f>"Q"&amp;ROUNDUP(MONTH(SalesDataTable[[#This Row],[Order Date]])/3,0)</f>
        <v>Q4</v>
      </c>
      <c r="E2042" s="12">
        <f>MONTH(SalesDataTable[[#This Row],[Order Date]])</f>
        <v>10</v>
      </c>
      <c r="F2042" s="12" t="str">
        <f>TEXT(SalesDataTable[[#This Row],[Order Date]], "mmm")</f>
        <v>Oct</v>
      </c>
      <c r="G2042" s="5" t="s">
        <v>0</v>
      </c>
      <c r="H2042" s="5" t="s">
        <v>50</v>
      </c>
      <c r="I2042" s="5" t="s">
        <v>2</v>
      </c>
      <c r="J2042" s="5" t="s">
        <v>13</v>
      </c>
      <c r="K2042" s="5" t="s">
        <v>9</v>
      </c>
      <c r="L2042" s="5" t="s">
        <v>17</v>
      </c>
      <c r="M2042" s="6">
        <v>3</v>
      </c>
      <c r="N2042" s="7">
        <v>142.33000000000001</v>
      </c>
      <c r="O2042" s="8">
        <v>0.1</v>
      </c>
      <c r="P2042" s="7">
        <v>79.19</v>
      </c>
      <c r="Q2042" s="7">
        <f t="shared" si="124"/>
        <v>384.291</v>
      </c>
      <c r="R2042" s="7">
        <f t="shared" si="125"/>
        <v>237.57</v>
      </c>
      <c r="S2042" s="7">
        <f t="shared" si="126"/>
        <v>146.721</v>
      </c>
      <c r="T2042" s="9">
        <f t="shared" si="127"/>
        <v>0.3817966072585619</v>
      </c>
      <c r="U2042" s="10">
        <f>YEAR(SalesDataTable[[#This Row],[Order Date]])</f>
        <v>2026</v>
      </c>
      <c r="V2042" s="9" t="str">
        <f>"Q"&amp;ROUNDUP(MONTH(SalesDataTable[[#This Row],[Order Date]])/3,0)</f>
        <v>Q4</v>
      </c>
      <c r="W2042" s="6">
        <f>MONTH(SalesDataTable[[#This Row],[Order Date]])</f>
        <v>10</v>
      </c>
      <c r="X2042" s="9" t="str">
        <f>TEXT(SalesDataTable[[#This Row],[Order Date]],"mmm")</f>
        <v>Oct</v>
      </c>
    </row>
    <row r="2043" spans="1:24" ht="15.5">
      <c r="A2043" s="3">
        <v>4138</v>
      </c>
      <c r="B2043" s="4">
        <v>46298</v>
      </c>
      <c r="C2043" s="12">
        <f>YEAR(SalesDataTable[[#This Row],[Order Date]])</f>
        <v>2026</v>
      </c>
      <c r="D2043" s="15" t="str">
        <f>"Q"&amp;ROUNDUP(MONTH(SalesDataTable[[#This Row],[Order Date]])/3,0)</f>
        <v>Q4</v>
      </c>
      <c r="E2043" s="12">
        <f>MONTH(SalesDataTable[[#This Row],[Order Date]])</f>
        <v>10</v>
      </c>
      <c r="F2043" s="12" t="str">
        <f>TEXT(SalesDataTable[[#This Row],[Order Date]], "mmm")</f>
        <v>Oct</v>
      </c>
      <c r="G2043" s="5" t="s">
        <v>6</v>
      </c>
      <c r="H2043" s="5" t="s">
        <v>41</v>
      </c>
      <c r="I2043" s="5" t="s">
        <v>19</v>
      </c>
      <c r="J2043" s="5" t="s">
        <v>16</v>
      </c>
      <c r="K2043" s="5" t="s">
        <v>9</v>
      </c>
      <c r="L2043" s="5" t="s">
        <v>17</v>
      </c>
      <c r="M2043" s="6">
        <v>4</v>
      </c>
      <c r="N2043" s="7">
        <v>143.63</v>
      </c>
      <c r="O2043" s="8">
        <v>0</v>
      </c>
      <c r="P2043" s="7">
        <v>80.510000000000005</v>
      </c>
      <c r="Q2043" s="7">
        <f t="shared" si="124"/>
        <v>574.52</v>
      </c>
      <c r="R2043" s="7">
        <f t="shared" si="125"/>
        <v>322.04000000000002</v>
      </c>
      <c r="S2043" s="7">
        <f t="shared" si="126"/>
        <v>252.47999999999996</v>
      </c>
      <c r="T2043" s="9">
        <f t="shared" si="127"/>
        <v>0.43946250783262542</v>
      </c>
      <c r="U2043" s="10">
        <f>YEAR(SalesDataTable[[#This Row],[Order Date]])</f>
        <v>2026</v>
      </c>
      <c r="V2043" s="9" t="str">
        <f>"Q"&amp;ROUNDUP(MONTH(SalesDataTable[[#This Row],[Order Date]])/3,0)</f>
        <v>Q4</v>
      </c>
      <c r="W2043" s="6">
        <f>MONTH(SalesDataTable[[#This Row],[Order Date]])</f>
        <v>10</v>
      </c>
      <c r="X2043" s="9" t="str">
        <f>TEXT(SalesDataTable[[#This Row],[Order Date]],"mmm")</f>
        <v>Oct</v>
      </c>
    </row>
    <row r="2044" spans="1:24" ht="15.5">
      <c r="A2044" s="3">
        <v>4286</v>
      </c>
      <c r="B2044" s="4">
        <v>46298</v>
      </c>
      <c r="C2044" s="12">
        <f>YEAR(SalesDataTable[[#This Row],[Order Date]])</f>
        <v>2026</v>
      </c>
      <c r="D2044" s="15" t="str">
        <f>"Q"&amp;ROUNDUP(MONTH(SalesDataTable[[#This Row],[Order Date]])/3,0)</f>
        <v>Q4</v>
      </c>
      <c r="E2044" s="12">
        <f>MONTH(SalesDataTable[[#This Row],[Order Date]])</f>
        <v>10</v>
      </c>
      <c r="F2044" s="12" t="str">
        <f>TEXT(SalesDataTable[[#This Row],[Order Date]], "mmm")</f>
        <v>Oct</v>
      </c>
      <c r="G2044" s="5" t="s">
        <v>6</v>
      </c>
      <c r="H2044" s="5" t="s">
        <v>27</v>
      </c>
      <c r="I2044" s="5" t="s">
        <v>19</v>
      </c>
      <c r="J2044" s="5" t="s">
        <v>3</v>
      </c>
      <c r="K2044" s="5" t="s">
        <v>23</v>
      </c>
      <c r="L2044" s="5" t="s">
        <v>24</v>
      </c>
      <c r="M2044" s="6">
        <v>4</v>
      </c>
      <c r="N2044" s="7">
        <v>341.95</v>
      </c>
      <c r="O2044" s="8">
        <v>0.05</v>
      </c>
      <c r="P2044" s="7">
        <v>199.9</v>
      </c>
      <c r="Q2044" s="7">
        <f t="shared" si="124"/>
        <v>1299.4099999999999</v>
      </c>
      <c r="R2044" s="7">
        <f t="shared" si="125"/>
        <v>799.6</v>
      </c>
      <c r="S2044" s="7">
        <f t="shared" si="126"/>
        <v>499.80999999999983</v>
      </c>
      <c r="T2044" s="9">
        <f t="shared" si="127"/>
        <v>0.38464379987840625</v>
      </c>
      <c r="U2044" s="10">
        <f>YEAR(SalesDataTable[[#This Row],[Order Date]])</f>
        <v>2026</v>
      </c>
      <c r="V2044" s="9" t="str">
        <f>"Q"&amp;ROUNDUP(MONTH(SalesDataTable[[#This Row],[Order Date]])/3,0)</f>
        <v>Q4</v>
      </c>
      <c r="W2044" s="6">
        <f>MONTH(SalesDataTable[[#This Row],[Order Date]])</f>
        <v>10</v>
      </c>
      <c r="X2044" s="9" t="str">
        <f>TEXT(SalesDataTable[[#This Row],[Order Date]],"mmm")</f>
        <v>Oct</v>
      </c>
    </row>
    <row r="2045" spans="1:24" ht="15.5">
      <c r="A2045" s="3">
        <v>4371</v>
      </c>
      <c r="B2045" s="4">
        <v>46298</v>
      </c>
      <c r="C2045" s="12">
        <f>YEAR(SalesDataTable[[#This Row],[Order Date]])</f>
        <v>2026</v>
      </c>
      <c r="D2045" s="15" t="str">
        <f>"Q"&amp;ROUNDUP(MONTH(SalesDataTable[[#This Row],[Order Date]])/3,0)</f>
        <v>Q4</v>
      </c>
      <c r="E2045" s="12">
        <f>MONTH(SalesDataTable[[#This Row],[Order Date]])</f>
        <v>10</v>
      </c>
      <c r="F2045" s="12" t="str">
        <f>TEXT(SalesDataTable[[#This Row],[Order Date]], "mmm")</f>
        <v>Oct</v>
      </c>
      <c r="G2045" s="5" t="s">
        <v>6</v>
      </c>
      <c r="H2045" s="5" t="s">
        <v>27</v>
      </c>
      <c r="I2045" s="5" t="s">
        <v>2</v>
      </c>
      <c r="J2045" s="5" t="s">
        <v>3</v>
      </c>
      <c r="K2045" s="5" t="s">
        <v>34</v>
      </c>
      <c r="L2045" s="5" t="s">
        <v>38</v>
      </c>
      <c r="M2045" s="6">
        <v>1</v>
      </c>
      <c r="N2045" s="7">
        <v>123.81</v>
      </c>
      <c r="O2045" s="8">
        <v>0</v>
      </c>
      <c r="P2045" s="7">
        <v>68.72</v>
      </c>
      <c r="Q2045" s="7">
        <f t="shared" si="124"/>
        <v>123.81</v>
      </c>
      <c r="R2045" s="7">
        <f t="shared" si="125"/>
        <v>68.72</v>
      </c>
      <c r="S2045" s="7">
        <f t="shared" si="126"/>
        <v>55.09</v>
      </c>
      <c r="T2045" s="9">
        <f t="shared" si="127"/>
        <v>0.44495598093853489</v>
      </c>
      <c r="U2045" s="10">
        <f>YEAR(SalesDataTable[[#This Row],[Order Date]])</f>
        <v>2026</v>
      </c>
      <c r="V2045" s="9" t="str">
        <f>"Q"&amp;ROUNDUP(MONTH(SalesDataTable[[#This Row],[Order Date]])/3,0)</f>
        <v>Q4</v>
      </c>
      <c r="W2045" s="6">
        <f>MONTH(SalesDataTable[[#This Row],[Order Date]])</f>
        <v>10</v>
      </c>
      <c r="X2045" s="9" t="str">
        <f>TEXT(SalesDataTable[[#This Row],[Order Date]],"mmm")</f>
        <v>Oct</v>
      </c>
    </row>
    <row r="2046" spans="1:24" ht="15.5">
      <c r="A2046" s="3">
        <v>905</v>
      </c>
      <c r="B2046" s="4">
        <v>46299</v>
      </c>
      <c r="C2046" s="12">
        <f>YEAR(SalesDataTable[[#This Row],[Order Date]])</f>
        <v>2026</v>
      </c>
      <c r="D2046" s="15" t="str">
        <f>"Q"&amp;ROUNDUP(MONTH(SalesDataTable[[#This Row],[Order Date]])/3,0)</f>
        <v>Q4</v>
      </c>
      <c r="E2046" s="12">
        <f>MONTH(SalesDataTable[[#This Row],[Order Date]])</f>
        <v>10</v>
      </c>
      <c r="F2046" s="12" t="str">
        <f>TEXT(SalesDataTable[[#This Row],[Order Date]], "mmm")</f>
        <v>Oct</v>
      </c>
      <c r="G2046" s="5" t="s">
        <v>11</v>
      </c>
      <c r="H2046" s="5" t="s">
        <v>18</v>
      </c>
      <c r="I2046" s="5" t="s">
        <v>2</v>
      </c>
      <c r="J2046" s="5" t="s">
        <v>13</v>
      </c>
      <c r="K2046" s="5" t="s">
        <v>9</v>
      </c>
      <c r="L2046" s="5" t="s">
        <v>17</v>
      </c>
      <c r="M2046" s="6">
        <v>1</v>
      </c>
      <c r="N2046" s="7">
        <v>146.1</v>
      </c>
      <c r="O2046" s="8">
        <v>0</v>
      </c>
      <c r="P2046" s="7">
        <v>79.739999999999995</v>
      </c>
      <c r="Q2046" s="7">
        <f t="shared" si="124"/>
        <v>146.1</v>
      </c>
      <c r="R2046" s="7">
        <f t="shared" si="125"/>
        <v>79.739999999999995</v>
      </c>
      <c r="S2046" s="7">
        <f t="shared" si="126"/>
        <v>66.36</v>
      </c>
      <c r="T2046" s="9">
        <f t="shared" si="127"/>
        <v>0.45420944558521564</v>
      </c>
      <c r="U2046" s="10">
        <f>YEAR(SalesDataTable[[#This Row],[Order Date]])</f>
        <v>2026</v>
      </c>
      <c r="V2046" s="9" t="str">
        <f>"Q"&amp;ROUNDUP(MONTH(SalesDataTable[[#This Row],[Order Date]])/3,0)</f>
        <v>Q4</v>
      </c>
      <c r="W2046" s="6">
        <f>MONTH(SalesDataTable[[#This Row],[Order Date]])</f>
        <v>10</v>
      </c>
      <c r="X2046" s="9" t="str">
        <f>TEXT(SalesDataTable[[#This Row],[Order Date]],"mmm")</f>
        <v>Oct</v>
      </c>
    </row>
    <row r="2047" spans="1:24" ht="15.5">
      <c r="A2047" s="3">
        <v>1415</v>
      </c>
      <c r="B2047" s="4">
        <v>46299</v>
      </c>
      <c r="C2047" s="12">
        <f>YEAR(SalesDataTable[[#This Row],[Order Date]])</f>
        <v>2026</v>
      </c>
      <c r="D2047" s="15" t="str">
        <f>"Q"&amp;ROUNDUP(MONTH(SalesDataTable[[#This Row],[Order Date]])/3,0)</f>
        <v>Q4</v>
      </c>
      <c r="E2047" s="12">
        <f>MONTH(SalesDataTable[[#This Row],[Order Date]])</f>
        <v>10</v>
      </c>
      <c r="F2047" s="12" t="str">
        <f>TEXT(SalesDataTable[[#This Row],[Order Date]], "mmm")</f>
        <v>Oct</v>
      </c>
      <c r="G2047" s="5" t="s">
        <v>6</v>
      </c>
      <c r="H2047" s="5" t="s">
        <v>41</v>
      </c>
      <c r="I2047" s="5" t="s">
        <v>28</v>
      </c>
      <c r="J2047" s="5" t="s">
        <v>3</v>
      </c>
      <c r="K2047" s="5" t="s">
        <v>14</v>
      </c>
      <c r="L2047" s="5" t="s">
        <v>48</v>
      </c>
      <c r="M2047" s="6">
        <v>1</v>
      </c>
      <c r="N2047" s="7">
        <v>161.07</v>
      </c>
      <c r="O2047" s="8">
        <v>0.05</v>
      </c>
      <c r="P2047" s="7">
        <v>89.81</v>
      </c>
      <c r="Q2047" s="7">
        <f t="shared" si="124"/>
        <v>153.01649999999998</v>
      </c>
      <c r="R2047" s="7">
        <f t="shared" si="125"/>
        <v>89.81</v>
      </c>
      <c r="S2047" s="7">
        <f t="shared" si="126"/>
        <v>63.206499999999977</v>
      </c>
      <c r="T2047" s="9">
        <f t="shared" si="127"/>
        <v>0.41306983233834249</v>
      </c>
      <c r="U2047" s="10">
        <f>YEAR(SalesDataTable[[#This Row],[Order Date]])</f>
        <v>2026</v>
      </c>
      <c r="V2047" s="9" t="str">
        <f>"Q"&amp;ROUNDUP(MONTH(SalesDataTable[[#This Row],[Order Date]])/3,0)</f>
        <v>Q4</v>
      </c>
      <c r="W2047" s="6">
        <f>MONTH(SalesDataTable[[#This Row],[Order Date]])</f>
        <v>10</v>
      </c>
      <c r="X2047" s="9" t="str">
        <f>TEXT(SalesDataTable[[#This Row],[Order Date]],"mmm")</f>
        <v>Oct</v>
      </c>
    </row>
    <row r="2048" spans="1:24" ht="15.5">
      <c r="A2048" s="3">
        <v>2205</v>
      </c>
      <c r="B2048" s="4">
        <v>46299</v>
      </c>
      <c r="C2048" s="12">
        <f>YEAR(SalesDataTable[[#This Row],[Order Date]])</f>
        <v>2026</v>
      </c>
      <c r="D2048" s="15" t="str">
        <f>"Q"&amp;ROUNDUP(MONTH(SalesDataTable[[#This Row],[Order Date]])/3,0)</f>
        <v>Q4</v>
      </c>
      <c r="E2048" s="12">
        <f>MONTH(SalesDataTable[[#This Row],[Order Date]])</f>
        <v>10</v>
      </c>
      <c r="F2048" s="12" t="str">
        <f>TEXT(SalesDataTable[[#This Row],[Order Date]], "mmm")</f>
        <v>Oct</v>
      </c>
      <c r="G2048" s="5" t="s">
        <v>20</v>
      </c>
      <c r="H2048" s="5" t="s">
        <v>47</v>
      </c>
      <c r="I2048" s="5" t="s">
        <v>2</v>
      </c>
      <c r="J2048" s="5" t="s">
        <v>13</v>
      </c>
      <c r="K2048" s="5" t="s">
        <v>9</v>
      </c>
      <c r="L2048" s="5" t="s">
        <v>10</v>
      </c>
      <c r="M2048" s="6">
        <v>5</v>
      </c>
      <c r="N2048" s="7">
        <v>90.12</v>
      </c>
      <c r="O2048" s="8">
        <v>0</v>
      </c>
      <c r="P2048" s="7">
        <v>46.67</v>
      </c>
      <c r="Q2048" s="7">
        <f t="shared" si="124"/>
        <v>450.6</v>
      </c>
      <c r="R2048" s="7">
        <f t="shared" si="125"/>
        <v>233.35000000000002</v>
      </c>
      <c r="S2048" s="7">
        <f t="shared" si="126"/>
        <v>217.25</v>
      </c>
      <c r="T2048" s="9">
        <f t="shared" si="127"/>
        <v>0.48213493120284062</v>
      </c>
      <c r="U2048" s="10">
        <f>YEAR(SalesDataTable[[#This Row],[Order Date]])</f>
        <v>2026</v>
      </c>
      <c r="V2048" s="9" t="str">
        <f>"Q"&amp;ROUNDUP(MONTH(SalesDataTable[[#This Row],[Order Date]])/3,0)</f>
        <v>Q4</v>
      </c>
      <c r="W2048" s="6">
        <f>MONTH(SalesDataTable[[#This Row],[Order Date]])</f>
        <v>10</v>
      </c>
      <c r="X2048" s="9" t="str">
        <f>TEXT(SalesDataTable[[#This Row],[Order Date]],"mmm")</f>
        <v>Oct</v>
      </c>
    </row>
    <row r="2049" spans="1:24" ht="15.5">
      <c r="A2049" s="3">
        <v>2374</v>
      </c>
      <c r="B2049" s="4">
        <v>46299</v>
      </c>
      <c r="C2049" s="12">
        <f>YEAR(SalesDataTable[[#This Row],[Order Date]])</f>
        <v>2026</v>
      </c>
      <c r="D2049" s="15" t="str">
        <f>"Q"&amp;ROUNDUP(MONTH(SalesDataTable[[#This Row],[Order Date]])/3,0)</f>
        <v>Q4</v>
      </c>
      <c r="E2049" s="12">
        <f>MONTH(SalesDataTable[[#This Row],[Order Date]])</f>
        <v>10</v>
      </c>
      <c r="F2049" s="12" t="str">
        <f>TEXT(SalesDataTable[[#This Row],[Order Date]], "mmm")</f>
        <v>Oct</v>
      </c>
      <c r="G2049" s="5" t="s">
        <v>20</v>
      </c>
      <c r="H2049" s="5" t="s">
        <v>47</v>
      </c>
      <c r="I2049" s="5" t="s">
        <v>28</v>
      </c>
      <c r="J2049" s="5" t="s">
        <v>3</v>
      </c>
      <c r="K2049" s="5" t="s">
        <v>9</v>
      </c>
      <c r="L2049" s="5" t="s">
        <v>46</v>
      </c>
      <c r="M2049" s="6">
        <v>1</v>
      </c>
      <c r="N2049" s="7">
        <v>70.400000000000006</v>
      </c>
      <c r="O2049" s="8">
        <v>0</v>
      </c>
      <c r="P2049" s="7">
        <v>32.43</v>
      </c>
      <c r="Q2049" s="7">
        <f t="shared" si="124"/>
        <v>70.400000000000006</v>
      </c>
      <c r="R2049" s="7">
        <f t="shared" si="125"/>
        <v>32.43</v>
      </c>
      <c r="S2049" s="7">
        <f t="shared" si="126"/>
        <v>37.970000000000006</v>
      </c>
      <c r="T2049" s="9">
        <f t="shared" si="127"/>
        <v>0.53934659090909098</v>
      </c>
      <c r="U2049" s="10">
        <f>YEAR(SalesDataTable[[#This Row],[Order Date]])</f>
        <v>2026</v>
      </c>
      <c r="V2049" s="9" t="str">
        <f>"Q"&amp;ROUNDUP(MONTH(SalesDataTable[[#This Row],[Order Date]])/3,0)</f>
        <v>Q4</v>
      </c>
      <c r="W2049" s="6">
        <f>MONTH(SalesDataTable[[#This Row],[Order Date]])</f>
        <v>10</v>
      </c>
      <c r="X2049" s="9" t="str">
        <f>TEXT(SalesDataTable[[#This Row],[Order Date]],"mmm")</f>
        <v>Oct</v>
      </c>
    </row>
    <row r="2050" spans="1:24" ht="15.5">
      <c r="A2050" s="3">
        <v>4840</v>
      </c>
      <c r="B2050" s="4">
        <v>46299</v>
      </c>
      <c r="C2050" s="12">
        <f>YEAR(SalesDataTable[[#This Row],[Order Date]])</f>
        <v>2026</v>
      </c>
      <c r="D2050" s="15" t="str">
        <f>"Q"&amp;ROUNDUP(MONTH(SalesDataTable[[#This Row],[Order Date]])/3,0)</f>
        <v>Q4</v>
      </c>
      <c r="E2050" s="12">
        <f>MONTH(SalesDataTable[[#This Row],[Order Date]])</f>
        <v>10</v>
      </c>
      <c r="F2050" s="12" t="str">
        <f>TEXT(SalesDataTable[[#This Row],[Order Date]], "mmm")</f>
        <v>Oct</v>
      </c>
      <c r="G2050" s="5" t="s">
        <v>6</v>
      </c>
      <c r="H2050" s="5" t="s">
        <v>43</v>
      </c>
      <c r="I2050" s="5" t="s">
        <v>8</v>
      </c>
      <c r="J2050" s="5" t="s">
        <v>16</v>
      </c>
      <c r="K2050" s="5" t="s">
        <v>23</v>
      </c>
      <c r="L2050" s="5" t="s">
        <v>29</v>
      </c>
      <c r="M2050" s="6">
        <v>6</v>
      </c>
      <c r="N2050" s="7">
        <v>191.08</v>
      </c>
      <c r="O2050" s="8">
        <v>0.1</v>
      </c>
      <c r="P2050" s="7">
        <v>102.93</v>
      </c>
      <c r="Q2050" s="7">
        <f t="shared" ref="Q2050:Q2113" si="128">M2050*N2050*(1-O2050)</f>
        <v>1031.8320000000001</v>
      </c>
      <c r="R2050" s="7">
        <f t="shared" ref="R2050:R2113" si="129">M2050*P2050</f>
        <v>617.58000000000004</v>
      </c>
      <c r="S2050" s="7">
        <f t="shared" ref="S2050:S2113" si="130">Q2050-R2050</f>
        <v>414.25200000000007</v>
      </c>
      <c r="T2050" s="9">
        <f t="shared" ref="T2050:T2113" si="131">IFERROR(S2050/Q2050,0)</f>
        <v>0.40147233270532412</v>
      </c>
      <c r="U2050" s="10">
        <f>YEAR(SalesDataTable[[#This Row],[Order Date]])</f>
        <v>2026</v>
      </c>
      <c r="V2050" s="9" t="str">
        <f>"Q"&amp;ROUNDUP(MONTH(SalesDataTable[[#This Row],[Order Date]])/3,0)</f>
        <v>Q4</v>
      </c>
      <c r="W2050" s="6">
        <f>MONTH(SalesDataTable[[#This Row],[Order Date]])</f>
        <v>10</v>
      </c>
      <c r="X2050" s="9" t="str">
        <f>TEXT(SalesDataTable[[#This Row],[Order Date]],"mmm")</f>
        <v>Oct</v>
      </c>
    </row>
    <row r="2051" spans="1:24" ht="15.5">
      <c r="A2051" s="3">
        <v>4984</v>
      </c>
      <c r="B2051" s="4">
        <v>46299</v>
      </c>
      <c r="C2051" s="12">
        <f>YEAR(SalesDataTable[[#This Row],[Order Date]])</f>
        <v>2026</v>
      </c>
      <c r="D2051" s="15" t="str">
        <f>"Q"&amp;ROUNDUP(MONTH(SalesDataTable[[#This Row],[Order Date]])/3,0)</f>
        <v>Q4</v>
      </c>
      <c r="E2051" s="12">
        <f>MONTH(SalesDataTable[[#This Row],[Order Date]])</f>
        <v>10</v>
      </c>
      <c r="F2051" s="12" t="str">
        <f>TEXT(SalesDataTable[[#This Row],[Order Date]], "mmm")</f>
        <v>Oct</v>
      </c>
      <c r="G2051" s="5" t="s">
        <v>11</v>
      </c>
      <c r="H2051" s="5" t="s">
        <v>52</v>
      </c>
      <c r="I2051" s="5" t="s">
        <v>2</v>
      </c>
      <c r="J2051" s="5" t="s">
        <v>3</v>
      </c>
      <c r="K2051" s="5" t="s">
        <v>34</v>
      </c>
      <c r="L2051" s="5" t="s">
        <v>42</v>
      </c>
      <c r="M2051" s="6">
        <v>1</v>
      </c>
      <c r="N2051" s="7">
        <v>36.590000000000003</v>
      </c>
      <c r="O2051" s="8">
        <v>0</v>
      </c>
      <c r="P2051" s="7">
        <v>13.62</v>
      </c>
      <c r="Q2051" s="7">
        <f t="shared" si="128"/>
        <v>36.590000000000003</v>
      </c>
      <c r="R2051" s="7">
        <f t="shared" si="129"/>
        <v>13.62</v>
      </c>
      <c r="S2051" s="7">
        <f t="shared" si="130"/>
        <v>22.970000000000006</v>
      </c>
      <c r="T2051" s="9">
        <f t="shared" si="131"/>
        <v>0.62776714949439749</v>
      </c>
      <c r="U2051" s="10">
        <f>YEAR(SalesDataTable[[#This Row],[Order Date]])</f>
        <v>2026</v>
      </c>
      <c r="V2051" s="9" t="str">
        <f>"Q"&amp;ROUNDUP(MONTH(SalesDataTable[[#This Row],[Order Date]])/3,0)</f>
        <v>Q4</v>
      </c>
      <c r="W2051" s="6">
        <f>MONTH(SalesDataTable[[#This Row],[Order Date]])</f>
        <v>10</v>
      </c>
      <c r="X2051" s="9" t="str">
        <f>TEXT(SalesDataTable[[#This Row],[Order Date]],"mmm")</f>
        <v>Oct</v>
      </c>
    </row>
    <row r="2052" spans="1:24" ht="15.5">
      <c r="A2052" s="3">
        <v>641</v>
      </c>
      <c r="B2052" s="4">
        <v>46300</v>
      </c>
      <c r="C2052" s="12">
        <f>YEAR(SalesDataTable[[#This Row],[Order Date]])</f>
        <v>2026</v>
      </c>
      <c r="D2052" s="15" t="str">
        <f>"Q"&amp;ROUNDUP(MONTH(SalesDataTable[[#This Row],[Order Date]])/3,0)</f>
        <v>Q4</v>
      </c>
      <c r="E2052" s="12">
        <f>MONTH(SalesDataTable[[#This Row],[Order Date]])</f>
        <v>10</v>
      </c>
      <c r="F2052" s="12" t="str">
        <f>TEXT(SalesDataTable[[#This Row],[Order Date]], "mmm")</f>
        <v>Oct</v>
      </c>
      <c r="G2052" s="5" t="s">
        <v>6</v>
      </c>
      <c r="H2052" s="5" t="s">
        <v>41</v>
      </c>
      <c r="I2052" s="5" t="s">
        <v>19</v>
      </c>
      <c r="J2052" s="5" t="s">
        <v>3</v>
      </c>
      <c r="K2052" s="5" t="s">
        <v>23</v>
      </c>
      <c r="L2052" s="5" t="s">
        <v>51</v>
      </c>
      <c r="M2052" s="6">
        <v>2</v>
      </c>
      <c r="N2052" s="7">
        <v>125.38</v>
      </c>
      <c r="O2052" s="8">
        <v>0.05</v>
      </c>
      <c r="P2052" s="7">
        <v>59.12</v>
      </c>
      <c r="Q2052" s="7">
        <f t="shared" si="128"/>
        <v>238.22199999999998</v>
      </c>
      <c r="R2052" s="7">
        <f t="shared" si="129"/>
        <v>118.24</v>
      </c>
      <c r="S2052" s="7">
        <f t="shared" si="130"/>
        <v>119.98199999999999</v>
      </c>
      <c r="T2052" s="9">
        <f t="shared" si="131"/>
        <v>0.5036562534106841</v>
      </c>
      <c r="U2052" s="10">
        <f>YEAR(SalesDataTable[[#This Row],[Order Date]])</f>
        <v>2026</v>
      </c>
      <c r="V2052" s="9" t="str">
        <f>"Q"&amp;ROUNDUP(MONTH(SalesDataTable[[#This Row],[Order Date]])/3,0)</f>
        <v>Q4</v>
      </c>
      <c r="W2052" s="6">
        <f>MONTH(SalesDataTable[[#This Row],[Order Date]])</f>
        <v>10</v>
      </c>
      <c r="X2052" s="9" t="str">
        <f>TEXT(SalesDataTable[[#This Row],[Order Date]],"mmm")</f>
        <v>Oct</v>
      </c>
    </row>
    <row r="2053" spans="1:24" ht="15.5">
      <c r="A2053" s="3">
        <v>1358</v>
      </c>
      <c r="B2053" s="4">
        <v>46300</v>
      </c>
      <c r="C2053" s="12">
        <f>YEAR(SalesDataTable[[#This Row],[Order Date]])</f>
        <v>2026</v>
      </c>
      <c r="D2053" s="15" t="str">
        <f>"Q"&amp;ROUNDUP(MONTH(SalesDataTable[[#This Row],[Order Date]])/3,0)</f>
        <v>Q4</v>
      </c>
      <c r="E2053" s="12">
        <f>MONTH(SalesDataTable[[#This Row],[Order Date]])</f>
        <v>10</v>
      </c>
      <c r="F2053" s="12" t="str">
        <f>TEXT(SalesDataTable[[#This Row],[Order Date]], "mmm")</f>
        <v>Oct</v>
      </c>
      <c r="G2053" s="5" t="s">
        <v>0</v>
      </c>
      <c r="H2053" s="5" t="s">
        <v>1</v>
      </c>
      <c r="I2053" s="5" t="s">
        <v>2</v>
      </c>
      <c r="J2053" s="5" t="s">
        <v>13</v>
      </c>
      <c r="K2053" s="5" t="s">
        <v>14</v>
      </c>
      <c r="L2053" s="5" t="s">
        <v>15</v>
      </c>
      <c r="M2053" s="6">
        <v>1</v>
      </c>
      <c r="N2053" s="7">
        <v>35.71</v>
      </c>
      <c r="O2053" s="8">
        <v>0</v>
      </c>
      <c r="P2053" s="7">
        <v>13.3</v>
      </c>
      <c r="Q2053" s="7">
        <f t="shared" si="128"/>
        <v>35.71</v>
      </c>
      <c r="R2053" s="7">
        <f t="shared" si="129"/>
        <v>13.3</v>
      </c>
      <c r="S2053" s="7">
        <f t="shared" si="130"/>
        <v>22.41</v>
      </c>
      <c r="T2053" s="9">
        <f t="shared" si="131"/>
        <v>0.62755530663679637</v>
      </c>
      <c r="U2053" s="10">
        <f>YEAR(SalesDataTable[[#This Row],[Order Date]])</f>
        <v>2026</v>
      </c>
      <c r="V2053" s="9" t="str">
        <f>"Q"&amp;ROUNDUP(MONTH(SalesDataTable[[#This Row],[Order Date]])/3,0)</f>
        <v>Q4</v>
      </c>
      <c r="W2053" s="6">
        <f>MONTH(SalesDataTable[[#This Row],[Order Date]])</f>
        <v>10</v>
      </c>
      <c r="X2053" s="9" t="str">
        <f>TEXT(SalesDataTable[[#This Row],[Order Date]],"mmm")</f>
        <v>Oct</v>
      </c>
    </row>
    <row r="2054" spans="1:24" ht="15.5">
      <c r="A2054" s="3">
        <v>3904</v>
      </c>
      <c r="B2054" s="4">
        <v>46300</v>
      </c>
      <c r="C2054" s="12">
        <f>YEAR(SalesDataTable[[#This Row],[Order Date]])</f>
        <v>2026</v>
      </c>
      <c r="D2054" s="15" t="str">
        <f>"Q"&amp;ROUNDUP(MONTH(SalesDataTable[[#This Row],[Order Date]])/3,0)</f>
        <v>Q4</v>
      </c>
      <c r="E2054" s="12">
        <f>MONTH(SalesDataTable[[#This Row],[Order Date]])</f>
        <v>10</v>
      </c>
      <c r="F2054" s="12" t="str">
        <f>TEXT(SalesDataTable[[#This Row],[Order Date]], "mmm")</f>
        <v>Oct</v>
      </c>
      <c r="G2054" s="5" t="s">
        <v>6</v>
      </c>
      <c r="H2054" s="5" t="s">
        <v>27</v>
      </c>
      <c r="I2054" s="5" t="s">
        <v>2</v>
      </c>
      <c r="J2054" s="5" t="s">
        <v>3</v>
      </c>
      <c r="K2054" s="5" t="s">
        <v>14</v>
      </c>
      <c r="L2054" s="5" t="s">
        <v>32</v>
      </c>
      <c r="M2054" s="6">
        <v>2</v>
      </c>
      <c r="N2054" s="7">
        <v>46.72</v>
      </c>
      <c r="O2054" s="8">
        <v>0</v>
      </c>
      <c r="P2054" s="7">
        <v>18.39</v>
      </c>
      <c r="Q2054" s="7">
        <f t="shared" si="128"/>
        <v>93.44</v>
      </c>
      <c r="R2054" s="7">
        <f t="shared" si="129"/>
        <v>36.78</v>
      </c>
      <c r="S2054" s="7">
        <f t="shared" si="130"/>
        <v>56.66</v>
      </c>
      <c r="T2054" s="9">
        <f t="shared" si="131"/>
        <v>0.60637842465753422</v>
      </c>
      <c r="U2054" s="10">
        <f>YEAR(SalesDataTable[[#This Row],[Order Date]])</f>
        <v>2026</v>
      </c>
      <c r="V2054" s="9" t="str">
        <f>"Q"&amp;ROUNDUP(MONTH(SalesDataTable[[#This Row],[Order Date]])/3,0)</f>
        <v>Q4</v>
      </c>
      <c r="W2054" s="6">
        <f>MONTH(SalesDataTable[[#This Row],[Order Date]])</f>
        <v>10</v>
      </c>
      <c r="X2054" s="9" t="str">
        <f>TEXT(SalesDataTable[[#This Row],[Order Date]],"mmm")</f>
        <v>Oct</v>
      </c>
    </row>
    <row r="2055" spans="1:24" ht="15.5">
      <c r="A2055" s="3">
        <v>4336</v>
      </c>
      <c r="B2055" s="4">
        <v>46300</v>
      </c>
      <c r="C2055" s="12">
        <f>YEAR(SalesDataTable[[#This Row],[Order Date]])</f>
        <v>2026</v>
      </c>
      <c r="D2055" s="15" t="str">
        <f>"Q"&amp;ROUNDUP(MONTH(SalesDataTable[[#This Row],[Order Date]])/3,0)</f>
        <v>Q4</v>
      </c>
      <c r="E2055" s="12">
        <f>MONTH(SalesDataTable[[#This Row],[Order Date]])</f>
        <v>10</v>
      </c>
      <c r="F2055" s="12" t="str">
        <f>TEXT(SalesDataTable[[#This Row],[Order Date]], "mmm")</f>
        <v>Oct</v>
      </c>
      <c r="G2055" s="5" t="s">
        <v>0</v>
      </c>
      <c r="H2055" s="5" t="s">
        <v>50</v>
      </c>
      <c r="I2055" s="5" t="s">
        <v>28</v>
      </c>
      <c r="J2055" s="5" t="s">
        <v>3</v>
      </c>
      <c r="K2055" s="5" t="s">
        <v>9</v>
      </c>
      <c r="L2055" s="5" t="s">
        <v>17</v>
      </c>
      <c r="M2055" s="6">
        <v>1</v>
      </c>
      <c r="N2055" s="7">
        <v>143.16999999999999</v>
      </c>
      <c r="O2055" s="8">
        <v>0.05</v>
      </c>
      <c r="P2055" s="7">
        <v>81.290000000000006</v>
      </c>
      <c r="Q2055" s="7">
        <f t="shared" si="128"/>
        <v>136.01149999999998</v>
      </c>
      <c r="R2055" s="7">
        <f t="shared" si="129"/>
        <v>81.290000000000006</v>
      </c>
      <c r="S2055" s="7">
        <f t="shared" si="130"/>
        <v>54.721499999999978</v>
      </c>
      <c r="T2055" s="9">
        <f t="shared" si="131"/>
        <v>0.40232995004098904</v>
      </c>
      <c r="U2055" s="10">
        <f>YEAR(SalesDataTable[[#This Row],[Order Date]])</f>
        <v>2026</v>
      </c>
      <c r="V2055" s="9" t="str">
        <f>"Q"&amp;ROUNDUP(MONTH(SalesDataTable[[#This Row],[Order Date]])/3,0)</f>
        <v>Q4</v>
      </c>
      <c r="W2055" s="6">
        <f>MONTH(SalesDataTable[[#This Row],[Order Date]])</f>
        <v>10</v>
      </c>
      <c r="X2055" s="9" t="str">
        <f>TEXT(SalesDataTable[[#This Row],[Order Date]],"mmm")</f>
        <v>Oct</v>
      </c>
    </row>
    <row r="2056" spans="1:24" ht="15.5">
      <c r="A2056" s="3">
        <v>4705</v>
      </c>
      <c r="B2056" s="4">
        <v>46300</v>
      </c>
      <c r="C2056" s="12">
        <f>YEAR(SalesDataTable[[#This Row],[Order Date]])</f>
        <v>2026</v>
      </c>
      <c r="D2056" s="15" t="str">
        <f>"Q"&amp;ROUNDUP(MONTH(SalesDataTable[[#This Row],[Order Date]])/3,0)</f>
        <v>Q4</v>
      </c>
      <c r="E2056" s="12">
        <f>MONTH(SalesDataTable[[#This Row],[Order Date]])</f>
        <v>10</v>
      </c>
      <c r="F2056" s="12" t="str">
        <f>TEXT(SalesDataTable[[#This Row],[Order Date]], "mmm")</f>
        <v>Oct</v>
      </c>
      <c r="G2056" s="5" t="s">
        <v>0</v>
      </c>
      <c r="H2056" s="5" t="s">
        <v>1</v>
      </c>
      <c r="I2056" s="5" t="s">
        <v>19</v>
      </c>
      <c r="J2056" s="5" t="s">
        <v>3</v>
      </c>
      <c r="K2056" s="5" t="s">
        <v>23</v>
      </c>
      <c r="L2056" s="5" t="s">
        <v>51</v>
      </c>
      <c r="M2056" s="6">
        <v>1</v>
      </c>
      <c r="N2056" s="7">
        <v>125.88</v>
      </c>
      <c r="O2056" s="8">
        <v>0</v>
      </c>
      <c r="P2056" s="7">
        <v>62.46</v>
      </c>
      <c r="Q2056" s="7">
        <f t="shared" si="128"/>
        <v>125.88</v>
      </c>
      <c r="R2056" s="7">
        <f t="shared" si="129"/>
        <v>62.46</v>
      </c>
      <c r="S2056" s="7">
        <f t="shared" si="130"/>
        <v>63.419999999999995</v>
      </c>
      <c r="T2056" s="9">
        <f t="shared" si="131"/>
        <v>0.50381315538608196</v>
      </c>
      <c r="U2056" s="10">
        <f>YEAR(SalesDataTable[[#This Row],[Order Date]])</f>
        <v>2026</v>
      </c>
      <c r="V2056" s="9" t="str">
        <f>"Q"&amp;ROUNDUP(MONTH(SalesDataTable[[#This Row],[Order Date]])/3,0)</f>
        <v>Q4</v>
      </c>
      <c r="W2056" s="6">
        <f>MONTH(SalesDataTable[[#This Row],[Order Date]])</f>
        <v>10</v>
      </c>
      <c r="X2056" s="9" t="str">
        <f>TEXT(SalesDataTable[[#This Row],[Order Date]],"mmm")</f>
        <v>Oct</v>
      </c>
    </row>
    <row r="2057" spans="1:24" ht="15.5">
      <c r="A2057" s="3">
        <v>1094</v>
      </c>
      <c r="B2057" s="4">
        <v>46301</v>
      </c>
      <c r="C2057" s="12">
        <f>YEAR(SalesDataTable[[#This Row],[Order Date]])</f>
        <v>2026</v>
      </c>
      <c r="D2057" s="15" t="str">
        <f>"Q"&amp;ROUNDUP(MONTH(SalesDataTable[[#This Row],[Order Date]])/3,0)</f>
        <v>Q4</v>
      </c>
      <c r="E2057" s="12">
        <f>MONTH(SalesDataTable[[#This Row],[Order Date]])</f>
        <v>10</v>
      </c>
      <c r="F2057" s="12" t="str">
        <f>TEXT(SalesDataTable[[#This Row],[Order Date]], "mmm")</f>
        <v>Oct</v>
      </c>
      <c r="G2057" s="5" t="s">
        <v>20</v>
      </c>
      <c r="H2057" s="5" t="s">
        <v>21</v>
      </c>
      <c r="I2057" s="5" t="s">
        <v>2</v>
      </c>
      <c r="J2057" s="5" t="s">
        <v>13</v>
      </c>
      <c r="K2057" s="5" t="s">
        <v>34</v>
      </c>
      <c r="L2057" s="5" t="s">
        <v>38</v>
      </c>
      <c r="M2057" s="6">
        <v>2</v>
      </c>
      <c r="N2057" s="7">
        <v>121.81</v>
      </c>
      <c r="O2057" s="8">
        <v>0.05</v>
      </c>
      <c r="P2057" s="7">
        <v>67.72</v>
      </c>
      <c r="Q2057" s="7">
        <f t="shared" si="128"/>
        <v>231.43899999999999</v>
      </c>
      <c r="R2057" s="7">
        <f t="shared" si="129"/>
        <v>135.44</v>
      </c>
      <c r="S2057" s="7">
        <f t="shared" si="130"/>
        <v>95.998999999999995</v>
      </c>
      <c r="T2057" s="9">
        <f t="shared" si="131"/>
        <v>0.41479180259161158</v>
      </c>
      <c r="U2057" s="10">
        <f>YEAR(SalesDataTable[[#This Row],[Order Date]])</f>
        <v>2026</v>
      </c>
      <c r="V2057" s="9" t="str">
        <f>"Q"&amp;ROUNDUP(MONTH(SalesDataTable[[#This Row],[Order Date]])/3,0)</f>
        <v>Q4</v>
      </c>
      <c r="W2057" s="6">
        <f>MONTH(SalesDataTable[[#This Row],[Order Date]])</f>
        <v>10</v>
      </c>
      <c r="X2057" s="9" t="str">
        <f>TEXT(SalesDataTable[[#This Row],[Order Date]],"mmm")</f>
        <v>Oct</v>
      </c>
    </row>
    <row r="2058" spans="1:24" ht="15.5">
      <c r="A2058" s="3">
        <v>3926</v>
      </c>
      <c r="B2058" s="4">
        <v>46301</v>
      </c>
      <c r="C2058" s="12">
        <f>YEAR(SalesDataTable[[#This Row],[Order Date]])</f>
        <v>2026</v>
      </c>
      <c r="D2058" s="15" t="str">
        <f>"Q"&amp;ROUNDUP(MONTH(SalesDataTable[[#This Row],[Order Date]])/3,0)</f>
        <v>Q4</v>
      </c>
      <c r="E2058" s="12">
        <f>MONTH(SalesDataTable[[#This Row],[Order Date]])</f>
        <v>10</v>
      </c>
      <c r="F2058" s="12" t="str">
        <f>TEXT(SalesDataTable[[#This Row],[Order Date]], "mmm")</f>
        <v>Oct</v>
      </c>
      <c r="G2058" s="5" t="s">
        <v>11</v>
      </c>
      <c r="H2058" s="5" t="s">
        <v>25</v>
      </c>
      <c r="I2058" s="5" t="s">
        <v>2</v>
      </c>
      <c r="J2058" s="5" t="s">
        <v>16</v>
      </c>
      <c r="K2058" s="5" t="s">
        <v>9</v>
      </c>
      <c r="L2058" s="5" t="s">
        <v>37</v>
      </c>
      <c r="M2058" s="6">
        <v>6</v>
      </c>
      <c r="N2058" s="7">
        <v>154.93</v>
      </c>
      <c r="O2058" s="8">
        <v>0.05</v>
      </c>
      <c r="P2058" s="7">
        <v>79.430000000000007</v>
      </c>
      <c r="Q2058" s="7">
        <f t="shared" si="128"/>
        <v>883.101</v>
      </c>
      <c r="R2058" s="7">
        <f t="shared" si="129"/>
        <v>476.58000000000004</v>
      </c>
      <c r="S2058" s="7">
        <f t="shared" si="130"/>
        <v>406.52099999999996</v>
      </c>
      <c r="T2058" s="9">
        <f t="shared" si="131"/>
        <v>0.46033352923391546</v>
      </c>
      <c r="U2058" s="10">
        <f>YEAR(SalesDataTable[[#This Row],[Order Date]])</f>
        <v>2026</v>
      </c>
      <c r="V2058" s="9" t="str">
        <f>"Q"&amp;ROUNDUP(MONTH(SalesDataTable[[#This Row],[Order Date]])/3,0)</f>
        <v>Q4</v>
      </c>
      <c r="W2058" s="6">
        <f>MONTH(SalesDataTable[[#This Row],[Order Date]])</f>
        <v>10</v>
      </c>
      <c r="X2058" s="9" t="str">
        <f>TEXT(SalesDataTable[[#This Row],[Order Date]],"mmm")</f>
        <v>Oct</v>
      </c>
    </row>
    <row r="2059" spans="1:24" ht="15.5">
      <c r="A2059" s="3">
        <v>524</v>
      </c>
      <c r="B2059" s="4">
        <v>46302</v>
      </c>
      <c r="C2059" s="12">
        <f>YEAR(SalesDataTable[[#This Row],[Order Date]])</f>
        <v>2026</v>
      </c>
      <c r="D2059" s="15" t="str">
        <f>"Q"&amp;ROUNDUP(MONTH(SalesDataTable[[#This Row],[Order Date]])/3,0)</f>
        <v>Q4</v>
      </c>
      <c r="E2059" s="12">
        <f>MONTH(SalesDataTable[[#This Row],[Order Date]])</f>
        <v>10</v>
      </c>
      <c r="F2059" s="12" t="str">
        <f>TEXT(SalesDataTable[[#This Row],[Order Date]], "mmm")</f>
        <v>Oct</v>
      </c>
      <c r="G2059" s="5" t="s">
        <v>20</v>
      </c>
      <c r="H2059" s="5" t="s">
        <v>33</v>
      </c>
      <c r="I2059" s="5" t="s">
        <v>19</v>
      </c>
      <c r="J2059" s="5" t="s">
        <v>13</v>
      </c>
      <c r="K2059" s="5" t="s">
        <v>4</v>
      </c>
      <c r="L2059" s="5" t="s">
        <v>30</v>
      </c>
      <c r="M2059" s="6">
        <v>2</v>
      </c>
      <c r="N2059" s="7">
        <v>101.1</v>
      </c>
      <c r="O2059" s="8">
        <v>0.15</v>
      </c>
      <c r="P2059" s="7">
        <v>51.61</v>
      </c>
      <c r="Q2059" s="7">
        <f t="shared" si="128"/>
        <v>171.86999999999998</v>
      </c>
      <c r="R2059" s="7">
        <f t="shared" si="129"/>
        <v>103.22</v>
      </c>
      <c r="S2059" s="7">
        <f t="shared" si="130"/>
        <v>68.649999999999977</v>
      </c>
      <c r="T2059" s="9">
        <f t="shared" si="131"/>
        <v>0.39942980159422814</v>
      </c>
      <c r="U2059" s="10">
        <f>YEAR(SalesDataTable[[#This Row],[Order Date]])</f>
        <v>2026</v>
      </c>
      <c r="V2059" s="9" t="str">
        <f>"Q"&amp;ROUNDUP(MONTH(SalesDataTable[[#This Row],[Order Date]])/3,0)</f>
        <v>Q4</v>
      </c>
      <c r="W2059" s="6">
        <f>MONTH(SalesDataTable[[#This Row],[Order Date]])</f>
        <v>10</v>
      </c>
      <c r="X2059" s="9" t="str">
        <f>TEXT(SalesDataTable[[#This Row],[Order Date]],"mmm")</f>
        <v>Oct</v>
      </c>
    </row>
    <row r="2060" spans="1:24" ht="15.5">
      <c r="A2060" s="3">
        <v>2277</v>
      </c>
      <c r="B2060" s="4">
        <v>46302</v>
      </c>
      <c r="C2060" s="12">
        <f>YEAR(SalesDataTable[[#This Row],[Order Date]])</f>
        <v>2026</v>
      </c>
      <c r="D2060" s="15" t="str">
        <f>"Q"&amp;ROUNDUP(MONTH(SalesDataTable[[#This Row],[Order Date]])/3,0)</f>
        <v>Q4</v>
      </c>
      <c r="E2060" s="12">
        <f>MONTH(SalesDataTable[[#This Row],[Order Date]])</f>
        <v>10</v>
      </c>
      <c r="F2060" s="12" t="str">
        <f>TEXT(SalesDataTable[[#This Row],[Order Date]], "mmm")</f>
        <v>Oct</v>
      </c>
      <c r="G2060" s="5" t="s">
        <v>0</v>
      </c>
      <c r="H2060" s="5" t="s">
        <v>1</v>
      </c>
      <c r="I2060" s="5" t="s">
        <v>2</v>
      </c>
      <c r="J2060" s="5" t="s">
        <v>13</v>
      </c>
      <c r="K2060" s="5" t="s">
        <v>4</v>
      </c>
      <c r="L2060" s="5" t="s">
        <v>30</v>
      </c>
      <c r="M2060" s="6">
        <v>2</v>
      </c>
      <c r="N2060" s="7">
        <v>105</v>
      </c>
      <c r="O2060" s="8">
        <v>0</v>
      </c>
      <c r="P2060" s="7">
        <v>50.3</v>
      </c>
      <c r="Q2060" s="7">
        <f t="shared" si="128"/>
        <v>210</v>
      </c>
      <c r="R2060" s="7">
        <f t="shared" si="129"/>
        <v>100.6</v>
      </c>
      <c r="S2060" s="7">
        <f t="shared" si="130"/>
        <v>109.4</v>
      </c>
      <c r="T2060" s="9">
        <f t="shared" si="131"/>
        <v>0.52095238095238094</v>
      </c>
      <c r="U2060" s="10">
        <f>YEAR(SalesDataTable[[#This Row],[Order Date]])</f>
        <v>2026</v>
      </c>
      <c r="V2060" s="9" t="str">
        <f>"Q"&amp;ROUNDUP(MONTH(SalesDataTable[[#This Row],[Order Date]])/3,0)</f>
        <v>Q4</v>
      </c>
      <c r="W2060" s="6">
        <f>MONTH(SalesDataTable[[#This Row],[Order Date]])</f>
        <v>10</v>
      </c>
      <c r="X2060" s="9" t="str">
        <f>TEXT(SalesDataTable[[#This Row],[Order Date]],"mmm")</f>
        <v>Oct</v>
      </c>
    </row>
    <row r="2061" spans="1:24" ht="15.5">
      <c r="A2061" s="3">
        <v>2442</v>
      </c>
      <c r="B2061" s="4">
        <v>46302</v>
      </c>
      <c r="C2061" s="12">
        <f>YEAR(SalesDataTable[[#This Row],[Order Date]])</f>
        <v>2026</v>
      </c>
      <c r="D2061" s="15" t="str">
        <f>"Q"&amp;ROUNDUP(MONTH(SalesDataTable[[#This Row],[Order Date]])/3,0)</f>
        <v>Q4</v>
      </c>
      <c r="E2061" s="12">
        <f>MONTH(SalesDataTable[[#This Row],[Order Date]])</f>
        <v>10</v>
      </c>
      <c r="F2061" s="12" t="str">
        <f>TEXT(SalesDataTable[[#This Row],[Order Date]], "mmm")</f>
        <v>Oct</v>
      </c>
      <c r="G2061" s="5" t="s">
        <v>11</v>
      </c>
      <c r="H2061" s="5" t="s">
        <v>12</v>
      </c>
      <c r="I2061" s="5" t="s">
        <v>8</v>
      </c>
      <c r="J2061" s="5" t="s">
        <v>16</v>
      </c>
      <c r="K2061" s="5" t="s">
        <v>9</v>
      </c>
      <c r="L2061" s="5" t="s">
        <v>37</v>
      </c>
      <c r="M2061" s="6">
        <v>4</v>
      </c>
      <c r="N2061" s="7">
        <v>157.12</v>
      </c>
      <c r="O2061" s="8">
        <v>0.15</v>
      </c>
      <c r="P2061" s="7">
        <v>77.98</v>
      </c>
      <c r="Q2061" s="7">
        <f t="shared" si="128"/>
        <v>534.20799999999997</v>
      </c>
      <c r="R2061" s="7">
        <f t="shared" si="129"/>
        <v>311.92</v>
      </c>
      <c r="S2061" s="7">
        <f t="shared" si="130"/>
        <v>222.28799999999995</v>
      </c>
      <c r="T2061" s="9">
        <f t="shared" si="131"/>
        <v>0.41610758356295668</v>
      </c>
      <c r="U2061" s="10">
        <f>YEAR(SalesDataTable[[#This Row],[Order Date]])</f>
        <v>2026</v>
      </c>
      <c r="V2061" s="9" t="str">
        <f>"Q"&amp;ROUNDUP(MONTH(SalesDataTable[[#This Row],[Order Date]])/3,0)</f>
        <v>Q4</v>
      </c>
      <c r="W2061" s="6">
        <f>MONTH(SalesDataTable[[#This Row],[Order Date]])</f>
        <v>10</v>
      </c>
      <c r="X2061" s="9" t="str">
        <f>TEXT(SalesDataTable[[#This Row],[Order Date]],"mmm")</f>
        <v>Oct</v>
      </c>
    </row>
    <row r="2062" spans="1:24" ht="15.5">
      <c r="A2062" s="3">
        <v>2809</v>
      </c>
      <c r="B2062" s="4">
        <v>46302</v>
      </c>
      <c r="C2062" s="12">
        <f>YEAR(SalesDataTable[[#This Row],[Order Date]])</f>
        <v>2026</v>
      </c>
      <c r="D2062" s="15" t="str">
        <f>"Q"&amp;ROUNDUP(MONTH(SalesDataTable[[#This Row],[Order Date]])/3,0)</f>
        <v>Q4</v>
      </c>
      <c r="E2062" s="12">
        <f>MONTH(SalesDataTable[[#This Row],[Order Date]])</f>
        <v>10</v>
      </c>
      <c r="F2062" s="12" t="str">
        <f>TEXT(SalesDataTable[[#This Row],[Order Date]], "mmm")</f>
        <v>Oct</v>
      </c>
      <c r="G2062" s="5" t="s">
        <v>20</v>
      </c>
      <c r="H2062" s="5" t="s">
        <v>33</v>
      </c>
      <c r="I2062" s="5" t="s">
        <v>2</v>
      </c>
      <c r="J2062" s="5" t="s">
        <v>3</v>
      </c>
      <c r="K2062" s="5" t="s">
        <v>9</v>
      </c>
      <c r="L2062" s="5" t="s">
        <v>46</v>
      </c>
      <c r="M2062" s="6">
        <v>3</v>
      </c>
      <c r="N2062" s="7">
        <v>70.239999999999995</v>
      </c>
      <c r="O2062" s="8">
        <v>0.05</v>
      </c>
      <c r="P2062" s="7">
        <v>31.96</v>
      </c>
      <c r="Q2062" s="7">
        <f t="shared" si="128"/>
        <v>200.18399999999997</v>
      </c>
      <c r="R2062" s="7">
        <f t="shared" si="129"/>
        <v>95.88</v>
      </c>
      <c r="S2062" s="7">
        <f t="shared" si="130"/>
        <v>104.30399999999997</v>
      </c>
      <c r="T2062" s="9">
        <f t="shared" si="131"/>
        <v>0.5210406426087999</v>
      </c>
      <c r="U2062" s="10">
        <f>YEAR(SalesDataTable[[#This Row],[Order Date]])</f>
        <v>2026</v>
      </c>
      <c r="V2062" s="9" t="str">
        <f>"Q"&amp;ROUNDUP(MONTH(SalesDataTable[[#This Row],[Order Date]])/3,0)</f>
        <v>Q4</v>
      </c>
      <c r="W2062" s="6">
        <f>MONTH(SalesDataTable[[#This Row],[Order Date]])</f>
        <v>10</v>
      </c>
      <c r="X2062" s="9" t="str">
        <f>TEXT(SalesDataTable[[#This Row],[Order Date]],"mmm")</f>
        <v>Oct</v>
      </c>
    </row>
    <row r="2063" spans="1:24" ht="15.5">
      <c r="A2063" s="3">
        <v>2946</v>
      </c>
      <c r="B2063" s="4">
        <v>46302</v>
      </c>
      <c r="C2063" s="12">
        <f>YEAR(SalesDataTable[[#This Row],[Order Date]])</f>
        <v>2026</v>
      </c>
      <c r="D2063" s="15" t="str">
        <f>"Q"&amp;ROUNDUP(MONTH(SalesDataTable[[#This Row],[Order Date]])/3,0)</f>
        <v>Q4</v>
      </c>
      <c r="E2063" s="12">
        <f>MONTH(SalesDataTable[[#This Row],[Order Date]])</f>
        <v>10</v>
      </c>
      <c r="F2063" s="12" t="str">
        <f>TEXT(SalesDataTable[[#This Row],[Order Date]], "mmm")</f>
        <v>Oct</v>
      </c>
      <c r="G2063" s="5" t="s">
        <v>11</v>
      </c>
      <c r="H2063" s="5" t="s">
        <v>52</v>
      </c>
      <c r="I2063" s="5" t="s">
        <v>2</v>
      </c>
      <c r="J2063" s="5" t="s">
        <v>3</v>
      </c>
      <c r="K2063" s="5" t="s">
        <v>4</v>
      </c>
      <c r="L2063" s="5" t="s">
        <v>30</v>
      </c>
      <c r="M2063" s="6">
        <v>1</v>
      </c>
      <c r="N2063" s="7">
        <v>103.48</v>
      </c>
      <c r="O2063" s="8">
        <v>0.1</v>
      </c>
      <c r="P2063" s="7">
        <v>51.33</v>
      </c>
      <c r="Q2063" s="7">
        <f t="shared" si="128"/>
        <v>93.132000000000005</v>
      </c>
      <c r="R2063" s="7">
        <f t="shared" si="129"/>
        <v>51.33</v>
      </c>
      <c r="S2063" s="7">
        <f t="shared" si="130"/>
        <v>41.802000000000007</v>
      </c>
      <c r="T2063" s="9">
        <f t="shared" si="131"/>
        <v>0.4488467980930293</v>
      </c>
      <c r="U2063" s="10">
        <f>YEAR(SalesDataTable[[#This Row],[Order Date]])</f>
        <v>2026</v>
      </c>
      <c r="V2063" s="9" t="str">
        <f>"Q"&amp;ROUNDUP(MONTH(SalesDataTable[[#This Row],[Order Date]])/3,0)</f>
        <v>Q4</v>
      </c>
      <c r="W2063" s="6">
        <f>MONTH(SalesDataTable[[#This Row],[Order Date]])</f>
        <v>10</v>
      </c>
      <c r="X2063" s="9" t="str">
        <f>TEXT(SalesDataTable[[#This Row],[Order Date]],"mmm")</f>
        <v>Oct</v>
      </c>
    </row>
    <row r="2064" spans="1:24" ht="15.5">
      <c r="A2064" s="3">
        <v>4147</v>
      </c>
      <c r="B2064" s="4">
        <v>46302</v>
      </c>
      <c r="C2064" s="12">
        <f>YEAR(SalesDataTable[[#This Row],[Order Date]])</f>
        <v>2026</v>
      </c>
      <c r="D2064" s="15" t="str">
        <f>"Q"&amp;ROUNDUP(MONTH(SalesDataTable[[#This Row],[Order Date]])/3,0)</f>
        <v>Q4</v>
      </c>
      <c r="E2064" s="12">
        <f>MONTH(SalesDataTable[[#This Row],[Order Date]])</f>
        <v>10</v>
      </c>
      <c r="F2064" s="12" t="str">
        <f>TEXT(SalesDataTable[[#This Row],[Order Date]], "mmm")</f>
        <v>Oct</v>
      </c>
      <c r="G2064" s="5" t="s">
        <v>6</v>
      </c>
      <c r="H2064" s="5" t="s">
        <v>43</v>
      </c>
      <c r="I2064" s="5" t="s">
        <v>19</v>
      </c>
      <c r="J2064" s="5" t="s">
        <v>3</v>
      </c>
      <c r="K2064" s="5" t="s">
        <v>4</v>
      </c>
      <c r="L2064" s="5" t="s">
        <v>26</v>
      </c>
      <c r="M2064" s="6">
        <v>3</v>
      </c>
      <c r="N2064" s="7">
        <v>40.770000000000003</v>
      </c>
      <c r="O2064" s="8">
        <v>0.05</v>
      </c>
      <c r="P2064" s="7">
        <v>16.68</v>
      </c>
      <c r="Q2064" s="7">
        <f t="shared" si="128"/>
        <v>116.19449999999999</v>
      </c>
      <c r="R2064" s="7">
        <f t="shared" si="129"/>
        <v>50.04</v>
      </c>
      <c r="S2064" s="7">
        <f t="shared" si="130"/>
        <v>66.154499999999985</v>
      </c>
      <c r="T2064" s="9">
        <f t="shared" si="131"/>
        <v>0.56934278300608021</v>
      </c>
      <c r="U2064" s="10">
        <f>YEAR(SalesDataTable[[#This Row],[Order Date]])</f>
        <v>2026</v>
      </c>
      <c r="V2064" s="9" t="str">
        <f>"Q"&amp;ROUNDUP(MONTH(SalesDataTable[[#This Row],[Order Date]])/3,0)</f>
        <v>Q4</v>
      </c>
      <c r="W2064" s="6">
        <f>MONTH(SalesDataTable[[#This Row],[Order Date]])</f>
        <v>10</v>
      </c>
      <c r="X2064" s="9" t="str">
        <f>TEXT(SalesDataTable[[#This Row],[Order Date]],"mmm")</f>
        <v>Oct</v>
      </c>
    </row>
    <row r="2065" spans="1:24" ht="15.5">
      <c r="A2065" s="3">
        <v>4164</v>
      </c>
      <c r="B2065" s="4">
        <v>46302</v>
      </c>
      <c r="C2065" s="12">
        <f>YEAR(SalesDataTable[[#This Row],[Order Date]])</f>
        <v>2026</v>
      </c>
      <c r="D2065" s="15" t="str">
        <f>"Q"&amp;ROUNDUP(MONTH(SalesDataTable[[#This Row],[Order Date]])/3,0)</f>
        <v>Q4</v>
      </c>
      <c r="E2065" s="12">
        <f>MONTH(SalesDataTable[[#This Row],[Order Date]])</f>
        <v>10</v>
      </c>
      <c r="F2065" s="12" t="str">
        <f>TEXT(SalesDataTable[[#This Row],[Order Date]], "mmm")</f>
        <v>Oct</v>
      </c>
      <c r="G2065" s="5" t="s">
        <v>0</v>
      </c>
      <c r="H2065" s="5" t="s">
        <v>36</v>
      </c>
      <c r="I2065" s="5" t="s">
        <v>19</v>
      </c>
      <c r="J2065" s="5" t="s">
        <v>13</v>
      </c>
      <c r="K2065" s="5" t="s">
        <v>9</v>
      </c>
      <c r="L2065" s="5" t="s">
        <v>17</v>
      </c>
      <c r="M2065" s="6">
        <v>2</v>
      </c>
      <c r="N2065" s="7">
        <v>143.41999999999999</v>
      </c>
      <c r="O2065" s="8">
        <v>0</v>
      </c>
      <c r="P2065" s="7">
        <v>81.44</v>
      </c>
      <c r="Q2065" s="7">
        <f t="shared" si="128"/>
        <v>286.83999999999997</v>
      </c>
      <c r="R2065" s="7">
        <f t="shared" si="129"/>
        <v>162.88</v>
      </c>
      <c r="S2065" s="7">
        <f t="shared" si="130"/>
        <v>123.95999999999998</v>
      </c>
      <c r="T2065" s="9">
        <f t="shared" si="131"/>
        <v>0.43215730023706594</v>
      </c>
      <c r="U2065" s="10">
        <f>YEAR(SalesDataTable[[#This Row],[Order Date]])</f>
        <v>2026</v>
      </c>
      <c r="V2065" s="9" t="str">
        <f>"Q"&amp;ROUNDUP(MONTH(SalesDataTable[[#This Row],[Order Date]])/3,0)</f>
        <v>Q4</v>
      </c>
      <c r="W2065" s="6">
        <f>MONTH(SalesDataTable[[#This Row],[Order Date]])</f>
        <v>10</v>
      </c>
      <c r="X2065" s="9" t="str">
        <f>TEXT(SalesDataTable[[#This Row],[Order Date]],"mmm")</f>
        <v>Oct</v>
      </c>
    </row>
    <row r="2066" spans="1:24" ht="15.5">
      <c r="A2066" s="3">
        <v>4275</v>
      </c>
      <c r="B2066" s="4">
        <v>46302</v>
      </c>
      <c r="C2066" s="12">
        <f>YEAR(SalesDataTable[[#This Row],[Order Date]])</f>
        <v>2026</v>
      </c>
      <c r="D2066" s="15" t="str">
        <f>"Q"&amp;ROUNDUP(MONTH(SalesDataTable[[#This Row],[Order Date]])/3,0)</f>
        <v>Q4</v>
      </c>
      <c r="E2066" s="12">
        <f>MONTH(SalesDataTable[[#This Row],[Order Date]])</f>
        <v>10</v>
      </c>
      <c r="F2066" s="12" t="str">
        <f>TEXT(SalesDataTable[[#This Row],[Order Date]], "mmm")</f>
        <v>Oct</v>
      </c>
      <c r="G2066" s="5" t="s">
        <v>20</v>
      </c>
      <c r="H2066" s="5" t="s">
        <v>31</v>
      </c>
      <c r="I2066" s="5" t="s">
        <v>28</v>
      </c>
      <c r="J2066" s="5" t="s">
        <v>3</v>
      </c>
      <c r="K2066" s="5" t="s">
        <v>4</v>
      </c>
      <c r="L2066" s="5" t="s">
        <v>22</v>
      </c>
      <c r="M2066" s="6">
        <v>1</v>
      </c>
      <c r="N2066" s="7">
        <v>49.56</v>
      </c>
      <c r="O2066" s="8">
        <v>0.05</v>
      </c>
      <c r="P2066" s="7">
        <v>22.88</v>
      </c>
      <c r="Q2066" s="7">
        <f t="shared" si="128"/>
        <v>47.082000000000001</v>
      </c>
      <c r="R2066" s="7">
        <f t="shared" si="129"/>
        <v>22.88</v>
      </c>
      <c r="S2066" s="7">
        <f t="shared" si="130"/>
        <v>24.202000000000002</v>
      </c>
      <c r="T2066" s="9">
        <f t="shared" si="131"/>
        <v>0.51403933562720361</v>
      </c>
      <c r="U2066" s="10">
        <f>YEAR(SalesDataTable[[#This Row],[Order Date]])</f>
        <v>2026</v>
      </c>
      <c r="V2066" s="9" t="str">
        <f>"Q"&amp;ROUNDUP(MONTH(SalesDataTable[[#This Row],[Order Date]])/3,0)</f>
        <v>Q4</v>
      </c>
      <c r="W2066" s="6">
        <f>MONTH(SalesDataTable[[#This Row],[Order Date]])</f>
        <v>10</v>
      </c>
      <c r="X2066" s="9" t="str">
        <f>TEXT(SalesDataTable[[#This Row],[Order Date]],"mmm")</f>
        <v>Oct</v>
      </c>
    </row>
    <row r="2067" spans="1:24" ht="15.5">
      <c r="A2067" s="3">
        <v>5062</v>
      </c>
      <c r="B2067" s="4">
        <v>46302</v>
      </c>
      <c r="C2067" s="12">
        <f>YEAR(SalesDataTable[[#This Row],[Order Date]])</f>
        <v>2026</v>
      </c>
      <c r="D2067" s="15" t="str">
        <f>"Q"&amp;ROUNDUP(MONTH(SalesDataTable[[#This Row],[Order Date]])/3,0)</f>
        <v>Q4</v>
      </c>
      <c r="E2067" s="12">
        <f>MONTH(SalesDataTable[[#This Row],[Order Date]])</f>
        <v>10</v>
      </c>
      <c r="F2067" s="12" t="str">
        <f>TEXT(SalesDataTable[[#This Row],[Order Date]], "mmm")</f>
        <v>Oct</v>
      </c>
      <c r="G2067" s="5" t="s">
        <v>6</v>
      </c>
      <c r="H2067" s="5" t="s">
        <v>43</v>
      </c>
      <c r="I2067" s="5" t="s">
        <v>2</v>
      </c>
      <c r="J2067" s="5" t="s">
        <v>3</v>
      </c>
      <c r="K2067" s="5" t="s">
        <v>14</v>
      </c>
      <c r="L2067" s="5" t="s">
        <v>44</v>
      </c>
      <c r="M2067" s="6">
        <v>4</v>
      </c>
      <c r="N2067" s="7">
        <v>131.05000000000001</v>
      </c>
      <c r="O2067" s="8">
        <v>0</v>
      </c>
      <c r="P2067" s="7">
        <v>67.37</v>
      </c>
      <c r="Q2067" s="7">
        <f t="shared" si="128"/>
        <v>524.20000000000005</v>
      </c>
      <c r="R2067" s="7">
        <f t="shared" si="129"/>
        <v>269.48</v>
      </c>
      <c r="S2067" s="7">
        <f t="shared" si="130"/>
        <v>254.72000000000003</v>
      </c>
      <c r="T2067" s="9">
        <f t="shared" si="131"/>
        <v>0.48592140404425793</v>
      </c>
      <c r="U2067" s="10">
        <f>YEAR(SalesDataTable[[#This Row],[Order Date]])</f>
        <v>2026</v>
      </c>
      <c r="V2067" s="9" t="str">
        <f>"Q"&amp;ROUNDUP(MONTH(SalesDataTable[[#This Row],[Order Date]])/3,0)</f>
        <v>Q4</v>
      </c>
      <c r="W2067" s="6">
        <f>MONTH(SalesDataTable[[#This Row],[Order Date]])</f>
        <v>10</v>
      </c>
      <c r="X2067" s="9" t="str">
        <f>TEXT(SalesDataTable[[#This Row],[Order Date]],"mmm")</f>
        <v>Oct</v>
      </c>
    </row>
    <row r="2068" spans="1:24" ht="15.5">
      <c r="A2068" s="3">
        <v>1126</v>
      </c>
      <c r="B2068" s="4">
        <v>46303</v>
      </c>
      <c r="C2068" s="12">
        <f>YEAR(SalesDataTable[[#This Row],[Order Date]])</f>
        <v>2026</v>
      </c>
      <c r="D2068" s="15" t="str">
        <f>"Q"&amp;ROUNDUP(MONTH(SalesDataTable[[#This Row],[Order Date]])/3,0)</f>
        <v>Q4</v>
      </c>
      <c r="E2068" s="12">
        <f>MONTH(SalesDataTable[[#This Row],[Order Date]])</f>
        <v>10</v>
      </c>
      <c r="F2068" s="12" t="str">
        <f>TEXT(SalesDataTable[[#This Row],[Order Date]], "mmm")</f>
        <v>Oct</v>
      </c>
      <c r="G2068" s="5" t="s">
        <v>0</v>
      </c>
      <c r="H2068" s="5" t="s">
        <v>36</v>
      </c>
      <c r="I2068" s="5" t="s">
        <v>2</v>
      </c>
      <c r="J2068" s="5" t="s">
        <v>16</v>
      </c>
      <c r="K2068" s="5" t="s">
        <v>4</v>
      </c>
      <c r="L2068" s="5" t="s">
        <v>22</v>
      </c>
      <c r="M2068" s="6">
        <v>1</v>
      </c>
      <c r="N2068" s="7">
        <v>51.35</v>
      </c>
      <c r="O2068" s="8">
        <v>0</v>
      </c>
      <c r="P2068" s="7">
        <v>22.98</v>
      </c>
      <c r="Q2068" s="7">
        <f t="shared" si="128"/>
        <v>51.35</v>
      </c>
      <c r="R2068" s="7">
        <f t="shared" si="129"/>
        <v>22.98</v>
      </c>
      <c r="S2068" s="7">
        <f t="shared" si="130"/>
        <v>28.37</v>
      </c>
      <c r="T2068" s="9">
        <f t="shared" si="131"/>
        <v>0.55248296007789677</v>
      </c>
      <c r="U2068" s="10">
        <f>YEAR(SalesDataTable[[#This Row],[Order Date]])</f>
        <v>2026</v>
      </c>
      <c r="V2068" s="9" t="str">
        <f>"Q"&amp;ROUNDUP(MONTH(SalesDataTable[[#This Row],[Order Date]])/3,0)</f>
        <v>Q4</v>
      </c>
      <c r="W2068" s="6">
        <f>MONTH(SalesDataTable[[#This Row],[Order Date]])</f>
        <v>10</v>
      </c>
      <c r="X2068" s="9" t="str">
        <f>TEXT(SalesDataTable[[#This Row],[Order Date]],"mmm")</f>
        <v>Oct</v>
      </c>
    </row>
    <row r="2069" spans="1:24" ht="15.5">
      <c r="A2069" s="3">
        <v>1865</v>
      </c>
      <c r="B2069" s="4">
        <v>46303</v>
      </c>
      <c r="C2069" s="12">
        <f>YEAR(SalesDataTable[[#This Row],[Order Date]])</f>
        <v>2026</v>
      </c>
      <c r="D2069" s="15" t="str">
        <f>"Q"&amp;ROUNDUP(MONTH(SalesDataTable[[#This Row],[Order Date]])/3,0)</f>
        <v>Q4</v>
      </c>
      <c r="E2069" s="12">
        <f>MONTH(SalesDataTable[[#This Row],[Order Date]])</f>
        <v>10</v>
      </c>
      <c r="F2069" s="12" t="str">
        <f>TEXT(SalesDataTable[[#This Row],[Order Date]], "mmm")</f>
        <v>Oct</v>
      </c>
      <c r="G2069" s="5" t="s">
        <v>20</v>
      </c>
      <c r="H2069" s="5" t="s">
        <v>33</v>
      </c>
      <c r="I2069" s="5" t="s">
        <v>2</v>
      </c>
      <c r="J2069" s="5" t="s">
        <v>3</v>
      </c>
      <c r="K2069" s="5" t="s">
        <v>34</v>
      </c>
      <c r="L2069" s="5" t="s">
        <v>35</v>
      </c>
      <c r="M2069" s="6">
        <v>1</v>
      </c>
      <c r="N2069" s="7">
        <v>39.659999999999997</v>
      </c>
      <c r="O2069" s="8">
        <v>0</v>
      </c>
      <c r="P2069" s="7">
        <v>14.39</v>
      </c>
      <c r="Q2069" s="7">
        <f t="shared" si="128"/>
        <v>39.659999999999997</v>
      </c>
      <c r="R2069" s="7">
        <f t="shared" si="129"/>
        <v>14.39</v>
      </c>
      <c r="S2069" s="7">
        <f t="shared" si="130"/>
        <v>25.269999999999996</v>
      </c>
      <c r="T2069" s="9">
        <f t="shared" si="131"/>
        <v>0.63716591023701463</v>
      </c>
      <c r="U2069" s="10">
        <f>YEAR(SalesDataTable[[#This Row],[Order Date]])</f>
        <v>2026</v>
      </c>
      <c r="V2069" s="9" t="str">
        <f>"Q"&amp;ROUNDUP(MONTH(SalesDataTable[[#This Row],[Order Date]])/3,0)</f>
        <v>Q4</v>
      </c>
      <c r="W2069" s="6">
        <f>MONTH(SalesDataTable[[#This Row],[Order Date]])</f>
        <v>10</v>
      </c>
      <c r="X2069" s="9" t="str">
        <f>TEXT(SalesDataTable[[#This Row],[Order Date]],"mmm")</f>
        <v>Oct</v>
      </c>
    </row>
    <row r="2070" spans="1:24" ht="15.5">
      <c r="A2070" s="3">
        <v>2471</v>
      </c>
      <c r="B2070" s="4">
        <v>46303</v>
      </c>
      <c r="C2070" s="12">
        <f>YEAR(SalesDataTable[[#This Row],[Order Date]])</f>
        <v>2026</v>
      </c>
      <c r="D2070" s="15" t="str">
        <f>"Q"&amp;ROUNDUP(MONTH(SalesDataTable[[#This Row],[Order Date]])/3,0)</f>
        <v>Q4</v>
      </c>
      <c r="E2070" s="12">
        <f>MONTH(SalesDataTable[[#This Row],[Order Date]])</f>
        <v>10</v>
      </c>
      <c r="F2070" s="12" t="str">
        <f>TEXT(SalesDataTable[[#This Row],[Order Date]], "mmm")</f>
        <v>Oct</v>
      </c>
      <c r="G2070" s="5" t="s">
        <v>20</v>
      </c>
      <c r="H2070" s="5" t="s">
        <v>47</v>
      </c>
      <c r="I2070" s="5" t="s">
        <v>19</v>
      </c>
      <c r="J2070" s="5" t="s">
        <v>13</v>
      </c>
      <c r="K2070" s="5" t="s">
        <v>34</v>
      </c>
      <c r="L2070" s="5" t="s">
        <v>35</v>
      </c>
      <c r="M2070" s="6">
        <v>1</v>
      </c>
      <c r="N2070" s="7">
        <v>39.79</v>
      </c>
      <c r="O2070" s="8">
        <v>0</v>
      </c>
      <c r="P2070" s="7">
        <v>14.76</v>
      </c>
      <c r="Q2070" s="7">
        <f t="shared" si="128"/>
        <v>39.79</v>
      </c>
      <c r="R2070" s="7">
        <f t="shared" si="129"/>
        <v>14.76</v>
      </c>
      <c r="S2070" s="7">
        <f t="shared" si="130"/>
        <v>25.03</v>
      </c>
      <c r="T2070" s="9">
        <f t="shared" si="131"/>
        <v>0.62905252576024129</v>
      </c>
      <c r="U2070" s="10">
        <f>YEAR(SalesDataTable[[#This Row],[Order Date]])</f>
        <v>2026</v>
      </c>
      <c r="V2070" s="9" t="str">
        <f>"Q"&amp;ROUNDUP(MONTH(SalesDataTable[[#This Row],[Order Date]])/3,0)</f>
        <v>Q4</v>
      </c>
      <c r="W2070" s="6">
        <f>MONTH(SalesDataTable[[#This Row],[Order Date]])</f>
        <v>10</v>
      </c>
      <c r="X2070" s="9" t="str">
        <f>TEXT(SalesDataTable[[#This Row],[Order Date]],"mmm")</f>
        <v>Oct</v>
      </c>
    </row>
    <row r="2071" spans="1:24" ht="15.5">
      <c r="A2071" s="3">
        <v>3208</v>
      </c>
      <c r="B2071" s="4">
        <v>46303</v>
      </c>
      <c r="C2071" s="12">
        <f>YEAR(SalesDataTable[[#This Row],[Order Date]])</f>
        <v>2026</v>
      </c>
      <c r="D2071" s="15" t="str">
        <f>"Q"&amp;ROUNDUP(MONTH(SalesDataTable[[#This Row],[Order Date]])/3,0)</f>
        <v>Q4</v>
      </c>
      <c r="E2071" s="12">
        <f>MONTH(SalesDataTable[[#This Row],[Order Date]])</f>
        <v>10</v>
      </c>
      <c r="F2071" s="12" t="str">
        <f>TEXT(SalesDataTable[[#This Row],[Order Date]], "mmm")</f>
        <v>Oct</v>
      </c>
      <c r="G2071" s="5" t="s">
        <v>11</v>
      </c>
      <c r="H2071" s="5" t="s">
        <v>39</v>
      </c>
      <c r="I2071" s="5" t="s">
        <v>8</v>
      </c>
      <c r="J2071" s="5" t="s">
        <v>13</v>
      </c>
      <c r="K2071" s="5" t="s">
        <v>4</v>
      </c>
      <c r="L2071" s="5" t="s">
        <v>26</v>
      </c>
      <c r="M2071" s="6">
        <v>6</v>
      </c>
      <c r="N2071" s="7">
        <v>41.27</v>
      </c>
      <c r="O2071" s="8">
        <v>0.1</v>
      </c>
      <c r="P2071" s="7">
        <v>16.61</v>
      </c>
      <c r="Q2071" s="7">
        <f t="shared" si="128"/>
        <v>222.858</v>
      </c>
      <c r="R2071" s="7">
        <f t="shared" si="129"/>
        <v>99.66</v>
      </c>
      <c r="S2071" s="7">
        <f t="shared" si="130"/>
        <v>123.19800000000001</v>
      </c>
      <c r="T2071" s="9">
        <f t="shared" si="131"/>
        <v>0.55280941227149127</v>
      </c>
      <c r="U2071" s="10">
        <f>YEAR(SalesDataTable[[#This Row],[Order Date]])</f>
        <v>2026</v>
      </c>
      <c r="V2071" s="9" t="str">
        <f>"Q"&amp;ROUNDUP(MONTH(SalesDataTable[[#This Row],[Order Date]])/3,0)</f>
        <v>Q4</v>
      </c>
      <c r="W2071" s="6">
        <f>MONTH(SalesDataTable[[#This Row],[Order Date]])</f>
        <v>10</v>
      </c>
      <c r="X2071" s="9" t="str">
        <f>TEXT(SalesDataTable[[#This Row],[Order Date]],"mmm")</f>
        <v>Oct</v>
      </c>
    </row>
    <row r="2072" spans="1:24" ht="15.5">
      <c r="A2072" s="3">
        <v>4285</v>
      </c>
      <c r="B2072" s="4">
        <v>46303</v>
      </c>
      <c r="C2072" s="12">
        <f>YEAR(SalesDataTable[[#This Row],[Order Date]])</f>
        <v>2026</v>
      </c>
      <c r="D2072" s="15" t="str">
        <f>"Q"&amp;ROUNDUP(MONTH(SalesDataTable[[#This Row],[Order Date]])/3,0)</f>
        <v>Q4</v>
      </c>
      <c r="E2072" s="12">
        <f>MONTH(SalesDataTable[[#This Row],[Order Date]])</f>
        <v>10</v>
      </c>
      <c r="F2072" s="12" t="str">
        <f>TEXT(SalesDataTable[[#This Row],[Order Date]], "mmm")</f>
        <v>Oct</v>
      </c>
      <c r="G2072" s="5" t="s">
        <v>20</v>
      </c>
      <c r="H2072" s="5" t="s">
        <v>21</v>
      </c>
      <c r="I2072" s="5" t="s">
        <v>2</v>
      </c>
      <c r="J2072" s="5" t="s">
        <v>3</v>
      </c>
      <c r="K2072" s="5" t="s">
        <v>9</v>
      </c>
      <c r="L2072" s="5" t="s">
        <v>10</v>
      </c>
      <c r="M2072" s="6">
        <v>1</v>
      </c>
      <c r="N2072" s="7">
        <v>93.39</v>
      </c>
      <c r="O2072" s="8">
        <v>0</v>
      </c>
      <c r="P2072" s="7">
        <v>45.98</v>
      </c>
      <c r="Q2072" s="7">
        <f t="shared" si="128"/>
        <v>93.39</v>
      </c>
      <c r="R2072" s="7">
        <f t="shared" si="129"/>
        <v>45.98</v>
      </c>
      <c r="S2072" s="7">
        <f t="shared" si="130"/>
        <v>47.410000000000004</v>
      </c>
      <c r="T2072" s="9">
        <f t="shared" si="131"/>
        <v>0.50765606595995294</v>
      </c>
      <c r="U2072" s="10">
        <f>YEAR(SalesDataTable[[#This Row],[Order Date]])</f>
        <v>2026</v>
      </c>
      <c r="V2072" s="9" t="str">
        <f>"Q"&amp;ROUNDUP(MONTH(SalesDataTable[[#This Row],[Order Date]])/3,0)</f>
        <v>Q4</v>
      </c>
      <c r="W2072" s="6">
        <f>MONTH(SalesDataTable[[#This Row],[Order Date]])</f>
        <v>10</v>
      </c>
      <c r="X2072" s="9" t="str">
        <f>TEXT(SalesDataTable[[#This Row],[Order Date]],"mmm")</f>
        <v>Oct</v>
      </c>
    </row>
    <row r="2073" spans="1:24" ht="15.5">
      <c r="A2073" s="3">
        <v>261</v>
      </c>
      <c r="B2073" s="4">
        <v>46304</v>
      </c>
      <c r="C2073" s="12">
        <f>YEAR(SalesDataTable[[#This Row],[Order Date]])</f>
        <v>2026</v>
      </c>
      <c r="D2073" s="15" t="str">
        <f>"Q"&amp;ROUNDUP(MONTH(SalesDataTable[[#This Row],[Order Date]])/3,0)</f>
        <v>Q4</v>
      </c>
      <c r="E2073" s="12">
        <f>MONTH(SalesDataTable[[#This Row],[Order Date]])</f>
        <v>10</v>
      </c>
      <c r="F2073" s="12" t="str">
        <f>TEXT(SalesDataTable[[#This Row],[Order Date]], "mmm")</f>
        <v>Oct</v>
      </c>
      <c r="G2073" s="5" t="s">
        <v>11</v>
      </c>
      <c r="H2073" s="5" t="s">
        <v>18</v>
      </c>
      <c r="I2073" s="5" t="s">
        <v>2</v>
      </c>
      <c r="J2073" s="5" t="s">
        <v>16</v>
      </c>
      <c r="K2073" s="5" t="s">
        <v>23</v>
      </c>
      <c r="L2073" s="5" t="s">
        <v>24</v>
      </c>
      <c r="M2073" s="6">
        <v>1</v>
      </c>
      <c r="N2073" s="7">
        <v>336.56</v>
      </c>
      <c r="O2073" s="8">
        <v>0</v>
      </c>
      <c r="P2073" s="7">
        <v>189.74</v>
      </c>
      <c r="Q2073" s="7">
        <f t="shared" si="128"/>
        <v>336.56</v>
      </c>
      <c r="R2073" s="7">
        <f t="shared" si="129"/>
        <v>189.74</v>
      </c>
      <c r="S2073" s="7">
        <f t="shared" si="130"/>
        <v>146.82</v>
      </c>
      <c r="T2073" s="9">
        <f t="shared" si="131"/>
        <v>0.43623722367482765</v>
      </c>
      <c r="U2073" s="10">
        <f>YEAR(SalesDataTable[[#This Row],[Order Date]])</f>
        <v>2026</v>
      </c>
      <c r="V2073" s="9" t="str">
        <f>"Q"&amp;ROUNDUP(MONTH(SalesDataTable[[#This Row],[Order Date]])/3,0)</f>
        <v>Q4</v>
      </c>
      <c r="W2073" s="6">
        <f>MONTH(SalesDataTable[[#This Row],[Order Date]])</f>
        <v>10</v>
      </c>
      <c r="X2073" s="9" t="str">
        <f>TEXT(SalesDataTable[[#This Row],[Order Date]],"mmm")</f>
        <v>Oct</v>
      </c>
    </row>
    <row r="2074" spans="1:24" ht="15.5">
      <c r="A2074" s="3">
        <v>291</v>
      </c>
      <c r="B2074" s="4">
        <v>46304</v>
      </c>
      <c r="C2074" s="12">
        <f>YEAR(SalesDataTable[[#This Row],[Order Date]])</f>
        <v>2026</v>
      </c>
      <c r="D2074" s="15" t="str">
        <f>"Q"&amp;ROUNDUP(MONTH(SalesDataTable[[#This Row],[Order Date]])/3,0)</f>
        <v>Q4</v>
      </c>
      <c r="E2074" s="12">
        <f>MONTH(SalesDataTable[[#This Row],[Order Date]])</f>
        <v>10</v>
      </c>
      <c r="F2074" s="12" t="str">
        <f>TEXT(SalesDataTable[[#This Row],[Order Date]], "mmm")</f>
        <v>Oct</v>
      </c>
      <c r="G2074" s="5" t="s">
        <v>11</v>
      </c>
      <c r="H2074" s="5" t="s">
        <v>12</v>
      </c>
      <c r="I2074" s="5" t="s">
        <v>2</v>
      </c>
      <c r="J2074" s="5" t="s">
        <v>13</v>
      </c>
      <c r="K2074" s="5" t="s">
        <v>14</v>
      </c>
      <c r="L2074" s="5" t="s">
        <v>44</v>
      </c>
      <c r="M2074" s="6">
        <v>2</v>
      </c>
      <c r="N2074" s="7">
        <v>132.47999999999999</v>
      </c>
      <c r="O2074" s="8">
        <v>0.1</v>
      </c>
      <c r="P2074" s="7">
        <v>67.48</v>
      </c>
      <c r="Q2074" s="7">
        <f t="shared" si="128"/>
        <v>238.464</v>
      </c>
      <c r="R2074" s="7">
        <f t="shared" si="129"/>
        <v>134.96</v>
      </c>
      <c r="S2074" s="7">
        <f t="shared" si="130"/>
        <v>103.50399999999999</v>
      </c>
      <c r="T2074" s="9">
        <f t="shared" si="131"/>
        <v>0.43404455179817497</v>
      </c>
      <c r="U2074" s="10">
        <f>YEAR(SalesDataTable[[#This Row],[Order Date]])</f>
        <v>2026</v>
      </c>
      <c r="V2074" s="9" t="str">
        <f>"Q"&amp;ROUNDUP(MONTH(SalesDataTable[[#This Row],[Order Date]])/3,0)</f>
        <v>Q4</v>
      </c>
      <c r="W2074" s="6">
        <f>MONTH(SalesDataTable[[#This Row],[Order Date]])</f>
        <v>10</v>
      </c>
      <c r="X2074" s="9" t="str">
        <f>TEXT(SalesDataTable[[#This Row],[Order Date]],"mmm")</f>
        <v>Oct</v>
      </c>
    </row>
    <row r="2075" spans="1:24" ht="15.5">
      <c r="A2075" s="3">
        <v>670</v>
      </c>
      <c r="B2075" s="4">
        <v>46304</v>
      </c>
      <c r="C2075" s="12">
        <f>YEAR(SalesDataTable[[#This Row],[Order Date]])</f>
        <v>2026</v>
      </c>
      <c r="D2075" s="15" t="str">
        <f>"Q"&amp;ROUNDUP(MONTH(SalesDataTable[[#This Row],[Order Date]])/3,0)</f>
        <v>Q4</v>
      </c>
      <c r="E2075" s="12">
        <f>MONTH(SalesDataTable[[#This Row],[Order Date]])</f>
        <v>10</v>
      </c>
      <c r="F2075" s="12" t="str">
        <f>TEXT(SalesDataTable[[#This Row],[Order Date]], "mmm")</f>
        <v>Oct</v>
      </c>
      <c r="G2075" s="5" t="s">
        <v>6</v>
      </c>
      <c r="H2075" s="5" t="s">
        <v>49</v>
      </c>
      <c r="I2075" s="5" t="s">
        <v>19</v>
      </c>
      <c r="J2075" s="5" t="s">
        <v>3</v>
      </c>
      <c r="K2075" s="5" t="s">
        <v>9</v>
      </c>
      <c r="L2075" s="5" t="s">
        <v>10</v>
      </c>
      <c r="M2075" s="6">
        <v>1</v>
      </c>
      <c r="N2075" s="7">
        <v>92.59</v>
      </c>
      <c r="O2075" s="8">
        <v>0</v>
      </c>
      <c r="P2075" s="7">
        <v>44.46</v>
      </c>
      <c r="Q2075" s="7">
        <f t="shared" si="128"/>
        <v>92.59</v>
      </c>
      <c r="R2075" s="7">
        <f t="shared" si="129"/>
        <v>44.46</v>
      </c>
      <c r="S2075" s="7">
        <f t="shared" si="130"/>
        <v>48.13</v>
      </c>
      <c r="T2075" s="9">
        <f t="shared" si="131"/>
        <v>0.51981855491953777</v>
      </c>
      <c r="U2075" s="10">
        <f>YEAR(SalesDataTable[[#This Row],[Order Date]])</f>
        <v>2026</v>
      </c>
      <c r="V2075" s="9" t="str">
        <f>"Q"&amp;ROUNDUP(MONTH(SalesDataTable[[#This Row],[Order Date]])/3,0)</f>
        <v>Q4</v>
      </c>
      <c r="W2075" s="6">
        <f>MONTH(SalesDataTable[[#This Row],[Order Date]])</f>
        <v>10</v>
      </c>
      <c r="X2075" s="9" t="str">
        <f>TEXT(SalesDataTable[[#This Row],[Order Date]],"mmm")</f>
        <v>Oct</v>
      </c>
    </row>
    <row r="2076" spans="1:24" ht="15.5">
      <c r="A2076" s="3">
        <v>1306</v>
      </c>
      <c r="B2076" s="4">
        <v>46304</v>
      </c>
      <c r="C2076" s="12">
        <f>YEAR(SalesDataTable[[#This Row],[Order Date]])</f>
        <v>2026</v>
      </c>
      <c r="D2076" s="15" t="str">
        <f>"Q"&amp;ROUNDUP(MONTH(SalesDataTable[[#This Row],[Order Date]])/3,0)</f>
        <v>Q4</v>
      </c>
      <c r="E2076" s="12">
        <f>MONTH(SalesDataTable[[#This Row],[Order Date]])</f>
        <v>10</v>
      </c>
      <c r="F2076" s="12" t="str">
        <f>TEXT(SalesDataTable[[#This Row],[Order Date]], "mmm")</f>
        <v>Oct</v>
      </c>
      <c r="G2076" s="5" t="s">
        <v>20</v>
      </c>
      <c r="H2076" s="5" t="s">
        <v>33</v>
      </c>
      <c r="I2076" s="5" t="s">
        <v>19</v>
      </c>
      <c r="J2076" s="5" t="s">
        <v>16</v>
      </c>
      <c r="K2076" s="5" t="s">
        <v>34</v>
      </c>
      <c r="L2076" s="5" t="s">
        <v>42</v>
      </c>
      <c r="M2076" s="6">
        <v>1</v>
      </c>
      <c r="N2076" s="7">
        <v>35.450000000000003</v>
      </c>
      <c r="O2076" s="8">
        <v>0.05</v>
      </c>
      <c r="P2076" s="7">
        <v>14.23</v>
      </c>
      <c r="Q2076" s="7">
        <f t="shared" si="128"/>
        <v>33.677500000000002</v>
      </c>
      <c r="R2076" s="7">
        <f t="shared" si="129"/>
        <v>14.23</v>
      </c>
      <c r="S2076" s="7">
        <f t="shared" si="130"/>
        <v>19.447500000000002</v>
      </c>
      <c r="T2076" s="9">
        <f t="shared" si="131"/>
        <v>0.57746269764679681</v>
      </c>
      <c r="U2076" s="10">
        <f>YEAR(SalesDataTable[[#This Row],[Order Date]])</f>
        <v>2026</v>
      </c>
      <c r="V2076" s="9" t="str">
        <f>"Q"&amp;ROUNDUP(MONTH(SalesDataTable[[#This Row],[Order Date]])/3,0)</f>
        <v>Q4</v>
      </c>
      <c r="W2076" s="6">
        <f>MONTH(SalesDataTable[[#This Row],[Order Date]])</f>
        <v>10</v>
      </c>
      <c r="X2076" s="9" t="str">
        <f>TEXT(SalesDataTable[[#This Row],[Order Date]],"mmm")</f>
        <v>Oct</v>
      </c>
    </row>
    <row r="2077" spans="1:24" ht="15.5">
      <c r="A2077" s="3">
        <v>2400</v>
      </c>
      <c r="B2077" s="4">
        <v>46304</v>
      </c>
      <c r="C2077" s="12">
        <f>YEAR(SalesDataTable[[#This Row],[Order Date]])</f>
        <v>2026</v>
      </c>
      <c r="D2077" s="15" t="str">
        <f>"Q"&amp;ROUNDUP(MONTH(SalesDataTable[[#This Row],[Order Date]])/3,0)</f>
        <v>Q4</v>
      </c>
      <c r="E2077" s="12">
        <f>MONTH(SalesDataTable[[#This Row],[Order Date]])</f>
        <v>10</v>
      </c>
      <c r="F2077" s="12" t="str">
        <f>TEXT(SalesDataTable[[#This Row],[Order Date]], "mmm")</f>
        <v>Oct</v>
      </c>
      <c r="G2077" s="5" t="s">
        <v>11</v>
      </c>
      <c r="H2077" s="5" t="s">
        <v>12</v>
      </c>
      <c r="I2077" s="5" t="s">
        <v>2</v>
      </c>
      <c r="J2077" s="5" t="s">
        <v>13</v>
      </c>
      <c r="K2077" s="5" t="s">
        <v>9</v>
      </c>
      <c r="L2077" s="5" t="s">
        <v>10</v>
      </c>
      <c r="M2077" s="6">
        <v>2</v>
      </c>
      <c r="N2077" s="7">
        <v>93.83</v>
      </c>
      <c r="O2077" s="8">
        <v>0.1</v>
      </c>
      <c r="P2077" s="7">
        <v>44.27</v>
      </c>
      <c r="Q2077" s="7">
        <f t="shared" si="128"/>
        <v>168.89400000000001</v>
      </c>
      <c r="R2077" s="7">
        <f t="shared" si="129"/>
        <v>88.54</v>
      </c>
      <c r="S2077" s="7">
        <f t="shared" si="130"/>
        <v>80.353999999999999</v>
      </c>
      <c r="T2077" s="9">
        <f t="shared" si="131"/>
        <v>0.47576586498040191</v>
      </c>
      <c r="U2077" s="10">
        <f>YEAR(SalesDataTable[[#This Row],[Order Date]])</f>
        <v>2026</v>
      </c>
      <c r="V2077" s="9" t="str">
        <f>"Q"&amp;ROUNDUP(MONTH(SalesDataTable[[#This Row],[Order Date]])/3,0)</f>
        <v>Q4</v>
      </c>
      <c r="W2077" s="6">
        <f>MONTH(SalesDataTable[[#This Row],[Order Date]])</f>
        <v>10</v>
      </c>
      <c r="X2077" s="9" t="str">
        <f>TEXT(SalesDataTable[[#This Row],[Order Date]],"mmm")</f>
        <v>Oct</v>
      </c>
    </row>
    <row r="2078" spans="1:24" ht="15.5">
      <c r="A2078" s="3">
        <v>3816</v>
      </c>
      <c r="B2078" s="4">
        <v>46304</v>
      </c>
      <c r="C2078" s="12">
        <f>YEAR(SalesDataTable[[#This Row],[Order Date]])</f>
        <v>2026</v>
      </c>
      <c r="D2078" s="15" t="str">
        <f>"Q"&amp;ROUNDUP(MONTH(SalesDataTable[[#This Row],[Order Date]])/3,0)</f>
        <v>Q4</v>
      </c>
      <c r="E2078" s="12">
        <f>MONTH(SalesDataTable[[#This Row],[Order Date]])</f>
        <v>10</v>
      </c>
      <c r="F2078" s="12" t="str">
        <f>TEXT(SalesDataTable[[#This Row],[Order Date]], "mmm")</f>
        <v>Oct</v>
      </c>
      <c r="G2078" s="5" t="s">
        <v>6</v>
      </c>
      <c r="H2078" s="5" t="s">
        <v>43</v>
      </c>
      <c r="I2078" s="5" t="s">
        <v>2</v>
      </c>
      <c r="J2078" s="5" t="s">
        <v>13</v>
      </c>
      <c r="K2078" s="5" t="s">
        <v>34</v>
      </c>
      <c r="L2078" s="5" t="s">
        <v>42</v>
      </c>
      <c r="M2078" s="6">
        <v>1</v>
      </c>
      <c r="N2078" s="7">
        <v>36.32</v>
      </c>
      <c r="O2078" s="8">
        <v>0</v>
      </c>
      <c r="P2078" s="7">
        <v>13.6</v>
      </c>
      <c r="Q2078" s="7">
        <f t="shared" si="128"/>
        <v>36.32</v>
      </c>
      <c r="R2078" s="7">
        <f t="shared" si="129"/>
        <v>13.6</v>
      </c>
      <c r="S2078" s="7">
        <f t="shared" si="130"/>
        <v>22.72</v>
      </c>
      <c r="T2078" s="9">
        <f t="shared" si="131"/>
        <v>0.62555066079295152</v>
      </c>
      <c r="U2078" s="10">
        <f>YEAR(SalesDataTable[[#This Row],[Order Date]])</f>
        <v>2026</v>
      </c>
      <c r="V2078" s="9" t="str">
        <f>"Q"&amp;ROUNDUP(MONTH(SalesDataTable[[#This Row],[Order Date]])/3,0)</f>
        <v>Q4</v>
      </c>
      <c r="W2078" s="6">
        <f>MONTH(SalesDataTable[[#This Row],[Order Date]])</f>
        <v>10</v>
      </c>
      <c r="X2078" s="9" t="str">
        <f>TEXT(SalesDataTable[[#This Row],[Order Date]],"mmm")</f>
        <v>Oct</v>
      </c>
    </row>
    <row r="2079" spans="1:24" ht="15.5">
      <c r="A2079" s="3">
        <v>4038</v>
      </c>
      <c r="B2079" s="4">
        <v>46304</v>
      </c>
      <c r="C2079" s="12">
        <f>YEAR(SalesDataTable[[#This Row],[Order Date]])</f>
        <v>2026</v>
      </c>
      <c r="D2079" s="15" t="str">
        <f>"Q"&amp;ROUNDUP(MONTH(SalesDataTable[[#This Row],[Order Date]])/3,0)</f>
        <v>Q4</v>
      </c>
      <c r="E2079" s="12">
        <f>MONTH(SalesDataTable[[#This Row],[Order Date]])</f>
        <v>10</v>
      </c>
      <c r="F2079" s="12" t="str">
        <f>TEXT(SalesDataTable[[#This Row],[Order Date]], "mmm")</f>
        <v>Oct</v>
      </c>
      <c r="G2079" s="5" t="s">
        <v>0</v>
      </c>
      <c r="H2079" s="5" t="s">
        <v>50</v>
      </c>
      <c r="I2079" s="5" t="s">
        <v>2</v>
      </c>
      <c r="J2079" s="5" t="s">
        <v>3</v>
      </c>
      <c r="K2079" s="5" t="s">
        <v>34</v>
      </c>
      <c r="L2079" s="5" t="s">
        <v>38</v>
      </c>
      <c r="M2079" s="6">
        <v>2</v>
      </c>
      <c r="N2079" s="7">
        <v>125.56</v>
      </c>
      <c r="O2079" s="8">
        <v>0.1</v>
      </c>
      <c r="P2079" s="7">
        <v>67.260000000000005</v>
      </c>
      <c r="Q2079" s="7">
        <f t="shared" si="128"/>
        <v>226.00800000000001</v>
      </c>
      <c r="R2079" s="7">
        <f t="shared" si="129"/>
        <v>134.52000000000001</v>
      </c>
      <c r="S2079" s="7">
        <f t="shared" si="130"/>
        <v>91.488</v>
      </c>
      <c r="T2079" s="9">
        <f t="shared" si="131"/>
        <v>0.40479983009450993</v>
      </c>
      <c r="U2079" s="10">
        <f>YEAR(SalesDataTable[[#This Row],[Order Date]])</f>
        <v>2026</v>
      </c>
      <c r="V2079" s="9" t="str">
        <f>"Q"&amp;ROUNDUP(MONTH(SalesDataTable[[#This Row],[Order Date]])/3,0)</f>
        <v>Q4</v>
      </c>
      <c r="W2079" s="6">
        <f>MONTH(SalesDataTable[[#This Row],[Order Date]])</f>
        <v>10</v>
      </c>
      <c r="X2079" s="9" t="str">
        <f>TEXT(SalesDataTable[[#This Row],[Order Date]],"mmm")</f>
        <v>Oct</v>
      </c>
    </row>
    <row r="2080" spans="1:24" ht="15.5">
      <c r="A2080" s="3">
        <v>4686</v>
      </c>
      <c r="B2080" s="4">
        <v>46304</v>
      </c>
      <c r="C2080" s="12">
        <f>YEAR(SalesDataTable[[#This Row],[Order Date]])</f>
        <v>2026</v>
      </c>
      <c r="D2080" s="15" t="str">
        <f>"Q"&amp;ROUNDUP(MONTH(SalesDataTable[[#This Row],[Order Date]])/3,0)</f>
        <v>Q4</v>
      </c>
      <c r="E2080" s="12">
        <f>MONTH(SalesDataTable[[#This Row],[Order Date]])</f>
        <v>10</v>
      </c>
      <c r="F2080" s="12" t="str">
        <f>TEXT(SalesDataTable[[#This Row],[Order Date]], "mmm")</f>
        <v>Oct</v>
      </c>
      <c r="G2080" s="5" t="s">
        <v>0</v>
      </c>
      <c r="H2080" s="5" t="s">
        <v>50</v>
      </c>
      <c r="I2080" s="5" t="s">
        <v>28</v>
      </c>
      <c r="J2080" s="5" t="s">
        <v>13</v>
      </c>
      <c r="K2080" s="5" t="s">
        <v>23</v>
      </c>
      <c r="L2080" s="5" t="s">
        <v>51</v>
      </c>
      <c r="M2080" s="6">
        <v>2</v>
      </c>
      <c r="N2080" s="7">
        <v>124.91</v>
      </c>
      <c r="O2080" s="8">
        <v>0</v>
      </c>
      <c r="P2080" s="7">
        <v>60.33</v>
      </c>
      <c r="Q2080" s="7">
        <f t="shared" si="128"/>
        <v>249.82</v>
      </c>
      <c r="R2080" s="7">
        <f t="shared" si="129"/>
        <v>120.66</v>
      </c>
      <c r="S2080" s="7">
        <f t="shared" si="130"/>
        <v>129.16</v>
      </c>
      <c r="T2080" s="9">
        <f t="shared" si="131"/>
        <v>0.51701224881914976</v>
      </c>
      <c r="U2080" s="10">
        <f>YEAR(SalesDataTable[[#This Row],[Order Date]])</f>
        <v>2026</v>
      </c>
      <c r="V2080" s="9" t="str">
        <f>"Q"&amp;ROUNDUP(MONTH(SalesDataTable[[#This Row],[Order Date]])/3,0)</f>
        <v>Q4</v>
      </c>
      <c r="W2080" s="6">
        <f>MONTH(SalesDataTable[[#This Row],[Order Date]])</f>
        <v>10</v>
      </c>
      <c r="X2080" s="9" t="str">
        <f>TEXT(SalesDataTable[[#This Row],[Order Date]],"mmm")</f>
        <v>Oct</v>
      </c>
    </row>
    <row r="2081" spans="1:24" ht="15.5">
      <c r="A2081" s="3">
        <v>5076</v>
      </c>
      <c r="B2081" s="4">
        <v>46304</v>
      </c>
      <c r="C2081" s="12">
        <f>YEAR(SalesDataTable[[#This Row],[Order Date]])</f>
        <v>2026</v>
      </c>
      <c r="D2081" s="15" t="str">
        <f>"Q"&amp;ROUNDUP(MONTH(SalesDataTable[[#This Row],[Order Date]])/3,0)</f>
        <v>Q4</v>
      </c>
      <c r="E2081" s="12">
        <f>MONTH(SalesDataTable[[#This Row],[Order Date]])</f>
        <v>10</v>
      </c>
      <c r="F2081" s="12" t="str">
        <f>TEXT(SalesDataTable[[#This Row],[Order Date]], "mmm")</f>
        <v>Oct</v>
      </c>
      <c r="G2081" s="5" t="s">
        <v>6</v>
      </c>
      <c r="H2081" s="5" t="s">
        <v>43</v>
      </c>
      <c r="I2081" s="5" t="s">
        <v>2</v>
      </c>
      <c r="J2081" s="5" t="s">
        <v>13</v>
      </c>
      <c r="K2081" s="5" t="s">
        <v>23</v>
      </c>
      <c r="L2081" s="5" t="s">
        <v>29</v>
      </c>
      <c r="M2081" s="6">
        <v>1</v>
      </c>
      <c r="N2081" s="7">
        <v>199.32</v>
      </c>
      <c r="O2081" s="8">
        <v>0</v>
      </c>
      <c r="P2081" s="7">
        <v>103.83</v>
      </c>
      <c r="Q2081" s="7">
        <f t="shared" si="128"/>
        <v>199.32</v>
      </c>
      <c r="R2081" s="7">
        <f t="shared" si="129"/>
        <v>103.83</v>
      </c>
      <c r="S2081" s="7">
        <f t="shared" si="130"/>
        <v>95.49</v>
      </c>
      <c r="T2081" s="9">
        <f t="shared" si="131"/>
        <v>0.4790788681517158</v>
      </c>
      <c r="U2081" s="10">
        <f>YEAR(SalesDataTable[[#This Row],[Order Date]])</f>
        <v>2026</v>
      </c>
      <c r="V2081" s="9" t="str">
        <f>"Q"&amp;ROUNDUP(MONTH(SalesDataTable[[#This Row],[Order Date]])/3,0)</f>
        <v>Q4</v>
      </c>
      <c r="W2081" s="6">
        <f>MONTH(SalesDataTable[[#This Row],[Order Date]])</f>
        <v>10</v>
      </c>
      <c r="X2081" s="9" t="str">
        <f>TEXT(SalesDataTable[[#This Row],[Order Date]],"mmm")</f>
        <v>Oct</v>
      </c>
    </row>
    <row r="2082" spans="1:24" ht="15.5">
      <c r="A2082" s="3">
        <v>1339</v>
      </c>
      <c r="B2082" s="4">
        <v>46305</v>
      </c>
      <c r="C2082" s="12">
        <f>YEAR(SalesDataTable[[#This Row],[Order Date]])</f>
        <v>2026</v>
      </c>
      <c r="D2082" s="15" t="str">
        <f>"Q"&amp;ROUNDUP(MONTH(SalesDataTable[[#This Row],[Order Date]])/3,0)</f>
        <v>Q4</v>
      </c>
      <c r="E2082" s="12">
        <f>MONTH(SalesDataTable[[#This Row],[Order Date]])</f>
        <v>10</v>
      </c>
      <c r="F2082" s="12" t="str">
        <f>TEXT(SalesDataTable[[#This Row],[Order Date]], "mmm")</f>
        <v>Oct</v>
      </c>
      <c r="G2082" s="5" t="s">
        <v>6</v>
      </c>
      <c r="H2082" s="5" t="s">
        <v>41</v>
      </c>
      <c r="I2082" s="5" t="s">
        <v>2</v>
      </c>
      <c r="J2082" s="5" t="s">
        <v>3</v>
      </c>
      <c r="K2082" s="5" t="s">
        <v>23</v>
      </c>
      <c r="L2082" s="5" t="s">
        <v>24</v>
      </c>
      <c r="M2082" s="6">
        <v>4</v>
      </c>
      <c r="N2082" s="7">
        <v>337.38</v>
      </c>
      <c r="O2082" s="8">
        <v>0.05</v>
      </c>
      <c r="P2082" s="7">
        <v>194.94</v>
      </c>
      <c r="Q2082" s="7">
        <f t="shared" si="128"/>
        <v>1282.0439999999999</v>
      </c>
      <c r="R2082" s="7">
        <f t="shared" si="129"/>
        <v>779.76</v>
      </c>
      <c r="S2082" s="7">
        <f t="shared" si="130"/>
        <v>502.28399999999988</v>
      </c>
      <c r="T2082" s="9">
        <f t="shared" si="131"/>
        <v>0.39178374533167343</v>
      </c>
      <c r="U2082" s="10">
        <f>YEAR(SalesDataTable[[#This Row],[Order Date]])</f>
        <v>2026</v>
      </c>
      <c r="V2082" s="9" t="str">
        <f>"Q"&amp;ROUNDUP(MONTH(SalesDataTable[[#This Row],[Order Date]])/3,0)</f>
        <v>Q4</v>
      </c>
      <c r="W2082" s="6">
        <f>MONTH(SalesDataTable[[#This Row],[Order Date]])</f>
        <v>10</v>
      </c>
      <c r="X2082" s="9" t="str">
        <f>TEXT(SalesDataTable[[#This Row],[Order Date]],"mmm")</f>
        <v>Oct</v>
      </c>
    </row>
    <row r="2083" spans="1:24" ht="15.5">
      <c r="A2083" s="3">
        <v>1884</v>
      </c>
      <c r="B2083" s="4">
        <v>46305</v>
      </c>
      <c r="C2083" s="12">
        <f>YEAR(SalesDataTable[[#This Row],[Order Date]])</f>
        <v>2026</v>
      </c>
      <c r="D2083" s="15" t="str">
        <f>"Q"&amp;ROUNDUP(MONTH(SalesDataTable[[#This Row],[Order Date]])/3,0)</f>
        <v>Q4</v>
      </c>
      <c r="E2083" s="12">
        <f>MONTH(SalesDataTable[[#This Row],[Order Date]])</f>
        <v>10</v>
      </c>
      <c r="F2083" s="12" t="str">
        <f>TEXT(SalesDataTable[[#This Row],[Order Date]], "mmm")</f>
        <v>Oct</v>
      </c>
      <c r="G2083" s="5" t="s">
        <v>11</v>
      </c>
      <c r="H2083" s="5" t="s">
        <v>12</v>
      </c>
      <c r="I2083" s="5" t="s">
        <v>2</v>
      </c>
      <c r="J2083" s="5" t="s">
        <v>16</v>
      </c>
      <c r="K2083" s="5" t="s">
        <v>23</v>
      </c>
      <c r="L2083" s="5" t="s">
        <v>40</v>
      </c>
      <c r="M2083" s="6">
        <v>3</v>
      </c>
      <c r="N2083" s="7">
        <v>82.18</v>
      </c>
      <c r="O2083" s="8">
        <v>0.1</v>
      </c>
      <c r="P2083" s="7">
        <v>39.82</v>
      </c>
      <c r="Q2083" s="7">
        <f t="shared" si="128"/>
        <v>221.88600000000002</v>
      </c>
      <c r="R2083" s="7">
        <f t="shared" si="129"/>
        <v>119.46000000000001</v>
      </c>
      <c r="S2083" s="7">
        <f t="shared" si="130"/>
        <v>102.42600000000002</v>
      </c>
      <c r="T2083" s="9">
        <f t="shared" si="131"/>
        <v>0.46161542413671885</v>
      </c>
      <c r="U2083" s="10">
        <f>YEAR(SalesDataTable[[#This Row],[Order Date]])</f>
        <v>2026</v>
      </c>
      <c r="V2083" s="9" t="str">
        <f>"Q"&amp;ROUNDUP(MONTH(SalesDataTable[[#This Row],[Order Date]])/3,0)</f>
        <v>Q4</v>
      </c>
      <c r="W2083" s="6">
        <f>MONTH(SalesDataTable[[#This Row],[Order Date]])</f>
        <v>10</v>
      </c>
      <c r="X2083" s="9" t="str">
        <f>TEXT(SalesDataTable[[#This Row],[Order Date]],"mmm")</f>
        <v>Oct</v>
      </c>
    </row>
    <row r="2084" spans="1:24" ht="15.5">
      <c r="A2084" s="3">
        <v>3568</v>
      </c>
      <c r="B2084" s="4">
        <v>46305</v>
      </c>
      <c r="C2084" s="12">
        <f>YEAR(SalesDataTable[[#This Row],[Order Date]])</f>
        <v>2026</v>
      </c>
      <c r="D2084" s="15" t="str">
        <f>"Q"&amp;ROUNDUP(MONTH(SalesDataTable[[#This Row],[Order Date]])/3,0)</f>
        <v>Q4</v>
      </c>
      <c r="E2084" s="12">
        <f>MONTH(SalesDataTable[[#This Row],[Order Date]])</f>
        <v>10</v>
      </c>
      <c r="F2084" s="12" t="str">
        <f>TEXT(SalesDataTable[[#This Row],[Order Date]], "mmm")</f>
        <v>Oct</v>
      </c>
      <c r="G2084" s="5" t="s">
        <v>0</v>
      </c>
      <c r="H2084" s="5" t="s">
        <v>50</v>
      </c>
      <c r="I2084" s="5" t="s">
        <v>8</v>
      </c>
      <c r="J2084" s="5" t="s">
        <v>13</v>
      </c>
      <c r="K2084" s="5" t="s">
        <v>9</v>
      </c>
      <c r="L2084" s="5" t="s">
        <v>46</v>
      </c>
      <c r="M2084" s="6">
        <v>15</v>
      </c>
      <c r="N2084" s="7">
        <v>70.25</v>
      </c>
      <c r="O2084" s="8">
        <v>0.1</v>
      </c>
      <c r="P2084" s="7">
        <v>32.19</v>
      </c>
      <c r="Q2084" s="7">
        <f t="shared" si="128"/>
        <v>948.375</v>
      </c>
      <c r="R2084" s="7">
        <f t="shared" si="129"/>
        <v>482.84999999999997</v>
      </c>
      <c r="S2084" s="7">
        <f t="shared" si="130"/>
        <v>465.52500000000003</v>
      </c>
      <c r="T2084" s="9">
        <f t="shared" si="131"/>
        <v>0.49086595492289448</v>
      </c>
      <c r="U2084" s="10">
        <f>YEAR(SalesDataTable[[#This Row],[Order Date]])</f>
        <v>2026</v>
      </c>
      <c r="V2084" s="9" t="str">
        <f>"Q"&amp;ROUNDUP(MONTH(SalesDataTable[[#This Row],[Order Date]])/3,0)</f>
        <v>Q4</v>
      </c>
      <c r="W2084" s="6">
        <f>MONTH(SalesDataTable[[#This Row],[Order Date]])</f>
        <v>10</v>
      </c>
      <c r="X2084" s="9" t="str">
        <f>TEXT(SalesDataTable[[#This Row],[Order Date]],"mmm")</f>
        <v>Oct</v>
      </c>
    </row>
    <row r="2085" spans="1:24" ht="15.5">
      <c r="A2085" s="3">
        <v>4171</v>
      </c>
      <c r="B2085" s="4">
        <v>46305</v>
      </c>
      <c r="C2085" s="12">
        <f>YEAR(SalesDataTable[[#This Row],[Order Date]])</f>
        <v>2026</v>
      </c>
      <c r="D2085" s="15" t="str">
        <f>"Q"&amp;ROUNDUP(MONTH(SalesDataTable[[#This Row],[Order Date]])/3,0)</f>
        <v>Q4</v>
      </c>
      <c r="E2085" s="12">
        <f>MONTH(SalesDataTable[[#This Row],[Order Date]])</f>
        <v>10</v>
      </c>
      <c r="F2085" s="12" t="str">
        <f>TEXT(SalesDataTable[[#This Row],[Order Date]], "mmm")</f>
        <v>Oct</v>
      </c>
      <c r="G2085" s="5" t="s">
        <v>20</v>
      </c>
      <c r="H2085" s="5" t="s">
        <v>31</v>
      </c>
      <c r="I2085" s="5" t="s">
        <v>19</v>
      </c>
      <c r="J2085" s="5" t="s">
        <v>13</v>
      </c>
      <c r="K2085" s="5" t="s">
        <v>14</v>
      </c>
      <c r="L2085" s="5" t="s">
        <v>15</v>
      </c>
      <c r="M2085" s="6">
        <v>2</v>
      </c>
      <c r="N2085" s="7">
        <v>35.36</v>
      </c>
      <c r="O2085" s="8">
        <v>0</v>
      </c>
      <c r="P2085" s="7">
        <v>13.49</v>
      </c>
      <c r="Q2085" s="7">
        <f t="shared" si="128"/>
        <v>70.72</v>
      </c>
      <c r="R2085" s="7">
        <f t="shared" si="129"/>
        <v>26.98</v>
      </c>
      <c r="S2085" s="7">
        <f t="shared" si="130"/>
        <v>43.739999999999995</v>
      </c>
      <c r="T2085" s="9">
        <f t="shared" si="131"/>
        <v>0.61849547511312208</v>
      </c>
      <c r="U2085" s="10">
        <f>YEAR(SalesDataTable[[#This Row],[Order Date]])</f>
        <v>2026</v>
      </c>
      <c r="V2085" s="9" t="str">
        <f>"Q"&amp;ROUNDUP(MONTH(SalesDataTable[[#This Row],[Order Date]])/3,0)</f>
        <v>Q4</v>
      </c>
      <c r="W2085" s="6">
        <f>MONTH(SalesDataTable[[#This Row],[Order Date]])</f>
        <v>10</v>
      </c>
      <c r="X2085" s="9" t="str">
        <f>TEXT(SalesDataTable[[#This Row],[Order Date]],"mmm")</f>
        <v>Oct</v>
      </c>
    </row>
    <row r="2086" spans="1:24" ht="15.5">
      <c r="A2086" s="3">
        <v>4477</v>
      </c>
      <c r="B2086" s="4">
        <v>46305</v>
      </c>
      <c r="C2086" s="12">
        <f>YEAR(SalesDataTable[[#This Row],[Order Date]])</f>
        <v>2026</v>
      </c>
      <c r="D2086" s="15" t="str">
        <f>"Q"&amp;ROUNDUP(MONTH(SalesDataTable[[#This Row],[Order Date]])/3,0)</f>
        <v>Q4</v>
      </c>
      <c r="E2086" s="12">
        <f>MONTH(SalesDataTable[[#This Row],[Order Date]])</f>
        <v>10</v>
      </c>
      <c r="F2086" s="12" t="str">
        <f>TEXT(SalesDataTable[[#This Row],[Order Date]], "mmm")</f>
        <v>Oct</v>
      </c>
      <c r="G2086" s="5" t="s">
        <v>11</v>
      </c>
      <c r="H2086" s="5" t="s">
        <v>25</v>
      </c>
      <c r="I2086" s="5" t="s">
        <v>19</v>
      </c>
      <c r="J2086" s="5" t="s">
        <v>13</v>
      </c>
      <c r="K2086" s="5" t="s">
        <v>14</v>
      </c>
      <c r="L2086" s="5" t="s">
        <v>32</v>
      </c>
      <c r="M2086" s="6">
        <v>1</v>
      </c>
      <c r="N2086" s="7">
        <v>46.01</v>
      </c>
      <c r="O2086" s="8">
        <v>0</v>
      </c>
      <c r="P2086" s="7">
        <v>18.239999999999998</v>
      </c>
      <c r="Q2086" s="7">
        <f t="shared" si="128"/>
        <v>46.01</v>
      </c>
      <c r="R2086" s="7">
        <f t="shared" si="129"/>
        <v>18.239999999999998</v>
      </c>
      <c r="S2086" s="7">
        <f t="shared" si="130"/>
        <v>27.77</v>
      </c>
      <c r="T2086" s="9">
        <f t="shared" si="131"/>
        <v>0.6035644425124973</v>
      </c>
      <c r="U2086" s="10">
        <f>YEAR(SalesDataTable[[#This Row],[Order Date]])</f>
        <v>2026</v>
      </c>
      <c r="V2086" s="9" t="str">
        <f>"Q"&amp;ROUNDUP(MONTH(SalesDataTable[[#This Row],[Order Date]])/3,0)</f>
        <v>Q4</v>
      </c>
      <c r="W2086" s="6">
        <f>MONTH(SalesDataTable[[#This Row],[Order Date]])</f>
        <v>10</v>
      </c>
      <c r="X2086" s="9" t="str">
        <f>TEXT(SalesDataTable[[#This Row],[Order Date]],"mmm")</f>
        <v>Oct</v>
      </c>
    </row>
    <row r="2087" spans="1:24" ht="15.5">
      <c r="A2087" s="3">
        <v>3368</v>
      </c>
      <c r="B2087" s="4">
        <v>46306</v>
      </c>
      <c r="C2087" s="12">
        <f>YEAR(SalesDataTable[[#This Row],[Order Date]])</f>
        <v>2026</v>
      </c>
      <c r="D2087" s="15" t="str">
        <f>"Q"&amp;ROUNDUP(MONTH(SalesDataTable[[#This Row],[Order Date]])/3,0)</f>
        <v>Q4</v>
      </c>
      <c r="E2087" s="12">
        <f>MONTH(SalesDataTable[[#This Row],[Order Date]])</f>
        <v>10</v>
      </c>
      <c r="F2087" s="12" t="str">
        <f>TEXT(SalesDataTable[[#This Row],[Order Date]], "mmm")</f>
        <v>Oct</v>
      </c>
      <c r="G2087" s="5" t="s">
        <v>0</v>
      </c>
      <c r="H2087" s="5" t="s">
        <v>36</v>
      </c>
      <c r="I2087" s="5" t="s">
        <v>2</v>
      </c>
      <c r="J2087" s="5" t="s">
        <v>3</v>
      </c>
      <c r="K2087" s="5" t="s">
        <v>9</v>
      </c>
      <c r="L2087" s="5" t="s">
        <v>10</v>
      </c>
      <c r="M2087" s="6">
        <v>1</v>
      </c>
      <c r="N2087" s="7">
        <v>89.88</v>
      </c>
      <c r="O2087" s="8">
        <v>0</v>
      </c>
      <c r="P2087" s="7">
        <v>46.15</v>
      </c>
      <c r="Q2087" s="7">
        <f t="shared" si="128"/>
        <v>89.88</v>
      </c>
      <c r="R2087" s="7">
        <f t="shared" si="129"/>
        <v>46.15</v>
      </c>
      <c r="S2087" s="7">
        <f t="shared" si="130"/>
        <v>43.73</v>
      </c>
      <c r="T2087" s="9">
        <f t="shared" si="131"/>
        <v>0.48653760569648419</v>
      </c>
      <c r="U2087" s="10">
        <f>YEAR(SalesDataTable[[#This Row],[Order Date]])</f>
        <v>2026</v>
      </c>
      <c r="V2087" s="9" t="str">
        <f>"Q"&amp;ROUNDUP(MONTH(SalesDataTable[[#This Row],[Order Date]])/3,0)</f>
        <v>Q4</v>
      </c>
      <c r="W2087" s="6">
        <f>MONTH(SalesDataTable[[#This Row],[Order Date]])</f>
        <v>10</v>
      </c>
      <c r="X2087" s="9" t="str">
        <f>TEXT(SalesDataTable[[#This Row],[Order Date]],"mmm")</f>
        <v>Oct</v>
      </c>
    </row>
    <row r="2088" spans="1:24" ht="15.5">
      <c r="A2088" s="3">
        <v>3566</v>
      </c>
      <c r="B2088" s="4">
        <v>46306</v>
      </c>
      <c r="C2088" s="12">
        <f>YEAR(SalesDataTable[[#This Row],[Order Date]])</f>
        <v>2026</v>
      </c>
      <c r="D2088" s="15" t="str">
        <f>"Q"&amp;ROUNDUP(MONTH(SalesDataTable[[#This Row],[Order Date]])/3,0)</f>
        <v>Q4</v>
      </c>
      <c r="E2088" s="12">
        <f>MONTH(SalesDataTable[[#This Row],[Order Date]])</f>
        <v>10</v>
      </c>
      <c r="F2088" s="12" t="str">
        <f>TEXT(SalesDataTable[[#This Row],[Order Date]], "mmm")</f>
        <v>Oct</v>
      </c>
      <c r="G2088" s="5" t="s">
        <v>6</v>
      </c>
      <c r="H2088" s="5" t="s">
        <v>43</v>
      </c>
      <c r="I2088" s="5" t="s">
        <v>2</v>
      </c>
      <c r="J2088" s="5" t="s">
        <v>13</v>
      </c>
      <c r="K2088" s="5" t="s">
        <v>34</v>
      </c>
      <c r="L2088" s="5" t="s">
        <v>35</v>
      </c>
      <c r="M2088" s="6">
        <v>1</v>
      </c>
      <c r="N2088" s="7">
        <v>41.33</v>
      </c>
      <c r="O2088" s="8">
        <v>0</v>
      </c>
      <c r="P2088" s="7">
        <v>14.47</v>
      </c>
      <c r="Q2088" s="7">
        <f t="shared" si="128"/>
        <v>41.33</v>
      </c>
      <c r="R2088" s="7">
        <f t="shared" si="129"/>
        <v>14.47</v>
      </c>
      <c r="S2088" s="7">
        <f t="shared" si="130"/>
        <v>26.86</v>
      </c>
      <c r="T2088" s="9">
        <f t="shared" si="131"/>
        <v>0.6498911202516332</v>
      </c>
      <c r="U2088" s="10">
        <f>YEAR(SalesDataTable[[#This Row],[Order Date]])</f>
        <v>2026</v>
      </c>
      <c r="V2088" s="9" t="str">
        <f>"Q"&amp;ROUNDUP(MONTH(SalesDataTable[[#This Row],[Order Date]])/3,0)</f>
        <v>Q4</v>
      </c>
      <c r="W2088" s="6">
        <f>MONTH(SalesDataTable[[#This Row],[Order Date]])</f>
        <v>10</v>
      </c>
      <c r="X2088" s="9" t="str">
        <f>TEXT(SalesDataTable[[#This Row],[Order Date]],"mmm")</f>
        <v>Oct</v>
      </c>
    </row>
    <row r="2089" spans="1:24" ht="15.5">
      <c r="A2089" s="3">
        <v>4420</v>
      </c>
      <c r="B2089" s="4">
        <v>46306</v>
      </c>
      <c r="C2089" s="12">
        <f>YEAR(SalesDataTable[[#This Row],[Order Date]])</f>
        <v>2026</v>
      </c>
      <c r="D2089" s="15" t="str">
        <f>"Q"&amp;ROUNDUP(MONTH(SalesDataTable[[#This Row],[Order Date]])/3,0)</f>
        <v>Q4</v>
      </c>
      <c r="E2089" s="12">
        <f>MONTH(SalesDataTable[[#This Row],[Order Date]])</f>
        <v>10</v>
      </c>
      <c r="F2089" s="12" t="str">
        <f>TEXT(SalesDataTable[[#This Row],[Order Date]], "mmm")</f>
        <v>Oct</v>
      </c>
      <c r="G2089" s="5" t="s">
        <v>11</v>
      </c>
      <c r="H2089" s="5" t="s">
        <v>25</v>
      </c>
      <c r="I2089" s="5" t="s">
        <v>8</v>
      </c>
      <c r="J2089" s="5" t="s">
        <v>16</v>
      </c>
      <c r="K2089" s="5" t="s">
        <v>4</v>
      </c>
      <c r="L2089" s="5" t="s">
        <v>26</v>
      </c>
      <c r="M2089" s="6">
        <v>15</v>
      </c>
      <c r="N2089" s="7">
        <v>40.78</v>
      </c>
      <c r="O2089" s="8">
        <v>0.15</v>
      </c>
      <c r="P2089" s="7">
        <v>17.07</v>
      </c>
      <c r="Q2089" s="7">
        <f t="shared" si="128"/>
        <v>519.94500000000005</v>
      </c>
      <c r="R2089" s="7">
        <f t="shared" si="129"/>
        <v>256.05</v>
      </c>
      <c r="S2089" s="7">
        <f t="shared" si="130"/>
        <v>263.89500000000004</v>
      </c>
      <c r="T2089" s="9">
        <f t="shared" si="131"/>
        <v>0.5075440671609498</v>
      </c>
      <c r="U2089" s="10">
        <f>YEAR(SalesDataTable[[#This Row],[Order Date]])</f>
        <v>2026</v>
      </c>
      <c r="V2089" s="9" t="str">
        <f>"Q"&amp;ROUNDUP(MONTH(SalesDataTable[[#This Row],[Order Date]])/3,0)</f>
        <v>Q4</v>
      </c>
      <c r="W2089" s="6">
        <f>MONTH(SalesDataTable[[#This Row],[Order Date]])</f>
        <v>10</v>
      </c>
      <c r="X2089" s="9" t="str">
        <f>TEXT(SalesDataTable[[#This Row],[Order Date]],"mmm")</f>
        <v>Oct</v>
      </c>
    </row>
    <row r="2090" spans="1:24" ht="15.5">
      <c r="A2090" s="3">
        <v>513</v>
      </c>
      <c r="B2090" s="4">
        <v>46307</v>
      </c>
      <c r="C2090" s="12">
        <f>YEAR(SalesDataTable[[#This Row],[Order Date]])</f>
        <v>2026</v>
      </c>
      <c r="D2090" s="15" t="str">
        <f>"Q"&amp;ROUNDUP(MONTH(SalesDataTable[[#This Row],[Order Date]])/3,0)</f>
        <v>Q4</v>
      </c>
      <c r="E2090" s="12">
        <f>MONTH(SalesDataTable[[#This Row],[Order Date]])</f>
        <v>10</v>
      </c>
      <c r="F2090" s="12" t="str">
        <f>TEXT(SalesDataTable[[#This Row],[Order Date]], "mmm")</f>
        <v>Oct</v>
      </c>
      <c r="G2090" s="5" t="s">
        <v>20</v>
      </c>
      <c r="H2090" s="5" t="s">
        <v>31</v>
      </c>
      <c r="I2090" s="5" t="s">
        <v>2</v>
      </c>
      <c r="J2090" s="5" t="s">
        <v>16</v>
      </c>
      <c r="K2090" s="5" t="s">
        <v>14</v>
      </c>
      <c r="L2090" s="5" t="s">
        <v>48</v>
      </c>
      <c r="M2090" s="6">
        <v>1</v>
      </c>
      <c r="N2090" s="7">
        <v>163.87</v>
      </c>
      <c r="O2090" s="8">
        <v>0</v>
      </c>
      <c r="P2090" s="7">
        <v>85.76</v>
      </c>
      <c r="Q2090" s="7">
        <f t="shared" si="128"/>
        <v>163.87</v>
      </c>
      <c r="R2090" s="7">
        <f t="shared" si="129"/>
        <v>85.76</v>
      </c>
      <c r="S2090" s="7">
        <f t="shared" si="130"/>
        <v>78.11</v>
      </c>
      <c r="T2090" s="9">
        <f t="shared" si="131"/>
        <v>0.47665832672240188</v>
      </c>
      <c r="U2090" s="10">
        <f>YEAR(SalesDataTable[[#This Row],[Order Date]])</f>
        <v>2026</v>
      </c>
      <c r="V2090" s="9" t="str">
        <f>"Q"&amp;ROUNDUP(MONTH(SalesDataTable[[#This Row],[Order Date]])/3,0)</f>
        <v>Q4</v>
      </c>
      <c r="W2090" s="6">
        <f>MONTH(SalesDataTable[[#This Row],[Order Date]])</f>
        <v>10</v>
      </c>
      <c r="X2090" s="9" t="str">
        <f>TEXT(SalesDataTable[[#This Row],[Order Date]],"mmm")</f>
        <v>Oct</v>
      </c>
    </row>
    <row r="2091" spans="1:24" ht="15.5">
      <c r="A2091" s="3">
        <v>786</v>
      </c>
      <c r="B2091" s="4">
        <v>46307</v>
      </c>
      <c r="C2091" s="12">
        <f>YEAR(SalesDataTable[[#This Row],[Order Date]])</f>
        <v>2026</v>
      </c>
      <c r="D2091" s="15" t="str">
        <f>"Q"&amp;ROUNDUP(MONTH(SalesDataTable[[#This Row],[Order Date]])/3,0)</f>
        <v>Q4</v>
      </c>
      <c r="E2091" s="12">
        <f>MONTH(SalesDataTable[[#This Row],[Order Date]])</f>
        <v>10</v>
      </c>
      <c r="F2091" s="12" t="str">
        <f>TEXT(SalesDataTable[[#This Row],[Order Date]], "mmm")</f>
        <v>Oct</v>
      </c>
      <c r="G2091" s="5" t="s">
        <v>11</v>
      </c>
      <c r="H2091" s="5" t="s">
        <v>18</v>
      </c>
      <c r="I2091" s="5" t="s">
        <v>2</v>
      </c>
      <c r="J2091" s="5" t="s">
        <v>13</v>
      </c>
      <c r="K2091" s="5" t="s">
        <v>34</v>
      </c>
      <c r="L2091" s="5" t="s">
        <v>42</v>
      </c>
      <c r="M2091" s="6">
        <v>1</v>
      </c>
      <c r="N2091" s="7">
        <v>35.39</v>
      </c>
      <c r="O2091" s="8">
        <v>0.05</v>
      </c>
      <c r="P2091" s="7">
        <v>13.68</v>
      </c>
      <c r="Q2091" s="7">
        <f t="shared" si="128"/>
        <v>33.6205</v>
      </c>
      <c r="R2091" s="7">
        <f t="shared" si="129"/>
        <v>13.68</v>
      </c>
      <c r="S2091" s="7">
        <f t="shared" si="130"/>
        <v>19.9405</v>
      </c>
      <c r="T2091" s="9">
        <f t="shared" si="131"/>
        <v>0.59310539700480358</v>
      </c>
      <c r="U2091" s="10">
        <f>YEAR(SalesDataTable[[#This Row],[Order Date]])</f>
        <v>2026</v>
      </c>
      <c r="V2091" s="9" t="str">
        <f>"Q"&amp;ROUNDUP(MONTH(SalesDataTable[[#This Row],[Order Date]])/3,0)</f>
        <v>Q4</v>
      </c>
      <c r="W2091" s="6">
        <f>MONTH(SalesDataTable[[#This Row],[Order Date]])</f>
        <v>10</v>
      </c>
      <c r="X2091" s="9" t="str">
        <f>TEXT(SalesDataTable[[#This Row],[Order Date]],"mmm")</f>
        <v>Oct</v>
      </c>
    </row>
    <row r="2092" spans="1:24" ht="15.5">
      <c r="A2092" s="3">
        <v>3771</v>
      </c>
      <c r="B2092" s="4">
        <v>46307</v>
      </c>
      <c r="C2092" s="12">
        <f>YEAR(SalesDataTable[[#This Row],[Order Date]])</f>
        <v>2026</v>
      </c>
      <c r="D2092" s="15" t="str">
        <f>"Q"&amp;ROUNDUP(MONTH(SalesDataTable[[#This Row],[Order Date]])/3,0)</f>
        <v>Q4</v>
      </c>
      <c r="E2092" s="12">
        <f>MONTH(SalesDataTable[[#This Row],[Order Date]])</f>
        <v>10</v>
      </c>
      <c r="F2092" s="12" t="str">
        <f>TEXT(SalesDataTable[[#This Row],[Order Date]], "mmm")</f>
        <v>Oct</v>
      </c>
      <c r="G2092" s="5" t="s">
        <v>11</v>
      </c>
      <c r="H2092" s="5" t="s">
        <v>18</v>
      </c>
      <c r="I2092" s="5" t="s">
        <v>2</v>
      </c>
      <c r="J2092" s="5" t="s">
        <v>16</v>
      </c>
      <c r="K2092" s="5" t="s">
        <v>23</v>
      </c>
      <c r="L2092" s="5" t="s">
        <v>40</v>
      </c>
      <c r="M2092" s="6">
        <v>2</v>
      </c>
      <c r="N2092" s="7">
        <v>80.2</v>
      </c>
      <c r="O2092" s="8">
        <v>0</v>
      </c>
      <c r="P2092" s="7">
        <v>39.590000000000003</v>
      </c>
      <c r="Q2092" s="7">
        <f t="shared" si="128"/>
        <v>160.4</v>
      </c>
      <c r="R2092" s="7">
        <f t="shared" si="129"/>
        <v>79.180000000000007</v>
      </c>
      <c r="S2092" s="7">
        <f t="shared" si="130"/>
        <v>81.22</v>
      </c>
      <c r="T2092" s="9">
        <f t="shared" si="131"/>
        <v>0.50635910224438896</v>
      </c>
      <c r="U2092" s="10">
        <f>YEAR(SalesDataTable[[#This Row],[Order Date]])</f>
        <v>2026</v>
      </c>
      <c r="V2092" s="9" t="str">
        <f>"Q"&amp;ROUNDUP(MONTH(SalesDataTable[[#This Row],[Order Date]])/3,0)</f>
        <v>Q4</v>
      </c>
      <c r="W2092" s="6">
        <f>MONTH(SalesDataTable[[#This Row],[Order Date]])</f>
        <v>10</v>
      </c>
      <c r="X2092" s="9" t="str">
        <f>TEXT(SalesDataTable[[#This Row],[Order Date]],"mmm")</f>
        <v>Oct</v>
      </c>
    </row>
    <row r="2093" spans="1:24" ht="15.5">
      <c r="A2093" s="3">
        <v>3910</v>
      </c>
      <c r="B2093" s="4">
        <v>46307</v>
      </c>
      <c r="C2093" s="12">
        <f>YEAR(SalesDataTable[[#This Row],[Order Date]])</f>
        <v>2026</v>
      </c>
      <c r="D2093" s="15" t="str">
        <f>"Q"&amp;ROUNDUP(MONTH(SalesDataTable[[#This Row],[Order Date]])/3,0)</f>
        <v>Q4</v>
      </c>
      <c r="E2093" s="12">
        <f>MONTH(SalesDataTable[[#This Row],[Order Date]])</f>
        <v>10</v>
      </c>
      <c r="F2093" s="12" t="str">
        <f>TEXT(SalesDataTable[[#This Row],[Order Date]], "mmm")</f>
        <v>Oct</v>
      </c>
      <c r="G2093" s="5" t="s">
        <v>11</v>
      </c>
      <c r="H2093" s="5" t="s">
        <v>12</v>
      </c>
      <c r="I2093" s="5" t="s">
        <v>2</v>
      </c>
      <c r="J2093" s="5" t="s">
        <v>16</v>
      </c>
      <c r="K2093" s="5" t="s">
        <v>4</v>
      </c>
      <c r="L2093" s="5" t="s">
        <v>26</v>
      </c>
      <c r="M2093" s="6">
        <v>3</v>
      </c>
      <c r="N2093" s="7">
        <v>41.09</v>
      </c>
      <c r="O2093" s="8">
        <v>0</v>
      </c>
      <c r="P2093" s="7">
        <v>17.18</v>
      </c>
      <c r="Q2093" s="7">
        <f t="shared" si="128"/>
        <v>123.27000000000001</v>
      </c>
      <c r="R2093" s="7">
        <f t="shared" si="129"/>
        <v>51.54</v>
      </c>
      <c r="S2093" s="7">
        <f t="shared" si="130"/>
        <v>71.730000000000018</v>
      </c>
      <c r="T2093" s="9">
        <f t="shared" si="131"/>
        <v>0.58189340472134354</v>
      </c>
      <c r="U2093" s="10">
        <f>YEAR(SalesDataTable[[#This Row],[Order Date]])</f>
        <v>2026</v>
      </c>
      <c r="V2093" s="9" t="str">
        <f>"Q"&amp;ROUNDUP(MONTH(SalesDataTable[[#This Row],[Order Date]])/3,0)</f>
        <v>Q4</v>
      </c>
      <c r="W2093" s="6">
        <f>MONTH(SalesDataTable[[#This Row],[Order Date]])</f>
        <v>10</v>
      </c>
      <c r="X2093" s="9" t="str">
        <f>TEXT(SalesDataTable[[#This Row],[Order Date]],"mmm")</f>
        <v>Oct</v>
      </c>
    </row>
    <row r="2094" spans="1:24" ht="15.5">
      <c r="A2094" s="3">
        <v>330</v>
      </c>
      <c r="B2094" s="4">
        <v>46308</v>
      </c>
      <c r="C2094" s="12">
        <f>YEAR(SalesDataTable[[#This Row],[Order Date]])</f>
        <v>2026</v>
      </c>
      <c r="D2094" s="15" t="str">
        <f>"Q"&amp;ROUNDUP(MONTH(SalesDataTable[[#This Row],[Order Date]])/3,0)</f>
        <v>Q4</v>
      </c>
      <c r="E2094" s="12">
        <f>MONTH(SalesDataTable[[#This Row],[Order Date]])</f>
        <v>10</v>
      </c>
      <c r="F2094" s="12" t="str">
        <f>TEXT(SalesDataTable[[#This Row],[Order Date]], "mmm")</f>
        <v>Oct</v>
      </c>
      <c r="G2094" s="5" t="s">
        <v>6</v>
      </c>
      <c r="H2094" s="5" t="s">
        <v>43</v>
      </c>
      <c r="I2094" s="5" t="s">
        <v>8</v>
      </c>
      <c r="J2094" s="5" t="s">
        <v>16</v>
      </c>
      <c r="K2094" s="5" t="s">
        <v>14</v>
      </c>
      <c r="L2094" s="5" t="s">
        <v>15</v>
      </c>
      <c r="M2094" s="6">
        <v>5</v>
      </c>
      <c r="N2094" s="7">
        <v>36.97</v>
      </c>
      <c r="O2094" s="8">
        <v>0.15</v>
      </c>
      <c r="P2094" s="7">
        <v>13.93</v>
      </c>
      <c r="Q2094" s="7">
        <f t="shared" si="128"/>
        <v>157.1225</v>
      </c>
      <c r="R2094" s="7">
        <f t="shared" si="129"/>
        <v>69.650000000000006</v>
      </c>
      <c r="S2094" s="7">
        <f t="shared" si="130"/>
        <v>87.472499999999997</v>
      </c>
      <c r="T2094" s="9">
        <f t="shared" si="131"/>
        <v>0.55671530175500006</v>
      </c>
      <c r="U2094" s="10">
        <f>YEAR(SalesDataTable[[#This Row],[Order Date]])</f>
        <v>2026</v>
      </c>
      <c r="V2094" s="9" t="str">
        <f>"Q"&amp;ROUNDUP(MONTH(SalesDataTable[[#This Row],[Order Date]])/3,0)</f>
        <v>Q4</v>
      </c>
      <c r="W2094" s="6">
        <f>MONTH(SalesDataTable[[#This Row],[Order Date]])</f>
        <v>10</v>
      </c>
      <c r="X2094" s="9" t="str">
        <f>TEXT(SalesDataTable[[#This Row],[Order Date]],"mmm")</f>
        <v>Oct</v>
      </c>
    </row>
    <row r="2095" spans="1:24" ht="15.5">
      <c r="A2095" s="3">
        <v>707</v>
      </c>
      <c r="B2095" s="4">
        <v>46308</v>
      </c>
      <c r="C2095" s="12">
        <f>YEAR(SalesDataTable[[#This Row],[Order Date]])</f>
        <v>2026</v>
      </c>
      <c r="D2095" s="15" t="str">
        <f>"Q"&amp;ROUNDUP(MONTH(SalesDataTable[[#This Row],[Order Date]])/3,0)</f>
        <v>Q4</v>
      </c>
      <c r="E2095" s="12">
        <f>MONTH(SalesDataTable[[#This Row],[Order Date]])</f>
        <v>10</v>
      </c>
      <c r="F2095" s="12" t="str">
        <f>TEXT(SalesDataTable[[#This Row],[Order Date]], "mmm")</f>
        <v>Oct</v>
      </c>
      <c r="G2095" s="5" t="s">
        <v>11</v>
      </c>
      <c r="H2095" s="5" t="s">
        <v>25</v>
      </c>
      <c r="I2095" s="5" t="s">
        <v>19</v>
      </c>
      <c r="J2095" s="5" t="s">
        <v>13</v>
      </c>
      <c r="K2095" s="5" t="s">
        <v>14</v>
      </c>
      <c r="L2095" s="5" t="s">
        <v>15</v>
      </c>
      <c r="M2095" s="6">
        <v>4</v>
      </c>
      <c r="N2095" s="7">
        <v>35.880000000000003</v>
      </c>
      <c r="O2095" s="8">
        <v>0.05</v>
      </c>
      <c r="P2095" s="7">
        <v>13.45</v>
      </c>
      <c r="Q2095" s="7">
        <f t="shared" si="128"/>
        <v>136.34399999999999</v>
      </c>
      <c r="R2095" s="7">
        <f t="shared" si="129"/>
        <v>53.8</v>
      </c>
      <c r="S2095" s="7">
        <f t="shared" si="130"/>
        <v>82.543999999999997</v>
      </c>
      <c r="T2095" s="9">
        <f t="shared" si="131"/>
        <v>0.60540984568444522</v>
      </c>
      <c r="U2095" s="10">
        <f>YEAR(SalesDataTable[[#This Row],[Order Date]])</f>
        <v>2026</v>
      </c>
      <c r="V2095" s="9" t="str">
        <f>"Q"&amp;ROUNDUP(MONTH(SalesDataTable[[#This Row],[Order Date]])/3,0)</f>
        <v>Q4</v>
      </c>
      <c r="W2095" s="6">
        <f>MONTH(SalesDataTable[[#This Row],[Order Date]])</f>
        <v>10</v>
      </c>
      <c r="X2095" s="9" t="str">
        <f>TEXT(SalesDataTable[[#This Row],[Order Date]],"mmm")</f>
        <v>Oct</v>
      </c>
    </row>
    <row r="2096" spans="1:24" ht="15.5">
      <c r="A2096" s="3">
        <v>989</v>
      </c>
      <c r="B2096" s="4">
        <v>46308</v>
      </c>
      <c r="C2096" s="12">
        <f>YEAR(SalesDataTable[[#This Row],[Order Date]])</f>
        <v>2026</v>
      </c>
      <c r="D2096" s="15" t="str">
        <f>"Q"&amp;ROUNDUP(MONTH(SalesDataTable[[#This Row],[Order Date]])/3,0)</f>
        <v>Q4</v>
      </c>
      <c r="E2096" s="12">
        <f>MONTH(SalesDataTable[[#This Row],[Order Date]])</f>
        <v>10</v>
      </c>
      <c r="F2096" s="12" t="str">
        <f>TEXT(SalesDataTable[[#This Row],[Order Date]], "mmm")</f>
        <v>Oct</v>
      </c>
      <c r="G2096" s="5" t="s">
        <v>6</v>
      </c>
      <c r="H2096" s="5" t="s">
        <v>41</v>
      </c>
      <c r="I2096" s="5" t="s">
        <v>2</v>
      </c>
      <c r="J2096" s="5" t="s">
        <v>3</v>
      </c>
      <c r="K2096" s="5" t="s">
        <v>4</v>
      </c>
      <c r="L2096" s="5" t="s">
        <v>26</v>
      </c>
      <c r="M2096" s="6">
        <v>3</v>
      </c>
      <c r="N2096" s="7">
        <v>40.42</v>
      </c>
      <c r="O2096" s="8">
        <v>0</v>
      </c>
      <c r="P2096" s="7">
        <v>16.79</v>
      </c>
      <c r="Q2096" s="7">
        <f t="shared" si="128"/>
        <v>121.26</v>
      </c>
      <c r="R2096" s="7">
        <f t="shared" si="129"/>
        <v>50.37</v>
      </c>
      <c r="S2096" s="7">
        <f t="shared" si="130"/>
        <v>70.890000000000015</v>
      </c>
      <c r="T2096" s="9">
        <f t="shared" si="131"/>
        <v>0.58461157842652167</v>
      </c>
      <c r="U2096" s="10">
        <f>YEAR(SalesDataTable[[#This Row],[Order Date]])</f>
        <v>2026</v>
      </c>
      <c r="V2096" s="9" t="str">
        <f>"Q"&amp;ROUNDUP(MONTH(SalesDataTable[[#This Row],[Order Date]])/3,0)</f>
        <v>Q4</v>
      </c>
      <c r="W2096" s="6">
        <f>MONTH(SalesDataTable[[#This Row],[Order Date]])</f>
        <v>10</v>
      </c>
      <c r="X2096" s="9" t="str">
        <f>TEXT(SalesDataTable[[#This Row],[Order Date]],"mmm")</f>
        <v>Oct</v>
      </c>
    </row>
    <row r="2097" spans="1:24" ht="15.5">
      <c r="A2097" s="3">
        <v>1904</v>
      </c>
      <c r="B2097" s="4">
        <v>46308</v>
      </c>
      <c r="C2097" s="12">
        <f>YEAR(SalesDataTable[[#This Row],[Order Date]])</f>
        <v>2026</v>
      </c>
      <c r="D2097" s="15" t="str">
        <f>"Q"&amp;ROUNDUP(MONTH(SalesDataTable[[#This Row],[Order Date]])/3,0)</f>
        <v>Q4</v>
      </c>
      <c r="E2097" s="12">
        <f>MONTH(SalesDataTable[[#This Row],[Order Date]])</f>
        <v>10</v>
      </c>
      <c r="F2097" s="12" t="str">
        <f>TEXT(SalesDataTable[[#This Row],[Order Date]], "mmm")</f>
        <v>Oct</v>
      </c>
      <c r="G2097" s="5" t="s">
        <v>20</v>
      </c>
      <c r="H2097" s="5" t="s">
        <v>33</v>
      </c>
      <c r="I2097" s="5" t="s">
        <v>19</v>
      </c>
      <c r="J2097" s="5" t="s">
        <v>3</v>
      </c>
      <c r="K2097" s="5" t="s">
        <v>4</v>
      </c>
      <c r="L2097" s="5" t="s">
        <v>22</v>
      </c>
      <c r="M2097" s="6">
        <v>1</v>
      </c>
      <c r="N2097" s="7">
        <v>50.34</v>
      </c>
      <c r="O2097" s="8">
        <v>0.15</v>
      </c>
      <c r="P2097" s="7">
        <v>22.56</v>
      </c>
      <c r="Q2097" s="7">
        <f t="shared" si="128"/>
        <v>42.789000000000001</v>
      </c>
      <c r="R2097" s="7">
        <f t="shared" si="129"/>
        <v>22.56</v>
      </c>
      <c r="S2097" s="7">
        <f t="shared" si="130"/>
        <v>20.229000000000003</v>
      </c>
      <c r="T2097" s="9">
        <f t="shared" si="131"/>
        <v>0.47276169108883132</v>
      </c>
      <c r="U2097" s="10">
        <f>YEAR(SalesDataTable[[#This Row],[Order Date]])</f>
        <v>2026</v>
      </c>
      <c r="V2097" s="9" t="str">
        <f>"Q"&amp;ROUNDUP(MONTH(SalesDataTable[[#This Row],[Order Date]])/3,0)</f>
        <v>Q4</v>
      </c>
      <c r="W2097" s="6">
        <f>MONTH(SalesDataTable[[#This Row],[Order Date]])</f>
        <v>10</v>
      </c>
      <c r="X2097" s="9" t="str">
        <f>TEXT(SalesDataTable[[#This Row],[Order Date]],"mmm")</f>
        <v>Oct</v>
      </c>
    </row>
    <row r="2098" spans="1:24" ht="15.5">
      <c r="A2098" s="3">
        <v>2854</v>
      </c>
      <c r="B2098" s="4">
        <v>46308</v>
      </c>
      <c r="C2098" s="12">
        <f>YEAR(SalesDataTable[[#This Row],[Order Date]])</f>
        <v>2026</v>
      </c>
      <c r="D2098" s="15" t="str">
        <f>"Q"&amp;ROUNDUP(MONTH(SalesDataTable[[#This Row],[Order Date]])/3,0)</f>
        <v>Q4</v>
      </c>
      <c r="E2098" s="12">
        <f>MONTH(SalesDataTable[[#This Row],[Order Date]])</f>
        <v>10</v>
      </c>
      <c r="F2098" s="12" t="str">
        <f>TEXT(SalesDataTable[[#This Row],[Order Date]], "mmm")</f>
        <v>Oct</v>
      </c>
      <c r="G2098" s="5" t="s">
        <v>0</v>
      </c>
      <c r="H2098" s="5" t="s">
        <v>50</v>
      </c>
      <c r="I2098" s="5" t="s">
        <v>19</v>
      </c>
      <c r="J2098" s="5" t="s">
        <v>13</v>
      </c>
      <c r="K2098" s="5" t="s">
        <v>14</v>
      </c>
      <c r="L2098" s="5" t="s">
        <v>15</v>
      </c>
      <c r="M2098" s="6">
        <v>3</v>
      </c>
      <c r="N2098" s="7">
        <v>36.049999999999997</v>
      </c>
      <c r="O2098" s="8">
        <v>0.1</v>
      </c>
      <c r="P2098" s="7">
        <v>13.87</v>
      </c>
      <c r="Q2098" s="7">
        <f t="shared" si="128"/>
        <v>97.334999999999994</v>
      </c>
      <c r="R2098" s="7">
        <f t="shared" si="129"/>
        <v>41.61</v>
      </c>
      <c r="S2098" s="7">
        <f t="shared" si="130"/>
        <v>55.724999999999994</v>
      </c>
      <c r="T2098" s="9">
        <f t="shared" si="131"/>
        <v>0.57250732008013561</v>
      </c>
      <c r="U2098" s="10">
        <f>YEAR(SalesDataTable[[#This Row],[Order Date]])</f>
        <v>2026</v>
      </c>
      <c r="V2098" s="9" t="str">
        <f>"Q"&amp;ROUNDUP(MONTH(SalesDataTable[[#This Row],[Order Date]])/3,0)</f>
        <v>Q4</v>
      </c>
      <c r="W2098" s="6">
        <f>MONTH(SalesDataTable[[#This Row],[Order Date]])</f>
        <v>10</v>
      </c>
      <c r="X2098" s="9" t="str">
        <f>TEXT(SalesDataTable[[#This Row],[Order Date]],"mmm")</f>
        <v>Oct</v>
      </c>
    </row>
    <row r="2099" spans="1:24" ht="15.5">
      <c r="A2099" s="3">
        <v>3212</v>
      </c>
      <c r="B2099" s="4">
        <v>46308</v>
      </c>
      <c r="C2099" s="12">
        <f>YEAR(SalesDataTable[[#This Row],[Order Date]])</f>
        <v>2026</v>
      </c>
      <c r="D2099" s="15" t="str">
        <f>"Q"&amp;ROUNDUP(MONTH(SalesDataTable[[#This Row],[Order Date]])/3,0)</f>
        <v>Q4</v>
      </c>
      <c r="E2099" s="12">
        <f>MONTH(SalesDataTable[[#This Row],[Order Date]])</f>
        <v>10</v>
      </c>
      <c r="F2099" s="12" t="str">
        <f>TEXT(SalesDataTable[[#This Row],[Order Date]], "mmm")</f>
        <v>Oct</v>
      </c>
      <c r="G2099" s="5" t="s">
        <v>11</v>
      </c>
      <c r="H2099" s="5" t="s">
        <v>12</v>
      </c>
      <c r="I2099" s="5" t="s">
        <v>8</v>
      </c>
      <c r="J2099" s="5" t="s">
        <v>3</v>
      </c>
      <c r="K2099" s="5" t="s">
        <v>4</v>
      </c>
      <c r="L2099" s="5" t="s">
        <v>26</v>
      </c>
      <c r="M2099" s="6">
        <v>15</v>
      </c>
      <c r="N2099" s="7">
        <v>40</v>
      </c>
      <c r="O2099" s="8">
        <v>0.1</v>
      </c>
      <c r="P2099" s="7">
        <v>16.420000000000002</v>
      </c>
      <c r="Q2099" s="7">
        <f t="shared" si="128"/>
        <v>540</v>
      </c>
      <c r="R2099" s="7">
        <f t="shared" si="129"/>
        <v>246.3</v>
      </c>
      <c r="S2099" s="7">
        <f t="shared" si="130"/>
        <v>293.7</v>
      </c>
      <c r="T2099" s="9">
        <f t="shared" si="131"/>
        <v>0.54388888888888887</v>
      </c>
      <c r="U2099" s="10">
        <f>YEAR(SalesDataTable[[#This Row],[Order Date]])</f>
        <v>2026</v>
      </c>
      <c r="V2099" s="9" t="str">
        <f>"Q"&amp;ROUNDUP(MONTH(SalesDataTable[[#This Row],[Order Date]])/3,0)</f>
        <v>Q4</v>
      </c>
      <c r="W2099" s="6">
        <f>MONTH(SalesDataTable[[#This Row],[Order Date]])</f>
        <v>10</v>
      </c>
      <c r="X2099" s="9" t="str">
        <f>TEXT(SalesDataTable[[#This Row],[Order Date]],"mmm")</f>
        <v>Oct</v>
      </c>
    </row>
    <row r="2100" spans="1:24" ht="15.5">
      <c r="A2100" s="3">
        <v>4479</v>
      </c>
      <c r="B2100" s="4">
        <v>46308</v>
      </c>
      <c r="C2100" s="12">
        <f>YEAR(SalesDataTable[[#This Row],[Order Date]])</f>
        <v>2026</v>
      </c>
      <c r="D2100" s="15" t="str">
        <f>"Q"&amp;ROUNDUP(MONTH(SalesDataTable[[#This Row],[Order Date]])/3,0)</f>
        <v>Q4</v>
      </c>
      <c r="E2100" s="12">
        <f>MONTH(SalesDataTable[[#This Row],[Order Date]])</f>
        <v>10</v>
      </c>
      <c r="F2100" s="12" t="str">
        <f>TEXT(SalesDataTable[[#This Row],[Order Date]], "mmm")</f>
        <v>Oct</v>
      </c>
      <c r="G2100" s="5" t="s">
        <v>20</v>
      </c>
      <c r="H2100" s="5" t="s">
        <v>31</v>
      </c>
      <c r="I2100" s="5" t="s">
        <v>19</v>
      </c>
      <c r="J2100" s="5" t="s">
        <v>3</v>
      </c>
      <c r="K2100" s="5" t="s">
        <v>9</v>
      </c>
      <c r="L2100" s="5" t="s">
        <v>37</v>
      </c>
      <c r="M2100" s="6">
        <v>1</v>
      </c>
      <c r="N2100" s="7">
        <v>151.68</v>
      </c>
      <c r="O2100" s="8">
        <v>0.05</v>
      </c>
      <c r="P2100" s="7">
        <v>78.98</v>
      </c>
      <c r="Q2100" s="7">
        <f t="shared" si="128"/>
        <v>144.096</v>
      </c>
      <c r="R2100" s="7">
        <f t="shared" si="129"/>
        <v>78.98</v>
      </c>
      <c r="S2100" s="7">
        <f t="shared" si="130"/>
        <v>65.116</v>
      </c>
      <c r="T2100" s="9">
        <f t="shared" si="131"/>
        <v>0.45189318232289583</v>
      </c>
      <c r="U2100" s="10">
        <f>YEAR(SalesDataTable[[#This Row],[Order Date]])</f>
        <v>2026</v>
      </c>
      <c r="V2100" s="9" t="str">
        <f>"Q"&amp;ROUNDUP(MONTH(SalesDataTable[[#This Row],[Order Date]])/3,0)</f>
        <v>Q4</v>
      </c>
      <c r="W2100" s="6">
        <f>MONTH(SalesDataTable[[#This Row],[Order Date]])</f>
        <v>10</v>
      </c>
      <c r="X2100" s="9" t="str">
        <f>TEXT(SalesDataTable[[#This Row],[Order Date]],"mmm")</f>
        <v>Oct</v>
      </c>
    </row>
    <row r="2101" spans="1:24" ht="15.5">
      <c r="A2101" s="3">
        <v>4574</v>
      </c>
      <c r="B2101" s="4">
        <v>46308</v>
      </c>
      <c r="C2101" s="12">
        <f>YEAR(SalesDataTable[[#This Row],[Order Date]])</f>
        <v>2026</v>
      </c>
      <c r="D2101" s="15" t="str">
        <f>"Q"&amp;ROUNDUP(MONTH(SalesDataTable[[#This Row],[Order Date]])/3,0)</f>
        <v>Q4</v>
      </c>
      <c r="E2101" s="12">
        <f>MONTH(SalesDataTable[[#This Row],[Order Date]])</f>
        <v>10</v>
      </c>
      <c r="F2101" s="12" t="str">
        <f>TEXT(SalesDataTable[[#This Row],[Order Date]], "mmm")</f>
        <v>Oct</v>
      </c>
      <c r="G2101" s="5" t="s">
        <v>6</v>
      </c>
      <c r="H2101" s="5" t="s">
        <v>49</v>
      </c>
      <c r="I2101" s="5" t="s">
        <v>2</v>
      </c>
      <c r="J2101" s="5" t="s">
        <v>16</v>
      </c>
      <c r="K2101" s="5" t="s">
        <v>34</v>
      </c>
      <c r="L2101" s="5" t="s">
        <v>42</v>
      </c>
      <c r="M2101" s="6">
        <v>1</v>
      </c>
      <c r="N2101" s="7">
        <v>36.53</v>
      </c>
      <c r="O2101" s="8">
        <v>0</v>
      </c>
      <c r="P2101" s="7">
        <v>14.01</v>
      </c>
      <c r="Q2101" s="7">
        <f t="shared" si="128"/>
        <v>36.53</v>
      </c>
      <c r="R2101" s="7">
        <f t="shared" si="129"/>
        <v>14.01</v>
      </c>
      <c r="S2101" s="7">
        <f t="shared" si="130"/>
        <v>22.520000000000003</v>
      </c>
      <c r="T2101" s="9">
        <f t="shared" si="131"/>
        <v>0.61647960580344929</v>
      </c>
      <c r="U2101" s="10">
        <f>YEAR(SalesDataTable[[#This Row],[Order Date]])</f>
        <v>2026</v>
      </c>
      <c r="V2101" s="9" t="str">
        <f>"Q"&amp;ROUNDUP(MONTH(SalesDataTable[[#This Row],[Order Date]])/3,0)</f>
        <v>Q4</v>
      </c>
      <c r="W2101" s="6">
        <f>MONTH(SalesDataTable[[#This Row],[Order Date]])</f>
        <v>10</v>
      </c>
      <c r="X2101" s="9" t="str">
        <f>TEXT(SalesDataTable[[#This Row],[Order Date]],"mmm")</f>
        <v>Oct</v>
      </c>
    </row>
    <row r="2102" spans="1:24" ht="15.5">
      <c r="A2102" s="3">
        <v>4815</v>
      </c>
      <c r="B2102" s="4">
        <v>46308</v>
      </c>
      <c r="C2102" s="12">
        <f>YEAR(SalesDataTable[[#This Row],[Order Date]])</f>
        <v>2026</v>
      </c>
      <c r="D2102" s="15" t="str">
        <f>"Q"&amp;ROUNDUP(MONTH(SalesDataTable[[#This Row],[Order Date]])/3,0)</f>
        <v>Q4</v>
      </c>
      <c r="E2102" s="12">
        <f>MONTH(SalesDataTable[[#This Row],[Order Date]])</f>
        <v>10</v>
      </c>
      <c r="F2102" s="12" t="str">
        <f>TEXT(SalesDataTable[[#This Row],[Order Date]], "mmm")</f>
        <v>Oct</v>
      </c>
      <c r="G2102" s="5" t="s">
        <v>0</v>
      </c>
      <c r="H2102" s="5" t="s">
        <v>1</v>
      </c>
      <c r="I2102" s="5" t="s">
        <v>19</v>
      </c>
      <c r="J2102" s="5" t="s">
        <v>16</v>
      </c>
      <c r="K2102" s="5" t="s">
        <v>4</v>
      </c>
      <c r="L2102" s="5" t="s">
        <v>26</v>
      </c>
      <c r="M2102" s="6">
        <v>1</v>
      </c>
      <c r="N2102" s="7">
        <v>39.89</v>
      </c>
      <c r="O2102" s="8">
        <v>0.05</v>
      </c>
      <c r="P2102" s="7">
        <v>16.91</v>
      </c>
      <c r="Q2102" s="7">
        <f t="shared" si="128"/>
        <v>37.895499999999998</v>
      </c>
      <c r="R2102" s="7">
        <f t="shared" si="129"/>
        <v>16.91</v>
      </c>
      <c r="S2102" s="7">
        <f t="shared" si="130"/>
        <v>20.985499999999998</v>
      </c>
      <c r="T2102" s="9">
        <f t="shared" si="131"/>
        <v>0.55377287540737019</v>
      </c>
      <c r="U2102" s="10">
        <f>YEAR(SalesDataTable[[#This Row],[Order Date]])</f>
        <v>2026</v>
      </c>
      <c r="V2102" s="9" t="str">
        <f>"Q"&amp;ROUNDUP(MONTH(SalesDataTable[[#This Row],[Order Date]])/3,0)</f>
        <v>Q4</v>
      </c>
      <c r="W2102" s="6">
        <f>MONTH(SalesDataTable[[#This Row],[Order Date]])</f>
        <v>10</v>
      </c>
      <c r="X2102" s="9" t="str">
        <f>TEXT(SalesDataTable[[#This Row],[Order Date]],"mmm")</f>
        <v>Oct</v>
      </c>
    </row>
    <row r="2103" spans="1:24" ht="15.5">
      <c r="A2103" s="3">
        <v>5027</v>
      </c>
      <c r="B2103" s="4">
        <v>46308</v>
      </c>
      <c r="C2103" s="12">
        <f>YEAR(SalesDataTable[[#This Row],[Order Date]])</f>
        <v>2026</v>
      </c>
      <c r="D2103" s="15" t="str">
        <f>"Q"&amp;ROUNDUP(MONTH(SalesDataTable[[#This Row],[Order Date]])/3,0)</f>
        <v>Q4</v>
      </c>
      <c r="E2103" s="12">
        <f>MONTH(SalesDataTable[[#This Row],[Order Date]])</f>
        <v>10</v>
      </c>
      <c r="F2103" s="12" t="str">
        <f>TEXT(SalesDataTable[[#This Row],[Order Date]], "mmm")</f>
        <v>Oct</v>
      </c>
      <c r="G2103" s="5" t="s">
        <v>11</v>
      </c>
      <c r="H2103" s="5" t="s">
        <v>39</v>
      </c>
      <c r="I2103" s="5" t="s">
        <v>2</v>
      </c>
      <c r="J2103" s="5" t="s">
        <v>13</v>
      </c>
      <c r="K2103" s="5" t="s">
        <v>9</v>
      </c>
      <c r="L2103" s="5" t="s">
        <v>37</v>
      </c>
      <c r="M2103" s="6">
        <v>1</v>
      </c>
      <c r="N2103" s="7">
        <v>154.53</v>
      </c>
      <c r="O2103" s="8">
        <v>0</v>
      </c>
      <c r="P2103" s="7">
        <v>77.930000000000007</v>
      </c>
      <c r="Q2103" s="7">
        <f t="shared" si="128"/>
        <v>154.53</v>
      </c>
      <c r="R2103" s="7">
        <f t="shared" si="129"/>
        <v>77.930000000000007</v>
      </c>
      <c r="S2103" s="7">
        <f t="shared" si="130"/>
        <v>76.599999999999994</v>
      </c>
      <c r="T2103" s="9">
        <f t="shared" si="131"/>
        <v>0.49569662848637802</v>
      </c>
      <c r="U2103" s="10">
        <f>YEAR(SalesDataTable[[#This Row],[Order Date]])</f>
        <v>2026</v>
      </c>
      <c r="V2103" s="9" t="str">
        <f>"Q"&amp;ROUNDUP(MONTH(SalesDataTable[[#This Row],[Order Date]])/3,0)</f>
        <v>Q4</v>
      </c>
      <c r="W2103" s="6">
        <f>MONTH(SalesDataTable[[#This Row],[Order Date]])</f>
        <v>10</v>
      </c>
      <c r="X2103" s="9" t="str">
        <f>TEXT(SalesDataTable[[#This Row],[Order Date]],"mmm")</f>
        <v>Oct</v>
      </c>
    </row>
    <row r="2104" spans="1:24" ht="15.5">
      <c r="A2104" s="3">
        <v>1794</v>
      </c>
      <c r="B2104" s="4">
        <v>46309</v>
      </c>
      <c r="C2104" s="12">
        <f>YEAR(SalesDataTable[[#This Row],[Order Date]])</f>
        <v>2026</v>
      </c>
      <c r="D2104" s="15" t="str">
        <f>"Q"&amp;ROUNDUP(MONTH(SalesDataTable[[#This Row],[Order Date]])/3,0)</f>
        <v>Q4</v>
      </c>
      <c r="E2104" s="12">
        <f>MONTH(SalesDataTable[[#This Row],[Order Date]])</f>
        <v>10</v>
      </c>
      <c r="F2104" s="12" t="str">
        <f>TEXT(SalesDataTable[[#This Row],[Order Date]], "mmm")</f>
        <v>Oct</v>
      </c>
      <c r="G2104" s="5" t="s">
        <v>20</v>
      </c>
      <c r="H2104" s="5" t="s">
        <v>33</v>
      </c>
      <c r="I2104" s="5" t="s">
        <v>28</v>
      </c>
      <c r="J2104" s="5" t="s">
        <v>16</v>
      </c>
      <c r="K2104" s="5" t="s">
        <v>4</v>
      </c>
      <c r="L2104" s="5" t="s">
        <v>22</v>
      </c>
      <c r="M2104" s="6">
        <v>2</v>
      </c>
      <c r="N2104" s="7">
        <v>50.64</v>
      </c>
      <c r="O2104" s="8">
        <v>0.05</v>
      </c>
      <c r="P2104" s="7">
        <v>22.28</v>
      </c>
      <c r="Q2104" s="7">
        <f t="shared" si="128"/>
        <v>96.215999999999994</v>
      </c>
      <c r="R2104" s="7">
        <f t="shared" si="129"/>
        <v>44.56</v>
      </c>
      <c r="S2104" s="7">
        <f t="shared" si="130"/>
        <v>51.655999999999992</v>
      </c>
      <c r="T2104" s="9">
        <f t="shared" si="131"/>
        <v>0.53687536376486233</v>
      </c>
      <c r="U2104" s="10">
        <f>YEAR(SalesDataTable[[#This Row],[Order Date]])</f>
        <v>2026</v>
      </c>
      <c r="V2104" s="9" t="str">
        <f>"Q"&amp;ROUNDUP(MONTH(SalesDataTable[[#This Row],[Order Date]])/3,0)</f>
        <v>Q4</v>
      </c>
      <c r="W2104" s="6">
        <f>MONTH(SalesDataTable[[#This Row],[Order Date]])</f>
        <v>10</v>
      </c>
      <c r="X2104" s="9" t="str">
        <f>TEXT(SalesDataTable[[#This Row],[Order Date]],"mmm")</f>
        <v>Oct</v>
      </c>
    </row>
    <row r="2105" spans="1:24" ht="15.5">
      <c r="A2105" s="3">
        <v>1867</v>
      </c>
      <c r="B2105" s="4">
        <v>46309</v>
      </c>
      <c r="C2105" s="12">
        <f>YEAR(SalesDataTable[[#This Row],[Order Date]])</f>
        <v>2026</v>
      </c>
      <c r="D2105" s="15" t="str">
        <f>"Q"&amp;ROUNDUP(MONTH(SalesDataTable[[#This Row],[Order Date]])/3,0)</f>
        <v>Q4</v>
      </c>
      <c r="E2105" s="12">
        <f>MONTH(SalesDataTable[[#This Row],[Order Date]])</f>
        <v>10</v>
      </c>
      <c r="F2105" s="12" t="str">
        <f>TEXT(SalesDataTable[[#This Row],[Order Date]], "mmm")</f>
        <v>Oct</v>
      </c>
      <c r="G2105" s="5" t="s">
        <v>0</v>
      </c>
      <c r="H2105" s="5" t="s">
        <v>1</v>
      </c>
      <c r="I2105" s="5" t="s">
        <v>2</v>
      </c>
      <c r="J2105" s="5" t="s">
        <v>13</v>
      </c>
      <c r="K2105" s="5" t="s">
        <v>34</v>
      </c>
      <c r="L2105" s="5" t="s">
        <v>35</v>
      </c>
      <c r="M2105" s="6">
        <v>3</v>
      </c>
      <c r="N2105" s="7">
        <v>40.880000000000003</v>
      </c>
      <c r="O2105" s="8">
        <v>0.05</v>
      </c>
      <c r="P2105" s="7">
        <v>14.59</v>
      </c>
      <c r="Q2105" s="7">
        <f t="shared" si="128"/>
        <v>116.50800000000001</v>
      </c>
      <c r="R2105" s="7">
        <f t="shared" si="129"/>
        <v>43.769999999999996</v>
      </c>
      <c r="S2105" s="7">
        <f t="shared" si="130"/>
        <v>72.738000000000014</v>
      </c>
      <c r="T2105" s="9">
        <f t="shared" si="131"/>
        <v>0.62431764342362761</v>
      </c>
      <c r="U2105" s="10">
        <f>YEAR(SalesDataTable[[#This Row],[Order Date]])</f>
        <v>2026</v>
      </c>
      <c r="V2105" s="9" t="str">
        <f>"Q"&amp;ROUNDUP(MONTH(SalesDataTable[[#This Row],[Order Date]])/3,0)</f>
        <v>Q4</v>
      </c>
      <c r="W2105" s="6">
        <f>MONTH(SalesDataTable[[#This Row],[Order Date]])</f>
        <v>10</v>
      </c>
      <c r="X2105" s="9" t="str">
        <f>TEXT(SalesDataTable[[#This Row],[Order Date]],"mmm")</f>
        <v>Oct</v>
      </c>
    </row>
    <row r="2106" spans="1:24" ht="15.5">
      <c r="A2106" s="3">
        <v>2088</v>
      </c>
      <c r="B2106" s="4">
        <v>46309</v>
      </c>
      <c r="C2106" s="12">
        <f>YEAR(SalesDataTable[[#This Row],[Order Date]])</f>
        <v>2026</v>
      </c>
      <c r="D2106" s="15" t="str">
        <f>"Q"&amp;ROUNDUP(MONTH(SalesDataTable[[#This Row],[Order Date]])/3,0)</f>
        <v>Q4</v>
      </c>
      <c r="E2106" s="12">
        <f>MONTH(SalesDataTable[[#This Row],[Order Date]])</f>
        <v>10</v>
      </c>
      <c r="F2106" s="12" t="str">
        <f>TEXT(SalesDataTable[[#This Row],[Order Date]], "mmm")</f>
        <v>Oct</v>
      </c>
      <c r="G2106" s="5" t="s">
        <v>20</v>
      </c>
      <c r="H2106" s="5" t="s">
        <v>21</v>
      </c>
      <c r="I2106" s="5" t="s">
        <v>19</v>
      </c>
      <c r="J2106" s="5" t="s">
        <v>3</v>
      </c>
      <c r="K2106" s="5" t="s">
        <v>9</v>
      </c>
      <c r="L2106" s="5" t="s">
        <v>17</v>
      </c>
      <c r="M2106" s="6">
        <v>1</v>
      </c>
      <c r="N2106" s="7">
        <v>141.77000000000001</v>
      </c>
      <c r="O2106" s="8">
        <v>0</v>
      </c>
      <c r="P2106" s="7">
        <v>78.48</v>
      </c>
      <c r="Q2106" s="7">
        <f t="shared" si="128"/>
        <v>141.77000000000001</v>
      </c>
      <c r="R2106" s="7">
        <f t="shared" si="129"/>
        <v>78.48</v>
      </c>
      <c r="S2106" s="7">
        <f t="shared" si="130"/>
        <v>63.290000000000006</v>
      </c>
      <c r="T2106" s="9">
        <f t="shared" si="131"/>
        <v>0.44642731184312623</v>
      </c>
      <c r="U2106" s="10">
        <f>YEAR(SalesDataTable[[#This Row],[Order Date]])</f>
        <v>2026</v>
      </c>
      <c r="V2106" s="9" t="str">
        <f>"Q"&amp;ROUNDUP(MONTH(SalesDataTable[[#This Row],[Order Date]])/3,0)</f>
        <v>Q4</v>
      </c>
      <c r="W2106" s="6">
        <f>MONTH(SalesDataTable[[#This Row],[Order Date]])</f>
        <v>10</v>
      </c>
      <c r="X2106" s="9" t="str">
        <f>TEXT(SalesDataTable[[#This Row],[Order Date]],"mmm")</f>
        <v>Oct</v>
      </c>
    </row>
    <row r="2107" spans="1:24" ht="15.5">
      <c r="A2107" s="3">
        <v>2270</v>
      </c>
      <c r="B2107" s="4">
        <v>46309</v>
      </c>
      <c r="C2107" s="12">
        <f>YEAR(SalesDataTable[[#This Row],[Order Date]])</f>
        <v>2026</v>
      </c>
      <c r="D2107" s="15" t="str">
        <f>"Q"&amp;ROUNDUP(MONTH(SalesDataTable[[#This Row],[Order Date]])/3,0)</f>
        <v>Q4</v>
      </c>
      <c r="E2107" s="12">
        <f>MONTH(SalesDataTable[[#This Row],[Order Date]])</f>
        <v>10</v>
      </c>
      <c r="F2107" s="12" t="str">
        <f>TEXT(SalesDataTable[[#This Row],[Order Date]], "mmm")</f>
        <v>Oct</v>
      </c>
      <c r="G2107" s="5" t="s">
        <v>20</v>
      </c>
      <c r="H2107" s="5" t="s">
        <v>31</v>
      </c>
      <c r="I2107" s="5" t="s">
        <v>2</v>
      </c>
      <c r="J2107" s="5" t="s">
        <v>13</v>
      </c>
      <c r="K2107" s="5" t="s">
        <v>23</v>
      </c>
      <c r="L2107" s="5" t="s">
        <v>29</v>
      </c>
      <c r="M2107" s="6">
        <v>3</v>
      </c>
      <c r="N2107" s="7">
        <v>199.99</v>
      </c>
      <c r="O2107" s="8">
        <v>0.15</v>
      </c>
      <c r="P2107" s="7">
        <v>101.86</v>
      </c>
      <c r="Q2107" s="7">
        <f t="shared" si="128"/>
        <v>509.97450000000003</v>
      </c>
      <c r="R2107" s="7">
        <f t="shared" si="129"/>
        <v>305.58</v>
      </c>
      <c r="S2107" s="7">
        <f t="shared" si="130"/>
        <v>204.39450000000005</v>
      </c>
      <c r="T2107" s="9">
        <f t="shared" si="131"/>
        <v>0.40079356909021929</v>
      </c>
      <c r="U2107" s="10">
        <f>YEAR(SalesDataTable[[#This Row],[Order Date]])</f>
        <v>2026</v>
      </c>
      <c r="V2107" s="9" t="str">
        <f>"Q"&amp;ROUNDUP(MONTH(SalesDataTable[[#This Row],[Order Date]])/3,0)</f>
        <v>Q4</v>
      </c>
      <c r="W2107" s="6">
        <f>MONTH(SalesDataTable[[#This Row],[Order Date]])</f>
        <v>10</v>
      </c>
      <c r="X2107" s="9" t="str">
        <f>TEXT(SalesDataTable[[#This Row],[Order Date]],"mmm")</f>
        <v>Oct</v>
      </c>
    </row>
    <row r="2108" spans="1:24" ht="15.5">
      <c r="A2108" s="3">
        <v>3789</v>
      </c>
      <c r="B2108" s="4">
        <v>46309</v>
      </c>
      <c r="C2108" s="12">
        <f>YEAR(SalesDataTable[[#This Row],[Order Date]])</f>
        <v>2026</v>
      </c>
      <c r="D2108" s="15" t="str">
        <f>"Q"&amp;ROUNDUP(MONTH(SalesDataTable[[#This Row],[Order Date]])/3,0)</f>
        <v>Q4</v>
      </c>
      <c r="E2108" s="12">
        <f>MONTH(SalesDataTable[[#This Row],[Order Date]])</f>
        <v>10</v>
      </c>
      <c r="F2108" s="12" t="str">
        <f>TEXT(SalesDataTable[[#This Row],[Order Date]], "mmm")</f>
        <v>Oct</v>
      </c>
      <c r="G2108" s="5" t="s">
        <v>20</v>
      </c>
      <c r="H2108" s="5" t="s">
        <v>21</v>
      </c>
      <c r="I2108" s="5" t="s">
        <v>28</v>
      </c>
      <c r="J2108" s="5" t="s">
        <v>13</v>
      </c>
      <c r="K2108" s="5" t="s">
        <v>4</v>
      </c>
      <c r="L2108" s="5" t="s">
        <v>22</v>
      </c>
      <c r="M2108" s="6">
        <v>2</v>
      </c>
      <c r="N2108" s="7">
        <v>50.56</v>
      </c>
      <c r="O2108" s="8">
        <v>0</v>
      </c>
      <c r="P2108" s="7">
        <v>23.04</v>
      </c>
      <c r="Q2108" s="7">
        <f t="shared" si="128"/>
        <v>101.12</v>
      </c>
      <c r="R2108" s="7">
        <f t="shared" si="129"/>
        <v>46.08</v>
      </c>
      <c r="S2108" s="7">
        <f t="shared" si="130"/>
        <v>55.040000000000006</v>
      </c>
      <c r="T2108" s="9">
        <f t="shared" si="131"/>
        <v>0.54430379746835444</v>
      </c>
      <c r="U2108" s="10">
        <f>YEAR(SalesDataTable[[#This Row],[Order Date]])</f>
        <v>2026</v>
      </c>
      <c r="V2108" s="9" t="str">
        <f>"Q"&amp;ROUNDUP(MONTH(SalesDataTable[[#This Row],[Order Date]])/3,0)</f>
        <v>Q4</v>
      </c>
      <c r="W2108" s="6">
        <f>MONTH(SalesDataTable[[#This Row],[Order Date]])</f>
        <v>10</v>
      </c>
      <c r="X2108" s="9" t="str">
        <f>TEXT(SalesDataTable[[#This Row],[Order Date]],"mmm")</f>
        <v>Oct</v>
      </c>
    </row>
    <row r="2109" spans="1:24" ht="15.5">
      <c r="A2109" s="3">
        <v>4323</v>
      </c>
      <c r="B2109" s="4">
        <v>46309</v>
      </c>
      <c r="C2109" s="12">
        <f>YEAR(SalesDataTable[[#This Row],[Order Date]])</f>
        <v>2026</v>
      </c>
      <c r="D2109" s="15" t="str">
        <f>"Q"&amp;ROUNDUP(MONTH(SalesDataTable[[#This Row],[Order Date]])/3,0)</f>
        <v>Q4</v>
      </c>
      <c r="E2109" s="12">
        <f>MONTH(SalesDataTable[[#This Row],[Order Date]])</f>
        <v>10</v>
      </c>
      <c r="F2109" s="12" t="str">
        <f>TEXT(SalesDataTable[[#This Row],[Order Date]], "mmm")</f>
        <v>Oct</v>
      </c>
      <c r="G2109" s="5" t="s">
        <v>20</v>
      </c>
      <c r="H2109" s="5" t="s">
        <v>31</v>
      </c>
      <c r="I2109" s="5" t="s">
        <v>2</v>
      </c>
      <c r="J2109" s="5" t="s">
        <v>13</v>
      </c>
      <c r="K2109" s="5" t="s">
        <v>14</v>
      </c>
      <c r="L2109" s="5" t="s">
        <v>32</v>
      </c>
      <c r="M2109" s="6">
        <v>1</v>
      </c>
      <c r="N2109" s="7">
        <v>47.38</v>
      </c>
      <c r="O2109" s="8">
        <v>0</v>
      </c>
      <c r="P2109" s="7">
        <v>17.86</v>
      </c>
      <c r="Q2109" s="7">
        <f t="shared" si="128"/>
        <v>47.38</v>
      </c>
      <c r="R2109" s="7">
        <f t="shared" si="129"/>
        <v>17.86</v>
      </c>
      <c r="S2109" s="7">
        <f t="shared" si="130"/>
        <v>29.520000000000003</v>
      </c>
      <c r="T2109" s="9">
        <f t="shared" si="131"/>
        <v>0.62304769945124527</v>
      </c>
      <c r="U2109" s="10">
        <f>YEAR(SalesDataTable[[#This Row],[Order Date]])</f>
        <v>2026</v>
      </c>
      <c r="V2109" s="9" t="str">
        <f>"Q"&amp;ROUNDUP(MONTH(SalesDataTable[[#This Row],[Order Date]])/3,0)</f>
        <v>Q4</v>
      </c>
      <c r="W2109" s="6">
        <f>MONTH(SalesDataTable[[#This Row],[Order Date]])</f>
        <v>10</v>
      </c>
      <c r="X2109" s="9" t="str">
        <f>TEXT(SalesDataTable[[#This Row],[Order Date]],"mmm")</f>
        <v>Oct</v>
      </c>
    </row>
    <row r="2110" spans="1:24" ht="15.5">
      <c r="A2110" s="3">
        <v>276</v>
      </c>
      <c r="B2110" s="4">
        <v>46310</v>
      </c>
      <c r="C2110" s="12">
        <f>YEAR(SalesDataTable[[#This Row],[Order Date]])</f>
        <v>2026</v>
      </c>
      <c r="D2110" s="15" t="str">
        <f>"Q"&amp;ROUNDUP(MONTH(SalesDataTable[[#This Row],[Order Date]])/3,0)</f>
        <v>Q4</v>
      </c>
      <c r="E2110" s="12">
        <f>MONTH(SalesDataTable[[#This Row],[Order Date]])</f>
        <v>10</v>
      </c>
      <c r="F2110" s="12" t="str">
        <f>TEXT(SalesDataTable[[#This Row],[Order Date]], "mmm")</f>
        <v>Oct</v>
      </c>
      <c r="G2110" s="5" t="s">
        <v>11</v>
      </c>
      <c r="H2110" s="5" t="s">
        <v>12</v>
      </c>
      <c r="I2110" s="5" t="s">
        <v>2</v>
      </c>
      <c r="J2110" s="5" t="s">
        <v>16</v>
      </c>
      <c r="K2110" s="5" t="s">
        <v>9</v>
      </c>
      <c r="L2110" s="5" t="s">
        <v>10</v>
      </c>
      <c r="M2110" s="6">
        <v>1</v>
      </c>
      <c r="N2110" s="7">
        <v>92.74</v>
      </c>
      <c r="O2110" s="8">
        <v>0.15</v>
      </c>
      <c r="P2110" s="7">
        <v>44.52</v>
      </c>
      <c r="Q2110" s="7">
        <f t="shared" si="128"/>
        <v>78.828999999999994</v>
      </c>
      <c r="R2110" s="7">
        <f t="shared" si="129"/>
        <v>44.52</v>
      </c>
      <c r="S2110" s="7">
        <f t="shared" si="130"/>
        <v>34.30899999999999</v>
      </c>
      <c r="T2110" s="9">
        <f t="shared" si="131"/>
        <v>0.43523322635070844</v>
      </c>
      <c r="U2110" s="10">
        <f>YEAR(SalesDataTable[[#This Row],[Order Date]])</f>
        <v>2026</v>
      </c>
      <c r="V2110" s="9" t="str">
        <f>"Q"&amp;ROUNDUP(MONTH(SalesDataTable[[#This Row],[Order Date]])/3,0)</f>
        <v>Q4</v>
      </c>
      <c r="W2110" s="6">
        <f>MONTH(SalesDataTable[[#This Row],[Order Date]])</f>
        <v>10</v>
      </c>
      <c r="X2110" s="9" t="str">
        <f>TEXT(SalesDataTable[[#This Row],[Order Date]],"mmm")</f>
        <v>Oct</v>
      </c>
    </row>
    <row r="2111" spans="1:24" ht="15.5">
      <c r="A2111" s="3">
        <v>791</v>
      </c>
      <c r="B2111" s="4">
        <v>46310</v>
      </c>
      <c r="C2111" s="12">
        <f>YEAR(SalesDataTable[[#This Row],[Order Date]])</f>
        <v>2026</v>
      </c>
      <c r="D2111" s="15" t="str">
        <f>"Q"&amp;ROUNDUP(MONTH(SalesDataTable[[#This Row],[Order Date]])/3,0)</f>
        <v>Q4</v>
      </c>
      <c r="E2111" s="12">
        <f>MONTH(SalesDataTable[[#This Row],[Order Date]])</f>
        <v>10</v>
      </c>
      <c r="F2111" s="12" t="str">
        <f>TEXT(SalesDataTable[[#This Row],[Order Date]], "mmm")</f>
        <v>Oct</v>
      </c>
      <c r="G2111" s="5" t="s">
        <v>20</v>
      </c>
      <c r="H2111" s="5" t="s">
        <v>47</v>
      </c>
      <c r="I2111" s="5" t="s">
        <v>19</v>
      </c>
      <c r="J2111" s="5" t="s">
        <v>3</v>
      </c>
      <c r="K2111" s="5" t="s">
        <v>4</v>
      </c>
      <c r="L2111" s="5" t="s">
        <v>22</v>
      </c>
      <c r="M2111" s="6">
        <v>3</v>
      </c>
      <c r="N2111" s="7">
        <v>51.57</v>
      </c>
      <c r="O2111" s="8">
        <v>0.1</v>
      </c>
      <c r="P2111" s="7">
        <v>21.82</v>
      </c>
      <c r="Q2111" s="7">
        <f t="shared" si="128"/>
        <v>139.239</v>
      </c>
      <c r="R2111" s="7">
        <f t="shared" si="129"/>
        <v>65.460000000000008</v>
      </c>
      <c r="S2111" s="7">
        <f t="shared" si="130"/>
        <v>73.778999999999996</v>
      </c>
      <c r="T2111" s="9">
        <f t="shared" si="131"/>
        <v>0.52987309589985565</v>
      </c>
      <c r="U2111" s="10">
        <f>YEAR(SalesDataTable[[#This Row],[Order Date]])</f>
        <v>2026</v>
      </c>
      <c r="V2111" s="9" t="str">
        <f>"Q"&amp;ROUNDUP(MONTH(SalesDataTable[[#This Row],[Order Date]])/3,0)</f>
        <v>Q4</v>
      </c>
      <c r="W2111" s="6">
        <f>MONTH(SalesDataTable[[#This Row],[Order Date]])</f>
        <v>10</v>
      </c>
      <c r="X2111" s="9" t="str">
        <f>TEXT(SalesDataTable[[#This Row],[Order Date]],"mmm")</f>
        <v>Oct</v>
      </c>
    </row>
    <row r="2112" spans="1:24" ht="15.5">
      <c r="A2112" s="3">
        <v>1033</v>
      </c>
      <c r="B2112" s="4">
        <v>46310</v>
      </c>
      <c r="C2112" s="12">
        <f>YEAR(SalesDataTable[[#This Row],[Order Date]])</f>
        <v>2026</v>
      </c>
      <c r="D2112" s="15" t="str">
        <f>"Q"&amp;ROUNDUP(MONTH(SalesDataTable[[#This Row],[Order Date]])/3,0)</f>
        <v>Q4</v>
      </c>
      <c r="E2112" s="12">
        <f>MONTH(SalesDataTable[[#This Row],[Order Date]])</f>
        <v>10</v>
      </c>
      <c r="F2112" s="12" t="str">
        <f>TEXT(SalesDataTable[[#This Row],[Order Date]], "mmm")</f>
        <v>Oct</v>
      </c>
      <c r="G2112" s="5" t="s">
        <v>6</v>
      </c>
      <c r="H2112" s="5" t="s">
        <v>43</v>
      </c>
      <c r="I2112" s="5" t="s">
        <v>2</v>
      </c>
      <c r="J2112" s="5" t="s">
        <v>13</v>
      </c>
      <c r="K2112" s="5" t="s">
        <v>9</v>
      </c>
      <c r="L2112" s="5" t="s">
        <v>46</v>
      </c>
      <c r="M2112" s="6">
        <v>1</v>
      </c>
      <c r="N2112" s="7">
        <v>70.47</v>
      </c>
      <c r="O2112" s="8">
        <v>0.1</v>
      </c>
      <c r="P2112" s="7">
        <v>31.52</v>
      </c>
      <c r="Q2112" s="7">
        <f t="shared" si="128"/>
        <v>63.423000000000002</v>
      </c>
      <c r="R2112" s="7">
        <f t="shared" si="129"/>
        <v>31.52</v>
      </c>
      <c r="S2112" s="7">
        <f t="shared" si="130"/>
        <v>31.903000000000002</v>
      </c>
      <c r="T2112" s="9">
        <f t="shared" si="131"/>
        <v>0.50301940936253409</v>
      </c>
      <c r="U2112" s="10">
        <f>YEAR(SalesDataTable[[#This Row],[Order Date]])</f>
        <v>2026</v>
      </c>
      <c r="V2112" s="9" t="str">
        <f>"Q"&amp;ROUNDUP(MONTH(SalesDataTable[[#This Row],[Order Date]])/3,0)</f>
        <v>Q4</v>
      </c>
      <c r="W2112" s="6">
        <f>MONTH(SalesDataTable[[#This Row],[Order Date]])</f>
        <v>10</v>
      </c>
      <c r="X2112" s="9" t="str">
        <f>TEXT(SalesDataTable[[#This Row],[Order Date]],"mmm")</f>
        <v>Oct</v>
      </c>
    </row>
    <row r="2113" spans="1:24" ht="15.5">
      <c r="A2113" s="3">
        <v>1247</v>
      </c>
      <c r="B2113" s="4">
        <v>46310</v>
      </c>
      <c r="C2113" s="12">
        <f>YEAR(SalesDataTable[[#This Row],[Order Date]])</f>
        <v>2026</v>
      </c>
      <c r="D2113" s="15" t="str">
        <f>"Q"&amp;ROUNDUP(MONTH(SalesDataTable[[#This Row],[Order Date]])/3,0)</f>
        <v>Q4</v>
      </c>
      <c r="E2113" s="12">
        <f>MONTH(SalesDataTable[[#This Row],[Order Date]])</f>
        <v>10</v>
      </c>
      <c r="F2113" s="12" t="str">
        <f>TEXT(SalesDataTable[[#This Row],[Order Date]], "mmm")</f>
        <v>Oct</v>
      </c>
      <c r="G2113" s="5" t="s">
        <v>0</v>
      </c>
      <c r="H2113" s="5" t="s">
        <v>1</v>
      </c>
      <c r="I2113" s="5" t="s">
        <v>2</v>
      </c>
      <c r="J2113" s="5" t="s">
        <v>13</v>
      </c>
      <c r="K2113" s="5" t="s">
        <v>9</v>
      </c>
      <c r="L2113" s="5" t="s">
        <v>46</v>
      </c>
      <c r="M2113" s="6">
        <v>1</v>
      </c>
      <c r="N2113" s="7">
        <v>71.05</v>
      </c>
      <c r="O2113" s="8">
        <v>0</v>
      </c>
      <c r="P2113" s="7">
        <v>33.32</v>
      </c>
      <c r="Q2113" s="7">
        <f t="shared" si="128"/>
        <v>71.05</v>
      </c>
      <c r="R2113" s="7">
        <f t="shared" si="129"/>
        <v>33.32</v>
      </c>
      <c r="S2113" s="7">
        <f t="shared" si="130"/>
        <v>37.729999999999997</v>
      </c>
      <c r="T2113" s="9">
        <f t="shared" si="131"/>
        <v>0.53103448275862064</v>
      </c>
      <c r="U2113" s="10">
        <f>YEAR(SalesDataTable[[#This Row],[Order Date]])</f>
        <v>2026</v>
      </c>
      <c r="V2113" s="9" t="str">
        <f>"Q"&amp;ROUNDUP(MONTH(SalesDataTable[[#This Row],[Order Date]])/3,0)</f>
        <v>Q4</v>
      </c>
      <c r="W2113" s="6">
        <f>MONTH(SalesDataTable[[#This Row],[Order Date]])</f>
        <v>10</v>
      </c>
      <c r="X2113" s="9" t="str">
        <f>TEXT(SalesDataTable[[#This Row],[Order Date]],"mmm")</f>
        <v>Oct</v>
      </c>
    </row>
    <row r="2114" spans="1:24" ht="15.5">
      <c r="A2114" s="3">
        <v>1321</v>
      </c>
      <c r="B2114" s="4">
        <v>46310</v>
      </c>
      <c r="C2114" s="12">
        <f>YEAR(SalesDataTable[[#This Row],[Order Date]])</f>
        <v>2026</v>
      </c>
      <c r="D2114" s="15" t="str">
        <f>"Q"&amp;ROUNDUP(MONTH(SalesDataTable[[#This Row],[Order Date]])/3,0)</f>
        <v>Q4</v>
      </c>
      <c r="E2114" s="12">
        <f>MONTH(SalesDataTable[[#This Row],[Order Date]])</f>
        <v>10</v>
      </c>
      <c r="F2114" s="12" t="str">
        <f>TEXT(SalesDataTable[[#This Row],[Order Date]], "mmm")</f>
        <v>Oct</v>
      </c>
      <c r="G2114" s="5" t="s">
        <v>20</v>
      </c>
      <c r="H2114" s="5" t="s">
        <v>47</v>
      </c>
      <c r="I2114" s="5" t="s">
        <v>19</v>
      </c>
      <c r="J2114" s="5" t="s">
        <v>3</v>
      </c>
      <c r="K2114" s="5" t="s">
        <v>4</v>
      </c>
      <c r="L2114" s="5" t="s">
        <v>26</v>
      </c>
      <c r="M2114" s="6">
        <v>3</v>
      </c>
      <c r="N2114" s="7">
        <v>39.83</v>
      </c>
      <c r="O2114" s="8">
        <v>0.1</v>
      </c>
      <c r="P2114" s="7">
        <v>16.93</v>
      </c>
      <c r="Q2114" s="7">
        <f t="shared" ref="Q2114:Q2177" si="132">M2114*N2114*(1-O2114)</f>
        <v>107.541</v>
      </c>
      <c r="R2114" s="7">
        <f t="shared" ref="R2114:R2177" si="133">M2114*P2114</f>
        <v>50.79</v>
      </c>
      <c r="S2114" s="7">
        <f t="shared" ref="S2114:S2177" si="134">Q2114-R2114</f>
        <v>56.750999999999998</v>
      </c>
      <c r="T2114" s="9">
        <f t="shared" ref="T2114:T2177" si="135">IFERROR(S2114/Q2114,0)</f>
        <v>0.52771501101905316</v>
      </c>
      <c r="U2114" s="10">
        <f>YEAR(SalesDataTable[[#This Row],[Order Date]])</f>
        <v>2026</v>
      </c>
      <c r="V2114" s="9" t="str">
        <f>"Q"&amp;ROUNDUP(MONTH(SalesDataTable[[#This Row],[Order Date]])/3,0)</f>
        <v>Q4</v>
      </c>
      <c r="W2114" s="6">
        <f>MONTH(SalesDataTable[[#This Row],[Order Date]])</f>
        <v>10</v>
      </c>
      <c r="X2114" s="9" t="str">
        <f>TEXT(SalesDataTable[[#This Row],[Order Date]],"mmm")</f>
        <v>Oct</v>
      </c>
    </row>
    <row r="2115" spans="1:24" ht="15.5">
      <c r="A2115" s="3">
        <v>2048</v>
      </c>
      <c r="B2115" s="4">
        <v>46310</v>
      </c>
      <c r="C2115" s="12">
        <f>YEAR(SalesDataTable[[#This Row],[Order Date]])</f>
        <v>2026</v>
      </c>
      <c r="D2115" s="15" t="str">
        <f>"Q"&amp;ROUNDUP(MONTH(SalesDataTable[[#This Row],[Order Date]])/3,0)</f>
        <v>Q4</v>
      </c>
      <c r="E2115" s="12">
        <f>MONTH(SalesDataTable[[#This Row],[Order Date]])</f>
        <v>10</v>
      </c>
      <c r="F2115" s="12" t="str">
        <f>TEXT(SalesDataTable[[#This Row],[Order Date]], "mmm")</f>
        <v>Oct</v>
      </c>
      <c r="G2115" s="5" t="s">
        <v>20</v>
      </c>
      <c r="H2115" s="5" t="s">
        <v>31</v>
      </c>
      <c r="I2115" s="5" t="s">
        <v>2</v>
      </c>
      <c r="J2115" s="5" t="s">
        <v>13</v>
      </c>
      <c r="K2115" s="5" t="s">
        <v>34</v>
      </c>
      <c r="L2115" s="5" t="s">
        <v>45</v>
      </c>
      <c r="M2115" s="6">
        <v>3</v>
      </c>
      <c r="N2115" s="7">
        <v>49.5</v>
      </c>
      <c r="O2115" s="8">
        <v>0.05</v>
      </c>
      <c r="P2115" s="7">
        <v>22</v>
      </c>
      <c r="Q2115" s="7">
        <f t="shared" si="132"/>
        <v>141.07499999999999</v>
      </c>
      <c r="R2115" s="7">
        <f t="shared" si="133"/>
        <v>66</v>
      </c>
      <c r="S2115" s="7">
        <f t="shared" si="134"/>
        <v>75.074999999999989</v>
      </c>
      <c r="T2115" s="9">
        <f t="shared" si="135"/>
        <v>0.53216374269005839</v>
      </c>
      <c r="U2115" s="10">
        <f>YEAR(SalesDataTable[[#This Row],[Order Date]])</f>
        <v>2026</v>
      </c>
      <c r="V2115" s="9" t="str">
        <f>"Q"&amp;ROUNDUP(MONTH(SalesDataTable[[#This Row],[Order Date]])/3,0)</f>
        <v>Q4</v>
      </c>
      <c r="W2115" s="6">
        <f>MONTH(SalesDataTable[[#This Row],[Order Date]])</f>
        <v>10</v>
      </c>
      <c r="X2115" s="9" t="str">
        <f>TEXT(SalesDataTable[[#This Row],[Order Date]],"mmm")</f>
        <v>Oct</v>
      </c>
    </row>
    <row r="2116" spans="1:24" ht="15.5">
      <c r="A2116" s="3">
        <v>2082</v>
      </c>
      <c r="B2116" s="4">
        <v>46310</v>
      </c>
      <c r="C2116" s="12">
        <f>YEAR(SalesDataTable[[#This Row],[Order Date]])</f>
        <v>2026</v>
      </c>
      <c r="D2116" s="15" t="str">
        <f>"Q"&amp;ROUNDUP(MONTH(SalesDataTable[[#This Row],[Order Date]])/3,0)</f>
        <v>Q4</v>
      </c>
      <c r="E2116" s="12">
        <f>MONTH(SalesDataTable[[#This Row],[Order Date]])</f>
        <v>10</v>
      </c>
      <c r="F2116" s="12" t="str">
        <f>TEXT(SalesDataTable[[#This Row],[Order Date]], "mmm")</f>
        <v>Oct</v>
      </c>
      <c r="G2116" s="5" t="s">
        <v>6</v>
      </c>
      <c r="H2116" s="5" t="s">
        <v>27</v>
      </c>
      <c r="I2116" s="5" t="s">
        <v>28</v>
      </c>
      <c r="J2116" s="5" t="s">
        <v>13</v>
      </c>
      <c r="K2116" s="5" t="s">
        <v>9</v>
      </c>
      <c r="L2116" s="5" t="s">
        <v>10</v>
      </c>
      <c r="M2116" s="6">
        <v>1</v>
      </c>
      <c r="N2116" s="7">
        <v>91.99</v>
      </c>
      <c r="O2116" s="8">
        <v>0</v>
      </c>
      <c r="P2116" s="7">
        <v>44.86</v>
      </c>
      <c r="Q2116" s="7">
        <f t="shared" si="132"/>
        <v>91.99</v>
      </c>
      <c r="R2116" s="7">
        <f t="shared" si="133"/>
        <v>44.86</v>
      </c>
      <c r="S2116" s="7">
        <f t="shared" si="134"/>
        <v>47.129999999999995</v>
      </c>
      <c r="T2116" s="9">
        <f t="shared" si="135"/>
        <v>0.51233829764104788</v>
      </c>
      <c r="U2116" s="10">
        <f>YEAR(SalesDataTable[[#This Row],[Order Date]])</f>
        <v>2026</v>
      </c>
      <c r="V2116" s="9" t="str">
        <f>"Q"&amp;ROUNDUP(MONTH(SalesDataTable[[#This Row],[Order Date]])/3,0)</f>
        <v>Q4</v>
      </c>
      <c r="W2116" s="6">
        <f>MONTH(SalesDataTable[[#This Row],[Order Date]])</f>
        <v>10</v>
      </c>
      <c r="X2116" s="9" t="str">
        <f>TEXT(SalesDataTable[[#This Row],[Order Date]],"mmm")</f>
        <v>Oct</v>
      </c>
    </row>
    <row r="2117" spans="1:24" ht="15.5">
      <c r="A2117" s="3">
        <v>2177</v>
      </c>
      <c r="B2117" s="4">
        <v>46310</v>
      </c>
      <c r="C2117" s="12">
        <f>YEAR(SalesDataTable[[#This Row],[Order Date]])</f>
        <v>2026</v>
      </c>
      <c r="D2117" s="15" t="str">
        <f>"Q"&amp;ROUNDUP(MONTH(SalesDataTable[[#This Row],[Order Date]])/3,0)</f>
        <v>Q4</v>
      </c>
      <c r="E2117" s="12">
        <f>MONTH(SalesDataTable[[#This Row],[Order Date]])</f>
        <v>10</v>
      </c>
      <c r="F2117" s="12" t="str">
        <f>TEXT(SalesDataTable[[#This Row],[Order Date]], "mmm")</f>
        <v>Oct</v>
      </c>
      <c r="G2117" s="5" t="s">
        <v>0</v>
      </c>
      <c r="H2117" s="5" t="s">
        <v>50</v>
      </c>
      <c r="I2117" s="5" t="s">
        <v>28</v>
      </c>
      <c r="J2117" s="5" t="s">
        <v>3</v>
      </c>
      <c r="K2117" s="5" t="s">
        <v>4</v>
      </c>
      <c r="L2117" s="5" t="s">
        <v>5</v>
      </c>
      <c r="M2117" s="6">
        <v>1</v>
      </c>
      <c r="N2117" s="7">
        <v>79.78</v>
      </c>
      <c r="O2117" s="8">
        <v>0.05</v>
      </c>
      <c r="P2117" s="7">
        <v>41.59</v>
      </c>
      <c r="Q2117" s="7">
        <f t="shared" si="132"/>
        <v>75.790999999999997</v>
      </c>
      <c r="R2117" s="7">
        <f t="shared" si="133"/>
        <v>41.59</v>
      </c>
      <c r="S2117" s="7">
        <f t="shared" si="134"/>
        <v>34.200999999999993</v>
      </c>
      <c r="T2117" s="9">
        <f t="shared" si="135"/>
        <v>0.45125410668812915</v>
      </c>
      <c r="U2117" s="10">
        <f>YEAR(SalesDataTable[[#This Row],[Order Date]])</f>
        <v>2026</v>
      </c>
      <c r="V2117" s="9" t="str">
        <f>"Q"&amp;ROUNDUP(MONTH(SalesDataTable[[#This Row],[Order Date]])/3,0)</f>
        <v>Q4</v>
      </c>
      <c r="W2117" s="6">
        <f>MONTH(SalesDataTable[[#This Row],[Order Date]])</f>
        <v>10</v>
      </c>
      <c r="X2117" s="9" t="str">
        <f>TEXT(SalesDataTable[[#This Row],[Order Date]],"mmm")</f>
        <v>Oct</v>
      </c>
    </row>
    <row r="2118" spans="1:24" ht="15.5">
      <c r="A2118" s="3">
        <v>3776</v>
      </c>
      <c r="B2118" s="4">
        <v>46310</v>
      </c>
      <c r="C2118" s="12">
        <f>YEAR(SalesDataTable[[#This Row],[Order Date]])</f>
        <v>2026</v>
      </c>
      <c r="D2118" s="15" t="str">
        <f>"Q"&amp;ROUNDUP(MONTH(SalesDataTable[[#This Row],[Order Date]])/3,0)</f>
        <v>Q4</v>
      </c>
      <c r="E2118" s="12">
        <f>MONTH(SalesDataTable[[#This Row],[Order Date]])</f>
        <v>10</v>
      </c>
      <c r="F2118" s="12" t="str">
        <f>TEXT(SalesDataTable[[#This Row],[Order Date]], "mmm")</f>
        <v>Oct</v>
      </c>
      <c r="G2118" s="5" t="s">
        <v>20</v>
      </c>
      <c r="H2118" s="5" t="s">
        <v>33</v>
      </c>
      <c r="I2118" s="5" t="s">
        <v>2</v>
      </c>
      <c r="J2118" s="5" t="s">
        <v>3</v>
      </c>
      <c r="K2118" s="5" t="s">
        <v>4</v>
      </c>
      <c r="L2118" s="5" t="s">
        <v>5</v>
      </c>
      <c r="M2118" s="6">
        <v>1</v>
      </c>
      <c r="N2118" s="7">
        <v>82.97</v>
      </c>
      <c r="O2118" s="8">
        <v>0</v>
      </c>
      <c r="P2118" s="7">
        <v>43.09</v>
      </c>
      <c r="Q2118" s="7">
        <f t="shared" si="132"/>
        <v>82.97</v>
      </c>
      <c r="R2118" s="7">
        <f t="shared" si="133"/>
        <v>43.09</v>
      </c>
      <c r="S2118" s="7">
        <f t="shared" si="134"/>
        <v>39.879999999999995</v>
      </c>
      <c r="T2118" s="9">
        <f t="shared" si="135"/>
        <v>0.48065565867180904</v>
      </c>
      <c r="U2118" s="10">
        <f>YEAR(SalesDataTable[[#This Row],[Order Date]])</f>
        <v>2026</v>
      </c>
      <c r="V2118" s="9" t="str">
        <f>"Q"&amp;ROUNDUP(MONTH(SalesDataTable[[#This Row],[Order Date]])/3,0)</f>
        <v>Q4</v>
      </c>
      <c r="W2118" s="6">
        <f>MONTH(SalesDataTable[[#This Row],[Order Date]])</f>
        <v>10</v>
      </c>
      <c r="X2118" s="9" t="str">
        <f>TEXT(SalesDataTable[[#This Row],[Order Date]],"mmm")</f>
        <v>Oct</v>
      </c>
    </row>
    <row r="2119" spans="1:24" ht="15.5">
      <c r="A2119" s="3">
        <v>4542</v>
      </c>
      <c r="B2119" s="4">
        <v>46310</v>
      </c>
      <c r="C2119" s="12">
        <f>YEAR(SalesDataTable[[#This Row],[Order Date]])</f>
        <v>2026</v>
      </c>
      <c r="D2119" s="15" t="str">
        <f>"Q"&amp;ROUNDUP(MONTH(SalesDataTable[[#This Row],[Order Date]])/3,0)</f>
        <v>Q4</v>
      </c>
      <c r="E2119" s="12">
        <f>MONTH(SalesDataTable[[#This Row],[Order Date]])</f>
        <v>10</v>
      </c>
      <c r="F2119" s="12" t="str">
        <f>TEXT(SalesDataTable[[#This Row],[Order Date]], "mmm")</f>
        <v>Oct</v>
      </c>
      <c r="G2119" s="5" t="s">
        <v>0</v>
      </c>
      <c r="H2119" s="5" t="s">
        <v>36</v>
      </c>
      <c r="I2119" s="5" t="s">
        <v>2</v>
      </c>
      <c r="J2119" s="5" t="s">
        <v>16</v>
      </c>
      <c r="K2119" s="5" t="s">
        <v>4</v>
      </c>
      <c r="L2119" s="5" t="s">
        <v>30</v>
      </c>
      <c r="M2119" s="6">
        <v>1</v>
      </c>
      <c r="N2119" s="7">
        <v>103.33</v>
      </c>
      <c r="O2119" s="8">
        <v>0</v>
      </c>
      <c r="P2119" s="7">
        <v>50.85</v>
      </c>
      <c r="Q2119" s="7">
        <f t="shared" si="132"/>
        <v>103.33</v>
      </c>
      <c r="R2119" s="7">
        <f t="shared" si="133"/>
        <v>50.85</v>
      </c>
      <c r="S2119" s="7">
        <f t="shared" si="134"/>
        <v>52.48</v>
      </c>
      <c r="T2119" s="9">
        <f t="shared" si="135"/>
        <v>0.5078873512048776</v>
      </c>
      <c r="U2119" s="10">
        <f>YEAR(SalesDataTable[[#This Row],[Order Date]])</f>
        <v>2026</v>
      </c>
      <c r="V2119" s="9" t="str">
        <f>"Q"&amp;ROUNDUP(MONTH(SalesDataTable[[#This Row],[Order Date]])/3,0)</f>
        <v>Q4</v>
      </c>
      <c r="W2119" s="6">
        <f>MONTH(SalesDataTable[[#This Row],[Order Date]])</f>
        <v>10</v>
      </c>
      <c r="X2119" s="9" t="str">
        <f>TEXT(SalesDataTable[[#This Row],[Order Date]],"mmm")</f>
        <v>Oct</v>
      </c>
    </row>
    <row r="2120" spans="1:24" ht="15.5">
      <c r="A2120" s="3">
        <v>36</v>
      </c>
      <c r="B2120" s="4">
        <v>46311</v>
      </c>
      <c r="C2120" s="12">
        <f>YEAR(SalesDataTable[[#This Row],[Order Date]])</f>
        <v>2026</v>
      </c>
      <c r="D2120" s="15" t="str">
        <f>"Q"&amp;ROUNDUP(MONTH(SalesDataTable[[#This Row],[Order Date]])/3,0)</f>
        <v>Q4</v>
      </c>
      <c r="E2120" s="12">
        <f>MONTH(SalesDataTable[[#This Row],[Order Date]])</f>
        <v>10</v>
      </c>
      <c r="F2120" s="12" t="str">
        <f>TEXT(SalesDataTable[[#This Row],[Order Date]], "mmm")</f>
        <v>Oct</v>
      </c>
      <c r="G2120" s="5" t="s">
        <v>0</v>
      </c>
      <c r="H2120" s="5" t="s">
        <v>36</v>
      </c>
      <c r="I2120" s="5" t="s">
        <v>2</v>
      </c>
      <c r="J2120" s="5" t="s">
        <v>13</v>
      </c>
      <c r="K2120" s="5" t="s">
        <v>9</v>
      </c>
      <c r="L2120" s="5" t="s">
        <v>17</v>
      </c>
      <c r="M2120" s="6">
        <v>3</v>
      </c>
      <c r="N2120" s="7">
        <v>142.54</v>
      </c>
      <c r="O2120" s="8">
        <v>0.05</v>
      </c>
      <c r="P2120" s="7">
        <v>81.599999999999994</v>
      </c>
      <c r="Q2120" s="7">
        <f t="shared" si="132"/>
        <v>406.23899999999998</v>
      </c>
      <c r="R2120" s="7">
        <f t="shared" si="133"/>
        <v>244.79999999999998</v>
      </c>
      <c r="S2120" s="7">
        <f t="shared" si="134"/>
        <v>161.43899999999999</v>
      </c>
      <c r="T2120" s="9">
        <f t="shared" si="135"/>
        <v>0.39739906803630376</v>
      </c>
      <c r="U2120" s="10">
        <f>YEAR(SalesDataTable[[#This Row],[Order Date]])</f>
        <v>2026</v>
      </c>
      <c r="V2120" s="9" t="str">
        <f>"Q"&amp;ROUNDUP(MONTH(SalesDataTable[[#This Row],[Order Date]])/3,0)</f>
        <v>Q4</v>
      </c>
      <c r="W2120" s="6">
        <f>MONTH(SalesDataTable[[#This Row],[Order Date]])</f>
        <v>10</v>
      </c>
      <c r="X2120" s="9" t="str">
        <f>TEXT(SalesDataTable[[#This Row],[Order Date]],"mmm")</f>
        <v>Oct</v>
      </c>
    </row>
    <row r="2121" spans="1:24" ht="15.5">
      <c r="A2121" s="3">
        <v>64</v>
      </c>
      <c r="B2121" s="4">
        <v>46311</v>
      </c>
      <c r="C2121" s="12">
        <f>YEAR(SalesDataTable[[#This Row],[Order Date]])</f>
        <v>2026</v>
      </c>
      <c r="D2121" s="15" t="str">
        <f>"Q"&amp;ROUNDUP(MONTH(SalesDataTable[[#This Row],[Order Date]])/3,0)</f>
        <v>Q4</v>
      </c>
      <c r="E2121" s="12">
        <f>MONTH(SalesDataTable[[#This Row],[Order Date]])</f>
        <v>10</v>
      </c>
      <c r="F2121" s="12" t="str">
        <f>TEXT(SalesDataTable[[#This Row],[Order Date]], "mmm")</f>
        <v>Oct</v>
      </c>
      <c r="G2121" s="5" t="s">
        <v>11</v>
      </c>
      <c r="H2121" s="5" t="s">
        <v>52</v>
      </c>
      <c r="I2121" s="5" t="s">
        <v>2</v>
      </c>
      <c r="J2121" s="5" t="s">
        <v>13</v>
      </c>
      <c r="K2121" s="5" t="s">
        <v>9</v>
      </c>
      <c r="L2121" s="5" t="s">
        <v>10</v>
      </c>
      <c r="M2121" s="6">
        <v>3</v>
      </c>
      <c r="N2121" s="7">
        <v>92.14</v>
      </c>
      <c r="O2121" s="8">
        <v>0.1</v>
      </c>
      <c r="P2121" s="7">
        <v>46.43</v>
      </c>
      <c r="Q2121" s="7">
        <f t="shared" si="132"/>
        <v>248.77800000000002</v>
      </c>
      <c r="R2121" s="7">
        <f t="shared" si="133"/>
        <v>139.29</v>
      </c>
      <c r="S2121" s="7">
        <f t="shared" si="134"/>
        <v>109.48800000000003</v>
      </c>
      <c r="T2121" s="9">
        <f t="shared" si="135"/>
        <v>0.44010322456165746</v>
      </c>
      <c r="U2121" s="10">
        <f>YEAR(SalesDataTable[[#This Row],[Order Date]])</f>
        <v>2026</v>
      </c>
      <c r="V2121" s="9" t="str">
        <f>"Q"&amp;ROUNDUP(MONTH(SalesDataTable[[#This Row],[Order Date]])/3,0)</f>
        <v>Q4</v>
      </c>
      <c r="W2121" s="6">
        <f>MONTH(SalesDataTable[[#This Row],[Order Date]])</f>
        <v>10</v>
      </c>
      <c r="X2121" s="9" t="str">
        <f>TEXT(SalesDataTable[[#This Row],[Order Date]],"mmm")</f>
        <v>Oct</v>
      </c>
    </row>
    <row r="2122" spans="1:24" ht="15.5">
      <c r="A2122" s="3">
        <v>529</v>
      </c>
      <c r="B2122" s="4">
        <v>46311</v>
      </c>
      <c r="C2122" s="12">
        <f>YEAR(SalesDataTable[[#This Row],[Order Date]])</f>
        <v>2026</v>
      </c>
      <c r="D2122" s="15" t="str">
        <f>"Q"&amp;ROUNDUP(MONTH(SalesDataTable[[#This Row],[Order Date]])/3,0)</f>
        <v>Q4</v>
      </c>
      <c r="E2122" s="12">
        <f>MONTH(SalesDataTable[[#This Row],[Order Date]])</f>
        <v>10</v>
      </c>
      <c r="F2122" s="12" t="str">
        <f>TEXT(SalesDataTable[[#This Row],[Order Date]], "mmm")</f>
        <v>Oct</v>
      </c>
      <c r="G2122" s="5" t="s">
        <v>20</v>
      </c>
      <c r="H2122" s="5" t="s">
        <v>31</v>
      </c>
      <c r="I2122" s="5" t="s">
        <v>19</v>
      </c>
      <c r="J2122" s="5" t="s">
        <v>16</v>
      </c>
      <c r="K2122" s="5" t="s">
        <v>14</v>
      </c>
      <c r="L2122" s="5" t="s">
        <v>48</v>
      </c>
      <c r="M2122" s="6">
        <v>2</v>
      </c>
      <c r="N2122" s="7">
        <v>165.23</v>
      </c>
      <c r="O2122" s="8">
        <v>0</v>
      </c>
      <c r="P2122" s="7">
        <v>88.87</v>
      </c>
      <c r="Q2122" s="7">
        <f t="shared" si="132"/>
        <v>330.46</v>
      </c>
      <c r="R2122" s="7">
        <f t="shared" si="133"/>
        <v>177.74</v>
      </c>
      <c r="S2122" s="7">
        <f t="shared" si="134"/>
        <v>152.71999999999997</v>
      </c>
      <c r="T2122" s="9">
        <f t="shared" si="135"/>
        <v>0.46214367850874533</v>
      </c>
      <c r="U2122" s="10">
        <f>YEAR(SalesDataTable[[#This Row],[Order Date]])</f>
        <v>2026</v>
      </c>
      <c r="V2122" s="9" t="str">
        <f>"Q"&amp;ROUNDUP(MONTH(SalesDataTable[[#This Row],[Order Date]])/3,0)</f>
        <v>Q4</v>
      </c>
      <c r="W2122" s="6">
        <f>MONTH(SalesDataTable[[#This Row],[Order Date]])</f>
        <v>10</v>
      </c>
      <c r="X2122" s="9" t="str">
        <f>TEXT(SalesDataTable[[#This Row],[Order Date]],"mmm")</f>
        <v>Oct</v>
      </c>
    </row>
    <row r="2123" spans="1:24" ht="15.5">
      <c r="A2123" s="3">
        <v>1815</v>
      </c>
      <c r="B2123" s="4">
        <v>46311</v>
      </c>
      <c r="C2123" s="12">
        <f>YEAR(SalesDataTable[[#This Row],[Order Date]])</f>
        <v>2026</v>
      </c>
      <c r="D2123" s="15" t="str">
        <f>"Q"&amp;ROUNDUP(MONTH(SalesDataTable[[#This Row],[Order Date]])/3,0)</f>
        <v>Q4</v>
      </c>
      <c r="E2123" s="12">
        <f>MONTH(SalesDataTable[[#This Row],[Order Date]])</f>
        <v>10</v>
      </c>
      <c r="F2123" s="12" t="str">
        <f>TEXT(SalesDataTable[[#This Row],[Order Date]], "mmm")</f>
        <v>Oct</v>
      </c>
      <c r="G2123" s="5" t="s">
        <v>20</v>
      </c>
      <c r="H2123" s="5" t="s">
        <v>21</v>
      </c>
      <c r="I2123" s="5" t="s">
        <v>2</v>
      </c>
      <c r="J2123" s="5" t="s">
        <v>16</v>
      </c>
      <c r="K2123" s="5" t="s">
        <v>34</v>
      </c>
      <c r="L2123" s="5" t="s">
        <v>38</v>
      </c>
      <c r="M2123" s="6">
        <v>1</v>
      </c>
      <c r="N2123" s="7">
        <v>121.92</v>
      </c>
      <c r="O2123" s="8">
        <v>0</v>
      </c>
      <c r="P2123" s="7">
        <v>71.02</v>
      </c>
      <c r="Q2123" s="7">
        <f t="shared" si="132"/>
        <v>121.92</v>
      </c>
      <c r="R2123" s="7">
        <f t="shared" si="133"/>
        <v>71.02</v>
      </c>
      <c r="S2123" s="7">
        <f t="shared" si="134"/>
        <v>50.900000000000006</v>
      </c>
      <c r="T2123" s="9">
        <f t="shared" si="135"/>
        <v>0.41748687664042</v>
      </c>
      <c r="U2123" s="10">
        <f>YEAR(SalesDataTable[[#This Row],[Order Date]])</f>
        <v>2026</v>
      </c>
      <c r="V2123" s="9" t="str">
        <f>"Q"&amp;ROUNDUP(MONTH(SalesDataTable[[#This Row],[Order Date]])/3,0)</f>
        <v>Q4</v>
      </c>
      <c r="W2123" s="6">
        <f>MONTH(SalesDataTable[[#This Row],[Order Date]])</f>
        <v>10</v>
      </c>
      <c r="X2123" s="9" t="str">
        <f>TEXT(SalesDataTable[[#This Row],[Order Date]],"mmm")</f>
        <v>Oct</v>
      </c>
    </row>
    <row r="2124" spans="1:24" ht="15.5">
      <c r="A2124" s="3">
        <v>1820</v>
      </c>
      <c r="B2124" s="4">
        <v>46311</v>
      </c>
      <c r="C2124" s="12">
        <f>YEAR(SalesDataTable[[#This Row],[Order Date]])</f>
        <v>2026</v>
      </c>
      <c r="D2124" s="15" t="str">
        <f>"Q"&amp;ROUNDUP(MONTH(SalesDataTable[[#This Row],[Order Date]])/3,0)</f>
        <v>Q4</v>
      </c>
      <c r="E2124" s="12">
        <f>MONTH(SalesDataTable[[#This Row],[Order Date]])</f>
        <v>10</v>
      </c>
      <c r="F2124" s="12" t="str">
        <f>TEXT(SalesDataTable[[#This Row],[Order Date]], "mmm")</f>
        <v>Oct</v>
      </c>
      <c r="G2124" s="5" t="s">
        <v>6</v>
      </c>
      <c r="H2124" s="5" t="s">
        <v>7</v>
      </c>
      <c r="I2124" s="5" t="s">
        <v>2</v>
      </c>
      <c r="J2124" s="5" t="s">
        <v>3</v>
      </c>
      <c r="K2124" s="5" t="s">
        <v>14</v>
      </c>
      <c r="L2124" s="5" t="s">
        <v>15</v>
      </c>
      <c r="M2124" s="6">
        <v>3</v>
      </c>
      <c r="N2124" s="7">
        <v>36.46</v>
      </c>
      <c r="O2124" s="8">
        <v>0.05</v>
      </c>
      <c r="P2124" s="7">
        <v>13.9</v>
      </c>
      <c r="Q2124" s="7">
        <f t="shared" si="132"/>
        <v>103.91099999999999</v>
      </c>
      <c r="R2124" s="7">
        <f t="shared" si="133"/>
        <v>41.7</v>
      </c>
      <c r="S2124" s="7">
        <f t="shared" si="134"/>
        <v>62.210999999999984</v>
      </c>
      <c r="T2124" s="9">
        <f t="shared" si="135"/>
        <v>0.5986950370990558</v>
      </c>
      <c r="U2124" s="10">
        <f>YEAR(SalesDataTable[[#This Row],[Order Date]])</f>
        <v>2026</v>
      </c>
      <c r="V2124" s="9" t="str">
        <f>"Q"&amp;ROUNDUP(MONTH(SalesDataTable[[#This Row],[Order Date]])/3,0)</f>
        <v>Q4</v>
      </c>
      <c r="W2124" s="6">
        <f>MONTH(SalesDataTable[[#This Row],[Order Date]])</f>
        <v>10</v>
      </c>
      <c r="X2124" s="9" t="str">
        <f>TEXT(SalesDataTable[[#This Row],[Order Date]],"mmm")</f>
        <v>Oct</v>
      </c>
    </row>
    <row r="2125" spans="1:24" ht="15.5">
      <c r="A2125" s="3">
        <v>2028</v>
      </c>
      <c r="B2125" s="4">
        <v>46311</v>
      </c>
      <c r="C2125" s="12">
        <f>YEAR(SalesDataTable[[#This Row],[Order Date]])</f>
        <v>2026</v>
      </c>
      <c r="D2125" s="15" t="str">
        <f>"Q"&amp;ROUNDUP(MONTH(SalesDataTable[[#This Row],[Order Date]])/3,0)</f>
        <v>Q4</v>
      </c>
      <c r="E2125" s="12">
        <f>MONTH(SalesDataTable[[#This Row],[Order Date]])</f>
        <v>10</v>
      </c>
      <c r="F2125" s="12" t="str">
        <f>TEXT(SalesDataTable[[#This Row],[Order Date]], "mmm")</f>
        <v>Oct</v>
      </c>
      <c r="G2125" s="5" t="s">
        <v>20</v>
      </c>
      <c r="H2125" s="5" t="s">
        <v>21</v>
      </c>
      <c r="I2125" s="5" t="s">
        <v>19</v>
      </c>
      <c r="J2125" s="5" t="s">
        <v>16</v>
      </c>
      <c r="K2125" s="5" t="s">
        <v>34</v>
      </c>
      <c r="L2125" s="5" t="s">
        <v>45</v>
      </c>
      <c r="M2125" s="6">
        <v>3</v>
      </c>
      <c r="N2125" s="7">
        <v>51.89</v>
      </c>
      <c r="O2125" s="8">
        <v>0.1</v>
      </c>
      <c r="P2125" s="7">
        <v>21.56</v>
      </c>
      <c r="Q2125" s="7">
        <f t="shared" si="132"/>
        <v>140.10300000000001</v>
      </c>
      <c r="R2125" s="7">
        <f t="shared" si="133"/>
        <v>64.679999999999993</v>
      </c>
      <c r="S2125" s="7">
        <f t="shared" si="134"/>
        <v>75.423000000000016</v>
      </c>
      <c r="T2125" s="9">
        <f t="shared" si="135"/>
        <v>0.53833965011455864</v>
      </c>
      <c r="U2125" s="10">
        <f>YEAR(SalesDataTable[[#This Row],[Order Date]])</f>
        <v>2026</v>
      </c>
      <c r="V2125" s="9" t="str">
        <f>"Q"&amp;ROUNDUP(MONTH(SalesDataTable[[#This Row],[Order Date]])/3,0)</f>
        <v>Q4</v>
      </c>
      <c r="W2125" s="6">
        <f>MONTH(SalesDataTable[[#This Row],[Order Date]])</f>
        <v>10</v>
      </c>
      <c r="X2125" s="9" t="str">
        <f>TEXT(SalesDataTable[[#This Row],[Order Date]],"mmm")</f>
        <v>Oct</v>
      </c>
    </row>
    <row r="2126" spans="1:24" ht="15.5">
      <c r="A2126" s="3">
        <v>2741</v>
      </c>
      <c r="B2126" s="4">
        <v>46311</v>
      </c>
      <c r="C2126" s="12">
        <f>YEAR(SalesDataTable[[#This Row],[Order Date]])</f>
        <v>2026</v>
      </c>
      <c r="D2126" s="15" t="str">
        <f>"Q"&amp;ROUNDUP(MONTH(SalesDataTable[[#This Row],[Order Date]])/3,0)</f>
        <v>Q4</v>
      </c>
      <c r="E2126" s="12">
        <f>MONTH(SalesDataTable[[#This Row],[Order Date]])</f>
        <v>10</v>
      </c>
      <c r="F2126" s="12" t="str">
        <f>TEXT(SalesDataTable[[#This Row],[Order Date]], "mmm")</f>
        <v>Oct</v>
      </c>
      <c r="G2126" s="5" t="s">
        <v>20</v>
      </c>
      <c r="H2126" s="5" t="s">
        <v>21</v>
      </c>
      <c r="I2126" s="5" t="s">
        <v>2</v>
      </c>
      <c r="J2126" s="5" t="s">
        <v>3</v>
      </c>
      <c r="K2126" s="5" t="s">
        <v>34</v>
      </c>
      <c r="L2126" s="5" t="s">
        <v>35</v>
      </c>
      <c r="M2126" s="6">
        <v>1</v>
      </c>
      <c r="N2126" s="7">
        <v>40.75</v>
      </c>
      <c r="O2126" s="8">
        <v>0</v>
      </c>
      <c r="P2126" s="7">
        <v>14.7</v>
      </c>
      <c r="Q2126" s="7">
        <f t="shared" si="132"/>
        <v>40.75</v>
      </c>
      <c r="R2126" s="7">
        <f t="shared" si="133"/>
        <v>14.7</v>
      </c>
      <c r="S2126" s="7">
        <f t="shared" si="134"/>
        <v>26.05</v>
      </c>
      <c r="T2126" s="9">
        <f t="shared" si="135"/>
        <v>0.63926380368098157</v>
      </c>
      <c r="U2126" s="10">
        <f>YEAR(SalesDataTable[[#This Row],[Order Date]])</f>
        <v>2026</v>
      </c>
      <c r="V2126" s="9" t="str">
        <f>"Q"&amp;ROUNDUP(MONTH(SalesDataTable[[#This Row],[Order Date]])/3,0)</f>
        <v>Q4</v>
      </c>
      <c r="W2126" s="6">
        <f>MONTH(SalesDataTable[[#This Row],[Order Date]])</f>
        <v>10</v>
      </c>
      <c r="X2126" s="9" t="str">
        <f>TEXT(SalesDataTable[[#This Row],[Order Date]],"mmm")</f>
        <v>Oct</v>
      </c>
    </row>
    <row r="2127" spans="1:24" ht="15.5">
      <c r="A2127" s="3">
        <v>3602</v>
      </c>
      <c r="B2127" s="4">
        <v>46311</v>
      </c>
      <c r="C2127" s="12">
        <f>YEAR(SalesDataTable[[#This Row],[Order Date]])</f>
        <v>2026</v>
      </c>
      <c r="D2127" s="15" t="str">
        <f>"Q"&amp;ROUNDUP(MONTH(SalesDataTable[[#This Row],[Order Date]])/3,0)</f>
        <v>Q4</v>
      </c>
      <c r="E2127" s="12">
        <f>MONTH(SalesDataTable[[#This Row],[Order Date]])</f>
        <v>10</v>
      </c>
      <c r="F2127" s="12" t="str">
        <f>TEXT(SalesDataTable[[#This Row],[Order Date]], "mmm")</f>
        <v>Oct</v>
      </c>
      <c r="G2127" s="5" t="s">
        <v>11</v>
      </c>
      <c r="H2127" s="5" t="s">
        <v>25</v>
      </c>
      <c r="I2127" s="5" t="s">
        <v>8</v>
      </c>
      <c r="J2127" s="5" t="s">
        <v>16</v>
      </c>
      <c r="K2127" s="5" t="s">
        <v>23</v>
      </c>
      <c r="L2127" s="5" t="s">
        <v>24</v>
      </c>
      <c r="M2127" s="6">
        <v>4</v>
      </c>
      <c r="N2127" s="7">
        <v>345.13</v>
      </c>
      <c r="O2127" s="8">
        <v>0.05</v>
      </c>
      <c r="P2127" s="7">
        <v>200.02</v>
      </c>
      <c r="Q2127" s="7">
        <f t="shared" si="132"/>
        <v>1311.4939999999999</v>
      </c>
      <c r="R2127" s="7">
        <f t="shared" si="133"/>
        <v>800.08</v>
      </c>
      <c r="S2127" s="7">
        <f t="shared" si="134"/>
        <v>511.41399999999987</v>
      </c>
      <c r="T2127" s="9">
        <f t="shared" si="135"/>
        <v>0.38994764749209671</v>
      </c>
      <c r="U2127" s="10">
        <f>YEAR(SalesDataTable[[#This Row],[Order Date]])</f>
        <v>2026</v>
      </c>
      <c r="V2127" s="9" t="str">
        <f>"Q"&amp;ROUNDUP(MONTH(SalesDataTable[[#This Row],[Order Date]])/3,0)</f>
        <v>Q4</v>
      </c>
      <c r="W2127" s="6">
        <f>MONTH(SalesDataTable[[#This Row],[Order Date]])</f>
        <v>10</v>
      </c>
      <c r="X2127" s="9" t="str">
        <f>TEXT(SalesDataTable[[#This Row],[Order Date]],"mmm")</f>
        <v>Oct</v>
      </c>
    </row>
    <row r="2128" spans="1:24" ht="15.5">
      <c r="A2128" s="3">
        <v>4116</v>
      </c>
      <c r="B2128" s="4">
        <v>46311</v>
      </c>
      <c r="C2128" s="12">
        <f>YEAR(SalesDataTable[[#This Row],[Order Date]])</f>
        <v>2026</v>
      </c>
      <c r="D2128" s="15" t="str">
        <f>"Q"&amp;ROUNDUP(MONTH(SalesDataTable[[#This Row],[Order Date]])/3,0)</f>
        <v>Q4</v>
      </c>
      <c r="E2128" s="12">
        <f>MONTH(SalesDataTable[[#This Row],[Order Date]])</f>
        <v>10</v>
      </c>
      <c r="F2128" s="12" t="str">
        <f>TEXT(SalesDataTable[[#This Row],[Order Date]], "mmm")</f>
        <v>Oct</v>
      </c>
      <c r="G2128" s="5" t="s">
        <v>6</v>
      </c>
      <c r="H2128" s="5" t="s">
        <v>27</v>
      </c>
      <c r="I2128" s="5" t="s">
        <v>19</v>
      </c>
      <c r="J2128" s="5" t="s">
        <v>13</v>
      </c>
      <c r="K2128" s="5" t="s">
        <v>14</v>
      </c>
      <c r="L2128" s="5" t="s">
        <v>15</v>
      </c>
      <c r="M2128" s="6">
        <v>2</v>
      </c>
      <c r="N2128" s="7">
        <v>37.1</v>
      </c>
      <c r="O2128" s="8">
        <v>0</v>
      </c>
      <c r="P2128" s="7">
        <v>13.31</v>
      </c>
      <c r="Q2128" s="7">
        <f t="shared" si="132"/>
        <v>74.2</v>
      </c>
      <c r="R2128" s="7">
        <f t="shared" si="133"/>
        <v>26.62</v>
      </c>
      <c r="S2128" s="7">
        <f t="shared" si="134"/>
        <v>47.58</v>
      </c>
      <c r="T2128" s="9">
        <f t="shared" si="135"/>
        <v>0.64123989218328836</v>
      </c>
      <c r="U2128" s="10">
        <f>YEAR(SalesDataTable[[#This Row],[Order Date]])</f>
        <v>2026</v>
      </c>
      <c r="V2128" s="9" t="str">
        <f>"Q"&amp;ROUNDUP(MONTH(SalesDataTable[[#This Row],[Order Date]])/3,0)</f>
        <v>Q4</v>
      </c>
      <c r="W2128" s="6">
        <f>MONTH(SalesDataTable[[#This Row],[Order Date]])</f>
        <v>10</v>
      </c>
      <c r="X2128" s="9" t="str">
        <f>TEXT(SalesDataTable[[#This Row],[Order Date]],"mmm")</f>
        <v>Oct</v>
      </c>
    </row>
    <row r="2129" spans="1:24" ht="15.5">
      <c r="A2129" s="3">
        <v>4197</v>
      </c>
      <c r="B2129" s="4">
        <v>46311</v>
      </c>
      <c r="C2129" s="12">
        <f>YEAR(SalesDataTable[[#This Row],[Order Date]])</f>
        <v>2026</v>
      </c>
      <c r="D2129" s="15" t="str">
        <f>"Q"&amp;ROUNDUP(MONTH(SalesDataTable[[#This Row],[Order Date]])/3,0)</f>
        <v>Q4</v>
      </c>
      <c r="E2129" s="12">
        <f>MONTH(SalesDataTable[[#This Row],[Order Date]])</f>
        <v>10</v>
      </c>
      <c r="F2129" s="12" t="str">
        <f>TEXT(SalesDataTable[[#This Row],[Order Date]], "mmm")</f>
        <v>Oct</v>
      </c>
      <c r="G2129" s="5" t="s">
        <v>20</v>
      </c>
      <c r="H2129" s="5" t="s">
        <v>31</v>
      </c>
      <c r="I2129" s="5" t="s">
        <v>28</v>
      </c>
      <c r="J2129" s="5" t="s">
        <v>13</v>
      </c>
      <c r="K2129" s="5" t="s">
        <v>9</v>
      </c>
      <c r="L2129" s="5" t="s">
        <v>10</v>
      </c>
      <c r="M2129" s="6">
        <v>3</v>
      </c>
      <c r="N2129" s="7">
        <v>94.19</v>
      </c>
      <c r="O2129" s="8">
        <v>0</v>
      </c>
      <c r="P2129" s="7">
        <v>44.89</v>
      </c>
      <c r="Q2129" s="7">
        <f t="shared" si="132"/>
        <v>282.57</v>
      </c>
      <c r="R2129" s="7">
        <f t="shared" si="133"/>
        <v>134.67000000000002</v>
      </c>
      <c r="S2129" s="7">
        <f t="shared" si="134"/>
        <v>147.89999999999998</v>
      </c>
      <c r="T2129" s="9">
        <f t="shared" si="135"/>
        <v>0.52341012846374346</v>
      </c>
      <c r="U2129" s="10">
        <f>YEAR(SalesDataTable[[#This Row],[Order Date]])</f>
        <v>2026</v>
      </c>
      <c r="V2129" s="9" t="str">
        <f>"Q"&amp;ROUNDUP(MONTH(SalesDataTable[[#This Row],[Order Date]])/3,0)</f>
        <v>Q4</v>
      </c>
      <c r="W2129" s="6">
        <f>MONTH(SalesDataTable[[#This Row],[Order Date]])</f>
        <v>10</v>
      </c>
      <c r="X2129" s="9" t="str">
        <f>TEXT(SalesDataTable[[#This Row],[Order Date]],"mmm")</f>
        <v>Oct</v>
      </c>
    </row>
    <row r="2130" spans="1:24" ht="15.5">
      <c r="A2130" s="3">
        <v>360</v>
      </c>
      <c r="B2130" s="4">
        <v>46312</v>
      </c>
      <c r="C2130" s="12">
        <f>YEAR(SalesDataTable[[#This Row],[Order Date]])</f>
        <v>2026</v>
      </c>
      <c r="D2130" s="15" t="str">
        <f>"Q"&amp;ROUNDUP(MONTH(SalesDataTable[[#This Row],[Order Date]])/3,0)</f>
        <v>Q4</v>
      </c>
      <c r="E2130" s="12">
        <f>MONTH(SalesDataTable[[#This Row],[Order Date]])</f>
        <v>10</v>
      </c>
      <c r="F2130" s="12" t="str">
        <f>TEXT(SalesDataTable[[#This Row],[Order Date]], "mmm")</f>
        <v>Oct</v>
      </c>
      <c r="G2130" s="5" t="s">
        <v>20</v>
      </c>
      <c r="H2130" s="5" t="s">
        <v>33</v>
      </c>
      <c r="I2130" s="5" t="s">
        <v>2</v>
      </c>
      <c r="J2130" s="5" t="s">
        <v>3</v>
      </c>
      <c r="K2130" s="5" t="s">
        <v>23</v>
      </c>
      <c r="L2130" s="5" t="s">
        <v>40</v>
      </c>
      <c r="M2130" s="6">
        <v>2</v>
      </c>
      <c r="N2130" s="7">
        <v>82.52</v>
      </c>
      <c r="O2130" s="8">
        <v>0.05</v>
      </c>
      <c r="P2130" s="7">
        <v>38.61</v>
      </c>
      <c r="Q2130" s="7">
        <f t="shared" si="132"/>
        <v>156.78799999999998</v>
      </c>
      <c r="R2130" s="7">
        <f t="shared" si="133"/>
        <v>77.22</v>
      </c>
      <c r="S2130" s="7">
        <f t="shared" si="134"/>
        <v>79.567999999999984</v>
      </c>
      <c r="T2130" s="9">
        <f t="shared" si="135"/>
        <v>0.50748781794525089</v>
      </c>
      <c r="U2130" s="10">
        <f>YEAR(SalesDataTable[[#This Row],[Order Date]])</f>
        <v>2026</v>
      </c>
      <c r="V2130" s="9" t="str">
        <f>"Q"&amp;ROUNDUP(MONTH(SalesDataTable[[#This Row],[Order Date]])/3,0)</f>
        <v>Q4</v>
      </c>
      <c r="W2130" s="6">
        <f>MONTH(SalesDataTable[[#This Row],[Order Date]])</f>
        <v>10</v>
      </c>
      <c r="X2130" s="9" t="str">
        <f>TEXT(SalesDataTable[[#This Row],[Order Date]],"mmm")</f>
        <v>Oct</v>
      </c>
    </row>
    <row r="2131" spans="1:24" ht="15.5">
      <c r="A2131" s="3">
        <v>427</v>
      </c>
      <c r="B2131" s="4">
        <v>46312</v>
      </c>
      <c r="C2131" s="12">
        <f>YEAR(SalesDataTable[[#This Row],[Order Date]])</f>
        <v>2026</v>
      </c>
      <c r="D2131" s="15" t="str">
        <f>"Q"&amp;ROUNDUP(MONTH(SalesDataTable[[#This Row],[Order Date]])/3,0)</f>
        <v>Q4</v>
      </c>
      <c r="E2131" s="12">
        <f>MONTH(SalesDataTable[[#This Row],[Order Date]])</f>
        <v>10</v>
      </c>
      <c r="F2131" s="12" t="str">
        <f>TEXT(SalesDataTable[[#This Row],[Order Date]], "mmm")</f>
        <v>Oct</v>
      </c>
      <c r="G2131" s="5" t="s">
        <v>20</v>
      </c>
      <c r="H2131" s="5" t="s">
        <v>47</v>
      </c>
      <c r="I2131" s="5" t="s">
        <v>2</v>
      </c>
      <c r="J2131" s="5" t="s">
        <v>16</v>
      </c>
      <c r="K2131" s="5" t="s">
        <v>9</v>
      </c>
      <c r="L2131" s="5" t="s">
        <v>37</v>
      </c>
      <c r="M2131" s="6">
        <v>1</v>
      </c>
      <c r="N2131" s="7">
        <v>155.16</v>
      </c>
      <c r="O2131" s="8">
        <v>0</v>
      </c>
      <c r="P2131" s="7">
        <v>78.84</v>
      </c>
      <c r="Q2131" s="7">
        <f t="shared" si="132"/>
        <v>155.16</v>
      </c>
      <c r="R2131" s="7">
        <f t="shared" si="133"/>
        <v>78.84</v>
      </c>
      <c r="S2131" s="7">
        <f t="shared" si="134"/>
        <v>76.319999999999993</v>
      </c>
      <c r="T2131" s="9">
        <f t="shared" si="135"/>
        <v>0.49187935034802782</v>
      </c>
      <c r="U2131" s="10">
        <f>YEAR(SalesDataTable[[#This Row],[Order Date]])</f>
        <v>2026</v>
      </c>
      <c r="V2131" s="9" t="str">
        <f>"Q"&amp;ROUNDUP(MONTH(SalesDataTable[[#This Row],[Order Date]])/3,0)</f>
        <v>Q4</v>
      </c>
      <c r="W2131" s="6">
        <f>MONTH(SalesDataTable[[#This Row],[Order Date]])</f>
        <v>10</v>
      </c>
      <c r="X2131" s="9" t="str">
        <f>TEXT(SalesDataTable[[#This Row],[Order Date]],"mmm")</f>
        <v>Oct</v>
      </c>
    </row>
    <row r="2132" spans="1:24" ht="15.5">
      <c r="A2132" s="3">
        <v>1018</v>
      </c>
      <c r="B2132" s="4">
        <v>46312</v>
      </c>
      <c r="C2132" s="12">
        <f>YEAR(SalesDataTable[[#This Row],[Order Date]])</f>
        <v>2026</v>
      </c>
      <c r="D2132" s="15" t="str">
        <f>"Q"&amp;ROUNDUP(MONTH(SalesDataTable[[#This Row],[Order Date]])/3,0)</f>
        <v>Q4</v>
      </c>
      <c r="E2132" s="12">
        <f>MONTH(SalesDataTable[[#This Row],[Order Date]])</f>
        <v>10</v>
      </c>
      <c r="F2132" s="12" t="str">
        <f>TEXT(SalesDataTable[[#This Row],[Order Date]], "mmm")</f>
        <v>Oct</v>
      </c>
      <c r="G2132" s="5" t="s">
        <v>20</v>
      </c>
      <c r="H2132" s="5" t="s">
        <v>47</v>
      </c>
      <c r="I2132" s="5" t="s">
        <v>28</v>
      </c>
      <c r="J2132" s="5" t="s">
        <v>3</v>
      </c>
      <c r="K2132" s="5" t="s">
        <v>14</v>
      </c>
      <c r="L2132" s="5" t="s">
        <v>32</v>
      </c>
      <c r="M2132" s="6">
        <v>1</v>
      </c>
      <c r="N2132" s="7">
        <v>46.36</v>
      </c>
      <c r="O2132" s="8">
        <v>0.05</v>
      </c>
      <c r="P2132" s="7">
        <v>18.399999999999999</v>
      </c>
      <c r="Q2132" s="7">
        <f t="shared" si="132"/>
        <v>44.041999999999994</v>
      </c>
      <c r="R2132" s="7">
        <f t="shared" si="133"/>
        <v>18.399999999999999</v>
      </c>
      <c r="S2132" s="7">
        <f t="shared" si="134"/>
        <v>25.641999999999996</v>
      </c>
      <c r="T2132" s="9">
        <f t="shared" si="135"/>
        <v>0.58221697470596245</v>
      </c>
      <c r="U2132" s="10">
        <f>YEAR(SalesDataTable[[#This Row],[Order Date]])</f>
        <v>2026</v>
      </c>
      <c r="V2132" s="9" t="str">
        <f>"Q"&amp;ROUNDUP(MONTH(SalesDataTable[[#This Row],[Order Date]])/3,0)</f>
        <v>Q4</v>
      </c>
      <c r="W2132" s="6">
        <f>MONTH(SalesDataTable[[#This Row],[Order Date]])</f>
        <v>10</v>
      </c>
      <c r="X2132" s="9" t="str">
        <f>TEXT(SalesDataTable[[#This Row],[Order Date]],"mmm")</f>
        <v>Oct</v>
      </c>
    </row>
    <row r="2133" spans="1:24" ht="15.5">
      <c r="A2133" s="3">
        <v>1179</v>
      </c>
      <c r="B2133" s="4">
        <v>46312</v>
      </c>
      <c r="C2133" s="12">
        <f>YEAR(SalesDataTable[[#This Row],[Order Date]])</f>
        <v>2026</v>
      </c>
      <c r="D2133" s="15" t="str">
        <f>"Q"&amp;ROUNDUP(MONTH(SalesDataTable[[#This Row],[Order Date]])/3,0)</f>
        <v>Q4</v>
      </c>
      <c r="E2133" s="12">
        <f>MONTH(SalesDataTable[[#This Row],[Order Date]])</f>
        <v>10</v>
      </c>
      <c r="F2133" s="12" t="str">
        <f>TEXT(SalesDataTable[[#This Row],[Order Date]], "mmm")</f>
        <v>Oct</v>
      </c>
      <c r="G2133" s="5" t="s">
        <v>11</v>
      </c>
      <c r="H2133" s="5" t="s">
        <v>52</v>
      </c>
      <c r="I2133" s="5" t="s">
        <v>2</v>
      </c>
      <c r="J2133" s="5" t="s">
        <v>16</v>
      </c>
      <c r="K2133" s="5" t="s">
        <v>4</v>
      </c>
      <c r="L2133" s="5" t="s">
        <v>5</v>
      </c>
      <c r="M2133" s="6">
        <v>1</v>
      </c>
      <c r="N2133" s="7">
        <v>81.47</v>
      </c>
      <c r="O2133" s="8">
        <v>0</v>
      </c>
      <c r="P2133" s="7">
        <v>43.67</v>
      </c>
      <c r="Q2133" s="7">
        <f t="shared" si="132"/>
        <v>81.47</v>
      </c>
      <c r="R2133" s="7">
        <f t="shared" si="133"/>
        <v>43.67</v>
      </c>
      <c r="S2133" s="7">
        <f t="shared" si="134"/>
        <v>37.799999999999997</v>
      </c>
      <c r="T2133" s="9">
        <f t="shared" si="135"/>
        <v>0.463974469129741</v>
      </c>
      <c r="U2133" s="10">
        <f>YEAR(SalesDataTable[[#This Row],[Order Date]])</f>
        <v>2026</v>
      </c>
      <c r="V2133" s="9" t="str">
        <f>"Q"&amp;ROUNDUP(MONTH(SalesDataTable[[#This Row],[Order Date]])/3,0)</f>
        <v>Q4</v>
      </c>
      <c r="W2133" s="6">
        <f>MONTH(SalesDataTable[[#This Row],[Order Date]])</f>
        <v>10</v>
      </c>
      <c r="X2133" s="9" t="str">
        <f>TEXT(SalesDataTable[[#This Row],[Order Date]],"mmm")</f>
        <v>Oct</v>
      </c>
    </row>
    <row r="2134" spans="1:24" ht="15.5">
      <c r="A2134" s="3">
        <v>2267</v>
      </c>
      <c r="B2134" s="4">
        <v>46312</v>
      </c>
      <c r="C2134" s="12">
        <f>YEAR(SalesDataTable[[#This Row],[Order Date]])</f>
        <v>2026</v>
      </c>
      <c r="D2134" s="15" t="str">
        <f>"Q"&amp;ROUNDUP(MONTH(SalesDataTable[[#This Row],[Order Date]])/3,0)</f>
        <v>Q4</v>
      </c>
      <c r="E2134" s="12">
        <f>MONTH(SalesDataTable[[#This Row],[Order Date]])</f>
        <v>10</v>
      </c>
      <c r="F2134" s="12" t="str">
        <f>TEXT(SalesDataTable[[#This Row],[Order Date]], "mmm")</f>
        <v>Oct</v>
      </c>
      <c r="G2134" s="5" t="s">
        <v>0</v>
      </c>
      <c r="H2134" s="5" t="s">
        <v>50</v>
      </c>
      <c r="I2134" s="5" t="s">
        <v>2</v>
      </c>
      <c r="J2134" s="5" t="s">
        <v>3</v>
      </c>
      <c r="K2134" s="5" t="s">
        <v>14</v>
      </c>
      <c r="L2134" s="5" t="s">
        <v>44</v>
      </c>
      <c r="M2134" s="6">
        <v>1</v>
      </c>
      <c r="N2134" s="7">
        <v>134.31</v>
      </c>
      <c r="O2134" s="8">
        <v>0.05</v>
      </c>
      <c r="P2134" s="7">
        <v>67.239999999999995</v>
      </c>
      <c r="Q2134" s="7">
        <f t="shared" si="132"/>
        <v>127.5945</v>
      </c>
      <c r="R2134" s="7">
        <f t="shared" si="133"/>
        <v>67.239999999999995</v>
      </c>
      <c r="S2134" s="7">
        <f t="shared" si="134"/>
        <v>60.354500000000002</v>
      </c>
      <c r="T2134" s="9">
        <f t="shared" si="135"/>
        <v>0.47301803761133909</v>
      </c>
      <c r="U2134" s="10">
        <f>YEAR(SalesDataTable[[#This Row],[Order Date]])</f>
        <v>2026</v>
      </c>
      <c r="V2134" s="9" t="str">
        <f>"Q"&amp;ROUNDUP(MONTH(SalesDataTable[[#This Row],[Order Date]])/3,0)</f>
        <v>Q4</v>
      </c>
      <c r="W2134" s="6">
        <f>MONTH(SalesDataTable[[#This Row],[Order Date]])</f>
        <v>10</v>
      </c>
      <c r="X2134" s="9" t="str">
        <f>TEXT(SalesDataTable[[#This Row],[Order Date]],"mmm")</f>
        <v>Oct</v>
      </c>
    </row>
    <row r="2135" spans="1:24" ht="15.5">
      <c r="A2135" s="3">
        <v>2656</v>
      </c>
      <c r="B2135" s="4">
        <v>46312</v>
      </c>
      <c r="C2135" s="12">
        <f>YEAR(SalesDataTable[[#This Row],[Order Date]])</f>
        <v>2026</v>
      </c>
      <c r="D2135" s="15" t="str">
        <f>"Q"&amp;ROUNDUP(MONTH(SalesDataTable[[#This Row],[Order Date]])/3,0)</f>
        <v>Q4</v>
      </c>
      <c r="E2135" s="12">
        <f>MONTH(SalesDataTable[[#This Row],[Order Date]])</f>
        <v>10</v>
      </c>
      <c r="F2135" s="12" t="str">
        <f>TEXT(SalesDataTable[[#This Row],[Order Date]], "mmm")</f>
        <v>Oct</v>
      </c>
      <c r="G2135" s="5" t="s">
        <v>11</v>
      </c>
      <c r="H2135" s="5" t="s">
        <v>52</v>
      </c>
      <c r="I2135" s="5" t="s">
        <v>2</v>
      </c>
      <c r="J2135" s="5" t="s">
        <v>13</v>
      </c>
      <c r="K2135" s="5" t="s">
        <v>23</v>
      </c>
      <c r="L2135" s="5" t="s">
        <v>51</v>
      </c>
      <c r="M2135" s="6">
        <v>1</v>
      </c>
      <c r="N2135" s="7">
        <v>123.11</v>
      </c>
      <c r="O2135" s="8">
        <v>0</v>
      </c>
      <c r="P2135" s="7">
        <v>58.99</v>
      </c>
      <c r="Q2135" s="7">
        <f t="shared" si="132"/>
        <v>123.11</v>
      </c>
      <c r="R2135" s="7">
        <f t="shared" si="133"/>
        <v>58.99</v>
      </c>
      <c r="S2135" s="7">
        <f t="shared" si="134"/>
        <v>64.12</v>
      </c>
      <c r="T2135" s="9">
        <f t="shared" si="135"/>
        <v>0.52083502558687356</v>
      </c>
      <c r="U2135" s="10">
        <f>YEAR(SalesDataTable[[#This Row],[Order Date]])</f>
        <v>2026</v>
      </c>
      <c r="V2135" s="9" t="str">
        <f>"Q"&amp;ROUNDUP(MONTH(SalesDataTable[[#This Row],[Order Date]])/3,0)</f>
        <v>Q4</v>
      </c>
      <c r="W2135" s="6">
        <f>MONTH(SalesDataTable[[#This Row],[Order Date]])</f>
        <v>10</v>
      </c>
      <c r="X2135" s="9" t="str">
        <f>TEXT(SalesDataTable[[#This Row],[Order Date]],"mmm")</f>
        <v>Oct</v>
      </c>
    </row>
    <row r="2136" spans="1:24" ht="15.5">
      <c r="A2136" s="3">
        <v>2867</v>
      </c>
      <c r="B2136" s="4">
        <v>46312</v>
      </c>
      <c r="C2136" s="12">
        <f>YEAR(SalesDataTable[[#This Row],[Order Date]])</f>
        <v>2026</v>
      </c>
      <c r="D2136" s="15" t="str">
        <f>"Q"&amp;ROUNDUP(MONTH(SalesDataTable[[#This Row],[Order Date]])/3,0)</f>
        <v>Q4</v>
      </c>
      <c r="E2136" s="12">
        <f>MONTH(SalesDataTable[[#This Row],[Order Date]])</f>
        <v>10</v>
      </c>
      <c r="F2136" s="12" t="str">
        <f>TEXT(SalesDataTable[[#This Row],[Order Date]], "mmm")</f>
        <v>Oct</v>
      </c>
      <c r="G2136" s="5" t="s">
        <v>6</v>
      </c>
      <c r="H2136" s="5" t="s">
        <v>27</v>
      </c>
      <c r="I2136" s="5" t="s">
        <v>2</v>
      </c>
      <c r="J2136" s="5" t="s">
        <v>13</v>
      </c>
      <c r="K2136" s="5" t="s">
        <v>23</v>
      </c>
      <c r="L2136" s="5" t="s">
        <v>40</v>
      </c>
      <c r="M2136" s="6">
        <v>1</v>
      </c>
      <c r="N2136" s="7">
        <v>81.239999999999995</v>
      </c>
      <c r="O2136" s="8">
        <v>0</v>
      </c>
      <c r="P2136" s="7">
        <v>38.65</v>
      </c>
      <c r="Q2136" s="7">
        <f t="shared" si="132"/>
        <v>81.239999999999995</v>
      </c>
      <c r="R2136" s="7">
        <f t="shared" si="133"/>
        <v>38.65</v>
      </c>
      <c r="S2136" s="7">
        <f t="shared" si="134"/>
        <v>42.589999999999996</v>
      </c>
      <c r="T2136" s="9">
        <f t="shared" si="135"/>
        <v>0.52424913835548992</v>
      </c>
      <c r="U2136" s="10">
        <f>YEAR(SalesDataTable[[#This Row],[Order Date]])</f>
        <v>2026</v>
      </c>
      <c r="V2136" s="9" t="str">
        <f>"Q"&amp;ROUNDUP(MONTH(SalesDataTable[[#This Row],[Order Date]])/3,0)</f>
        <v>Q4</v>
      </c>
      <c r="W2136" s="6">
        <f>MONTH(SalesDataTable[[#This Row],[Order Date]])</f>
        <v>10</v>
      </c>
      <c r="X2136" s="9" t="str">
        <f>TEXT(SalesDataTable[[#This Row],[Order Date]],"mmm")</f>
        <v>Oct</v>
      </c>
    </row>
    <row r="2137" spans="1:24" ht="15.5">
      <c r="A2137" s="3">
        <v>3335</v>
      </c>
      <c r="B2137" s="4">
        <v>46312</v>
      </c>
      <c r="C2137" s="12">
        <f>YEAR(SalesDataTable[[#This Row],[Order Date]])</f>
        <v>2026</v>
      </c>
      <c r="D2137" s="15" t="str">
        <f>"Q"&amp;ROUNDUP(MONTH(SalesDataTable[[#This Row],[Order Date]])/3,0)</f>
        <v>Q4</v>
      </c>
      <c r="E2137" s="12">
        <f>MONTH(SalesDataTable[[#This Row],[Order Date]])</f>
        <v>10</v>
      </c>
      <c r="F2137" s="12" t="str">
        <f>TEXT(SalesDataTable[[#This Row],[Order Date]], "mmm")</f>
        <v>Oct</v>
      </c>
      <c r="G2137" s="5" t="s">
        <v>0</v>
      </c>
      <c r="H2137" s="5" t="s">
        <v>36</v>
      </c>
      <c r="I2137" s="5" t="s">
        <v>28</v>
      </c>
      <c r="J2137" s="5" t="s">
        <v>3</v>
      </c>
      <c r="K2137" s="5" t="s">
        <v>9</v>
      </c>
      <c r="L2137" s="5" t="s">
        <v>46</v>
      </c>
      <c r="M2137" s="6">
        <v>1</v>
      </c>
      <c r="N2137" s="7">
        <v>70.81</v>
      </c>
      <c r="O2137" s="8">
        <v>0.15</v>
      </c>
      <c r="P2137" s="7">
        <v>32.93</v>
      </c>
      <c r="Q2137" s="7">
        <f t="shared" si="132"/>
        <v>60.188499999999998</v>
      </c>
      <c r="R2137" s="7">
        <f t="shared" si="133"/>
        <v>32.93</v>
      </c>
      <c r="S2137" s="7">
        <f t="shared" si="134"/>
        <v>27.258499999999998</v>
      </c>
      <c r="T2137" s="9">
        <f t="shared" si="135"/>
        <v>0.45288551799762411</v>
      </c>
      <c r="U2137" s="10">
        <f>YEAR(SalesDataTable[[#This Row],[Order Date]])</f>
        <v>2026</v>
      </c>
      <c r="V2137" s="9" t="str">
        <f>"Q"&amp;ROUNDUP(MONTH(SalesDataTable[[#This Row],[Order Date]])/3,0)</f>
        <v>Q4</v>
      </c>
      <c r="W2137" s="6">
        <f>MONTH(SalesDataTable[[#This Row],[Order Date]])</f>
        <v>10</v>
      </c>
      <c r="X2137" s="9" t="str">
        <f>TEXT(SalesDataTable[[#This Row],[Order Date]],"mmm")</f>
        <v>Oct</v>
      </c>
    </row>
    <row r="2138" spans="1:24" ht="15.5">
      <c r="A2138" s="3">
        <v>3770</v>
      </c>
      <c r="B2138" s="4">
        <v>46312</v>
      </c>
      <c r="C2138" s="12">
        <f>YEAR(SalesDataTable[[#This Row],[Order Date]])</f>
        <v>2026</v>
      </c>
      <c r="D2138" s="15" t="str">
        <f>"Q"&amp;ROUNDUP(MONTH(SalesDataTable[[#This Row],[Order Date]])/3,0)</f>
        <v>Q4</v>
      </c>
      <c r="E2138" s="12">
        <f>MONTH(SalesDataTable[[#This Row],[Order Date]])</f>
        <v>10</v>
      </c>
      <c r="F2138" s="12" t="str">
        <f>TEXT(SalesDataTable[[#This Row],[Order Date]], "mmm")</f>
        <v>Oct</v>
      </c>
      <c r="G2138" s="5" t="s">
        <v>20</v>
      </c>
      <c r="H2138" s="5" t="s">
        <v>47</v>
      </c>
      <c r="I2138" s="5" t="s">
        <v>2</v>
      </c>
      <c r="J2138" s="5" t="s">
        <v>16</v>
      </c>
      <c r="K2138" s="5" t="s">
        <v>23</v>
      </c>
      <c r="L2138" s="5" t="s">
        <v>29</v>
      </c>
      <c r="M2138" s="6">
        <v>6</v>
      </c>
      <c r="N2138" s="7">
        <v>200.26</v>
      </c>
      <c r="O2138" s="8">
        <v>0</v>
      </c>
      <c r="P2138" s="7">
        <v>106.71</v>
      </c>
      <c r="Q2138" s="7">
        <f t="shared" si="132"/>
        <v>1201.56</v>
      </c>
      <c r="R2138" s="7">
        <f t="shared" si="133"/>
        <v>640.26</v>
      </c>
      <c r="S2138" s="7">
        <f t="shared" si="134"/>
        <v>561.29999999999995</v>
      </c>
      <c r="T2138" s="9">
        <f t="shared" si="135"/>
        <v>0.46714271447118744</v>
      </c>
      <c r="U2138" s="10">
        <f>YEAR(SalesDataTable[[#This Row],[Order Date]])</f>
        <v>2026</v>
      </c>
      <c r="V2138" s="9" t="str">
        <f>"Q"&amp;ROUNDUP(MONTH(SalesDataTable[[#This Row],[Order Date]])/3,0)</f>
        <v>Q4</v>
      </c>
      <c r="W2138" s="6">
        <f>MONTH(SalesDataTable[[#This Row],[Order Date]])</f>
        <v>10</v>
      </c>
      <c r="X2138" s="9" t="str">
        <f>TEXT(SalesDataTable[[#This Row],[Order Date]],"mmm")</f>
        <v>Oct</v>
      </c>
    </row>
    <row r="2139" spans="1:24" ht="15.5">
      <c r="A2139" s="3">
        <v>4065</v>
      </c>
      <c r="B2139" s="4">
        <v>46312</v>
      </c>
      <c r="C2139" s="12">
        <f>YEAR(SalesDataTable[[#This Row],[Order Date]])</f>
        <v>2026</v>
      </c>
      <c r="D2139" s="15" t="str">
        <f>"Q"&amp;ROUNDUP(MONTH(SalesDataTable[[#This Row],[Order Date]])/3,0)</f>
        <v>Q4</v>
      </c>
      <c r="E2139" s="12">
        <f>MONTH(SalesDataTable[[#This Row],[Order Date]])</f>
        <v>10</v>
      </c>
      <c r="F2139" s="12" t="str">
        <f>TEXT(SalesDataTable[[#This Row],[Order Date]], "mmm")</f>
        <v>Oct</v>
      </c>
      <c r="G2139" s="5" t="s">
        <v>20</v>
      </c>
      <c r="H2139" s="5" t="s">
        <v>21</v>
      </c>
      <c r="I2139" s="5" t="s">
        <v>2</v>
      </c>
      <c r="J2139" s="5" t="s">
        <v>13</v>
      </c>
      <c r="K2139" s="5" t="s">
        <v>34</v>
      </c>
      <c r="L2139" s="5" t="s">
        <v>42</v>
      </c>
      <c r="M2139" s="6">
        <v>3</v>
      </c>
      <c r="N2139" s="7">
        <v>36.75</v>
      </c>
      <c r="O2139" s="8">
        <v>0.05</v>
      </c>
      <c r="P2139" s="7">
        <v>13.71</v>
      </c>
      <c r="Q2139" s="7">
        <f t="shared" si="132"/>
        <v>104.7375</v>
      </c>
      <c r="R2139" s="7">
        <f t="shared" si="133"/>
        <v>41.13</v>
      </c>
      <c r="S2139" s="7">
        <f t="shared" si="134"/>
        <v>63.607499999999995</v>
      </c>
      <c r="T2139" s="9">
        <f t="shared" si="135"/>
        <v>0.60730397422126747</v>
      </c>
      <c r="U2139" s="10">
        <f>YEAR(SalesDataTable[[#This Row],[Order Date]])</f>
        <v>2026</v>
      </c>
      <c r="V2139" s="9" t="str">
        <f>"Q"&amp;ROUNDUP(MONTH(SalesDataTable[[#This Row],[Order Date]])/3,0)</f>
        <v>Q4</v>
      </c>
      <c r="W2139" s="6">
        <f>MONTH(SalesDataTable[[#This Row],[Order Date]])</f>
        <v>10</v>
      </c>
      <c r="X2139" s="9" t="str">
        <f>TEXT(SalesDataTable[[#This Row],[Order Date]],"mmm")</f>
        <v>Oct</v>
      </c>
    </row>
    <row r="2140" spans="1:24" ht="15.5">
      <c r="A2140" s="3">
        <v>4222</v>
      </c>
      <c r="B2140" s="4">
        <v>46312</v>
      </c>
      <c r="C2140" s="12">
        <f>YEAR(SalesDataTable[[#This Row],[Order Date]])</f>
        <v>2026</v>
      </c>
      <c r="D2140" s="15" t="str">
        <f>"Q"&amp;ROUNDUP(MONTH(SalesDataTable[[#This Row],[Order Date]])/3,0)</f>
        <v>Q4</v>
      </c>
      <c r="E2140" s="12">
        <f>MONTH(SalesDataTable[[#This Row],[Order Date]])</f>
        <v>10</v>
      </c>
      <c r="F2140" s="12" t="str">
        <f>TEXT(SalesDataTable[[#This Row],[Order Date]], "mmm")</f>
        <v>Oct</v>
      </c>
      <c r="G2140" s="5" t="s">
        <v>11</v>
      </c>
      <c r="H2140" s="5" t="s">
        <v>52</v>
      </c>
      <c r="I2140" s="5" t="s">
        <v>2</v>
      </c>
      <c r="J2140" s="5" t="s">
        <v>3</v>
      </c>
      <c r="K2140" s="5" t="s">
        <v>9</v>
      </c>
      <c r="L2140" s="5" t="s">
        <v>10</v>
      </c>
      <c r="M2140" s="6">
        <v>2</v>
      </c>
      <c r="N2140" s="7">
        <v>92.41</v>
      </c>
      <c r="O2140" s="8">
        <v>0.1</v>
      </c>
      <c r="P2140" s="7">
        <v>45.42</v>
      </c>
      <c r="Q2140" s="7">
        <f t="shared" si="132"/>
        <v>166.33799999999999</v>
      </c>
      <c r="R2140" s="7">
        <f t="shared" si="133"/>
        <v>90.84</v>
      </c>
      <c r="S2140" s="7">
        <f t="shared" si="134"/>
        <v>75.49799999999999</v>
      </c>
      <c r="T2140" s="9">
        <f t="shared" si="135"/>
        <v>0.4538830573891714</v>
      </c>
      <c r="U2140" s="10">
        <f>YEAR(SalesDataTable[[#This Row],[Order Date]])</f>
        <v>2026</v>
      </c>
      <c r="V2140" s="9" t="str">
        <f>"Q"&amp;ROUNDUP(MONTH(SalesDataTable[[#This Row],[Order Date]])/3,0)</f>
        <v>Q4</v>
      </c>
      <c r="W2140" s="6">
        <f>MONTH(SalesDataTable[[#This Row],[Order Date]])</f>
        <v>10</v>
      </c>
      <c r="X2140" s="9" t="str">
        <f>TEXT(SalesDataTable[[#This Row],[Order Date]],"mmm")</f>
        <v>Oct</v>
      </c>
    </row>
    <row r="2141" spans="1:24" ht="15.5">
      <c r="A2141" s="3">
        <v>4304</v>
      </c>
      <c r="B2141" s="4">
        <v>46312</v>
      </c>
      <c r="C2141" s="12">
        <f>YEAR(SalesDataTable[[#This Row],[Order Date]])</f>
        <v>2026</v>
      </c>
      <c r="D2141" s="15" t="str">
        <f>"Q"&amp;ROUNDUP(MONTH(SalesDataTable[[#This Row],[Order Date]])/3,0)</f>
        <v>Q4</v>
      </c>
      <c r="E2141" s="12">
        <f>MONTH(SalesDataTable[[#This Row],[Order Date]])</f>
        <v>10</v>
      </c>
      <c r="F2141" s="12" t="str">
        <f>TEXT(SalesDataTable[[#This Row],[Order Date]], "mmm")</f>
        <v>Oct</v>
      </c>
      <c r="G2141" s="5" t="s">
        <v>6</v>
      </c>
      <c r="H2141" s="5" t="s">
        <v>49</v>
      </c>
      <c r="I2141" s="5" t="s">
        <v>19</v>
      </c>
      <c r="J2141" s="5" t="s">
        <v>13</v>
      </c>
      <c r="K2141" s="5" t="s">
        <v>34</v>
      </c>
      <c r="L2141" s="5" t="s">
        <v>35</v>
      </c>
      <c r="M2141" s="6">
        <v>1</v>
      </c>
      <c r="N2141" s="7">
        <v>40.67</v>
      </c>
      <c r="O2141" s="8">
        <v>0</v>
      </c>
      <c r="P2141" s="7">
        <v>15.09</v>
      </c>
      <c r="Q2141" s="7">
        <f t="shared" si="132"/>
        <v>40.67</v>
      </c>
      <c r="R2141" s="7">
        <f t="shared" si="133"/>
        <v>15.09</v>
      </c>
      <c r="S2141" s="7">
        <f t="shared" si="134"/>
        <v>25.580000000000002</v>
      </c>
      <c r="T2141" s="9">
        <f t="shared" si="135"/>
        <v>0.62896483894762722</v>
      </c>
      <c r="U2141" s="10">
        <f>YEAR(SalesDataTable[[#This Row],[Order Date]])</f>
        <v>2026</v>
      </c>
      <c r="V2141" s="9" t="str">
        <f>"Q"&amp;ROUNDUP(MONTH(SalesDataTable[[#This Row],[Order Date]])/3,0)</f>
        <v>Q4</v>
      </c>
      <c r="W2141" s="6">
        <f>MONTH(SalesDataTable[[#This Row],[Order Date]])</f>
        <v>10</v>
      </c>
      <c r="X2141" s="9" t="str">
        <f>TEXT(SalesDataTable[[#This Row],[Order Date]],"mmm")</f>
        <v>Oct</v>
      </c>
    </row>
    <row r="2142" spans="1:24" ht="15.5">
      <c r="A2142" s="3">
        <v>109</v>
      </c>
      <c r="B2142" s="4">
        <v>46313</v>
      </c>
      <c r="C2142" s="12">
        <f>YEAR(SalesDataTable[[#This Row],[Order Date]])</f>
        <v>2026</v>
      </c>
      <c r="D2142" s="15" t="str">
        <f>"Q"&amp;ROUNDUP(MONTH(SalesDataTable[[#This Row],[Order Date]])/3,0)</f>
        <v>Q4</v>
      </c>
      <c r="E2142" s="12">
        <f>MONTH(SalesDataTable[[#This Row],[Order Date]])</f>
        <v>10</v>
      </c>
      <c r="F2142" s="12" t="str">
        <f>TEXT(SalesDataTable[[#This Row],[Order Date]], "mmm")</f>
        <v>Oct</v>
      </c>
      <c r="G2142" s="5" t="s">
        <v>6</v>
      </c>
      <c r="H2142" s="5" t="s">
        <v>7</v>
      </c>
      <c r="I2142" s="5" t="s">
        <v>2</v>
      </c>
      <c r="J2142" s="5" t="s">
        <v>3</v>
      </c>
      <c r="K2142" s="5" t="s">
        <v>9</v>
      </c>
      <c r="L2142" s="5" t="s">
        <v>10</v>
      </c>
      <c r="M2142" s="6">
        <v>1</v>
      </c>
      <c r="N2142" s="7">
        <v>90.09</v>
      </c>
      <c r="O2142" s="8">
        <v>0</v>
      </c>
      <c r="P2142" s="7">
        <v>45.17</v>
      </c>
      <c r="Q2142" s="7">
        <f t="shared" si="132"/>
        <v>90.09</v>
      </c>
      <c r="R2142" s="7">
        <f t="shared" si="133"/>
        <v>45.17</v>
      </c>
      <c r="S2142" s="7">
        <f t="shared" si="134"/>
        <v>44.92</v>
      </c>
      <c r="T2142" s="9">
        <f t="shared" si="135"/>
        <v>0.49861249861249862</v>
      </c>
      <c r="U2142" s="10">
        <f>YEAR(SalesDataTable[[#This Row],[Order Date]])</f>
        <v>2026</v>
      </c>
      <c r="V2142" s="9" t="str">
        <f>"Q"&amp;ROUNDUP(MONTH(SalesDataTable[[#This Row],[Order Date]])/3,0)</f>
        <v>Q4</v>
      </c>
      <c r="W2142" s="6">
        <f>MONTH(SalesDataTable[[#This Row],[Order Date]])</f>
        <v>10</v>
      </c>
      <c r="X2142" s="9" t="str">
        <f>TEXT(SalesDataTable[[#This Row],[Order Date]],"mmm")</f>
        <v>Oct</v>
      </c>
    </row>
    <row r="2143" spans="1:24" ht="15.5">
      <c r="A2143" s="3">
        <v>744</v>
      </c>
      <c r="B2143" s="4">
        <v>46313</v>
      </c>
      <c r="C2143" s="12">
        <f>YEAR(SalesDataTable[[#This Row],[Order Date]])</f>
        <v>2026</v>
      </c>
      <c r="D2143" s="15" t="str">
        <f>"Q"&amp;ROUNDUP(MONTH(SalesDataTable[[#This Row],[Order Date]])/3,0)</f>
        <v>Q4</v>
      </c>
      <c r="E2143" s="12">
        <f>MONTH(SalesDataTable[[#This Row],[Order Date]])</f>
        <v>10</v>
      </c>
      <c r="F2143" s="12" t="str">
        <f>TEXT(SalesDataTable[[#This Row],[Order Date]], "mmm")</f>
        <v>Oct</v>
      </c>
      <c r="G2143" s="5" t="s">
        <v>11</v>
      </c>
      <c r="H2143" s="5" t="s">
        <v>39</v>
      </c>
      <c r="I2143" s="5" t="s">
        <v>2</v>
      </c>
      <c r="J2143" s="5" t="s">
        <v>3</v>
      </c>
      <c r="K2143" s="5" t="s">
        <v>14</v>
      </c>
      <c r="L2143" s="5" t="s">
        <v>15</v>
      </c>
      <c r="M2143" s="6">
        <v>1</v>
      </c>
      <c r="N2143" s="7">
        <v>36.83</v>
      </c>
      <c r="O2143" s="8">
        <v>0</v>
      </c>
      <c r="P2143" s="7">
        <v>13.64</v>
      </c>
      <c r="Q2143" s="7">
        <f t="shared" si="132"/>
        <v>36.83</v>
      </c>
      <c r="R2143" s="7">
        <f t="shared" si="133"/>
        <v>13.64</v>
      </c>
      <c r="S2143" s="7">
        <f t="shared" si="134"/>
        <v>23.189999999999998</v>
      </c>
      <c r="T2143" s="9">
        <f t="shared" si="135"/>
        <v>0.62964974205810476</v>
      </c>
      <c r="U2143" s="10">
        <f>YEAR(SalesDataTable[[#This Row],[Order Date]])</f>
        <v>2026</v>
      </c>
      <c r="V2143" s="9" t="str">
        <f>"Q"&amp;ROUNDUP(MONTH(SalesDataTable[[#This Row],[Order Date]])/3,0)</f>
        <v>Q4</v>
      </c>
      <c r="W2143" s="6">
        <f>MONTH(SalesDataTable[[#This Row],[Order Date]])</f>
        <v>10</v>
      </c>
      <c r="X2143" s="9" t="str">
        <f>TEXT(SalesDataTable[[#This Row],[Order Date]],"mmm")</f>
        <v>Oct</v>
      </c>
    </row>
    <row r="2144" spans="1:24" ht="15.5">
      <c r="A2144" s="3">
        <v>960</v>
      </c>
      <c r="B2144" s="4">
        <v>46313</v>
      </c>
      <c r="C2144" s="12">
        <f>YEAR(SalesDataTable[[#This Row],[Order Date]])</f>
        <v>2026</v>
      </c>
      <c r="D2144" s="15" t="str">
        <f>"Q"&amp;ROUNDUP(MONTH(SalesDataTable[[#This Row],[Order Date]])/3,0)</f>
        <v>Q4</v>
      </c>
      <c r="E2144" s="12">
        <f>MONTH(SalesDataTable[[#This Row],[Order Date]])</f>
        <v>10</v>
      </c>
      <c r="F2144" s="12" t="str">
        <f>TEXT(SalesDataTable[[#This Row],[Order Date]], "mmm")</f>
        <v>Oct</v>
      </c>
      <c r="G2144" s="5" t="s">
        <v>6</v>
      </c>
      <c r="H2144" s="5" t="s">
        <v>43</v>
      </c>
      <c r="I2144" s="5" t="s">
        <v>28</v>
      </c>
      <c r="J2144" s="5" t="s">
        <v>3</v>
      </c>
      <c r="K2144" s="5" t="s">
        <v>23</v>
      </c>
      <c r="L2144" s="5" t="s">
        <v>29</v>
      </c>
      <c r="M2144" s="6">
        <v>5</v>
      </c>
      <c r="N2144" s="7">
        <v>196.37</v>
      </c>
      <c r="O2144" s="8">
        <v>0.05</v>
      </c>
      <c r="P2144" s="7">
        <v>103.51</v>
      </c>
      <c r="Q2144" s="7">
        <f t="shared" si="132"/>
        <v>932.75749999999994</v>
      </c>
      <c r="R2144" s="7">
        <f t="shared" si="133"/>
        <v>517.55000000000007</v>
      </c>
      <c r="S2144" s="7">
        <f t="shared" si="134"/>
        <v>415.20749999999987</v>
      </c>
      <c r="T2144" s="9">
        <f t="shared" si="135"/>
        <v>0.44513981393877816</v>
      </c>
      <c r="U2144" s="10">
        <f>YEAR(SalesDataTable[[#This Row],[Order Date]])</f>
        <v>2026</v>
      </c>
      <c r="V2144" s="9" t="str">
        <f>"Q"&amp;ROUNDUP(MONTH(SalesDataTable[[#This Row],[Order Date]])/3,0)</f>
        <v>Q4</v>
      </c>
      <c r="W2144" s="6">
        <f>MONTH(SalesDataTable[[#This Row],[Order Date]])</f>
        <v>10</v>
      </c>
      <c r="X2144" s="9" t="str">
        <f>TEXT(SalesDataTable[[#This Row],[Order Date]],"mmm")</f>
        <v>Oct</v>
      </c>
    </row>
    <row r="2145" spans="1:24" ht="15.5">
      <c r="A2145" s="3">
        <v>1389</v>
      </c>
      <c r="B2145" s="4">
        <v>46313</v>
      </c>
      <c r="C2145" s="12">
        <f>YEAR(SalesDataTable[[#This Row],[Order Date]])</f>
        <v>2026</v>
      </c>
      <c r="D2145" s="15" t="str">
        <f>"Q"&amp;ROUNDUP(MONTH(SalesDataTable[[#This Row],[Order Date]])/3,0)</f>
        <v>Q4</v>
      </c>
      <c r="E2145" s="12">
        <f>MONTH(SalesDataTable[[#This Row],[Order Date]])</f>
        <v>10</v>
      </c>
      <c r="F2145" s="12" t="str">
        <f>TEXT(SalesDataTable[[#This Row],[Order Date]], "mmm")</f>
        <v>Oct</v>
      </c>
      <c r="G2145" s="5" t="s">
        <v>0</v>
      </c>
      <c r="H2145" s="5" t="s">
        <v>50</v>
      </c>
      <c r="I2145" s="5" t="s">
        <v>2</v>
      </c>
      <c r="J2145" s="5" t="s">
        <v>13</v>
      </c>
      <c r="K2145" s="5" t="s">
        <v>9</v>
      </c>
      <c r="L2145" s="5" t="s">
        <v>10</v>
      </c>
      <c r="M2145" s="6">
        <v>2</v>
      </c>
      <c r="N2145" s="7">
        <v>93.73</v>
      </c>
      <c r="O2145" s="8">
        <v>0</v>
      </c>
      <c r="P2145" s="7">
        <v>44.79</v>
      </c>
      <c r="Q2145" s="7">
        <f t="shared" si="132"/>
        <v>187.46</v>
      </c>
      <c r="R2145" s="7">
        <f t="shared" si="133"/>
        <v>89.58</v>
      </c>
      <c r="S2145" s="7">
        <f t="shared" si="134"/>
        <v>97.88000000000001</v>
      </c>
      <c r="T2145" s="9">
        <f t="shared" si="135"/>
        <v>0.52213805611863873</v>
      </c>
      <c r="U2145" s="10">
        <f>YEAR(SalesDataTable[[#This Row],[Order Date]])</f>
        <v>2026</v>
      </c>
      <c r="V2145" s="9" t="str">
        <f>"Q"&amp;ROUNDUP(MONTH(SalesDataTable[[#This Row],[Order Date]])/3,0)</f>
        <v>Q4</v>
      </c>
      <c r="W2145" s="6">
        <f>MONTH(SalesDataTable[[#This Row],[Order Date]])</f>
        <v>10</v>
      </c>
      <c r="X2145" s="9" t="str">
        <f>TEXT(SalesDataTable[[#This Row],[Order Date]],"mmm")</f>
        <v>Oct</v>
      </c>
    </row>
    <row r="2146" spans="1:24" ht="15.5">
      <c r="A2146" s="3">
        <v>1493</v>
      </c>
      <c r="B2146" s="4">
        <v>46313</v>
      </c>
      <c r="C2146" s="12">
        <f>YEAR(SalesDataTable[[#This Row],[Order Date]])</f>
        <v>2026</v>
      </c>
      <c r="D2146" s="15" t="str">
        <f>"Q"&amp;ROUNDUP(MONTH(SalesDataTable[[#This Row],[Order Date]])/3,0)</f>
        <v>Q4</v>
      </c>
      <c r="E2146" s="12">
        <f>MONTH(SalesDataTable[[#This Row],[Order Date]])</f>
        <v>10</v>
      </c>
      <c r="F2146" s="12" t="str">
        <f>TEXT(SalesDataTable[[#This Row],[Order Date]], "mmm")</f>
        <v>Oct</v>
      </c>
      <c r="G2146" s="5" t="s">
        <v>11</v>
      </c>
      <c r="H2146" s="5" t="s">
        <v>39</v>
      </c>
      <c r="I2146" s="5" t="s">
        <v>2</v>
      </c>
      <c r="J2146" s="5" t="s">
        <v>16</v>
      </c>
      <c r="K2146" s="5" t="s">
        <v>14</v>
      </c>
      <c r="L2146" s="5" t="s">
        <v>15</v>
      </c>
      <c r="M2146" s="6">
        <v>1</v>
      </c>
      <c r="N2146" s="7">
        <v>36.46</v>
      </c>
      <c r="O2146" s="8">
        <v>0.05</v>
      </c>
      <c r="P2146" s="7">
        <v>13.35</v>
      </c>
      <c r="Q2146" s="7">
        <f t="shared" si="132"/>
        <v>34.637</v>
      </c>
      <c r="R2146" s="7">
        <f t="shared" si="133"/>
        <v>13.35</v>
      </c>
      <c r="S2146" s="7">
        <f t="shared" si="134"/>
        <v>21.286999999999999</v>
      </c>
      <c r="T2146" s="9">
        <f t="shared" si="135"/>
        <v>0.61457401045125148</v>
      </c>
      <c r="U2146" s="10">
        <f>YEAR(SalesDataTable[[#This Row],[Order Date]])</f>
        <v>2026</v>
      </c>
      <c r="V2146" s="9" t="str">
        <f>"Q"&amp;ROUNDUP(MONTH(SalesDataTable[[#This Row],[Order Date]])/3,0)</f>
        <v>Q4</v>
      </c>
      <c r="W2146" s="6">
        <f>MONTH(SalesDataTable[[#This Row],[Order Date]])</f>
        <v>10</v>
      </c>
      <c r="X2146" s="9" t="str">
        <f>TEXT(SalesDataTable[[#This Row],[Order Date]],"mmm")</f>
        <v>Oct</v>
      </c>
    </row>
    <row r="2147" spans="1:24" ht="15.5">
      <c r="A2147" s="3">
        <v>1967</v>
      </c>
      <c r="B2147" s="4">
        <v>46313</v>
      </c>
      <c r="C2147" s="12">
        <f>YEAR(SalesDataTable[[#This Row],[Order Date]])</f>
        <v>2026</v>
      </c>
      <c r="D2147" s="15" t="str">
        <f>"Q"&amp;ROUNDUP(MONTH(SalesDataTable[[#This Row],[Order Date]])/3,0)</f>
        <v>Q4</v>
      </c>
      <c r="E2147" s="12">
        <f>MONTH(SalesDataTable[[#This Row],[Order Date]])</f>
        <v>10</v>
      </c>
      <c r="F2147" s="12" t="str">
        <f>TEXT(SalesDataTable[[#This Row],[Order Date]], "mmm")</f>
        <v>Oct</v>
      </c>
      <c r="G2147" s="5" t="s">
        <v>6</v>
      </c>
      <c r="H2147" s="5" t="s">
        <v>49</v>
      </c>
      <c r="I2147" s="5" t="s">
        <v>2</v>
      </c>
      <c r="J2147" s="5" t="s">
        <v>3</v>
      </c>
      <c r="K2147" s="5" t="s">
        <v>23</v>
      </c>
      <c r="L2147" s="5" t="s">
        <v>51</v>
      </c>
      <c r="M2147" s="6">
        <v>2</v>
      </c>
      <c r="N2147" s="7">
        <v>125.91</v>
      </c>
      <c r="O2147" s="8">
        <v>0</v>
      </c>
      <c r="P2147" s="7">
        <v>61.95</v>
      </c>
      <c r="Q2147" s="7">
        <f t="shared" si="132"/>
        <v>251.82</v>
      </c>
      <c r="R2147" s="7">
        <f t="shared" si="133"/>
        <v>123.9</v>
      </c>
      <c r="S2147" s="7">
        <f t="shared" si="134"/>
        <v>127.91999999999999</v>
      </c>
      <c r="T2147" s="9">
        <f t="shared" si="135"/>
        <v>0.50798189182749576</v>
      </c>
      <c r="U2147" s="10">
        <f>YEAR(SalesDataTable[[#This Row],[Order Date]])</f>
        <v>2026</v>
      </c>
      <c r="V2147" s="9" t="str">
        <f>"Q"&amp;ROUNDUP(MONTH(SalesDataTable[[#This Row],[Order Date]])/3,0)</f>
        <v>Q4</v>
      </c>
      <c r="W2147" s="6">
        <f>MONTH(SalesDataTable[[#This Row],[Order Date]])</f>
        <v>10</v>
      </c>
      <c r="X2147" s="9" t="str">
        <f>TEXT(SalesDataTable[[#This Row],[Order Date]],"mmm")</f>
        <v>Oct</v>
      </c>
    </row>
    <row r="2148" spans="1:24" ht="15.5">
      <c r="A2148" s="3">
        <v>2132</v>
      </c>
      <c r="B2148" s="4">
        <v>46313</v>
      </c>
      <c r="C2148" s="12">
        <f>YEAR(SalesDataTable[[#This Row],[Order Date]])</f>
        <v>2026</v>
      </c>
      <c r="D2148" s="15" t="str">
        <f>"Q"&amp;ROUNDUP(MONTH(SalesDataTable[[#This Row],[Order Date]])/3,0)</f>
        <v>Q4</v>
      </c>
      <c r="E2148" s="12">
        <f>MONTH(SalesDataTable[[#This Row],[Order Date]])</f>
        <v>10</v>
      </c>
      <c r="F2148" s="12" t="str">
        <f>TEXT(SalesDataTable[[#This Row],[Order Date]], "mmm")</f>
        <v>Oct</v>
      </c>
      <c r="G2148" s="5" t="s">
        <v>20</v>
      </c>
      <c r="H2148" s="5" t="s">
        <v>33</v>
      </c>
      <c r="I2148" s="5" t="s">
        <v>19</v>
      </c>
      <c r="J2148" s="5" t="s">
        <v>13</v>
      </c>
      <c r="K2148" s="5" t="s">
        <v>9</v>
      </c>
      <c r="L2148" s="5" t="s">
        <v>10</v>
      </c>
      <c r="M2148" s="6">
        <v>1</v>
      </c>
      <c r="N2148" s="7">
        <v>92.56</v>
      </c>
      <c r="O2148" s="8">
        <v>0.1</v>
      </c>
      <c r="P2148" s="7">
        <v>44.23</v>
      </c>
      <c r="Q2148" s="7">
        <f t="shared" si="132"/>
        <v>83.304000000000002</v>
      </c>
      <c r="R2148" s="7">
        <f t="shared" si="133"/>
        <v>44.23</v>
      </c>
      <c r="S2148" s="7">
        <f t="shared" si="134"/>
        <v>39.074000000000005</v>
      </c>
      <c r="T2148" s="9">
        <f t="shared" si="135"/>
        <v>0.46905310669355621</v>
      </c>
      <c r="U2148" s="10">
        <f>YEAR(SalesDataTable[[#This Row],[Order Date]])</f>
        <v>2026</v>
      </c>
      <c r="V2148" s="9" t="str">
        <f>"Q"&amp;ROUNDUP(MONTH(SalesDataTable[[#This Row],[Order Date]])/3,0)</f>
        <v>Q4</v>
      </c>
      <c r="W2148" s="6">
        <f>MONTH(SalesDataTable[[#This Row],[Order Date]])</f>
        <v>10</v>
      </c>
      <c r="X2148" s="9" t="str">
        <f>TEXT(SalesDataTable[[#This Row],[Order Date]],"mmm")</f>
        <v>Oct</v>
      </c>
    </row>
    <row r="2149" spans="1:24" ht="15.5">
      <c r="A2149" s="3">
        <v>2882</v>
      </c>
      <c r="B2149" s="4">
        <v>46313</v>
      </c>
      <c r="C2149" s="12">
        <f>YEAR(SalesDataTable[[#This Row],[Order Date]])</f>
        <v>2026</v>
      </c>
      <c r="D2149" s="15" t="str">
        <f>"Q"&amp;ROUNDUP(MONTH(SalesDataTable[[#This Row],[Order Date]])/3,0)</f>
        <v>Q4</v>
      </c>
      <c r="E2149" s="12">
        <f>MONTH(SalesDataTable[[#This Row],[Order Date]])</f>
        <v>10</v>
      </c>
      <c r="F2149" s="12" t="str">
        <f>TEXT(SalesDataTable[[#This Row],[Order Date]], "mmm")</f>
        <v>Oct</v>
      </c>
      <c r="G2149" s="5" t="s">
        <v>20</v>
      </c>
      <c r="H2149" s="5" t="s">
        <v>33</v>
      </c>
      <c r="I2149" s="5" t="s">
        <v>28</v>
      </c>
      <c r="J2149" s="5" t="s">
        <v>13</v>
      </c>
      <c r="K2149" s="5" t="s">
        <v>9</v>
      </c>
      <c r="L2149" s="5" t="s">
        <v>46</v>
      </c>
      <c r="M2149" s="6">
        <v>4</v>
      </c>
      <c r="N2149" s="7">
        <v>70.02</v>
      </c>
      <c r="O2149" s="8">
        <v>0</v>
      </c>
      <c r="P2149" s="7">
        <v>32.86</v>
      </c>
      <c r="Q2149" s="7">
        <f t="shared" si="132"/>
        <v>280.08</v>
      </c>
      <c r="R2149" s="7">
        <f t="shared" si="133"/>
        <v>131.44</v>
      </c>
      <c r="S2149" s="7">
        <f t="shared" si="134"/>
        <v>148.63999999999999</v>
      </c>
      <c r="T2149" s="9">
        <f t="shared" si="135"/>
        <v>0.53070551271065403</v>
      </c>
      <c r="U2149" s="10">
        <f>YEAR(SalesDataTable[[#This Row],[Order Date]])</f>
        <v>2026</v>
      </c>
      <c r="V2149" s="9" t="str">
        <f>"Q"&amp;ROUNDUP(MONTH(SalesDataTable[[#This Row],[Order Date]])/3,0)</f>
        <v>Q4</v>
      </c>
      <c r="W2149" s="6">
        <f>MONTH(SalesDataTable[[#This Row],[Order Date]])</f>
        <v>10</v>
      </c>
      <c r="X2149" s="9" t="str">
        <f>TEXT(SalesDataTable[[#This Row],[Order Date]],"mmm")</f>
        <v>Oct</v>
      </c>
    </row>
    <row r="2150" spans="1:24" ht="15.5">
      <c r="A2150" s="3">
        <v>3345</v>
      </c>
      <c r="B2150" s="4">
        <v>46313</v>
      </c>
      <c r="C2150" s="12">
        <f>YEAR(SalesDataTable[[#This Row],[Order Date]])</f>
        <v>2026</v>
      </c>
      <c r="D2150" s="15" t="str">
        <f>"Q"&amp;ROUNDUP(MONTH(SalesDataTable[[#This Row],[Order Date]])/3,0)</f>
        <v>Q4</v>
      </c>
      <c r="E2150" s="12">
        <f>MONTH(SalesDataTable[[#This Row],[Order Date]])</f>
        <v>10</v>
      </c>
      <c r="F2150" s="12" t="str">
        <f>TEXT(SalesDataTable[[#This Row],[Order Date]], "mmm")</f>
        <v>Oct</v>
      </c>
      <c r="G2150" s="5" t="s">
        <v>0</v>
      </c>
      <c r="H2150" s="5" t="s">
        <v>50</v>
      </c>
      <c r="I2150" s="5" t="s">
        <v>2</v>
      </c>
      <c r="J2150" s="5" t="s">
        <v>3</v>
      </c>
      <c r="K2150" s="5" t="s">
        <v>4</v>
      </c>
      <c r="L2150" s="5" t="s">
        <v>22</v>
      </c>
      <c r="M2150" s="6">
        <v>3</v>
      </c>
      <c r="N2150" s="7">
        <v>51.62</v>
      </c>
      <c r="O2150" s="8">
        <v>0.1</v>
      </c>
      <c r="P2150" s="7">
        <v>22.94</v>
      </c>
      <c r="Q2150" s="7">
        <f t="shared" si="132"/>
        <v>139.374</v>
      </c>
      <c r="R2150" s="7">
        <f t="shared" si="133"/>
        <v>68.820000000000007</v>
      </c>
      <c r="S2150" s="7">
        <f t="shared" si="134"/>
        <v>70.553999999999988</v>
      </c>
      <c r="T2150" s="9">
        <f t="shared" si="135"/>
        <v>0.50622067243531788</v>
      </c>
      <c r="U2150" s="10">
        <f>YEAR(SalesDataTable[[#This Row],[Order Date]])</f>
        <v>2026</v>
      </c>
      <c r="V2150" s="9" t="str">
        <f>"Q"&amp;ROUNDUP(MONTH(SalesDataTable[[#This Row],[Order Date]])/3,0)</f>
        <v>Q4</v>
      </c>
      <c r="W2150" s="6">
        <f>MONTH(SalesDataTable[[#This Row],[Order Date]])</f>
        <v>10</v>
      </c>
      <c r="X2150" s="9" t="str">
        <f>TEXT(SalesDataTable[[#This Row],[Order Date]],"mmm")</f>
        <v>Oct</v>
      </c>
    </row>
    <row r="2151" spans="1:24" ht="15.5">
      <c r="A2151" s="3">
        <v>4089</v>
      </c>
      <c r="B2151" s="4">
        <v>46313</v>
      </c>
      <c r="C2151" s="12">
        <f>YEAR(SalesDataTable[[#This Row],[Order Date]])</f>
        <v>2026</v>
      </c>
      <c r="D2151" s="15" t="str">
        <f>"Q"&amp;ROUNDUP(MONTH(SalesDataTable[[#This Row],[Order Date]])/3,0)</f>
        <v>Q4</v>
      </c>
      <c r="E2151" s="12">
        <f>MONTH(SalesDataTable[[#This Row],[Order Date]])</f>
        <v>10</v>
      </c>
      <c r="F2151" s="12" t="str">
        <f>TEXT(SalesDataTable[[#This Row],[Order Date]], "mmm")</f>
        <v>Oct</v>
      </c>
      <c r="G2151" s="5" t="s">
        <v>11</v>
      </c>
      <c r="H2151" s="5" t="s">
        <v>12</v>
      </c>
      <c r="I2151" s="5" t="s">
        <v>2</v>
      </c>
      <c r="J2151" s="5" t="s">
        <v>13</v>
      </c>
      <c r="K2151" s="5" t="s">
        <v>23</v>
      </c>
      <c r="L2151" s="5" t="s">
        <v>29</v>
      </c>
      <c r="M2151" s="6">
        <v>1</v>
      </c>
      <c r="N2151" s="7">
        <v>196.39</v>
      </c>
      <c r="O2151" s="8">
        <v>0</v>
      </c>
      <c r="P2151" s="7">
        <v>104.66</v>
      </c>
      <c r="Q2151" s="7">
        <f t="shared" si="132"/>
        <v>196.39</v>
      </c>
      <c r="R2151" s="7">
        <f t="shared" si="133"/>
        <v>104.66</v>
      </c>
      <c r="S2151" s="7">
        <f t="shared" si="134"/>
        <v>91.72999999999999</v>
      </c>
      <c r="T2151" s="9">
        <f t="shared" si="135"/>
        <v>0.46708080859514228</v>
      </c>
      <c r="U2151" s="10">
        <f>YEAR(SalesDataTable[[#This Row],[Order Date]])</f>
        <v>2026</v>
      </c>
      <c r="V2151" s="9" t="str">
        <f>"Q"&amp;ROUNDUP(MONTH(SalesDataTable[[#This Row],[Order Date]])/3,0)</f>
        <v>Q4</v>
      </c>
      <c r="W2151" s="6">
        <f>MONTH(SalesDataTable[[#This Row],[Order Date]])</f>
        <v>10</v>
      </c>
      <c r="X2151" s="9" t="str">
        <f>TEXT(SalesDataTable[[#This Row],[Order Date]],"mmm")</f>
        <v>Oct</v>
      </c>
    </row>
    <row r="2152" spans="1:24" ht="15.5">
      <c r="A2152" s="3">
        <v>4119</v>
      </c>
      <c r="B2152" s="4">
        <v>46313</v>
      </c>
      <c r="C2152" s="12">
        <f>YEAR(SalesDataTable[[#This Row],[Order Date]])</f>
        <v>2026</v>
      </c>
      <c r="D2152" s="15" t="str">
        <f>"Q"&amp;ROUNDUP(MONTH(SalesDataTable[[#This Row],[Order Date]])/3,0)</f>
        <v>Q4</v>
      </c>
      <c r="E2152" s="12">
        <f>MONTH(SalesDataTable[[#This Row],[Order Date]])</f>
        <v>10</v>
      </c>
      <c r="F2152" s="12" t="str">
        <f>TEXT(SalesDataTable[[#This Row],[Order Date]], "mmm")</f>
        <v>Oct</v>
      </c>
      <c r="G2152" s="5" t="s">
        <v>20</v>
      </c>
      <c r="H2152" s="5" t="s">
        <v>33</v>
      </c>
      <c r="I2152" s="5" t="s">
        <v>8</v>
      </c>
      <c r="J2152" s="5" t="s">
        <v>16</v>
      </c>
      <c r="K2152" s="5" t="s">
        <v>34</v>
      </c>
      <c r="L2152" s="5" t="s">
        <v>35</v>
      </c>
      <c r="M2152" s="6">
        <v>10</v>
      </c>
      <c r="N2152" s="7">
        <v>41.26</v>
      </c>
      <c r="O2152" s="8">
        <v>0.1</v>
      </c>
      <c r="P2152" s="7">
        <v>15.06</v>
      </c>
      <c r="Q2152" s="7">
        <f t="shared" si="132"/>
        <v>371.34</v>
      </c>
      <c r="R2152" s="7">
        <f t="shared" si="133"/>
        <v>150.6</v>
      </c>
      <c r="S2152" s="7">
        <f t="shared" si="134"/>
        <v>220.73999999999998</v>
      </c>
      <c r="T2152" s="9">
        <f t="shared" si="135"/>
        <v>0.59444175149458711</v>
      </c>
      <c r="U2152" s="10">
        <f>YEAR(SalesDataTable[[#This Row],[Order Date]])</f>
        <v>2026</v>
      </c>
      <c r="V2152" s="9" t="str">
        <f>"Q"&amp;ROUNDUP(MONTH(SalesDataTable[[#This Row],[Order Date]])/3,0)</f>
        <v>Q4</v>
      </c>
      <c r="W2152" s="6">
        <f>MONTH(SalesDataTable[[#This Row],[Order Date]])</f>
        <v>10</v>
      </c>
      <c r="X2152" s="9" t="str">
        <f>TEXT(SalesDataTable[[#This Row],[Order Date]],"mmm")</f>
        <v>Oct</v>
      </c>
    </row>
    <row r="2153" spans="1:24" ht="15.5">
      <c r="A2153" s="3">
        <v>4968</v>
      </c>
      <c r="B2153" s="4">
        <v>46313</v>
      </c>
      <c r="C2153" s="12">
        <f>YEAR(SalesDataTable[[#This Row],[Order Date]])</f>
        <v>2026</v>
      </c>
      <c r="D2153" s="15" t="str">
        <f>"Q"&amp;ROUNDUP(MONTH(SalesDataTable[[#This Row],[Order Date]])/3,0)</f>
        <v>Q4</v>
      </c>
      <c r="E2153" s="12">
        <f>MONTH(SalesDataTable[[#This Row],[Order Date]])</f>
        <v>10</v>
      </c>
      <c r="F2153" s="12" t="str">
        <f>TEXT(SalesDataTable[[#This Row],[Order Date]], "mmm")</f>
        <v>Oct</v>
      </c>
      <c r="G2153" s="5" t="s">
        <v>11</v>
      </c>
      <c r="H2153" s="5" t="s">
        <v>18</v>
      </c>
      <c r="I2153" s="5" t="s">
        <v>28</v>
      </c>
      <c r="J2153" s="5" t="s">
        <v>13</v>
      </c>
      <c r="K2153" s="5" t="s">
        <v>14</v>
      </c>
      <c r="L2153" s="5" t="s">
        <v>15</v>
      </c>
      <c r="M2153" s="6">
        <v>1</v>
      </c>
      <c r="N2153" s="7">
        <v>35.549999999999997</v>
      </c>
      <c r="O2153" s="8">
        <v>0.05</v>
      </c>
      <c r="P2153" s="7">
        <v>13.44</v>
      </c>
      <c r="Q2153" s="7">
        <f t="shared" si="132"/>
        <v>33.772499999999994</v>
      </c>
      <c r="R2153" s="7">
        <f t="shared" si="133"/>
        <v>13.44</v>
      </c>
      <c r="S2153" s="7">
        <f t="shared" si="134"/>
        <v>20.332499999999996</v>
      </c>
      <c r="T2153" s="9">
        <f t="shared" si="135"/>
        <v>0.60204308238951809</v>
      </c>
      <c r="U2153" s="10">
        <f>YEAR(SalesDataTable[[#This Row],[Order Date]])</f>
        <v>2026</v>
      </c>
      <c r="V2153" s="9" t="str">
        <f>"Q"&amp;ROUNDUP(MONTH(SalesDataTable[[#This Row],[Order Date]])/3,0)</f>
        <v>Q4</v>
      </c>
      <c r="W2153" s="6">
        <f>MONTH(SalesDataTable[[#This Row],[Order Date]])</f>
        <v>10</v>
      </c>
      <c r="X2153" s="9" t="str">
        <f>TEXT(SalesDataTable[[#This Row],[Order Date]],"mmm")</f>
        <v>Oct</v>
      </c>
    </row>
    <row r="2154" spans="1:24" ht="15.5">
      <c r="A2154" s="3">
        <v>5197</v>
      </c>
      <c r="B2154" s="4">
        <v>46313</v>
      </c>
      <c r="C2154" s="12">
        <f>YEAR(SalesDataTable[[#This Row],[Order Date]])</f>
        <v>2026</v>
      </c>
      <c r="D2154" s="15" t="str">
        <f>"Q"&amp;ROUNDUP(MONTH(SalesDataTable[[#This Row],[Order Date]])/3,0)</f>
        <v>Q4</v>
      </c>
      <c r="E2154" s="12">
        <f>MONTH(SalesDataTable[[#This Row],[Order Date]])</f>
        <v>10</v>
      </c>
      <c r="F2154" s="12" t="str">
        <f>TEXT(SalesDataTable[[#This Row],[Order Date]], "mmm")</f>
        <v>Oct</v>
      </c>
      <c r="G2154" s="5" t="s">
        <v>20</v>
      </c>
      <c r="H2154" s="5" t="s">
        <v>33</v>
      </c>
      <c r="I2154" s="5" t="s">
        <v>2</v>
      </c>
      <c r="J2154" s="5" t="s">
        <v>13</v>
      </c>
      <c r="K2154" s="5" t="s">
        <v>4</v>
      </c>
      <c r="L2154" s="5" t="s">
        <v>22</v>
      </c>
      <c r="M2154" s="6">
        <v>1</v>
      </c>
      <c r="N2154" s="7">
        <v>49.5</v>
      </c>
      <c r="O2154" s="8">
        <v>0</v>
      </c>
      <c r="P2154" s="7">
        <v>22.36</v>
      </c>
      <c r="Q2154" s="7">
        <f t="shared" si="132"/>
        <v>49.5</v>
      </c>
      <c r="R2154" s="7">
        <f t="shared" si="133"/>
        <v>22.36</v>
      </c>
      <c r="S2154" s="7">
        <f t="shared" si="134"/>
        <v>27.14</v>
      </c>
      <c r="T2154" s="9">
        <f t="shared" si="135"/>
        <v>0.54828282828282826</v>
      </c>
      <c r="U2154" s="10">
        <f>YEAR(SalesDataTable[[#This Row],[Order Date]])</f>
        <v>2026</v>
      </c>
      <c r="V2154" s="9" t="str">
        <f>"Q"&amp;ROUNDUP(MONTH(SalesDataTable[[#This Row],[Order Date]])/3,0)</f>
        <v>Q4</v>
      </c>
      <c r="W2154" s="6">
        <f>MONTH(SalesDataTable[[#This Row],[Order Date]])</f>
        <v>10</v>
      </c>
      <c r="X2154" s="9" t="str">
        <f>TEXT(SalesDataTable[[#This Row],[Order Date]],"mmm")</f>
        <v>Oct</v>
      </c>
    </row>
    <row r="2155" spans="1:24" ht="15.5">
      <c r="A2155" s="3">
        <v>66</v>
      </c>
      <c r="B2155" s="4">
        <v>46314</v>
      </c>
      <c r="C2155" s="12">
        <f>YEAR(SalesDataTable[[#This Row],[Order Date]])</f>
        <v>2026</v>
      </c>
      <c r="D2155" s="15" t="str">
        <f>"Q"&amp;ROUNDUP(MONTH(SalesDataTable[[#This Row],[Order Date]])/3,0)</f>
        <v>Q4</v>
      </c>
      <c r="E2155" s="12">
        <f>MONTH(SalesDataTable[[#This Row],[Order Date]])</f>
        <v>10</v>
      </c>
      <c r="F2155" s="12" t="str">
        <f>TEXT(SalesDataTable[[#This Row],[Order Date]], "mmm")</f>
        <v>Oct</v>
      </c>
      <c r="G2155" s="5" t="s">
        <v>0</v>
      </c>
      <c r="H2155" s="5" t="s">
        <v>50</v>
      </c>
      <c r="I2155" s="5" t="s">
        <v>2</v>
      </c>
      <c r="J2155" s="5" t="s">
        <v>16</v>
      </c>
      <c r="K2155" s="5" t="s">
        <v>23</v>
      </c>
      <c r="L2155" s="5" t="s">
        <v>40</v>
      </c>
      <c r="M2155" s="6">
        <v>1</v>
      </c>
      <c r="N2155" s="7">
        <v>80.58</v>
      </c>
      <c r="O2155" s="8">
        <v>0</v>
      </c>
      <c r="P2155" s="7">
        <v>40.43</v>
      </c>
      <c r="Q2155" s="7">
        <f t="shared" si="132"/>
        <v>80.58</v>
      </c>
      <c r="R2155" s="7">
        <f t="shared" si="133"/>
        <v>40.43</v>
      </c>
      <c r="S2155" s="7">
        <f t="shared" si="134"/>
        <v>40.15</v>
      </c>
      <c r="T2155" s="9">
        <f t="shared" si="135"/>
        <v>0.49826259617771157</v>
      </c>
      <c r="U2155" s="10">
        <f>YEAR(SalesDataTable[[#This Row],[Order Date]])</f>
        <v>2026</v>
      </c>
      <c r="V2155" s="9" t="str">
        <f>"Q"&amp;ROUNDUP(MONTH(SalesDataTable[[#This Row],[Order Date]])/3,0)</f>
        <v>Q4</v>
      </c>
      <c r="W2155" s="6">
        <f>MONTH(SalesDataTable[[#This Row],[Order Date]])</f>
        <v>10</v>
      </c>
      <c r="X2155" s="9" t="str">
        <f>TEXT(SalesDataTable[[#This Row],[Order Date]],"mmm")</f>
        <v>Oct</v>
      </c>
    </row>
    <row r="2156" spans="1:24" ht="15.5">
      <c r="A2156" s="3">
        <v>585</v>
      </c>
      <c r="B2156" s="4">
        <v>46314</v>
      </c>
      <c r="C2156" s="12">
        <f>YEAR(SalesDataTable[[#This Row],[Order Date]])</f>
        <v>2026</v>
      </c>
      <c r="D2156" s="15" t="str">
        <f>"Q"&amp;ROUNDUP(MONTH(SalesDataTable[[#This Row],[Order Date]])/3,0)</f>
        <v>Q4</v>
      </c>
      <c r="E2156" s="12">
        <f>MONTH(SalesDataTable[[#This Row],[Order Date]])</f>
        <v>10</v>
      </c>
      <c r="F2156" s="12" t="str">
        <f>TEXT(SalesDataTable[[#This Row],[Order Date]], "mmm")</f>
        <v>Oct</v>
      </c>
      <c r="G2156" s="5" t="s">
        <v>11</v>
      </c>
      <c r="H2156" s="5" t="s">
        <v>25</v>
      </c>
      <c r="I2156" s="5" t="s">
        <v>19</v>
      </c>
      <c r="J2156" s="5" t="s">
        <v>16</v>
      </c>
      <c r="K2156" s="5" t="s">
        <v>14</v>
      </c>
      <c r="L2156" s="5" t="s">
        <v>48</v>
      </c>
      <c r="M2156" s="6">
        <v>2</v>
      </c>
      <c r="N2156" s="7">
        <v>161.59</v>
      </c>
      <c r="O2156" s="8">
        <v>0.05</v>
      </c>
      <c r="P2156" s="7">
        <v>89.57</v>
      </c>
      <c r="Q2156" s="7">
        <f t="shared" si="132"/>
        <v>307.02100000000002</v>
      </c>
      <c r="R2156" s="7">
        <f t="shared" si="133"/>
        <v>179.14</v>
      </c>
      <c r="S2156" s="7">
        <f t="shared" si="134"/>
        <v>127.88100000000003</v>
      </c>
      <c r="T2156" s="9">
        <f t="shared" si="135"/>
        <v>0.41652199686666391</v>
      </c>
      <c r="U2156" s="10">
        <f>YEAR(SalesDataTable[[#This Row],[Order Date]])</f>
        <v>2026</v>
      </c>
      <c r="V2156" s="9" t="str">
        <f>"Q"&amp;ROUNDUP(MONTH(SalesDataTable[[#This Row],[Order Date]])/3,0)</f>
        <v>Q4</v>
      </c>
      <c r="W2156" s="6">
        <f>MONTH(SalesDataTable[[#This Row],[Order Date]])</f>
        <v>10</v>
      </c>
      <c r="X2156" s="9" t="str">
        <f>TEXT(SalesDataTable[[#This Row],[Order Date]],"mmm")</f>
        <v>Oct</v>
      </c>
    </row>
    <row r="2157" spans="1:24" ht="15.5">
      <c r="A2157" s="3">
        <v>856</v>
      </c>
      <c r="B2157" s="4">
        <v>46314</v>
      </c>
      <c r="C2157" s="12">
        <f>YEAR(SalesDataTable[[#This Row],[Order Date]])</f>
        <v>2026</v>
      </c>
      <c r="D2157" s="15" t="str">
        <f>"Q"&amp;ROUNDUP(MONTH(SalesDataTable[[#This Row],[Order Date]])/3,0)</f>
        <v>Q4</v>
      </c>
      <c r="E2157" s="12">
        <f>MONTH(SalesDataTable[[#This Row],[Order Date]])</f>
        <v>10</v>
      </c>
      <c r="F2157" s="12" t="str">
        <f>TEXT(SalesDataTable[[#This Row],[Order Date]], "mmm")</f>
        <v>Oct</v>
      </c>
      <c r="G2157" s="5" t="s">
        <v>20</v>
      </c>
      <c r="H2157" s="5" t="s">
        <v>33</v>
      </c>
      <c r="I2157" s="5" t="s">
        <v>2</v>
      </c>
      <c r="J2157" s="5" t="s">
        <v>16</v>
      </c>
      <c r="K2157" s="5" t="s">
        <v>23</v>
      </c>
      <c r="L2157" s="5" t="s">
        <v>40</v>
      </c>
      <c r="M2157" s="6">
        <v>1</v>
      </c>
      <c r="N2157" s="7">
        <v>80.319999999999993</v>
      </c>
      <c r="O2157" s="8">
        <v>0</v>
      </c>
      <c r="P2157" s="7">
        <v>39.729999999999997</v>
      </c>
      <c r="Q2157" s="7">
        <f t="shared" si="132"/>
        <v>80.319999999999993</v>
      </c>
      <c r="R2157" s="7">
        <f t="shared" si="133"/>
        <v>39.729999999999997</v>
      </c>
      <c r="S2157" s="7">
        <f t="shared" si="134"/>
        <v>40.589999999999996</v>
      </c>
      <c r="T2157" s="9">
        <f t="shared" si="135"/>
        <v>0.50535358565737054</v>
      </c>
      <c r="U2157" s="10">
        <f>YEAR(SalesDataTable[[#This Row],[Order Date]])</f>
        <v>2026</v>
      </c>
      <c r="V2157" s="9" t="str">
        <f>"Q"&amp;ROUNDUP(MONTH(SalesDataTable[[#This Row],[Order Date]])/3,0)</f>
        <v>Q4</v>
      </c>
      <c r="W2157" s="6">
        <f>MONTH(SalesDataTable[[#This Row],[Order Date]])</f>
        <v>10</v>
      </c>
      <c r="X2157" s="9" t="str">
        <f>TEXT(SalesDataTable[[#This Row],[Order Date]],"mmm")</f>
        <v>Oct</v>
      </c>
    </row>
    <row r="2158" spans="1:24" ht="15.5">
      <c r="A2158" s="3">
        <v>1793</v>
      </c>
      <c r="B2158" s="4">
        <v>46314</v>
      </c>
      <c r="C2158" s="12">
        <f>YEAR(SalesDataTable[[#This Row],[Order Date]])</f>
        <v>2026</v>
      </c>
      <c r="D2158" s="15" t="str">
        <f>"Q"&amp;ROUNDUP(MONTH(SalesDataTable[[#This Row],[Order Date]])/3,0)</f>
        <v>Q4</v>
      </c>
      <c r="E2158" s="12">
        <f>MONTH(SalesDataTable[[#This Row],[Order Date]])</f>
        <v>10</v>
      </c>
      <c r="F2158" s="12" t="str">
        <f>TEXT(SalesDataTable[[#This Row],[Order Date]], "mmm")</f>
        <v>Oct</v>
      </c>
      <c r="G2158" s="5" t="s">
        <v>0</v>
      </c>
      <c r="H2158" s="5" t="s">
        <v>36</v>
      </c>
      <c r="I2158" s="5" t="s">
        <v>28</v>
      </c>
      <c r="J2158" s="5" t="s">
        <v>13</v>
      </c>
      <c r="K2158" s="5" t="s">
        <v>14</v>
      </c>
      <c r="L2158" s="5" t="s">
        <v>48</v>
      </c>
      <c r="M2158" s="6">
        <v>1</v>
      </c>
      <c r="N2158" s="7">
        <v>164.25</v>
      </c>
      <c r="O2158" s="8">
        <v>0</v>
      </c>
      <c r="P2158" s="7">
        <v>86.6</v>
      </c>
      <c r="Q2158" s="7">
        <f t="shared" si="132"/>
        <v>164.25</v>
      </c>
      <c r="R2158" s="7">
        <f t="shared" si="133"/>
        <v>86.6</v>
      </c>
      <c r="S2158" s="7">
        <f t="shared" si="134"/>
        <v>77.650000000000006</v>
      </c>
      <c r="T2158" s="9">
        <f t="shared" si="135"/>
        <v>0.47275494672754947</v>
      </c>
      <c r="U2158" s="10">
        <f>YEAR(SalesDataTable[[#This Row],[Order Date]])</f>
        <v>2026</v>
      </c>
      <c r="V2158" s="9" t="str">
        <f>"Q"&amp;ROUNDUP(MONTH(SalesDataTable[[#This Row],[Order Date]])/3,0)</f>
        <v>Q4</v>
      </c>
      <c r="W2158" s="6">
        <f>MONTH(SalesDataTable[[#This Row],[Order Date]])</f>
        <v>10</v>
      </c>
      <c r="X2158" s="9" t="str">
        <f>TEXT(SalesDataTable[[#This Row],[Order Date]],"mmm")</f>
        <v>Oct</v>
      </c>
    </row>
    <row r="2159" spans="1:24" ht="15.5">
      <c r="A2159" s="3">
        <v>4763</v>
      </c>
      <c r="B2159" s="4">
        <v>46314</v>
      </c>
      <c r="C2159" s="12">
        <f>YEAR(SalesDataTable[[#This Row],[Order Date]])</f>
        <v>2026</v>
      </c>
      <c r="D2159" s="15" t="str">
        <f>"Q"&amp;ROUNDUP(MONTH(SalesDataTable[[#This Row],[Order Date]])/3,0)</f>
        <v>Q4</v>
      </c>
      <c r="E2159" s="12">
        <f>MONTH(SalesDataTable[[#This Row],[Order Date]])</f>
        <v>10</v>
      </c>
      <c r="F2159" s="12" t="str">
        <f>TEXT(SalesDataTable[[#This Row],[Order Date]], "mmm")</f>
        <v>Oct</v>
      </c>
      <c r="G2159" s="5" t="s">
        <v>20</v>
      </c>
      <c r="H2159" s="5" t="s">
        <v>33</v>
      </c>
      <c r="I2159" s="5" t="s">
        <v>28</v>
      </c>
      <c r="J2159" s="5" t="s">
        <v>13</v>
      </c>
      <c r="K2159" s="5" t="s">
        <v>4</v>
      </c>
      <c r="L2159" s="5" t="s">
        <v>30</v>
      </c>
      <c r="M2159" s="6">
        <v>6</v>
      </c>
      <c r="N2159" s="7">
        <v>101.6</v>
      </c>
      <c r="O2159" s="8">
        <v>0</v>
      </c>
      <c r="P2159" s="7">
        <v>50.17</v>
      </c>
      <c r="Q2159" s="7">
        <f t="shared" si="132"/>
        <v>609.59999999999991</v>
      </c>
      <c r="R2159" s="7">
        <f t="shared" si="133"/>
        <v>301.02</v>
      </c>
      <c r="S2159" s="7">
        <f t="shared" si="134"/>
        <v>308.57999999999993</v>
      </c>
      <c r="T2159" s="9">
        <f t="shared" si="135"/>
        <v>0.50620078740157481</v>
      </c>
      <c r="U2159" s="10">
        <f>YEAR(SalesDataTable[[#This Row],[Order Date]])</f>
        <v>2026</v>
      </c>
      <c r="V2159" s="9" t="str">
        <f>"Q"&amp;ROUNDUP(MONTH(SalesDataTable[[#This Row],[Order Date]])/3,0)</f>
        <v>Q4</v>
      </c>
      <c r="W2159" s="6">
        <f>MONTH(SalesDataTable[[#This Row],[Order Date]])</f>
        <v>10</v>
      </c>
      <c r="X2159" s="9" t="str">
        <f>TEXT(SalesDataTable[[#This Row],[Order Date]],"mmm")</f>
        <v>Oct</v>
      </c>
    </row>
    <row r="2160" spans="1:24" ht="15.5">
      <c r="A2160" s="3">
        <v>1716</v>
      </c>
      <c r="B2160" s="4">
        <v>46315</v>
      </c>
      <c r="C2160" s="12">
        <f>YEAR(SalesDataTable[[#This Row],[Order Date]])</f>
        <v>2026</v>
      </c>
      <c r="D2160" s="15" t="str">
        <f>"Q"&amp;ROUNDUP(MONTH(SalesDataTable[[#This Row],[Order Date]])/3,0)</f>
        <v>Q4</v>
      </c>
      <c r="E2160" s="12">
        <f>MONTH(SalesDataTable[[#This Row],[Order Date]])</f>
        <v>10</v>
      </c>
      <c r="F2160" s="12" t="str">
        <f>TEXT(SalesDataTable[[#This Row],[Order Date]], "mmm")</f>
        <v>Oct</v>
      </c>
      <c r="G2160" s="5" t="s">
        <v>0</v>
      </c>
      <c r="H2160" s="5" t="s">
        <v>1</v>
      </c>
      <c r="I2160" s="5" t="s">
        <v>19</v>
      </c>
      <c r="J2160" s="5" t="s">
        <v>3</v>
      </c>
      <c r="K2160" s="5" t="s">
        <v>34</v>
      </c>
      <c r="L2160" s="5" t="s">
        <v>42</v>
      </c>
      <c r="M2160" s="6">
        <v>5</v>
      </c>
      <c r="N2160" s="7">
        <v>35.99</v>
      </c>
      <c r="O2160" s="8">
        <v>0</v>
      </c>
      <c r="P2160" s="7">
        <v>14.19</v>
      </c>
      <c r="Q2160" s="7">
        <f t="shared" si="132"/>
        <v>179.95000000000002</v>
      </c>
      <c r="R2160" s="7">
        <f t="shared" si="133"/>
        <v>70.95</v>
      </c>
      <c r="S2160" s="7">
        <f t="shared" si="134"/>
        <v>109.00000000000001</v>
      </c>
      <c r="T2160" s="9">
        <f t="shared" si="135"/>
        <v>0.60572381217004723</v>
      </c>
      <c r="U2160" s="10">
        <f>YEAR(SalesDataTable[[#This Row],[Order Date]])</f>
        <v>2026</v>
      </c>
      <c r="V2160" s="9" t="str">
        <f>"Q"&amp;ROUNDUP(MONTH(SalesDataTable[[#This Row],[Order Date]])/3,0)</f>
        <v>Q4</v>
      </c>
      <c r="W2160" s="6">
        <f>MONTH(SalesDataTable[[#This Row],[Order Date]])</f>
        <v>10</v>
      </c>
      <c r="X2160" s="9" t="str">
        <f>TEXT(SalesDataTable[[#This Row],[Order Date]],"mmm")</f>
        <v>Oct</v>
      </c>
    </row>
    <row r="2161" spans="1:24" ht="15.5">
      <c r="A2161" s="3">
        <v>1759</v>
      </c>
      <c r="B2161" s="4">
        <v>46315</v>
      </c>
      <c r="C2161" s="12">
        <f>YEAR(SalesDataTable[[#This Row],[Order Date]])</f>
        <v>2026</v>
      </c>
      <c r="D2161" s="15" t="str">
        <f>"Q"&amp;ROUNDUP(MONTH(SalesDataTable[[#This Row],[Order Date]])/3,0)</f>
        <v>Q4</v>
      </c>
      <c r="E2161" s="12">
        <f>MONTH(SalesDataTable[[#This Row],[Order Date]])</f>
        <v>10</v>
      </c>
      <c r="F2161" s="12" t="str">
        <f>TEXT(SalesDataTable[[#This Row],[Order Date]], "mmm")</f>
        <v>Oct</v>
      </c>
      <c r="G2161" s="5" t="s">
        <v>20</v>
      </c>
      <c r="H2161" s="5" t="s">
        <v>33</v>
      </c>
      <c r="I2161" s="5" t="s">
        <v>2</v>
      </c>
      <c r="J2161" s="5" t="s">
        <v>3</v>
      </c>
      <c r="K2161" s="5" t="s">
        <v>34</v>
      </c>
      <c r="L2161" s="5" t="s">
        <v>42</v>
      </c>
      <c r="M2161" s="6">
        <v>2</v>
      </c>
      <c r="N2161" s="7">
        <v>36.57</v>
      </c>
      <c r="O2161" s="8">
        <v>0.1</v>
      </c>
      <c r="P2161" s="7">
        <v>13.79</v>
      </c>
      <c r="Q2161" s="7">
        <f t="shared" si="132"/>
        <v>65.826000000000008</v>
      </c>
      <c r="R2161" s="7">
        <f t="shared" si="133"/>
        <v>27.58</v>
      </c>
      <c r="S2161" s="7">
        <f t="shared" si="134"/>
        <v>38.246000000000009</v>
      </c>
      <c r="T2161" s="9">
        <f t="shared" si="135"/>
        <v>0.58101661957281325</v>
      </c>
      <c r="U2161" s="10">
        <f>YEAR(SalesDataTable[[#This Row],[Order Date]])</f>
        <v>2026</v>
      </c>
      <c r="V2161" s="9" t="str">
        <f>"Q"&amp;ROUNDUP(MONTH(SalesDataTable[[#This Row],[Order Date]])/3,0)</f>
        <v>Q4</v>
      </c>
      <c r="W2161" s="6">
        <f>MONTH(SalesDataTable[[#This Row],[Order Date]])</f>
        <v>10</v>
      </c>
      <c r="X2161" s="9" t="str">
        <f>TEXT(SalesDataTable[[#This Row],[Order Date]],"mmm")</f>
        <v>Oct</v>
      </c>
    </row>
    <row r="2162" spans="1:24" ht="15.5">
      <c r="A2162" s="3">
        <v>1811</v>
      </c>
      <c r="B2162" s="4">
        <v>46315</v>
      </c>
      <c r="C2162" s="12">
        <f>YEAR(SalesDataTable[[#This Row],[Order Date]])</f>
        <v>2026</v>
      </c>
      <c r="D2162" s="15" t="str">
        <f>"Q"&amp;ROUNDUP(MONTH(SalesDataTable[[#This Row],[Order Date]])/3,0)</f>
        <v>Q4</v>
      </c>
      <c r="E2162" s="12">
        <f>MONTH(SalesDataTable[[#This Row],[Order Date]])</f>
        <v>10</v>
      </c>
      <c r="F2162" s="12" t="str">
        <f>TEXT(SalesDataTable[[#This Row],[Order Date]], "mmm")</f>
        <v>Oct</v>
      </c>
      <c r="G2162" s="5" t="s">
        <v>6</v>
      </c>
      <c r="H2162" s="5" t="s">
        <v>27</v>
      </c>
      <c r="I2162" s="5" t="s">
        <v>2</v>
      </c>
      <c r="J2162" s="5" t="s">
        <v>13</v>
      </c>
      <c r="K2162" s="5" t="s">
        <v>4</v>
      </c>
      <c r="L2162" s="5" t="s">
        <v>26</v>
      </c>
      <c r="M2162" s="6">
        <v>1</v>
      </c>
      <c r="N2162" s="7">
        <v>40.99</v>
      </c>
      <c r="O2162" s="8">
        <v>0.1</v>
      </c>
      <c r="P2162" s="7">
        <v>17.16</v>
      </c>
      <c r="Q2162" s="7">
        <f t="shared" si="132"/>
        <v>36.891000000000005</v>
      </c>
      <c r="R2162" s="7">
        <f t="shared" si="133"/>
        <v>17.16</v>
      </c>
      <c r="S2162" s="7">
        <f t="shared" si="134"/>
        <v>19.731000000000005</v>
      </c>
      <c r="T2162" s="9">
        <f t="shared" si="135"/>
        <v>0.5348458973733432</v>
      </c>
      <c r="U2162" s="10">
        <f>YEAR(SalesDataTable[[#This Row],[Order Date]])</f>
        <v>2026</v>
      </c>
      <c r="V2162" s="9" t="str">
        <f>"Q"&amp;ROUNDUP(MONTH(SalesDataTable[[#This Row],[Order Date]])/3,0)</f>
        <v>Q4</v>
      </c>
      <c r="W2162" s="6">
        <f>MONTH(SalesDataTable[[#This Row],[Order Date]])</f>
        <v>10</v>
      </c>
      <c r="X2162" s="9" t="str">
        <f>TEXT(SalesDataTable[[#This Row],[Order Date]],"mmm")</f>
        <v>Oct</v>
      </c>
    </row>
    <row r="2163" spans="1:24" ht="15.5">
      <c r="A2163" s="3">
        <v>2918</v>
      </c>
      <c r="B2163" s="4">
        <v>46315</v>
      </c>
      <c r="C2163" s="12">
        <f>YEAR(SalesDataTable[[#This Row],[Order Date]])</f>
        <v>2026</v>
      </c>
      <c r="D2163" s="15" t="str">
        <f>"Q"&amp;ROUNDUP(MONTH(SalesDataTable[[#This Row],[Order Date]])/3,0)</f>
        <v>Q4</v>
      </c>
      <c r="E2163" s="12">
        <f>MONTH(SalesDataTable[[#This Row],[Order Date]])</f>
        <v>10</v>
      </c>
      <c r="F2163" s="12" t="str">
        <f>TEXT(SalesDataTable[[#This Row],[Order Date]], "mmm")</f>
        <v>Oct</v>
      </c>
      <c r="G2163" s="5" t="s">
        <v>20</v>
      </c>
      <c r="H2163" s="5" t="s">
        <v>33</v>
      </c>
      <c r="I2163" s="5" t="s">
        <v>19</v>
      </c>
      <c r="J2163" s="5" t="s">
        <v>3</v>
      </c>
      <c r="K2163" s="5" t="s">
        <v>23</v>
      </c>
      <c r="L2163" s="5" t="s">
        <v>40</v>
      </c>
      <c r="M2163" s="6">
        <v>3</v>
      </c>
      <c r="N2163" s="7">
        <v>80.47</v>
      </c>
      <c r="O2163" s="8">
        <v>0</v>
      </c>
      <c r="P2163" s="7">
        <v>40.090000000000003</v>
      </c>
      <c r="Q2163" s="7">
        <f t="shared" si="132"/>
        <v>241.41</v>
      </c>
      <c r="R2163" s="7">
        <f t="shared" si="133"/>
        <v>120.27000000000001</v>
      </c>
      <c r="S2163" s="7">
        <f t="shared" si="134"/>
        <v>121.13999999999999</v>
      </c>
      <c r="T2163" s="9">
        <f t="shared" si="135"/>
        <v>0.50180191375667949</v>
      </c>
      <c r="U2163" s="10">
        <f>YEAR(SalesDataTable[[#This Row],[Order Date]])</f>
        <v>2026</v>
      </c>
      <c r="V2163" s="9" t="str">
        <f>"Q"&amp;ROUNDUP(MONTH(SalesDataTable[[#This Row],[Order Date]])/3,0)</f>
        <v>Q4</v>
      </c>
      <c r="W2163" s="6">
        <f>MONTH(SalesDataTable[[#This Row],[Order Date]])</f>
        <v>10</v>
      </c>
      <c r="X2163" s="9" t="str">
        <f>TEXT(SalesDataTable[[#This Row],[Order Date]],"mmm")</f>
        <v>Oct</v>
      </c>
    </row>
    <row r="2164" spans="1:24" ht="15.5">
      <c r="A2164" s="3">
        <v>4150</v>
      </c>
      <c r="B2164" s="4">
        <v>46315</v>
      </c>
      <c r="C2164" s="12">
        <f>YEAR(SalesDataTable[[#This Row],[Order Date]])</f>
        <v>2026</v>
      </c>
      <c r="D2164" s="15" t="str">
        <f>"Q"&amp;ROUNDUP(MONTH(SalesDataTable[[#This Row],[Order Date]])/3,0)</f>
        <v>Q4</v>
      </c>
      <c r="E2164" s="12">
        <f>MONTH(SalesDataTable[[#This Row],[Order Date]])</f>
        <v>10</v>
      </c>
      <c r="F2164" s="12" t="str">
        <f>TEXT(SalesDataTable[[#This Row],[Order Date]], "mmm")</f>
        <v>Oct</v>
      </c>
      <c r="G2164" s="5" t="s">
        <v>20</v>
      </c>
      <c r="H2164" s="5" t="s">
        <v>47</v>
      </c>
      <c r="I2164" s="5" t="s">
        <v>19</v>
      </c>
      <c r="J2164" s="5" t="s">
        <v>16</v>
      </c>
      <c r="K2164" s="5" t="s">
        <v>9</v>
      </c>
      <c r="L2164" s="5" t="s">
        <v>17</v>
      </c>
      <c r="M2164" s="6">
        <v>5</v>
      </c>
      <c r="N2164" s="7">
        <v>140.32</v>
      </c>
      <c r="O2164" s="8">
        <v>0</v>
      </c>
      <c r="P2164" s="7">
        <v>80.08</v>
      </c>
      <c r="Q2164" s="7">
        <f t="shared" si="132"/>
        <v>701.59999999999991</v>
      </c>
      <c r="R2164" s="7">
        <f t="shared" si="133"/>
        <v>400.4</v>
      </c>
      <c r="S2164" s="7">
        <f t="shared" si="134"/>
        <v>301.19999999999993</v>
      </c>
      <c r="T2164" s="9">
        <f t="shared" si="135"/>
        <v>0.4293044469783352</v>
      </c>
      <c r="U2164" s="10">
        <f>YEAR(SalesDataTable[[#This Row],[Order Date]])</f>
        <v>2026</v>
      </c>
      <c r="V2164" s="9" t="str">
        <f>"Q"&amp;ROUNDUP(MONTH(SalesDataTable[[#This Row],[Order Date]])/3,0)</f>
        <v>Q4</v>
      </c>
      <c r="W2164" s="6">
        <f>MONTH(SalesDataTable[[#This Row],[Order Date]])</f>
        <v>10</v>
      </c>
      <c r="X2164" s="9" t="str">
        <f>TEXT(SalesDataTable[[#This Row],[Order Date]],"mmm")</f>
        <v>Oct</v>
      </c>
    </row>
    <row r="2165" spans="1:24" ht="15.5">
      <c r="A2165" s="3">
        <v>4830</v>
      </c>
      <c r="B2165" s="4">
        <v>46315</v>
      </c>
      <c r="C2165" s="12">
        <f>YEAR(SalesDataTable[[#This Row],[Order Date]])</f>
        <v>2026</v>
      </c>
      <c r="D2165" s="15" t="str">
        <f>"Q"&amp;ROUNDUP(MONTH(SalesDataTable[[#This Row],[Order Date]])/3,0)</f>
        <v>Q4</v>
      </c>
      <c r="E2165" s="12">
        <f>MONTH(SalesDataTable[[#This Row],[Order Date]])</f>
        <v>10</v>
      </c>
      <c r="F2165" s="12" t="str">
        <f>TEXT(SalesDataTable[[#This Row],[Order Date]], "mmm")</f>
        <v>Oct</v>
      </c>
      <c r="G2165" s="5" t="s">
        <v>6</v>
      </c>
      <c r="H2165" s="5" t="s">
        <v>41</v>
      </c>
      <c r="I2165" s="5" t="s">
        <v>2</v>
      </c>
      <c r="J2165" s="5" t="s">
        <v>13</v>
      </c>
      <c r="K2165" s="5" t="s">
        <v>34</v>
      </c>
      <c r="L2165" s="5" t="s">
        <v>38</v>
      </c>
      <c r="M2165" s="6">
        <v>3</v>
      </c>
      <c r="N2165" s="7">
        <v>125.93</v>
      </c>
      <c r="O2165" s="8">
        <v>0.1</v>
      </c>
      <c r="P2165" s="7">
        <v>68.45</v>
      </c>
      <c r="Q2165" s="7">
        <f t="shared" si="132"/>
        <v>340.01100000000002</v>
      </c>
      <c r="R2165" s="7">
        <f t="shared" si="133"/>
        <v>205.35000000000002</v>
      </c>
      <c r="S2165" s="7">
        <f t="shared" si="134"/>
        <v>134.661</v>
      </c>
      <c r="T2165" s="9">
        <f t="shared" si="135"/>
        <v>0.39604895135745605</v>
      </c>
      <c r="U2165" s="10">
        <f>YEAR(SalesDataTable[[#This Row],[Order Date]])</f>
        <v>2026</v>
      </c>
      <c r="V2165" s="9" t="str">
        <f>"Q"&amp;ROUNDUP(MONTH(SalesDataTable[[#This Row],[Order Date]])/3,0)</f>
        <v>Q4</v>
      </c>
      <c r="W2165" s="6">
        <f>MONTH(SalesDataTable[[#This Row],[Order Date]])</f>
        <v>10</v>
      </c>
      <c r="X2165" s="9" t="str">
        <f>TEXT(SalesDataTable[[#This Row],[Order Date]],"mmm")</f>
        <v>Oct</v>
      </c>
    </row>
    <row r="2166" spans="1:24" ht="15.5">
      <c r="A2166" s="3">
        <v>4698</v>
      </c>
      <c r="B2166" s="4">
        <v>46316</v>
      </c>
      <c r="C2166" s="12">
        <f>YEAR(SalesDataTable[[#This Row],[Order Date]])</f>
        <v>2026</v>
      </c>
      <c r="D2166" s="15" t="str">
        <f>"Q"&amp;ROUNDUP(MONTH(SalesDataTable[[#This Row],[Order Date]])/3,0)</f>
        <v>Q4</v>
      </c>
      <c r="E2166" s="12">
        <f>MONTH(SalesDataTable[[#This Row],[Order Date]])</f>
        <v>10</v>
      </c>
      <c r="F2166" s="12" t="str">
        <f>TEXT(SalesDataTable[[#This Row],[Order Date]], "mmm")</f>
        <v>Oct</v>
      </c>
      <c r="G2166" s="5" t="s">
        <v>20</v>
      </c>
      <c r="H2166" s="5" t="s">
        <v>33</v>
      </c>
      <c r="I2166" s="5" t="s">
        <v>2</v>
      </c>
      <c r="J2166" s="5" t="s">
        <v>3</v>
      </c>
      <c r="K2166" s="5" t="s">
        <v>9</v>
      </c>
      <c r="L2166" s="5" t="s">
        <v>17</v>
      </c>
      <c r="M2166" s="6">
        <v>2</v>
      </c>
      <c r="N2166" s="7">
        <v>141.4</v>
      </c>
      <c r="O2166" s="8">
        <v>0.05</v>
      </c>
      <c r="P2166" s="7">
        <v>77.48</v>
      </c>
      <c r="Q2166" s="7">
        <f t="shared" si="132"/>
        <v>268.66000000000003</v>
      </c>
      <c r="R2166" s="7">
        <f t="shared" si="133"/>
        <v>154.96</v>
      </c>
      <c r="S2166" s="7">
        <f t="shared" si="134"/>
        <v>113.70000000000002</v>
      </c>
      <c r="T2166" s="9">
        <f t="shared" si="135"/>
        <v>0.42321149408173903</v>
      </c>
      <c r="U2166" s="10">
        <f>YEAR(SalesDataTable[[#This Row],[Order Date]])</f>
        <v>2026</v>
      </c>
      <c r="V2166" s="9" t="str">
        <f>"Q"&amp;ROUNDUP(MONTH(SalesDataTable[[#This Row],[Order Date]])/3,0)</f>
        <v>Q4</v>
      </c>
      <c r="W2166" s="6">
        <f>MONTH(SalesDataTable[[#This Row],[Order Date]])</f>
        <v>10</v>
      </c>
      <c r="X2166" s="9" t="str">
        <f>TEXT(SalesDataTable[[#This Row],[Order Date]],"mmm")</f>
        <v>Oct</v>
      </c>
    </row>
    <row r="2167" spans="1:24" ht="15.5">
      <c r="A2167" s="3">
        <v>4846</v>
      </c>
      <c r="B2167" s="4">
        <v>46316</v>
      </c>
      <c r="C2167" s="12">
        <f>YEAR(SalesDataTable[[#This Row],[Order Date]])</f>
        <v>2026</v>
      </c>
      <c r="D2167" s="15" t="str">
        <f>"Q"&amp;ROUNDUP(MONTH(SalesDataTable[[#This Row],[Order Date]])/3,0)</f>
        <v>Q4</v>
      </c>
      <c r="E2167" s="12">
        <f>MONTH(SalesDataTable[[#This Row],[Order Date]])</f>
        <v>10</v>
      </c>
      <c r="F2167" s="12" t="str">
        <f>TEXT(SalesDataTable[[#This Row],[Order Date]], "mmm")</f>
        <v>Oct</v>
      </c>
      <c r="G2167" s="5" t="s">
        <v>0</v>
      </c>
      <c r="H2167" s="5" t="s">
        <v>1</v>
      </c>
      <c r="I2167" s="5" t="s">
        <v>8</v>
      </c>
      <c r="J2167" s="5" t="s">
        <v>16</v>
      </c>
      <c r="K2167" s="5" t="s">
        <v>4</v>
      </c>
      <c r="L2167" s="5" t="s">
        <v>22</v>
      </c>
      <c r="M2167" s="6">
        <v>8</v>
      </c>
      <c r="N2167" s="7">
        <v>51.91</v>
      </c>
      <c r="O2167" s="8">
        <v>0.05</v>
      </c>
      <c r="P2167" s="7">
        <v>22.99</v>
      </c>
      <c r="Q2167" s="7">
        <f t="shared" si="132"/>
        <v>394.51599999999996</v>
      </c>
      <c r="R2167" s="7">
        <f t="shared" si="133"/>
        <v>183.92</v>
      </c>
      <c r="S2167" s="7">
        <f t="shared" si="134"/>
        <v>210.59599999999998</v>
      </c>
      <c r="T2167" s="9">
        <f t="shared" si="135"/>
        <v>0.53380851473704483</v>
      </c>
      <c r="U2167" s="10">
        <f>YEAR(SalesDataTable[[#This Row],[Order Date]])</f>
        <v>2026</v>
      </c>
      <c r="V2167" s="9" t="str">
        <f>"Q"&amp;ROUNDUP(MONTH(SalesDataTable[[#This Row],[Order Date]])/3,0)</f>
        <v>Q4</v>
      </c>
      <c r="W2167" s="6">
        <f>MONTH(SalesDataTable[[#This Row],[Order Date]])</f>
        <v>10</v>
      </c>
      <c r="X2167" s="9" t="str">
        <f>TEXT(SalesDataTable[[#This Row],[Order Date]],"mmm")</f>
        <v>Oct</v>
      </c>
    </row>
    <row r="2168" spans="1:24" ht="15.5">
      <c r="A2168" s="3">
        <v>5024</v>
      </c>
      <c r="B2168" s="4">
        <v>46316</v>
      </c>
      <c r="C2168" s="12">
        <f>YEAR(SalesDataTable[[#This Row],[Order Date]])</f>
        <v>2026</v>
      </c>
      <c r="D2168" s="15" t="str">
        <f>"Q"&amp;ROUNDUP(MONTH(SalesDataTable[[#This Row],[Order Date]])/3,0)</f>
        <v>Q4</v>
      </c>
      <c r="E2168" s="12">
        <f>MONTH(SalesDataTable[[#This Row],[Order Date]])</f>
        <v>10</v>
      </c>
      <c r="F2168" s="12" t="str">
        <f>TEXT(SalesDataTable[[#This Row],[Order Date]], "mmm")</f>
        <v>Oct</v>
      </c>
      <c r="G2168" s="5" t="s">
        <v>20</v>
      </c>
      <c r="H2168" s="5" t="s">
        <v>31</v>
      </c>
      <c r="I2168" s="5" t="s">
        <v>28</v>
      </c>
      <c r="J2168" s="5" t="s">
        <v>3</v>
      </c>
      <c r="K2168" s="5" t="s">
        <v>23</v>
      </c>
      <c r="L2168" s="5" t="s">
        <v>29</v>
      </c>
      <c r="M2168" s="6">
        <v>1</v>
      </c>
      <c r="N2168" s="7">
        <v>192.62</v>
      </c>
      <c r="O2168" s="8">
        <v>0</v>
      </c>
      <c r="P2168" s="7">
        <v>102.51</v>
      </c>
      <c r="Q2168" s="7">
        <f t="shared" si="132"/>
        <v>192.62</v>
      </c>
      <c r="R2168" s="7">
        <f t="shared" si="133"/>
        <v>102.51</v>
      </c>
      <c r="S2168" s="7">
        <f t="shared" si="134"/>
        <v>90.11</v>
      </c>
      <c r="T2168" s="9">
        <f t="shared" si="135"/>
        <v>0.46781227286886096</v>
      </c>
      <c r="U2168" s="10">
        <f>YEAR(SalesDataTable[[#This Row],[Order Date]])</f>
        <v>2026</v>
      </c>
      <c r="V2168" s="9" t="str">
        <f>"Q"&amp;ROUNDUP(MONTH(SalesDataTable[[#This Row],[Order Date]])/3,0)</f>
        <v>Q4</v>
      </c>
      <c r="W2168" s="6">
        <f>MONTH(SalesDataTable[[#This Row],[Order Date]])</f>
        <v>10</v>
      </c>
      <c r="X2168" s="9" t="str">
        <f>TEXT(SalesDataTable[[#This Row],[Order Date]],"mmm")</f>
        <v>Oct</v>
      </c>
    </row>
    <row r="2169" spans="1:24" ht="15.5">
      <c r="A2169" s="3">
        <v>1157</v>
      </c>
      <c r="B2169" s="4">
        <v>46317</v>
      </c>
      <c r="C2169" s="12">
        <f>YEAR(SalesDataTable[[#This Row],[Order Date]])</f>
        <v>2026</v>
      </c>
      <c r="D2169" s="15" t="str">
        <f>"Q"&amp;ROUNDUP(MONTH(SalesDataTable[[#This Row],[Order Date]])/3,0)</f>
        <v>Q4</v>
      </c>
      <c r="E2169" s="12">
        <f>MONTH(SalesDataTable[[#This Row],[Order Date]])</f>
        <v>10</v>
      </c>
      <c r="F2169" s="12" t="str">
        <f>TEXT(SalesDataTable[[#This Row],[Order Date]], "mmm")</f>
        <v>Oct</v>
      </c>
      <c r="G2169" s="5" t="s">
        <v>20</v>
      </c>
      <c r="H2169" s="5" t="s">
        <v>21</v>
      </c>
      <c r="I2169" s="5" t="s">
        <v>2</v>
      </c>
      <c r="J2169" s="5" t="s">
        <v>13</v>
      </c>
      <c r="K2169" s="5" t="s">
        <v>4</v>
      </c>
      <c r="L2169" s="5" t="s">
        <v>22</v>
      </c>
      <c r="M2169" s="6">
        <v>1</v>
      </c>
      <c r="N2169" s="7">
        <v>51.25</v>
      </c>
      <c r="O2169" s="8">
        <v>0</v>
      </c>
      <c r="P2169" s="7">
        <v>22.58</v>
      </c>
      <c r="Q2169" s="7">
        <f t="shared" si="132"/>
        <v>51.25</v>
      </c>
      <c r="R2169" s="7">
        <f t="shared" si="133"/>
        <v>22.58</v>
      </c>
      <c r="S2169" s="7">
        <f t="shared" si="134"/>
        <v>28.67</v>
      </c>
      <c r="T2169" s="9">
        <f t="shared" si="135"/>
        <v>0.55941463414634152</v>
      </c>
      <c r="U2169" s="10">
        <f>YEAR(SalesDataTable[[#This Row],[Order Date]])</f>
        <v>2026</v>
      </c>
      <c r="V2169" s="9" t="str">
        <f>"Q"&amp;ROUNDUP(MONTH(SalesDataTable[[#This Row],[Order Date]])/3,0)</f>
        <v>Q4</v>
      </c>
      <c r="W2169" s="6">
        <f>MONTH(SalesDataTable[[#This Row],[Order Date]])</f>
        <v>10</v>
      </c>
      <c r="X2169" s="9" t="str">
        <f>TEXT(SalesDataTable[[#This Row],[Order Date]],"mmm")</f>
        <v>Oct</v>
      </c>
    </row>
    <row r="2170" spans="1:24" ht="15.5">
      <c r="A2170" s="3">
        <v>1427</v>
      </c>
      <c r="B2170" s="4">
        <v>46317</v>
      </c>
      <c r="C2170" s="12">
        <f>YEAR(SalesDataTable[[#This Row],[Order Date]])</f>
        <v>2026</v>
      </c>
      <c r="D2170" s="15" t="str">
        <f>"Q"&amp;ROUNDUP(MONTH(SalesDataTable[[#This Row],[Order Date]])/3,0)</f>
        <v>Q4</v>
      </c>
      <c r="E2170" s="12">
        <f>MONTH(SalesDataTable[[#This Row],[Order Date]])</f>
        <v>10</v>
      </c>
      <c r="F2170" s="12" t="str">
        <f>TEXT(SalesDataTable[[#This Row],[Order Date]], "mmm")</f>
        <v>Oct</v>
      </c>
      <c r="G2170" s="5" t="s">
        <v>20</v>
      </c>
      <c r="H2170" s="5" t="s">
        <v>21</v>
      </c>
      <c r="I2170" s="5" t="s">
        <v>19</v>
      </c>
      <c r="J2170" s="5" t="s">
        <v>13</v>
      </c>
      <c r="K2170" s="5" t="s">
        <v>14</v>
      </c>
      <c r="L2170" s="5" t="s">
        <v>32</v>
      </c>
      <c r="M2170" s="6">
        <v>1</v>
      </c>
      <c r="N2170" s="7">
        <v>45.97</v>
      </c>
      <c r="O2170" s="8">
        <v>0.05</v>
      </c>
      <c r="P2170" s="7">
        <v>18.760000000000002</v>
      </c>
      <c r="Q2170" s="7">
        <f t="shared" si="132"/>
        <v>43.671499999999995</v>
      </c>
      <c r="R2170" s="7">
        <f t="shared" si="133"/>
        <v>18.760000000000002</v>
      </c>
      <c r="S2170" s="7">
        <f t="shared" si="134"/>
        <v>24.911499999999993</v>
      </c>
      <c r="T2170" s="9">
        <f t="shared" si="135"/>
        <v>0.57042922729926826</v>
      </c>
      <c r="U2170" s="10">
        <f>YEAR(SalesDataTable[[#This Row],[Order Date]])</f>
        <v>2026</v>
      </c>
      <c r="V2170" s="9" t="str">
        <f>"Q"&amp;ROUNDUP(MONTH(SalesDataTable[[#This Row],[Order Date]])/3,0)</f>
        <v>Q4</v>
      </c>
      <c r="W2170" s="6">
        <f>MONTH(SalesDataTable[[#This Row],[Order Date]])</f>
        <v>10</v>
      </c>
      <c r="X2170" s="9" t="str">
        <f>TEXT(SalesDataTable[[#This Row],[Order Date]],"mmm")</f>
        <v>Oct</v>
      </c>
    </row>
    <row r="2171" spans="1:24" ht="15.5">
      <c r="A2171" s="3">
        <v>1622</v>
      </c>
      <c r="B2171" s="4">
        <v>46317</v>
      </c>
      <c r="C2171" s="12">
        <f>YEAR(SalesDataTable[[#This Row],[Order Date]])</f>
        <v>2026</v>
      </c>
      <c r="D2171" s="15" t="str">
        <f>"Q"&amp;ROUNDUP(MONTH(SalesDataTable[[#This Row],[Order Date]])/3,0)</f>
        <v>Q4</v>
      </c>
      <c r="E2171" s="12">
        <f>MONTH(SalesDataTable[[#This Row],[Order Date]])</f>
        <v>10</v>
      </c>
      <c r="F2171" s="12" t="str">
        <f>TEXT(SalesDataTable[[#This Row],[Order Date]], "mmm")</f>
        <v>Oct</v>
      </c>
      <c r="G2171" s="5" t="s">
        <v>11</v>
      </c>
      <c r="H2171" s="5" t="s">
        <v>12</v>
      </c>
      <c r="I2171" s="5" t="s">
        <v>28</v>
      </c>
      <c r="J2171" s="5" t="s">
        <v>3</v>
      </c>
      <c r="K2171" s="5" t="s">
        <v>23</v>
      </c>
      <c r="L2171" s="5" t="s">
        <v>51</v>
      </c>
      <c r="M2171" s="6">
        <v>1</v>
      </c>
      <c r="N2171" s="7">
        <v>123.29</v>
      </c>
      <c r="O2171" s="8">
        <v>0</v>
      </c>
      <c r="P2171" s="7">
        <v>59.48</v>
      </c>
      <c r="Q2171" s="7">
        <f t="shared" si="132"/>
        <v>123.29</v>
      </c>
      <c r="R2171" s="7">
        <f t="shared" si="133"/>
        <v>59.48</v>
      </c>
      <c r="S2171" s="7">
        <f t="shared" si="134"/>
        <v>63.810000000000009</v>
      </c>
      <c r="T2171" s="9">
        <f t="shared" si="135"/>
        <v>0.51756022386243816</v>
      </c>
      <c r="U2171" s="10">
        <f>YEAR(SalesDataTable[[#This Row],[Order Date]])</f>
        <v>2026</v>
      </c>
      <c r="V2171" s="9" t="str">
        <f>"Q"&amp;ROUNDUP(MONTH(SalesDataTable[[#This Row],[Order Date]])/3,0)</f>
        <v>Q4</v>
      </c>
      <c r="W2171" s="6">
        <f>MONTH(SalesDataTable[[#This Row],[Order Date]])</f>
        <v>10</v>
      </c>
      <c r="X2171" s="9" t="str">
        <f>TEXT(SalesDataTable[[#This Row],[Order Date]],"mmm")</f>
        <v>Oct</v>
      </c>
    </row>
    <row r="2172" spans="1:24" ht="15.5">
      <c r="A2172" s="3">
        <v>1879</v>
      </c>
      <c r="B2172" s="4">
        <v>46317</v>
      </c>
      <c r="C2172" s="12">
        <f>YEAR(SalesDataTable[[#This Row],[Order Date]])</f>
        <v>2026</v>
      </c>
      <c r="D2172" s="15" t="str">
        <f>"Q"&amp;ROUNDUP(MONTH(SalesDataTable[[#This Row],[Order Date]])/3,0)</f>
        <v>Q4</v>
      </c>
      <c r="E2172" s="12">
        <f>MONTH(SalesDataTable[[#This Row],[Order Date]])</f>
        <v>10</v>
      </c>
      <c r="F2172" s="12" t="str">
        <f>TEXT(SalesDataTable[[#This Row],[Order Date]], "mmm")</f>
        <v>Oct</v>
      </c>
      <c r="G2172" s="5" t="s">
        <v>20</v>
      </c>
      <c r="H2172" s="5" t="s">
        <v>33</v>
      </c>
      <c r="I2172" s="5" t="s">
        <v>8</v>
      </c>
      <c r="J2172" s="5" t="s">
        <v>16</v>
      </c>
      <c r="K2172" s="5" t="s">
        <v>14</v>
      </c>
      <c r="L2172" s="5" t="s">
        <v>15</v>
      </c>
      <c r="M2172" s="6">
        <v>8</v>
      </c>
      <c r="N2172" s="7">
        <v>35.83</v>
      </c>
      <c r="O2172" s="8">
        <v>0.05</v>
      </c>
      <c r="P2172" s="7">
        <v>13.89</v>
      </c>
      <c r="Q2172" s="7">
        <f t="shared" si="132"/>
        <v>272.30799999999999</v>
      </c>
      <c r="R2172" s="7">
        <f t="shared" si="133"/>
        <v>111.12</v>
      </c>
      <c r="S2172" s="7">
        <f t="shared" si="134"/>
        <v>161.18799999999999</v>
      </c>
      <c r="T2172" s="9">
        <f t="shared" si="135"/>
        <v>0.59193266448286497</v>
      </c>
      <c r="U2172" s="10">
        <f>YEAR(SalesDataTable[[#This Row],[Order Date]])</f>
        <v>2026</v>
      </c>
      <c r="V2172" s="9" t="str">
        <f>"Q"&amp;ROUNDUP(MONTH(SalesDataTable[[#This Row],[Order Date]])/3,0)</f>
        <v>Q4</v>
      </c>
      <c r="W2172" s="6">
        <f>MONTH(SalesDataTable[[#This Row],[Order Date]])</f>
        <v>10</v>
      </c>
      <c r="X2172" s="9" t="str">
        <f>TEXT(SalesDataTable[[#This Row],[Order Date]],"mmm")</f>
        <v>Oct</v>
      </c>
    </row>
    <row r="2173" spans="1:24" ht="15.5">
      <c r="A2173" s="3">
        <v>2483</v>
      </c>
      <c r="B2173" s="4">
        <v>46317</v>
      </c>
      <c r="C2173" s="12">
        <f>YEAR(SalesDataTable[[#This Row],[Order Date]])</f>
        <v>2026</v>
      </c>
      <c r="D2173" s="15" t="str">
        <f>"Q"&amp;ROUNDUP(MONTH(SalesDataTable[[#This Row],[Order Date]])/3,0)</f>
        <v>Q4</v>
      </c>
      <c r="E2173" s="12">
        <f>MONTH(SalesDataTable[[#This Row],[Order Date]])</f>
        <v>10</v>
      </c>
      <c r="F2173" s="12" t="str">
        <f>TEXT(SalesDataTable[[#This Row],[Order Date]], "mmm")</f>
        <v>Oct</v>
      </c>
      <c r="G2173" s="5" t="s">
        <v>0</v>
      </c>
      <c r="H2173" s="5" t="s">
        <v>1</v>
      </c>
      <c r="I2173" s="5" t="s">
        <v>2</v>
      </c>
      <c r="J2173" s="5" t="s">
        <v>13</v>
      </c>
      <c r="K2173" s="5" t="s">
        <v>23</v>
      </c>
      <c r="L2173" s="5" t="s">
        <v>40</v>
      </c>
      <c r="M2173" s="6">
        <v>1</v>
      </c>
      <c r="N2173" s="7">
        <v>80.56</v>
      </c>
      <c r="O2173" s="8">
        <v>0</v>
      </c>
      <c r="P2173" s="7">
        <v>39.53</v>
      </c>
      <c r="Q2173" s="7">
        <f t="shared" si="132"/>
        <v>80.56</v>
      </c>
      <c r="R2173" s="7">
        <f t="shared" si="133"/>
        <v>39.53</v>
      </c>
      <c r="S2173" s="7">
        <f t="shared" si="134"/>
        <v>41.03</v>
      </c>
      <c r="T2173" s="9">
        <f t="shared" si="135"/>
        <v>0.5093098311817279</v>
      </c>
      <c r="U2173" s="10">
        <f>YEAR(SalesDataTable[[#This Row],[Order Date]])</f>
        <v>2026</v>
      </c>
      <c r="V2173" s="9" t="str">
        <f>"Q"&amp;ROUNDUP(MONTH(SalesDataTable[[#This Row],[Order Date]])/3,0)</f>
        <v>Q4</v>
      </c>
      <c r="W2173" s="6">
        <f>MONTH(SalesDataTable[[#This Row],[Order Date]])</f>
        <v>10</v>
      </c>
      <c r="X2173" s="9" t="str">
        <f>TEXT(SalesDataTable[[#This Row],[Order Date]],"mmm")</f>
        <v>Oct</v>
      </c>
    </row>
    <row r="2174" spans="1:24" ht="15.5">
      <c r="A2174" s="3">
        <v>4451</v>
      </c>
      <c r="B2174" s="4">
        <v>46317</v>
      </c>
      <c r="C2174" s="12">
        <f>YEAR(SalesDataTable[[#This Row],[Order Date]])</f>
        <v>2026</v>
      </c>
      <c r="D2174" s="15" t="str">
        <f>"Q"&amp;ROUNDUP(MONTH(SalesDataTable[[#This Row],[Order Date]])/3,0)</f>
        <v>Q4</v>
      </c>
      <c r="E2174" s="12">
        <f>MONTH(SalesDataTable[[#This Row],[Order Date]])</f>
        <v>10</v>
      </c>
      <c r="F2174" s="12" t="str">
        <f>TEXT(SalesDataTable[[#This Row],[Order Date]], "mmm")</f>
        <v>Oct</v>
      </c>
      <c r="G2174" s="5" t="s">
        <v>20</v>
      </c>
      <c r="H2174" s="5" t="s">
        <v>31</v>
      </c>
      <c r="I2174" s="5" t="s">
        <v>2</v>
      </c>
      <c r="J2174" s="5" t="s">
        <v>13</v>
      </c>
      <c r="K2174" s="5" t="s">
        <v>4</v>
      </c>
      <c r="L2174" s="5" t="s">
        <v>26</v>
      </c>
      <c r="M2174" s="6">
        <v>1</v>
      </c>
      <c r="N2174" s="7">
        <v>40.47</v>
      </c>
      <c r="O2174" s="8">
        <v>0.05</v>
      </c>
      <c r="P2174" s="7">
        <v>16.73</v>
      </c>
      <c r="Q2174" s="7">
        <f t="shared" si="132"/>
        <v>38.4465</v>
      </c>
      <c r="R2174" s="7">
        <f t="shared" si="133"/>
        <v>16.73</v>
      </c>
      <c r="S2174" s="7">
        <f t="shared" si="134"/>
        <v>21.7165</v>
      </c>
      <c r="T2174" s="9">
        <f t="shared" si="135"/>
        <v>0.5648498562938109</v>
      </c>
      <c r="U2174" s="10">
        <f>YEAR(SalesDataTable[[#This Row],[Order Date]])</f>
        <v>2026</v>
      </c>
      <c r="V2174" s="9" t="str">
        <f>"Q"&amp;ROUNDUP(MONTH(SalesDataTable[[#This Row],[Order Date]])/3,0)</f>
        <v>Q4</v>
      </c>
      <c r="W2174" s="6">
        <f>MONTH(SalesDataTable[[#This Row],[Order Date]])</f>
        <v>10</v>
      </c>
      <c r="X2174" s="9" t="str">
        <f>TEXT(SalesDataTable[[#This Row],[Order Date]],"mmm")</f>
        <v>Oct</v>
      </c>
    </row>
    <row r="2175" spans="1:24" ht="15.5">
      <c r="A2175" s="3">
        <v>93</v>
      </c>
      <c r="B2175" s="4">
        <v>46318</v>
      </c>
      <c r="C2175" s="12">
        <f>YEAR(SalesDataTable[[#This Row],[Order Date]])</f>
        <v>2026</v>
      </c>
      <c r="D2175" s="15" t="str">
        <f>"Q"&amp;ROUNDUP(MONTH(SalesDataTable[[#This Row],[Order Date]])/3,0)</f>
        <v>Q4</v>
      </c>
      <c r="E2175" s="12">
        <f>MONTH(SalesDataTable[[#This Row],[Order Date]])</f>
        <v>10</v>
      </c>
      <c r="F2175" s="12" t="str">
        <f>TEXT(SalesDataTable[[#This Row],[Order Date]], "mmm")</f>
        <v>Oct</v>
      </c>
      <c r="G2175" s="5" t="s">
        <v>6</v>
      </c>
      <c r="H2175" s="5" t="s">
        <v>43</v>
      </c>
      <c r="I2175" s="5" t="s">
        <v>8</v>
      </c>
      <c r="J2175" s="5" t="s">
        <v>16</v>
      </c>
      <c r="K2175" s="5" t="s">
        <v>14</v>
      </c>
      <c r="L2175" s="5" t="s">
        <v>44</v>
      </c>
      <c r="M2175" s="6">
        <v>15</v>
      </c>
      <c r="N2175" s="7">
        <v>133.52000000000001</v>
      </c>
      <c r="O2175" s="8">
        <v>0.2</v>
      </c>
      <c r="P2175" s="7">
        <v>66</v>
      </c>
      <c r="Q2175" s="7">
        <f t="shared" si="132"/>
        <v>1602.2400000000002</v>
      </c>
      <c r="R2175" s="7">
        <f t="shared" si="133"/>
        <v>990</v>
      </c>
      <c r="S2175" s="7">
        <f t="shared" si="134"/>
        <v>612.24000000000024</v>
      </c>
      <c r="T2175" s="9">
        <f t="shared" si="135"/>
        <v>0.38211503894547644</v>
      </c>
      <c r="U2175" s="10">
        <f>YEAR(SalesDataTable[[#This Row],[Order Date]])</f>
        <v>2026</v>
      </c>
      <c r="V2175" s="9" t="str">
        <f>"Q"&amp;ROUNDUP(MONTH(SalesDataTable[[#This Row],[Order Date]])/3,0)</f>
        <v>Q4</v>
      </c>
      <c r="W2175" s="6">
        <f>MONTH(SalesDataTable[[#This Row],[Order Date]])</f>
        <v>10</v>
      </c>
      <c r="X2175" s="9" t="str">
        <f>TEXT(SalesDataTable[[#This Row],[Order Date]],"mmm")</f>
        <v>Oct</v>
      </c>
    </row>
    <row r="2176" spans="1:24" ht="15.5">
      <c r="A2176" s="3">
        <v>265</v>
      </c>
      <c r="B2176" s="4">
        <v>46318</v>
      </c>
      <c r="C2176" s="12">
        <f>YEAR(SalesDataTable[[#This Row],[Order Date]])</f>
        <v>2026</v>
      </c>
      <c r="D2176" s="15" t="str">
        <f>"Q"&amp;ROUNDUP(MONTH(SalesDataTable[[#This Row],[Order Date]])/3,0)</f>
        <v>Q4</v>
      </c>
      <c r="E2176" s="12">
        <f>MONTH(SalesDataTable[[#This Row],[Order Date]])</f>
        <v>10</v>
      </c>
      <c r="F2176" s="12" t="str">
        <f>TEXT(SalesDataTable[[#This Row],[Order Date]], "mmm")</f>
        <v>Oct</v>
      </c>
      <c r="G2176" s="5" t="s">
        <v>6</v>
      </c>
      <c r="H2176" s="5" t="s">
        <v>27</v>
      </c>
      <c r="I2176" s="5" t="s">
        <v>2</v>
      </c>
      <c r="J2176" s="5" t="s">
        <v>3</v>
      </c>
      <c r="K2176" s="5" t="s">
        <v>4</v>
      </c>
      <c r="L2176" s="5" t="s">
        <v>5</v>
      </c>
      <c r="M2176" s="6">
        <v>1</v>
      </c>
      <c r="N2176" s="7">
        <v>82.28</v>
      </c>
      <c r="O2176" s="8">
        <v>0</v>
      </c>
      <c r="P2176" s="7">
        <v>42.08</v>
      </c>
      <c r="Q2176" s="7">
        <f t="shared" si="132"/>
        <v>82.28</v>
      </c>
      <c r="R2176" s="7">
        <f t="shared" si="133"/>
        <v>42.08</v>
      </c>
      <c r="S2176" s="7">
        <f t="shared" si="134"/>
        <v>40.200000000000003</v>
      </c>
      <c r="T2176" s="9">
        <f t="shared" si="135"/>
        <v>0.48857559552746721</v>
      </c>
      <c r="U2176" s="10">
        <f>YEAR(SalesDataTable[[#This Row],[Order Date]])</f>
        <v>2026</v>
      </c>
      <c r="V2176" s="9" t="str">
        <f>"Q"&amp;ROUNDUP(MONTH(SalesDataTable[[#This Row],[Order Date]])/3,0)</f>
        <v>Q4</v>
      </c>
      <c r="W2176" s="6">
        <f>MONTH(SalesDataTable[[#This Row],[Order Date]])</f>
        <v>10</v>
      </c>
      <c r="X2176" s="9" t="str">
        <f>TEXT(SalesDataTable[[#This Row],[Order Date]],"mmm")</f>
        <v>Oct</v>
      </c>
    </row>
    <row r="2177" spans="1:24" ht="15.5">
      <c r="A2177" s="3">
        <v>555</v>
      </c>
      <c r="B2177" s="4">
        <v>46318</v>
      </c>
      <c r="C2177" s="12">
        <f>YEAR(SalesDataTable[[#This Row],[Order Date]])</f>
        <v>2026</v>
      </c>
      <c r="D2177" s="15" t="str">
        <f>"Q"&amp;ROUNDUP(MONTH(SalesDataTable[[#This Row],[Order Date]])/3,0)</f>
        <v>Q4</v>
      </c>
      <c r="E2177" s="12">
        <f>MONTH(SalesDataTable[[#This Row],[Order Date]])</f>
        <v>10</v>
      </c>
      <c r="F2177" s="12" t="str">
        <f>TEXT(SalesDataTable[[#This Row],[Order Date]], "mmm")</f>
        <v>Oct</v>
      </c>
      <c r="G2177" s="5" t="s">
        <v>6</v>
      </c>
      <c r="H2177" s="5" t="s">
        <v>41</v>
      </c>
      <c r="I2177" s="5" t="s">
        <v>2</v>
      </c>
      <c r="J2177" s="5" t="s">
        <v>13</v>
      </c>
      <c r="K2177" s="5" t="s">
        <v>14</v>
      </c>
      <c r="L2177" s="5" t="s">
        <v>15</v>
      </c>
      <c r="M2177" s="6">
        <v>6</v>
      </c>
      <c r="N2177" s="7">
        <v>35.479999999999997</v>
      </c>
      <c r="O2177" s="8">
        <v>0</v>
      </c>
      <c r="P2177" s="7">
        <v>13.37</v>
      </c>
      <c r="Q2177" s="7">
        <f t="shared" si="132"/>
        <v>212.88</v>
      </c>
      <c r="R2177" s="7">
        <f t="shared" si="133"/>
        <v>80.22</v>
      </c>
      <c r="S2177" s="7">
        <f t="shared" si="134"/>
        <v>132.66</v>
      </c>
      <c r="T2177" s="9">
        <f t="shared" si="135"/>
        <v>0.62316798196166856</v>
      </c>
      <c r="U2177" s="10">
        <f>YEAR(SalesDataTable[[#This Row],[Order Date]])</f>
        <v>2026</v>
      </c>
      <c r="V2177" s="9" t="str">
        <f>"Q"&amp;ROUNDUP(MONTH(SalesDataTable[[#This Row],[Order Date]])/3,0)</f>
        <v>Q4</v>
      </c>
      <c r="W2177" s="6">
        <f>MONTH(SalesDataTable[[#This Row],[Order Date]])</f>
        <v>10</v>
      </c>
      <c r="X2177" s="9" t="str">
        <f>TEXT(SalesDataTable[[#This Row],[Order Date]],"mmm")</f>
        <v>Oct</v>
      </c>
    </row>
    <row r="2178" spans="1:24" ht="15.5">
      <c r="A2178" s="3">
        <v>1993</v>
      </c>
      <c r="B2178" s="4">
        <v>46318</v>
      </c>
      <c r="C2178" s="12">
        <f>YEAR(SalesDataTable[[#This Row],[Order Date]])</f>
        <v>2026</v>
      </c>
      <c r="D2178" s="15" t="str">
        <f>"Q"&amp;ROUNDUP(MONTH(SalesDataTable[[#This Row],[Order Date]])/3,0)</f>
        <v>Q4</v>
      </c>
      <c r="E2178" s="12">
        <f>MONTH(SalesDataTable[[#This Row],[Order Date]])</f>
        <v>10</v>
      </c>
      <c r="F2178" s="12" t="str">
        <f>TEXT(SalesDataTable[[#This Row],[Order Date]], "mmm")</f>
        <v>Oct</v>
      </c>
      <c r="G2178" s="5" t="s">
        <v>11</v>
      </c>
      <c r="H2178" s="5" t="s">
        <v>18</v>
      </c>
      <c r="I2178" s="5" t="s">
        <v>19</v>
      </c>
      <c r="J2178" s="5" t="s">
        <v>13</v>
      </c>
      <c r="K2178" s="5" t="s">
        <v>9</v>
      </c>
      <c r="L2178" s="5" t="s">
        <v>37</v>
      </c>
      <c r="M2178" s="6">
        <v>1</v>
      </c>
      <c r="N2178" s="7">
        <v>152.38</v>
      </c>
      <c r="O2178" s="8">
        <v>0.15</v>
      </c>
      <c r="P2178" s="7">
        <v>78.92</v>
      </c>
      <c r="Q2178" s="7">
        <f t="shared" ref="Q2178:Q2241" si="136">M2178*N2178*(1-O2178)</f>
        <v>129.523</v>
      </c>
      <c r="R2178" s="7">
        <f t="shared" ref="R2178:R2241" si="137">M2178*P2178</f>
        <v>78.92</v>
      </c>
      <c r="S2178" s="7">
        <f t="shared" ref="S2178:S2241" si="138">Q2178-R2178</f>
        <v>50.602999999999994</v>
      </c>
      <c r="T2178" s="9">
        <f t="shared" ref="T2178:T2241" si="139">IFERROR(S2178/Q2178,0)</f>
        <v>0.39068736826663986</v>
      </c>
      <c r="U2178" s="10">
        <f>YEAR(SalesDataTable[[#This Row],[Order Date]])</f>
        <v>2026</v>
      </c>
      <c r="V2178" s="9" t="str">
        <f>"Q"&amp;ROUNDUP(MONTH(SalesDataTable[[#This Row],[Order Date]])/3,0)</f>
        <v>Q4</v>
      </c>
      <c r="W2178" s="6">
        <f>MONTH(SalesDataTable[[#This Row],[Order Date]])</f>
        <v>10</v>
      </c>
      <c r="X2178" s="9" t="str">
        <f>TEXT(SalesDataTable[[#This Row],[Order Date]],"mmm")</f>
        <v>Oct</v>
      </c>
    </row>
    <row r="2179" spans="1:24" ht="15.5">
      <c r="A2179" s="3">
        <v>3116</v>
      </c>
      <c r="B2179" s="4">
        <v>46318</v>
      </c>
      <c r="C2179" s="12">
        <f>YEAR(SalesDataTable[[#This Row],[Order Date]])</f>
        <v>2026</v>
      </c>
      <c r="D2179" s="15" t="str">
        <f>"Q"&amp;ROUNDUP(MONTH(SalesDataTable[[#This Row],[Order Date]])/3,0)</f>
        <v>Q4</v>
      </c>
      <c r="E2179" s="12">
        <f>MONTH(SalesDataTable[[#This Row],[Order Date]])</f>
        <v>10</v>
      </c>
      <c r="F2179" s="12" t="str">
        <f>TEXT(SalesDataTable[[#This Row],[Order Date]], "mmm")</f>
        <v>Oct</v>
      </c>
      <c r="G2179" s="5" t="s">
        <v>6</v>
      </c>
      <c r="H2179" s="5" t="s">
        <v>7</v>
      </c>
      <c r="I2179" s="5" t="s">
        <v>28</v>
      </c>
      <c r="J2179" s="5" t="s">
        <v>13</v>
      </c>
      <c r="K2179" s="5" t="s">
        <v>9</v>
      </c>
      <c r="L2179" s="5" t="s">
        <v>10</v>
      </c>
      <c r="M2179" s="6">
        <v>1</v>
      </c>
      <c r="N2179" s="7">
        <v>93.64</v>
      </c>
      <c r="O2179" s="8">
        <v>0</v>
      </c>
      <c r="P2179" s="7">
        <v>44.34</v>
      </c>
      <c r="Q2179" s="7">
        <f t="shared" si="136"/>
        <v>93.64</v>
      </c>
      <c r="R2179" s="7">
        <f t="shared" si="137"/>
        <v>44.34</v>
      </c>
      <c r="S2179" s="7">
        <f t="shared" si="138"/>
        <v>49.3</v>
      </c>
      <c r="T2179" s="9">
        <f t="shared" si="139"/>
        <v>0.52648440837249033</v>
      </c>
      <c r="U2179" s="10">
        <f>YEAR(SalesDataTable[[#This Row],[Order Date]])</f>
        <v>2026</v>
      </c>
      <c r="V2179" s="9" t="str">
        <f>"Q"&amp;ROUNDUP(MONTH(SalesDataTable[[#This Row],[Order Date]])/3,0)</f>
        <v>Q4</v>
      </c>
      <c r="W2179" s="6">
        <f>MONTH(SalesDataTable[[#This Row],[Order Date]])</f>
        <v>10</v>
      </c>
      <c r="X2179" s="9" t="str">
        <f>TEXT(SalesDataTable[[#This Row],[Order Date]],"mmm")</f>
        <v>Oct</v>
      </c>
    </row>
    <row r="2180" spans="1:24" ht="15.5">
      <c r="A2180" s="3">
        <v>3631</v>
      </c>
      <c r="B2180" s="4">
        <v>46318</v>
      </c>
      <c r="C2180" s="12">
        <f>YEAR(SalesDataTable[[#This Row],[Order Date]])</f>
        <v>2026</v>
      </c>
      <c r="D2180" s="15" t="str">
        <f>"Q"&amp;ROUNDUP(MONTH(SalesDataTable[[#This Row],[Order Date]])/3,0)</f>
        <v>Q4</v>
      </c>
      <c r="E2180" s="12">
        <f>MONTH(SalesDataTable[[#This Row],[Order Date]])</f>
        <v>10</v>
      </c>
      <c r="F2180" s="12" t="str">
        <f>TEXT(SalesDataTable[[#This Row],[Order Date]], "mmm")</f>
        <v>Oct</v>
      </c>
      <c r="G2180" s="5" t="s">
        <v>20</v>
      </c>
      <c r="H2180" s="5" t="s">
        <v>31</v>
      </c>
      <c r="I2180" s="5" t="s">
        <v>19</v>
      </c>
      <c r="J2180" s="5" t="s">
        <v>3</v>
      </c>
      <c r="K2180" s="5" t="s">
        <v>34</v>
      </c>
      <c r="L2180" s="5" t="s">
        <v>38</v>
      </c>
      <c r="M2180" s="6">
        <v>1</v>
      </c>
      <c r="N2180" s="7">
        <v>123.6</v>
      </c>
      <c r="O2180" s="8">
        <v>0</v>
      </c>
      <c r="P2180" s="7">
        <v>67.3</v>
      </c>
      <c r="Q2180" s="7">
        <f t="shared" si="136"/>
        <v>123.6</v>
      </c>
      <c r="R2180" s="7">
        <f t="shared" si="137"/>
        <v>67.3</v>
      </c>
      <c r="S2180" s="7">
        <f t="shared" si="138"/>
        <v>56.3</v>
      </c>
      <c r="T2180" s="9">
        <f t="shared" si="139"/>
        <v>0.45550161812297735</v>
      </c>
      <c r="U2180" s="10">
        <f>YEAR(SalesDataTable[[#This Row],[Order Date]])</f>
        <v>2026</v>
      </c>
      <c r="V2180" s="9" t="str">
        <f>"Q"&amp;ROUNDUP(MONTH(SalesDataTable[[#This Row],[Order Date]])/3,0)</f>
        <v>Q4</v>
      </c>
      <c r="W2180" s="6">
        <f>MONTH(SalesDataTable[[#This Row],[Order Date]])</f>
        <v>10</v>
      </c>
      <c r="X2180" s="9" t="str">
        <f>TEXT(SalesDataTable[[#This Row],[Order Date]],"mmm")</f>
        <v>Oct</v>
      </c>
    </row>
    <row r="2181" spans="1:24" ht="15.5">
      <c r="A2181" s="3">
        <v>4216</v>
      </c>
      <c r="B2181" s="4">
        <v>46318</v>
      </c>
      <c r="C2181" s="12">
        <f>YEAR(SalesDataTable[[#This Row],[Order Date]])</f>
        <v>2026</v>
      </c>
      <c r="D2181" s="15" t="str">
        <f>"Q"&amp;ROUNDUP(MONTH(SalesDataTable[[#This Row],[Order Date]])/3,0)</f>
        <v>Q4</v>
      </c>
      <c r="E2181" s="12">
        <f>MONTH(SalesDataTable[[#This Row],[Order Date]])</f>
        <v>10</v>
      </c>
      <c r="F2181" s="12" t="str">
        <f>TEXT(SalesDataTable[[#This Row],[Order Date]], "mmm")</f>
        <v>Oct</v>
      </c>
      <c r="G2181" s="5" t="s">
        <v>6</v>
      </c>
      <c r="H2181" s="5" t="s">
        <v>7</v>
      </c>
      <c r="I2181" s="5" t="s">
        <v>2</v>
      </c>
      <c r="J2181" s="5" t="s">
        <v>13</v>
      </c>
      <c r="K2181" s="5" t="s">
        <v>34</v>
      </c>
      <c r="L2181" s="5" t="s">
        <v>38</v>
      </c>
      <c r="M2181" s="6">
        <v>3</v>
      </c>
      <c r="N2181" s="7">
        <v>124.6</v>
      </c>
      <c r="O2181" s="8">
        <v>0.05</v>
      </c>
      <c r="P2181" s="7">
        <v>69.12</v>
      </c>
      <c r="Q2181" s="7">
        <f t="shared" si="136"/>
        <v>355.10999999999996</v>
      </c>
      <c r="R2181" s="7">
        <f t="shared" si="137"/>
        <v>207.36</v>
      </c>
      <c r="S2181" s="7">
        <f t="shared" si="138"/>
        <v>147.74999999999994</v>
      </c>
      <c r="T2181" s="9">
        <f t="shared" si="139"/>
        <v>0.41606826053898782</v>
      </c>
      <c r="U2181" s="10">
        <f>YEAR(SalesDataTable[[#This Row],[Order Date]])</f>
        <v>2026</v>
      </c>
      <c r="V2181" s="9" t="str">
        <f>"Q"&amp;ROUNDUP(MONTH(SalesDataTable[[#This Row],[Order Date]])/3,0)</f>
        <v>Q4</v>
      </c>
      <c r="W2181" s="6">
        <f>MONTH(SalesDataTable[[#This Row],[Order Date]])</f>
        <v>10</v>
      </c>
      <c r="X2181" s="9" t="str">
        <f>TEXT(SalesDataTable[[#This Row],[Order Date]],"mmm")</f>
        <v>Oct</v>
      </c>
    </row>
    <row r="2182" spans="1:24" ht="15.5">
      <c r="A2182" s="3">
        <v>4956</v>
      </c>
      <c r="B2182" s="4">
        <v>46318</v>
      </c>
      <c r="C2182" s="12">
        <f>YEAR(SalesDataTable[[#This Row],[Order Date]])</f>
        <v>2026</v>
      </c>
      <c r="D2182" s="15" t="str">
        <f>"Q"&amp;ROUNDUP(MONTH(SalesDataTable[[#This Row],[Order Date]])/3,0)</f>
        <v>Q4</v>
      </c>
      <c r="E2182" s="12">
        <f>MONTH(SalesDataTable[[#This Row],[Order Date]])</f>
        <v>10</v>
      </c>
      <c r="F2182" s="12" t="str">
        <f>TEXT(SalesDataTable[[#This Row],[Order Date]], "mmm")</f>
        <v>Oct</v>
      </c>
      <c r="G2182" s="5" t="s">
        <v>20</v>
      </c>
      <c r="H2182" s="5" t="s">
        <v>47</v>
      </c>
      <c r="I2182" s="5" t="s">
        <v>19</v>
      </c>
      <c r="J2182" s="5" t="s">
        <v>16</v>
      </c>
      <c r="K2182" s="5" t="s">
        <v>9</v>
      </c>
      <c r="L2182" s="5" t="s">
        <v>37</v>
      </c>
      <c r="M2182" s="6">
        <v>2</v>
      </c>
      <c r="N2182" s="7">
        <v>151.66</v>
      </c>
      <c r="O2182" s="8">
        <v>0</v>
      </c>
      <c r="P2182" s="7">
        <v>77.17</v>
      </c>
      <c r="Q2182" s="7">
        <f t="shared" si="136"/>
        <v>303.32</v>
      </c>
      <c r="R2182" s="7">
        <f t="shared" si="137"/>
        <v>154.34</v>
      </c>
      <c r="S2182" s="7">
        <f t="shared" si="138"/>
        <v>148.97999999999999</v>
      </c>
      <c r="T2182" s="9">
        <f t="shared" si="139"/>
        <v>0.49116444678886984</v>
      </c>
      <c r="U2182" s="10">
        <f>YEAR(SalesDataTable[[#This Row],[Order Date]])</f>
        <v>2026</v>
      </c>
      <c r="V2182" s="9" t="str">
        <f>"Q"&amp;ROUNDUP(MONTH(SalesDataTable[[#This Row],[Order Date]])/3,0)</f>
        <v>Q4</v>
      </c>
      <c r="W2182" s="6">
        <f>MONTH(SalesDataTable[[#This Row],[Order Date]])</f>
        <v>10</v>
      </c>
      <c r="X2182" s="9" t="str">
        <f>TEXT(SalesDataTable[[#This Row],[Order Date]],"mmm")</f>
        <v>Oct</v>
      </c>
    </row>
    <row r="2183" spans="1:24" ht="15.5">
      <c r="A2183" s="3">
        <v>439</v>
      </c>
      <c r="B2183" s="4">
        <v>46319</v>
      </c>
      <c r="C2183" s="12">
        <f>YEAR(SalesDataTable[[#This Row],[Order Date]])</f>
        <v>2026</v>
      </c>
      <c r="D2183" s="15" t="str">
        <f>"Q"&amp;ROUNDUP(MONTH(SalesDataTable[[#This Row],[Order Date]])/3,0)</f>
        <v>Q4</v>
      </c>
      <c r="E2183" s="12">
        <f>MONTH(SalesDataTable[[#This Row],[Order Date]])</f>
        <v>10</v>
      </c>
      <c r="F2183" s="12" t="str">
        <f>TEXT(SalesDataTable[[#This Row],[Order Date]], "mmm")</f>
        <v>Oct</v>
      </c>
      <c r="G2183" s="5" t="s">
        <v>11</v>
      </c>
      <c r="H2183" s="5" t="s">
        <v>25</v>
      </c>
      <c r="I2183" s="5" t="s">
        <v>19</v>
      </c>
      <c r="J2183" s="5" t="s">
        <v>13</v>
      </c>
      <c r="K2183" s="5" t="s">
        <v>14</v>
      </c>
      <c r="L2183" s="5" t="s">
        <v>15</v>
      </c>
      <c r="M2183" s="6">
        <v>1</v>
      </c>
      <c r="N2183" s="7">
        <v>36.76</v>
      </c>
      <c r="O2183" s="8">
        <v>0</v>
      </c>
      <c r="P2183" s="7">
        <v>13.18</v>
      </c>
      <c r="Q2183" s="7">
        <f t="shared" si="136"/>
        <v>36.76</v>
      </c>
      <c r="R2183" s="7">
        <f t="shared" si="137"/>
        <v>13.18</v>
      </c>
      <c r="S2183" s="7">
        <f t="shared" si="138"/>
        <v>23.58</v>
      </c>
      <c r="T2183" s="9">
        <f t="shared" si="139"/>
        <v>0.64145810663764957</v>
      </c>
      <c r="U2183" s="10">
        <f>YEAR(SalesDataTable[[#This Row],[Order Date]])</f>
        <v>2026</v>
      </c>
      <c r="V2183" s="9" t="str">
        <f>"Q"&amp;ROUNDUP(MONTH(SalesDataTable[[#This Row],[Order Date]])/3,0)</f>
        <v>Q4</v>
      </c>
      <c r="W2183" s="6">
        <f>MONTH(SalesDataTable[[#This Row],[Order Date]])</f>
        <v>10</v>
      </c>
      <c r="X2183" s="9" t="str">
        <f>TEXT(SalesDataTable[[#This Row],[Order Date]],"mmm")</f>
        <v>Oct</v>
      </c>
    </row>
    <row r="2184" spans="1:24" ht="15.5">
      <c r="A2184" s="3">
        <v>1076</v>
      </c>
      <c r="B2184" s="4">
        <v>46319</v>
      </c>
      <c r="C2184" s="12">
        <f>YEAR(SalesDataTable[[#This Row],[Order Date]])</f>
        <v>2026</v>
      </c>
      <c r="D2184" s="15" t="str">
        <f>"Q"&amp;ROUNDUP(MONTH(SalesDataTable[[#This Row],[Order Date]])/3,0)</f>
        <v>Q4</v>
      </c>
      <c r="E2184" s="12">
        <f>MONTH(SalesDataTable[[#This Row],[Order Date]])</f>
        <v>10</v>
      </c>
      <c r="F2184" s="12" t="str">
        <f>TEXT(SalesDataTable[[#This Row],[Order Date]], "mmm")</f>
        <v>Oct</v>
      </c>
      <c r="G2184" s="5" t="s">
        <v>0</v>
      </c>
      <c r="H2184" s="5" t="s">
        <v>36</v>
      </c>
      <c r="I2184" s="5" t="s">
        <v>28</v>
      </c>
      <c r="J2184" s="5" t="s">
        <v>3</v>
      </c>
      <c r="K2184" s="5" t="s">
        <v>23</v>
      </c>
      <c r="L2184" s="5" t="s">
        <v>29</v>
      </c>
      <c r="M2184" s="6">
        <v>1</v>
      </c>
      <c r="N2184" s="7">
        <v>195.67</v>
      </c>
      <c r="O2184" s="8">
        <v>0</v>
      </c>
      <c r="P2184" s="7">
        <v>105.88</v>
      </c>
      <c r="Q2184" s="7">
        <f t="shared" si="136"/>
        <v>195.67</v>
      </c>
      <c r="R2184" s="7">
        <f t="shared" si="137"/>
        <v>105.88</v>
      </c>
      <c r="S2184" s="7">
        <f t="shared" si="138"/>
        <v>89.789999999999992</v>
      </c>
      <c r="T2184" s="9">
        <f t="shared" si="139"/>
        <v>0.45888485715745897</v>
      </c>
      <c r="U2184" s="10">
        <f>YEAR(SalesDataTable[[#This Row],[Order Date]])</f>
        <v>2026</v>
      </c>
      <c r="V2184" s="9" t="str">
        <f>"Q"&amp;ROUNDUP(MONTH(SalesDataTable[[#This Row],[Order Date]])/3,0)</f>
        <v>Q4</v>
      </c>
      <c r="W2184" s="6">
        <f>MONTH(SalesDataTable[[#This Row],[Order Date]])</f>
        <v>10</v>
      </c>
      <c r="X2184" s="9" t="str">
        <f>TEXT(SalesDataTable[[#This Row],[Order Date]],"mmm")</f>
        <v>Oct</v>
      </c>
    </row>
    <row r="2185" spans="1:24" ht="15.5">
      <c r="A2185" s="3">
        <v>1130</v>
      </c>
      <c r="B2185" s="4">
        <v>46319</v>
      </c>
      <c r="C2185" s="12">
        <f>YEAR(SalesDataTable[[#This Row],[Order Date]])</f>
        <v>2026</v>
      </c>
      <c r="D2185" s="15" t="str">
        <f>"Q"&amp;ROUNDUP(MONTH(SalesDataTable[[#This Row],[Order Date]])/3,0)</f>
        <v>Q4</v>
      </c>
      <c r="E2185" s="12">
        <f>MONTH(SalesDataTable[[#This Row],[Order Date]])</f>
        <v>10</v>
      </c>
      <c r="F2185" s="12" t="str">
        <f>TEXT(SalesDataTable[[#This Row],[Order Date]], "mmm")</f>
        <v>Oct</v>
      </c>
      <c r="G2185" s="5" t="s">
        <v>0</v>
      </c>
      <c r="H2185" s="5" t="s">
        <v>50</v>
      </c>
      <c r="I2185" s="5" t="s">
        <v>19</v>
      </c>
      <c r="J2185" s="5" t="s">
        <v>3</v>
      </c>
      <c r="K2185" s="5" t="s">
        <v>4</v>
      </c>
      <c r="L2185" s="5" t="s">
        <v>26</v>
      </c>
      <c r="M2185" s="6">
        <v>1</v>
      </c>
      <c r="N2185" s="7">
        <v>40.83</v>
      </c>
      <c r="O2185" s="8">
        <v>0.1</v>
      </c>
      <c r="P2185" s="7">
        <v>16.54</v>
      </c>
      <c r="Q2185" s="7">
        <f t="shared" si="136"/>
        <v>36.747</v>
      </c>
      <c r="R2185" s="7">
        <f t="shared" si="137"/>
        <v>16.54</v>
      </c>
      <c r="S2185" s="7">
        <f t="shared" si="138"/>
        <v>20.207000000000001</v>
      </c>
      <c r="T2185" s="9">
        <f t="shared" si="139"/>
        <v>0.54989522954254766</v>
      </c>
      <c r="U2185" s="10">
        <f>YEAR(SalesDataTable[[#This Row],[Order Date]])</f>
        <v>2026</v>
      </c>
      <c r="V2185" s="9" t="str">
        <f>"Q"&amp;ROUNDUP(MONTH(SalesDataTable[[#This Row],[Order Date]])/3,0)</f>
        <v>Q4</v>
      </c>
      <c r="W2185" s="6">
        <f>MONTH(SalesDataTable[[#This Row],[Order Date]])</f>
        <v>10</v>
      </c>
      <c r="X2185" s="9" t="str">
        <f>TEXT(SalesDataTable[[#This Row],[Order Date]],"mmm")</f>
        <v>Oct</v>
      </c>
    </row>
    <row r="2186" spans="1:24" ht="15.5">
      <c r="A2186" s="3">
        <v>2820</v>
      </c>
      <c r="B2186" s="4">
        <v>46319</v>
      </c>
      <c r="C2186" s="12">
        <f>YEAR(SalesDataTable[[#This Row],[Order Date]])</f>
        <v>2026</v>
      </c>
      <c r="D2186" s="15" t="str">
        <f>"Q"&amp;ROUNDUP(MONTH(SalesDataTable[[#This Row],[Order Date]])/3,0)</f>
        <v>Q4</v>
      </c>
      <c r="E2186" s="12">
        <f>MONTH(SalesDataTable[[#This Row],[Order Date]])</f>
        <v>10</v>
      </c>
      <c r="F2186" s="12" t="str">
        <f>TEXT(SalesDataTable[[#This Row],[Order Date]], "mmm")</f>
        <v>Oct</v>
      </c>
      <c r="G2186" s="5" t="s">
        <v>20</v>
      </c>
      <c r="H2186" s="5" t="s">
        <v>31</v>
      </c>
      <c r="I2186" s="5" t="s">
        <v>8</v>
      </c>
      <c r="J2186" s="5" t="s">
        <v>16</v>
      </c>
      <c r="K2186" s="5" t="s">
        <v>9</v>
      </c>
      <c r="L2186" s="5" t="s">
        <v>46</v>
      </c>
      <c r="M2186" s="6">
        <v>6</v>
      </c>
      <c r="N2186" s="7">
        <v>72.73</v>
      </c>
      <c r="O2186" s="8">
        <v>0.05</v>
      </c>
      <c r="P2186" s="7">
        <v>32.700000000000003</v>
      </c>
      <c r="Q2186" s="7">
        <f t="shared" si="136"/>
        <v>414.56099999999998</v>
      </c>
      <c r="R2186" s="7">
        <f t="shared" si="137"/>
        <v>196.20000000000002</v>
      </c>
      <c r="S2186" s="7">
        <f t="shared" si="138"/>
        <v>218.36099999999996</v>
      </c>
      <c r="T2186" s="9">
        <f t="shared" si="139"/>
        <v>0.52672827400551425</v>
      </c>
      <c r="U2186" s="10">
        <f>YEAR(SalesDataTable[[#This Row],[Order Date]])</f>
        <v>2026</v>
      </c>
      <c r="V2186" s="9" t="str">
        <f>"Q"&amp;ROUNDUP(MONTH(SalesDataTable[[#This Row],[Order Date]])/3,0)</f>
        <v>Q4</v>
      </c>
      <c r="W2186" s="6">
        <f>MONTH(SalesDataTable[[#This Row],[Order Date]])</f>
        <v>10</v>
      </c>
      <c r="X2186" s="9" t="str">
        <f>TEXT(SalesDataTable[[#This Row],[Order Date]],"mmm")</f>
        <v>Oct</v>
      </c>
    </row>
    <row r="2187" spans="1:24" ht="15.5">
      <c r="A2187" s="3">
        <v>4213</v>
      </c>
      <c r="B2187" s="4">
        <v>46319</v>
      </c>
      <c r="C2187" s="12">
        <f>YEAR(SalesDataTable[[#This Row],[Order Date]])</f>
        <v>2026</v>
      </c>
      <c r="D2187" s="15" t="str">
        <f>"Q"&amp;ROUNDUP(MONTH(SalesDataTable[[#This Row],[Order Date]])/3,0)</f>
        <v>Q4</v>
      </c>
      <c r="E2187" s="12">
        <f>MONTH(SalesDataTable[[#This Row],[Order Date]])</f>
        <v>10</v>
      </c>
      <c r="F2187" s="12" t="str">
        <f>TEXT(SalesDataTable[[#This Row],[Order Date]], "mmm")</f>
        <v>Oct</v>
      </c>
      <c r="G2187" s="5" t="s">
        <v>6</v>
      </c>
      <c r="H2187" s="5" t="s">
        <v>49</v>
      </c>
      <c r="I2187" s="5" t="s">
        <v>8</v>
      </c>
      <c r="J2187" s="5" t="s">
        <v>16</v>
      </c>
      <c r="K2187" s="5" t="s">
        <v>23</v>
      </c>
      <c r="L2187" s="5" t="s">
        <v>40</v>
      </c>
      <c r="M2187" s="6">
        <v>4</v>
      </c>
      <c r="N2187" s="7">
        <v>81.23</v>
      </c>
      <c r="O2187" s="8">
        <v>0.1</v>
      </c>
      <c r="P2187" s="7">
        <v>38.96</v>
      </c>
      <c r="Q2187" s="7">
        <f t="shared" si="136"/>
        <v>292.428</v>
      </c>
      <c r="R2187" s="7">
        <f t="shared" si="137"/>
        <v>155.84</v>
      </c>
      <c r="S2187" s="7">
        <f t="shared" si="138"/>
        <v>136.58799999999999</v>
      </c>
      <c r="T2187" s="9">
        <f t="shared" si="139"/>
        <v>0.46708249552026482</v>
      </c>
      <c r="U2187" s="10">
        <f>YEAR(SalesDataTable[[#This Row],[Order Date]])</f>
        <v>2026</v>
      </c>
      <c r="V2187" s="9" t="str">
        <f>"Q"&amp;ROUNDUP(MONTH(SalesDataTable[[#This Row],[Order Date]])/3,0)</f>
        <v>Q4</v>
      </c>
      <c r="W2187" s="6">
        <f>MONTH(SalesDataTable[[#This Row],[Order Date]])</f>
        <v>10</v>
      </c>
      <c r="X2187" s="9" t="str">
        <f>TEXT(SalesDataTable[[#This Row],[Order Date]],"mmm")</f>
        <v>Oct</v>
      </c>
    </row>
    <row r="2188" spans="1:24" ht="15.5">
      <c r="A2188" s="3">
        <v>4375</v>
      </c>
      <c r="B2188" s="4">
        <v>46319</v>
      </c>
      <c r="C2188" s="12">
        <f>YEAR(SalesDataTable[[#This Row],[Order Date]])</f>
        <v>2026</v>
      </c>
      <c r="D2188" s="15" t="str">
        <f>"Q"&amp;ROUNDUP(MONTH(SalesDataTable[[#This Row],[Order Date]])/3,0)</f>
        <v>Q4</v>
      </c>
      <c r="E2188" s="12">
        <f>MONTH(SalesDataTable[[#This Row],[Order Date]])</f>
        <v>10</v>
      </c>
      <c r="F2188" s="12" t="str">
        <f>TEXT(SalesDataTable[[#This Row],[Order Date]], "mmm")</f>
        <v>Oct</v>
      </c>
      <c r="G2188" s="5" t="s">
        <v>6</v>
      </c>
      <c r="H2188" s="5" t="s">
        <v>7</v>
      </c>
      <c r="I2188" s="5" t="s">
        <v>2</v>
      </c>
      <c r="J2188" s="5" t="s">
        <v>16</v>
      </c>
      <c r="K2188" s="5" t="s">
        <v>14</v>
      </c>
      <c r="L2188" s="5" t="s">
        <v>32</v>
      </c>
      <c r="M2188" s="6">
        <v>1</v>
      </c>
      <c r="N2188" s="7">
        <v>46.38</v>
      </c>
      <c r="O2188" s="8">
        <v>0.15</v>
      </c>
      <c r="P2188" s="7">
        <v>17.87</v>
      </c>
      <c r="Q2188" s="7">
        <f t="shared" si="136"/>
        <v>39.423000000000002</v>
      </c>
      <c r="R2188" s="7">
        <f t="shared" si="137"/>
        <v>17.87</v>
      </c>
      <c r="S2188" s="7">
        <f t="shared" si="138"/>
        <v>21.553000000000001</v>
      </c>
      <c r="T2188" s="9">
        <f t="shared" si="139"/>
        <v>0.54671131065621592</v>
      </c>
      <c r="U2188" s="10">
        <f>YEAR(SalesDataTable[[#This Row],[Order Date]])</f>
        <v>2026</v>
      </c>
      <c r="V2188" s="9" t="str">
        <f>"Q"&amp;ROUNDUP(MONTH(SalesDataTable[[#This Row],[Order Date]])/3,0)</f>
        <v>Q4</v>
      </c>
      <c r="W2188" s="6">
        <f>MONTH(SalesDataTable[[#This Row],[Order Date]])</f>
        <v>10</v>
      </c>
      <c r="X2188" s="9" t="str">
        <f>TEXT(SalesDataTable[[#This Row],[Order Date]],"mmm")</f>
        <v>Oct</v>
      </c>
    </row>
    <row r="2189" spans="1:24" ht="15.5">
      <c r="A2189" s="3">
        <v>5072</v>
      </c>
      <c r="B2189" s="4">
        <v>46319</v>
      </c>
      <c r="C2189" s="12">
        <f>YEAR(SalesDataTable[[#This Row],[Order Date]])</f>
        <v>2026</v>
      </c>
      <c r="D2189" s="15" t="str">
        <f>"Q"&amp;ROUNDUP(MONTH(SalesDataTable[[#This Row],[Order Date]])/3,0)</f>
        <v>Q4</v>
      </c>
      <c r="E2189" s="12">
        <f>MONTH(SalesDataTable[[#This Row],[Order Date]])</f>
        <v>10</v>
      </c>
      <c r="F2189" s="12" t="str">
        <f>TEXT(SalesDataTable[[#This Row],[Order Date]], "mmm")</f>
        <v>Oct</v>
      </c>
      <c r="G2189" s="5" t="s">
        <v>20</v>
      </c>
      <c r="H2189" s="5" t="s">
        <v>31</v>
      </c>
      <c r="I2189" s="5" t="s">
        <v>8</v>
      </c>
      <c r="J2189" s="5" t="s">
        <v>16</v>
      </c>
      <c r="K2189" s="5" t="s">
        <v>14</v>
      </c>
      <c r="L2189" s="5" t="s">
        <v>32</v>
      </c>
      <c r="M2189" s="6">
        <v>5</v>
      </c>
      <c r="N2189" s="7">
        <v>45.9</v>
      </c>
      <c r="O2189" s="8">
        <v>0.1</v>
      </c>
      <c r="P2189" s="7">
        <v>17.940000000000001</v>
      </c>
      <c r="Q2189" s="7">
        <f t="shared" si="136"/>
        <v>206.55</v>
      </c>
      <c r="R2189" s="7">
        <f t="shared" si="137"/>
        <v>89.7</v>
      </c>
      <c r="S2189" s="7">
        <f t="shared" si="138"/>
        <v>116.85000000000001</v>
      </c>
      <c r="T2189" s="9">
        <f t="shared" si="139"/>
        <v>0.56572258533042852</v>
      </c>
      <c r="U2189" s="10">
        <f>YEAR(SalesDataTable[[#This Row],[Order Date]])</f>
        <v>2026</v>
      </c>
      <c r="V2189" s="9" t="str">
        <f>"Q"&amp;ROUNDUP(MONTH(SalesDataTable[[#This Row],[Order Date]])/3,0)</f>
        <v>Q4</v>
      </c>
      <c r="W2189" s="6">
        <f>MONTH(SalesDataTable[[#This Row],[Order Date]])</f>
        <v>10</v>
      </c>
      <c r="X2189" s="9" t="str">
        <f>TEXT(SalesDataTable[[#This Row],[Order Date]],"mmm")</f>
        <v>Oct</v>
      </c>
    </row>
    <row r="2190" spans="1:24" ht="15.5">
      <c r="A2190" s="3">
        <v>310</v>
      </c>
      <c r="B2190" s="4">
        <v>46320</v>
      </c>
      <c r="C2190" s="12">
        <f>YEAR(SalesDataTable[[#This Row],[Order Date]])</f>
        <v>2026</v>
      </c>
      <c r="D2190" s="15" t="str">
        <f>"Q"&amp;ROUNDUP(MONTH(SalesDataTable[[#This Row],[Order Date]])/3,0)</f>
        <v>Q4</v>
      </c>
      <c r="E2190" s="12">
        <f>MONTH(SalesDataTable[[#This Row],[Order Date]])</f>
        <v>10</v>
      </c>
      <c r="F2190" s="12" t="str">
        <f>TEXT(SalesDataTable[[#This Row],[Order Date]], "mmm")</f>
        <v>Oct</v>
      </c>
      <c r="G2190" s="5" t="s">
        <v>6</v>
      </c>
      <c r="H2190" s="5" t="s">
        <v>43</v>
      </c>
      <c r="I2190" s="5" t="s">
        <v>2</v>
      </c>
      <c r="J2190" s="5" t="s">
        <v>16</v>
      </c>
      <c r="K2190" s="5" t="s">
        <v>9</v>
      </c>
      <c r="L2190" s="5" t="s">
        <v>17</v>
      </c>
      <c r="M2190" s="6">
        <v>5</v>
      </c>
      <c r="N2190" s="7">
        <v>144.04</v>
      </c>
      <c r="O2190" s="8">
        <v>0.1</v>
      </c>
      <c r="P2190" s="7">
        <v>78.069999999999993</v>
      </c>
      <c r="Q2190" s="7">
        <f t="shared" si="136"/>
        <v>648.17999999999995</v>
      </c>
      <c r="R2190" s="7">
        <f t="shared" si="137"/>
        <v>390.34999999999997</v>
      </c>
      <c r="S2190" s="7">
        <f t="shared" si="138"/>
        <v>257.83</v>
      </c>
      <c r="T2190" s="9">
        <f t="shared" si="139"/>
        <v>0.39777530932765592</v>
      </c>
      <c r="U2190" s="10">
        <f>YEAR(SalesDataTable[[#This Row],[Order Date]])</f>
        <v>2026</v>
      </c>
      <c r="V2190" s="9" t="str">
        <f>"Q"&amp;ROUNDUP(MONTH(SalesDataTable[[#This Row],[Order Date]])/3,0)</f>
        <v>Q4</v>
      </c>
      <c r="W2190" s="6">
        <f>MONTH(SalesDataTable[[#This Row],[Order Date]])</f>
        <v>10</v>
      </c>
      <c r="X2190" s="9" t="str">
        <f>TEXT(SalesDataTable[[#This Row],[Order Date]],"mmm")</f>
        <v>Oct</v>
      </c>
    </row>
    <row r="2191" spans="1:24" ht="15.5">
      <c r="A2191" s="3">
        <v>317</v>
      </c>
      <c r="B2191" s="4">
        <v>46320</v>
      </c>
      <c r="C2191" s="12">
        <f>YEAR(SalesDataTable[[#This Row],[Order Date]])</f>
        <v>2026</v>
      </c>
      <c r="D2191" s="15" t="str">
        <f>"Q"&amp;ROUNDUP(MONTH(SalesDataTable[[#This Row],[Order Date]])/3,0)</f>
        <v>Q4</v>
      </c>
      <c r="E2191" s="12">
        <f>MONTH(SalesDataTable[[#This Row],[Order Date]])</f>
        <v>10</v>
      </c>
      <c r="F2191" s="12" t="str">
        <f>TEXT(SalesDataTable[[#This Row],[Order Date]], "mmm")</f>
        <v>Oct</v>
      </c>
      <c r="G2191" s="5" t="s">
        <v>11</v>
      </c>
      <c r="H2191" s="5" t="s">
        <v>39</v>
      </c>
      <c r="I2191" s="5" t="s">
        <v>28</v>
      </c>
      <c r="J2191" s="5" t="s">
        <v>13</v>
      </c>
      <c r="K2191" s="5" t="s">
        <v>4</v>
      </c>
      <c r="L2191" s="5" t="s">
        <v>5</v>
      </c>
      <c r="M2191" s="6">
        <v>2</v>
      </c>
      <c r="N2191" s="7">
        <v>80.69</v>
      </c>
      <c r="O2191" s="8">
        <v>0.05</v>
      </c>
      <c r="P2191" s="7">
        <v>43.81</v>
      </c>
      <c r="Q2191" s="7">
        <f t="shared" si="136"/>
        <v>153.31099999999998</v>
      </c>
      <c r="R2191" s="7">
        <f t="shared" si="137"/>
        <v>87.62</v>
      </c>
      <c r="S2191" s="7">
        <f t="shared" si="138"/>
        <v>65.690999999999974</v>
      </c>
      <c r="T2191" s="9">
        <f t="shared" si="139"/>
        <v>0.42848197454846676</v>
      </c>
      <c r="U2191" s="10">
        <f>YEAR(SalesDataTable[[#This Row],[Order Date]])</f>
        <v>2026</v>
      </c>
      <c r="V2191" s="9" t="str">
        <f>"Q"&amp;ROUNDUP(MONTH(SalesDataTable[[#This Row],[Order Date]])/3,0)</f>
        <v>Q4</v>
      </c>
      <c r="W2191" s="6">
        <f>MONTH(SalesDataTable[[#This Row],[Order Date]])</f>
        <v>10</v>
      </c>
      <c r="X2191" s="9" t="str">
        <f>TEXT(SalesDataTable[[#This Row],[Order Date]],"mmm")</f>
        <v>Oct</v>
      </c>
    </row>
    <row r="2192" spans="1:24" ht="15.5">
      <c r="A2192" s="3">
        <v>684</v>
      </c>
      <c r="B2192" s="4">
        <v>46320</v>
      </c>
      <c r="C2192" s="12">
        <f>YEAR(SalesDataTable[[#This Row],[Order Date]])</f>
        <v>2026</v>
      </c>
      <c r="D2192" s="15" t="str">
        <f>"Q"&amp;ROUNDUP(MONTH(SalesDataTable[[#This Row],[Order Date]])/3,0)</f>
        <v>Q4</v>
      </c>
      <c r="E2192" s="12">
        <f>MONTH(SalesDataTable[[#This Row],[Order Date]])</f>
        <v>10</v>
      </c>
      <c r="F2192" s="12" t="str">
        <f>TEXT(SalesDataTable[[#This Row],[Order Date]], "mmm")</f>
        <v>Oct</v>
      </c>
      <c r="G2192" s="5" t="s">
        <v>20</v>
      </c>
      <c r="H2192" s="5" t="s">
        <v>21</v>
      </c>
      <c r="I2192" s="5" t="s">
        <v>2</v>
      </c>
      <c r="J2192" s="5" t="s">
        <v>16</v>
      </c>
      <c r="K2192" s="5" t="s">
        <v>23</v>
      </c>
      <c r="L2192" s="5" t="s">
        <v>29</v>
      </c>
      <c r="M2192" s="6">
        <v>1</v>
      </c>
      <c r="N2192" s="7">
        <v>191.91</v>
      </c>
      <c r="O2192" s="8">
        <v>0</v>
      </c>
      <c r="P2192" s="7">
        <v>101.89</v>
      </c>
      <c r="Q2192" s="7">
        <f t="shared" si="136"/>
        <v>191.91</v>
      </c>
      <c r="R2192" s="7">
        <f t="shared" si="137"/>
        <v>101.89</v>
      </c>
      <c r="S2192" s="7">
        <f t="shared" si="138"/>
        <v>90.02</v>
      </c>
      <c r="T2192" s="9">
        <f t="shared" si="139"/>
        <v>0.46907404512531914</v>
      </c>
      <c r="U2192" s="10">
        <f>YEAR(SalesDataTable[[#This Row],[Order Date]])</f>
        <v>2026</v>
      </c>
      <c r="V2192" s="9" t="str">
        <f>"Q"&amp;ROUNDUP(MONTH(SalesDataTable[[#This Row],[Order Date]])/3,0)</f>
        <v>Q4</v>
      </c>
      <c r="W2192" s="6">
        <f>MONTH(SalesDataTable[[#This Row],[Order Date]])</f>
        <v>10</v>
      </c>
      <c r="X2192" s="9" t="str">
        <f>TEXT(SalesDataTable[[#This Row],[Order Date]],"mmm")</f>
        <v>Oct</v>
      </c>
    </row>
    <row r="2193" spans="1:24" ht="15.5">
      <c r="A2193" s="3">
        <v>1430</v>
      </c>
      <c r="B2193" s="4">
        <v>46320</v>
      </c>
      <c r="C2193" s="12">
        <f>YEAR(SalesDataTable[[#This Row],[Order Date]])</f>
        <v>2026</v>
      </c>
      <c r="D2193" s="15" t="str">
        <f>"Q"&amp;ROUNDUP(MONTH(SalesDataTable[[#This Row],[Order Date]])/3,0)</f>
        <v>Q4</v>
      </c>
      <c r="E2193" s="12">
        <f>MONTH(SalesDataTable[[#This Row],[Order Date]])</f>
        <v>10</v>
      </c>
      <c r="F2193" s="12" t="str">
        <f>TEXT(SalesDataTable[[#This Row],[Order Date]], "mmm")</f>
        <v>Oct</v>
      </c>
      <c r="G2193" s="5" t="s">
        <v>20</v>
      </c>
      <c r="H2193" s="5" t="s">
        <v>47</v>
      </c>
      <c r="I2193" s="5" t="s">
        <v>19</v>
      </c>
      <c r="J2193" s="5" t="s">
        <v>13</v>
      </c>
      <c r="K2193" s="5" t="s">
        <v>34</v>
      </c>
      <c r="L2193" s="5" t="s">
        <v>42</v>
      </c>
      <c r="M2193" s="6">
        <v>1</v>
      </c>
      <c r="N2193" s="7">
        <v>36.630000000000003</v>
      </c>
      <c r="O2193" s="8">
        <v>0.05</v>
      </c>
      <c r="P2193" s="7">
        <v>13.97</v>
      </c>
      <c r="Q2193" s="7">
        <f t="shared" si="136"/>
        <v>34.798500000000004</v>
      </c>
      <c r="R2193" s="7">
        <f t="shared" si="137"/>
        <v>13.97</v>
      </c>
      <c r="S2193" s="7">
        <f t="shared" si="138"/>
        <v>20.828500000000005</v>
      </c>
      <c r="T2193" s="9">
        <f t="shared" si="139"/>
        <v>0.59854591433538806</v>
      </c>
      <c r="U2193" s="10">
        <f>YEAR(SalesDataTable[[#This Row],[Order Date]])</f>
        <v>2026</v>
      </c>
      <c r="V2193" s="9" t="str">
        <f>"Q"&amp;ROUNDUP(MONTH(SalesDataTable[[#This Row],[Order Date]])/3,0)</f>
        <v>Q4</v>
      </c>
      <c r="W2193" s="6">
        <f>MONTH(SalesDataTable[[#This Row],[Order Date]])</f>
        <v>10</v>
      </c>
      <c r="X2193" s="9" t="str">
        <f>TEXT(SalesDataTable[[#This Row],[Order Date]],"mmm")</f>
        <v>Oct</v>
      </c>
    </row>
    <row r="2194" spans="1:24" ht="15.5">
      <c r="A2194" s="3">
        <v>2049</v>
      </c>
      <c r="B2194" s="4">
        <v>46320</v>
      </c>
      <c r="C2194" s="12">
        <f>YEAR(SalesDataTable[[#This Row],[Order Date]])</f>
        <v>2026</v>
      </c>
      <c r="D2194" s="15" t="str">
        <f>"Q"&amp;ROUNDUP(MONTH(SalesDataTable[[#This Row],[Order Date]])/3,0)</f>
        <v>Q4</v>
      </c>
      <c r="E2194" s="12">
        <f>MONTH(SalesDataTable[[#This Row],[Order Date]])</f>
        <v>10</v>
      </c>
      <c r="F2194" s="12" t="str">
        <f>TEXT(SalesDataTable[[#This Row],[Order Date]], "mmm")</f>
        <v>Oct</v>
      </c>
      <c r="G2194" s="5" t="s">
        <v>20</v>
      </c>
      <c r="H2194" s="5" t="s">
        <v>21</v>
      </c>
      <c r="I2194" s="5" t="s">
        <v>8</v>
      </c>
      <c r="J2194" s="5" t="s">
        <v>16</v>
      </c>
      <c r="K2194" s="5" t="s">
        <v>14</v>
      </c>
      <c r="L2194" s="5" t="s">
        <v>15</v>
      </c>
      <c r="M2194" s="6">
        <v>6</v>
      </c>
      <c r="N2194" s="7">
        <v>35.380000000000003</v>
      </c>
      <c r="O2194" s="8">
        <v>0.05</v>
      </c>
      <c r="P2194" s="7">
        <v>13.9</v>
      </c>
      <c r="Q2194" s="7">
        <f t="shared" si="136"/>
        <v>201.66600000000003</v>
      </c>
      <c r="R2194" s="7">
        <f t="shared" si="137"/>
        <v>83.4</v>
      </c>
      <c r="S2194" s="7">
        <f t="shared" si="138"/>
        <v>118.26600000000002</v>
      </c>
      <c r="T2194" s="9">
        <f t="shared" si="139"/>
        <v>0.58644491386748387</v>
      </c>
      <c r="U2194" s="10">
        <f>YEAR(SalesDataTable[[#This Row],[Order Date]])</f>
        <v>2026</v>
      </c>
      <c r="V2194" s="9" t="str">
        <f>"Q"&amp;ROUNDUP(MONTH(SalesDataTable[[#This Row],[Order Date]])/3,0)</f>
        <v>Q4</v>
      </c>
      <c r="W2194" s="6">
        <f>MONTH(SalesDataTable[[#This Row],[Order Date]])</f>
        <v>10</v>
      </c>
      <c r="X2194" s="9" t="str">
        <f>TEXT(SalesDataTable[[#This Row],[Order Date]],"mmm")</f>
        <v>Oct</v>
      </c>
    </row>
    <row r="2195" spans="1:24" ht="15.5">
      <c r="A2195" s="3">
        <v>2199</v>
      </c>
      <c r="B2195" s="4">
        <v>46320</v>
      </c>
      <c r="C2195" s="12">
        <f>YEAR(SalesDataTable[[#This Row],[Order Date]])</f>
        <v>2026</v>
      </c>
      <c r="D2195" s="15" t="str">
        <f>"Q"&amp;ROUNDUP(MONTH(SalesDataTable[[#This Row],[Order Date]])/3,0)</f>
        <v>Q4</v>
      </c>
      <c r="E2195" s="12">
        <f>MONTH(SalesDataTable[[#This Row],[Order Date]])</f>
        <v>10</v>
      </c>
      <c r="F2195" s="12" t="str">
        <f>TEXT(SalesDataTable[[#This Row],[Order Date]], "mmm")</f>
        <v>Oct</v>
      </c>
      <c r="G2195" s="5" t="s">
        <v>6</v>
      </c>
      <c r="H2195" s="5" t="s">
        <v>43</v>
      </c>
      <c r="I2195" s="5" t="s">
        <v>28</v>
      </c>
      <c r="J2195" s="5" t="s">
        <v>3</v>
      </c>
      <c r="K2195" s="5" t="s">
        <v>14</v>
      </c>
      <c r="L2195" s="5" t="s">
        <v>44</v>
      </c>
      <c r="M2195" s="6">
        <v>1</v>
      </c>
      <c r="N2195" s="7">
        <v>132.63</v>
      </c>
      <c r="O2195" s="8">
        <v>0.05</v>
      </c>
      <c r="P2195" s="7">
        <v>67.489999999999995</v>
      </c>
      <c r="Q2195" s="7">
        <f t="shared" si="136"/>
        <v>125.99849999999999</v>
      </c>
      <c r="R2195" s="7">
        <f t="shared" si="137"/>
        <v>67.489999999999995</v>
      </c>
      <c r="S2195" s="7">
        <f t="shared" si="138"/>
        <v>58.508499999999998</v>
      </c>
      <c r="T2195" s="9">
        <f t="shared" si="139"/>
        <v>0.46435870268296847</v>
      </c>
      <c r="U2195" s="10">
        <f>YEAR(SalesDataTable[[#This Row],[Order Date]])</f>
        <v>2026</v>
      </c>
      <c r="V2195" s="9" t="str">
        <f>"Q"&amp;ROUNDUP(MONTH(SalesDataTable[[#This Row],[Order Date]])/3,0)</f>
        <v>Q4</v>
      </c>
      <c r="W2195" s="6">
        <f>MONTH(SalesDataTable[[#This Row],[Order Date]])</f>
        <v>10</v>
      </c>
      <c r="X2195" s="9" t="str">
        <f>TEXT(SalesDataTable[[#This Row],[Order Date]],"mmm")</f>
        <v>Oct</v>
      </c>
    </row>
    <row r="2196" spans="1:24" ht="15.5">
      <c r="A2196" s="3">
        <v>2954</v>
      </c>
      <c r="B2196" s="4">
        <v>46320</v>
      </c>
      <c r="C2196" s="12">
        <f>YEAR(SalesDataTable[[#This Row],[Order Date]])</f>
        <v>2026</v>
      </c>
      <c r="D2196" s="15" t="str">
        <f>"Q"&amp;ROUNDUP(MONTH(SalesDataTable[[#This Row],[Order Date]])/3,0)</f>
        <v>Q4</v>
      </c>
      <c r="E2196" s="12">
        <f>MONTH(SalesDataTable[[#This Row],[Order Date]])</f>
        <v>10</v>
      </c>
      <c r="F2196" s="12" t="str">
        <f>TEXT(SalesDataTable[[#This Row],[Order Date]], "mmm")</f>
        <v>Oct</v>
      </c>
      <c r="G2196" s="5" t="s">
        <v>20</v>
      </c>
      <c r="H2196" s="5" t="s">
        <v>21</v>
      </c>
      <c r="I2196" s="5" t="s">
        <v>2</v>
      </c>
      <c r="J2196" s="5" t="s">
        <v>13</v>
      </c>
      <c r="K2196" s="5" t="s">
        <v>9</v>
      </c>
      <c r="L2196" s="5" t="s">
        <v>46</v>
      </c>
      <c r="M2196" s="6">
        <v>1</v>
      </c>
      <c r="N2196" s="7">
        <v>71.17</v>
      </c>
      <c r="O2196" s="8">
        <v>0</v>
      </c>
      <c r="P2196" s="7">
        <v>32.57</v>
      </c>
      <c r="Q2196" s="7">
        <f t="shared" si="136"/>
        <v>71.17</v>
      </c>
      <c r="R2196" s="7">
        <f t="shared" si="137"/>
        <v>32.57</v>
      </c>
      <c r="S2196" s="7">
        <f t="shared" si="138"/>
        <v>38.6</v>
      </c>
      <c r="T2196" s="9">
        <f t="shared" si="139"/>
        <v>0.54236335534635383</v>
      </c>
      <c r="U2196" s="10">
        <f>YEAR(SalesDataTable[[#This Row],[Order Date]])</f>
        <v>2026</v>
      </c>
      <c r="V2196" s="9" t="str">
        <f>"Q"&amp;ROUNDUP(MONTH(SalesDataTable[[#This Row],[Order Date]])/3,0)</f>
        <v>Q4</v>
      </c>
      <c r="W2196" s="6">
        <f>MONTH(SalesDataTable[[#This Row],[Order Date]])</f>
        <v>10</v>
      </c>
      <c r="X2196" s="9" t="str">
        <f>TEXT(SalesDataTable[[#This Row],[Order Date]],"mmm")</f>
        <v>Oct</v>
      </c>
    </row>
    <row r="2197" spans="1:24" ht="15.5">
      <c r="A2197" s="3">
        <v>3218</v>
      </c>
      <c r="B2197" s="4">
        <v>46320</v>
      </c>
      <c r="C2197" s="12">
        <f>YEAR(SalesDataTable[[#This Row],[Order Date]])</f>
        <v>2026</v>
      </c>
      <c r="D2197" s="15" t="str">
        <f>"Q"&amp;ROUNDUP(MONTH(SalesDataTable[[#This Row],[Order Date]])/3,0)</f>
        <v>Q4</v>
      </c>
      <c r="E2197" s="12">
        <f>MONTH(SalesDataTable[[#This Row],[Order Date]])</f>
        <v>10</v>
      </c>
      <c r="F2197" s="12" t="str">
        <f>TEXT(SalesDataTable[[#This Row],[Order Date]], "mmm")</f>
        <v>Oct</v>
      </c>
      <c r="G2197" s="5" t="s">
        <v>0</v>
      </c>
      <c r="H2197" s="5" t="s">
        <v>50</v>
      </c>
      <c r="I2197" s="5" t="s">
        <v>8</v>
      </c>
      <c r="J2197" s="5" t="s">
        <v>16</v>
      </c>
      <c r="K2197" s="5" t="s">
        <v>14</v>
      </c>
      <c r="L2197" s="5" t="s">
        <v>44</v>
      </c>
      <c r="M2197" s="6">
        <v>6</v>
      </c>
      <c r="N2197" s="7">
        <v>132.08000000000001</v>
      </c>
      <c r="O2197" s="8">
        <v>0.1</v>
      </c>
      <c r="P2197" s="7">
        <v>67.61</v>
      </c>
      <c r="Q2197" s="7">
        <f t="shared" si="136"/>
        <v>713.23200000000008</v>
      </c>
      <c r="R2197" s="7">
        <f t="shared" si="137"/>
        <v>405.65999999999997</v>
      </c>
      <c r="S2197" s="7">
        <f t="shared" si="138"/>
        <v>307.57200000000012</v>
      </c>
      <c r="T2197" s="9">
        <f t="shared" si="139"/>
        <v>0.43123696076451995</v>
      </c>
      <c r="U2197" s="10">
        <f>YEAR(SalesDataTable[[#This Row],[Order Date]])</f>
        <v>2026</v>
      </c>
      <c r="V2197" s="9" t="str">
        <f>"Q"&amp;ROUNDUP(MONTH(SalesDataTable[[#This Row],[Order Date]])/3,0)</f>
        <v>Q4</v>
      </c>
      <c r="W2197" s="6">
        <f>MONTH(SalesDataTable[[#This Row],[Order Date]])</f>
        <v>10</v>
      </c>
      <c r="X2197" s="9" t="str">
        <f>TEXT(SalesDataTable[[#This Row],[Order Date]],"mmm")</f>
        <v>Oct</v>
      </c>
    </row>
    <row r="2198" spans="1:24" ht="15.5">
      <c r="A2198" s="3">
        <v>3965</v>
      </c>
      <c r="B2198" s="4">
        <v>46320</v>
      </c>
      <c r="C2198" s="12">
        <f>YEAR(SalesDataTable[[#This Row],[Order Date]])</f>
        <v>2026</v>
      </c>
      <c r="D2198" s="15" t="str">
        <f>"Q"&amp;ROUNDUP(MONTH(SalesDataTable[[#This Row],[Order Date]])/3,0)</f>
        <v>Q4</v>
      </c>
      <c r="E2198" s="12">
        <f>MONTH(SalesDataTable[[#This Row],[Order Date]])</f>
        <v>10</v>
      </c>
      <c r="F2198" s="12" t="str">
        <f>TEXT(SalesDataTable[[#This Row],[Order Date]], "mmm")</f>
        <v>Oct</v>
      </c>
      <c r="G2198" s="5" t="s">
        <v>6</v>
      </c>
      <c r="H2198" s="5" t="s">
        <v>41</v>
      </c>
      <c r="I2198" s="5" t="s">
        <v>19</v>
      </c>
      <c r="J2198" s="5" t="s">
        <v>3</v>
      </c>
      <c r="K2198" s="5" t="s">
        <v>23</v>
      </c>
      <c r="L2198" s="5" t="s">
        <v>40</v>
      </c>
      <c r="M2198" s="6">
        <v>3</v>
      </c>
      <c r="N2198" s="7">
        <v>82.75</v>
      </c>
      <c r="O2198" s="8">
        <v>0.05</v>
      </c>
      <c r="P2198" s="7">
        <v>38.53</v>
      </c>
      <c r="Q2198" s="7">
        <f t="shared" si="136"/>
        <v>235.83749999999998</v>
      </c>
      <c r="R2198" s="7">
        <f t="shared" si="137"/>
        <v>115.59</v>
      </c>
      <c r="S2198" s="7">
        <f t="shared" si="138"/>
        <v>120.24749999999997</v>
      </c>
      <c r="T2198" s="9">
        <f t="shared" si="139"/>
        <v>0.50987438384480832</v>
      </c>
      <c r="U2198" s="10">
        <f>YEAR(SalesDataTable[[#This Row],[Order Date]])</f>
        <v>2026</v>
      </c>
      <c r="V2198" s="9" t="str">
        <f>"Q"&amp;ROUNDUP(MONTH(SalesDataTable[[#This Row],[Order Date]])/3,0)</f>
        <v>Q4</v>
      </c>
      <c r="W2198" s="6">
        <f>MONTH(SalesDataTable[[#This Row],[Order Date]])</f>
        <v>10</v>
      </c>
      <c r="X2198" s="9" t="str">
        <f>TEXT(SalesDataTable[[#This Row],[Order Date]],"mmm")</f>
        <v>Oct</v>
      </c>
    </row>
    <row r="2199" spans="1:24" ht="15.5">
      <c r="A2199" s="3">
        <v>2278</v>
      </c>
      <c r="B2199" s="4">
        <v>46321</v>
      </c>
      <c r="C2199" s="12">
        <f>YEAR(SalesDataTable[[#This Row],[Order Date]])</f>
        <v>2026</v>
      </c>
      <c r="D2199" s="15" t="str">
        <f>"Q"&amp;ROUNDUP(MONTH(SalesDataTable[[#This Row],[Order Date]])/3,0)</f>
        <v>Q4</v>
      </c>
      <c r="E2199" s="12">
        <f>MONTH(SalesDataTable[[#This Row],[Order Date]])</f>
        <v>10</v>
      </c>
      <c r="F2199" s="12" t="str">
        <f>TEXT(SalesDataTable[[#This Row],[Order Date]], "mmm")</f>
        <v>Oct</v>
      </c>
      <c r="G2199" s="5" t="s">
        <v>0</v>
      </c>
      <c r="H2199" s="5" t="s">
        <v>50</v>
      </c>
      <c r="I2199" s="5" t="s">
        <v>2</v>
      </c>
      <c r="J2199" s="5" t="s">
        <v>3</v>
      </c>
      <c r="K2199" s="5" t="s">
        <v>34</v>
      </c>
      <c r="L2199" s="5" t="s">
        <v>45</v>
      </c>
      <c r="M2199" s="6">
        <v>5</v>
      </c>
      <c r="N2199" s="7">
        <v>51.5</v>
      </c>
      <c r="O2199" s="8">
        <v>0.1</v>
      </c>
      <c r="P2199" s="7">
        <v>21.38</v>
      </c>
      <c r="Q2199" s="7">
        <f t="shared" si="136"/>
        <v>231.75</v>
      </c>
      <c r="R2199" s="7">
        <f t="shared" si="137"/>
        <v>106.89999999999999</v>
      </c>
      <c r="S2199" s="7">
        <f t="shared" si="138"/>
        <v>124.85000000000001</v>
      </c>
      <c r="T2199" s="9">
        <f t="shared" si="139"/>
        <v>0.53872707659115426</v>
      </c>
      <c r="U2199" s="10">
        <f>YEAR(SalesDataTable[[#This Row],[Order Date]])</f>
        <v>2026</v>
      </c>
      <c r="V2199" s="9" t="str">
        <f>"Q"&amp;ROUNDUP(MONTH(SalesDataTable[[#This Row],[Order Date]])/3,0)</f>
        <v>Q4</v>
      </c>
      <c r="W2199" s="6">
        <f>MONTH(SalesDataTable[[#This Row],[Order Date]])</f>
        <v>10</v>
      </c>
      <c r="X2199" s="9" t="str">
        <f>TEXT(SalesDataTable[[#This Row],[Order Date]],"mmm")</f>
        <v>Oct</v>
      </c>
    </row>
    <row r="2200" spans="1:24" ht="15.5">
      <c r="A2200" s="3">
        <v>3132</v>
      </c>
      <c r="B2200" s="4">
        <v>46321</v>
      </c>
      <c r="C2200" s="12">
        <f>YEAR(SalesDataTable[[#This Row],[Order Date]])</f>
        <v>2026</v>
      </c>
      <c r="D2200" s="15" t="str">
        <f>"Q"&amp;ROUNDUP(MONTH(SalesDataTable[[#This Row],[Order Date]])/3,0)</f>
        <v>Q4</v>
      </c>
      <c r="E2200" s="12">
        <f>MONTH(SalesDataTable[[#This Row],[Order Date]])</f>
        <v>10</v>
      </c>
      <c r="F2200" s="12" t="str">
        <f>TEXT(SalesDataTable[[#This Row],[Order Date]], "mmm")</f>
        <v>Oct</v>
      </c>
      <c r="G2200" s="5" t="s">
        <v>11</v>
      </c>
      <c r="H2200" s="5" t="s">
        <v>25</v>
      </c>
      <c r="I2200" s="5" t="s">
        <v>2</v>
      </c>
      <c r="J2200" s="5" t="s">
        <v>13</v>
      </c>
      <c r="K2200" s="5" t="s">
        <v>9</v>
      </c>
      <c r="L2200" s="5" t="s">
        <v>17</v>
      </c>
      <c r="M2200" s="6">
        <v>3</v>
      </c>
      <c r="N2200" s="7">
        <v>140.49</v>
      </c>
      <c r="O2200" s="8">
        <v>0.05</v>
      </c>
      <c r="P2200" s="7">
        <v>77.45</v>
      </c>
      <c r="Q2200" s="7">
        <f t="shared" si="136"/>
        <v>400.3965</v>
      </c>
      <c r="R2200" s="7">
        <f t="shared" si="137"/>
        <v>232.35000000000002</v>
      </c>
      <c r="S2200" s="7">
        <f t="shared" si="138"/>
        <v>168.04649999999998</v>
      </c>
      <c r="T2200" s="9">
        <f t="shared" si="139"/>
        <v>0.41970022215478903</v>
      </c>
      <c r="U2200" s="10">
        <f>YEAR(SalesDataTable[[#This Row],[Order Date]])</f>
        <v>2026</v>
      </c>
      <c r="V2200" s="9" t="str">
        <f>"Q"&amp;ROUNDUP(MONTH(SalesDataTable[[#This Row],[Order Date]])/3,0)</f>
        <v>Q4</v>
      </c>
      <c r="W2200" s="6">
        <f>MONTH(SalesDataTable[[#This Row],[Order Date]])</f>
        <v>10</v>
      </c>
      <c r="X2200" s="9" t="str">
        <f>TEXT(SalesDataTable[[#This Row],[Order Date]],"mmm")</f>
        <v>Oct</v>
      </c>
    </row>
    <row r="2201" spans="1:24" ht="15.5">
      <c r="A2201" s="3">
        <v>3144</v>
      </c>
      <c r="B2201" s="4">
        <v>46321</v>
      </c>
      <c r="C2201" s="12">
        <f>YEAR(SalesDataTable[[#This Row],[Order Date]])</f>
        <v>2026</v>
      </c>
      <c r="D2201" s="15" t="str">
        <f>"Q"&amp;ROUNDUP(MONTH(SalesDataTable[[#This Row],[Order Date]])/3,0)</f>
        <v>Q4</v>
      </c>
      <c r="E2201" s="12">
        <f>MONTH(SalesDataTable[[#This Row],[Order Date]])</f>
        <v>10</v>
      </c>
      <c r="F2201" s="12" t="str">
        <f>TEXT(SalesDataTable[[#This Row],[Order Date]], "mmm")</f>
        <v>Oct</v>
      </c>
      <c r="G2201" s="5" t="s">
        <v>11</v>
      </c>
      <c r="H2201" s="5" t="s">
        <v>12</v>
      </c>
      <c r="I2201" s="5" t="s">
        <v>28</v>
      </c>
      <c r="J2201" s="5" t="s">
        <v>13</v>
      </c>
      <c r="K2201" s="5" t="s">
        <v>34</v>
      </c>
      <c r="L2201" s="5" t="s">
        <v>42</v>
      </c>
      <c r="M2201" s="6">
        <v>4</v>
      </c>
      <c r="N2201" s="7">
        <v>36.200000000000003</v>
      </c>
      <c r="O2201" s="8">
        <v>0.15</v>
      </c>
      <c r="P2201" s="7">
        <v>13.53</v>
      </c>
      <c r="Q2201" s="7">
        <f t="shared" si="136"/>
        <v>123.08000000000001</v>
      </c>
      <c r="R2201" s="7">
        <f t="shared" si="137"/>
        <v>54.12</v>
      </c>
      <c r="S2201" s="7">
        <f t="shared" si="138"/>
        <v>68.960000000000008</v>
      </c>
      <c r="T2201" s="9">
        <f t="shared" si="139"/>
        <v>0.56028599285017877</v>
      </c>
      <c r="U2201" s="10">
        <f>YEAR(SalesDataTable[[#This Row],[Order Date]])</f>
        <v>2026</v>
      </c>
      <c r="V2201" s="9" t="str">
        <f>"Q"&amp;ROUNDUP(MONTH(SalesDataTable[[#This Row],[Order Date]])/3,0)</f>
        <v>Q4</v>
      </c>
      <c r="W2201" s="6">
        <f>MONTH(SalesDataTable[[#This Row],[Order Date]])</f>
        <v>10</v>
      </c>
      <c r="X2201" s="9" t="str">
        <f>TEXT(SalesDataTable[[#This Row],[Order Date]],"mmm")</f>
        <v>Oct</v>
      </c>
    </row>
    <row r="2202" spans="1:24" ht="15.5">
      <c r="A2202" s="3">
        <v>3501</v>
      </c>
      <c r="B2202" s="4">
        <v>46321</v>
      </c>
      <c r="C2202" s="12">
        <f>YEAR(SalesDataTable[[#This Row],[Order Date]])</f>
        <v>2026</v>
      </c>
      <c r="D2202" s="15" t="str">
        <f>"Q"&amp;ROUNDUP(MONTH(SalesDataTable[[#This Row],[Order Date]])/3,0)</f>
        <v>Q4</v>
      </c>
      <c r="E2202" s="12">
        <f>MONTH(SalesDataTable[[#This Row],[Order Date]])</f>
        <v>10</v>
      </c>
      <c r="F2202" s="12" t="str">
        <f>TEXT(SalesDataTable[[#This Row],[Order Date]], "mmm")</f>
        <v>Oct</v>
      </c>
      <c r="G2202" s="5" t="s">
        <v>20</v>
      </c>
      <c r="H2202" s="5" t="s">
        <v>31</v>
      </c>
      <c r="I2202" s="5" t="s">
        <v>19</v>
      </c>
      <c r="J2202" s="5" t="s">
        <v>13</v>
      </c>
      <c r="K2202" s="5" t="s">
        <v>23</v>
      </c>
      <c r="L2202" s="5" t="s">
        <v>51</v>
      </c>
      <c r="M2202" s="6">
        <v>1</v>
      </c>
      <c r="N2202" s="7">
        <v>120.5</v>
      </c>
      <c r="O2202" s="8">
        <v>0.05</v>
      </c>
      <c r="P2202" s="7">
        <v>61.71</v>
      </c>
      <c r="Q2202" s="7">
        <f t="shared" si="136"/>
        <v>114.47499999999999</v>
      </c>
      <c r="R2202" s="7">
        <f t="shared" si="137"/>
        <v>61.71</v>
      </c>
      <c r="S2202" s="7">
        <f t="shared" si="138"/>
        <v>52.764999999999993</v>
      </c>
      <c r="T2202" s="9">
        <f t="shared" si="139"/>
        <v>0.4609303341340904</v>
      </c>
      <c r="U2202" s="10">
        <f>YEAR(SalesDataTable[[#This Row],[Order Date]])</f>
        <v>2026</v>
      </c>
      <c r="V2202" s="9" t="str">
        <f>"Q"&amp;ROUNDUP(MONTH(SalesDataTable[[#This Row],[Order Date]])/3,0)</f>
        <v>Q4</v>
      </c>
      <c r="W2202" s="6">
        <f>MONTH(SalesDataTable[[#This Row],[Order Date]])</f>
        <v>10</v>
      </c>
      <c r="X2202" s="9" t="str">
        <f>TEXT(SalesDataTable[[#This Row],[Order Date]],"mmm")</f>
        <v>Oct</v>
      </c>
    </row>
    <row r="2203" spans="1:24" ht="15.5">
      <c r="A2203" s="3">
        <v>458</v>
      </c>
      <c r="B2203" s="4">
        <v>46322</v>
      </c>
      <c r="C2203" s="12">
        <f>YEAR(SalesDataTable[[#This Row],[Order Date]])</f>
        <v>2026</v>
      </c>
      <c r="D2203" s="15" t="str">
        <f>"Q"&amp;ROUNDUP(MONTH(SalesDataTable[[#This Row],[Order Date]])/3,0)</f>
        <v>Q4</v>
      </c>
      <c r="E2203" s="12">
        <f>MONTH(SalesDataTable[[#This Row],[Order Date]])</f>
        <v>10</v>
      </c>
      <c r="F2203" s="12" t="str">
        <f>TEXT(SalesDataTable[[#This Row],[Order Date]], "mmm")</f>
        <v>Oct</v>
      </c>
      <c r="G2203" s="5" t="s">
        <v>11</v>
      </c>
      <c r="H2203" s="5" t="s">
        <v>12</v>
      </c>
      <c r="I2203" s="5" t="s">
        <v>19</v>
      </c>
      <c r="J2203" s="5" t="s">
        <v>16</v>
      </c>
      <c r="K2203" s="5" t="s">
        <v>4</v>
      </c>
      <c r="L2203" s="5" t="s">
        <v>30</v>
      </c>
      <c r="M2203" s="6">
        <v>1</v>
      </c>
      <c r="N2203" s="7">
        <v>102.44</v>
      </c>
      <c r="O2203" s="8">
        <v>0.05</v>
      </c>
      <c r="P2203" s="7">
        <v>49.14</v>
      </c>
      <c r="Q2203" s="7">
        <f t="shared" si="136"/>
        <v>97.317999999999998</v>
      </c>
      <c r="R2203" s="7">
        <f t="shared" si="137"/>
        <v>49.14</v>
      </c>
      <c r="S2203" s="7">
        <f t="shared" si="138"/>
        <v>48.177999999999997</v>
      </c>
      <c r="T2203" s="9">
        <f t="shared" si="139"/>
        <v>0.49505744055570394</v>
      </c>
      <c r="U2203" s="10">
        <f>YEAR(SalesDataTable[[#This Row],[Order Date]])</f>
        <v>2026</v>
      </c>
      <c r="V2203" s="9" t="str">
        <f>"Q"&amp;ROUNDUP(MONTH(SalesDataTable[[#This Row],[Order Date]])/3,0)</f>
        <v>Q4</v>
      </c>
      <c r="W2203" s="6">
        <f>MONTH(SalesDataTable[[#This Row],[Order Date]])</f>
        <v>10</v>
      </c>
      <c r="X2203" s="9" t="str">
        <f>TEXT(SalesDataTable[[#This Row],[Order Date]],"mmm")</f>
        <v>Oct</v>
      </c>
    </row>
    <row r="2204" spans="1:24" ht="15.5">
      <c r="A2204" s="3">
        <v>1065</v>
      </c>
      <c r="B2204" s="4">
        <v>46322</v>
      </c>
      <c r="C2204" s="12">
        <f>YEAR(SalesDataTable[[#This Row],[Order Date]])</f>
        <v>2026</v>
      </c>
      <c r="D2204" s="15" t="str">
        <f>"Q"&amp;ROUNDUP(MONTH(SalesDataTable[[#This Row],[Order Date]])/3,0)</f>
        <v>Q4</v>
      </c>
      <c r="E2204" s="12">
        <f>MONTH(SalesDataTable[[#This Row],[Order Date]])</f>
        <v>10</v>
      </c>
      <c r="F2204" s="12" t="str">
        <f>TEXT(SalesDataTable[[#This Row],[Order Date]], "mmm")</f>
        <v>Oct</v>
      </c>
      <c r="G2204" s="5" t="s">
        <v>11</v>
      </c>
      <c r="H2204" s="5" t="s">
        <v>25</v>
      </c>
      <c r="I2204" s="5" t="s">
        <v>2</v>
      </c>
      <c r="J2204" s="5" t="s">
        <v>13</v>
      </c>
      <c r="K2204" s="5" t="s">
        <v>34</v>
      </c>
      <c r="L2204" s="5" t="s">
        <v>38</v>
      </c>
      <c r="M2204" s="6">
        <v>6</v>
      </c>
      <c r="N2204" s="7">
        <v>121.58</v>
      </c>
      <c r="O2204" s="8">
        <v>0.15</v>
      </c>
      <c r="P2204" s="7">
        <v>68.86</v>
      </c>
      <c r="Q2204" s="7">
        <f t="shared" si="136"/>
        <v>620.05799999999999</v>
      </c>
      <c r="R2204" s="7">
        <f t="shared" si="137"/>
        <v>413.15999999999997</v>
      </c>
      <c r="S2204" s="7">
        <f t="shared" si="138"/>
        <v>206.89800000000002</v>
      </c>
      <c r="T2204" s="9">
        <f t="shared" si="139"/>
        <v>0.33367523683268346</v>
      </c>
      <c r="U2204" s="10">
        <f>YEAR(SalesDataTable[[#This Row],[Order Date]])</f>
        <v>2026</v>
      </c>
      <c r="V2204" s="9" t="str">
        <f>"Q"&amp;ROUNDUP(MONTH(SalesDataTable[[#This Row],[Order Date]])/3,0)</f>
        <v>Q4</v>
      </c>
      <c r="W2204" s="6">
        <f>MONTH(SalesDataTable[[#This Row],[Order Date]])</f>
        <v>10</v>
      </c>
      <c r="X2204" s="9" t="str">
        <f>TEXT(SalesDataTable[[#This Row],[Order Date]],"mmm")</f>
        <v>Oct</v>
      </c>
    </row>
    <row r="2205" spans="1:24" ht="15.5">
      <c r="A2205" s="3">
        <v>1707</v>
      </c>
      <c r="B2205" s="4">
        <v>46322</v>
      </c>
      <c r="C2205" s="12">
        <f>YEAR(SalesDataTable[[#This Row],[Order Date]])</f>
        <v>2026</v>
      </c>
      <c r="D2205" s="15" t="str">
        <f>"Q"&amp;ROUNDUP(MONTH(SalesDataTable[[#This Row],[Order Date]])/3,0)</f>
        <v>Q4</v>
      </c>
      <c r="E2205" s="12">
        <f>MONTH(SalesDataTable[[#This Row],[Order Date]])</f>
        <v>10</v>
      </c>
      <c r="F2205" s="12" t="str">
        <f>TEXT(SalesDataTable[[#This Row],[Order Date]], "mmm")</f>
        <v>Oct</v>
      </c>
      <c r="G2205" s="5" t="s">
        <v>11</v>
      </c>
      <c r="H2205" s="5" t="s">
        <v>52</v>
      </c>
      <c r="I2205" s="5" t="s">
        <v>2</v>
      </c>
      <c r="J2205" s="5" t="s">
        <v>13</v>
      </c>
      <c r="K2205" s="5" t="s">
        <v>14</v>
      </c>
      <c r="L2205" s="5" t="s">
        <v>15</v>
      </c>
      <c r="M2205" s="6">
        <v>2</v>
      </c>
      <c r="N2205" s="7">
        <v>35.36</v>
      </c>
      <c r="O2205" s="8">
        <v>0</v>
      </c>
      <c r="P2205" s="7">
        <v>13.33</v>
      </c>
      <c r="Q2205" s="7">
        <f t="shared" si="136"/>
        <v>70.72</v>
      </c>
      <c r="R2205" s="7">
        <f t="shared" si="137"/>
        <v>26.66</v>
      </c>
      <c r="S2205" s="7">
        <f t="shared" si="138"/>
        <v>44.06</v>
      </c>
      <c r="T2205" s="9">
        <f t="shared" si="139"/>
        <v>0.62302036199095023</v>
      </c>
      <c r="U2205" s="10">
        <f>YEAR(SalesDataTable[[#This Row],[Order Date]])</f>
        <v>2026</v>
      </c>
      <c r="V2205" s="9" t="str">
        <f>"Q"&amp;ROUNDUP(MONTH(SalesDataTable[[#This Row],[Order Date]])/3,0)</f>
        <v>Q4</v>
      </c>
      <c r="W2205" s="6">
        <f>MONTH(SalesDataTable[[#This Row],[Order Date]])</f>
        <v>10</v>
      </c>
      <c r="X2205" s="9" t="str">
        <f>TEXT(SalesDataTable[[#This Row],[Order Date]],"mmm")</f>
        <v>Oct</v>
      </c>
    </row>
    <row r="2206" spans="1:24" ht="15.5">
      <c r="A2206" s="3">
        <v>1989</v>
      </c>
      <c r="B2206" s="4">
        <v>46322</v>
      </c>
      <c r="C2206" s="12">
        <f>YEAR(SalesDataTable[[#This Row],[Order Date]])</f>
        <v>2026</v>
      </c>
      <c r="D2206" s="15" t="str">
        <f>"Q"&amp;ROUNDUP(MONTH(SalesDataTable[[#This Row],[Order Date]])/3,0)</f>
        <v>Q4</v>
      </c>
      <c r="E2206" s="12">
        <f>MONTH(SalesDataTable[[#This Row],[Order Date]])</f>
        <v>10</v>
      </c>
      <c r="F2206" s="12" t="str">
        <f>TEXT(SalesDataTable[[#This Row],[Order Date]], "mmm")</f>
        <v>Oct</v>
      </c>
      <c r="G2206" s="5" t="s">
        <v>20</v>
      </c>
      <c r="H2206" s="5" t="s">
        <v>21</v>
      </c>
      <c r="I2206" s="5" t="s">
        <v>2</v>
      </c>
      <c r="J2206" s="5" t="s">
        <v>13</v>
      </c>
      <c r="K2206" s="5" t="s">
        <v>23</v>
      </c>
      <c r="L2206" s="5" t="s">
        <v>24</v>
      </c>
      <c r="M2206" s="6">
        <v>2</v>
      </c>
      <c r="N2206" s="7">
        <v>335.73</v>
      </c>
      <c r="O2206" s="8">
        <v>0</v>
      </c>
      <c r="P2206" s="7">
        <v>199.44</v>
      </c>
      <c r="Q2206" s="7">
        <f t="shared" si="136"/>
        <v>671.46</v>
      </c>
      <c r="R2206" s="7">
        <f t="shared" si="137"/>
        <v>398.88</v>
      </c>
      <c r="S2206" s="7">
        <f t="shared" si="138"/>
        <v>272.58000000000004</v>
      </c>
      <c r="T2206" s="9">
        <f t="shared" si="139"/>
        <v>0.4059512107943884</v>
      </c>
      <c r="U2206" s="10">
        <f>YEAR(SalesDataTable[[#This Row],[Order Date]])</f>
        <v>2026</v>
      </c>
      <c r="V2206" s="9" t="str">
        <f>"Q"&amp;ROUNDUP(MONTH(SalesDataTable[[#This Row],[Order Date]])/3,0)</f>
        <v>Q4</v>
      </c>
      <c r="W2206" s="6">
        <f>MONTH(SalesDataTable[[#This Row],[Order Date]])</f>
        <v>10</v>
      </c>
      <c r="X2206" s="9" t="str">
        <f>TEXT(SalesDataTable[[#This Row],[Order Date]],"mmm")</f>
        <v>Oct</v>
      </c>
    </row>
    <row r="2207" spans="1:24" ht="15.5">
      <c r="A2207" s="3">
        <v>2852</v>
      </c>
      <c r="B2207" s="4">
        <v>46322</v>
      </c>
      <c r="C2207" s="12">
        <f>YEAR(SalesDataTable[[#This Row],[Order Date]])</f>
        <v>2026</v>
      </c>
      <c r="D2207" s="15" t="str">
        <f>"Q"&amp;ROUNDUP(MONTH(SalesDataTable[[#This Row],[Order Date]])/3,0)</f>
        <v>Q4</v>
      </c>
      <c r="E2207" s="12">
        <f>MONTH(SalesDataTable[[#This Row],[Order Date]])</f>
        <v>10</v>
      </c>
      <c r="F2207" s="12" t="str">
        <f>TEXT(SalesDataTable[[#This Row],[Order Date]], "mmm")</f>
        <v>Oct</v>
      </c>
      <c r="G2207" s="5" t="s">
        <v>6</v>
      </c>
      <c r="H2207" s="5" t="s">
        <v>43</v>
      </c>
      <c r="I2207" s="5" t="s">
        <v>8</v>
      </c>
      <c r="J2207" s="5" t="s">
        <v>16</v>
      </c>
      <c r="K2207" s="5" t="s">
        <v>9</v>
      </c>
      <c r="L2207" s="5" t="s">
        <v>17</v>
      </c>
      <c r="M2207" s="6">
        <v>3</v>
      </c>
      <c r="N2207" s="7">
        <v>141.96</v>
      </c>
      <c r="O2207" s="8">
        <v>0.1</v>
      </c>
      <c r="P2207" s="7">
        <v>77.42</v>
      </c>
      <c r="Q2207" s="7">
        <f t="shared" si="136"/>
        <v>383.29200000000003</v>
      </c>
      <c r="R2207" s="7">
        <f t="shared" si="137"/>
        <v>232.26</v>
      </c>
      <c r="S2207" s="7">
        <f t="shared" si="138"/>
        <v>151.03200000000004</v>
      </c>
      <c r="T2207" s="9">
        <f t="shared" si="139"/>
        <v>0.39403900942362485</v>
      </c>
      <c r="U2207" s="10">
        <f>YEAR(SalesDataTable[[#This Row],[Order Date]])</f>
        <v>2026</v>
      </c>
      <c r="V2207" s="9" t="str">
        <f>"Q"&amp;ROUNDUP(MONTH(SalesDataTable[[#This Row],[Order Date]])/3,0)</f>
        <v>Q4</v>
      </c>
      <c r="W2207" s="6">
        <f>MONTH(SalesDataTable[[#This Row],[Order Date]])</f>
        <v>10</v>
      </c>
      <c r="X2207" s="9" t="str">
        <f>TEXT(SalesDataTable[[#This Row],[Order Date]],"mmm")</f>
        <v>Oct</v>
      </c>
    </row>
    <row r="2208" spans="1:24" ht="15.5">
      <c r="A2208" s="3">
        <v>4762</v>
      </c>
      <c r="B2208" s="4">
        <v>46322</v>
      </c>
      <c r="C2208" s="12">
        <f>YEAR(SalesDataTable[[#This Row],[Order Date]])</f>
        <v>2026</v>
      </c>
      <c r="D2208" s="15" t="str">
        <f>"Q"&amp;ROUNDUP(MONTH(SalesDataTable[[#This Row],[Order Date]])/3,0)</f>
        <v>Q4</v>
      </c>
      <c r="E2208" s="12">
        <f>MONTH(SalesDataTable[[#This Row],[Order Date]])</f>
        <v>10</v>
      </c>
      <c r="F2208" s="12" t="str">
        <f>TEXT(SalesDataTable[[#This Row],[Order Date]], "mmm")</f>
        <v>Oct</v>
      </c>
      <c r="G2208" s="5" t="s">
        <v>6</v>
      </c>
      <c r="H2208" s="5" t="s">
        <v>43</v>
      </c>
      <c r="I2208" s="5" t="s">
        <v>28</v>
      </c>
      <c r="J2208" s="5" t="s">
        <v>13</v>
      </c>
      <c r="K2208" s="5" t="s">
        <v>34</v>
      </c>
      <c r="L2208" s="5" t="s">
        <v>45</v>
      </c>
      <c r="M2208" s="6">
        <v>2</v>
      </c>
      <c r="N2208" s="7">
        <v>51.76</v>
      </c>
      <c r="O2208" s="8">
        <v>0</v>
      </c>
      <c r="P2208" s="7">
        <v>21.64</v>
      </c>
      <c r="Q2208" s="7">
        <f t="shared" si="136"/>
        <v>103.52</v>
      </c>
      <c r="R2208" s="7">
        <f t="shared" si="137"/>
        <v>43.28</v>
      </c>
      <c r="S2208" s="7">
        <f t="shared" si="138"/>
        <v>60.239999999999995</v>
      </c>
      <c r="T2208" s="9">
        <f t="shared" si="139"/>
        <v>0.58191653786707875</v>
      </c>
      <c r="U2208" s="10">
        <f>YEAR(SalesDataTable[[#This Row],[Order Date]])</f>
        <v>2026</v>
      </c>
      <c r="V2208" s="9" t="str">
        <f>"Q"&amp;ROUNDUP(MONTH(SalesDataTable[[#This Row],[Order Date]])/3,0)</f>
        <v>Q4</v>
      </c>
      <c r="W2208" s="6">
        <f>MONTH(SalesDataTable[[#This Row],[Order Date]])</f>
        <v>10</v>
      </c>
      <c r="X2208" s="9" t="str">
        <f>TEXT(SalesDataTable[[#This Row],[Order Date]],"mmm")</f>
        <v>Oct</v>
      </c>
    </row>
    <row r="2209" spans="1:24" ht="15.5">
      <c r="A2209" s="3">
        <v>4997</v>
      </c>
      <c r="B2209" s="4">
        <v>46322</v>
      </c>
      <c r="C2209" s="12">
        <f>YEAR(SalesDataTable[[#This Row],[Order Date]])</f>
        <v>2026</v>
      </c>
      <c r="D2209" s="15" t="str">
        <f>"Q"&amp;ROUNDUP(MONTH(SalesDataTable[[#This Row],[Order Date]])/3,0)</f>
        <v>Q4</v>
      </c>
      <c r="E2209" s="12">
        <f>MONTH(SalesDataTable[[#This Row],[Order Date]])</f>
        <v>10</v>
      </c>
      <c r="F2209" s="12" t="str">
        <f>TEXT(SalesDataTable[[#This Row],[Order Date]], "mmm")</f>
        <v>Oct</v>
      </c>
      <c r="G2209" s="5" t="s">
        <v>20</v>
      </c>
      <c r="H2209" s="5" t="s">
        <v>31</v>
      </c>
      <c r="I2209" s="5" t="s">
        <v>2</v>
      </c>
      <c r="J2209" s="5" t="s">
        <v>3</v>
      </c>
      <c r="K2209" s="5" t="s">
        <v>23</v>
      </c>
      <c r="L2209" s="5" t="s">
        <v>29</v>
      </c>
      <c r="M2209" s="6">
        <v>3</v>
      </c>
      <c r="N2209" s="7">
        <v>194.09</v>
      </c>
      <c r="O2209" s="8">
        <v>0.1</v>
      </c>
      <c r="P2209" s="7">
        <v>105.84</v>
      </c>
      <c r="Q2209" s="7">
        <f t="shared" si="136"/>
        <v>524.04300000000001</v>
      </c>
      <c r="R2209" s="7">
        <f t="shared" si="137"/>
        <v>317.52</v>
      </c>
      <c r="S2209" s="7">
        <f t="shared" si="138"/>
        <v>206.52300000000002</v>
      </c>
      <c r="T2209" s="9">
        <f t="shared" si="139"/>
        <v>0.39409552269565667</v>
      </c>
      <c r="U2209" s="10">
        <f>YEAR(SalesDataTable[[#This Row],[Order Date]])</f>
        <v>2026</v>
      </c>
      <c r="V2209" s="9" t="str">
        <f>"Q"&amp;ROUNDUP(MONTH(SalesDataTable[[#This Row],[Order Date]])/3,0)</f>
        <v>Q4</v>
      </c>
      <c r="W2209" s="6">
        <f>MONTH(SalesDataTable[[#This Row],[Order Date]])</f>
        <v>10</v>
      </c>
      <c r="X2209" s="9" t="str">
        <f>TEXT(SalesDataTable[[#This Row],[Order Date]],"mmm")</f>
        <v>Oct</v>
      </c>
    </row>
    <row r="2210" spans="1:24" ht="15.5">
      <c r="A2210" s="3">
        <v>1238</v>
      </c>
      <c r="B2210" s="4">
        <v>46323</v>
      </c>
      <c r="C2210" s="12">
        <f>YEAR(SalesDataTable[[#This Row],[Order Date]])</f>
        <v>2026</v>
      </c>
      <c r="D2210" s="15" t="str">
        <f>"Q"&amp;ROUNDUP(MONTH(SalesDataTable[[#This Row],[Order Date]])/3,0)</f>
        <v>Q4</v>
      </c>
      <c r="E2210" s="12">
        <f>MONTH(SalesDataTable[[#This Row],[Order Date]])</f>
        <v>10</v>
      </c>
      <c r="F2210" s="12" t="str">
        <f>TEXT(SalesDataTable[[#This Row],[Order Date]], "mmm")</f>
        <v>Oct</v>
      </c>
      <c r="G2210" s="5" t="s">
        <v>6</v>
      </c>
      <c r="H2210" s="5" t="s">
        <v>43</v>
      </c>
      <c r="I2210" s="5" t="s">
        <v>2</v>
      </c>
      <c r="J2210" s="5" t="s">
        <v>3</v>
      </c>
      <c r="K2210" s="5" t="s">
        <v>23</v>
      </c>
      <c r="L2210" s="5" t="s">
        <v>51</v>
      </c>
      <c r="M2210" s="6">
        <v>1</v>
      </c>
      <c r="N2210" s="7">
        <v>125.39</v>
      </c>
      <c r="O2210" s="8">
        <v>0.05</v>
      </c>
      <c r="P2210" s="7">
        <v>61.19</v>
      </c>
      <c r="Q2210" s="7">
        <f t="shared" si="136"/>
        <v>119.12049999999999</v>
      </c>
      <c r="R2210" s="7">
        <f t="shared" si="137"/>
        <v>61.19</v>
      </c>
      <c r="S2210" s="7">
        <f t="shared" si="138"/>
        <v>57.930499999999995</v>
      </c>
      <c r="T2210" s="9">
        <f t="shared" si="139"/>
        <v>0.48631847582909743</v>
      </c>
      <c r="U2210" s="10">
        <f>YEAR(SalesDataTable[[#This Row],[Order Date]])</f>
        <v>2026</v>
      </c>
      <c r="V2210" s="9" t="str">
        <f>"Q"&amp;ROUNDUP(MONTH(SalesDataTable[[#This Row],[Order Date]])/3,0)</f>
        <v>Q4</v>
      </c>
      <c r="W2210" s="6">
        <f>MONTH(SalesDataTable[[#This Row],[Order Date]])</f>
        <v>10</v>
      </c>
      <c r="X2210" s="9" t="str">
        <f>TEXT(SalesDataTable[[#This Row],[Order Date]],"mmm")</f>
        <v>Oct</v>
      </c>
    </row>
    <row r="2211" spans="1:24" ht="15.5">
      <c r="A2211" s="3">
        <v>2622</v>
      </c>
      <c r="B2211" s="4">
        <v>46323</v>
      </c>
      <c r="C2211" s="12">
        <f>YEAR(SalesDataTable[[#This Row],[Order Date]])</f>
        <v>2026</v>
      </c>
      <c r="D2211" s="15" t="str">
        <f>"Q"&amp;ROUNDUP(MONTH(SalesDataTable[[#This Row],[Order Date]])/3,0)</f>
        <v>Q4</v>
      </c>
      <c r="E2211" s="12">
        <f>MONTH(SalesDataTable[[#This Row],[Order Date]])</f>
        <v>10</v>
      </c>
      <c r="F2211" s="12" t="str">
        <f>TEXT(SalesDataTable[[#This Row],[Order Date]], "mmm")</f>
        <v>Oct</v>
      </c>
      <c r="G2211" s="5" t="s">
        <v>0</v>
      </c>
      <c r="H2211" s="5" t="s">
        <v>50</v>
      </c>
      <c r="I2211" s="5" t="s">
        <v>28</v>
      </c>
      <c r="J2211" s="5" t="s">
        <v>13</v>
      </c>
      <c r="K2211" s="5" t="s">
        <v>23</v>
      </c>
      <c r="L2211" s="5" t="s">
        <v>40</v>
      </c>
      <c r="M2211" s="6">
        <v>3</v>
      </c>
      <c r="N2211" s="7">
        <v>83.73</v>
      </c>
      <c r="O2211" s="8">
        <v>0.15</v>
      </c>
      <c r="P2211" s="7">
        <v>39.43</v>
      </c>
      <c r="Q2211" s="7">
        <f t="shared" si="136"/>
        <v>213.51149999999998</v>
      </c>
      <c r="R2211" s="7">
        <f t="shared" si="137"/>
        <v>118.28999999999999</v>
      </c>
      <c r="S2211" s="7">
        <f t="shared" si="138"/>
        <v>95.221499999999992</v>
      </c>
      <c r="T2211" s="9">
        <f t="shared" si="139"/>
        <v>0.44597831966896395</v>
      </c>
      <c r="U2211" s="10">
        <f>YEAR(SalesDataTable[[#This Row],[Order Date]])</f>
        <v>2026</v>
      </c>
      <c r="V2211" s="9" t="str">
        <f>"Q"&amp;ROUNDUP(MONTH(SalesDataTable[[#This Row],[Order Date]])/3,0)</f>
        <v>Q4</v>
      </c>
      <c r="W2211" s="6">
        <f>MONTH(SalesDataTable[[#This Row],[Order Date]])</f>
        <v>10</v>
      </c>
      <c r="X2211" s="9" t="str">
        <f>TEXT(SalesDataTable[[#This Row],[Order Date]],"mmm")</f>
        <v>Oct</v>
      </c>
    </row>
    <row r="2212" spans="1:24" ht="15.5">
      <c r="A2212" s="3">
        <v>3106</v>
      </c>
      <c r="B2212" s="4">
        <v>46323</v>
      </c>
      <c r="C2212" s="12">
        <f>YEAR(SalesDataTable[[#This Row],[Order Date]])</f>
        <v>2026</v>
      </c>
      <c r="D2212" s="15" t="str">
        <f>"Q"&amp;ROUNDUP(MONTH(SalesDataTable[[#This Row],[Order Date]])/3,0)</f>
        <v>Q4</v>
      </c>
      <c r="E2212" s="12">
        <f>MONTH(SalesDataTable[[#This Row],[Order Date]])</f>
        <v>10</v>
      </c>
      <c r="F2212" s="12" t="str">
        <f>TEXT(SalesDataTable[[#This Row],[Order Date]], "mmm")</f>
        <v>Oct</v>
      </c>
      <c r="G2212" s="5" t="s">
        <v>20</v>
      </c>
      <c r="H2212" s="5" t="s">
        <v>33</v>
      </c>
      <c r="I2212" s="5" t="s">
        <v>28</v>
      </c>
      <c r="J2212" s="5" t="s">
        <v>16</v>
      </c>
      <c r="K2212" s="5" t="s">
        <v>34</v>
      </c>
      <c r="L2212" s="5" t="s">
        <v>42</v>
      </c>
      <c r="M2212" s="6">
        <v>3</v>
      </c>
      <c r="N2212" s="7">
        <v>36.99</v>
      </c>
      <c r="O2212" s="8">
        <v>0.05</v>
      </c>
      <c r="P2212" s="7">
        <v>14.14</v>
      </c>
      <c r="Q2212" s="7">
        <f t="shared" si="136"/>
        <v>105.42149999999999</v>
      </c>
      <c r="R2212" s="7">
        <f t="shared" si="137"/>
        <v>42.42</v>
      </c>
      <c r="S2212" s="7">
        <f t="shared" si="138"/>
        <v>63.001499999999993</v>
      </c>
      <c r="T2212" s="9">
        <f t="shared" si="139"/>
        <v>0.59761528720422297</v>
      </c>
      <c r="U2212" s="10">
        <f>YEAR(SalesDataTable[[#This Row],[Order Date]])</f>
        <v>2026</v>
      </c>
      <c r="V2212" s="9" t="str">
        <f>"Q"&amp;ROUNDUP(MONTH(SalesDataTable[[#This Row],[Order Date]])/3,0)</f>
        <v>Q4</v>
      </c>
      <c r="W2212" s="6">
        <f>MONTH(SalesDataTable[[#This Row],[Order Date]])</f>
        <v>10</v>
      </c>
      <c r="X2212" s="9" t="str">
        <f>TEXT(SalesDataTable[[#This Row],[Order Date]],"mmm")</f>
        <v>Oct</v>
      </c>
    </row>
    <row r="2213" spans="1:24" ht="15.5">
      <c r="A2213" s="3">
        <v>3274</v>
      </c>
      <c r="B2213" s="4">
        <v>46323</v>
      </c>
      <c r="C2213" s="12">
        <f>YEAR(SalesDataTable[[#This Row],[Order Date]])</f>
        <v>2026</v>
      </c>
      <c r="D2213" s="15" t="str">
        <f>"Q"&amp;ROUNDUP(MONTH(SalesDataTable[[#This Row],[Order Date]])/3,0)</f>
        <v>Q4</v>
      </c>
      <c r="E2213" s="12">
        <f>MONTH(SalesDataTable[[#This Row],[Order Date]])</f>
        <v>10</v>
      </c>
      <c r="F2213" s="12" t="str">
        <f>TEXT(SalesDataTable[[#This Row],[Order Date]], "mmm")</f>
        <v>Oct</v>
      </c>
      <c r="G2213" s="5" t="s">
        <v>20</v>
      </c>
      <c r="H2213" s="5" t="s">
        <v>31</v>
      </c>
      <c r="I2213" s="5" t="s">
        <v>28</v>
      </c>
      <c r="J2213" s="5" t="s">
        <v>13</v>
      </c>
      <c r="K2213" s="5" t="s">
        <v>34</v>
      </c>
      <c r="L2213" s="5" t="s">
        <v>35</v>
      </c>
      <c r="M2213" s="6">
        <v>1</v>
      </c>
      <c r="N2213" s="7">
        <v>39.42</v>
      </c>
      <c r="O2213" s="8">
        <v>0</v>
      </c>
      <c r="P2213" s="7">
        <v>14.58</v>
      </c>
      <c r="Q2213" s="7">
        <f t="shared" si="136"/>
        <v>39.42</v>
      </c>
      <c r="R2213" s="7">
        <f t="shared" si="137"/>
        <v>14.58</v>
      </c>
      <c r="S2213" s="7">
        <f t="shared" si="138"/>
        <v>24.840000000000003</v>
      </c>
      <c r="T2213" s="9">
        <f t="shared" si="139"/>
        <v>0.63013698630136994</v>
      </c>
      <c r="U2213" s="10">
        <f>YEAR(SalesDataTable[[#This Row],[Order Date]])</f>
        <v>2026</v>
      </c>
      <c r="V2213" s="9" t="str">
        <f>"Q"&amp;ROUNDUP(MONTH(SalesDataTable[[#This Row],[Order Date]])/3,0)</f>
        <v>Q4</v>
      </c>
      <c r="W2213" s="6">
        <f>MONTH(SalesDataTable[[#This Row],[Order Date]])</f>
        <v>10</v>
      </c>
      <c r="X2213" s="9" t="str">
        <f>TEXT(SalesDataTable[[#This Row],[Order Date]],"mmm")</f>
        <v>Oct</v>
      </c>
    </row>
    <row r="2214" spans="1:24" ht="15.5">
      <c r="A2214" s="3">
        <v>3542</v>
      </c>
      <c r="B2214" s="4">
        <v>46323</v>
      </c>
      <c r="C2214" s="12">
        <f>YEAR(SalesDataTable[[#This Row],[Order Date]])</f>
        <v>2026</v>
      </c>
      <c r="D2214" s="15" t="str">
        <f>"Q"&amp;ROUNDUP(MONTH(SalesDataTable[[#This Row],[Order Date]])/3,0)</f>
        <v>Q4</v>
      </c>
      <c r="E2214" s="12">
        <f>MONTH(SalesDataTable[[#This Row],[Order Date]])</f>
        <v>10</v>
      </c>
      <c r="F2214" s="12" t="str">
        <f>TEXT(SalesDataTable[[#This Row],[Order Date]], "mmm")</f>
        <v>Oct</v>
      </c>
      <c r="G2214" s="5" t="s">
        <v>20</v>
      </c>
      <c r="H2214" s="5" t="s">
        <v>21</v>
      </c>
      <c r="I2214" s="5" t="s">
        <v>2</v>
      </c>
      <c r="J2214" s="5" t="s">
        <v>13</v>
      </c>
      <c r="K2214" s="5" t="s">
        <v>4</v>
      </c>
      <c r="L2214" s="5" t="s">
        <v>22</v>
      </c>
      <c r="M2214" s="6">
        <v>2</v>
      </c>
      <c r="N2214" s="7">
        <v>50.66</v>
      </c>
      <c r="O2214" s="8">
        <v>0</v>
      </c>
      <c r="P2214" s="7">
        <v>22.02</v>
      </c>
      <c r="Q2214" s="7">
        <f t="shared" si="136"/>
        <v>101.32</v>
      </c>
      <c r="R2214" s="7">
        <f t="shared" si="137"/>
        <v>44.04</v>
      </c>
      <c r="S2214" s="7">
        <f t="shared" si="138"/>
        <v>57.279999999999994</v>
      </c>
      <c r="T2214" s="9">
        <f t="shared" si="139"/>
        <v>0.56533754441373862</v>
      </c>
      <c r="U2214" s="10">
        <f>YEAR(SalesDataTable[[#This Row],[Order Date]])</f>
        <v>2026</v>
      </c>
      <c r="V2214" s="9" t="str">
        <f>"Q"&amp;ROUNDUP(MONTH(SalesDataTable[[#This Row],[Order Date]])/3,0)</f>
        <v>Q4</v>
      </c>
      <c r="W2214" s="6">
        <f>MONTH(SalesDataTable[[#This Row],[Order Date]])</f>
        <v>10</v>
      </c>
      <c r="X2214" s="9" t="str">
        <f>TEXT(SalesDataTable[[#This Row],[Order Date]],"mmm")</f>
        <v>Oct</v>
      </c>
    </row>
    <row r="2215" spans="1:24" ht="15.5">
      <c r="A2215" s="3">
        <v>3704</v>
      </c>
      <c r="B2215" s="4">
        <v>46323</v>
      </c>
      <c r="C2215" s="12">
        <f>YEAR(SalesDataTable[[#This Row],[Order Date]])</f>
        <v>2026</v>
      </c>
      <c r="D2215" s="15" t="str">
        <f>"Q"&amp;ROUNDUP(MONTH(SalesDataTable[[#This Row],[Order Date]])/3,0)</f>
        <v>Q4</v>
      </c>
      <c r="E2215" s="12">
        <f>MONTH(SalesDataTable[[#This Row],[Order Date]])</f>
        <v>10</v>
      </c>
      <c r="F2215" s="12" t="str">
        <f>TEXT(SalesDataTable[[#This Row],[Order Date]], "mmm")</f>
        <v>Oct</v>
      </c>
      <c r="G2215" s="5" t="s">
        <v>6</v>
      </c>
      <c r="H2215" s="5" t="s">
        <v>43</v>
      </c>
      <c r="I2215" s="5" t="s">
        <v>2</v>
      </c>
      <c r="J2215" s="5" t="s">
        <v>3</v>
      </c>
      <c r="K2215" s="5" t="s">
        <v>9</v>
      </c>
      <c r="L2215" s="5" t="s">
        <v>46</v>
      </c>
      <c r="M2215" s="6">
        <v>4</v>
      </c>
      <c r="N2215" s="7">
        <v>71.959999999999994</v>
      </c>
      <c r="O2215" s="8">
        <v>0.1</v>
      </c>
      <c r="P2215" s="7">
        <v>31.51</v>
      </c>
      <c r="Q2215" s="7">
        <f t="shared" si="136"/>
        <v>259.05599999999998</v>
      </c>
      <c r="R2215" s="7">
        <f t="shared" si="137"/>
        <v>126.04</v>
      </c>
      <c r="S2215" s="7">
        <f t="shared" si="138"/>
        <v>133.01599999999996</v>
      </c>
      <c r="T2215" s="9">
        <f t="shared" si="139"/>
        <v>0.51346427027360864</v>
      </c>
      <c r="U2215" s="10">
        <f>YEAR(SalesDataTable[[#This Row],[Order Date]])</f>
        <v>2026</v>
      </c>
      <c r="V2215" s="9" t="str">
        <f>"Q"&amp;ROUNDUP(MONTH(SalesDataTable[[#This Row],[Order Date]])/3,0)</f>
        <v>Q4</v>
      </c>
      <c r="W2215" s="6">
        <f>MONTH(SalesDataTable[[#This Row],[Order Date]])</f>
        <v>10</v>
      </c>
      <c r="X2215" s="9" t="str">
        <f>TEXT(SalesDataTable[[#This Row],[Order Date]],"mmm")</f>
        <v>Oct</v>
      </c>
    </row>
    <row r="2216" spans="1:24" ht="15.5">
      <c r="A2216" s="3">
        <v>4699</v>
      </c>
      <c r="B2216" s="4">
        <v>46323</v>
      </c>
      <c r="C2216" s="12">
        <f>YEAR(SalesDataTable[[#This Row],[Order Date]])</f>
        <v>2026</v>
      </c>
      <c r="D2216" s="15" t="str">
        <f>"Q"&amp;ROUNDUP(MONTH(SalesDataTable[[#This Row],[Order Date]])/3,0)</f>
        <v>Q4</v>
      </c>
      <c r="E2216" s="12">
        <f>MONTH(SalesDataTable[[#This Row],[Order Date]])</f>
        <v>10</v>
      </c>
      <c r="F2216" s="12" t="str">
        <f>TEXT(SalesDataTable[[#This Row],[Order Date]], "mmm")</f>
        <v>Oct</v>
      </c>
      <c r="G2216" s="5" t="s">
        <v>11</v>
      </c>
      <c r="H2216" s="5" t="s">
        <v>25</v>
      </c>
      <c r="I2216" s="5" t="s">
        <v>19</v>
      </c>
      <c r="J2216" s="5" t="s">
        <v>3</v>
      </c>
      <c r="K2216" s="5" t="s">
        <v>4</v>
      </c>
      <c r="L2216" s="5" t="s">
        <v>22</v>
      </c>
      <c r="M2216" s="6">
        <v>1</v>
      </c>
      <c r="N2216" s="7">
        <v>49.72</v>
      </c>
      <c r="O2216" s="8">
        <v>0.05</v>
      </c>
      <c r="P2216" s="7">
        <v>22.5</v>
      </c>
      <c r="Q2216" s="7">
        <f t="shared" si="136"/>
        <v>47.233999999999995</v>
      </c>
      <c r="R2216" s="7">
        <f t="shared" si="137"/>
        <v>22.5</v>
      </c>
      <c r="S2216" s="7">
        <f t="shared" si="138"/>
        <v>24.733999999999995</v>
      </c>
      <c r="T2216" s="9">
        <f t="shared" si="139"/>
        <v>0.52364821950290041</v>
      </c>
      <c r="U2216" s="10">
        <f>YEAR(SalesDataTable[[#This Row],[Order Date]])</f>
        <v>2026</v>
      </c>
      <c r="V2216" s="9" t="str">
        <f>"Q"&amp;ROUNDUP(MONTH(SalesDataTable[[#This Row],[Order Date]])/3,0)</f>
        <v>Q4</v>
      </c>
      <c r="W2216" s="6">
        <f>MONTH(SalesDataTable[[#This Row],[Order Date]])</f>
        <v>10</v>
      </c>
      <c r="X2216" s="9" t="str">
        <f>TEXT(SalesDataTable[[#This Row],[Order Date]],"mmm")</f>
        <v>Oct</v>
      </c>
    </row>
    <row r="2217" spans="1:24" ht="15.5">
      <c r="A2217" s="3">
        <v>1226</v>
      </c>
      <c r="B2217" s="4">
        <v>46324</v>
      </c>
      <c r="C2217" s="12">
        <f>YEAR(SalesDataTable[[#This Row],[Order Date]])</f>
        <v>2026</v>
      </c>
      <c r="D2217" s="15" t="str">
        <f>"Q"&amp;ROUNDUP(MONTH(SalesDataTable[[#This Row],[Order Date]])/3,0)</f>
        <v>Q4</v>
      </c>
      <c r="E2217" s="12">
        <f>MONTH(SalesDataTable[[#This Row],[Order Date]])</f>
        <v>10</v>
      </c>
      <c r="F2217" s="12" t="str">
        <f>TEXT(SalesDataTable[[#This Row],[Order Date]], "mmm")</f>
        <v>Oct</v>
      </c>
      <c r="G2217" s="5" t="s">
        <v>0</v>
      </c>
      <c r="H2217" s="5" t="s">
        <v>1</v>
      </c>
      <c r="I2217" s="5" t="s">
        <v>28</v>
      </c>
      <c r="J2217" s="5" t="s">
        <v>3</v>
      </c>
      <c r="K2217" s="5" t="s">
        <v>14</v>
      </c>
      <c r="L2217" s="5" t="s">
        <v>15</v>
      </c>
      <c r="M2217" s="6">
        <v>1</v>
      </c>
      <c r="N2217" s="7">
        <v>36.58</v>
      </c>
      <c r="O2217" s="8">
        <v>0</v>
      </c>
      <c r="P2217" s="7">
        <v>13.5</v>
      </c>
      <c r="Q2217" s="7">
        <f t="shared" si="136"/>
        <v>36.58</v>
      </c>
      <c r="R2217" s="7">
        <f t="shared" si="137"/>
        <v>13.5</v>
      </c>
      <c r="S2217" s="7">
        <f t="shared" si="138"/>
        <v>23.08</v>
      </c>
      <c r="T2217" s="9">
        <f t="shared" si="139"/>
        <v>0.63094587206123565</v>
      </c>
      <c r="U2217" s="10">
        <f>YEAR(SalesDataTable[[#This Row],[Order Date]])</f>
        <v>2026</v>
      </c>
      <c r="V2217" s="9" t="str">
        <f>"Q"&amp;ROUNDUP(MONTH(SalesDataTable[[#This Row],[Order Date]])/3,0)</f>
        <v>Q4</v>
      </c>
      <c r="W2217" s="6">
        <f>MONTH(SalesDataTable[[#This Row],[Order Date]])</f>
        <v>10</v>
      </c>
      <c r="X2217" s="9" t="str">
        <f>TEXT(SalesDataTable[[#This Row],[Order Date]],"mmm")</f>
        <v>Oct</v>
      </c>
    </row>
    <row r="2218" spans="1:24" ht="15.5">
      <c r="A2218" s="3">
        <v>1245</v>
      </c>
      <c r="B2218" s="4">
        <v>46324</v>
      </c>
      <c r="C2218" s="12">
        <f>YEAR(SalesDataTable[[#This Row],[Order Date]])</f>
        <v>2026</v>
      </c>
      <c r="D2218" s="15" t="str">
        <f>"Q"&amp;ROUNDUP(MONTH(SalesDataTable[[#This Row],[Order Date]])/3,0)</f>
        <v>Q4</v>
      </c>
      <c r="E2218" s="12">
        <f>MONTH(SalesDataTable[[#This Row],[Order Date]])</f>
        <v>10</v>
      </c>
      <c r="F2218" s="12" t="str">
        <f>TEXT(SalesDataTable[[#This Row],[Order Date]], "mmm")</f>
        <v>Oct</v>
      </c>
      <c r="G2218" s="5" t="s">
        <v>6</v>
      </c>
      <c r="H2218" s="5" t="s">
        <v>27</v>
      </c>
      <c r="I2218" s="5" t="s">
        <v>28</v>
      </c>
      <c r="J2218" s="5" t="s">
        <v>3</v>
      </c>
      <c r="K2218" s="5" t="s">
        <v>34</v>
      </c>
      <c r="L2218" s="5" t="s">
        <v>35</v>
      </c>
      <c r="M2218" s="6">
        <v>2</v>
      </c>
      <c r="N2218" s="7">
        <v>41.06</v>
      </c>
      <c r="O2218" s="8">
        <v>0.05</v>
      </c>
      <c r="P2218" s="7">
        <v>15.07</v>
      </c>
      <c r="Q2218" s="7">
        <f t="shared" si="136"/>
        <v>78.013999999999996</v>
      </c>
      <c r="R2218" s="7">
        <f t="shared" si="137"/>
        <v>30.14</v>
      </c>
      <c r="S2218" s="7">
        <f t="shared" si="138"/>
        <v>47.873999999999995</v>
      </c>
      <c r="T2218" s="9">
        <f t="shared" si="139"/>
        <v>0.6136590868305688</v>
      </c>
      <c r="U2218" s="10">
        <f>YEAR(SalesDataTable[[#This Row],[Order Date]])</f>
        <v>2026</v>
      </c>
      <c r="V2218" s="9" t="str">
        <f>"Q"&amp;ROUNDUP(MONTH(SalesDataTable[[#This Row],[Order Date]])/3,0)</f>
        <v>Q4</v>
      </c>
      <c r="W2218" s="6">
        <f>MONTH(SalesDataTable[[#This Row],[Order Date]])</f>
        <v>10</v>
      </c>
      <c r="X2218" s="9" t="str">
        <f>TEXT(SalesDataTable[[#This Row],[Order Date]],"mmm")</f>
        <v>Oct</v>
      </c>
    </row>
    <row r="2219" spans="1:24" ht="15.5">
      <c r="A2219" s="3">
        <v>1477</v>
      </c>
      <c r="B2219" s="4">
        <v>46324</v>
      </c>
      <c r="C2219" s="12">
        <f>YEAR(SalesDataTable[[#This Row],[Order Date]])</f>
        <v>2026</v>
      </c>
      <c r="D2219" s="15" t="str">
        <f>"Q"&amp;ROUNDUP(MONTH(SalesDataTable[[#This Row],[Order Date]])/3,0)</f>
        <v>Q4</v>
      </c>
      <c r="E2219" s="12">
        <f>MONTH(SalesDataTable[[#This Row],[Order Date]])</f>
        <v>10</v>
      </c>
      <c r="F2219" s="12" t="str">
        <f>TEXT(SalesDataTable[[#This Row],[Order Date]], "mmm")</f>
        <v>Oct</v>
      </c>
      <c r="G2219" s="5" t="s">
        <v>6</v>
      </c>
      <c r="H2219" s="5" t="s">
        <v>49</v>
      </c>
      <c r="I2219" s="5" t="s">
        <v>28</v>
      </c>
      <c r="J2219" s="5" t="s">
        <v>3</v>
      </c>
      <c r="K2219" s="5" t="s">
        <v>23</v>
      </c>
      <c r="L2219" s="5" t="s">
        <v>51</v>
      </c>
      <c r="M2219" s="6">
        <v>1</v>
      </c>
      <c r="N2219" s="7">
        <v>121.78</v>
      </c>
      <c r="O2219" s="8">
        <v>0.15</v>
      </c>
      <c r="P2219" s="7">
        <v>61.55</v>
      </c>
      <c r="Q2219" s="7">
        <f t="shared" si="136"/>
        <v>103.51300000000001</v>
      </c>
      <c r="R2219" s="7">
        <f t="shared" si="137"/>
        <v>61.55</v>
      </c>
      <c r="S2219" s="7">
        <f t="shared" si="138"/>
        <v>41.963000000000008</v>
      </c>
      <c r="T2219" s="9">
        <f t="shared" si="139"/>
        <v>0.40538869513974096</v>
      </c>
      <c r="U2219" s="10">
        <f>YEAR(SalesDataTable[[#This Row],[Order Date]])</f>
        <v>2026</v>
      </c>
      <c r="V2219" s="9" t="str">
        <f>"Q"&amp;ROUNDUP(MONTH(SalesDataTable[[#This Row],[Order Date]])/3,0)</f>
        <v>Q4</v>
      </c>
      <c r="W2219" s="6">
        <f>MONTH(SalesDataTable[[#This Row],[Order Date]])</f>
        <v>10</v>
      </c>
      <c r="X2219" s="9" t="str">
        <f>TEXT(SalesDataTable[[#This Row],[Order Date]],"mmm")</f>
        <v>Oct</v>
      </c>
    </row>
    <row r="2220" spans="1:24" ht="15.5">
      <c r="A2220" s="3">
        <v>1575</v>
      </c>
      <c r="B2220" s="4">
        <v>46324</v>
      </c>
      <c r="C2220" s="12">
        <f>YEAR(SalesDataTable[[#This Row],[Order Date]])</f>
        <v>2026</v>
      </c>
      <c r="D2220" s="15" t="str">
        <f>"Q"&amp;ROUNDUP(MONTH(SalesDataTable[[#This Row],[Order Date]])/3,0)</f>
        <v>Q4</v>
      </c>
      <c r="E2220" s="12">
        <f>MONTH(SalesDataTable[[#This Row],[Order Date]])</f>
        <v>10</v>
      </c>
      <c r="F2220" s="12" t="str">
        <f>TEXT(SalesDataTable[[#This Row],[Order Date]], "mmm")</f>
        <v>Oct</v>
      </c>
      <c r="G2220" s="5" t="s">
        <v>20</v>
      </c>
      <c r="H2220" s="5" t="s">
        <v>31</v>
      </c>
      <c r="I2220" s="5" t="s">
        <v>8</v>
      </c>
      <c r="J2220" s="5" t="s">
        <v>3</v>
      </c>
      <c r="K2220" s="5" t="s">
        <v>14</v>
      </c>
      <c r="L2220" s="5" t="s">
        <v>44</v>
      </c>
      <c r="M2220" s="6">
        <v>5</v>
      </c>
      <c r="N2220" s="7">
        <v>130.68</v>
      </c>
      <c r="O2220" s="8">
        <v>0.2</v>
      </c>
      <c r="P2220" s="7">
        <v>67.209999999999994</v>
      </c>
      <c r="Q2220" s="7">
        <f t="shared" si="136"/>
        <v>522.72000000000014</v>
      </c>
      <c r="R2220" s="7">
        <f t="shared" si="137"/>
        <v>336.04999999999995</v>
      </c>
      <c r="S2220" s="7">
        <f t="shared" si="138"/>
        <v>186.67000000000019</v>
      </c>
      <c r="T2220" s="9">
        <f t="shared" si="139"/>
        <v>0.35711279461279488</v>
      </c>
      <c r="U2220" s="10">
        <f>YEAR(SalesDataTable[[#This Row],[Order Date]])</f>
        <v>2026</v>
      </c>
      <c r="V2220" s="9" t="str">
        <f>"Q"&amp;ROUNDUP(MONTH(SalesDataTable[[#This Row],[Order Date]])/3,0)</f>
        <v>Q4</v>
      </c>
      <c r="W2220" s="6">
        <f>MONTH(SalesDataTable[[#This Row],[Order Date]])</f>
        <v>10</v>
      </c>
      <c r="X2220" s="9" t="str">
        <f>TEXT(SalesDataTable[[#This Row],[Order Date]],"mmm")</f>
        <v>Oct</v>
      </c>
    </row>
    <row r="2221" spans="1:24" ht="15.5">
      <c r="A2221" s="3">
        <v>2830</v>
      </c>
      <c r="B2221" s="4">
        <v>46324</v>
      </c>
      <c r="C2221" s="12">
        <f>YEAR(SalesDataTable[[#This Row],[Order Date]])</f>
        <v>2026</v>
      </c>
      <c r="D2221" s="15" t="str">
        <f>"Q"&amp;ROUNDUP(MONTH(SalesDataTable[[#This Row],[Order Date]])/3,0)</f>
        <v>Q4</v>
      </c>
      <c r="E2221" s="12">
        <f>MONTH(SalesDataTable[[#This Row],[Order Date]])</f>
        <v>10</v>
      </c>
      <c r="F2221" s="12" t="str">
        <f>TEXT(SalesDataTable[[#This Row],[Order Date]], "mmm")</f>
        <v>Oct</v>
      </c>
      <c r="G2221" s="5" t="s">
        <v>11</v>
      </c>
      <c r="H2221" s="5" t="s">
        <v>12</v>
      </c>
      <c r="I2221" s="5" t="s">
        <v>2</v>
      </c>
      <c r="J2221" s="5" t="s">
        <v>13</v>
      </c>
      <c r="K2221" s="5" t="s">
        <v>14</v>
      </c>
      <c r="L2221" s="5" t="s">
        <v>48</v>
      </c>
      <c r="M2221" s="6">
        <v>1</v>
      </c>
      <c r="N2221" s="7">
        <v>161.94999999999999</v>
      </c>
      <c r="O2221" s="8">
        <v>0</v>
      </c>
      <c r="P2221" s="7">
        <v>86.61</v>
      </c>
      <c r="Q2221" s="7">
        <f t="shared" si="136"/>
        <v>161.94999999999999</v>
      </c>
      <c r="R2221" s="7">
        <f t="shared" si="137"/>
        <v>86.61</v>
      </c>
      <c r="S2221" s="7">
        <f t="shared" si="138"/>
        <v>75.339999999999989</v>
      </c>
      <c r="T2221" s="9">
        <f t="shared" si="139"/>
        <v>0.46520531028095086</v>
      </c>
      <c r="U2221" s="10">
        <f>YEAR(SalesDataTable[[#This Row],[Order Date]])</f>
        <v>2026</v>
      </c>
      <c r="V2221" s="9" t="str">
        <f>"Q"&amp;ROUNDUP(MONTH(SalesDataTable[[#This Row],[Order Date]])/3,0)</f>
        <v>Q4</v>
      </c>
      <c r="W2221" s="6">
        <f>MONTH(SalesDataTable[[#This Row],[Order Date]])</f>
        <v>10</v>
      </c>
      <c r="X2221" s="9" t="str">
        <f>TEXT(SalesDataTable[[#This Row],[Order Date]],"mmm")</f>
        <v>Oct</v>
      </c>
    </row>
    <row r="2222" spans="1:24" ht="15.5">
      <c r="A2222" s="3">
        <v>2884</v>
      </c>
      <c r="B2222" s="4">
        <v>46324</v>
      </c>
      <c r="C2222" s="12">
        <f>YEAR(SalesDataTable[[#This Row],[Order Date]])</f>
        <v>2026</v>
      </c>
      <c r="D2222" s="15" t="str">
        <f>"Q"&amp;ROUNDUP(MONTH(SalesDataTable[[#This Row],[Order Date]])/3,0)</f>
        <v>Q4</v>
      </c>
      <c r="E2222" s="12">
        <f>MONTH(SalesDataTable[[#This Row],[Order Date]])</f>
        <v>10</v>
      </c>
      <c r="F2222" s="12" t="str">
        <f>TEXT(SalesDataTable[[#This Row],[Order Date]], "mmm")</f>
        <v>Oct</v>
      </c>
      <c r="G2222" s="5" t="s">
        <v>0</v>
      </c>
      <c r="H2222" s="5" t="s">
        <v>50</v>
      </c>
      <c r="I2222" s="5" t="s">
        <v>19</v>
      </c>
      <c r="J2222" s="5" t="s">
        <v>3</v>
      </c>
      <c r="K2222" s="5" t="s">
        <v>4</v>
      </c>
      <c r="L2222" s="5" t="s">
        <v>5</v>
      </c>
      <c r="M2222" s="6">
        <v>2</v>
      </c>
      <c r="N2222" s="7">
        <v>83.6</v>
      </c>
      <c r="O2222" s="8">
        <v>0</v>
      </c>
      <c r="P2222" s="7">
        <v>43.01</v>
      </c>
      <c r="Q2222" s="7">
        <f t="shared" si="136"/>
        <v>167.2</v>
      </c>
      <c r="R2222" s="7">
        <f t="shared" si="137"/>
        <v>86.02</v>
      </c>
      <c r="S2222" s="7">
        <f t="shared" si="138"/>
        <v>81.179999999999993</v>
      </c>
      <c r="T2222" s="9">
        <f t="shared" si="139"/>
        <v>0.48552631578947369</v>
      </c>
      <c r="U2222" s="10">
        <f>YEAR(SalesDataTable[[#This Row],[Order Date]])</f>
        <v>2026</v>
      </c>
      <c r="V2222" s="9" t="str">
        <f>"Q"&amp;ROUNDUP(MONTH(SalesDataTable[[#This Row],[Order Date]])/3,0)</f>
        <v>Q4</v>
      </c>
      <c r="W2222" s="6">
        <f>MONTH(SalesDataTable[[#This Row],[Order Date]])</f>
        <v>10</v>
      </c>
      <c r="X2222" s="9" t="str">
        <f>TEXT(SalesDataTable[[#This Row],[Order Date]],"mmm")</f>
        <v>Oct</v>
      </c>
    </row>
    <row r="2223" spans="1:24" ht="15.5">
      <c r="A2223" s="3">
        <v>3093</v>
      </c>
      <c r="B2223" s="4">
        <v>46324</v>
      </c>
      <c r="C2223" s="12">
        <f>YEAR(SalesDataTable[[#This Row],[Order Date]])</f>
        <v>2026</v>
      </c>
      <c r="D2223" s="15" t="str">
        <f>"Q"&amp;ROUNDUP(MONTH(SalesDataTable[[#This Row],[Order Date]])/3,0)</f>
        <v>Q4</v>
      </c>
      <c r="E2223" s="12">
        <f>MONTH(SalesDataTable[[#This Row],[Order Date]])</f>
        <v>10</v>
      </c>
      <c r="F2223" s="12" t="str">
        <f>TEXT(SalesDataTable[[#This Row],[Order Date]], "mmm")</f>
        <v>Oct</v>
      </c>
      <c r="G2223" s="5" t="s">
        <v>20</v>
      </c>
      <c r="H2223" s="5" t="s">
        <v>21</v>
      </c>
      <c r="I2223" s="5" t="s">
        <v>8</v>
      </c>
      <c r="J2223" s="5" t="s">
        <v>16</v>
      </c>
      <c r="K2223" s="5" t="s">
        <v>23</v>
      </c>
      <c r="L2223" s="5" t="s">
        <v>29</v>
      </c>
      <c r="M2223" s="6">
        <v>3</v>
      </c>
      <c r="N2223" s="7">
        <v>194.19</v>
      </c>
      <c r="O2223" s="8">
        <v>0.15</v>
      </c>
      <c r="P2223" s="7">
        <v>104.22</v>
      </c>
      <c r="Q2223" s="7">
        <f t="shared" si="136"/>
        <v>495.18449999999996</v>
      </c>
      <c r="R2223" s="7">
        <f t="shared" si="137"/>
        <v>312.65999999999997</v>
      </c>
      <c r="S2223" s="7">
        <f t="shared" si="138"/>
        <v>182.52449999999999</v>
      </c>
      <c r="T2223" s="9">
        <f t="shared" si="139"/>
        <v>0.36859897674503139</v>
      </c>
      <c r="U2223" s="10">
        <f>YEAR(SalesDataTable[[#This Row],[Order Date]])</f>
        <v>2026</v>
      </c>
      <c r="V2223" s="9" t="str">
        <f>"Q"&amp;ROUNDUP(MONTH(SalesDataTable[[#This Row],[Order Date]])/3,0)</f>
        <v>Q4</v>
      </c>
      <c r="W2223" s="6">
        <f>MONTH(SalesDataTable[[#This Row],[Order Date]])</f>
        <v>10</v>
      </c>
      <c r="X2223" s="9" t="str">
        <f>TEXT(SalesDataTable[[#This Row],[Order Date]],"mmm")</f>
        <v>Oct</v>
      </c>
    </row>
    <row r="2224" spans="1:24" ht="15.5">
      <c r="A2224" s="3">
        <v>3613</v>
      </c>
      <c r="B2224" s="4">
        <v>46324</v>
      </c>
      <c r="C2224" s="12">
        <f>YEAR(SalesDataTable[[#This Row],[Order Date]])</f>
        <v>2026</v>
      </c>
      <c r="D2224" s="15" t="str">
        <f>"Q"&amp;ROUNDUP(MONTH(SalesDataTable[[#This Row],[Order Date]])/3,0)</f>
        <v>Q4</v>
      </c>
      <c r="E2224" s="12">
        <f>MONTH(SalesDataTable[[#This Row],[Order Date]])</f>
        <v>10</v>
      </c>
      <c r="F2224" s="12" t="str">
        <f>TEXT(SalesDataTable[[#This Row],[Order Date]], "mmm")</f>
        <v>Oct</v>
      </c>
      <c r="G2224" s="5" t="s">
        <v>6</v>
      </c>
      <c r="H2224" s="5" t="s">
        <v>43</v>
      </c>
      <c r="I2224" s="5" t="s">
        <v>2</v>
      </c>
      <c r="J2224" s="5" t="s">
        <v>3</v>
      </c>
      <c r="K2224" s="5" t="s">
        <v>14</v>
      </c>
      <c r="L2224" s="5" t="s">
        <v>48</v>
      </c>
      <c r="M2224" s="6">
        <v>3</v>
      </c>
      <c r="N2224" s="7">
        <v>167.41</v>
      </c>
      <c r="O2224" s="8">
        <v>0</v>
      </c>
      <c r="P2224" s="7">
        <v>85.33</v>
      </c>
      <c r="Q2224" s="7">
        <f t="shared" si="136"/>
        <v>502.23</v>
      </c>
      <c r="R2224" s="7">
        <f t="shared" si="137"/>
        <v>255.99</v>
      </c>
      <c r="S2224" s="7">
        <f t="shared" si="138"/>
        <v>246.24</v>
      </c>
      <c r="T2224" s="9">
        <f t="shared" si="139"/>
        <v>0.49029329191804549</v>
      </c>
      <c r="U2224" s="10">
        <f>YEAR(SalesDataTable[[#This Row],[Order Date]])</f>
        <v>2026</v>
      </c>
      <c r="V2224" s="9" t="str">
        <f>"Q"&amp;ROUNDUP(MONTH(SalesDataTable[[#This Row],[Order Date]])/3,0)</f>
        <v>Q4</v>
      </c>
      <c r="W2224" s="6">
        <f>MONTH(SalesDataTable[[#This Row],[Order Date]])</f>
        <v>10</v>
      </c>
      <c r="X2224" s="9" t="str">
        <f>TEXT(SalesDataTable[[#This Row],[Order Date]],"mmm")</f>
        <v>Oct</v>
      </c>
    </row>
    <row r="2225" spans="1:24" ht="15.5">
      <c r="A2225" s="3">
        <v>4496</v>
      </c>
      <c r="B2225" s="4">
        <v>46324</v>
      </c>
      <c r="C2225" s="12">
        <f>YEAR(SalesDataTable[[#This Row],[Order Date]])</f>
        <v>2026</v>
      </c>
      <c r="D2225" s="15" t="str">
        <f>"Q"&amp;ROUNDUP(MONTH(SalesDataTable[[#This Row],[Order Date]])/3,0)</f>
        <v>Q4</v>
      </c>
      <c r="E2225" s="12">
        <f>MONTH(SalesDataTable[[#This Row],[Order Date]])</f>
        <v>10</v>
      </c>
      <c r="F2225" s="12" t="str">
        <f>TEXT(SalesDataTable[[#This Row],[Order Date]], "mmm")</f>
        <v>Oct</v>
      </c>
      <c r="G2225" s="5" t="s">
        <v>20</v>
      </c>
      <c r="H2225" s="5" t="s">
        <v>33</v>
      </c>
      <c r="I2225" s="5" t="s">
        <v>2</v>
      </c>
      <c r="J2225" s="5" t="s">
        <v>3</v>
      </c>
      <c r="K2225" s="5" t="s">
        <v>34</v>
      </c>
      <c r="L2225" s="5" t="s">
        <v>35</v>
      </c>
      <c r="M2225" s="6">
        <v>2</v>
      </c>
      <c r="N2225" s="7">
        <v>40.83</v>
      </c>
      <c r="O2225" s="8">
        <v>0.1</v>
      </c>
      <c r="P2225" s="7">
        <v>14.91</v>
      </c>
      <c r="Q2225" s="7">
        <f t="shared" si="136"/>
        <v>73.494</v>
      </c>
      <c r="R2225" s="7">
        <f t="shared" si="137"/>
        <v>29.82</v>
      </c>
      <c r="S2225" s="7">
        <f t="shared" si="138"/>
        <v>43.673999999999999</v>
      </c>
      <c r="T2225" s="9">
        <f t="shared" si="139"/>
        <v>0.59425259204833047</v>
      </c>
      <c r="U2225" s="10">
        <f>YEAR(SalesDataTable[[#This Row],[Order Date]])</f>
        <v>2026</v>
      </c>
      <c r="V2225" s="9" t="str">
        <f>"Q"&amp;ROUNDUP(MONTH(SalesDataTable[[#This Row],[Order Date]])/3,0)</f>
        <v>Q4</v>
      </c>
      <c r="W2225" s="6">
        <f>MONTH(SalesDataTable[[#This Row],[Order Date]])</f>
        <v>10</v>
      </c>
      <c r="X2225" s="9" t="str">
        <f>TEXT(SalesDataTable[[#This Row],[Order Date]],"mmm")</f>
        <v>Oct</v>
      </c>
    </row>
    <row r="2226" spans="1:24" ht="15.5">
      <c r="A2226" s="3">
        <v>5194</v>
      </c>
      <c r="B2226" s="4">
        <v>46324</v>
      </c>
      <c r="C2226" s="12">
        <f>YEAR(SalesDataTable[[#This Row],[Order Date]])</f>
        <v>2026</v>
      </c>
      <c r="D2226" s="15" t="str">
        <f>"Q"&amp;ROUNDUP(MONTH(SalesDataTable[[#This Row],[Order Date]])/3,0)</f>
        <v>Q4</v>
      </c>
      <c r="E2226" s="12">
        <f>MONTH(SalesDataTable[[#This Row],[Order Date]])</f>
        <v>10</v>
      </c>
      <c r="F2226" s="12" t="str">
        <f>TEXT(SalesDataTable[[#This Row],[Order Date]], "mmm")</f>
        <v>Oct</v>
      </c>
      <c r="G2226" s="5" t="s">
        <v>0</v>
      </c>
      <c r="H2226" s="5" t="s">
        <v>36</v>
      </c>
      <c r="I2226" s="5" t="s">
        <v>8</v>
      </c>
      <c r="J2226" s="5" t="s">
        <v>16</v>
      </c>
      <c r="K2226" s="5" t="s">
        <v>23</v>
      </c>
      <c r="L2226" s="5" t="s">
        <v>40</v>
      </c>
      <c r="M2226" s="6">
        <v>12</v>
      </c>
      <c r="N2226" s="7">
        <v>80.84</v>
      </c>
      <c r="O2226" s="8">
        <v>0.1</v>
      </c>
      <c r="P2226" s="7">
        <v>38.39</v>
      </c>
      <c r="Q2226" s="7">
        <f t="shared" si="136"/>
        <v>873.072</v>
      </c>
      <c r="R2226" s="7">
        <f t="shared" si="137"/>
        <v>460.68</v>
      </c>
      <c r="S2226" s="7">
        <f t="shared" si="138"/>
        <v>412.392</v>
      </c>
      <c r="T2226" s="9">
        <f t="shared" si="139"/>
        <v>0.4723459233602727</v>
      </c>
      <c r="U2226" s="10">
        <f>YEAR(SalesDataTable[[#This Row],[Order Date]])</f>
        <v>2026</v>
      </c>
      <c r="V2226" s="9" t="str">
        <f>"Q"&amp;ROUNDUP(MONTH(SalesDataTable[[#This Row],[Order Date]])/3,0)</f>
        <v>Q4</v>
      </c>
      <c r="W2226" s="6">
        <f>MONTH(SalesDataTable[[#This Row],[Order Date]])</f>
        <v>10</v>
      </c>
      <c r="X2226" s="9" t="str">
        <f>TEXT(SalesDataTable[[#This Row],[Order Date]],"mmm")</f>
        <v>Oct</v>
      </c>
    </row>
    <row r="2227" spans="1:24" ht="15.5">
      <c r="A2227" s="3">
        <v>339</v>
      </c>
      <c r="B2227" s="4">
        <v>46325</v>
      </c>
      <c r="C2227" s="12">
        <f>YEAR(SalesDataTable[[#This Row],[Order Date]])</f>
        <v>2026</v>
      </c>
      <c r="D2227" s="15" t="str">
        <f>"Q"&amp;ROUNDUP(MONTH(SalesDataTable[[#This Row],[Order Date]])/3,0)</f>
        <v>Q4</v>
      </c>
      <c r="E2227" s="12">
        <f>MONTH(SalesDataTable[[#This Row],[Order Date]])</f>
        <v>10</v>
      </c>
      <c r="F2227" s="12" t="str">
        <f>TEXT(SalesDataTable[[#This Row],[Order Date]], "mmm")</f>
        <v>Oct</v>
      </c>
      <c r="G2227" s="5" t="s">
        <v>20</v>
      </c>
      <c r="H2227" s="5" t="s">
        <v>47</v>
      </c>
      <c r="I2227" s="5" t="s">
        <v>2</v>
      </c>
      <c r="J2227" s="5" t="s">
        <v>3</v>
      </c>
      <c r="K2227" s="5" t="s">
        <v>4</v>
      </c>
      <c r="L2227" s="5" t="s">
        <v>26</v>
      </c>
      <c r="M2227" s="6">
        <v>1</v>
      </c>
      <c r="N2227" s="7">
        <v>39.65</v>
      </c>
      <c r="O2227" s="8">
        <v>0</v>
      </c>
      <c r="P2227" s="7">
        <v>16.38</v>
      </c>
      <c r="Q2227" s="7">
        <f t="shared" si="136"/>
        <v>39.65</v>
      </c>
      <c r="R2227" s="7">
        <f t="shared" si="137"/>
        <v>16.38</v>
      </c>
      <c r="S2227" s="7">
        <f t="shared" si="138"/>
        <v>23.27</v>
      </c>
      <c r="T2227" s="9">
        <f t="shared" si="139"/>
        <v>0.58688524590163937</v>
      </c>
      <c r="U2227" s="10">
        <f>YEAR(SalesDataTable[[#This Row],[Order Date]])</f>
        <v>2026</v>
      </c>
      <c r="V2227" s="9" t="str">
        <f>"Q"&amp;ROUNDUP(MONTH(SalesDataTable[[#This Row],[Order Date]])/3,0)</f>
        <v>Q4</v>
      </c>
      <c r="W2227" s="6">
        <f>MONTH(SalesDataTable[[#This Row],[Order Date]])</f>
        <v>10</v>
      </c>
      <c r="X2227" s="9" t="str">
        <f>TEXT(SalesDataTable[[#This Row],[Order Date]],"mmm")</f>
        <v>Oct</v>
      </c>
    </row>
    <row r="2228" spans="1:24" ht="15.5">
      <c r="A2228" s="3">
        <v>1199</v>
      </c>
      <c r="B2228" s="4">
        <v>46325</v>
      </c>
      <c r="C2228" s="12">
        <f>YEAR(SalesDataTable[[#This Row],[Order Date]])</f>
        <v>2026</v>
      </c>
      <c r="D2228" s="15" t="str">
        <f>"Q"&amp;ROUNDUP(MONTH(SalesDataTable[[#This Row],[Order Date]])/3,0)</f>
        <v>Q4</v>
      </c>
      <c r="E2228" s="12">
        <f>MONTH(SalesDataTable[[#This Row],[Order Date]])</f>
        <v>10</v>
      </c>
      <c r="F2228" s="12" t="str">
        <f>TEXT(SalesDataTable[[#This Row],[Order Date]], "mmm")</f>
        <v>Oct</v>
      </c>
      <c r="G2228" s="5" t="s">
        <v>6</v>
      </c>
      <c r="H2228" s="5" t="s">
        <v>43</v>
      </c>
      <c r="I2228" s="5" t="s">
        <v>2</v>
      </c>
      <c r="J2228" s="5" t="s">
        <v>13</v>
      </c>
      <c r="K2228" s="5" t="s">
        <v>4</v>
      </c>
      <c r="L2228" s="5" t="s">
        <v>30</v>
      </c>
      <c r="M2228" s="6">
        <v>1</v>
      </c>
      <c r="N2228" s="7">
        <v>102.47</v>
      </c>
      <c r="O2228" s="8">
        <v>0.1</v>
      </c>
      <c r="P2228" s="7">
        <v>49.75</v>
      </c>
      <c r="Q2228" s="7">
        <f t="shared" si="136"/>
        <v>92.222999999999999</v>
      </c>
      <c r="R2228" s="7">
        <f t="shared" si="137"/>
        <v>49.75</v>
      </c>
      <c r="S2228" s="7">
        <f t="shared" si="138"/>
        <v>42.472999999999999</v>
      </c>
      <c r="T2228" s="9">
        <f t="shared" si="139"/>
        <v>0.46054671828068922</v>
      </c>
      <c r="U2228" s="10">
        <f>YEAR(SalesDataTable[[#This Row],[Order Date]])</f>
        <v>2026</v>
      </c>
      <c r="V2228" s="9" t="str">
        <f>"Q"&amp;ROUNDUP(MONTH(SalesDataTable[[#This Row],[Order Date]])/3,0)</f>
        <v>Q4</v>
      </c>
      <c r="W2228" s="6">
        <f>MONTH(SalesDataTable[[#This Row],[Order Date]])</f>
        <v>10</v>
      </c>
      <c r="X2228" s="9" t="str">
        <f>TEXT(SalesDataTable[[#This Row],[Order Date]],"mmm")</f>
        <v>Oct</v>
      </c>
    </row>
    <row r="2229" spans="1:24" ht="15.5">
      <c r="A2229" s="3">
        <v>1253</v>
      </c>
      <c r="B2229" s="4">
        <v>46325</v>
      </c>
      <c r="C2229" s="12">
        <f>YEAR(SalesDataTable[[#This Row],[Order Date]])</f>
        <v>2026</v>
      </c>
      <c r="D2229" s="15" t="str">
        <f>"Q"&amp;ROUNDUP(MONTH(SalesDataTable[[#This Row],[Order Date]])/3,0)</f>
        <v>Q4</v>
      </c>
      <c r="E2229" s="12">
        <f>MONTH(SalesDataTable[[#This Row],[Order Date]])</f>
        <v>10</v>
      </c>
      <c r="F2229" s="12" t="str">
        <f>TEXT(SalesDataTable[[#This Row],[Order Date]], "mmm")</f>
        <v>Oct</v>
      </c>
      <c r="G2229" s="5" t="s">
        <v>20</v>
      </c>
      <c r="H2229" s="5" t="s">
        <v>47</v>
      </c>
      <c r="I2229" s="5" t="s">
        <v>19</v>
      </c>
      <c r="J2229" s="5" t="s">
        <v>16</v>
      </c>
      <c r="K2229" s="5" t="s">
        <v>34</v>
      </c>
      <c r="L2229" s="5" t="s">
        <v>35</v>
      </c>
      <c r="M2229" s="6">
        <v>2</v>
      </c>
      <c r="N2229" s="7">
        <v>40.43</v>
      </c>
      <c r="O2229" s="8">
        <v>0</v>
      </c>
      <c r="P2229" s="7">
        <v>14.88</v>
      </c>
      <c r="Q2229" s="7">
        <f t="shared" si="136"/>
        <v>80.86</v>
      </c>
      <c r="R2229" s="7">
        <f t="shared" si="137"/>
        <v>29.76</v>
      </c>
      <c r="S2229" s="7">
        <f t="shared" si="138"/>
        <v>51.099999999999994</v>
      </c>
      <c r="T2229" s="9">
        <f t="shared" si="139"/>
        <v>0.63195646796932969</v>
      </c>
      <c r="U2229" s="10">
        <f>YEAR(SalesDataTable[[#This Row],[Order Date]])</f>
        <v>2026</v>
      </c>
      <c r="V2229" s="9" t="str">
        <f>"Q"&amp;ROUNDUP(MONTH(SalesDataTable[[#This Row],[Order Date]])/3,0)</f>
        <v>Q4</v>
      </c>
      <c r="W2229" s="6">
        <f>MONTH(SalesDataTable[[#This Row],[Order Date]])</f>
        <v>10</v>
      </c>
      <c r="X2229" s="9" t="str">
        <f>TEXT(SalesDataTable[[#This Row],[Order Date]],"mmm")</f>
        <v>Oct</v>
      </c>
    </row>
    <row r="2230" spans="1:24" ht="15.5">
      <c r="A2230" s="3">
        <v>1407</v>
      </c>
      <c r="B2230" s="4">
        <v>46325</v>
      </c>
      <c r="C2230" s="12">
        <f>YEAR(SalesDataTable[[#This Row],[Order Date]])</f>
        <v>2026</v>
      </c>
      <c r="D2230" s="15" t="str">
        <f>"Q"&amp;ROUNDUP(MONTH(SalesDataTable[[#This Row],[Order Date]])/3,0)</f>
        <v>Q4</v>
      </c>
      <c r="E2230" s="12">
        <f>MONTH(SalesDataTable[[#This Row],[Order Date]])</f>
        <v>10</v>
      </c>
      <c r="F2230" s="12" t="str">
        <f>TEXT(SalesDataTable[[#This Row],[Order Date]], "mmm")</f>
        <v>Oct</v>
      </c>
      <c r="G2230" s="5" t="s">
        <v>20</v>
      </c>
      <c r="H2230" s="5" t="s">
        <v>33</v>
      </c>
      <c r="I2230" s="5" t="s">
        <v>19</v>
      </c>
      <c r="J2230" s="5" t="s">
        <v>16</v>
      </c>
      <c r="K2230" s="5" t="s">
        <v>14</v>
      </c>
      <c r="L2230" s="5" t="s">
        <v>15</v>
      </c>
      <c r="M2230" s="6">
        <v>2</v>
      </c>
      <c r="N2230" s="7">
        <v>35.880000000000003</v>
      </c>
      <c r="O2230" s="8">
        <v>0.05</v>
      </c>
      <c r="P2230" s="7">
        <v>13.52</v>
      </c>
      <c r="Q2230" s="7">
        <f t="shared" si="136"/>
        <v>68.171999999999997</v>
      </c>
      <c r="R2230" s="7">
        <f t="shared" si="137"/>
        <v>27.04</v>
      </c>
      <c r="S2230" s="7">
        <f t="shared" si="138"/>
        <v>41.131999999999998</v>
      </c>
      <c r="T2230" s="9">
        <f t="shared" si="139"/>
        <v>0.60335621662852779</v>
      </c>
      <c r="U2230" s="10">
        <f>YEAR(SalesDataTable[[#This Row],[Order Date]])</f>
        <v>2026</v>
      </c>
      <c r="V2230" s="9" t="str">
        <f>"Q"&amp;ROUNDUP(MONTH(SalesDataTable[[#This Row],[Order Date]])/3,0)</f>
        <v>Q4</v>
      </c>
      <c r="W2230" s="6">
        <f>MONTH(SalesDataTable[[#This Row],[Order Date]])</f>
        <v>10</v>
      </c>
      <c r="X2230" s="9" t="str">
        <f>TEXT(SalesDataTable[[#This Row],[Order Date]],"mmm")</f>
        <v>Oct</v>
      </c>
    </row>
    <row r="2231" spans="1:24" ht="15.5">
      <c r="A2231" s="3">
        <v>2532</v>
      </c>
      <c r="B2231" s="4">
        <v>46325</v>
      </c>
      <c r="C2231" s="12">
        <f>YEAR(SalesDataTable[[#This Row],[Order Date]])</f>
        <v>2026</v>
      </c>
      <c r="D2231" s="15" t="str">
        <f>"Q"&amp;ROUNDUP(MONTH(SalesDataTable[[#This Row],[Order Date]])/3,0)</f>
        <v>Q4</v>
      </c>
      <c r="E2231" s="12">
        <f>MONTH(SalesDataTable[[#This Row],[Order Date]])</f>
        <v>10</v>
      </c>
      <c r="F2231" s="12" t="str">
        <f>TEXT(SalesDataTable[[#This Row],[Order Date]], "mmm")</f>
        <v>Oct</v>
      </c>
      <c r="G2231" s="5" t="s">
        <v>0</v>
      </c>
      <c r="H2231" s="5" t="s">
        <v>50</v>
      </c>
      <c r="I2231" s="5" t="s">
        <v>28</v>
      </c>
      <c r="J2231" s="5" t="s">
        <v>13</v>
      </c>
      <c r="K2231" s="5" t="s">
        <v>4</v>
      </c>
      <c r="L2231" s="5" t="s">
        <v>5</v>
      </c>
      <c r="M2231" s="6">
        <v>1</v>
      </c>
      <c r="N2231" s="7">
        <v>80.400000000000006</v>
      </c>
      <c r="O2231" s="8">
        <v>0</v>
      </c>
      <c r="P2231" s="7">
        <v>43.34</v>
      </c>
      <c r="Q2231" s="7">
        <f t="shared" si="136"/>
        <v>80.400000000000006</v>
      </c>
      <c r="R2231" s="7">
        <f t="shared" si="137"/>
        <v>43.34</v>
      </c>
      <c r="S2231" s="7">
        <f t="shared" si="138"/>
        <v>37.06</v>
      </c>
      <c r="T2231" s="9">
        <f t="shared" si="139"/>
        <v>0.46094527363184079</v>
      </c>
      <c r="U2231" s="10">
        <f>YEAR(SalesDataTable[[#This Row],[Order Date]])</f>
        <v>2026</v>
      </c>
      <c r="V2231" s="9" t="str">
        <f>"Q"&amp;ROUNDUP(MONTH(SalesDataTable[[#This Row],[Order Date]])/3,0)</f>
        <v>Q4</v>
      </c>
      <c r="W2231" s="6">
        <f>MONTH(SalesDataTable[[#This Row],[Order Date]])</f>
        <v>10</v>
      </c>
      <c r="X2231" s="9" t="str">
        <f>TEXT(SalesDataTable[[#This Row],[Order Date]],"mmm")</f>
        <v>Oct</v>
      </c>
    </row>
    <row r="2232" spans="1:24" ht="15.5">
      <c r="A2232" s="3">
        <v>307</v>
      </c>
      <c r="B2232" s="4">
        <v>46326</v>
      </c>
      <c r="C2232" s="12">
        <f>YEAR(SalesDataTable[[#This Row],[Order Date]])</f>
        <v>2026</v>
      </c>
      <c r="D2232" s="15" t="str">
        <f>"Q"&amp;ROUNDUP(MONTH(SalesDataTable[[#This Row],[Order Date]])/3,0)</f>
        <v>Q4</v>
      </c>
      <c r="E2232" s="12">
        <f>MONTH(SalesDataTable[[#This Row],[Order Date]])</f>
        <v>10</v>
      </c>
      <c r="F2232" s="12" t="str">
        <f>TEXT(SalesDataTable[[#This Row],[Order Date]], "mmm")</f>
        <v>Oct</v>
      </c>
      <c r="G2232" s="5" t="s">
        <v>20</v>
      </c>
      <c r="H2232" s="5" t="s">
        <v>33</v>
      </c>
      <c r="I2232" s="5" t="s">
        <v>2</v>
      </c>
      <c r="J2232" s="5" t="s">
        <v>3</v>
      </c>
      <c r="K2232" s="5" t="s">
        <v>34</v>
      </c>
      <c r="L2232" s="5" t="s">
        <v>42</v>
      </c>
      <c r="M2232" s="6">
        <v>1</v>
      </c>
      <c r="N2232" s="7">
        <v>37.08</v>
      </c>
      <c r="O2232" s="8">
        <v>0</v>
      </c>
      <c r="P2232" s="7">
        <v>13.62</v>
      </c>
      <c r="Q2232" s="7">
        <f t="shared" si="136"/>
        <v>37.08</v>
      </c>
      <c r="R2232" s="7">
        <f t="shared" si="137"/>
        <v>13.62</v>
      </c>
      <c r="S2232" s="7">
        <f t="shared" si="138"/>
        <v>23.46</v>
      </c>
      <c r="T2232" s="9">
        <f t="shared" si="139"/>
        <v>0.63268608414239491</v>
      </c>
      <c r="U2232" s="10">
        <f>YEAR(SalesDataTable[[#This Row],[Order Date]])</f>
        <v>2026</v>
      </c>
      <c r="V2232" s="9" t="str">
        <f>"Q"&amp;ROUNDUP(MONTH(SalesDataTable[[#This Row],[Order Date]])/3,0)</f>
        <v>Q4</v>
      </c>
      <c r="W2232" s="6">
        <f>MONTH(SalesDataTable[[#This Row],[Order Date]])</f>
        <v>10</v>
      </c>
      <c r="X2232" s="9" t="str">
        <f>TEXT(SalesDataTable[[#This Row],[Order Date]],"mmm")</f>
        <v>Oct</v>
      </c>
    </row>
    <row r="2233" spans="1:24" ht="15.5">
      <c r="A2233" s="3">
        <v>3257</v>
      </c>
      <c r="B2233" s="4">
        <v>46326</v>
      </c>
      <c r="C2233" s="12">
        <f>YEAR(SalesDataTable[[#This Row],[Order Date]])</f>
        <v>2026</v>
      </c>
      <c r="D2233" s="15" t="str">
        <f>"Q"&amp;ROUNDUP(MONTH(SalesDataTable[[#This Row],[Order Date]])/3,0)</f>
        <v>Q4</v>
      </c>
      <c r="E2233" s="12">
        <f>MONTH(SalesDataTable[[#This Row],[Order Date]])</f>
        <v>10</v>
      </c>
      <c r="F2233" s="12" t="str">
        <f>TEXT(SalesDataTable[[#This Row],[Order Date]], "mmm")</f>
        <v>Oct</v>
      </c>
      <c r="G2233" s="5" t="s">
        <v>20</v>
      </c>
      <c r="H2233" s="5" t="s">
        <v>21</v>
      </c>
      <c r="I2233" s="5" t="s">
        <v>19</v>
      </c>
      <c r="J2233" s="5" t="s">
        <v>13</v>
      </c>
      <c r="K2233" s="5" t="s">
        <v>14</v>
      </c>
      <c r="L2233" s="5" t="s">
        <v>48</v>
      </c>
      <c r="M2233" s="6">
        <v>6</v>
      </c>
      <c r="N2233" s="7">
        <v>165.92</v>
      </c>
      <c r="O2233" s="8">
        <v>0</v>
      </c>
      <c r="P2233" s="7">
        <v>87.55</v>
      </c>
      <c r="Q2233" s="7">
        <f t="shared" si="136"/>
        <v>995.52</v>
      </c>
      <c r="R2233" s="7">
        <f t="shared" si="137"/>
        <v>525.29999999999995</v>
      </c>
      <c r="S2233" s="7">
        <f t="shared" si="138"/>
        <v>470.22</v>
      </c>
      <c r="T2233" s="9">
        <f t="shared" si="139"/>
        <v>0.4723360655737705</v>
      </c>
      <c r="U2233" s="10">
        <f>YEAR(SalesDataTable[[#This Row],[Order Date]])</f>
        <v>2026</v>
      </c>
      <c r="V2233" s="9" t="str">
        <f>"Q"&amp;ROUNDUP(MONTH(SalesDataTable[[#This Row],[Order Date]])/3,0)</f>
        <v>Q4</v>
      </c>
      <c r="W2233" s="6">
        <f>MONTH(SalesDataTable[[#This Row],[Order Date]])</f>
        <v>10</v>
      </c>
      <c r="X2233" s="9" t="str">
        <f>TEXT(SalesDataTable[[#This Row],[Order Date]],"mmm")</f>
        <v>Oct</v>
      </c>
    </row>
    <row r="2234" spans="1:24" ht="15.5">
      <c r="A2234" s="3">
        <v>3739</v>
      </c>
      <c r="B2234" s="4">
        <v>46326</v>
      </c>
      <c r="C2234" s="12">
        <f>YEAR(SalesDataTable[[#This Row],[Order Date]])</f>
        <v>2026</v>
      </c>
      <c r="D2234" s="15" t="str">
        <f>"Q"&amp;ROUNDUP(MONTH(SalesDataTable[[#This Row],[Order Date]])/3,0)</f>
        <v>Q4</v>
      </c>
      <c r="E2234" s="12">
        <f>MONTH(SalesDataTable[[#This Row],[Order Date]])</f>
        <v>10</v>
      </c>
      <c r="F2234" s="12" t="str">
        <f>TEXT(SalesDataTable[[#This Row],[Order Date]], "mmm")</f>
        <v>Oct</v>
      </c>
      <c r="G2234" s="5" t="s">
        <v>6</v>
      </c>
      <c r="H2234" s="5" t="s">
        <v>43</v>
      </c>
      <c r="I2234" s="5" t="s">
        <v>28</v>
      </c>
      <c r="J2234" s="5" t="s">
        <v>13</v>
      </c>
      <c r="K2234" s="5" t="s">
        <v>14</v>
      </c>
      <c r="L2234" s="5" t="s">
        <v>44</v>
      </c>
      <c r="M2234" s="6">
        <v>1</v>
      </c>
      <c r="N2234" s="7">
        <v>135.19</v>
      </c>
      <c r="O2234" s="8">
        <v>0</v>
      </c>
      <c r="P2234" s="7">
        <v>68.319999999999993</v>
      </c>
      <c r="Q2234" s="7">
        <f t="shared" si="136"/>
        <v>135.19</v>
      </c>
      <c r="R2234" s="7">
        <f t="shared" si="137"/>
        <v>68.319999999999993</v>
      </c>
      <c r="S2234" s="7">
        <f t="shared" si="138"/>
        <v>66.87</v>
      </c>
      <c r="T2234" s="9">
        <f t="shared" si="139"/>
        <v>0.49463717730601381</v>
      </c>
      <c r="U2234" s="10">
        <f>YEAR(SalesDataTable[[#This Row],[Order Date]])</f>
        <v>2026</v>
      </c>
      <c r="V2234" s="9" t="str">
        <f>"Q"&amp;ROUNDUP(MONTH(SalesDataTable[[#This Row],[Order Date]])/3,0)</f>
        <v>Q4</v>
      </c>
      <c r="W2234" s="6">
        <f>MONTH(SalesDataTable[[#This Row],[Order Date]])</f>
        <v>10</v>
      </c>
      <c r="X2234" s="9" t="str">
        <f>TEXT(SalesDataTable[[#This Row],[Order Date]],"mmm")</f>
        <v>Oct</v>
      </c>
    </row>
    <row r="2235" spans="1:24" ht="15.5">
      <c r="A2235" s="3">
        <v>77</v>
      </c>
      <c r="B2235" s="4">
        <v>46327</v>
      </c>
      <c r="C2235" s="12">
        <f>YEAR(SalesDataTable[[#This Row],[Order Date]])</f>
        <v>2026</v>
      </c>
      <c r="D2235" s="15" t="str">
        <f>"Q"&amp;ROUNDUP(MONTH(SalesDataTable[[#This Row],[Order Date]])/3,0)</f>
        <v>Q4</v>
      </c>
      <c r="E2235" s="12">
        <f>MONTH(SalesDataTable[[#This Row],[Order Date]])</f>
        <v>11</v>
      </c>
      <c r="F2235" s="12" t="str">
        <f>TEXT(SalesDataTable[[#This Row],[Order Date]], "mmm")</f>
        <v>Nov</v>
      </c>
      <c r="G2235" s="5" t="s">
        <v>6</v>
      </c>
      <c r="H2235" s="5" t="s">
        <v>41</v>
      </c>
      <c r="I2235" s="5" t="s">
        <v>2</v>
      </c>
      <c r="J2235" s="5" t="s">
        <v>13</v>
      </c>
      <c r="K2235" s="5" t="s">
        <v>14</v>
      </c>
      <c r="L2235" s="5" t="s">
        <v>44</v>
      </c>
      <c r="M2235" s="6">
        <v>2</v>
      </c>
      <c r="N2235" s="7">
        <v>133.96</v>
      </c>
      <c r="O2235" s="8">
        <v>0.1</v>
      </c>
      <c r="P2235" s="7">
        <v>65.44</v>
      </c>
      <c r="Q2235" s="7">
        <f t="shared" si="136"/>
        <v>241.12800000000001</v>
      </c>
      <c r="R2235" s="7">
        <f t="shared" si="137"/>
        <v>130.88</v>
      </c>
      <c r="S2235" s="7">
        <f t="shared" si="138"/>
        <v>110.24800000000002</v>
      </c>
      <c r="T2235" s="9">
        <f t="shared" si="139"/>
        <v>0.4572177432732823</v>
      </c>
      <c r="U2235" s="10">
        <f>YEAR(SalesDataTable[[#This Row],[Order Date]])</f>
        <v>2026</v>
      </c>
      <c r="V2235" s="9" t="str">
        <f>"Q"&amp;ROUNDUP(MONTH(SalesDataTable[[#This Row],[Order Date]])/3,0)</f>
        <v>Q4</v>
      </c>
      <c r="W2235" s="6">
        <f>MONTH(SalesDataTable[[#This Row],[Order Date]])</f>
        <v>11</v>
      </c>
      <c r="X2235" s="9" t="str">
        <f>TEXT(SalesDataTable[[#This Row],[Order Date]],"mmm")</f>
        <v>Nov</v>
      </c>
    </row>
    <row r="2236" spans="1:24" ht="15.5">
      <c r="A2236" s="3">
        <v>461</v>
      </c>
      <c r="B2236" s="4">
        <v>46327</v>
      </c>
      <c r="C2236" s="12">
        <f>YEAR(SalesDataTable[[#This Row],[Order Date]])</f>
        <v>2026</v>
      </c>
      <c r="D2236" s="15" t="str">
        <f>"Q"&amp;ROUNDUP(MONTH(SalesDataTable[[#This Row],[Order Date]])/3,0)</f>
        <v>Q4</v>
      </c>
      <c r="E2236" s="12">
        <f>MONTH(SalesDataTable[[#This Row],[Order Date]])</f>
        <v>11</v>
      </c>
      <c r="F2236" s="12" t="str">
        <f>TEXT(SalesDataTable[[#This Row],[Order Date]], "mmm")</f>
        <v>Nov</v>
      </c>
      <c r="G2236" s="5" t="s">
        <v>6</v>
      </c>
      <c r="H2236" s="5" t="s">
        <v>41</v>
      </c>
      <c r="I2236" s="5" t="s">
        <v>28</v>
      </c>
      <c r="J2236" s="5" t="s">
        <v>16</v>
      </c>
      <c r="K2236" s="5" t="s">
        <v>4</v>
      </c>
      <c r="L2236" s="5" t="s">
        <v>22</v>
      </c>
      <c r="M2236" s="6">
        <v>3</v>
      </c>
      <c r="N2236" s="7">
        <v>51.67</v>
      </c>
      <c r="O2236" s="8">
        <v>0.05</v>
      </c>
      <c r="P2236" s="7">
        <v>22.8</v>
      </c>
      <c r="Q2236" s="7">
        <f t="shared" si="136"/>
        <v>147.25949999999997</v>
      </c>
      <c r="R2236" s="7">
        <f t="shared" si="137"/>
        <v>68.400000000000006</v>
      </c>
      <c r="S2236" s="7">
        <f t="shared" si="138"/>
        <v>78.859499999999969</v>
      </c>
      <c r="T2236" s="9">
        <f t="shared" si="139"/>
        <v>0.53551383781691497</v>
      </c>
      <c r="U2236" s="10">
        <f>YEAR(SalesDataTable[[#This Row],[Order Date]])</f>
        <v>2026</v>
      </c>
      <c r="V2236" s="9" t="str">
        <f>"Q"&amp;ROUNDUP(MONTH(SalesDataTable[[#This Row],[Order Date]])/3,0)</f>
        <v>Q4</v>
      </c>
      <c r="W2236" s="6">
        <f>MONTH(SalesDataTable[[#This Row],[Order Date]])</f>
        <v>11</v>
      </c>
      <c r="X2236" s="9" t="str">
        <f>TEXT(SalesDataTable[[#This Row],[Order Date]],"mmm")</f>
        <v>Nov</v>
      </c>
    </row>
    <row r="2237" spans="1:24" ht="15.5">
      <c r="A2237" s="3">
        <v>732</v>
      </c>
      <c r="B2237" s="4">
        <v>46327</v>
      </c>
      <c r="C2237" s="12">
        <f>YEAR(SalesDataTable[[#This Row],[Order Date]])</f>
        <v>2026</v>
      </c>
      <c r="D2237" s="15" t="str">
        <f>"Q"&amp;ROUNDUP(MONTH(SalesDataTable[[#This Row],[Order Date]])/3,0)</f>
        <v>Q4</v>
      </c>
      <c r="E2237" s="12">
        <f>MONTH(SalesDataTable[[#This Row],[Order Date]])</f>
        <v>11</v>
      </c>
      <c r="F2237" s="12" t="str">
        <f>TEXT(SalesDataTable[[#This Row],[Order Date]], "mmm")</f>
        <v>Nov</v>
      </c>
      <c r="G2237" s="5" t="s">
        <v>6</v>
      </c>
      <c r="H2237" s="5" t="s">
        <v>7</v>
      </c>
      <c r="I2237" s="5" t="s">
        <v>28</v>
      </c>
      <c r="J2237" s="5" t="s">
        <v>3</v>
      </c>
      <c r="K2237" s="5" t="s">
        <v>9</v>
      </c>
      <c r="L2237" s="5" t="s">
        <v>37</v>
      </c>
      <c r="M2237" s="6">
        <v>1</v>
      </c>
      <c r="N2237" s="7">
        <v>150.46</v>
      </c>
      <c r="O2237" s="8">
        <v>0.15</v>
      </c>
      <c r="P2237" s="7">
        <v>78.39</v>
      </c>
      <c r="Q2237" s="7">
        <f t="shared" si="136"/>
        <v>127.89100000000001</v>
      </c>
      <c r="R2237" s="7">
        <f t="shared" si="137"/>
        <v>78.39</v>
      </c>
      <c r="S2237" s="7">
        <f t="shared" si="138"/>
        <v>49.501000000000005</v>
      </c>
      <c r="T2237" s="9">
        <f t="shared" si="139"/>
        <v>0.38705616501552104</v>
      </c>
      <c r="U2237" s="10">
        <f>YEAR(SalesDataTable[[#This Row],[Order Date]])</f>
        <v>2026</v>
      </c>
      <c r="V2237" s="9" t="str">
        <f>"Q"&amp;ROUNDUP(MONTH(SalesDataTable[[#This Row],[Order Date]])/3,0)</f>
        <v>Q4</v>
      </c>
      <c r="W2237" s="6">
        <f>MONTH(SalesDataTable[[#This Row],[Order Date]])</f>
        <v>11</v>
      </c>
      <c r="X2237" s="9" t="str">
        <f>TEXT(SalesDataTable[[#This Row],[Order Date]],"mmm")</f>
        <v>Nov</v>
      </c>
    </row>
    <row r="2238" spans="1:24" ht="15.5">
      <c r="A2238" s="3">
        <v>919</v>
      </c>
      <c r="B2238" s="4">
        <v>46327</v>
      </c>
      <c r="C2238" s="12">
        <f>YEAR(SalesDataTable[[#This Row],[Order Date]])</f>
        <v>2026</v>
      </c>
      <c r="D2238" s="15" t="str">
        <f>"Q"&amp;ROUNDUP(MONTH(SalesDataTable[[#This Row],[Order Date]])/3,0)</f>
        <v>Q4</v>
      </c>
      <c r="E2238" s="12">
        <f>MONTH(SalesDataTable[[#This Row],[Order Date]])</f>
        <v>11</v>
      </c>
      <c r="F2238" s="12" t="str">
        <f>TEXT(SalesDataTable[[#This Row],[Order Date]], "mmm")</f>
        <v>Nov</v>
      </c>
      <c r="G2238" s="5" t="s">
        <v>20</v>
      </c>
      <c r="H2238" s="5" t="s">
        <v>47</v>
      </c>
      <c r="I2238" s="5" t="s">
        <v>2</v>
      </c>
      <c r="J2238" s="5" t="s">
        <v>13</v>
      </c>
      <c r="K2238" s="5" t="s">
        <v>4</v>
      </c>
      <c r="L2238" s="5" t="s">
        <v>30</v>
      </c>
      <c r="M2238" s="6">
        <v>1</v>
      </c>
      <c r="N2238" s="7">
        <v>103.53</v>
      </c>
      <c r="O2238" s="8">
        <v>0.1</v>
      </c>
      <c r="P2238" s="7">
        <v>51.75</v>
      </c>
      <c r="Q2238" s="7">
        <f t="shared" si="136"/>
        <v>93.177000000000007</v>
      </c>
      <c r="R2238" s="7">
        <f t="shared" si="137"/>
        <v>51.75</v>
      </c>
      <c r="S2238" s="7">
        <f t="shared" si="138"/>
        <v>41.427000000000007</v>
      </c>
      <c r="T2238" s="9">
        <f t="shared" si="139"/>
        <v>0.4446054283782479</v>
      </c>
      <c r="U2238" s="10">
        <f>YEAR(SalesDataTable[[#This Row],[Order Date]])</f>
        <v>2026</v>
      </c>
      <c r="V2238" s="9" t="str">
        <f>"Q"&amp;ROUNDUP(MONTH(SalesDataTable[[#This Row],[Order Date]])/3,0)</f>
        <v>Q4</v>
      </c>
      <c r="W2238" s="6">
        <f>MONTH(SalesDataTable[[#This Row],[Order Date]])</f>
        <v>11</v>
      </c>
      <c r="X2238" s="9" t="str">
        <f>TEXT(SalesDataTable[[#This Row],[Order Date]],"mmm")</f>
        <v>Nov</v>
      </c>
    </row>
    <row r="2239" spans="1:24" ht="15.5">
      <c r="A2239" s="3">
        <v>949</v>
      </c>
      <c r="B2239" s="4">
        <v>46327</v>
      </c>
      <c r="C2239" s="12">
        <f>YEAR(SalesDataTable[[#This Row],[Order Date]])</f>
        <v>2026</v>
      </c>
      <c r="D2239" s="15" t="str">
        <f>"Q"&amp;ROUNDUP(MONTH(SalesDataTable[[#This Row],[Order Date]])/3,0)</f>
        <v>Q4</v>
      </c>
      <c r="E2239" s="12">
        <f>MONTH(SalesDataTable[[#This Row],[Order Date]])</f>
        <v>11</v>
      </c>
      <c r="F2239" s="12" t="str">
        <f>TEXT(SalesDataTable[[#This Row],[Order Date]], "mmm")</f>
        <v>Nov</v>
      </c>
      <c r="G2239" s="5" t="s">
        <v>11</v>
      </c>
      <c r="H2239" s="5" t="s">
        <v>12</v>
      </c>
      <c r="I2239" s="5" t="s">
        <v>2</v>
      </c>
      <c r="J2239" s="5" t="s">
        <v>3</v>
      </c>
      <c r="K2239" s="5" t="s">
        <v>4</v>
      </c>
      <c r="L2239" s="5" t="s">
        <v>30</v>
      </c>
      <c r="M2239" s="6">
        <v>4</v>
      </c>
      <c r="N2239" s="7">
        <v>103.33</v>
      </c>
      <c r="O2239" s="8">
        <v>0</v>
      </c>
      <c r="P2239" s="7">
        <v>49.15</v>
      </c>
      <c r="Q2239" s="7">
        <f t="shared" si="136"/>
        <v>413.32</v>
      </c>
      <c r="R2239" s="7">
        <f t="shared" si="137"/>
        <v>196.6</v>
      </c>
      <c r="S2239" s="7">
        <f t="shared" si="138"/>
        <v>216.72</v>
      </c>
      <c r="T2239" s="9">
        <f t="shared" si="139"/>
        <v>0.5243394948224136</v>
      </c>
      <c r="U2239" s="10">
        <f>YEAR(SalesDataTable[[#This Row],[Order Date]])</f>
        <v>2026</v>
      </c>
      <c r="V2239" s="9" t="str">
        <f>"Q"&amp;ROUNDUP(MONTH(SalesDataTable[[#This Row],[Order Date]])/3,0)</f>
        <v>Q4</v>
      </c>
      <c r="W2239" s="6">
        <f>MONTH(SalesDataTable[[#This Row],[Order Date]])</f>
        <v>11</v>
      </c>
      <c r="X2239" s="9" t="str">
        <f>TEXT(SalesDataTable[[#This Row],[Order Date]],"mmm")</f>
        <v>Nov</v>
      </c>
    </row>
    <row r="2240" spans="1:24" ht="15.5">
      <c r="A2240" s="3">
        <v>1185</v>
      </c>
      <c r="B2240" s="4">
        <v>46327</v>
      </c>
      <c r="C2240" s="12">
        <f>YEAR(SalesDataTable[[#This Row],[Order Date]])</f>
        <v>2026</v>
      </c>
      <c r="D2240" s="15" t="str">
        <f>"Q"&amp;ROUNDUP(MONTH(SalesDataTable[[#This Row],[Order Date]])/3,0)</f>
        <v>Q4</v>
      </c>
      <c r="E2240" s="12">
        <f>MONTH(SalesDataTable[[#This Row],[Order Date]])</f>
        <v>11</v>
      </c>
      <c r="F2240" s="12" t="str">
        <f>TEXT(SalesDataTable[[#This Row],[Order Date]], "mmm")</f>
        <v>Nov</v>
      </c>
      <c r="G2240" s="5" t="s">
        <v>20</v>
      </c>
      <c r="H2240" s="5" t="s">
        <v>33</v>
      </c>
      <c r="I2240" s="5" t="s">
        <v>8</v>
      </c>
      <c r="J2240" s="5" t="s">
        <v>16</v>
      </c>
      <c r="K2240" s="5" t="s">
        <v>14</v>
      </c>
      <c r="L2240" s="5" t="s">
        <v>15</v>
      </c>
      <c r="M2240" s="6">
        <v>5</v>
      </c>
      <c r="N2240" s="7">
        <v>37.08</v>
      </c>
      <c r="O2240" s="8">
        <v>0.15</v>
      </c>
      <c r="P2240" s="7">
        <v>13.27</v>
      </c>
      <c r="Q2240" s="7">
        <f t="shared" si="136"/>
        <v>157.58999999999997</v>
      </c>
      <c r="R2240" s="7">
        <f t="shared" si="137"/>
        <v>66.349999999999994</v>
      </c>
      <c r="S2240" s="7">
        <f t="shared" si="138"/>
        <v>91.239999999999981</v>
      </c>
      <c r="T2240" s="9">
        <f t="shared" si="139"/>
        <v>0.57897074687480166</v>
      </c>
      <c r="U2240" s="10">
        <f>YEAR(SalesDataTable[[#This Row],[Order Date]])</f>
        <v>2026</v>
      </c>
      <c r="V2240" s="9" t="str">
        <f>"Q"&amp;ROUNDUP(MONTH(SalesDataTable[[#This Row],[Order Date]])/3,0)</f>
        <v>Q4</v>
      </c>
      <c r="W2240" s="6">
        <f>MONTH(SalesDataTable[[#This Row],[Order Date]])</f>
        <v>11</v>
      </c>
      <c r="X2240" s="9" t="str">
        <f>TEXT(SalesDataTable[[#This Row],[Order Date]],"mmm")</f>
        <v>Nov</v>
      </c>
    </row>
    <row r="2241" spans="1:24" ht="15.5">
      <c r="A2241" s="3">
        <v>1248</v>
      </c>
      <c r="B2241" s="4">
        <v>46327</v>
      </c>
      <c r="C2241" s="12">
        <f>YEAR(SalesDataTable[[#This Row],[Order Date]])</f>
        <v>2026</v>
      </c>
      <c r="D2241" s="15" t="str">
        <f>"Q"&amp;ROUNDUP(MONTH(SalesDataTable[[#This Row],[Order Date]])/3,0)</f>
        <v>Q4</v>
      </c>
      <c r="E2241" s="12">
        <f>MONTH(SalesDataTable[[#This Row],[Order Date]])</f>
        <v>11</v>
      </c>
      <c r="F2241" s="12" t="str">
        <f>TEXT(SalesDataTable[[#This Row],[Order Date]], "mmm")</f>
        <v>Nov</v>
      </c>
      <c r="G2241" s="5" t="s">
        <v>0</v>
      </c>
      <c r="H2241" s="5" t="s">
        <v>1</v>
      </c>
      <c r="I2241" s="5" t="s">
        <v>8</v>
      </c>
      <c r="J2241" s="5" t="s">
        <v>16</v>
      </c>
      <c r="K2241" s="5" t="s">
        <v>14</v>
      </c>
      <c r="L2241" s="5" t="s">
        <v>44</v>
      </c>
      <c r="M2241" s="6">
        <v>5</v>
      </c>
      <c r="N2241" s="7">
        <v>132.33000000000001</v>
      </c>
      <c r="O2241" s="8">
        <v>0.2</v>
      </c>
      <c r="P2241" s="7">
        <v>65.2</v>
      </c>
      <c r="Q2241" s="7">
        <f t="shared" si="136"/>
        <v>529.32000000000005</v>
      </c>
      <c r="R2241" s="7">
        <f t="shared" si="137"/>
        <v>326</v>
      </c>
      <c r="S2241" s="7">
        <f t="shared" si="138"/>
        <v>203.32000000000005</v>
      </c>
      <c r="T2241" s="9">
        <f t="shared" si="139"/>
        <v>0.3841154689034989</v>
      </c>
      <c r="U2241" s="10">
        <f>YEAR(SalesDataTable[[#This Row],[Order Date]])</f>
        <v>2026</v>
      </c>
      <c r="V2241" s="9" t="str">
        <f>"Q"&amp;ROUNDUP(MONTH(SalesDataTable[[#This Row],[Order Date]])/3,0)</f>
        <v>Q4</v>
      </c>
      <c r="W2241" s="6">
        <f>MONTH(SalesDataTable[[#This Row],[Order Date]])</f>
        <v>11</v>
      </c>
      <c r="X2241" s="9" t="str">
        <f>TEXT(SalesDataTable[[#This Row],[Order Date]],"mmm")</f>
        <v>Nov</v>
      </c>
    </row>
    <row r="2242" spans="1:24" ht="15.5">
      <c r="A2242" s="3">
        <v>2129</v>
      </c>
      <c r="B2242" s="4">
        <v>46327</v>
      </c>
      <c r="C2242" s="12">
        <f>YEAR(SalesDataTable[[#This Row],[Order Date]])</f>
        <v>2026</v>
      </c>
      <c r="D2242" s="15" t="str">
        <f>"Q"&amp;ROUNDUP(MONTH(SalesDataTable[[#This Row],[Order Date]])/3,0)</f>
        <v>Q4</v>
      </c>
      <c r="E2242" s="12">
        <f>MONTH(SalesDataTable[[#This Row],[Order Date]])</f>
        <v>11</v>
      </c>
      <c r="F2242" s="12" t="str">
        <f>TEXT(SalesDataTable[[#This Row],[Order Date]], "mmm")</f>
        <v>Nov</v>
      </c>
      <c r="G2242" s="5" t="s">
        <v>20</v>
      </c>
      <c r="H2242" s="5" t="s">
        <v>47</v>
      </c>
      <c r="I2242" s="5" t="s">
        <v>19</v>
      </c>
      <c r="J2242" s="5" t="s">
        <v>13</v>
      </c>
      <c r="K2242" s="5" t="s">
        <v>4</v>
      </c>
      <c r="L2242" s="5" t="s">
        <v>22</v>
      </c>
      <c r="M2242" s="6">
        <v>2</v>
      </c>
      <c r="N2242" s="7">
        <v>50.43</v>
      </c>
      <c r="O2242" s="8">
        <v>0</v>
      </c>
      <c r="P2242" s="7">
        <v>22.54</v>
      </c>
      <c r="Q2242" s="7">
        <f t="shared" ref="Q2242:Q2305" si="140">M2242*N2242*(1-O2242)</f>
        <v>100.86</v>
      </c>
      <c r="R2242" s="7">
        <f t="shared" ref="R2242:R2305" si="141">M2242*P2242</f>
        <v>45.08</v>
      </c>
      <c r="S2242" s="7">
        <f t="shared" ref="S2242:S2305" si="142">Q2242-R2242</f>
        <v>55.78</v>
      </c>
      <c r="T2242" s="9">
        <f t="shared" ref="T2242:T2305" si="143">IFERROR(S2242/Q2242,0)</f>
        <v>0.55304382312115807</v>
      </c>
      <c r="U2242" s="10">
        <f>YEAR(SalesDataTable[[#This Row],[Order Date]])</f>
        <v>2026</v>
      </c>
      <c r="V2242" s="9" t="str">
        <f>"Q"&amp;ROUNDUP(MONTH(SalesDataTable[[#This Row],[Order Date]])/3,0)</f>
        <v>Q4</v>
      </c>
      <c r="W2242" s="6">
        <f>MONTH(SalesDataTable[[#This Row],[Order Date]])</f>
        <v>11</v>
      </c>
      <c r="X2242" s="9" t="str">
        <f>TEXT(SalesDataTable[[#This Row],[Order Date]],"mmm")</f>
        <v>Nov</v>
      </c>
    </row>
    <row r="2243" spans="1:24" ht="15.5">
      <c r="A2243" s="3">
        <v>2850</v>
      </c>
      <c r="B2243" s="4">
        <v>46327</v>
      </c>
      <c r="C2243" s="12">
        <f>YEAR(SalesDataTable[[#This Row],[Order Date]])</f>
        <v>2026</v>
      </c>
      <c r="D2243" s="15" t="str">
        <f>"Q"&amp;ROUNDUP(MONTH(SalesDataTable[[#This Row],[Order Date]])/3,0)</f>
        <v>Q4</v>
      </c>
      <c r="E2243" s="12">
        <f>MONTH(SalesDataTable[[#This Row],[Order Date]])</f>
        <v>11</v>
      </c>
      <c r="F2243" s="12" t="str">
        <f>TEXT(SalesDataTable[[#This Row],[Order Date]], "mmm")</f>
        <v>Nov</v>
      </c>
      <c r="G2243" s="5" t="s">
        <v>11</v>
      </c>
      <c r="H2243" s="5" t="s">
        <v>12</v>
      </c>
      <c r="I2243" s="5" t="s">
        <v>8</v>
      </c>
      <c r="J2243" s="5" t="s">
        <v>3</v>
      </c>
      <c r="K2243" s="5" t="s">
        <v>34</v>
      </c>
      <c r="L2243" s="5" t="s">
        <v>45</v>
      </c>
      <c r="M2243" s="6">
        <v>3</v>
      </c>
      <c r="N2243" s="7">
        <v>50.05</v>
      </c>
      <c r="O2243" s="8">
        <v>0.15</v>
      </c>
      <c r="P2243" s="7">
        <v>22.36</v>
      </c>
      <c r="Q2243" s="7">
        <f t="shared" si="140"/>
        <v>127.62749999999998</v>
      </c>
      <c r="R2243" s="7">
        <f t="shared" si="141"/>
        <v>67.08</v>
      </c>
      <c r="S2243" s="7">
        <f t="shared" si="142"/>
        <v>60.547499999999985</v>
      </c>
      <c r="T2243" s="9">
        <f t="shared" si="143"/>
        <v>0.47440794499618022</v>
      </c>
      <c r="U2243" s="10">
        <f>YEAR(SalesDataTable[[#This Row],[Order Date]])</f>
        <v>2026</v>
      </c>
      <c r="V2243" s="9" t="str">
        <f>"Q"&amp;ROUNDUP(MONTH(SalesDataTable[[#This Row],[Order Date]])/3,0)</f>
        <v>Q4</v>
      </c>
      <c r="W2243" s="6">
        <f>MONTH(SalesDataTable[[#This Row],[Order Date]])</f>
        <v>11</v>
      </c>
      <c r="X2243" s="9" t="str">
        <f>TEXT(SalesDataTable[[#This Row],[Order Date]],"mmm")</f>
        <v>Nov</v>
      </c>
    </row>
    <row r="2244" spans="1:24" ht="15.5">
      <c r="A2244" s="3">
        <v>3477</v>
      </c>
      <c r="B2244" s="4">
        <v>46327</v>
      </c>
      <c r="C2244" s="12">
        <f>YEAR(SalesDataTable[[#This Row],[Order Date]])</f>
        <v>2026</v>
      </c>
      <c r="D2244" s="15" t="str">
        <f>"Q"&amp;ROUNDUP(MONTH(SalesDataTable[[#This Row],[Order Date]])/3,0)</f>
        <v>Q4</v>
      </c>
      <c r="E2244" s="12">
        <f>MONTH(SalesDataTable[[#This Row],[Order Date]])</f>
        <v>11</v>
      </c>
      <c r="F2244" s="12" t="str">
        <f>TEXT(SalesDataTable[[#This Row],[Order Date]], "mmm")</f>
        <v>Nov</v>
      </c>
      <c r="G2244" s="5" t="s">
        <v>20</v>
      </c>
      <c r="H2244" s="5" t="s">
        <v>47</v>
      </c>
      <c r="I2244" s="5" t="s">
        <v>2</v>
      </c>
      <c r="J2244" s="5" t="s">
        <v>3</v>
      </c>
      <c r="K2244" s="5" t="s">
        <v>23</v>
      </c>
      <c r="L2244" s="5" t="s">
        <v>29</v>
      </c>
      <c r="M2244" s="6">
        <v>1</v>
      </c>
      <c r="N2244" s="7">
        <v>197.14</v>
      </c>
      <c r="O2244" s="8">
        <v>0.05</v>
      </c>
      <c r="P2244" s="7">
        <v>102.87</v>
      </c>
      <c r="Q2244" s="7">
        <f t="shared" si="140"/>
        <v>187.28299999999999</v>
      </c>
      <c r="R2244" s="7">
        <f t="shared" si="141"/>
        <v>102.87</v>
      </c>
      <c r="S2244" s="7">
        <f t="shared" si="142"/>
        <v>84.412999999999982</v>
      </c>
      <c r="T2244" s="9">
        <f t="shared" si="143"/>
        <v>0.45072430492890431</v>
      </c>
      <c r="U2244" s="10">
        <f>YEAR(SalesDataTable[[#This Row],[Order Date]])</f>
        <v>2026</v>
      </c>
      <c r="V2244" s="9" t="str">
        <f>"Q"&amp;ROUNDUP(MONTH(SalesDataTable[[#This Row],[Order Date]])/3,0)</f>
        <v>Q4</v>
      </c>
      <c r="W2244" s="6">
        <f>MONTH(SalesDataTable[[#This Row],[Order Date]])</f>
        <v>11</v>
      </c>
      <c r="X2244" s="9" t="str">
        <f>TEXT(SalesDataTable[[#This Row],[Order Date]],"mmm")</f>
        <v>Nov</v>
      </c>
    </row>
    <row r="2245" spans="1:24" ht="15.5">
      <c r="A2245" s="3">
        <v>4673</v>
      </c>
      <c r="B2245" s="4">
        <v>46327</v>
      </c>
      <c r="C2245" s="12">
        <f>YEAR(SalesDataTable[[#This Row],[Order Date]])</f>
        <v>2026</v>
      </c>
      <c r="D2245" s="15" t="str">
        <f>"Q"&amp;ROUNDUP(MONTH(SalesDataTable[[#This Row],[Order Date]])/3,0)</f>
        <v>Q4</v>
      </c>
      <c r="E2245" s="12">
        <f>MONTH(SalesDataTable[[#This Row],[Order Date]])</f>
        <v>11</v>
      </c>
      <c r="F2245" s="12" t="str">
        <f>TEXT(SalesDataTable[[#This Row],[Order Date]], "mmm")</f>
        <v>Nov</v>
      </c>
      <c r="G2245" s="5" t="s">
        <v>0</v>
      </c>
      <c r="H2245" s="5" t="s">
        <v>1</v>
      </c>
      <c r="I2245" s="5" t="s">
        <v>8</v>
      </c>
      <c r="J2245" s="5" t="s">
        <v>16</v>
      </c>
      <c r="K2245" s="5" t="s">
        <v>9</v>
      </c>
      <c r="L2245" s="5" t="s">
        <v>46</v>
      </c>
      <c r="M2245" s="6">
        <v>5</v>
      </c>
      <c r="N2245" s="7">
        <v>72.13</v>
      </c>
      <c r="O2245" s="8">
        <v>0.1</v>
      </c>
      <c r="P2245" s="7">
        <v>31.41</v>
      </c>
      <c r="Q2245" s="7">
        <f t="shared" si="140"/>
        <v>324.58499999999998</v>
      </c>
      <c r="R2245" s="7">
        <f t="shared" si="141"/>
        <v>157.05000000000001</v>
      </c>
      <c r="S2245" s="7">
        <f t="shared" si="142"/>
        <v>167.53499999999997</v>
      </c>
      <c r="T2245" s="9">
        <f t="shared" si="143"/>
        <v>0.51615139331762094</v>
      </c>
      <c r="U2245" s="10">
        <f>YEAR(SalesDataTable[[#This Row],[Order Date]])</f>
        <v>2026</v>
      </c>
      <c r="V2245" s="9" t="str">
        <f>"Q"&amp;ROUNDUP(MONTH(SalesDataTable[[#This Row],[Order Date]])/3,0)</f>
        <v>Q4</v>
      </c>
      <c r="W2245" s="6">
        <f>MONTH(SalesDataTable[[#This Row],[Order Date]])</f>
        <v>11</v>
      </c>
      <c r="X2245" s="9" t="str">
        <f>TEXT(SalesDataTable[[#This Row],[Order Date]],"mmm")</f>
        <v>Nov</v>
      </c>
    </row>
    <row r="2246" spans="1:24" ht="15.5">
      <c r="A2246" s="3">
        <v>4679</v>
      </c>
      <c r="B2246" s="4">
        <v>46327</v>
      </c>
      <c r="C2246" s="12">
        <f>YEAR(SalesDataTable[[#This Row],[Order Date]])</f>
        <v>2026</v>
      </c>
      <c r="D2246" s="15" t="str">
        <f>"Q"&amp;ROUNDUP(MONTH(SalesDataTable[[#This Row],[Order Date]])/3,0)</f>
        <v>Q4</v>
      </c>
      <c r="E2246" s="12">
        <f>MONTH(SalesDataTable[[#This Row],[Order Date]])</f>
        <v>11</v>
      </c>
      <c r="F2246" s="12" t="str">
        <f>TEXT(SalesDataTable[[#This Row],[Order Date]], "mmm")</f>
        <v>Nov</v>
      </c>
      <c r="G2246" s="5" t="s">
        <v>6</v>
      </c>
      <c r="H2246" s="5" t="s">
        <v>43</v>
      </c>
      <c r="I2246" s="5" t="s">
        <v>8</v>
      </c>
      <c r="J2246" s="5" t="s">
        <v>3</v>
      </c>
      <c r="K2246" s="5" t="s">
        <v>23</v>
      </c>
      <c r="L2246" s="5" t="s">
        <v>24</v>
      </c>
      <c r="M2246" s="6">
        <v>8</v>
      </c>
      <c r="N2246" s="7">
        <v>341.51</v>
      </c>
      <c r="O2246" s="8">
        <v>0.1</v>
      </c>
      <c r="P2246" s="7">
        <v>200.1</v>
      </c>
      <c r="Q2246" s="7">
        <f t="shared" si="140"/>
        <v>2458.8719999999998</v>
      </c>
      <c r="R2246" s="7">
        <f t="shared" si="141"/>
        <v>1600.8</v>
      </c>
      <c r="S2246" s="7">
        <f t="shared" si="142"/>
        <v>858.07199999999989</v>
      </c>
      <c r="T2246" s="9">
        <f t="shared" si="143"/>
        <v>0.34896977150498276</v>
      </c>
      <c r="U2246" s="10">
        <f>YEAR(SalesDataTable[[#This Row],[Order Date]])</f>
        <v>2026</v>
      </c>
      <c r="V2246" s="9" t="str">
        <f>"Q"&amp;ROUNDUP(MONTH(SalesDataTable[[#This Row],[Order Date]])/3,0)</f>
        <v>Q4</v>
      </c>
      <c r="W2246" s="6">
        <f>MONTH(SalesDataTable[[#This Row],[Order Date]])</f>
        <v>11</v>
      </c>
      <c r="X2246" s="9" t="str">
        <f>TEXT(SalesDataTable[[#This Row],[Order Date]],"mmm")</f>
        <v>Nov</v>
      </c>
    </row>
    <row r="2247" spans="1:24" ht="15.5">
      <c r="A2247" s="3">
        <v>4809</v>
      </c>
      <c r="B2247" s="4">
        <v>46327</v>
      </c>
      <c r="C2247" s="12">
        <f>YEAR(SalesDataTable[[#This Row],[Order Date]])</f>
        <v>2026</v>
      </c>
      <c r="D2247" s="15" t="str">
        <f>"Q"&amp;ROUNDUP(MONTH(SalesDataTable[[#This Row],[Order Date]])/3,0)</f>
        <v>Q4</v>
      </c>
      <c r="E2247" s="12">
        <f>MONTH(SalesDataTable[[#This Row],[Order Date]])</f>
        <v>11</v>
      </c>
      <c r="F2247" s="12" t="str">
        <f>TEXT(SalesDataTable[[#This Row],[Order Date]], "mmm")</f>
        <v>Nov</v>
      </c>
      <c r="G2247" s="5" t="s">
        <v>6</v>
      </c>
      <c r="H2247" s="5" t="s">
        <v>41</v>
      </c>
      <c r="I2247" s="5" t="s">
        <v>2</v>
      </c>
      <c r="J2247" s="5" t="s">
        <v>13</v>
      </c>
      <c r="K2247" s="5" t="s">
        <v>14</v>
      </c>
      <c r="L2247" s="5" t="s">
        <v>15</v>
      </c>
      <c r="M2247" s="6">
        <v>1</v>
      </c>
      <c r="N2247" s="7">
        <v>36.47</v>
      </c>
      <c r="O2247" s="8">
        <v>0.05</v>
      </c>
      <c r="P2247" s="7">
        <v>13.88</v>
      </c>
      <c r="Q2247" s="7">
        <f t="shared" si="140"/>
        <v>34.646499999999996</v>
      </c>
      <c r="R2247" s="7">
        <f t="shared" si="141"/>
        <v>13.88</v>
      </c>
      <c r="S2247" s="7">
        <f t="shared" si="142"/>
        <v>20.766499999999994</v>
      </c>
      <c r="T2247" s="9">
        <f t="shared" si="143"/>
        <v>0.59938233299178834</v>
      </c>
      <c r="U2247" s="10">
        <f>YEAR(SalesDataTable[[#This Row],[Order Date]])</f>
        <v>2026</v>
      </c>
      <c r="V2247" s="9" t="str">
        <f>"Q"&amp;ROUNDUP(MONTH(SalesDataTable[[#This Row],[Order Date]])/3,0)</f>
        <v>Q4</v>
      </c>
      <c r="W2247" s="6">
        <f>MONTH(SalesDataTable[[#This Row],[Order Date]])</f>
        <v>11</v>
      </c>
      <c r="X2247" s="9" t="str">
        <f>TEXT(SalesDataTable[[#This Row],[Order Date]],"mmm")</f>
        <v>Nov</v>
      </c>
    </row>
    <row r="2248" spans="1:24" ht="15.5">
      <c r="A2248" s="3">
        <v>4849</v>
      </c>
      <c r="B2248" s="4">
        <v>46327</v>
      </c>
      <c r="C2248" s="12">
        <f>YEAR(SalesDataTable[[#This Row],[Order Date]])</f>
        <v>2026</v>
      </c>
      <c r="D2248" s="15" t="str">
        <f>"Q"&amp;ROUNDUP(MONTH(SalesDataTable[[#This Row],[Order Date]])/3,0)</f>
        <v>Q4</v>
      </c>
      <c r="E2248" s="12">
        <f>MONTH(SalesDataTable[[#This Row],[Order Date]])</f>
        <v>11</v>
      </c>
      <c r="F2248" s="12" t="str">
        <f>TEXT(SalesDataTable[[#This Row],[Order Date]], "mmm")</f>
        <v>Nov</v>
      </c>
      <c r="G2248" s="5" t="s">
        <v>0</v>
      </c>
      <c r="H2248" s="5" t="s">
        <v>1</v>
      </c>
      <c r="I2248" s="5" t="s">
        <v>2</v>
      </c>
      <c r="J2248" s="5" t="s">
        <v>13</v>
      </c>
      <c r="K2248" s="5" t="s">
        <v>14</v>
      </c>
      <c r="L2248" s="5" t="s">
        <v>15</v>
      </c>
      <c r="M2248" s="6">
        <v>4</v>
      </c>
      <c r="N2248" s="7">
        <v>35.69</v>
      </c>
      <c r="O2248" s="8">
        <v>0.15</v>
      </c>
      <c r="P2248" s="7">
        <v>13.52</v>
      </c>
      <c r="Q2248" s="7">
        <f t="shared" si="140"/>
        <v>121.34599999999999</v>
      </c>
      <c r="R2248" s="7">
        <f t="shared" si="141"/>
        <v>54.08</v>
      </c>
      <c r="S2248" s="7">
        <f t="shared" si="142"/>
        <v>67.265999999999991</v>
      </c>
      <c r="T2248" s="9">
        <f t="shared" si="143"/>
        <v>0.55433224004087478</v>
      </c>
      <c r="U2248" s="10">
        <f>YEAR(SalesDataTable[[#This Row],[Order Date]])</f>
        <v>2026</v>
      </c>
      <c r="V2248" s="9" t="str">
        <f>"Q"&amp;ROUNDUP(MONTH(SalesDataTable[[#This Row],[Order Date]])/3,0)</f>
        <v>Q4</v>
      </c>
      <c r="W2248" s="6">
        <f>MONTH(SalesDataTable[[#This Row],[Order Date]])</f>
        <v>11</v>
      </c>
      <c r="X2248" s="9" t="str">
        <f>TEXT(SalesDataTable[[#This Row],[Order Date]],"mmm")</f>
        <v>Nov</v>
      </c>
    </row>
    <row r="2249" spans="1:24" ht="15.5">
      <c r="A2249" s="3">
        <v>436</v>
      </c>
      <c r="B2249" s="4">
        <v>46328</v>
      </c>
      <c r="C2249" s="12">
        <f>YEAR(SalesDataTable[[#This Row],[Order Date]])</f>
        <v>2026</v>
      </c>
      <c r="D2249" s="15" t="str">
        <f>"Q"&amp;ROUNDUP(MONTH(SalesDataTable[[#This Row],[Order Date]])/3,0)</f>
        <v>Q4</v>
      </c>
      <c r="E2249" s="12">
        <f>MONTH(SalesDataTable[[#This Row],[Order Date]])</f>
        <v>11</v>
      </c>
      <c r="F2249" s="12" t="str">
        <f>TEXT(SalesDataTable[[#This Row],[Order Date]], "mmm")</f>
        <v>Nov</v>
      </c>
      <c r="G2249" s="5" t="s">
        <v>11</v>
      </c>
      <c r="H2249" s="5" t="s">
        <v>39</v>
      </c>
      <c r="I2249" s="5" t="s">
        <v>2</v>
      </c>
      <c r="J2249" s="5" t="s">
        <v>13</v>
      </c>
      <c r="K2249" s="5" t="s">
        <v>14</v>
      </c>
      <c r="L2249" s="5" t="s">
        <v>15</v>
      </c>
      <c r="M2249" s="6">
        <v>2</v>
      </c>
      <c r="N2249" s="7">
        <v>35.340000000000003</v>
      </c>
      <c r="O2249" s="8">
        <v>0.1</v>
      </c>
      <c r="P2249" s="7">
        <v>13.82</v>
      </c>
      <c r="Q2249" s="7">
        <f t="shared" si="140"/>
        <v>63.612000000000009</v>
      </c>
      <c r="R2249" s="7">
        <f t="shared" si="141"/>
        <v>27.64</v>
      </c>
      <c r="S2249" s="7">
        <f t="shared" si="142"/>
        <v>35.972000000000008</v>
      </c>
      <c r="T2249" s="9">
        <f t="shared" si="143"/>
        <v>0.56549078790165386</v>
      </c>
      <c r="U2249" s="10">
        <f>YEAR(SalesDataTable[[#This Row],[Order Date]])</f>
        <v>2026</v>
      </c>
      <c r="V2249" s="9" t="str">
        <f>"Q"&amp;ROUNDUP(MONTH(SalesDataTable[[#This Row],[Order Date]])/3,0)</f>
        <v>Q4</v>
      </c>
      <c r="W2249" s="6">
        <f>MONTH(SalesDataTable[[#This Row],[Order Date]])</f>
        <v>11</v>
      </c>
      <c r="X2249" s="9" t="str">
        <f>TEXT(SalesDataTable[[#This Row],[Order Date]],"mmm")</f>
        <v>Nov</v>
      </c>
    </row>
    <row r="2250" spans="1:24" ht="15.5">
      <c r="A2250" s="3">
        <v>879</v>
      </c>
      <c r="B2250" s="4">
        <v>46328</v>
      </c>
      <c r="C2250" s="12">
        <f>YEAR(SalesDataTable[[#This Row],[Order Date]])</f>
        <v>2026</v>
      </c>
      <c r="D2250" s="15" t="str">
        <f>"Q"&amp;ROUNDUP(MONTH(SalesDataTable[[#This Row],[Order Date]])/3,0)</f>
        <v>Q4</v>
      </c>
      <c r="E2250" s="12">
        <f>MONTH(SalesDataTable[[#This Row],[Order Date]])</f>
        <v>11</v>
      </c>
      <c r="F2250" s="12" t="str">
        <f>TEXT(SalesDataTable[[#This Row],[Order Date]], "mmm")</f>
        <v>Nov</v>
      </c>
      <c r="G2250" s="5" t="s">
        <v>11</v>
      </c>
      <c r="H2250" s="5" t="s">
        <v>39</v>
      </c>
      <c r="I2250" s="5" t="s">
        <v>2</v>
      </c>
      <c r="J2250" s="5" t="s">
        <v>13</v>
      </c>
      <c r="K2250" s="5" t="s">
        <v>14</v>
      </c>
      <c r="L2250" s="5" t="s">
        <v>32</v>
      </c>
      <c r="M2250" s="6">
        <v>4</v>
      </c>
      <c r="N2250" s="7">
        <v>46.8</v>
      </c>
      <c r="O2250" s="8">
        <v>0.05</v>
      </c>
      <c r="P2250" s="7">
        <v>18.52</v>
      </c>
      <c r="Q2250" s="7">
        <f t="shared" si="140"/>
        <v>177.83999999999997</v>
      </c>
      <c r="R2250" s="7">
        <f t="shared" si="141"/>
        <v>74.08</v>
      </c>
      <c r="S2250" s="7">
        <f t="shared" si="142"/>
        <v>103.75999999999998</v>
      </c>
      <c r="T2250" s="9">
        <f t="shared" si="143"/>
        <v>0.58344579397210972</v>
      </c>
      <c r="U2250" s="10">
        <f>YEAR(SalesDataTable[[#This Row],[Order Date]])</f>
        <v>2026</v>
      </c>
      <c r="V2250" s="9" t="str">
        <f>"Q"&amp;ROUNDUP(MONTH(SalesDataTable[[#This Row],[Order Date]])/3,0)</f>
        <v>Q4</v>
      </c>
      <c r="W2250" s="6">
        <f>MONTH(SalesDataTable[[#This Row],[Order Date]])</f>
        <v>11</v>
      </c>
      <c r="X2250" s="9" t="str">
        <f>TEXT(SalesDataTable[[#This Row],[Order Date]],"mmm")</f>
        <v>Nov</v>
      </c>
    </row>
    <row r="2251" spans="1:24" ht="15.5">
      <c r="A2251" s="3">
        <v>955</v>
      </c>
      <c r="B2251" s="4">
        <v>46328</v>
      </c>
      <c r="C2251" s="12">
        <f>YEAR(SalesDataTable[[#This Row],[Order Date]])</f>
        <v>2026</v>
      </c>
      <c r="D2251" s="15" t="str">
        <f>"Q"&amp;ROUNDUP(MONTH(SalesDataTable[[#This Row],[Order Date]])/3,0)</f>
        <v>Q4</v>
      </c>
      <c r="E2251" s="12">
        <f>MONTH(SalesDataTable[[#This Row],[Order Date]])</f>
        <v>11</v>
      </c>
      <c r="F2251" s="12" t="str">
        <f>TEXT(SalesDataTable[[#This Row],[Order Date]], "mmm")</f>
        <v>Nov</v>
      </c>
      <c r="G2251" s="5" t="s">
        <v>20</v>
      </c>
      <c r="H2251" s="5" t="s">
        <v>47</v>
      </c>
      <c r="I2251" s="5" t="s">
        <v>19</v>
      </c>
      <c r="J2251" s="5" t="s">
        <v>13</v>
      </c>
      <c r="K2251" s="5" t="s">
        <v>23</v>
      </c>
      <c r="L2251" s="5" t="s">
        <v>29</v>
      </c>
      <c r="M2251" s="6">
        <v>1</v>
      </c>
      <c r="N2251" s="7">
        <v>198.34</v>
      </c>
      <c r="O2251" s="8">
        <v>0.05</v>
      </c>
      <c r="P2251" s="7">
        <v>103.2</v>
      </c>
      <c r="Q2251" s="7">
        <f t="shared" si="140"/>
        <v>188.423</v>
      </c>
      <c r="R2251" s="7">
        <f t="shared" si="141"/>
        <v>103.2</v>
      </c>
      <c r="S2251" s="7">
        <f t="shared" si="142"/>
        <v>85.222999999999999</v>
      </c>
      <c r="T2251" s="9">
        <f t="shared" si="143"/>
        <v>0.45229616341954004</v>
      </c>
      <c r="U2251" s="10">
        <f>YEAR(SalesDataTable[[#This Row],[Order Date]])</f>
        <v>2026</v>
      </c>
      <c r="V2251" s="9" t="str">
        <f>"Q"&amp;ROUNDUP(MONTH(SalesDataTable[[#This Row],[Order Date]])/3,0)</f>
        <v>Q4</v>
      </c>
      <c r="W2251" s="6">
        <f>MONTH(SalesDataTable[[#This Row],[Order Date]])</f>
        <v>11</v>
      </c>
      <c r="X2251" s="9" t="str">
        <f>TEXT(SalesDataTable[[#This Row],[Order Date]],"mmm")</f>
        <v>Nov</v>
      </c>
    </row>
    <row r="2252" spans="1:24" ht="15.5">
      <c r="A2252" s="3">
        <v>1068</v>
      </c>
      <c r="B2252" s="4">
        <v>46328</v>
      </c>
      <c r="C2252" s="12">
        <f>YEAR(SalesDataTable[[#This Row],[Order Date]])</f>
        <v>2026</v>
      </c>
      <c r="D2252" s="15" t="str">
        <f>"Q"&amp;ROUNDUP(MONTH(SalesDataTable[[#This Row],[Order Date]])/3,0)</f>
        <v>Q4</v>
      </c>
      <c r="E2252" s="12">
        <f>MONTH(SalesDataTable[[#This Row],[Order Date]])</f>
        <v>11</v>
      </c>
      <c r="F2252" s="12" t="str">
        <f>TEXT(SalesDataTable[[#This Row],[Order Date]], "mmm")</f>
        <v>Nov</v>
      </c>
      <c r="G2252" s="5" t="s">
        <v>6</v>
      </c>
      <c r="H2252" s="5" t="s">
        <v>27</v>
      </c>
      <c r="I2252" s="5" t="s">
        <v>2</v>
      </c>
      <c r="J2252" s="5" t="s">
        <v>3</v>
      </c>
      <c r="K2252" s="5" t="s">
        <v>34</v>
      </c>
      <c r="L2252" s="5" t="s">
        <v>38</v>
      </c>
      <c r="M2252" s="6">
        <v>5</v>
      </c>
      <c r="N2252" s="7">
        <v>122.26</v>
      </c>
      <c r="O2252" s="8">
        <v>0.1</v>
      </c>
      <c r="P2252" s="7">
        <v>68.3</v>
      </c>
      <c r="Q2252" s="7">
        <f t="shared" si="140"/>
        <v>550.17000000000007</v>
      </c>
      <c r="R2252" s="7">
        <f t="shared" si="141"/>
        <v>341.5</v>
      </c>
      <c r="S2252" s="7">
        <f t="shared" si="142"/>
        <v>208.67000000000007</v>
      </c>
      <c r="T2252" s="9">
        <f t="shared" si="143"/>
        <v>0.37928276714470083</v>
      </c>
      <c r="U2252" s="10">
        <f>YEAR(SalesDataTable[[#This Row],[Order Date]])</f>
        <v>2026</v>
      </c>
      <c r="V2252" s="9" t="str">
        <f>"Q"&amp;ROUNDUP(MONTH(SalesDataTable[[#This Row],[Order Date]])/3,0)</f>
        <v>Q4</v>
      </c>
      <c r="W2252" s="6">
        <f>MONTH(SalesDataTable[[#This Row],[Order Date]])</f>
        <v>11</v>
      </c>
      <c r="X2252" s="9" t="str">
        <f>TEXT(SalesDataTable[[#This Row],[Order Date]],"mmm")</f>
        <v>Nov</v>
      </c>
    </row>
    <row r="2253" spans="1:24" ht="15.5">
      <c r="A2253" s="3">
        <v>1733</v>
      </c>
      <c r="B2253" s="4">
        <v>46328</v>
      </c>
      <c r="C2253" s="12">
        <f>YEAR(SalesDataTable[[#This Row],[Order Date]])</f>
        <v>2026</v>
      </c>
      <c r="D2253" s="15" t="str">
        <f>"Q"&amp;ROUNDUP(MONTH(SalesDataTable[[#This Row],[Order Date]])/3,0)</f>
        <v>Q4</v>
      </c>
      <c r="E2253" s="12">
        <f>MONTH(SalesDataTable[[#This Row],[Order Date]])</f>
        <v>11</v>
      </c>
      <c r="F2253" s="12" t="str">
        <f>TEXT(SalesDataTable[[#This Row],[Order Date]], "mmm")</f>
        <v>Nov</v>
      </c>
      <c r="G2253" s="5" t="s">
        <v>0</v>
      </c>
      <c r="H2253" s="5" t="s">
        <v>36</v>
      </c>
      <c r="I2253" s="5" t="s">
        <v>8</v>
      </c>
      <c r="J2253" s="5" t="s">
        <v>3</v>
      </c>
      <c r="K2253" s="5" t="s">
        <v>9</v>
      </c>
      <c r="L2253" s="5" t="s">
        <v>46</v>
      </c>
      <c r="M2253" s="6">
        <v>3</v>
      </c>
      <c r="N2253" s="7">
        <v>71.12</v>
      </c>
      <c r="O2253" s="8">
        <v>0.15</v>
      </c>
      <c r="P2253" s="7">
        <v>33.090000000000003</v>
      </c>
      <c r="Q2253" s="7">
        <f t="shared" si="140"/>
        <v>181.35599999999999</v>
      </c>
      <c r="R2253" s="7">
        <f t="shared" si="141"/>
        <v>99.27000000000001</v>
      </c>
      <c r="S2253" s="7">
        <f t="shared" si="142"/>
        <v>82.085999999999984</v>
      </c>
      <c r="T2253" s="9">
        <f t="shared" si="143"/>
        <v>0.45262356911268437</v>
      </c>
      <c r="U2253" s="10">
        <f>YEAR(SalesDataTable[[#This Row],[Order Date]])</f>
        <v>2026</v>
      </c>
      <c r="V2253" s="9" t="str">
        <f>"Q"&amp;ROUNDUP(MONTH(SalesDataTable[[#This Row],[Order Date]])/3,0)</f>
        <v>Q4</v>
      </c>
      <c r="W2253" s="6">
        <f>MONTH(SalesDataTable[[#This Row],[Order Date]])</f>
        <v>11</v>
      </c>
      <c r="X2253" s="9" t="str">
        <f>TEXT(SalesDataTable[[#This Row],[Order Date]],"mmm")</f>
        <v>Nov</v>
      </c>
    </row>
    <row r="2254" spans="1:24" ht="15.5">
      <c r="A2254" s="3">
        <v>3270</v>
      </c>
      <c r="B2254" s="4">
        <v>46328</v>
      </c>
      <c r="C2254" s="12">
        <f>YEAR(SalesDataTable[[#This Row],[Order Date]])</f>
        <v>2026</v>
      </c>
      <c r="D2254" s="15" t="str">
        <f>"Q"&amp;ROUNDUP(MONTH(SalesDataTable[[#This Row],[Order Date]])/3,0)</f>
        <v>Q4</v>
      </c>
      <c r="E2254" s="12">
        <f>MONTH(SalesDataTable[[#This Row],[Order Date]])</f>
        <v>11</v>
      </c>
      <c r="F2254" s="12" t="str">
        <f>TEXT(SalesDataTable[[#This Row],[Order Date]], "mmm")</f>
        <v>Nov</v>
      </c>
      <c r="G2254" s="5" t="s">
        <v>6</v>
      </c>
      <c r="H2254" s="5" t="s">
        <v>43</v>
      </c>
      <c r="I2254" s="5" t="s">
        <v>19</v>
      </c>
      <c r="J2254" s="5" t="s">
        <v>3</v>
      </c>
      <c r="K2254" s="5" t="s">
        <v>4</v>
      </c>
      <c r="L2254" s="5" t="s">
        <v>5</v>
      </c>
      <c r="M2254" s="6">
        <v>2</v>
      </c>
      <c r="N2254" s="7">
        <v>81.900000000000006</v>
      </c>
      <c r="O2254" s="8">
        <v>0.15</v>
      </c>
      <c r="P2254" s="7">
        <v>41.91</v>
      </c>
      <c r="Q2254" s="7">
        <f t="shared" si="140"/>
        <v>139.23000000000002</v>
      </c>
      <c r="R2254" s="7">
        <f t="shared" si="141"/>
        <v>83.82</v>
      </c>
      <c r="S2254" s="7">
        <f t="shared" si="142"/>
        <v>55.410000000000025</v>
      </c>
      <c r="T2254" s="9">
        <f t="shared" si="143"/>
        <v>0.39797457444516282</v>
      </c>
      <c r="U2254" s="10">
        <f>YEAR(SalesDataTable[[#This Row],[Order Date]])</f>
        <v>2026</v>
      </c>
      <c r="V2254" s="9" t="str">
        <f>"Q"&amp;ROUNDUP(MONTH(SalesDataTable[[#This Row],[Order Date]])/3,0)</f>
        <v>Q4</v>
      </c>
      <c r="W2254" s="6">
        <f>MONTH(SalesDataTable[[#This Row],[Order Date]])</f>
        <v>11</v>
      </c>
      <c r="X2254" s="9" t="str">
        <f>TEXT(SalesDataTable[[#This Row],[Order Date]],"mmm")</f>
        <v>Nov</v>
      </c>
    </row>
    <row r="2255" spans="1:24" ht="15.5">
      <c r="A2255" s="3">
        <v>3484</v>
      </c>
      <c r="B2255" s="4">
        <v>46328</v>
      </c>
      <c r="C2255" s="12">
        <f>YEAR(SalesDataTable[[#This Row],[Order Date]])</f>
        <v>2026</v>
      </c>
      <c r="D2255" s="15" t="str">
        <f>"Q"&amp;ROUNDUP(MONTH(SalesDataTable[[#This Row],[Order Date]])/3,0)</f>
        <v>Q4</v>
      </c>
      <c r="E2255" s="12">
        <f>MONTH(SalesDataTable[[#This Row],[Order Date]])</f>
        <v>11</v>
      </c>
      <c r="F2255" s="12" t="str">
        <f>TEXT(SalesDataTable[[#This Row],[Order Date]], "mmm")</f>
        <v>Nov</v>
      </c>
      <c r="G2255" s="5" t="s">
        <v>11</v>
      </c>
      <c r="H2255" s="5" t="s">
        <v>12</v>
      </c>
      <c r="I2255" s="5" t="s">
        <v>28</v>
      </c>
      <c r="J2255" s="5" t="s">
        <v>3</v>
      </c>
      <c r="K2255" s="5" t="s">
        <v>14</v>
      </c>
      <c r="L2255" s="5" t="s">
        <v>48</v>
      </c>
      <c r="M2255" s="6">
        <v>4</v>
      </c>
      <c r="N2255" s="7">
        <v>165.12</v>
      </c>
      <c r="O2255" s="8">
        <v>0.05</v>
      </c>
      <c r="P2255" s="7">
        <v>89.65</v>
      </c>
      <c r="Q2255" s="7">
        <f t="shared" si="140"/>
        <v>627.45600000000002</v>
      </c>
      <c r="R2255" s="7">
        <f t="shared" si="141"/>
        <v>358.6</v>
      </c>
      <c r="S2255" s="7">
        <f t="shared" si="142"/>
        <v>268.85599999999999</v>
      </c>
      <c r="T2255" s="9">
        <f t="shared" si="143"/>
        <v>0.42848582211342306</v>
      </c>
      <c r="U2255" s="10">
        <f>YEAR(SalesDataTable[[#This Row],[Order Date]])</f>
        <v>2026</v>
      </c>
      <c r="V2255" s="9" t="str">
        <f>"Q"&amp;ROUNDUP(MONTH(SalesDataTable[[#This Row],[Order Date]])/3,0)</f>
        <v>Q4</v>
      </c>
      <c r="W2255" s="6">
        <f>MONTH(SalesDataTable[[#This Row],[Order Date]])</f>
        <v>11</v>
      </c>
      <c r="X2255" s="9" t="str">
        <f>TEXT(SalesDataTable[[#This Row],[Order Date]],"mmm")</f>
        <v>Nov</v>
      </c>
    </row>
    <row r="2256" spans="1:24" ht="15.5">
      <c r="A2256" s="3">
        <v>3608</v>
      </c>
      <c r="B2256" s="4">
        <v>46328</v>
      </c>
      <c r="C2256" s="12">
        <f>YEAR(SalesDataTable[[#This Row],[Order Date]])</f>
        <v>2026</v>
      </c>
      <c r="D2256" s="15" t="str">
        <f>"Q"&amp;ROUNDUP(MONTH(SalesDataTable[[#This Row],[Order Date]])/3,0)</f>
        <v>Q4</v>
      </c>
      <c r="E2256" s="12">
        <f>MONTH(SalesDataTable[[#This Row],[Order Date]])</f>
        <v>11</v>
      </c>
      <c r="F2256" s="12" t="str">
        <f>TEXT(SalesDataTable[[#This Row],[Order Date]], "mmm")</f>
        <v>Nov</v>
      </c>
      <c r="G2256" s="5" t="s">
        <v>20</v>
      </c>
      <c r="H2256" s="5" t="s">
        <v>33</v>
      </c>
      <c r="I2256" s="5" t="s">
        <v>19</v>
      </c>
      <c r="J2256" s="5" t="s">
        <v>13</v>
      </c>
      <c r="K2256" s="5" t="s">
        <v>9</v>
      </c>
      <c r="L2256" s="5" t="s">
        <v>10</v>
      </c>
      <c r="M2256" s="6">
        <v>1</v>
      </c>
      <c r="N2256" s="7">
        <v>91.35</v>
      </c>
      <c r="O2256" s="8">
        <v>0</v>
      </c>
      <c r="P2256" s="7">
        <v>45.5</v>
      </c>
      <c r="Q2256" s="7">
        <f t="shared" si="140"/>
        <v>91.35</v>
      </c>
      <c r="R2256" s="7">
        <f t="shared" si="141"/>
        <v>45.5</v>
      </c>
      <c r="S2256" s="7">
        <f t="shared" si="142"/>
        <v>45.849999999999994</v>
      </c>
      <c r="T2256" s="9">
        <f t="shared" si="143"/>
        <v>0.50191570881226055</v>
      </c>
      <c r="U2256" s="10">
        <f>YEAR(SalesDataTable[[#This Row],[Order Date]])</f>
        <v>2026</v>
      </c>
      <c r="V2256" s="9" t="str">
        <f>"Q"&amp;ROUNDUP(MONTH(SalesDataTable[[#This Row],[Order Date]])/3,0)</f>
        <v>Q4</v>
      </c>
      <c r="W2256" s="6">
        <f>MONTH(SalesDataTable[[#This Row],[Order Date]])</f>
        <v>11</v>
      </c>
      <c r="X2256" s="9" t="str">
        <f>TEXT(SalesDataTable[[#This Row],[Order Date]],"mmm")</f>
        <v>Nov</v>
      </c>
    </row>
    <row r="2257" spans="1:24" ht="15.5">
      <c r="A2257" s="3">
        <v>4036</v>
      </c>
      <c r="B2257" s="4">
        <v>46328</v>
      </c>
      <c r="C2257" s="12">
        <f>YEAR(SalesDataTable[[#This Row],[Order Date]])</f>
        <v>2026</v>
      </c>
      <c r="D2257" s="15" t="str">
        <f>"Q"&amp;ROUNDUP(MONTH(SalesDataTable[[#This Row],[Order Date]])/3,0)</f>
        <v>Q4</v>
      </c>
      <c r="E2257" s="12">
        <f>MONTH(SalesDataTable[[#This Row],[Order Date]])</f>
        <v>11</v>
      </c>
      <c r="F2257" s="12" t="str">
        <f>TEXT(SalesDataTable[[#This Row],[Order Date]], "mmm")</f>
        <v>Nov</v>
      </c>
      <c r="G2257" s="5" t="s">
        <v>11</v>
      </c>
      <c r="H2257" s="5" t="s">
        <v>18</v>
      </c>
      <c r="I2257" s="5" t="s">
        <v>2</v>
      </c>
      <c r="J2257" s="5" t="s">
        <v>16</v>
      </c>
      <c r="K2257" s="5" t="s">
        <v>34</v>
      </c>
      <c r="L2257" s="5" t="s">
        <v>42</v>
      </c>
      <c r="M2257" s="6">
        <v>1</v>
      </c>
      <c r="N2257" s="7">
        <v>36.96</v>
      </c>
      <c r="O2257" s="8">
        <v>0.1</v>
      </c>
      <c r="P2257" s="7">
        <v>14.18</v>
      </c>
      <c r="Q2257" s="7">
        <f t="shared" si="140"/>
        <v>33.264000000000003</v>
      </c>
      <c r="R2257" s="7">
        <f t="shared" si="141"/>
        <v>14.18</v>
      </c>
      <c r="S2257" s="7">
        <f t="shared" si="142"/>
        <v>19.084000000000003</v>
      </c>
      <c r="T2257" s="9">
        <f t="shared" si="143"/>
        <v>0.57371332371332373</v>
      </c>
      <c r="U2257" s="10">
        <f>YEAR(SalesDataTable[[#This Row],[Order Date]])</f>
        <v>2026</v>
      </c>
      <c r="V2257" s="9" t="str">
        <f>"Q"&amp;ROUNDUP(MONTH(SalesDataTable[[#This Row],[Order Date]])/3,0)</f>
        <v>Q4</v>
      </c>
      <c r="W2257" s="6">
        <f>MONTH(SalesDataTable[[#This Row],[Order Date]])</f>
        <v>11</v>
      </c>
      <c r="X2257" s="9" t="str">
        <f>TEXT(SalesDataTable[[#This Row],[Order Date]],"mmm")</f>
        <v>Nov</v>
      </c>
    </row>
    <row r="2258" spans="1:24" ht="15.5">
      <c r="A2258" s="3">
        <v>408</v>
      </c>
      <c r="B2258" s="4">
        <v>46329</v>
      </c>
      <c r="C2258" s="12">
        <f>YEAR(SalesDataTable[[#This Row],[Order Date]])</f>
        <v>2026</v>
      </c>
      <c r="D2258" s="15" t="str">
        <f>"Q"&amp;ROUNDUP(MONTH(SalesDataTable[[#This Row],[Order Date]])/3,0)</f>
        <v>Q4</v>
      </c>
      <c r="E2258" s="12">
        <f>MONTH(SalesDataTable[[#This Row],[Order Date]])</f>
        <v>11</v>
      </c>
      <c r="F2258" s="12" t="str">
        <f>TEXT(SalesDataTable[[#This Row],[Order Date]], "mmm")</f>
        <v>Nov</v>
      </c>
      <c r="G2258" s="5" t="s">
        <v>20</v>
      </c>
      <c r="H2258" s="5" t="s">
        <v>47</v>
      </c>
      <c r="I2258" s="5" t="s">
        <v>2</v>
      </c>
      <c r="J2258" s="5" t="s">
        <v>3</v>
      </c>
      <c r="K2258" s="5" t="s">
        <v>4</v>
      </c>
      <c r="L2258" s="5" t="s">
        <v>22</v>
      </c>
      <c r="M2258" s="6">
        <v>1</v>
      </c>
      <c r="N2258" s="7">
        <v>49.61</v>
      </c>
      <c r="O2258" s="8">
        <v>0</v>
      </c>
      <c r="P2258" s="7">
        <v>22.8</v>
      </c>
      <c r="Q2258" s="7">
        <f t="shared" si="140"/>
        <v>49.61</v>
      </c>
      <c r="R2258" s="7">
        <f t="shared" si="141"/>
        <v>22.8</v>
      </c>
      <c r="S2258" s="7">
        <f t="shared" si="142"/>
        <v>26.81</v>
      </c>
      <c r="T2258" s="9">
        <f t="shared" si="143"/>
        <v>0.54041523886313236</v>
      </c>
      <c r="U2258" s="10">
        <f>YEAR(SalesDataTable[[#This Row],[Order Date]])</f>
        <v>2026</v>
      </c>
      <c r="V2258" s="9" t="str">
        <f>"Q"&amp;ROUNDUP(MONTH(SalesDataTable[[#This Row],[Order Date]])/3,0)</f>
        <v>Q4</v>
      </c>
      <c r="W2258" s="6">
        <f>MONTH(SalesDataTable[[#This Row],[Order Date]])</f>
        <v>11</v>
      </c>
      <c r="X2258" s="9" t="str">
        <f>TEXT(SalesDataTable[[#This Row],[Order Date]],"mmm")</f>
        <v>Nov</v>
      </c>
    </row>
    <row r="2259" spans="1:24" ht="15.5">
      <c r="A2259" s="3">
        <v>939</v>
      </c>
      <c r="B2259" s="4">
        <v>46329</v>
      </c>
      <c r="C2259" s="12">
        <f>YEAR(SalesDataTable[[#This Row],[Order Date]])</f>
        <v>2026</v>
      </c>
      <c r="D2259" s="15" t="str">
        <f>"Q"&amp;ROUNDUP(MONTH(SalesDataTable[[#This Row],[Order Date]])/3,0)</f>
        <v>Q4</v>
      </c>
      <c r="E2259" s="12">
        <f>MONTH(SalesDataTable[[#This Row],[Order Date]])</f>
        <v>11</v>
      </c>
      <c r="F2259" s="12" t="str">
        <f>TEXT(SalesDataTable[[#This Row],[Order Date]], "mmm")</f>
        <v>Nov</v>
      </c>
      <c r="G2259" s="5" t="s">
        <v>6</v>
      </c>
      <c r="H2259" s="5" t="s">
        <v>41</v>
      </c>
      <c r="I2259" s="5" t="s">
        <v>19</v>
      </c>
      <c r="J2259" s="5" t="s">
        <v>3</v>
      </c>
      <c r="K2259" s="5" t="s">
        <v>4</v>
      </c>
      <c r="L2259" s="5" t="s">
        <v>22</v>
      </c>
      <c r="M2259" s="6">
        <v>1</v>
      </c>
      <c r="N2259" s="7">
        <v>49.76</v>
      </c>
      <c r="O2259" s="8">
        <v>0.1</v>
      </c>
      <c r="P2259" s="7">
        <v>21.94</v>
      </c>
      <c r="Q2259" s="7">
        <f t="shared" si="140"/>
        <v>44.783999999999999</v>
      </c>
      <c r="R2259" s="7">
        <f t="shared" si="141"/>
        <v>21.94</v>
      </c>
      <c r="S2259" s="7">
        <f t="shared" si="142"/>
        <v>22.843999999999998</v>
      </c>
      <c r="T2259" s="9">
        <f t="shared" si="143"/>
        <v>0.51009289031797067</v>
      </c>
      <c r="U2259" s="10">
        <f>YEAR(SalesDataTable[[#This Row],[Order Date]])</f>
        <v>2026</v>
      </c>
      <c r="V2259" s="9" t="str">
        <f>"Q"&amp;ROUNDUP(MONTH(SalesDataTable[[#This Row],[Order Date]])/3,0)</f>
        <v>Q4</v>
      </c>
      <c r="W2259" s="6">
        <f>MONTH(SalesDataTable[[#This Row],[Order Date]])</f>
        <v>11</v>
      </c>
      <c r="X2259" s="9" t="str">
        <f>TEXT(SalesDataTable[[#This Row],[Order Date]],"mmm")</f>
        <v>Nov</v>
      </c>
    </row>
    <row r="2260" spans="1:24" ht="15.5">
      <c r="A2260" s="3">
        <v>1022</v>
      </c>
      <c r="B2260" s="4">
        <v>46329</v>
      </c>
      <c r="C2260" s="12">
        <f>YEAR(SalesDataTable[[#This Row],[Order Date]])</f>
        <v>2026</v>
      </c>
      <c r="D2260" s="15" t="str">
        <f>"Q"&amp;ROUNDUP(MONTH(SalesDataTable[[#This Row],[Order Date]])/3,0)</f>
        <v>Q4</v>
      </c>
      <c r="E2260" s="12">
        <f>MONTH(SalesDataTable[[#This Row],[Order Date]])</f>
        <v>11</v>
      </c>
      <c r="F2260" s="12" t="str">
        <f>TEXT(SalesDataTable[[#This Row],[Order Date]], "mmm")</f>
        <v>Nov</v>
      </c>
      <c r="G2260" s="5" t="s">
        <v>20</v>
      </c>
      <c r="H2260" s="5" t="s">
        <v>31</v>
      </c>
      <c r="I2260" s="5" t="s">
        <v>2</v>
      </c>
      <c r="J2260" s="5" t="s">
        <v>3</v>
      </c>
      <c r="K2260" s="5" t="s">
        <v>4</v>
      </c>
      <c r="L2260" s="5" t="s">
        <v>26</v>
      </c>
      <c r="M2260" s="6">
        <v>1</v>
      </c>
      <c r="N2260" s="7">
        <v>39.97</v>
      </c>
      <c r="O2260" s="8">
        <v>0.1</v>
      </c>
      <c r="P2260" s="7">
        <v>16.93</v>
      </c>
      <c r="Q2260" s="7">
        <f t="shared" si="140"/>
        <v>35.972999999999999</v>
      </c>
      <c r="R2260" s="7">
        <f t="shared" si="141"/>
        <v>16.93</v>
      </c>
      <c r="S2260" s="7">
        <f t="shared" si="142"/>
        <v>19.042999999999999</v>
      </c>
      <c r="T2260" s="9">
        <f t="shared" si="143"/>
        <v>0.52936924915909156</v>
      </c>
      <c r="U2260" s="10">
        <f>YEAR(SalesDataTable[[#This Row],[Order Date]])</f>
        <v>2026</v>
      </c>
      <c r="V2260" s="9" t="str">
        <f>"Q"&amp;ROUNDUP(MONTH(SalesDataTable[[#This Row],[Order Date]])/3,0)</f>
        <v>Q4</v>
      </c>
      <c r="W2260" s="6">
        <f>MONTH(SalesDataTable[[#This Row],[Order Date]])</f>
        <v>11</v>
      </c>
      <c r="X2260" s="9" t="str">
        <f>TEXT(SalesDataTable[[#This Row],[Order Date]],"mmm")</f>
        <v>Nov</v>
      </c>
    </row>
    <row r="2261" spans="1:24" ht="15.5">
      <c r="A2261" s="3">
        <v>1997</v>
      </c>
      <c r="B2261" s="4">
        <v>46329</v>
      </c>
      <c r="C2261" s="12">
        <f>YEAR(SalesDataTable[[#This Row],[Order Date]])</f>
        <v>2026</v>
      </c>
      <c r="D2261" s="15" t="str">
        <f>"Q"&amp;ROUNDUP(MONTH(SalesDataTable[[#This Row],[Order Date]])/3,0)</f>
        <v>Q4</v>
      </c>
      <c r="E2261" s="12">
        <f>MONTH(SalesDataTable[[#This Row],[Order Date]])</f>
        <v>11</v>
      </c>
      <c r="F2261" s="12" t="str">
        <f>TEXT(SalesDataTable[[#This Row],[Order Date]], "mmm")</f>
        <v>Nov</v>
      </c>
      <c r="G2261" s="5" t="s">
        <v>6</v>
      </c>
      <c r="H2261" s="5" t="s">
        <v>43</v>
      </c>
      <c r="I2261" s="5" t="s">
        <v>28</v>
      </c>
      <c r="J2261" s="5" t="s">
        <v>3</v>
      </c>
      <c r="K2261" s="5" t="s">
        <v>23</v>
      </c>
      <c r="L2261" s="5" t="s">
        <v>24</v>
      </c>
      <c r="M2261" s="6">
        <v>2</v>
      </c>
      <c r="N2261" s="7">
        <v>335.46</v>
      </c>
      <c r="O2261" s="8">
        <v>0.1</v>
      </c>
      <c r="P2261" s="7">
        <v>199.87</v>
      </c>
      <c r="Q2261" s="7">
        <f t="shared" si="140"/>
        <v>603.82799999999997</v>
      </c>
      <c r="R2261" s="7">
        <f t="shared" si="141"/>
        <v>399.74</v>
      </c>
      <c r="S2261" s="7">
        <f t="shared" si="142"/>
        <v>204.08799999999997</v>
      </c>
      <c r="T2261" s="9">
        <f t="shared" si="143"/>
        <v>0.33799028862523761</v>
      </c>
      <c r="U2261" s="10">
        <f>YEAR(SalesDataTable[[#This Row],[Order Date]])</f>
        <v>2026</v>
      </c>
      <c r="V2261" s="9" t="str">
        <f>"Q"&amp;ROUNDUP(MONTH(SalesDataTable[[#This Row],[Order Date]])/3,0)</f>
        <v>Q4</v>
      </c>
      <c r="W2261" s="6">
        <f>MONTH(SalesDataTable[[#This Row],[Order Date]])</f>
        <v>11</v>
      </c>
      <c r="X2261" s="9" t="str">
        <f>TEXT(SalesDataTable[[#This Row],[Order Date]],"mmm")</f>
        <v>Nov</v>
      </c>
    </row>
    <row r="2262" spans="1:24" ht="15.5">
      <c r="A2262" s="3">
        <v>3978</v>
      </c>
      <c r="B2262" s="4">
        <v>46329</v>
      </c>
      <c r="C2262" s="12">
        <f>YEAR(SalesDataTable[[#This Row],[Order Date]])</f>
        <v>2026</v>
      </c>
      <c r="D2262" s="15" t="str">
        <f>"Q"&amp;ROUNDUP(MONTH(SalesDataTable[[#This Row],[Order Date]])/3,0)</f>
        <v>Q4</v>
      </c>
      <c r="E2262" s="12">
        <f>MONTH(SalesDataTable[[#This Row],[Order Date]])</f>
        <v>11</v>
      </c>
      <c r="F2262" s="12" t="str">
        <f>TEXT(SalesDataTable[[#This Row],[Order Date]], "mmm")</f>
        <v>Nov</v>
      </c>
      <c r="G2262" s="5" t="s">
        <v>6</v>
      </c>
      <c r="H2262" s="5" t="s">
        <v>43</v>
      </c>
      <c r="I2262" s="5" t="s">
        <v>2</v>
      </c>
      <c r="J2262" s="5" t="s">
        <v>13</v>
      </c>
      <c r="K2262" s="5" t="s">
        <v>9</v>
      </c>
      <c r="L2262" s="5" t="s">
        <v>37</v>
      </c>
      <c r="M2262" s="6">
        <v>4</v>
      </c>
      <c r="N2262" s="7">
        <v>154.46</v>
      </c>
      <c r="O2262" s="8">
        <v>0.05</v>
      </c>
      <c r="P2262" s="7">
        <v>80.48</v>
      </c>
      <c r="Q2262" s="7">
        <f t="shared" si="140"/>
        <v>586.94799999999998</v>
      </c>
      <c r="R2262" s="7">
        <f t="shared" si="141"/>
        <v>321.92</v>
      </c>
      <c r="S2262" s="7">
        <f t="shared" si="142"/>
        <v>265.02799999999996</v>
      </c>
      <c r="T2262" s="9">
        <f t="shared" si="143"/>
        <v>0.45153574081519993</v>
      </c>
      <c r="U2262" s="10">
        <f>YEAR(SalesDataTable[[#This Row],[Order Date]])</f>
        <v>2026</v>
      </c>
      <c r="V2262" s="9" t="str">
        <f>"Q"&amp;ROUNDUP(MONTH(SalesDataTable[[#This Row],[Order Date]])/3,0)</f>
        <v>Q4</v>
      </c>
      <c r="W2262" s="6">
        <f>MONTH(SalesDataTable[[#This Row],[Order Date]])</f>
        <v>11</v>
      </c>
      <c r="X2262" s="9" t="str">
        <f>TEXT(SalesDataTable[[#This Row],[Order Date]],"mmm")</f>
        <v>Nov</v>
      </c>
    </row>
    <row r="2263" spans="1:24" ht="15.5">
      <c r="A2263" s="3">
        <v>4715</v>
      </c>
      <c r="B2263" s="4">
        <v>46329</v>
      </c>
      <c r="C2263" s="12">
        <f>YEAR(SalesDataTable[[#This Row],[Order Date]])</f>
        <v>2026</v>
      </c>
      <c r="D2263" s="15" t="str">
        <f>"Q"&amp;ROUNDUP(MONTH(SalesDataTable[[#This Row],[Order Date]])/3,0)</f>
        <v>Q4</v>
      </c>
      <c r="E2263" s="12">
        <f>MONTH(SalesDataTable[[#This Row],[Order Date]])</f>
        <v>11</v>
      </c>
      <c r="F2263" s="12" t="str">
        <f>TEXT(SalesDataTable[[#This Row],[Order Date]], "mmm")</f>
        <v>Nov</v>
      </c>
      <c r="G2263" s="5" t="s">
        <v>0</v>
      </c>
      <c r="H2263" s="5" t="s">
        <v>1</v>
      </c>
      <c r="I2263" s="5" t="s">
        <v>8</v>
      </c>
      <c r="J2263" s="5" t="s">
        <v>16</v>
      </c>
      <c r="K2263" s="5" t="s">
        <v>34</v>
      </c>
      <c r="L2263" s="5" t="s">
        <v>35</v>
      </c>
      <c r="M2263" s="6">
        <v>10</v>
      </c>
      <c r="N2263" s="7">
        <v>39.869999999999997</v>
      </c>
      <c r="O2263" s="8">
        <v>0.15</v>
      </c>
      <c r="P2263" s="7">
        <v>14.31</v>
      </c>
      <c r="Q2263" s="7">
        <f t="shared" si="140"/>
        <v>338.89499999999998</v>
      </c>
      <c r="R2263" s="7">
        <f t="shared" si="141"/>
        <v>143.1</v>
      </c>
      <c r="S2263" s="7">
        <f t="shared" si="142"/>
        <v>195.79499999999999</v>
      </c>
      <c r="T2263" s="9">
        <f t="shared" si="143"/>
        <v>0.57774531934670026</v>
      </c>
      <c r="U2263" s="10">
        <f>YEAR(SalesDataTable[[#This Row],[Order Date]])</f>
        <v>2026</v>
      </c>
      <c r="V2263" s="9" t="str">
        <f>"Q"&amp;ROUNDUP(MONTH(SalesDataTable[[#This Row],[Order Date]])/3,0)</f>
        <v>Q4</v>
      </c>
      <c r="W2263" s="6">
        <f>MONTH(SalesDataTable[[#This Row],[Order Date]])</f>
        <v>11</v>
      </c>
      <c r="X2263" s="9" t="str">
        <f>TEXT(SalesDataTable[[#This Row],[Order Date]],"mmm")</f>
        <v>Nov</v>
      </c>
    </row>
    <row r="2264" spans="1:24" ht="15.5">
      <c r="A2264" s="3">
        <v>145</v>
      </c>
      <c r="B2264" s="4">
        <v>46330</v>
      </c>
      <c r="C2264" s="12">
        <f>YEAR(SalesDataTable[[#This Row],[Order Date]])</f>
        <v>2026</v>
      </c>
      <c r="D2264" s="15" t="str">
        <f>"Q"&amp;ROUNDUP(MONTH(SalesDataTable[[#This Row],[Order Date]])/3,0)</f>
        <v>Q4</v>
      </c>
      <c r="E2264" s="12">
        <f>MONTH(SalesDataTable[[#This Row],[Order Date]])</f>
        <v>11</v>
      </c>
      <c r="F2264" s="12" t="str">
        <f>TEXT(SalesDataTable[[#This Row],[Order Date]], "mmm")</f>
        <v>Nov</v>
      </c>
      <c r="G2264" s="5" t="s">
        <v>0</v>
      </c>
      <c r="H2264" s="5" t="s">
        <v>50</v>
      </c>
      <c r="I2264" s="5" t="s">
        <v>2</v>
      </c>
      <c r="J2264" s="5" t="s">
        <v>16</v>
      </c>
      <c r="K2264" s="5" t="s">
        <v>9</v>
      </c>
      <c r="L2264" s="5" t="s">
        <v>10</v>
      </c>
      <c r="M2264" s="6">
        <v>2</v>
      </c>
      <c r="N2264" s="7">
        <v>93.19</v>
      </c>
      <c r="O2264" s="8">
        <v>0.2</v>
      </c>
      <c r="P2264" s="7">
        <v>45.7</v>
      </c>
      <c r="Q2264" s="7">
        <f t="shared" si="140"/>
        <v>149.10400000000001</v>
      </c>
      <c r="R2264" s="7">
        <f t="shared" si="141"/>
        <v>91.4</v>
      </c>
      <c r="S2264" s="7">
        <f t="shared" si="142"/>
        <v>57.704000000000008</v>
      </c>
      <c r="T2264" s="9">
        <f t="shared" si="143"/>
        <v>0.38700504345959869</v>
      </c>
      <c r="U2264" s="10">
        <f>YEAR(SalesDataTable[[#This Row],[Order Date]])</f>
        <v>2026</v>
      </c>
      <c r="V2264" s="9" t="str">
        <f>"Q"&amp;ROUNDUP(MONTH(SalesDataTable[[#This Row],[Order Date]])/3,0)</f>
        <v>Q4</v>
      </c>
      <c r="W2264" s="6">
        <f>MONTH(SalesDataTable[[#This Row],[Order Date]])</f>
        <v>11</v>
      </c>
      <c r="X2264" s="9" t="str">
        <f>TEXT(SalesDataTable[[#This Row],[Order Date]],"mmm")</f>
        <v>Nov</v>
      </c>
    </row>
    <row r="2265" spans="1:24" ht="15.5">
      <c r="A2265" s="3">
        <v>465</v>
      </c>
      <c r="B2265" s="4">
        <v>46330</v>
      </c>
      <c r="C2265" s="12">
        <f>YEAR(SalesDataTable[[#This Row],[Order Date]])</f>
        <v>2026</v>
      </c>
      <c r="D2265" s="15" t="str">
        <f>"Q"&amp;ROUNDUP(MONTH(SalesDataTable[[#This Row],[Order Date]])/3,0)</f>
        <v>Q4</v>
      </c>
      <c r="E2265" s="12">
        <f>MONTH(SalesDataTable[[#This Row],[Order Date]])</f>
        <v>11</v>
      </c>
      <c r="F2265" s="12" t="str">
        <f>TEXT(SalesDataTable[[#This Row],[Order Date]], "mmm")</f>
        <v>Nov</v>
      </c>
      <c r="G2265" s="5" t="s">
        <v>6</v>
      </c>
      <c r="H2265" s="5" t="s">
        <v>43</v>
      </c>
      <c r="I2265" s="5" t="s">
        <v>2</v>
      </c>
      <c r="J2265" s="5" t="s">
        <v>3</v>
      </c>
      <c r="K2265" s="5" t="s">
        <v>34</v>
      </c>
      <c r="L2265" s="5" t="s">
        <v>35</v>
      </c>
      <c r="M2265" s="6">
        <v>3</v>
      </c>
      <c r="N2265" s="7">
        <v>41.29</v>
      </c>
      <c r="O2265" s="8">
        <v>0.05</v>
      </c>
      <c r="P2265" s="7">
        <v>14.43</v>
      </c>
      <c r="Q2265" s="7">
        <f t="shared" si="140"/>
        <v>117.6765</v>
      </c>
      <c r="R2265" s="7">
        <f t="shared" si="141"/>
        <v>43.29</v>
      </c>
      <c r="S2265" s="7">
        <f t="shared" si="142"/>
        <v>74.386500000000012</v>
      </c>
      <c r="T2265" s="9">
        <f t="shared" si="143"/>
        <v>0.63212706020318421</v>
      </c>
      <c r="U2265" s="10">
        <f>YEAR(SalesDataTable[[#This Row],[Order Date]])</f>
        <v>2026</v>
      </c>
      <c r="V2265" s="9" t="str">
        <f>"Q"&amp;ROUNDUP(MONTH(SalesDataTable[[#This Row],[Order Date]])/3,0)</f>
        <v>Q4</v>
      </c>
      <c r="W2265" s="6">
        <f>MONTH(SalesDataTable[[#This Row],[Order Date]])</f>
        <v>11</v>
      </c>
      <c r="X2265" s="9" t="str">
        <f>TEXT(SalesDataTable[[#This Row],[Order Date]],"mmm")</f>
        <v>Nov</v>
      </c>
    </row>
    <row r="2266" spans="1:24" ht="15.5">
      <c r="A2266" s="3">
        <v>1449</v>
      </c>
      <c r="B2266" s="4">
        <v>46330</v>
      </c>
      <c r="C2266" s="12">
        <f>YEAR(SalesDataTable[[#This Row],[Order Date]])</f>
        <v>2026</v>
      </c>
      <c r="D2266" s="15" t="str">
        <f>"Q"&amp;ROUNDUP(MONTH(SalesDataTable[[#This Row],[Order Date]])/3,0)</f>
        <v>Q4</v>
      </c>
      <c r="E2266" s="12">
        <f>MONTH(SalesDataTable[[#This Row],[Order Date]])</f>
        <v>11</v>
      </c>
      <c r="F2266" s="12" t="str">
        <f>TEXT(SalesDataTable[[#This Row],[Order Date]], "mmm")</f>
        <v>Nov</v>
      </c>
      <c r="G2266" s="5" t="s">
        <v>20</v>
      </c>
      <c r="H2266" s="5" t="s">
        <v>33</v>
      </c>
      <c r="I2266" s="5" t="s">
        <v>2</v>
      </c>
      <c r="J2266" s="5" t="s">
        <v>3</v>
      </c>
      <c r="K2266" s="5" t="s">
        <v>4</v>
      </c>
      <c r="L2266" s="5" t="s">
        <v>22</v>
      </c>
      <c r="M2266" s="6">
        <v>1</v>
      </c>
      <c r="N2266" s="7">
        <v>50.76</v>
      </c>
      <c r="O2266" s="8">
        <v>0.1</v>
      </c>
      <c r="P2266" s="7">
        <v>22.72</v>
      </c>
      <c r="Q2266" s="7">
        <f t="shared" si="140"/>
        <v>45.683999999999997</v>
      </c>
      <c r="R2266" s="7">
        <f t="shared" si="141"/>
        <v>22.72</v>
      </c>
      <c r="S2266" s="7">
        <f t="shared" si="142"/>
        <v>22.963999999999999</v>
      </c>
      <c r="T2266" s="9">
        <f t="shared" si="143"/>
        <v>0.50267051921898254</v>
      </c>
      <c r="U2266" s="10">
        <f>YEAR(SalesDataTable[[#This Row],[Order Date]])</f>
        <v>2026</v>
      </c>
      <c r="V2266" s="9" t="str">
        <f>"Q"&amp;ROUNDUP(MONTH(SalesDataTable[[#This Row],[Order Date]])/3,0)</f>
        <v>Q4</v>
      </c>
      <c r="W2266" s="6">
        <f>MONTH(SalesDataTable[[#This Row],[Order Date]])</f>
        <v>11</v>
      </c>
      <c r="X2266" s="9" t="str">
        <f>TEXT(SalesDataTable[[#This Row],[Order Date]],"mmm")</f>
        <v>Nov</v>
      </c>
    </row>
    <row r="2267" spans="1:24" ht="15.5">
      <c r="A2267" s="3">
        <v>1802</v>
      </c>
      <c r="B2267" s="4">
        <v>46330</v>
      </c>
      <c r="C2267" s="12">
        <f>YEAR(SalesDataTable[[#This Row],[Order Date]])</f>
        <v>2026</v>
      </c>
      <c r="D2267" s="15" t="str">
        <f>"Q"&amp;ROUNDUP(MONTH(SalesDataTable[[#This Row],[Order Date]])/3,0)</f>
        <v>Q4</v>
      </c>
      <c r="E2267" s="12">
        <f>MONTH(SalesDataTable[[#This Row],[Order Date]])</f>
        <v>11</v>
      </c>
      <c r="F2267" s="12" t="str">
        <f>TEXT(SalesDataTable[[#This Row],[Order Date]], "mmm")</f>
        <v>Nov</v>
      </c>
      <c r="G2267" s="5" t="s">
        <v>11</v>
      </c>
      <c r="H2267" s="5" t="s">
        <v>52</v>
      </c>
      <c r="I2267" s="5" t="s">
        <v>19</v>
      </c>
      <c r="J2267" s="5" t="s">
        <v>16</v>
      </c>
      <c r="K2267" s="5" t="s">
        <v>14</v>
      </c>
      <c r="L2267" s="5" t="s">
        <v>15</v>
      </c>
      <c r="M2267" s="6">
        <v>1</v>
      </c>
      <c r="N2267" s="7">
        <v>35.94</v>
      </c>
      <c r="O2267" s="8">
        <v>0.05</v>
      </c>
      <c r="P2267" s="7">
        <v>13.39</v>
      </c>
      <c r="Q2267" s="7">
        <f t="shared" si="140"/>
        <v>34.142999999999994</v>
      </c>
      <c r="R2267" s="7">
        <f t="shared" si="141"/>
        <v>13.39</v>
      </c>
      <c r="S2267" s="7">
        <f t="shared" si="142"/>
        <v>20.752999999999993</v>
      </c>
      <c r="T2267" s="9">
        <f t="shared" si="143"/>
        <v>0.60782590867820629</v>
      </c>
      <c r="U2267" s="10">
        <f>YEAR(SalesDataTable[[#This Row],[Order Date]])</f>
        <v>2026</v>
      </c>
      <c r="V2267" s="9" t="str">
        <f>"Q"&amp;ROUNDUP(MONTH(SalesDataTable[[#This Row],[Order Date]])/3,0)</f>
        <v>Q4</v>
      </c>
      <c r="W2267" s="6">
        <f>MONTH(SalesDataTable[[#This Row],[Order Date]])</f>
        <v>11</v>
      </c>
      <c r="X2267" s="9" t="str">
        <f>TEXT(SalesDataTable[[#This Row],[Order Date]],"mmm")</f>
        <v>Nov</v>
      </c>
    </row>
    <row r="2268" spans="1:24" ht="15.5">
      <c r="A2268" s="3">
        <v>2645</v>
      </c>
      <c r="B2268" s="4">
        <v>46330</v>
      </c>
      <c r="C2268" s="12">
        <f>YEAR(SalesDataTable[[#This Row],[Order Date]])</f>
        <v>2026</v>
      </c>
      <c r="D2268" s="15" t="str">
        <f>"Q"&amp;ROUNDUP(MONTH(SalesDataTable[[#This Row],[Order Date]])/3,0)</f>
        <v>Q4</v>
      </c>
      <c r="E2268" s="12">
        <f>MONTH(SalesDataTable[[#This Row],[Order Date]])</f>
        <v>11</v>
      </c>
      <c r="F2268" s="12" t="str">
        <f>TEXT(SalesDataTable[[#This Row],[Order Date]], "mmm")</f>
        <v>Nov</v>
      </c>
      <c r="G2268" s="5" t="s">
        <v>0</v>
      </c>
      <c r="H2268" s="5" t="s">
        <v>50</v>
      </c>
      <c r="I2268" s="5" t="s">
        <v>19</v>
      </c>
      <c r="J2268" s="5" t="s">
        <v>13</v>
      </c>
      <c r="K2268" s="5" t="s">
        <v>9</v>
      </c>
      <c r="L2268" s="5" t="s">
        <v>46</v>
      </c>
      <c r="M2268" s="6">
        <v>4</v>
      </c>
      <c r="N2268" s="7">
        <v>70.010000000000005</v>
      </c>
      <c r="O2268" s="8">
        <v>0.05</v>
      </c>
      <c r="P2268" s="7">
        <v>31.43</v>
      </c>
      <c r="Q2268" s="7">
        <f t="shared" si="140"/>
        <v>266.03800000000001</v>
      </c>
      <c r="R2268" s="7">
        <f t="shared" si="141"/>
        <v>125.72</v>
      </c>
      <c r="S2268" s="7">
        <f t="shared" si="142"/>
        <v>140.31800000000001</v>
      </c>
      <c r="T2268" s="9">
        <f t="shared" si="143"/>
        <v>0.52743593020545942</v>
      </c>
      <c r="U2268" s="10">
        <f>YEAR(SalesDataTable[[#This Row],[Order Date]])</f>
        <v>2026</v>
      </c>
      <c r="V2268" s="9" t="str">
        <f>"Q"&amp;ROUNDUP(MONTH(SalesDataTable[[#This Row],[Order Date]])/3,0)</f>
        <v>Q4</v>
      </c>
      <c r="W2268" s="6">
        <f>MONTH(SalesDataTable[[#This Row],[Order Date]])</f>
        <v>11</v>
      </c>
      <c r="X2268" s="9" t="str">
        <f>TEXT(SalesDataTable[[#This Row],[Order Date]],"mmm")</f>
        <v>Nov</v>
      </c>
    </row>
    <row r="2269" spans="1:24" ht="15.5">
      <c r="A2269" s="3">
        <v>3539</v>
      </c>
      <c r="B2269" s="4">
        <v>46330</v>
      </c>
      <c r="C2269" s="12">
        <f>YEAR(SalesDataTable[[#This Row],[Order Date]])</f>
        <v>2026</v>
      </c>
      <c r="D2269" s="15" t="str">
        <f>"Q"&amp;ROUNDUP(MONTH(SalesDataTable[[#This Row],[Order Date]])/3,0)</f>
        <v>Q4</v>
      </c>
      <c r="E2269" s="12">
        <f>MONTH(SalesDataTable[[#This Row],[Order Date]])</f>
        <v>11</v>
      </c>
      <c r="F2269" s="12" t="str">
        <f>TEXT(SalesDataTable[[#This Row],[Order Date]], "mmm")</f>
        <v>Nov</v>
      </c>
      <c r="G2269" s="5" t="s">
        <v>0</v>
      </c>
      <c r="H2269" s="5" t="s">
        <v>50</v>
      </c>
      <c r="I2269" s="5" t="s">
        <v>28</v>
      </c>
      <c r="J2269" s="5" t="s">
        <v>3</v>
      </c>
      <c r="K2269" s="5" t="s">
        <v>9</v>
      </c>
      <c r="L2269" s="5" t="s">
        <v>37</v>
      </c>
      <c r="M2269" s="6">
        <v>3</v>
      </c>
      <c r="N2269" s="7">
        <v>152.32</v>
      </c>
      <c r="O2269" s="8">
        <v>0.1</v>
      </c>
      <c r="P2269" s="7">
        <v>79.36</v>
      </c>
      <c r="Q2269" s="7">
        <f t="shared" si="140"/>
        <v>411.26400000000001</v>
      </c>
      <c r="R2269" s="7">
        <f t="shared" si="141"/>
        <v>238.07999999999998</v>
      </c>
      <c r="S2269" s="7">
        <f t="shared" si="142"/>
        <v>173.18400000000003</v>
      </c>
      <c r="T2269" s="9">
        <f t="shared" si="143"/>
        <v>0.42110177404295057</v>
      </c>
      <c r="U2269" s="10">
        <f>YEAR(SalesDataTable[[#This Row],[Order Date]])</f>
        <v>2026</v>
      </c>
      <c r="V2269" s="9" t="str">
        <f>"Q"&amp;ROUNDUP(MONTH(SalesDataTable[[#This Row],[Order Date]])/3,0)</f>
        <v>Q4</v>
      </c>
      <c r="W2269" s="6">
        <f>MONTH(SalesDataTable[[#This Row],[Order Date]])</f>
        <v>11</v>
      </c>
      <c r="X2269" s="9" t="str">
        <f>TEXT(SalesDataTable[[#This Row],[Order Date]],"mmm")</f>
        <v>Nov</v>
      </c>
    </row>
    <row r="2270" spans="1:24" ht="15.5">
      <c r="A2270" s="3">
        <v>4309</v>
      </c>
      <c r="B2270" s="4">
        <v>46330</v>
      </c>
      <c r="C2270" s="12">
        <f>YEAR(SalesDataTable[[#This Row],[Order Date]])</f>
        <v>2026</v>
      </c>
      <c r="D2270" s="15" t="str">
        <f>"Q"&amp;ROUNDUP(MONTH(SalesDataTable[[#This Row],[Order Date]])/3,0)</f>
        <v>Q4</v>
      </c>
      <c r="E2270" s="12">
        <f>MONTH(SalesDataTable[[#This Row],[Order Date]])</f>
        <v>11</v>
      </c>
      <c r="F2270" s="12" t="str">
        <f>TEXT(SalesDataTable[[#This Row],[Order Date]], "mmm")</f>
        <v>Nov</v>
      </c>
      <c r="G2270" s="5" t="s">
        <v>20</v>
      </c>
      <c r="H2270" s="5" t="s">
        <v>33</v>
      </c>
      <c r="I2270" s="5" t="s">
        <v>2</v>
      </c>
      <c r="J2270" s="5" t="s">
        <v>16</v>
      </c>
      <c r="K2270" s="5" t="s">
        <v>4</v>
      </c>
      <c r="L2270" s="5" t="s">
        <v>22</v>
      </c>
      <c r="M2270" s="6">
        <v>1</v>
      </c>
      <c r="N2270" s="7">
        <v>50.32</v>
      </c>
      <c r="O2270" s="8">
        <v>0.05</v>
      </c>
      <c r="P2270" s="7">
        <v>22.46</v>
      </c>
      <c r="Q2270" s="7">
        <f t="shared" si="140"/>
        <v>47.803999999999995</v>
      </c>
      <c r="R2270" s="7">
        <f t="shared" si="141"/>
        <v>22.46</v>
      </c>
      <c r="S2270" s="7">
        <f t="shared" si="142"/>
        <v>25.343999999999994</v>
      </c>
      <c r="T2270" s="9">
        <f t="shared" si="143"/>
        <v>0.53016483976236295</v>
      </c>
      <c r="U2270" s="10">
        <f>YEAR(SalesDataTable[[#This Row],[Order Date]])</f>
        <v>2026</v>
      </c>
      <c r="V2270" s="9" t="str">
        <f>"Q"&amp;ROUNDUP(MONTH(SalesDataTable[[#This Row],[Order Date]])/3,0)</f>
        <v>Q4</v>
      </c>
      <c r="W2270" s="6">
        <f>MONTH(SalesDataTable[[#This Row],[Order Date]])</f>
        <v>11</v>
      </c>
      <c r="X2270" s="9" t="str">
        <f>TEXT(SalesDataTable[[#This Row],[Order Date]],"mmm")</f>
        <v>Nov</v>
      </c>
    </row>
    <row r="2271" spans="1:24" ht="15.5">
      <c r="A2271" s="3">
        <v>4355</v>
      </c>
      <c r="B2271" s="4">
        <v>46330</v>
      </c>
      <c r="C2271" s="12">
        <f>YEAR(SalesDataTable[[#This Row],[Order Date]])</f>
        <v>2026</v>
      </c>
      <c r="D2271" s="15" t="str">
        <f>"Q"&amp;ROUNDUP(MONTH(SalesDataTable[[#This Row],[Order Date]])/3,0)</f>
        <v>Q4</v>
      </c>
      <c r="E2271" s="12">
        <f>MONTH(SalesDataTable[[#This Row],[Order Date]])</f>
        <v>11</v>
      </c>
      <c r="F2271" s="12" t="str">
        <f>TEXT(SalesDataTable[[#This Row],[Order Date]], "mmm")</f>
        <v>Nov</v>
      </c>
      <c r="G2271" s="5" t="s">
        <v>11</v>
      </c>
      <c r="H2271" s="5" t="s">
        <v>12</v>
      </c>
      <c r="I2271" s="5" t="s">
        <v>19</v>
      </c>
      <c r="J2271" s="5" t="s">
        <v>3</v>
      </c>
      <c r="K2271" s="5" t="s">
        <v>9</v>
      </c>
      <c r="L2271" s="5" t="s">
        <v>37</v>
      </c>
      <c r="M2271" s="6">
        <v>2</v>
      </c>
      <c r="N2271" s="7">
        <v>151.04</v>
      </c>
      <c r="O2271" s="8">
        <v>0.15</v>
      </c>
      <c r="P2271" s="7">
        <v>76.97</v>
      </c>
      <c r="Q2271" s="7">
        <f t="shared" si="140"/>
        <v>256.76799999999997</v>
      </c>
      <c r="R2271" s="7">
        <f t="shared" si="141"/>
        <v>153.94</v>
      </c>
      <c r="S2271" s="7">
        <f t="shared" si="142"/>
        <v>102.82799999999997</v>
      </c>
      <c r="T2271" s="9">
        <f t="shared" si="143"/>
        <v>0.40047046360917243</v>
      </c>
      <c r="U2271" s="10">
        <f>YEAR(SalesDataTable[[#This Row],[Order Date]])</f>
        <v>2026</v>
      </c>
      <c r="V2271" s="9" t="str">
        <f>"Q"&amp;ROUNDUP(MONTH(SalesDataTable[[#This Row],[Order Date]])/3,0)</f>
        <v>Q4</v>
      </c>
      <c r="W2271" s="6">
        <f>MONTH(SalesDataTable[[#This Row],[Order Date]])</f>
        <v>11</v>
      </c>
      <c r="X2271" s="9" t="str">
        <f>TEXT(SalesDataTable[[#This Row],[Order Date]],"mmm")</f>
        <v>Nov</v>
      </c>
    </row>
    <row r="2272" spans="1:24" ht="15.5">
      <c r="A2272" s="3">
        <v>5052</v>
      </c>
      <c r="B2272" s="4">
        <v>46330</v>
      </c>
      <c r="C2272" s="12">
        <f>YEAR(SalesDataTable[[#This Row],[Order Date]])</f>
        <v>2026</v>
      </c>
      <c r="D2272" s="15" t="str">
        <f>"Q"&amp;ROUNDUP(MONTH(SalesDataTable[[#This Row],[Order Date]])/3,0)</f>
        <v>Q4</v>
      </c>
      <c r="E2272" s="12">
        <f>MONTH(SalesDataTable[[#This Row],[Order Date]])</f>
        <v>11</v>
      </c>
      <c r="F2272" s="12" t="str">
        <f>TEXT(SalesDataTable[[#This Row],[Order Date]], "mmm")</f>
        <v>Nov</v>
      </c>
      <c r="G2272" s="5" t="s">
        <v>0</v>
      </c>
      <c r="H2272" s="5" t="s">
        <v>50</v>
      </c>
      <c r="I2272" s="5" t="s">
        <v>28</v>
      </c>
      <c r="J2272" s="5" t="s">
        <v>3</v>
      </c>
      <c r="K2272" s="5" t="s">
        <v>4</v>
      </c>
      <c r="L2272" s="5" t="s">
        <v>26</v>
      </c>
      <c r="M2272" s="6">
        <v>3</v>
      </c>
      <c r="N2272" s="7">
        <v>41.12</v>
      </c>
      <c r="O2272" s="8">
        <v>0.1</v>
      </c>
      <c r="P2272" s="7">
        <v>16.670000000000002</v>
      </c>
      <c r="Q2272" s="7">
        <f t="shared" si="140"/>
        <v>111.02399999999999</v>
      </c>
      <c r="R2272" s="7">
        <f t="shared" si="141"/>
        <v>50.010000000000005</v>
      </c>
      <c r="S2272" s="7">
        <f t="shared" si="142"/>
        <v>61.013999999999982</v>
      </c>
      <c r="T2272" s="9">
        <f t="shared" si="143"/>
        <v>0.54955685257241671</v>
      </c>
      <c r="U2272" s="10">
        <f>YEAR(SalesDataTable[[#This Row],[Order Date]])</f>
        <v>2026</v>
      </c>
      <c r="V2272" s="9" t="str">
        <f>"Q"&amp;ROUNDUP(MONTH(SalesDataTable[[#This Row],[Order Date]])/3,0)</f>
        <v>Q4</v>
      </c>
      <c r="W2272" s="6">
        <f>MONTH(SalesDataTable[[#This Row],[Order Date]])</f>
        <v>11</v>
      </c>
      <c r="X2272" s="9" t="str">
        <f>TEXT(SalesDataTable[[#This Row],[Order Date]],"mmm")</f>
        <v>Nov</v>
      </c>
    </row>
    <row r="2273" spans="1:24" ht="15.5">
      <c r="A2273" s="3">
        <v>9</v>
      </c>
      <c r="B2273" s="4">
        <v>46331</v>
      </c>
      <c r="C2273" s="12">
        <f>YEAR(SalesDataTable[[#This Row],[Order Date]])</f>
        <v>2026</v>
      </c>
      <c r="D2273" s="15" t="str">
        <f>"Q"&amp;ROUNDUP(MONTH(SalesDataTable[[#This Row],[Order Date]])/3,0)</f>
        <v>Q4</v>
      </c>
      <c r="E2273" s="12">
        <f>MONTH(SalesDataTable[[#This Row],[Order Date]])</f>
        <v>11</v>
      </c>
      <c r="F2273" s="12" t="str">
        <f>TEXT(SalesDataTable[[#This Row],[Order Date]], "mmm")</f>
        <v>Nov</v>
      </c>
      <c r="G2273" s="5" t="s">
        <v>0</v>
      </c>
      <c r="H2273" s="5" t="s">
        <v>50</v>
      </c>
      <c r="I2273" s="5" t="s">
        <v>2</v>
      </c>
      <c r="J2273" s="5" t="s">
        <v>13</v>
      </c>
      <c r="K2273" s="5" t="s">
        <v>9</v>
      </c>
      <c r="L2273" s="5" t="s">
        <v>17</v>
      </c>
      <c r="M2273" s="6">
        <v>1</v>
      </c>
      <c r="N2273" s="7">
        <v>140.59</v>
      </c>
      <c r="O2273" s="8">
        <v>0.1</v>
      </c>
      <c r="P2273" s="7">
        <v>79.510000000000005</v>
      </c>
      <c r="Q2273" s="7">
        <f t="shared" si="140"/>
        <v>126.53100000000001</v>
      </c>
      <c r="R2273" s="7">
        <f t="shared" si="141"/>
        <v>79.510000000000005</v>
      </c>
      <c r="S2273" s="7">
        <f t="shared" si="142"/>
        <v>47.021000000000001</v>
      </c>
      <c r="T2273" s="9">
        <f t="shared" si="143"/>
        <v>0.37161644182058151</v>
      </c>
      <c r="U2273" s="10">
        <f>YEAR(SalesDataTable[[#This Row],[Order Date]])</f>
        <v>2026</v>
      </c>
      <c r="V2273" s="9" t="str">
        <f>"Q"&amp;ROUNDUP(MONTH(SalesDataTable[[#This Row],[Order Date]])/3,0)</f>
        <v>Q4</v>
      </c>
      <c r="W2273" s="6">
        <f>MONTH(SalesDataTable[[#This Row],[Order Date]])</f>
        <v>11</v>
      </c>
      <c r="X2273" s="9" t="str">
        <f>TEXT(SalesDataTable[[#This Row],[Order Date]],"mmm")</f>
        <v>Nov</v>
      </c>
    </row>
    <row r="2274" spans="1:24" ht="15.5">
      <c r="A2274" s="3">
        <v>703</v>
      </c>
      <c r="B2274" s="4">
        <v>46331</v>
      </c>
      <c r="C2274" s="12">
        <f>YEAR(SalesDataTable[[#This Row],[Order Date]])</f>
        <v>2026</v>
      </c>
      <c r="D2274" s="15" t="str">
        <f>"Q"&amp;ROUNDUP(MONTH(SalesDataTable[[#This Row],[Order Date]])/3,0)</f>
        <v>Q4</v>
      </c>
      <c r="E2274" s="12">
        <f>MONTH(SalesDataTable[[#This Row],[Order Date]])</f>
        <v>11</v>
      </c>
      <c r="F2274" s="12" t="str">
        <f>TEXT(SalesDataTable[[#This Row],[Order Date]], "mmm")</f>
        <v>Nov</v>
      </c>
      <c r="G2274" s="5" t="s">
        <v>6</v>
      </c>
      <c r="H2274" s="5" t="s">
        <v>49</v>
      </c>
      <c r="I2274" s="5" t="s">
        <v>2</v>
      </c>
      <c r="J2274" s="5" t="s">
        <v>3</v>
      </c>
      <c r="K2274" s="5" t="s">
        <v>14</v>
      </c>
      <c r="L2274" s="5" t="s">
        <v>48</v>
      </c>
      <c r="M2274" s="6">
        <v>2</v>
      </c>
      <c r="N2274" s="7">
        <v>160.68</v>
      </c>
      <c r="O2274" s="8">
        <v>0</v>
      </c>
      <c r="P2274" s="7">
        <v>89.49</v>
      </c>
      <c r="Q2274" s="7">
        <f t="shared" si="140"/>
        <v>321.36</v>
      </c>
      <c r="R2274" s="7">
        <f t="shared" si="141"/>
        <v>178.98</v>
      </c>
      <c r="S2274" s="7">
        <f t="shared" si="142"/>
        <v>142.38000000000002</v>
      </c>
      <c r="T2274" s="9">
        <f t="shared" si="143"/>
        <v>0.4430545182972368</v>
      </c>
      <c r="U2274" s="10">
        <f>YEAR(SalesDataTable[[#This Row],[Order Date]])</f>
        <v>2026</v>
      </c>
      <c r="V2274" s="9" t="str">
        <f>"Q"&amp;ROUNDUP(MONTH(SalesDataTable[[#This Row],[Order Date]])/3,0)</f>
        <v>Q4</v>
      </c>
      <c r="W2274" s="6">
        <f>MONTH(SalesDataTable[[#This Row],[Order Date]])</f>
        <v>11</v>
      </c>
      <c r="X2274" s="9" t="str">
        <f>TEXT(SalesDataTable[[#This Row],[Order Date]],"mmm")</f>
        <v>Nov</v>
      </c>
    </row>
    <row r="2275" spans="1:24" ht="15.5">
      <c r="A2275" s="3">
        <v>1627</v>
      </c>
      <c r="B2275" s="4">
        <v>46331</v>
      </c>
      <c r="C2275" s="12">
        <f>YEAR(SalesDataTable[[#This Row],[Order Date]])</f>
        <v>2026</v>
      </c>
      <c r="D2275" s="15" t="str">
        <f>"Q"&amp;ROUNDUP(MONTH(SalesDataTable[[#This Row],[Order Date]])/3,0)</f>
        <v>Q4</v>
      </c>
      <c r="E2275" s="12">
        <f>MONTH(SalesDataTable[[#This Row],[Order Date]])</f>
        <v>11</v>
      </c>
      <c r="F2275" s="12" t="str">
        <f>TEXT(SalesDataTable[[#This Row],[Order Date]], "mmm")</f>
        <v>Nov</v>
      </c>
      <c r="G2275" s="5" t="s">
        <v>20</v>
      </c>
      <c r="H2275" s="5" t="s">
        <v>21</v>
      </c>
      <c r="I2275" s="5" t="s">
        <v>2</v>
      </c>
      <c r="J2275" s="5" t="s">
        <v>3</v>
      </c>
      <c r="K2275" s="5" t="s">
        <v>34</v>
      </c>
      <c r="L2275" s="5" t="s">
        <v>45</v>
      </c>
      <c r="M2275" s="6">
        <v>6</v>
      </c>
      <c r="N2275" s="7">
        <v>49.7</v>
      </c>
      <c r="O2275" s="8">
        <v>0</v>
      </c>
      <c r="P2275" s="7">
        <v>22.34</v>
      </c>
      <c r="Q2275" s="7">
        <f t="shared" si="140"/>
        <v>298.20000000000005</v>
      </c>
      <c r="R2275" s="7">
        <f t="shared" si="141"/>
        <v>134.04</v>
      </c>
      <c r="S2275" s="7">
        <f t="shared" si="142"/>
        <v>164.16000000000005</v>
      </c>
      <c r="T2275" s="9">
        <f t="shared" si="143"/>
        <v>0.55050301810865199</v>
      </c>
      <c r="U2275" s="10">
        <f>YEAR(SalesDataTable[[#This Row],[Order Date]])</f>
        <v>2026</v>
      </c>
      <c r="V2275" s="9" t="str">
        <f>"Q"&amp;ROUNDUP(MONTH(SalesDataTable[[#This Row],[Order Date]])/3,0)</f>
        <v>Q4</v>
      </c>
      <c r="W2275" s="6">
        <f>MONTH(SalesDataTable[[#This Row],[Order Date]])</f>
        <v>11</v>
      </c>
      <c r="X2275" s="9" t="str">
        <f>TEXT(SalesDataTable[[#This Row],[Order Date]],"mmm")</f>
        <v>Nov</v>
      </c>
    </row>
    <row r="2276" spans="1:24" ht="15.5">
      <c r="A2276" s="3">
        <v>1760</v>
      </c>
      <c r="B2276" s="4">
        <v>46331</v>
      </c>
      <c r="C2276" s="12">
        <f>YEAR(SalesDataTable[[#This Row],[Order Date]])</f>
        <v>2026</v>
      </c>
      <c r="D2276" s="15" t="str">
        <f>"Q"&amp;ROUNDUP(MONTH(SalesDataTable[[#This Row],[Order Date]])/3,0)</f>
        <v>Q4</v>
      </c>
      <c r="E2276" s="12">
        <f>MONTH(SalesDataTable[[#This Row],[Order Date]])</f>
        <v>11</v>
      </c>
      <c r="F2276" s="12" t="str">
        <f>TEXT(SalesDataTable[[#This Row],[Order Date]], "mmm")</f>
        <v>Nov</v>
      </c>
      <c r="G2276" s="5" t="s">
        <v>6</v>
      </c>
      <c r="H2276" s="5" t="s">
        <v>41</v>
      </c>
      <c r="I2276" s="5" t="s">
        <v>19</v>
      </c>
      <c r="J2276" s="5" t="s">
        <v>3</v>
      </c>
      <c r="K2276" s="5" t="s">
        <v>4</v>
      </c>
      <c r="L2276" s="5" t="s">
        <v>5</v>
      </c>
      <c r="M2276" s="6">
        <v>3</v>
      </c>
      <c r="N2276" s="7">
        <v>80.400000000000006</v>
      </c>
      <c r="O2276" s="8">
        <v>0.05</v>
      </c>
      <c r="P2276" s="7">
        <v>42.82</v>
      </c>
      <c r="Q2276" s="7">
        <f t="shared" si="140"/>
        <v>229.14000000000001</v>
      </c>
      <c r="R2276" s="7">
        <f t="shared" si="141"/>
        <v>128.46</v>
      </c>
      <c r="S2276" s="7">
        <f t="shared" si="142"/>
        <v>100.68</v>
      </c>
      <c r="T2276" s="9">
        <f t="shared" si="143"/>
        <v>0.43938203718250851</v>
      </c>
      <c r="U2276" s="10">
        <f>YEAR(SalesDataTable[[#This Row],[Order Date]])</f>
        <v>2026</v>
      </c>
      <c r="V2276" s="9" t="str">
        <f>"Q"&amp;ROUNDUP(MONTH(SalesDataTable[[#This Row],[Order Date]])/3,0)</f>
        <v>Q4</v>
      </c>
      <c r="W2276" s="6">
        <f>MONTH(SalesDataTable[[#This Row],[Order Date]])</f>
        <v>11</v>
      </c>
      <c r="X2276" s="9" t="str">
        <f>TEXT(SalesDataTable[[#This Row],[Order Date]],"mmm")</f>
        <v>Nov</v>
      </c>
    </row>
    <row r="2277" spans="1:24" ht="15.5">
      <c r="A2277" s="3">
        <v>2268</v>
      </c>
      <c r="B2277" s="4">
        <v>46331</v>
      </c>
      <c r="C2277" s="12">
        <f>YEAR(SalesDataTable[[#This Row],[Order Date]])</f>
        <v>2026</v>
      </c>
      <c r="D2277" s="15" t="str">
        <f>"Q"&amp;ROUNDUP(MONTH(SalesDataTable[[#This Row],[Order Date]])/3,0)</f>
        <v>Q4</v>
      </c>
      <c r="E2277" s="12">
        <f>MONTH(SalesDataTable[[#This Row],[Order Date]])</f>
        <v>11</v>
      </c>
      <c r="F2277" s="12" t="str">
        <f>TEXT(SalesDataTable[[#This Row],[Order Date]], "mmm")</f>
        <v>Nov</v>
      </c>
      <c r="G2277" s="5" t="s">
        <v>6</v>
      </c>
      <c r="H2277" s="5" t="s">
        <v>7</v>
      </c>
      <c r="I2277" s="5" t="s">
        <v>19</v>
      </c>
      <c r="J2277" s="5" t="s">
        <v>13</v>
      </c>
      <c r="K2277" s="5" t="s">
        <v>9</v>
      </c>
      <c r="L2277" s="5" t="s">
        <v>37</v>
      </c>
      <c r="M2277" s="6">
        <v>4</v>
      </c>
      <c r="N2277" s="7">
        <v>151.38999999999999</v>
      </c>
      <c r="O2277" s="8">
        <v>0.05</v>
      </c>
      <c r="P2277" s="7">
        <v>80.66</v>
      </c>
      <c r="Q2277" s="7">
        <f t="shared" si="140"/>
        <v>575.28199999999993</v>
      </c>
      <c r="R2277" s="7">
        <f t="shared" si="141"/>
        <v>322.64</v>
      </c>
      <c r="S2277" s="7">
        <f t="shared" si="142"/>
        <v>252.64199999999994</v>
      </c>
      <c r="T2277" s="9">
        <f t="shared" si="143"/>
        <v>0.43916201097896329</v>
      </c>
      <c r="U2277" s="10">
        <f>YEAR(SalesDataTable[[#This Row],[Order Date]])</f>
        <v>2026</v>
      </c>
      <c r="V2277" s="9" t="str">
        <f>"Q"&amp;ROUNDUP(MONTH(SalesDataTable[[#This Row],[Order Date]])/3,0)</f>
        <v>Q4</v>
      </c>
      <c r="W2277" s="6">
        <f>MONTH(SalesDataTable[[#This Row],[Order Date]])</f>
        <v>11</v>
      </c>
      <c r="X2277" s="9" t="str">
        <f>TEXT(SalesDataTable[[#This Row],[Order Date]],"mmm")</f>
        <v>Nov</v>
      </c>
    </row>
    <row r="2278" spans="1:24" ht="15.5">
      <c r="A2278" s="3">
        <v>2636</v>
      </c>
      <c r="B2278" s="4">
        <v>46331</v>
      </c>
      <c r="C2278" s="12">
        <f>YEAR(SalesDataTable[[#This Row],[Order Date]])</f>
        <v>2026</v>
      </c>
      <c r="D2278" s="15" t="str">
        <f>"Q"&amp;ROUNDUP(MONTH(SalesDataTable[[#This Row],[Order Date]])/3,0)</f>
        <v>Q4</v>
      </c>
      <c r="E2278" s="12">
        <f>MONTH(SalesDataTable[[#This Row],[Order Date]])</f>
        <v>11</v>
      </c>
      <c r="F2278" s="12" t="str">
        <f>TEXT(SalesDataTable[[#This Row],[Order Date]], "mmm")</f>
        <v>Nov</v>
      </c>
      <c r="G2278" s="5" t="s">
        <v>6</v>
      </c>
      <c r="H2278" s="5" t="s">
        <v>49</v>
      </c>
      <c r="I2278" s="5" t="s">
        <v>19</v>
      </c>
      <c r="J2278" s="5" t="s">
        <v>16</v>
      </c>
      <c r="K2278" s="5" t="s">
        <v>14</v>
      </c>
      <c r="L2278" s="5" t="s">
        <v>32</v>
      </c>
      <c r="M2278" s="6">
        <v>2</v>
      </c>
      <c r="N2278" s="7">
        <v>45.44</v>
      </c>
      <c r="O2278" s="8">
        <v>0.05</v>
      </c>
      <c r="P2278" s="7">
        <v>18.2</v>
      </c>
      <c r="Q2278" s="7">
        <f t="shared" si="140"/>
        <v>86.335999999999999</v>
      </c>
      <c r="R2278" s="7">
        <f t="shared" si="141"/>
        <v>36.4</v>
      </c>
      <c r="S2278" s="7">
        <f t="shared" si="142"/>
        <v>49.936</v>
      </c>
      <c r="T2278" s="9">
        <f t="shared" si="143"/>
        <v>0.57839140103780584</v>
      </c>
      <c r="U2278" s="10">
        <f>YEAR(SalesDataTable[[#This Row],[Order Date]])</f>
        <v>2026</v>
      </c>
      <c r="V2278" s="9" t="str">
        <f>"Q"&amp;ROUNDUP(MONTH(SalesDataTable[[#This Row],[Order Date]])/3,0)</f>
        <v>Q4</v>
      </c>
      <c r="W2278" s="6">
        <f>MONTH(SalesDataTable[[#This Row],[Order Date]])</f>
        <v>11</v>
      </c>
      <c r="X2278" s="9" t="str">
        <f>TEXT(SalesDataTable[[#This Row],[Order Date]],"mmm")</f>
        <v>Nov</v>
      </c>
    </row>
    <row r="2279" spans="1:24" ht="15.5">
      <c r="A2279" s="3">
        <v>3255</v>
      </c>
      <c r="B2279" s="4">
        <v>46331</v>
      </c>
      <c r="C2279" s="12">
        <f>YEAR(SalesDataTable[[#This Row],[Order Date]])</f>
        <v>2026</v>
      </c>
      <c r="D2279" s="15" t="str">
        <f>"Q"&amp;ROUNDUP(MONTH(SalesDataTable[[#This Row],[Order Date]])/3,0)</f>
        <v>Q4</v>
      </c>
      <c r="E2279" s="12">
        <f>MONTH(SalesDataTable[[#This Row],[Order Date]])</f>
        <v>11</v>
      </c>
      <c r="F2279" s="12" t="str">
        <f>TEXT(SalesDataTable[[#This Row],[Order Date]], "mmm")</f>
        <v>Nov</v>
      </c>
      <c r="G2279" s="5" t="s">
        <v>20</v>
      </c>
      <c r="H2279" s="5" t="s">
        <v>47</v>
      </c>
      <c r="I2279" s="5" t="s">
        <v>2</v>
      </c>
      <c r="J2279" s="5" t="s">
        <v>13</v>
      </c>
      <c r="K2279" s="5" t="s">
        <v>9</v>
      </c>
      <c r="L2279" s="5" t="s">
        <v>46</v>
      </c>
      <c r="M2279" s="6">
        <v>2</v>
      </c>
      <c r="N2279" s="7">
        <v>70.790000000000006</v>
      </c>
      <c r="O2279" s="8">
        <v>0.15</v>
      </c>
      <c r="P2279" s="7">
        <v>33.32</v>
      </c>
      <c r="Q2279" s="7">
        <f t="shared" si="140"/>
        <v>120.343</v>
      </c>
      <c r="R2279" s="7">
        <f t="shared" si="141"/>
        <v>66.64</v>
      </c>
      <c r="S2279" s="7">
        <f t="shared" si="142"/>
        <v>53.703000000000003</v>
      </c>
      <c r="T2279" s="9">
        <f t="shared" si="143"/>
        <v>0.44624947026416162</v>
      </c>
      <c r="U2279" s="10">
        <f>YEAR(SalesDataTable[[#This Row],[Order Date]])</f>
        <v>2026</v>
      </c>
      <c r="V2279" s="9" t="str">
        <f>"Q"&amp;ROUNDUP(MONTH(SalesDataTable[[#This Row],[Order Date]])/3,0)</f>
        <v>Q4</v>
      </c>
      <c r="W2279" s="6">
        <f>MONTH(SalesDataTable[[#This Row],[Order Date]])</f>
        <v>11</v>
      </c>
      <c r="X2279" s="9" t="str">
        <f>TEXT(SalesDataTable[[#This Row],[Order Date]],"mmm")</f>
        <v>Nov</v>
      </c>
    </row>
    <row r="2280" spans="1:24" ht="15.5">
      <c r="A2280" s="3">
        <v>4326</v>
      </c>
      <c r="B2280" s="4">
        <v>46331</v>
      </c>
      <c r="C2280" s="12">
        <f>YEAR(SalesDataTable[[#This Row],[Order Date]])</f>
        <v>2026</v>
      </c>
      <c r="D2280" s="15" t="str">
        <f>"Q"&amp;ROUNDUP(MONTH(SalesDataTable[[#This Row],[Order Date]])/3,0)</f>
        <v>Q4</v>
      </c>
      <c r="E2280" s="12">
        <f>MONTH(SalesDataTable[[#This Row],[Order Date]])</f>
        <v>11</v>
      </c>
      <c r="F2280" s="12" t="str">
        <f>TEXT(SalesDataTable[[#This Row],[Order Date]], "mmm")</f>
        <v>Nov</v>
      </c>
      <c r="G2280" s="5" t="s">
        <v>11</v>
      </c>
      <c r="H2280" s="5" t="s">
        <v>25</v>
      </c>
      <c r="I2280" s="5" t="s">
        <v>19</v>
      </c>
      <c r="J2280" s="5" t="s">
        <v>3</v>
      </c>
      <c r="K2280" s="5" t="s">
        <v>14</v>
      </c>
      <c r="L2280" s="5" t="s">
        <v>15</v>
      </c>
      <c r="M2280" s="6">
        <v>1</v>
      </c>
      <c r="N2280" s="7">
        <v>35.630000000000003</v>
      </c>
      <c r="O2280" s="8">
        <v>0</v>
      </c>
      <c r="P2280" s="7">
        <v>13.47</v>
      </c>
      <c r="Q2280" s="7">
        <f t="shared" si="140"/>
        <v>35.630000000000003</v>
      </c>
      <c r="R2280" s="7">
        <f t="shared" si="141"/>
        <v>13.47</v>
      </c>
      <c r="S2280" s="7">
        <f t="shared" si="142"/>
        <v>22.160000000000004</v>
      </c>
      <c r="T2280" s="9">
        <f t="shared" si="143"/>
        <v>0.62194779680044909</v>
      </c>
      <c r="U2280" s="10">
        <f>YEAR(SalesDataTable[[#This Row],[Order Date]])</f>
        <v>2026</v>
      </c>
      <c r="V2280" s="9" t="str">
        <f>"Q"&amp;ROUNDUP(MONTH(SalesDataTable[[#This Row],[Order Date]])/3,0)</f>
        <v>Q4</v>
      </c>
      <c r="W2280" s="6">
        <f>MONTH(SalesDataTable[[#This Row],[Order Date]])</f>
        <v>11</v>
      </c>
      <c r="X2280" s="9" t="str">
        <f>TEXT(SalesDataTable[[#This Row],[Order Date]],"mmm")</f>
        <v>Nov</v>
      </c>
    </row>
    <row r="2281" spans="1:24" ht="15.5">
      <c r="A2281" s="3">
        <v>4346</v>
      </c>
      <c r="B2281" s="4">
        <v>46331</v>
      </c>
      <c r="C2281" s="12">
        <f>YEAR(SalesDataTable[[#This Row],[Order Date]])</f>
        <v>2026</v>
      </c>
      <c r="D2281" s="15" t="str">
        <f>"Q"&amp;ROUNDUP(MONTH(SalesDataTable[[#This Row],[Order Date]])/3,0)</f>
        <v>Q4</v>
      </c>
      <c r="E2281" s="12">
        <f>MONTH(SalesDataTable[[#This Row],[Order Date]])</f>
        <v>11</v>
      </c>
      <c r="F2281" s="12" t="str">
        <f>TEXT(SalesDataTable[[#This Row],[Order Date]], "mmm")</f>
        <v>Nov</v>
      </c>
      <c r="G2281" s="5" t="s">
        <v>0</v>
      </c>
      <c r="H2281" s="5" t="s">
        <v>50</v>
      </c>
      <c r="I2281" s="5" t="s">
        <v>2</v>
      </c>
      <c r="J2281" s="5" t="s">
        <v>16</v>
      </c>
      <c r="K2281" s="5" t="s">
        <v>9</v>
      </c>
      <c r="L2281" s="5" t="s">
        <v>46</v>
      </c>
      <c r="M2281" s="6">
        <v>3</v>
      </c>
      <c r="N2281" s="7">
        <v>73.010000000000005</v>
      </c>
      <c r="O2281" s="8">
        <v>0.15</v>
      </c>
      <c r="P2281" s="7">
        <v>32.49</v>
      </c>
      <c r="Q2281" s="7">
        <f t="shared" si="140"/>
        <v>186.17550000000003</v>
      </c>
      <c r="R2281" s="7">
        <f t="shared" si="141"/>
        <v>97.47</v>
      </c>
      <c r="S2281" s="7">
        <f t="shared" si="142"/>
        <v>88.705500000000029</v>
      </c>
      <c r="T2281" s="9">
        <f t="shared" si="143"/>
        <v>0.47646172562984934</v>
      </c>
      <c r="U2281" s="10">
        <f>YEAR(SalesDataTable[[#This Row],[Order Date]])</f>
        <v>2026</v>
      </c>
      <c r="V2281" s="9" t="str">
        <f>"Q"&amp;ROUNDUP(MONTH(SalesDataTable[[#This Row],[Order Date]])/3,0)</f>
        <v>Q4</v>
      </c>
      <c r="W2281" s="6">
        <f>MONTH(SalesDataTable[[#This Row],[Order Date]])</f>
        <v>11</v>
      </c>
      <c r="X2281" s="9" t="str">
        <f>TEXT(SalesDataTable[[#This Row],[Order Date]],"mmm")</f>
        <v>Nov</v>
      </c>
    </row>
    <row r="2282" spans="1:24" ht="15.5">
      <c r="A2282" s="3">
        <v>266</v>
      </c>
      <c r="B2282" s="4">
        <v>46332</v>
      </c>
      <c r="C2282" s="12">
        <f>YEAR(SalesDataTable[[#This Row],[Order Date]])</f>
        <v>2026</v>
      </c>
      <c r="D2282" s="15" t="str">
        <f>"Q"&amp;ROUNDUP(MONTH(SalesDataTable[[#This Row],[Order Date]])/3,0)</f>
        <v>Q4</v>
      </c>
      <c r="E2282" s="12">
        <f>MONTH(SalesDataTable[[#This Row],[Order Date]])</f>
        <v>11</v>
      </c>
      <c r="F2282" s="12" t="str">
        <f>TEXT(SalesDataTable[[#This Row],[Order Date]], "mmm")</f>
        <v>Nov</v>
      </c>
      <c r="G2282" s="5" t="s">
        <v>6</v>
      </c>
      <c r="H2282" s="5" t="s">
        <v>7</v>
      </c>
      <c r="I2282" s="5" t="s">
        <v>28</v>
      </c>
      <c r="J2282" s="5" t="s">
        <v>16</v>
      </c>
      <c r="K2282" s="5" t="s">
        <v>9</v>
      </c>
      <c r="L2282" s="5" t="s">
        <v>10</v>
      </c>
      <c r="M2282" s="6">
        <v>1</v>
      </c>
      <c r="N2282" s="7">
        <v>93.48</v>
      </c>
      <c r="O2282" s="8">
        <v>0.05</v>
      </c>
      <c r="P2282" s="7">
        <v>46.34</v>
      </c>
      <c r="Q2282" s="7">
        <f t="shared" si="140"/>
        <v>88.805999999999997</v>
      </c>
      <c r="R2282" s="7">
        <f t="shared" si="141"/>
        <v>46.34</v>
      </c>
      <c r="S2282" s="7">
        <f t="shared" si="142"/>
        <v>42.465999999999994</v>
      </c>
      <c r="T2282" s="9">
        <f t="shared" si="143"/>
        <v>0.47818841069297113</v>
      </c>
      <c r="U2282" s="10">
        <f>YEAR(SalesDataTable[[#This Row],[Order Date]])</f>
        <v>2026</v>
      </c>
      <c r="V2282" s="9" t="str">
        <f>"Q"&amp;ROUNDUP(MONTH(SalesDataTable[[#This Row],[Order Date]])/3,0)</f>
        <v>Q4</v>
      </c>
      <c r="W2282" s="6">
        <f>MONTH(SalesDataTable[[#This Row],[Order Date]])</f>
        <v>11</v>
      </c>
      <c r="X2282" s="9" t="str">
        <f>TEXT(SalesDataTable[[#This Row],[Order Date]],"mmm")</f>
        <v>Nov</v>
      </c>
    </row>
    <row r="2283" spans="1:24" ht="15.5">
      <c r="A2283" s="3">
        <v>274</v>
      </c>
      <c r="B2283" s="4">
        <v>46332</v>
      </c>
      <c r="C2283" s="12">
        <f>YEAR(SalesDataTable[[#This Row],[Order Date]])</f>
        <v>2026</v>
      </c>
      <c r="D2283" s="15" t="str">
        <f>"Q"&amp;ROUNDUP(MONTH(SalesDataTable[[#This Row],[Order Date]])/3,0)</f>
        <v>Q4</v>
      </c>
      <c r="E2283" s="12">
        <f>MONTH(SalesDataTable[[#This Row],[Order Date]])</f>
        <v>11</v>
      </c>
      <c r="F2283" s="12" t="str">
        <f>TEXT(SalesDataTable[[#This Row],[Order Date]], "mmm")</f>
        <v>Nov</v>
      </c>
      <c r="G2283" s="5" t="s">
        <v>6</v>
      </c>
      <c r="H2283" s="5" t="s">
        <v>7</v>
      </c>
      <c r="I2283" s="5" t="s">
        <v>2</v>
      </c>
      <c r="J2283" s="5" t="s">
        <v>16</v>
      </c>
      <c r="K2283" s="5" t="s">
        <v>4</v>
      </c>
      <c r="L2283" s="5" t="s">
        <v>5</v>
      </c>
      <c r="M2283" s="6">
        <v>1</v>
      </c>
      <c r="N2283" s="7">
        <v>82.89</v>
      </c>
      <c r="O2283" s="8">
        <v>0</v>
      </c>
      <c r="P2283" s="7">
        <v>41.44</v>
      </c>
      <c r="Q2283" s="7">
        <f t="shared" si="140"/>
        <v>82.89</v>
      </c>
      <c r="R2283" s="7">
        <f t="shared" si="141"/>
        <v>41.44</v>
      </c>
      <c r="S2283" s="7">
        <f t="shared" si="142"/>
        <v>41.45</v>
      </c>
      <c r="T2283" s="9">
        <f t="shared" si="143"/>
        <v>0.50006032090722652</v>
      </c>
      <c r="U2283" s="10">
        <f>YEAR(SalesDataTable[[#This Row],[Order Date]])</f>
        <v>2026</v>
      </c>
      <c r="V2283" s="9" t="str">
        <f>"Q"&amp;ROUNDUP(MONTH(SalesDataTable[[#This Row],[Order Date]])/3,0)</f>
        <v>Q4</v>
      </c>
      <c r="W2283" s="6">
        <f>MONTH(SalesDataTable[[#This Row],[Order Date]])</f>
        <v>11</v>
      </c>
      <c r="X2283" s="9" t="str">
        <f>TEXT(SalesDataTable[[#This Row],[Order Date]],"mmm")</f>
        <v>Nov</v>
      </c>
    </row>
    <row r="2284" spans="1:24" ht="15.5">
      <c r="A2284" s="3">
        <v>1135</v>
      </c>
      <c r="B2284" s="4">
        <v>46332</v>
      </c>
      <c r="C2284" s="12">
        <f>YEAR(SalesDataTable[[#This Row],[Order Date]])</f>
        <v>2026</v>
      </c>
      <c r="D2284" s="15" t="str">
        <f>"Q"&amp;ROUNDUP(MONTH(SalesDataTable[[#This Row],[Order Date]])/3,0)</f>
        <v>Q4</v>
      </c>
      <c r="E2284" s="12">
        <f>MONTH(SalesDataTable[[#This Row],[Order Date]])</f>
        <v>11</v>
      </c>
      <c r="F2284" s="12" t="str">
        <f>TEXT(SalesDataTable[[#This Row],[Order Date]], "mmm")</f>
        <v>Nov</v>
      </c>
      <c r="G2284" s="5" t="s">
        <v>20</v>
      </c>
      <c r="H2284" s="5" t="s">
        <v>31</v>
      </c>
      <c r="I2284" s="5" t="s">
        <v>2</v>
      </c>
      <c r="J2284" s="5" t="s">
        <v>13</v>
      </c>
      <c r="K2284" s="5" t="s">
        <v>14</v>
      </c>
      <c r="L2284" s="5" t="s">
        <v>15</v>
      </c>
      <c r="M2284" s="6">
        <v>2</v>
      </c>
      <c r="N2284" s="7">
        <v>35.71</v>
      </c>
      <c r="O2284" s="8">
        <v>0.2</v>
      </c>
      <c r="P2284" s="7">
        <v>13.48</v>
      </c>
      <c r="Q2284" s="7">
        <f t="shared" si="140"/>
        <v>57.136000000000003</v>
      </c>
      <c r="R2284" s="7">
        <f t="shared" si="141"/>
        <v>26.96</v>
      </c>
      <c r="S2284" s="7">
        <f t="shared" si="142"/>
        <v>30.176000000000002</v>
      </c>
      <c r="T2284" s="9">
        <f t="shared" si="143"/>
        <v>0.52814337720526461</v>
      </c>
      <c r="U2284" s="10">
        <f>YEAR(SalesDataTable[[#This Row],[Order Date]])</f>
        <v>2026</v>
      </c>
      <c r="V2284" s="9" t="str">
        <f>"Q"&amp;ROUNDUP(MONTH(SalesDataTable[[#This Row],[Order Date]])/3,0)</f>
        <v>Q4</v>
      </c>
      <c r="W2284" s="6">
        <f>MONTH(SalesDataTable[[#This Row],[Order Date]])</f>
        <v>11</v>
      </c>
      <c r="X2284" s="9" t="str">
        <f>TEXT(SalesDataTable[[#This Row],[Order Date]],"mmm")</f>
        <v>Nov</v>
      </c>
    </row>
    <row r="2285" spans="1:24" ht="15.5">
      <c r="A2285" s="3">
        <v>2166</v>
      </c>
      <c r="B2285" s="4">
        <v>46332</v>
      </c>
      <c r="C2285" s="12">
        <f>YEAR(SalesDataTable[[#This Row],[Order Date]])</f>
        <v>2026</v>
      </c>
      <c r="D2285" s="15" t="str">
        <f>"Q"&amp;ROUNDUP(MONTH(SalesDataTable[[#This Row],[Order Date]])/3,0)</f>
        <v>Q4</v>
      </c>
      <c r="E2285" s="12">
        <f>MONTH(SalesDataTable[[#This Row],[Order Date]])</f>
        <v>11</v>
      </c>
      <c r="F2285" s="12" t="str">
        <f>TEXT(SalesDataTable[[#This Row],[Order Date]], "mmm")</f>
        <v>Nov</v>
      </c>
      <c r="G2285" s="5" t="s">
        <v>20</v>
      </c>
      <c r="H2285" s="5" t="s">
        <v>47</v>
      </c>
      <c r="I2285" s="5" t="s">
        <v>19</v>
      </c>
      <c r="J2285" s="5" t="s">
        <v>13</v>
      </c>
      <c r="K2285" s="5" t="s">
        <v>34</v>
      </c>
      <c r="L2285" s="5" t="s">
        <v>35</v>
      </c>
      <c r="M2285" s="6">
        <v>1</v>
      </c>
      <c r="N2285" s="7">
        <v>40.380000000000003</v>
      </c>
      <c r="O2285" s="8">
        <v>0.15</v>
      </c>
      <c r="P2285" s="7">
        <v>14.53</v>
      </c>
      <c r="Q2285" s="7">
        <f t="shared" si="140"/>
        <v>34.323</v>
      </c>
      <c r="R2285" s="7">
        <f t="shared" si="141"/>
        <v>14.53</v>
      </c>
      <c r="S2285" s="7">
        <f t="shared" si="142"/>
        <v>19.792999999999999</v>
      </c>
      <c r="T2285" s="9">
        <f t="shared" si="143"/>
        <v>0.57666870611543275</v>
      </c>
      <c r="U2285" s="10">
        <f>YEAR(SalesDataTable[[#This Row],[Order Date]])</f>
        <v>2026</v>
      </c>
      <c r="V2285" s="9" t="str">
        <f>"Q"&amp;ROUNDUP(MONTH(SalesDataTable[[#This Row],[Order Date]])/3,0)</f>
        <v>Q4</v>
      </c>
      <c r="W2285" s="6">
        <f>MONTH(SalesDataTable[[#This Row],[Order Date]])</f>
        <v>11</v>
      </c>
      <c r="X2285" s="9" t="str">
        <f>TEXT(SalesDataTable[[#This Row],[Order Date]],"mmm")</f>
        <v>Nov</v>
      </c>
    </row>
    <row r="2286" spans="1:24" ht="15.5">
      <c r="A2286" s="3">
        <v>3620</v>
      </c>
      <c r="B2286" s="4">
        <v>46332</v>
      </c>
      <c r="C2286" s="12">
        <f>YEAR(SalesDataTable[[#This Row],[Order Date]])</f>
        <v>2026</v>
      </c>
      <c r="D2286" s="15" t="str">
        <f>"Q"&amp;ROUNDUP(MONTH(SalesDataTable[[#This Row],[Order Date]])/3,0)</f>
        <v>Q4</v>
      </c>
      <c r="E2286" s="12">
        <f>MONTH(SalesDataTable[[#This Row],[Order Date]])</f>
        <v>11</v>
      </c>
      <c r="F2286" s="12" t="str">
        <f>TEXT(SalesDataTable[[#This Row],[Order Date]], "mmm")</f>
        <v>Nov</v>
      </c>
      <c r="G2286" s="5" t="s">
        <v>6</v>
      </c>
      <c r="H2286" s="5" t="s">
        <v>43</v>
      </c>
      <c r="I2286" s="5" t="s">
        <v>28</v>
      </c>
      <c r="J2286" s="5" t="s">
        <v>13</v>
      </c>
      <c r="K2286" s="5" t="s">
        <v>9</v>
      </c>
      <c r="L2286" s="5" t="s">
        <v>17</v>
      </c>
      <c r="M2286" s="6">
        <v>1</v>
      </c>
      <c r="N2286" s="7">
        <v>142</v>
      </c>
      <c r="O2286" s="8">
        <v>0.05</v>
      </c>
      <c r="P2286" s="7">
        <v>81.099999999999994</v>
      </c>
      <c r="Q2286" s="7">
        <f t="shared" si="140"/>
        <v>134.9</v>
      </c>
      <c r="R2286" s="7">
        <f t="shared" si="141"/>
        <v>81.099999999999994</v>
      </c>
      <c r="S2286" s="7">
        <f t="shared" si="142"/>
        <v>53.800000000000011</v>
      </c>
      <c r="T2286" s="9">
        <f t="shared" si="143"/>
        <v>0.39881393624907346</v>
      </c>
      <c r="U2286" s="10">
        <f>YEAR(SalesDataTable[[#This Row],[Order Date]])</f>
        <v>2026</v>
      </c>
      <c r="V2286" s="9" t="str">
        <f>"Q"&amp;ROUNDUP(MONTH(SalesDataTable[[#This Row],[Order Date]])/3,0)</f>
        <v>Q4</v>
      </c>
      <c r="W2286" s="6">
        <f>MONTH(SalesDataTable[[#This Row],[Order Date]])</f>
        <v>11</v>
      </c>
      <c r="X2286" s="9" t="str">
        <f>TEXT(SalesDataTable[[#This Row],[Order Date]],"mmm")</f>
        <v>Nov</v>
      </c>
    </row>
    <row r="2287" spans="1:24" ht="15.5">
      <c r="A2287" s="3">
        <v>3986</v>
      </c>
      <c r="B2287" s="4">
        <v>46332</v>
      </c>
      <c r="C2287" s="12">
        <f>YEAR(SalesDataTable[[#This Row],[Order Date]])</f>
        <v>2026</v>
      </c>
      <c r="D2287" s="15" t="str">
        <f>"Q"&amp;ROUNDUP(MONTH(SalesDataTable[[#This Row],[Order Date]])/3,0)</f>
        <v>Q4</v>
      </c>
      <c r="E2287" s="12">
        <f>MONTH(SalesDataTable[[#This Row],[Order Date]])</f>
        <v>11</v>
      </c>
      <c r="F2287" s="12" t="str">
        <f>TEXT(SalesDataTable[[#This Row],[Order Date]], "mmm")</f>
        <v>Nov</v>
      </c>
      <c r="G2287" s="5" t="s">
        <v>0</v>
      </c>
      <c r="H2287" s="5" t="s">
        <v>50</v>
      </c>
      <c r="I2287" s="5" t="s">
        <v>28</v>
      </c>
      <c r="J2287" s="5" t="s">
        <v>13</v>
      </c>
      <c r="K2287" s="5" t="s">
        <v>14</v>
      </c>
      <c r="L2287" s="5" t="s">
        <v>15</v>
      </c>
      <c r="M2287" s="6">
        <v>2</v>
      </c>
      <c r="N2287" s="7">
        <v>36.29</v>
      </c>
      <c r="O2287" s="8">
        <v>0.15</v>
      </c>
      <c r="P2287" s="7">
        <v>13.93</v>
      </c>
      <c r="Q2287" s="7">
        <f t="shared" si="140"/>
        <v>61.692999999999998</v>
      </c>
      <c r="R2287" s="7">
        <f t="shared" si="141"/>
        <v>27.86</v>
      </c>
      <c r="S2287" s="7">
        <f t="shared" si="142"/>
        <v>33.832999999999998</v>
      </c>
      <c r="T2287" s="9">
        <f t="shared" si="143"/>
        <v>0.54840905775371596</v>
      </c>
      <c r="U2287" s="10">
        <f>YEAR(SalesDataTable[[#This Row],[Order Date]])</f>
        <v>2026</v>
      </c>
      <c r="V2287" s="9" t="str">
        <f>"Q"&amp;ROUNDUP(MONTH(SalesDataTable[[#This Row],[Order Date]])/3,0)</f>
        <v>Q4</v>
      </c>
      <c r="W2287" s="6">
        <f>MONTH(SalesDataTable[[#This Row],[Order Date]])</f>
        <v>11</v>
      </c>
      <c r="X2287" s="9" t="str">
        <f>TEXT(SalesDataTable[[#This Row],[Order Date]],"mmm")</f>
        <v>Nov</v>
      </c>
    </row>
    <row r="2288" spans="1:24" ht="15.5">
      <c r="A2288" s="3">
        <v>4384</v>
      </c>
      <c r="B2288" s="4">
        <v>46332</v>
      </c>
      <c r="C2288" s="12">
        <f>YEAR(SalesDataTable[[#This Row],[Order Date]])</f>
        <v>2026</v>
      </c>
      <c r="D2288" s="15" t="str">
        <f>"Q"&amp;ROUNDUP(MONTH(SalesDataTable[[#This Row],[Order Date]])/3,0)</f>
        <v>Q4</v>
      </c>
      <c r="E2288" s="12">
        <f>MONTH(SalesDataTable[[#This Row],[Order Date]])</f>
        <v>11</v>
      </c>
      <c r="F2288" s="12" t="str">
        <f>TEXT(SalesDataTable[[#This Row],[Order Date]], "mmm")</f>
        <v>Nov</v>
      </c>
      <c r="G2288" s="5" t="s">
        <v>20</v>
      </c>
      <c r="H2288" s="5" t="s">
        <v>33</v>
      </c>
      <c r="I2288" s="5" t="s">
        <v>2</v>
      </c>
      <c r="J2288" s="5" t="s">
        <v>13</v>
      </c>
      <c r="K2288" s="5" t="s">
        <v>23</v>
      </c>
      <c r="L2288" s="5" t="s">
        <v>51</v>
      </c>
      <c r="M2288" s="6">
        <v>1</v>
      </c>
      <c r="N2288" s="7">
        <v>121.66</v>
      </c>
      <c r="O2288" s="8">
        <v>0</v>
      </c>
      <c r="P2288" s="7">
        <v>61.66</v>
      </c>
      <c r="Q2288" s="7">
        <f t="shared" si="140"/>
        <v>121.66</v>
      </c>
      <c r="R2288" s="7">
        <f t="shared" si="141"/>
        <v>61.66</v>
      </c>
      <c r="S2288" s="7">
        <f t="shared" si="142"/>
        <v>60</v>
      </c>
      <c r="T2288" s="9">
        <f t="shared" si="143"/>
        <v>0.49317770836758179</v>
      </c>
      <c r="U2288" s="10">
        <f>YEAR(SalesDataTable[[#This Row],[Order Date]])</f>
        <v>2026</v>
      </c>
      <c r="V2288" s="9" t="str">
        <f>"Q"&amp;ROUNDUP(MONTH(SalesDataTable[[#This Row],[Order Date]])/3,0)</f>
        <v>Q4</v>
      </c>
      <c r="W2288" s="6">
        <f>MONTH(SalesDataTable[[#This Row],[Order Date]])</f>
        <v>11</v>
      </c>
      <c r="X2288" s="9" t="str">
        <f>TEXT(SalesDataTable[[#This Row],[Order Date]],"mmm")</f>
        <v>Nov</v>
      </c>
    </row>
    <row r="2289" spans="1:24" ht="15.5">
      <c r="A2289" s="3">
        <v>4565</v>
      </c>
      <c r="B2289" s="4">
        <v>46332</v>
      </c>
      <c r="C2289" s="12">
        <f>YEAR(SalesDataTable[[#This Row],[Order Date]])</f>
        <v>2026</v>
      </c>
      <c r="D2289" s="15" t="str">
        <f>"Q"&amp;ROUNDUP(MONTH(SalesDataTable[[#This Row],[Order Date]])/3,0)</f>
        <v>Q4</v>
      </c>
      <c r="E2289" s="12">
        <f>MONTH(SalesDataTable[[#This Row],[Order Date]])</f>
        <v>11</v>
      </c>
      <c r="F2289" s="12" t="str">
        <f>TEXT(SalesDataTable[[#This Row],[Order Date]], "mmm")</f>
        <v>Nov</v>
      </c>
      <c r="G2289" s="5" t="s">
        <v>6</v>
      </c>
      <c r="H2289" s="5" t="s">
        <v>49</v>
      </c>
      <c r="I2289" s="5" t="s">
        <v>2</v>
      </c>
      <c r="J2289" s="5" t="s">
        <v>3</v>
      </c>
      <c r="K2289" s="5" t="s">
        <v>23</v>
      </c>
      <c r="L2289" s="5" t="s">
        <v>51</v>
      </c>
      <c r="M2289" s="6">
        <v>3</v>
      </c>
      <c r="N2289" s="7">
        <v>124.65</v>
      </c>
      <c r="O2289" s="8">
        <v>0.05</v>
      </c>
      <c r="P2289" s="7">
        <v>62.27</v>
      </c>
      <c r="Q2289" s="7">
        <f t="shared" si="140"/>
        <v>355.25250000000005</v>
      </c>
      <c r="R2289" s="7">
        <f t="shared" si="141"/>
        <v>186.81</v>
      </c>
      <c r="S2289" s="7">
        <f t="shared" si="142"/>
        <v>168.44250000000005</v>
      </c>
      <c r="T2289" s="9">
        <f t="shared" si="143"/>
        <v>0.47414866890451163</v>
      </c>
      <c r="U2289" s="10">
        <f>YEAR(SalesDataTable[[#This Row],[Order Date]])</f>
        <v>2026</v>
      </c>
      <c r="V2289" s="9" t="str">
        <f>"Q"&amp;ROUNDUP(MONTH(SalesDataTable[[#This Row],[Order Date]])/3,0)</f>
        <v>Q4</v>
      </c>
      <c r="W2289" s="6">
        <f>MONTH(SalesDataTable[[#This Row],[Order Date]])</f>
        <v>11</v>
      </c>
      <c r="X2289" s="9" t="str">
        <f>TEXT(SalesDataTable[[#This Row],[Order Date]],"mmm")</f>
        <v>Nov</v>
      </c>
    </row>
    <row r="2290" spans="1:24" ht="15.5">
      <c r="A2290" s="3">
        <v>4634</v>
      </c>
      <c r="B2290" s="4">
        <v>46332</v>
      </c>
      <c r="C2290" s="12">
        <f>YEAR(SalesDataTable[[#This Row],[Order Date]])</f>
        <v>2026</v>
      </c>
      <c r="D2290" s="15" t="str">
        <f>"Q"&amp;ROUNDUP(MONTH(SalesDataTable[[#This Row],[Order Date]])/3,0)</f>
        <v>Q4</v>
      </c>
      <c r="E2290" s="12">
        <f>MONTH(SalesDataTable[[#This Row],[Order Date]])</f>
        <v>11</v>
      </c>
      <c r="F2290" s="12" t="str">
        <f>TEXT(SalesDataTable[[#This Row],[Order Date]], "mmm")</f>
        <v>Nov</v>
      </c>
      <c r="G2290" s="5" t="s">
        <v>0</v>
      </c>
      <c r="H2290" s="5" t="s">
        <v>50</v>
      </c>
      <c r="I2290" s="5" t="s">
        <v>2</v>
      </c>
      <c r="J2290" s="5" t="s">
        <v>13</v>
      </c>
      <c r="K2290" s="5" t="s">
        <v>4</v>
      </c>
      <c r="L2290" s="5" t="s">
        <v>5</v>
      </c>
      <c r="M2290" s="6">
        <v>2</v>
      </c>
      <c r="N2290" s="7">
        <v>80.61</v>
      </c>
      <c r="O2290" s="8">
        <v>0</v>
      </c>
      <c r="P2290" s="7">
        <v>43.72</v>
      </c>
      <c r="Q2290" s="7">
        <f t="shared" si="140"/>
        <v>161.22</v>
      </c>
      <c r="R2290" s="7">
        <f t="shared" si="141"/>
        <v>87.44</v>
      </c>
      <c r="S2290" s="7">
        <f t="shared" si="142"/>
        <v>73.78</v>
      </c>
      <c r="T2290" s="9">
        <f t="shared" si="143"/>
        <v>0.45763552909068356</v>
      </c>
      <c r="U2290" s="10">
        <f>YEAR(SalesDataTable[[#This Row],[Order Date]])</f>
        <v>2026</v>
      </c>
      <c r="V2290" s="9" t="str">
        <f>"Q"&amp;ROUNDUP(MONTH(SalesDataTable[[#This Row],[Order Date]])/3,0)</f>
        <v>Q4</v>
      </c>
      <c r="W2290" s="6">
        <f>MONTH(SalesDataTable[[#This Row],[Order Date]])</f>
        <v>11</v>
      </c>
      <c r="X2290" s="9" t="str">
        <f>TEXT(SalesDataTable[[#This Row],[Order Date]],"mmm")</f>
        <v>Nov</v>
      </c>
    </row>
    <row r="2291" spans="1:24" ht="15.5">
      <c r="A2291" s="3">
        <v>104</v>
      </c>
      <c r="B2291" s="4">
        <v>46333</v>
      </c>
      <c r="C2291" s="12">
        <f>YEAR(SalesDataTable[[#This Row],[Order Date]])</f>
        <v>2026</v>
      </c>
      <c r="D2291" s="15" t="str">
        <f>"Q"&amp;ROUNDUP(MONTH(SalesDataTable[[#This Row],[Order Date]])/3,0)</f>
        <v>Q4</v>
      </c>
      <c r="E2291" s="12">
        <f>MONTH(SalesDataTable[[#This Row],[Order Date]])</f>
        <v>11</v>
      </c>
      <c r="F2291" s="12" t="str">
        <f>TEXT(SalesDataTable[[#This Row],[Order Date]], "mmm")</f>
        <v>Nov</v>
      </c>
      <c r="G2291" s="5" t="s">
        <v>6</v>
      </c>
      <c r="H2291" s="5" t="s">
        <v>41</v>
      </c>
      <c r="I2291" s="5" t="s">
        <v>2</v>
      </c>
      <c r="J2291" s="5" t="s">
        <v>13</v>
      </c>
      <c r="K2291" s="5" t="s">
        <v>9</v>
      </c>
      <c r="L2291" s="5" t="s">
        <v>37</v>
      </c>
      <c r="M2291" s="6">
        <v>1</v>
      </c>
      <c r="N2291" s="7">
        <v>153.96</v>
      </c>
      <c r="O2291" s="8">
        <v>0</v>
      </c>
      <c r="P2291" s="7">
        <v>80.62</v>
      </c>
      <c r="Q2291" s="7">
        <f t="shared" si="140"/>
        <v>153.96</v>
      </c>
      <c r="R2291" s="7">
        <f t="shared" si="141"/>
        <v>80.62</v>
      </c>
      <c r="S2291" s="7">
        <f t="shared" si="142"/>
        <v>73.34</v>
      </c>
      <c r="T2291" s="9">
        <f t="shared" si="143"/>
        <v>0.47635749545336453</v>
      </c>
      <c r="U2291" s="10">
        <f>YEAR(SalesDataTable[[#This Row],[Order Date]])</f>
        <v>2026</v>
      </c>
      <c r="V2291" s="9" t="str">
        <f>"Q"&amp;ROUNDUP(MONTH(SalesDataTable[[#This Row],[Order Date]])/3,0)</f>
        <v>Q4</v>
      </c>
      <c r="W2291" s="6">
        <f>MONTH(SalesDataTable[[#This Row],[Order Date]])</f>
        <v>11</v>
      </c>
      <c r="X2291" s="9" t="str">
        <f>TEXT(SalesDataTable[[#This Row],[Order Date]],"mmm")</f>
        <v>Nov</v>
      </c>
    </row>
    <row r="2292" spans="1:24" ht="15.5">
      <c r="A2292" s="3">
        <v>181</v>
      </c>
      <c r="B2292" s="4">
        <v>46333</v>
      </c>
      <c r="C2292" s="12">
        <f>YEAR(SalesDataTable[[#This Row],[Order Date]])</f>
        <v>2026</v>
      </c>
      <c r="D2292" s="15" t="str">
        <f>"Q"&amp;ROUNDUP(MONTH(SalesDataTable[[#This Row],[Order Date]])/3,0)</f>
        <v>Q4</v>
      </c>
      <c r="E2292" s="12">
        <f>MONTH(SalesDataTable[[#This Row],[Order Date]])</f>
        <v>11</v>
      </c>
      <c r="F2292" s="12" t="str">
        <f>TEXT(SalesDataTable[[#This Row],[Order Date]], "mmm")</f>
        <v>Nov</v>
      </c>
      <c r="G2292" s="5" t="s">
        <v>6</v>
      </c>
      <c r="H2292" s="5" t="s">
        <v>7</v>
      </c>
      <c r="I2292" s="5" t="s">
        <v>19</v>
      </c>
      <c r="J2292" s="5" t="s">
        <v>3</v>
      </c>
      <c r="K2292" s="5" t="s">
        <v>14</v>
      </c>
      <c r="L2292" s="5" t="s">
        <v>15</v>
      </c>
      <c r="M2292" s="6">
        <v>1</v>
      </c>
      <c r="N2292" s="7">
        <v>35.58</v>
      </c>
      <c r="O2292" s="8">
        <v>0</v>
      </c>
      <c r="P2292" s="7">
        <v>13.4</v>
      </c>
      <c r="Q2292" s="7">
        <f t="shared" si="140"/>
        <v>35.58</v>
      </c>
      <c r="R2292" s="7">
        <f t="shared" si="141"/>
        <v>13.4</v>
      </c>
      <c r="S2292" s="7">
        <f t="shared" si="142"/>
        <v>22.18</v>
      </c>
      <c r="T2292" s="9">
        <f t="shared" si="143"/>
        <v>0.62338392355255767</v>
      </c>
      <c r="U2292" s="10">
        <f>YEAR(SalesDataTable[[#This Row],[Order Date]])</f>
        <v>2026</v>
      </c>
      <c r="V2292" s="9" t="str">
        <f>"Q"&amp;ROUNDUP(MONTH(SalesDataTable[[#This Row],[Order Date]])/3,0)</f>
        <v>Q4</v>
      </c>
      <c r="W2292" s="6">
        <f>MONTH(SalesDataTable[[#This Row],[Order Date]])</f>
        <v>11</v>
      </c>
      <c r="X2292" s="9" t="str">
        <f>TEXT(SalesDataTable[[#This Row],[Order Date]],"mmm")</f>
        <v>Nov</v>
      </c>
    </row>
    <row r="2293" spans="1:24" ht="15.5">
      <c r="A2293" s="3">
        <v>823</v>
      </c>
      <c r="B2293" s="4">
        <v>46333</v>
      </c>
      <c r="C2293" s="12">
        <f>YEAR(SalesDataTable[[#This Row],[Order Date]])</f>
        <v>2026</v>
      </c>
      <c r="D2293" s="15" t="str">
        <f>"Q"&amp;ROUNDUP(MONTH(SalesDataTable[[#This Row],[Order Date]])/3,0)</f>
        <v>Q4</v>
      </c>
      <c r="E2293" s="12">
        <f>MONTH(SalesDataTable[[#This Row],[Order Date]])</f>
        <v>11</v>
      </c>
      <c r="F2293" s="12" t="str">
        <f>TEXT(SalesDataTable[[#This Row],[Order Date]], "mmm")</f>
        <v>Nov</v>
      </c>
      <c r="G2293" s="5" t="s">
        <v>0</v>
      </c>
      <c r="H2293" s="5" t="s">
        <v>1</v>
      </c>
      <c r="I2293" s="5" t="s">
        <v>28</v>
      </c>
      <c r="J2293" s="5" t="s">
        <v>13</v>
      </c>
      <c r="K2293" s="5" t="s">
        <v>34</v>
      </c>
      <c r="L2293" s="5" t="s">
        <v>42</v>
      </c>
      <c r="M2293" s="6">
        <v>5</v>
      </c>
      <c r="N2293" s="7">
        <v>36.369999999999997</v>
      </c>
      <c r="O2293" s="8">
        <v>0.15</v>
      </c>
      <c r="P2293" s="7">
        <v>13.65</v>
      </c>
      <c r="Q2293" s="7">
        <f t="shared" si="140"/>
        <v>154.57249999999999</v>
      </c>
      <c r="R2293" s="7">
        <f t="shared" si="141"/>
        <v>68.25</v>
      </c>
      <c r="S2293" s="7">
        <f t="shared" si="142"/>
        <v>86.322499999999991</v>
      </c>
      <c r="T2293" s="9">
        <f t="shared" si="143"/>
        <v>0.55845962250723769</v>
      </c>
      <c r="U2293" s="10">
        <f>YEAR(SalesDataTable[[#This Row],[Order Date]])</f>
        <v>2026</v>
      </c>
      <c r="V2293" s="9" t="str">
        <f>"Q"&amp;ROUNDUP(MONTH(SalesDataTable[[#This Row],[Order Date]])/3,0)</f>
        <v>Q4</v>
      </c>
      <c r="W2293" s="6">
        <f>MONTH(SalesDataTable[[#This Row],[Order Date]])</f>
        <v>11</v>
      </c>
      <c r="X2293" s="9" t="str">
        <f>TEXT(SalesDataTable[[#This Row],[Order Date]],"mmm")</f>
        <v>Nov</v>
      </c>
    </row>
    <row r="2294" spans="1:24" ht="15.5">
      <c r="A2294" s="3">
        <v>1730</v>
      </c>
      <c r="B2294" s="4">
        <v>46333</v>
      </c>
      <c r="C2294" s="12">
        <f>YEAR(SalesDataTable[[#This Row],[Order Date]])</f>
        <v>2026</v>
      </c>
      <c r="D2294" s="15" t="str">
        <f>"Q"&amp;ROUNDUP(MONTH(SalesDataTable[[#This Row],[Order Date]])/3,0)</f>
        <v>Q4</v>
      </c>
      <c r="E2294" s="12">
        <f>MONTH(SalesDataTable[[#This Row],[Order Date]])</f>
        <v>11</v>
      </c>
      <c r="F2294" s="12" t="str">
        <f>TEXT(SalesDataTable[[#This Row],[Order Date]], "mmm")</f>
        <v>Nov</v>
      </c>
      <c r="G2294" s="5" t="s">
        <v>20</v>
      </c>
      <c r="H2294" s="5" t="s">
        <v>21</v>
      </c>
      <c r="I2294" s="5" t="s">
        <v>28</v>
      </c>
      <c r="J2294" s="5" t="s">
        <v>3</v>
      </c>
      <c r="K2294" s="5" t="s">
        <v>9</v>
      </c>
      <c r="L2294" s="5" t="s">
        <v>37</v>
      </c>
      <c r="M2294" s="6">
        <v>2</v>
      </c>
      <c r="N2294" s="7">
        <v>151.55000000000001</v>
      </c>
      <c r="O2294" s="8">
        <v>0.1</v>
      </c>
      <c r="P2294" s="7">
        <v>80.48</v>
      </c>
      <c r="Q2294" s="7">
        <f t="shared" si="140"/>
        <v>272.79000000000002</v>
      </c>
      <c r="R2294" s="7">
        <f t="shared" si="141"/>
        <v>160.96</v>
      </c>
      <c r="S2294" s="7">
        <f t="shared" si="142"/>
        <v>111.83000000000001</v>
      </c>
      <c r="T2294" s="9">
        <f t="shared" si="143"/>
        <v>0.40994904505297114</v>
      </c>
      <c r="U2294" s="10">
        <f>YEAR(SalesDataTable[[#This Row],[Order Date]])</f>
        <v>2026</v>
      </c>
      <c r="V2294" s="9" t="str">
        <f>"Q"&amp;ROUNDUP(MONTH(SalesDataTable[[#This Row],[Order Date]])/3,0)</f>
        <v>Q4</v>
      </c>
      <c r="W2294" s="6">
        <f>MONTH(SalesDataTable[[#This Row],[Order Date]])</f>
        <v>11</v>
      </c>
      <c r="X2294" s="9" t="str">
        <f>TEXT(SalesDataTable[[#This Row],[Order Date]],"mmm")</f>
        <v>Nov</v>
      </c>
    </row>
    <row r="2295" spans="1:24" ht="15.5">
      <c r="A2295" s="3">
        <v>2710</v>
      </c>
      <c r="B2295" s="4">
        <v>46333</v>
      </c>
      <c r="C2295" s="12">
        <f>YEAR(SalesDataTable[[#This Row],[Order Date]])</f>
        <v>2026</v>
      </c>
      <c r="D2295" s="15" t="str">
        <f>"Q"&amp;ROUNDUP(MONTH(SalesDataTable[[#This Row],[Order Date]])/3,0)</f>
        <v>Q4</v>
      </c>
      <c r="E2295" s="12">
        <f>MONTH(SalesDataTable[[#This Row],[Order Date]])</f>
        <v>11</v>
      </c>
      <c r="F2295" s="12" t="str">
        <f>TEXT(SalesDataTable[[#This Row],[Order Date]], "mmm")</f>
        <v>Nov</v>
      </c>
      <c r="G2295" s="5" t="s">
        <v>0</v>
      </c>
      <c r="H2295" s="5" t="s">
        <v>36</v>
      </c>
      <c r="I2295" s="5" t="s">
        <v>19</v>
      </c>
      <c r="J2295" s="5" t="s">
        <v>13</v>
      </c>
      <c r="K2295" s="5" t="s">
        <v>23</v>
      </c>
      <c r="L2295" s="5" t="s">
        <v>40</v>
      </c>
      <c r="M2295" s="6">
        <v>2</v>
      </c>
      <c r="N2295" s="7">
        <v>80.67</v>
      </c>
      <c r="O2295" s="8">
        <v>0</v>
      </c>
      <c r="P2295" s="7">
        <v>40.5</v>
      </c>
      <c r="Q2295" s="7">
        <f t="shared" si="140"/>
        <v>161.34</v>
      </c>
      <c r="R2295" s="7">
        <f t="shared" si="141"/>
        <v>81</v>
      </c>
      <c r="S2295" s="7">
        <f t="shared" si="142"/>
        <v>80.34</v>
      </c>
      <c r="T2295" s="9">
        <f t="shared" si="143"/>
        <v>0.49795462997396805</v>
      </c>
      <c r="U2295" s="10">
        <f>YEAR(SalesDataTable[[#This Row],[Order Date]])</f>
        <v>2026</v>
      </c>
      <c r="V2295" s="9" t="str">
        <f>"Q"&amp;ROUNDUP(MONTH(SalesDataTable[[#This Row],[Order Date]])/3,0)</f>
        <v>Q4</v>
      </c>
      <c r="W2295" s="6">
        <f>MONTH(SalesDataTable[[#This Row],[Order Date]])</f>
        <v>11</v>
      </c>
      <c r="X2295" s="9" t="str">
        <f>TEXT(SalesDataTable[[#This Row],[Order Date]],"mmm")</f>
        <v>Nov</v>
      </c>
    </row>
    <row r="2296" spans="1:24" ht="15.5">
      <c r="A2296" s="3">
        <v>3018</v>
      </c>
      <c r="B2296" s="4">
        <v>46333</v>
      </c>
      <c r="C2296" s="12">
        <f>YEAR(SalesDataTable[[#This Row],[Order Date]])</f>
        <v>2026</v>
      </c>
      <c r="D2296" s="15" t="str">
        <f>"Q"&amp;ROUNDUP(MONTH(SalesDataTable[[#This Row],[Order Date]])/3,0)</f>
        <v>Q4</v>
      </c>
      <c r="E2296" s="12">
        <f>MONTH(SalesDataTable[[#This Row],[Order Date]])</f>
        <v>11</v>
      </c>
      <c r="F2296" s="12" t="str">
        <f>TEXT(SalesDataTable[[#This Row],[Order Date]], "mmm")</f>
        <v>Nov</v>
      </c>
      <c r="G2296" s="5" t="s">
        <v>20</v>
      </c>
      <c r="H2296" s="5" t="s">
        <v>31</v>
      </c>
      <c r="I2296" s="5" t="s">
        <v>8</v>
      </c>
      <c r="J2296" s="5" t="s">
        <v>16</v>
      </c>
      <c r="K2296" s="5" t="s">
        <v>4</v>
      </c>
      <c r="L2296" s="5" t="s">
        <v>5</v>
      </c>
      <c r="M2296" s="6">
        <v>10</v>
      </c>
      <c r="N2296" s="7">
        <v>81.48</v>
      </c>
      <c r="O2296" s="8">
        <v>0.05</v>
      </c>
      <c r="P2296" s="7">
        <v>43.7</v>
      </c>
      <c r="Q2296" s="7">
        <f t="shared" si="140"/>
        <v>774.06000000000006</v>
      </c>
      <c r="R2296" s="7">
        <f t="shared" si="141"/>
        <v>437</v>
      </c>
      <c r="S2296" s="7">
        <f t="shared" si="142"/>
        <v>337.06000000000006</v>
      </c>
      <c r="T2296" s="9">
        <f t="shared" si="143"/>
        <v>0.43544428080510561</v>
      </c>
      <c r="U2296" s="10">
        <f>YEAR(SalesDataTable[[#This Row],[Order Date]])</f>
        <v>2026</v>
      </c>
      <c r="V2296" s="9" t="str">
        <f>"Q"&amp;ROUNDUP(MONTH(SalesDataTable[[#This Row],[Order Date]])/3,0)</f>
        <v>Q4</v>
      </c>
      <c r="W2296" s="6">
        <f>MONTH(SalesDataTable[[#This Row],[Order Date]])</f>
        <v>11</v>
      </c>
      <c r="X2296" s="9" t="str">
        <f>TEXT(SalesDataTable[[#This Row],[Order Date]],"mmm")</f>
        <v>Nov</v>
      </c>
    </row>
    <row r="2297" spans="1:24" ht="15.5">
      <c r="A2297" s="3">
        <v>3735</v>
      </c>
      <c r="B2297" s="4">
        <v>46333</v>
      </c>
      <c r="C2297" s="12">
        <f>YEAR(SalesDataTable[[#This Row],[Order Date]])</f>
        <v>2026</v>
      </c>
      <c r="D2297" s="15" t="str">
        <f>"Q"&amp;ROUNDUP(MONTH(SalesDataTable[[#This Row],[Order Date]])/3,0)</f>
        <v>Q4</v>
      </c>
      <c r="E2297" s="12">
        <f>MONTH(SalesDataTable[[#This Row],[Order Date]])</f>
        <v>11</v>
      </c>
      <c r="F2297" s="12" t="str">
        <f>TEXT(SalesDataTable[[#This Row],[Order Date]], "mmm")</f>
        <v>Nov</v>
      </c>
      <c r="G2297" s="5" t="s">
        <v>20</v>
      </c>
      <c r="H2297" s="5" t="s">
        <v>33</v>
      </c>
      <c r="I2297" s="5" t="s">
        <v>19</v>
      </c>
      <c r="J2297" s="5" t="s">
        <v>3</v>
      </c>
      <c r="K2297" s="5" t="s">
        <v>14</v>
      </c>
      <c r="L2297" s="5" t="s">
        <v>48</v>
      </c>
      <c r="M2297" s="6">
        <v>2</v>
      </c>
      <c r="N2297" s="7">
        <v>163.58000000000001</v>
      </c>
      <c r="O2297" s="8">
        <v>0.1</v>
      </c>
      <c r="P2297" s="7">
        <v>88.14</v>
      </c>
      <c r="Q2297" s="7">
        <f t="shared" si="140"/>
        <v>294.44400000000002</v>
      </c>
      <c r="R2297" s="7">
        <f t="shared" si="141"/>
        <v>176.28</v>
      </c>
      <c r="S2297" s="7">
        <f t="shared" si="142"/>
        <v>118.16400000000002</v>
      </c>
      <c r="T2297" s="9">
        <f t="shared" si="143"/>
        <v>0.40131230386762851</v>
      </c>
      <c r="U2297" s="10">
        <f>YEAR(SalesDataTable[[#This Row],[Order Date]])</f>
        <v>2026</v>
      </c>
      <c r="V2297" s="9" t="str">
        <f>"Q"&amp;ROUNDUP(MONTH(SalesDataTable[[#This Row],[Order Date]])/3,0)</f>
        <v>Q4</v>
      </c>
      <c r="W2297" s="6">
        <f>MONTH(SalesDataTable[[#This Row],[Order Date]])</f>
        <v>11</v>
      </c>
      <c r="X2297" s="9" t="str">
        <f>TEXT(SalesDataTable[[#This Row],[Order Date]],"mmm")</f>
        <v>Nov</v>
      </c>
    </row>
    <row r="2298" spans="1:24" ht="15.5">
      <c r="A2298" s="3">
        <v>4460</v>
      </c>
      <c r="B2298" s="4">
        <v>46333</v>
      </c>
      <c r="C2298" s="12">
        <f>YEAR(SalesDataTable[[#This Row],[Order Date]])</f>
        <v>2026</v>
      </c>
      <c r="D2298" s="15" t="str">
        <f>"Q"&amp;ROUNDUP(MONTH(SalesDataTable[[#This Row],[Order Date]])/3,0)</f>
        <v>Q4</v>
      </c>
      <c r="E2298" s="12">
        <f>MONTH(SalesDataTable[[#This Row],[Order Date]])</f>
        <v>11</v>
      </c>
      <c r="F2298" s="12" t="str">
        <f>TEXT(SalesDataTable[[#This Row],[Order Date]], "mmm")</f>
        <v>Nov</v>
      </c>
      <c r="G2298" s="5" t="s">
        <v>0</v>
      </c>
      <c r="H2298" s="5" t="s">
        <v>36</v>
      </c>
      <c r="I2298" s="5" t="s">
        <v>19</v>
      </c>
      <c r="J2298" s="5" t="s">
        <v>3</v>
      </c>
      <c r="K2298" s="5" t="s">
        <v>9</v>
      </c>
      <c r="L2298" s="5" t="s">
        <v>46</v>
      </c>
      <c r="M2298" s="6">
        <v>2</v>
      </c>
      <c r="N2298" s="7">
        <v>71.88</v>
      </c>
      <c r="O2298" s="8">
        <v>0.15</v>
      </c>
      <c r="P2298" s="7">
        <v>31.65</v>
      </c>
      <c r="Q2298" s="7">
        <f t="shared" si="140"/>
        <v>122.19599999999998</v>
      </c>
      <c r="R2298" s="7">
        <f t="shared" si="141"/>
        <v>63.3</v>
      </c>
      <c r="S2298" s="7">
        <f t="shared" si="142"/>
        <v>58.895999999999987</v>
      </c>
      <c r="T2298" s="9">
        <f t="shared" si="143"/>
        <v>0.48197977020524396</v>
      </c>
      <c r="U2298" s="10">
        <f>YEAR(SalesDataTable[[#This Row],[Order Date]])</f>
        <v>2026</v>
      </c>
      <c r="V2298" s="9" t="str">
        <f>"Q"&amp;ROUNDUP(MONTH(SalesDataTable[[#This Row],[Order Date]])/3,0)</f>
        <v>Q4</v>
      </c>
      <c r="W2298" s="6">
        <f>MONTH(SalesDataTable[[#This Row],[Order Date]])</f>
        <v>11</v>
      </c>
      <c r="X2298" s="9" t="str">
        <f>TEXT(SalesDataTable[[#This Row],[Order Date]],"mmm")</f>
        <v>Nov</v>
      </c>
    </row>
    <row r="2299" spans="1:24" ht="15.5">
      <c r="A2299" s="3">
        <v>319</v>
      </c>
      <c r="B2299" s="4">
        <v>46334</v>
      </c>
      <c r="C2299" s="12">
        <f>YEAR(SalesDataTable[[#This Row],[Order Date]])</f>
        <v>2026</v>
      </c>
      <c r="D2299" s="15" t="str">
        <f>"Q"&amp;ROUNDUP(MONTH(SalesDataTable[[#This Row],[Order Date]])/3,0)</f>
        <v>Q4</v>
      </c>
      <c r="E2299" s="12">
        <f>MONTH(SalesDataTable[[#This Row],[Order Date]])</f>
        <v>11</v>
      </c>
      <c r="F2299" s="12" t="str">
        <f>TEXT(SalesDataTable[[#This Row],[Order Date]], "mmm")</f>
        <v>Nov</v>
      </c>
      <c r="G2299" s="5" t="s">
        <v>20</v>
      </c>
      <c r="H2299" s="5" t="s">
        <v>33</v>
      </c>
      <c r="I2299" s="5" t="s">
        <v>2</v>
      </c>
      <c r="J2299" s="5" t="s">
        <v>3</v>
      </c>
      <c r="K2299" s="5" t="s">
        <v>14</v>
      </c>
      <c r="L2299" s="5" t="s">
        <v>15</v>
      </c>
      <c r="M2299" s="6">
        <v>2</v>
      </c>
      <c r="N2299" s="7">
        <v>36.299999999999997</v>
      </c>
      <c r="O2299" s="8">
        <v>0.15</v>
      </c>
      <c r="P2299" s="7">
        <v>13.38</v>
      </c>
      <c r="Q2299" s="7">
        <f t="shared" si="140"/>
        <v>61.709999999999994</v>
      </c>
      <c r="R2299" s="7">
        <f t="shared" si="141"/>
        <v>26.76</v>
      </c>
      <c r="S2299" s="7">
        <f t="shared" si="142"/>
        <v>34.949999999999989</v>
      </c>
      <c r="T2299" s="9">
        <f t="shared" si="143"/>
        <v>0.56635877491492448</v>
      </c>
      <c r="U2299" s="10">
        <f>YEAR(SalesDataTable[[#This Row],[Order Date]])</f>
        <v>2026</v>
      </c>
      <c r="V2299" s="9" t="str">
        <f>"Q"&amp;ROUNDUP(MONTH(SalesDataTable[[#This Row],[Order Date]])/3,0)</f>
        <v>Q4</v>
      </c>
      <c r="W2299" s="6">
        <f>MONTH(SalesDataTable[[#This Row],[Order Date]])</f>
        <v>11</v>
      </c>
      <c r="X2299" s="9" t="str">
        <f>TEXT(SalesDataTable[[#This Row],[Order Date]],"mmm")</f>
        <v>Nov</v>
      </c>
    </row>
    <row r="2300" spans="1:24" ht="15.5">
      <c r="A2300" s="3">
        <v>595</v>
      </c>
      <c r="B2300" s="4">
        <v>46334</v>
      </c>
      <c r="C2300" s="12">
        <f>YEAR(SalesDataTable[[#This Row],[Order Date]])</f>
        <v>2026</v>
      </c>
      <c r="D2300" s="15" t="str">
        <f>"Q"&amp;ROUNDUP(MONTH(SalesDataTable[[#This Row],[Order Date]])/3,0)</f>
        <v>Q4</v>
      </c>
      <c r="E2300" s="12">
        <f>MONTH(SalesDataTable[[#This Row],[Order Date]])</f>
        <v>11</v>
      </c>
      <c r="F2300" s="12" t="str">
        <f>TEXT(SalesDataTable[[#This Row],[Order Date]], "mmm")</f>
        <v>Nov</v>
      </c>
      <c r="G2300" s="5" t="s">
        <v>6</v>
      </c>
      <c r="H2300" s="5" t="s">
        <v>43</v>
      </c>
      <c r="I2300" s="5" t="s">
        <v>2</v>
      </c>
      <c r="J2300" s="5" t="s">
        <v>13</v>
      </c>
      <c r="K2300" s="5" t="s">
        <v>34</v>
      </c>
      <c r="L2300" s="5" t="s">
        <v>42</v>
      </c>
      <c r="M2300" s="6">
        <v>2</v>
      </c>
      <c r="N2300" s="7">
        <v>36.159999999999997</v>
      </c>
      <c r="O2300" s="8">
        <v>0.1</v>
      </c>
      <c r="P2300" s="7">
        <v>13.79</v>
      </c>
      <c r="Q2300" s="7">
        <f t="shared" si="140"/>
        <v>65.087999999999994</v>
      </c>
      <c r="R2300" s="7">
        <f t="shared" si="141"/>
        <v>27.58</v>
      </c>
      <c r="S2300" s="7">
        <f t="shared" si="142"/>
        <v>37.507999999999996</v>
      </c>
      <c r="T2300" s="9">
        <f t="shared" si="143"/>
        <v>0.57626597836774829</v>
      </c>
      <c r="U2300" s="10">
        <f>YEAR(SalesDataTable[[#This Row],[Order Date]])</f>
        <v>2026</v>
      </c>
      <c r="V2300" s="9" t="str">
        <f>"Q"&amp;ROUNDUP(MONTH(SalesDataTable[[#This Row],[Order Date]])/3,0)</f>
        <v>Q4</v>
      </c>
      <c r="W2300" s="6">
        <f>MONTH(SalesDataTable[[#This Row],[Order Date]])</f>
        <v>11</v>
      </c>
      <c r="X2300" s="9" t="str">
        <f>TEXT(SalesDataTable[[#This Row],[Order Date]],"mmm")</f>
        <v>Nov</v>
      </c>
    </row>
    <row r="2301" spans="1:24" ht="15.5">
      <c r="A2301" s="3">
        <v>1623</v>
      </c>
      <c r="B2301" s="4">
        <v>46334</v>
      </c>
      <c r="C2301" s="12">
        <f>YEAR(SalesDataTable[[#This Row],[Order Date]])</f>
        <v>2026</v>
      </c>
      <c r="D2301" s="15" t="str">
        <f>"Q"&amp;ROUNDUP(MONTH(SalesDataTable[[#This Row],[Order Date]])/3,0)</f>
        <v>Q4</v>
      </c>
      <c r="E2301" s="12">
        <f>MONTH(SalesDataTable[[#This Row],[Order Date]])</f>
        <v>11</v>
      </c>
      <c r="F2301" s="12" t="str">
        <f>TEXT(SalesDataTable[[#This Row],[Order Date]], "mmm")</f>
        <v>Nov</v>
      </c>
      <c r="G2301" s="5" t="s">
        <v>11</v>
      </c>
      <c r="H2301" s="5" t="s">
        <v>25</v>
      </c>
      <c r="I2301" s="5" t="s">
        <v>2</v>
      </c>
      <c r="J2301" s="5" t="s">
        <v>3</v>
      </c>
      <c r="K2301" s="5" t="s">
        <v>14</v>
      </c>
      <c r="L2301" s="5" t="s">
        <v>15</v>
      </c>
      <c r="M2301" s="6">
        <v>2</v>
      </c>
      <c r="N2301" s="7">
        <v>35.49</v>
      </c>
      <c r="O2301" s="8">
        <v>0.1</v>
      </c>
      <c r="P2301" s="7">
        <v>13.78</v>
      </c>
      <c r="Q2301" s="7">
        <f t="shared" si="140"/>
        <v>63.882000000000005</v>
      </c>
      <c r="R2301" s="7">
        <f t="shared" si="141"/>
        <v>27.56</v>
      </c>
      <c r="S2301" s="7">
        <f t="shared" si="142"/>
        <v>36.322000000000003</v>
      </c>
      <c r="T2301" s="9">
        <f t="shared" si="143"/>
        <v>0.56857956857956859</v>
      </c>
      <c r="U2301" s="10">
        <f>YEAR(SalesDataTable[[#This Row],[Order Date]])</f>
        <v>2026</v>
      </c>
      <c r="V2301" s="9" t="str">
        <f>"Q"&amp;ROUNDUP(MONTH(SalesDataTable[[#This Row],[Order Date]])/3,0)</f>
        <v>Q4</v>
      </c>
      <c r="W2301" s="6">
        <f>MONTH(SalesDataTable[[#This Row],[Order Date]])</f>
        <v>11</v>
      </c>
      <c r="X2301" s="9" t="str">
        <f>TEXT(SalesDataTable[[#This Row],[Order Date]],"mmm")</f>
        <v>Nov</v>
      </c>
    </row>
    <row r="2302" spans="1:24" ht="15.5">
      <c r="A2302" s="3">
        <v>2638</v>
      </c>
      <c r="B2302" s="4">
        <v>46334</v>
      </c>
      <c r="C2302" s="12">
        <f>YEAR(SalesDataTable[[#This Row],[Order Date]])</f>
        <v>2026</v>
      </c>
      <c r="D2302" s="15" t="str">
        <f>"Q"&amp;ROUNDUP(MONTH(SalesDataTable[[#This Row],[Order Date]])/3,0)</f>
        <v>Q4</v>
      </c>
      <c r="E2302" s="12">
        <f>MONTH(SalesDataTable[[#This Row],[Order Date]])</f>
        <v>11</v>
      </c>
      <c r="F2302" s="12" t="str">
        <f>TEXT(SalesDataTable[[#This Row],[Order Date]], "mmm")</f>
        <v>Nov</v>
      </c>
      <c r="G2302" s="5" t="s">
        <v>0</v>
      </c>
      <c r="H2302" s="5" t="s">
        <v>36</v>
      </c>
      <c r="I2302" s="5" t="s">
        <v>2</v>
      </c>
      <c r="J2302" s="5" t="s">
        <v>13</v>
      </c>
      <c r="K2302" s="5" t="s">
        <v>9</v>
      </c>
      <c r="L2302" s="5" t="s">
        <v>46</v>
      </c>
      <c r="M2302" s="6">
        <v>1</v>
      </c>
      <c r="N2302" s="7">
        <v>69.760000000000005</v>
      </c>
      <c r="O2302" s="8">
        <v>0.15</v>
      </c>
      <c r="P2302" s="7">
        <v>32.39</v>
      </c>
      <c r="Q2302" s="7">
        <f t="shared" si="140"/>
        <v>59.295999999999999</v>
      </c>
      <c r="R2302" s="7">
        <f t="shared" si="141"/>
        <v>32.39</v>
      </c>
      <c r="S2302" s="7">
        <f t="shared" si="142"/>
        <v>26.905999999999999</v>
      </c>
      <c r="T2302" s="9">
        <f t="shared" si="143"/>
        <v>0.45375742039935241</v>
      </c>
      <c r="U2302" s="10">
        <f>YEAR(SalesDataTable[[#This Row],[Order Date]])</f>
        <v>2026</v>
      </c>
      <c r="V2302" s="9" t="str">
        <f>"Q"&amp;ROUNDUP(MONTH(SalesDataTable[[#This Row],[Order Date]])/3,0)</f>
        <v>Q4</v>
      </c>
      <c r="W2302" s="6">
        <f>MONTH(SalesDataTable[[#This Row],[Order Date]])</f>
        <v>11</v>
      </c>
      <c r="X2302" s="9" t="str">
        <f>TEXT(SalesDataTable[[#This Row],[Order Date]],"mmm")</f>
        <v>Nov</v>
      </c>
    </row>
    <row r="2303" spans="1:24" ht="15.5">
      <c r="A2303" s="3">
        <v>2666</v>
      </c>
      <c r="B2303" s="4">
        <v>46334</v>
      </c>
      <c r="C2303" s="12">
        <f>YEAR(SalesDataTable[[#This Row],[Order Date]])</f>
        <v>2026</v>
      </c>
      <c r="D2303" s="15" t="str">
        <f>"Q"&amp;ROUNDUP(MONTH(SalesDataTable[[#This Row],[Order Date]])/3,0)</f>
        <v>Q4</v>
      </c>
      <c r="E2303" s="12">
        <f>MONTH(SalesDataTable[[#This Row],[Order Date]])</f>
        <v>11</v>
      </c>
      <c r="F2303" s="12" t="str">
        <f>TEXT(SalesDataTable[[#This Row],[Order Date]], "mmm")</f>
        <v>Nov</v>
      </c>
      <c r="G2303" s="5" t="s">
        <v>6</v>
      </c>
      <c r="H2303" s="5" t="s">
        <v>43</v>
      </c>
      <c r="I2303" s="5" t="s">
        <v>19</v>
      </c>
      <c r="J2303" s="5" t="s">
        <v>16</v>
      </c>
      <c r="K2303" s="5" t="s">
        <v>23</v>
      </c>
      <c r="L2303" s="5" t="s">
        <v>40</v>
      </c>
      <c r="M2303" s="6">
        <v>6</v>
      </c>
      <c r="N2303" s="7">
        <v>81.37</v>
      </c>
      <c r="O2303" s="8">
        <v>0</v>
      </c>
      <c r="P2303" s="7">
        <v>39.5</v>
      </c>
      <c r="Q2303" s="7">
        <f t="shared" si="140"/>
        <v>488.22</v>
      </c>
      <c r="R2303" s="7">
        <f t="shared" si="141"/>
        <v>237</v>
      </c>
      <c r="S2303" s="7">
        <f t="shared" si="142"/>
        <v>251.22000000000003</v>
      </c>
      <c r="T2303" s="9">
        <f t="shared" si="143"/>
        <v>0.5145631067961165</v>
      </c>
      <c r="U2303" s="10">
        <f>YEAR(SalesDataTable[[#This Row],[Order Date]])</f>
        <v>2026</v>
      </c>
      <c r="V2303" s="9" t="str">
        <f>"Q"&amp;ROUNDUP(MONTH(SalesDataTable[[#This Row],[Order Date]])/3,0)</f>
        <v>Q4</v>
      </c>
      <c r="W2303" s="6">
        <f>MONTH(SalesDataTable[[#This Row],[Order Date]])</f>
        <v>11</v>
      </c>
      <c r="X2303" s="9" t="str">
        <f>TEXT(SalesDataTable[[#This Row],[Order Date]],"mmm")</f>
        <v>Nov</v>
      </c>
    </row>
    <row r="2304" spans="1:24" ht="15.5">
      <c r="A2304" s="3">
        <v>3505</v>
      </c>
      <c r="B2304" s="4">
        <v>46334</v>
      </c>
      <c r="C2304" s="12">
        <f>YEAR(SalesDataTable[[#This Row],[Order Date]])</f>
        <v>2026</v>
      </c>
      <c r="D2304" s="15" t="str">
        <f>"Q"&amp;ROUNDUP(MONTH(SalesDataTable[[#This Row],[Order Date]])/3,0)</f>
        <v>Q4</v>
      </c>
      <c r="E2304" s="12">
        <f>MONTH(SalesDataTable[[#This Row],[Order Date]])</f>
        <v>11</v>
      </c>
      <c r="F2304" s="12" t="str">
        <f>TEXT(SalesDataTable[[#This Row],[Order Date]], "mmm")</f>
        <v>Nov</v>
      </c>
      <c r="G2304" s="5" t="s">
        <v>6</v>
      </c>
      <c r="H2304" s="5" t="s">
        <v>43</v>
      </c>
      <c r="I2304" s="5" t="s">
        <v>8</v>
      </c>
      <c r="J2304" s="5" t="s">
        <v>3</v>
      </c>
      <c r="K2304" s="5" t="s">
        <v>4</v>
      </c>
      <c r="L2304" s="5" t="s">
        <v>5</v>
      </c>
      <c r="M2304" s="6">
        <v>5</v>
      </c>
      <c r="N2304" s="7">
        <v>82.82</v>
      </c>
      <c r="O2304" s="8">
        <v>0.15</v>
      </c>
      <c r="P2304" s="7">
        <v>43.8</v>
      </c>
      <c r="Q2304" s="7">
        <f t="shared" si="140"/>
        <v>351.98499999999996</v>
      </c>
      <c r="R2304" s="7">
        <f t="shared" si="141"/>
        <v>219</v>
      </c>
      <c r="S2304" s="7">
        <f t="shared" si="142"/>
        <v>132.98499999999996</v>
      </c>
      <c r="T2304" s="9">
        <f t="shared" si="143"/>
        <v>0.37781439549980816</v>
      </c>
      <c r="U2304" s="10">
        <f>YEAR(SalesDataTable[[#This Row],[Order Date]])</f>
        <v>2026</v>
      </c>
      <c r="V2304" s="9" t="str">
        <f>"Q"&amp;ROUNDUP(MONTH(SalesDataTable[[#This Row],[Order Date]])/3,0)</f>
        <v>Q4</v>
      </c>
      <c r="W2304" s="6">
        <f>MONTH(SalesDataTable[[#This Row],[Order Date]])</f>
        <v>11</v>
      </c>
      <c r="X2304" s="9" t="str">
        <f>TEXT(SalesDataTable[[#This Row],[Order Date]],"mmm")</f>
        <v>Nov</v>
      </c>
    </row>
    <row r="2305" spans="1:24" ht="15.5">
      <c r="A2305" s="3">
        <v>3626</v>
      </c>
      <c r="B2305" s="4">
        <v>46334</v>
      </c>
      <c r="C2305" s="12">
        <f>YEAR(SalesDataTable[[#This Row],[Order Date]])</f>
        <v>2026</v>
      </c>
      <c r="D2305" s="15" t="str">
        <f>"Q"&amp;ROUNDUP(MONTH(SalesDataTable[[#This Row],[Order Date]])/3,0)</f>
        <v>Q4</v>
      </c>
      <c r="E2305" s="12">
        <f>MONTH(SalesDataTable[[#This Row],[Order Date]])</f>
        <v>11</v>
      </c>
      <c r="F2305" s="12" t="str">
        <f>TEXT(SalesDataTable[[#This Row],[Order Date]], "mmm")</f>
        <v>Nov</v>
      </c>
      <c r="G2305" s="5" t="s">
        <v>20</v>
      </c>
      <c r="H2305" s="5" t="s">
        <v>47</v>
      </c>
      <c r="I2305" s="5" t="s">
        <v>8</v>
      </c>
      <c r="J2305" s="5" t="s">
        <v>16</v>
      </c>
      <c r="K2305" s="5" t="s">
        <v>4</v>
      </c>
      <c r="L2305" s="5" t="s">
        <v>22</v>
      </c>
      <c r="M2305" s="6">
        <v>15</v>
      </c>
      <c r="N2305" s="7">
        <v>51.05</v>
      </c>
      <c r="O2305" s="8">
        <v>0.1</v>
      </c>
      <c r="P2305" s="7">
        <v>21.95</v>
      </c>
      <c r="Q2305" s="7">
        <f t="shared" si="140"/>
        <v>689.17500000000007</v>
      </c>
      <c r="R2305" s="7">
        <f t="shared" si="141"/>
        <v>329.25</v>
      </c>
      <c r="S2305" s="7">
        <f t="shared" si="142"/>
        <v>359.92500000000007</v>
      </c>
      <c r="T2305" s="9">
        <f t="shared" si="143"/>
        <v>0.52225486995320491</v>
      </c>
      <c r="U2305" s="10">
        <f>YEAR(SalesDataTable[[#This Row],[Order Date]])</f>
        <v>2026</v>
      </c>
      <c r="V2305" s="9" t="str">
        <f>"Q"&amp;ROUNDUP(MONTH(SalesDataTable[[#This Row],[Order Date]])/3,0)</f>
        <v>Q4</v>
      </c>
      <c r="W2305" s="6">
        <f>MONTH(SalesDataTable[[#This Row],[Order Date]])</f>
        <v>11</v>
      </c>
      <c r="X2305" s="9" t="str">
        <f>TEXT(SalesDataTable[[#This Row],[Order Date]],"mmm")</f>
        <v>Nov</v>
      </c>
    </row>
    <row r="2306" spans="1:24" ht="15.5">
      <c r="A2306" s="3">
        <v>3801</v>
      </c>
      <c r="B2306" s="4">
        <v>46334</v>
      </c>
      <c r="C2306" s="12">
        <f>YEAR(SalesDataTable[[#This Row],[Order Date]])</f>
        <v>2026</v>
      </c>
      <c r="D2306" s="15" t="str">
        <f>"Q"&amp;ROUNDUP(MONTH(SalesDataTable[[#This Row],[Order Date]])/3,0)</f>
        <v>Q4</v>
      </c>
      <c r="E2306" s="12">
        <f>MONTH(SalesDataTable[[#This Row],[Order Date]])</f>
        <v>11</v>
      </c>
      <c r="F2306" s="12" t="str">
        <f>TEXT(SalesDataTable[[#This Row],[Order Date]], "mmm")</f>
        <v>Nov</v>
      </c>
      <c r="G2306" s="5" t="s">
        <v>0</v>
      </c>
      <c r="H2306" s="5" t="s">
        <v>50</v>
      </c>
      <c r="I2306" s="5" t="s">
        <v>2</v>
      </c>
      <c r="J2306" s="5" t="s">
        <v>3</v>
      </c>
      <c r="K2306" s="5" t="s">
        <v>4</v>
      </c>
      <c r="L2306" s="5" t="s">
        <v>30</v>
      </c>
      <c r="M2306" s="6">
        <v>3</v>
      </c>
      <c r="N2306" s="7">
        <v>101.68</v>
      </c>
      <c r="O2306" s="8">
        <v>0.1</v>
      </c>
      <c r="P2306" s="7">
        <v>51.9</v>
      </c>
      <c r="Q2306" s="7">
        <f t="shared" ref="Q2306:Q2369" si="144">M2306*N2306*(1-O2306)</f>
        <v>274.536</v>
      </c>
      <c r="R2306" s="7">
        <f t="shared" ref="R2306:R2369" si="145">M2306*P2306</f>
        <v>155.69999999999999</v>
      </c>
      <c r="S2306" s="7">
        <f t="shared" ref="S2306:S2369" si="146">Q2306-R2306</f>
        <v>118.83600000000001</v>
      </c>
      <c r="T2306" s="9">
        <f t="shared" ref="T2306:T2369" si="147">IFERROR(S2306/Q2306,0)</f>
        <v>0.43286126409651199</v>
      </c>
      <c r="U2306" s="10">
        <f>YEAR(SalesDataTable[[#This Row],[Order Date]])</f>
        <v>2026</v>
      </c>
      <c r="V2306" s="9" t="str">
        <f>"Q"&amp;ROUNDUP(MONTH(SalesDataTable[[#This Row],[Order Date]])/3,0)</f>
        <v>Q4</v>
      </c>
      <c r="W2306" s="6">
        <f>MONTH(SalesDataTable[[#This Row],[Order Date]])</f>
        <v>11</v>
      </c>
      <c r="X2306" s="9" t="str">
        <f>TEXT(SalesDataTable[[#This Row],[Order Date]],"mmm")</f>
        <v>Nov</v>
      </c>
    </row>
    <row r="2307" spans="1:24" ht="15.5">
      <c r="A2307" s="3">
        <v>4685</v>
      </c>
      <c r="B2307" s="4">
        <v>46334</v>
      </c>
      <c r="C2307" s="12">
        <f>YEAR(SalesDataTable[[#This Row],[Order Date]])</f>
        <v>2026</v>
      </c>
      <c r="D2307" s="15" t="str">
        <f>"Q"&amp;ROUNDUP(MONTH(SalesDataTable[[#This Row],[Order Date]])/3,0)</f>
        <v>Q4</v>
      </c>
      <c r="E2307" s="12">
        <f>MONTH(SalesDataTable[[#This Row],[Order Date]])</f>
        <v>11</v>
      </c>
      <c r="F2307" s="12" t="str">
        <f>TEXT(SalesDataTable[[#This Row],[Order Date]], "mmm")</f>
        <v>Nov</v>
      </c>
      <c r="G2307" s="5" t="s">
        <v>20</v>
      </c>
      <c r="H2307" s="5" t="s">
        <v>47</v>
      </c>
      <c r="I2307" s="5" t="s">
        <v>8</v>
      </c>
      <c r="J2307" s="5" t="s">
        <v>16</v>
      </c>
      <c r="K2307" s="5" t="s">
        <v>23</v>
      </c>
      <c r="L2307" s="5" t="s">
        <v>40</v>
      </c>
      <c r="M2307" s="6">
        <v>6</v>
      </c>
      <c r="N2307" s="7">
        <v>80.83</v>
      </c>
      <c r="O2307" s="8">
        <v>0.15</v>
      </c>
      <c r="P2307" s="7">
        <v>39.32</v>
      </c>
      <c r="Q2307" s="7">
        <f t="shared" si="144"/>
        <v>412.233</v>
      </c>
      <c r="R2307" s="7">
        <f t="shared" si="145"/>
        <v>235.92000000000002</v>
      </c>
      <c r="S2307" s="7">
        <f t="shared" si="146"/>
        <v>176.31299999999999</v>
      </c>
      <c r="T2307" s="9">
        <f t="shared" si="147"/>
        <v>0.42770229457612563</v>
      </c>
      <c r="U2307" s="10">
        <f>YEAR(SalesDataTable[[#This Row],[Order Date]])</f>
        <v>2026</v>
      </c>
      <c r="V2307" s="9" t="str">
        <f>"Q"&amp;ROUNDUP(MONTH(SalesDataTable[[#This Row],[Order Date]])/3,0)</f>
        <v>Q4</v>
      </c>
      <c r="W2307" s="6">
        <f>MONTH(SalesDataTable[[#This Row],[Order Date]])</f>
        <v>11</v>
      </c>
      <c r="X2307" s="9" t="str">
        <f>TEXT(SalesDataTable[[#This Row],[Order Date]],"mmm")</f>
        <v>Nov</v>
      </c>
    </row>
    <row r="2308" spans="1:24" ht="15.5">
      <c r="A2308" s="3">
        <v>4843</v>
      </c>
      <c r="B2308" s="4">
        <v>46334</v>
      </c>
      <c r="C2308" s="12">
        <f>YEAR(SalesDataTable[[#This Row],[Order Date]])</f>
        <v>2026</v>
      </c>
      <c r="D2308" s="15" t="str">
        <f>"Q"&amp;ROUNDUP(MONTH(SalesDataTable[[#This Row],[Order Date]])/3,0)</f>
        <v>Q4</v>
      </c>
      <c r="E2308" s="12">
        <f>MONTH(SalesDataTable[[#This Row],[Order Date]])</f>
        <v>11</v>
      </c>
      <c r="F2308" s="12" t="str">
        <f>TEXT(SalesDataTable[[#This Row],[Order Date]], "mmm")</f>
        <v>Nov</v>
      </c>
      <c r="G2308" s="5" t="s">
        <v>6</v>
      </c>
      <c r="H2308" s="5" t="s">
        <v>43</v>
      </c>
      <c r="I2308" s="5" t="s">
        <v>2</v>
      </c>
      <c r="J2308" s="5" t="s">
        <v>13</v>
      </c>
      <c r="K2308" s="5" t="s">
        <v>23</v>
      </c>
      <c r="L2308" s="5" t="s">
        <v>51</v>
      </c>
      <c r="M2308" s="6">
        <v>6</v>
      </c>
      <c r="N2308" s="7">
        <v>123.67</v>
      </c>
      <c r="O2308" s="8">
        <v>0.15</v>
      </c>
      <c r="P2308" s="7">
        <v>60.55</v>
      </c>
      <c r="Q2308" s="7">
        <f t="shared" si="144"/>
        <v>630.71699999999998</v>
      </c>
      <c r="R2308" s="7">
        <f t="shared" si="145"/>
        <v>363.29999999999995</v>
      </c>
      <c r="S2308" s="7">
        <f t="shared" si="146"/>
        <v>267.41700000000003</v>
      </c>
      <c r="T2308" s="9">
        <f t="shared" si="147"/>
        <v>0.42398888883603902</v>
      </c>
      <c r="U2308" s="10">
        <f>YEAR(SalesDataTable[[#This Row],[Order Date]])</f>
        <v>2026</v>
      </c>
      <c r="V2308" s="9" t="str">
        <f>"Q"&amp;ROUNDUP(MONTH(SalesDataTable[[#This Row],[Order Date]])/3,0)</f>
        <v>Q4</v>
      </c>
      <c r="W2308" s="6">
        <f>MONTH(SalesDataTable[[#This Row],[Order Date]])</f>
        <v>11</v>
      </c>
      <c r="X2308" s="9" t="str">
        <f>TEXT(SalesDataTable[[#This Row],[Order Date]],"mmm")</f>
        <v>Nov</v>
      </c>
    </row>
    <row r="2309" spans="1:24" ht="15.5">
      <c r="A2309" s="3">
        <v>4890</v>
      </c>
      <c r="B2309" s="4">
        <v>46334</v>
      </c>
      <c r="C2309" s="12">
        <f>YEAR(SalesDataTable[[#This Row],[Order Date]])</f>
        <v>2026</v>
      </c>
      <c r="D2309" s="15" t="str">
        <f>"Q"&amp;ROUNDUP(MONTH(SalesDataTable[[#This Row],[Order Date]])/3,0)</f>
        <v>Q4</v>
      </c>
      <c r="E2309" s="12">
        <f>MONTH(SalesDataTable[[#This Row],[Order Date]])</f>
        <v>11</v>
      </c>
      <c r="F2309" s="12" t="str">
        <f>TEXT(SalesDataTable[[#This Row],[Order Date]], "mmm")</f>
        <v>Nov</v>
      </c>
      <c r="G2309" s="5" t="s">
        <v>0</v>
      </c>
      <c r="H2309" s="5" t="s">
        <v>50</v>
      </c>
      <c r="I2309" s="5" t="s">
        <v>2</v>
      </c>
      <c r="J2309" s="5" t="s">
        <v>13</v>
      </c>
      <c r="K2309" s="5" t="s">
        <v>9</v>
      </c>
      <c r="L2309" s="5" t="s">
        <v>10</v>
      </c>
      <c r="M2309" s="6">
        <v>2</v>
      </c>
      <c r="N2309" s="7">
        <v>93.16</v>
      </c>
      <c r="O2309" s="8">
        <v>0.1</v>
      </c>
      <c r="P2309" s="7">
        <v>44.19</v>
      </c>
      <c r="Q2309" s="7">
        <f t="shared" si="144"/>
        <v>167.68799999999999</v>
      </c>
      <c r="R2309" s="7">
        <f t="shared" si="145"/>
        <v>88.38</v>
      </c>
      <c r="S2309" s="7">
        <f t="shared" si="146"/>
        <v>79.307999999999993</v>
      </c>
      <c r="T2309" s="9">
        <f t="shared" si="147"/>
        <v>0.47294976384714471</v>
      </c>
      <c r="U2309" s="10">
        <f>YEAR(SalesDataTable[[#This Row],[Order Date]])</f>
        <v>2026</v>
      </c>
      <c r="V2309" s="9" t="str">
        <f>"Q"&amp;ROUNDUP(MONTH(SalesDataTable[[#This Row],[Order Date]])/3,0)</f>
        <v>Q4</v>
      </c>
      <c r="W2309" s="6">
        <f>MONTH(SalesDataTable[[#This Row],[Order Date]])</f>
        <v>11</v>
      </c>
      <c r="X2309" s="9" t="str">
        <f>TEXT(SalesDataTable[[#This Row],[Order Date]],"mmm")</f>
        <v>Nov</v>
      </c>
    </row>
    <row r="2310" spans="1:24" ht="15.5">
      <c r="A2310" s="3">
        <v>4913</v>
      </c>
      <c r="B2310" s="4">
        <v>46334</v>
      </c>
      <c r="C2310" s="12">
        <f>YEAR(SalesDataTable[[#This Row],[Order Date]])</f>
        <v>2026</v>
      </c>
      <c r="D2310" s="15" t="str">
        <f>"Q"&amp;ROUNDUP(MONTH(SalesDataTable[[#This Row],[Order Date]])/3,0)</f>
        <v>Q4</v>
      </c>
      <c r="E2310" s="12">
        <f>MONTH(SalesDataTable[[#This Row],[Order Date]])</f>
        <v>11</v>
      </c>
      <c r="F2310" s="12" t="str">
        <f>TEXT(SalesDataTable[[#This Row],[Order Date]], "mmm")</f>
        <v>Nov</v>
      </c>
      <c r="G2310" s="5" t="s">
        <v>11</v>
      </c>
      <c r="H2310" s="5" t="s">
        <v>12</v>
      </c>
      <c r="I2310" s="5" t="s">
        <v>28</v>
      </c>
      <c r="J2310" s="5" t="s">
        <v>13</v>
      </c>
      <c r="K2310" s="5" t="s">
        <v>4</v>
      </c>
      <c r="L2310" s="5" t="s">
        <v>5</v>
      </c>
      <c r="M2310" s="6">
        <v>1</v>
      </c>
      <c r="N2310" s="7">
        <v>83.79</v>
      </c>
      <c r="O2310" s="8">
        <v>0.1</v>
      </c>
      <c r="P2310" s="7">
        <v>42.8</v>
      </c>
      <c r="Q2310" s="7">
        <f t="shared" si="144"/>
        <v>75.411000000000001</v>
      </c>
      <c r="R2310" s="7">
        <f t="shared" si="145"/>
        <v>42.8</v>
      </c>
      <c r="S2310" s="7">
        <f t="shared" si="146"/>
        <v>32.611000000000004</v>
      </c>
      <c r="T2310" s="9">
        <f t="shared" si="147"/>
        <v>0.43244354271923197</v>
      </c>
      <c r="U2310" s="10">
        <f>YEAR(SalesDataTable[[#This Row],[Order Date]])</f>
        <v>2026</v>
      </c>
      <c r="V2310" s="9" t="str">
        <f>"Q"&amp;ROUNDUP(MONTH(SalesDataTable[[#This Row],[Order Date]])/3,0)</f>
        <v>Q4</v>
      </c>
      <c r="W2310" s="6">
        <f>MONTH(SalesDataTable[[#This Row],[Order Date]])</f>
        <v>11</v>
      </c>
      <c r="X2310" s="9" t="str">
        <f>TEXT(SalesDataTable[[#This Row],[Order Date]],"mmm")</f>
        <v>Nov</v>
      </c>
    </row>
    <row r="2311" spans="1:24" ht="15.5">
      <c r="A2311" s="3">
        <v>5079</v>
      </c>
      <c r="B2311" s="4">
        <v>46334</v>
      </c>
      <c r="C2311" s="12">
        <f>YEAR(SalesDataTable[[#This Row],[Order Date]])</f>
        <v>2026</v>
      </c>
      <c r="D2311" s="15" t="str">
        <f>"Q"&amp;ROUNDUP(MONTH(SalesDataTable[[#This Row],[Order Date]])/3,0)</f>
        <v>Q4</v>
      </c>
      <c r="E2311" s="12">
        <f>MONTH(SalesDataTable[[#This Row],[Order Date]])</f>
        <v>11</v>
      </c>
      <c r="F2311" s="12" t="str">
        <f>TEXT(SalesDataTable[[#This Row],[Order Date]], "mmm")</f>
        <v>Nov</v>
      </c>
      <c r="G2311" s="5" t="s">
        <v>11</v>
      </c>
      <c r="H2311" s="5" t="s">
        <v>52</v>
      </c>
      <c r="I2311" s="5" t="s">
        <v>2</v>
      </c>
      <c r="J2311" s="5" t="s">
        <v>13</v>
      </c>
      <c r="K2311" s="5" t="s">
        <v>34</v>
      </c>
      <c r="L2311" s="5" t="s">
        <v>38</v>
      </c>
      <c r="M2311" s="6">
        <v>1</v>
      </c>
      <c r="N2311" s="7">
        <v>120.98</v>
      </c>
      <c r="O2311" s="8">
        <v>0.1</v>
      </c>
      <c r="P2311" s="7">
        <v>70.59</v>
      </c>
      <c r="Q2311" s="7">
        <f t="shared" si="144"/>
        <v>108.88200000000001</v>
      </c>
      <c r="R2311" s="7">
        <f t="shared" si="145"/>
        <v>70.59</v>
      </c>
      <c r="S2311" s="7">
        <f t="shared" si="146"/>
        <v>38.292000000000002</v>
      </c>
      <c r="T2311" s="9">
        <f t="shared" si="147"/>
        <v>0.35168347385242738</v>
      </c>
      <c r="U2311" s="10">
        <f>YEAR(SalesDataTable[[#This Row],[Order Date]])</f>
        <v>2026</v>
      </c>
      <c r="V2311" s="9" t="str">
        <f>"Q"&amp;ROUNDUP(MONTH(SalesDataTable[[#This Row],[Order Date]])/3,0)</f>
        <v>Q4</v>
      </c>
      <c r="W2311" s="6">
        <f>MONTH(SalesDataTable[[#This Row],[Order Date]])</f>
        <v>11</v>
      </c>
      <c r="X2311" s="9" t="str">
        <f>TEXT(SalesDataTable[[#This Row],[Order Date]],"mmm")</f>
        <v>Nov</v>
      </c>
    </row>
    <row r="2312" spans="1:24" ht="15.5">
      <c r="A2312" s="3">
        <v>366</v>
      </c>
      <c r="B2312" s="4">
        <v>46335</v>
      </c>
      <c r="C2312" s="12">
        <f>YEAR(SalesDataTable[[#This Row],[Order Date]])</f>
        <v>2026</v>
      </c>
      <c r="D2312" s="15" t="str">
        <f>"Q"&amp;ROUNDUP(MONTH(SalesDataTable[[#This Row],[Order Date]])/3,0)</f>
        <v>Q4</v>
      </c>
      <c r="E2312" s="12">
        <f>MONTH(SalesDataTable[[#This Row],[Order Date]])</f>
        <v>11</v>
      </c>
      <c r="F2312" s="12" t="str">
        <f>TEXT(SalesDataTable[[#This Row],[Order Date]], "mmm")</f>
        <v>Nov</v>
      </c>
      <c r="G2312" s="5" t="s">
        <v>20</v>
      </c>
      <c r="H2312" s="5" t="s">
        <v>47</v>
      </c>
      <c r="I2312" s="5" t="s">
        <v>19</v>
      </c>
      <c r="J2312" s="5" t="s">
        <v>3</v>
      </c>
      <c r="K2312" s="5" t="s">
        <v>9</v>
      </c>
      <c r="L2312" s="5" t="s">
        <v>37</v>
      </c>
      <c r="M2312" s="6">
        <v>1</v>
      </c>
      <c r="N2312" s="7">
        <v>152.05000000000001</v>
      </c>
      <c r="O2312" s="8">
        <v>0.15</v>
      </c>
      <c r="P2312" s="7">
        <v>80.56</v>
      </c>
      <c r="Q2312" s="7">
        <f t="shared" si="144"/>
        <v>129.24250000000001</v>
      </c>
      <c r="R2312" s="7">
        <f t="shared" si="145"/>
        <v>80.56</v>
      </c>
      <c r="S2312" s="7">
        <f t="shared" si="146"/>
        <v>48.682500000000005</v>
      </c>
      <c r="T2312" s="9">
        <f t="shared" si="147"/>
        <v>0.37667562914675901</v>
      </c>
      <c r="U2312" s="10">
        <f>YEAR(SalesDataTable[[#This Row],[Order Date]])</f>
        <v>2026</v>
      </c>
      <c r="V2312" s="9" t="str">
        <f>"Q"&amp;ROUNDUP(MONTH(SalesDataTable[[#This Row],[Order Date]])/3,0)</f>
        <v>Q4</v>
      </c>
      <c r="W2312" s="6">
        <f>MONTH(SalesDataTable[[#This Row],[Order Date]])</f>
        <v>11</v>
      </c>
      <c r="X2312" s="9" t="str">
        <f>TEXT(SalesDataTable[[#This Row],[Order Date]],"mmm")</f>
        <v>Nov</v>
      </c>
    </row>
    <row r="2313" spans="1:24" ht="15.5">
      <c r="A2313" s="3">
        <v>567</v>
      </c>
      <c r="B2313" s="4">
        <v>46335</v>
      </c>
      <c r="C2313" s="12">
        <f>YEAR(SalesDataTable[[#This Row],[Order Date]])</f>
        <v>2026</v>
      </c>
      <c r="D2313" s="15" t="str">
        <f>"Q"&amp;ROUNDUP(MONTH(SalesDataTable[[#This Row],[Order Date]])/3,0)</f>
        <v>Q4</v>
      </c>
      <c r="E2313" s="12">
        <f>MONTH(SalesDataTable[[#This Row],[Order Date]])</f>
        <v>11</v>
      </c>
      <c r="F2313" s="12" t="str">
        <f>TEXT(SalesDataTable[[#This Row],[Order Date]], "mmm")</f>
        <v>Nov</v>
      </c>
      <c r="G2313" s="5" t="s">
        <v>0</v>
      </c>
      <c r="H2313" s="5" t="s">
        <v>36</v>
      </c>
      <c r="I2313" s="5" t="s">
        <v>19</v>
      </c>
      <c r="J2313" s="5" t="s">
        <v>13</v>
      </c>
      <c r="K2313" s="5" t="s">
        <v>14</v>
      </c>
      <c r="L2313" s="5" t="s">
        <v>15</v>
      </c>
      <c r="M2313" s="6">
        <v>3</v>
      </c>
      <c r="N2313" s="7">
        <v>36.14</v>
      </c>
      <c r="O2313" s="8">
        <v>0.1</v>
      </c>
      <c r="P2313" s="7">
        <v>13.23</v>
      </c>
      <c r="Q2313" s="7">
        <f t="shared" si="144"/>
        <v>97.578000000000003</v>
      </c>
      <c r="R2313" s="7">
        <f t="shared" si="145"/>
        <v>39.69</v>
      </c>
      <c r="S2313" s="7">
        <f t="shared" si="146"/>
        <v>57.888000000000005</v>
      </c>
      <c r="T2313" s="9">
        <f t="shared" si="147"/>
        <v>0.59324847814056447</v>
      </c>
      <c r="U2313" s="10">
        <f>YEAR(SalesDataTable[[#This Row],[Order Date]])</f>
        <v>2026</v>
      </c>
      <c r="V2313" s="9" t="str">
        <f>"Q"&amp;ROUNDUP(MONTH(SalesDataTable[[#This Row],[Order Date]])/3,0)</f>
        <v>Q4</v>
      </c>
      <c r="W2313" s="6">
        <f>MONTH(SalesDataTable[[#This Row],[Order Date]])</f>
        <v>11</v>
      </c>
      <c r="X2313" s="9" t="str">
        <f>TEXT(SalesDataTable[[#This Row],[Order Date]],"mmm")</f>
        <v>Nov</v>
      </c>
    </row>
    <row r="2314" spans="1:24" ht="15.5">
      <c r="A2314" s="3">
        <v>1051</v>
      </c>
      <c r="B2314" s="4">
        <v>46335</v>
      </c>
      <c r="C2314" s="12">
        <f>YEAR(SalesDataTable[[#This Row],[Order Date]])</f>
        <v>2026</v>
      </c>
      <c r="D2314" s="15" t="str">
        <f>"Q"&amp;ROUNDUP(MONTH(SalesDataTable[[#This Row],[Order Date]])/3,0)</f>
        <v>Q4</v>
      </c>
      <c r="E2314" s="12">
        <f>MONTH(SalesDataTable[[#This Row],[Order Date]])</f>
        <v>11</v>
      </c>
      <c r="F2314" s="12" t="str">
        <f>TEXT(SalesDataTable[[#This Row],[Order Date]], "mmm")</f>
        <v>Nov</v>
      </c>
      <c r="G2314" s="5" t="s">
        <v>20</v>
      </c>
      <c r="H2314" s="5" t="s">
        <v>47</v>
      </c>
      <c r="I2314" s="5" t="s">
        <v>8</v>
      </c>
      <c r="J2314" s="5" t="s">
        <v>16</v>
      </c>
      <c r="K2314" s="5" t="s">
        <v>9</v>
      </c>
      <c r="L2314" s="5" t="s">
        <v>10</v>
      </c>
      <c r="M2314" s="6">
        <v>12</v>
      </c>
      <c r="N2314" s="7">
        <v>90.99</v>
      </c>
      <c r="O2314" s="8">
        <v>0.2</v>
      </c>
      <c r="P2314" s="7">
        <v>45.51</v>
      </c>
      <c r="Q2314" s="7">
        <f t="shared" si="144"/>
        <v>873.50399999999991</v>
      </c>
      <c r="R2314" s="7">
        <f t="shared" si="145"/>
        <v>546.12</v>
      </c>
      <c r="S2314" s="7">
        <f t="shared" si="146"/>
        <v>327.3839999999999</v>
      </c>
      <c r="T2314" s="9">
        <f t="shared" si="147"/>
        <v>0.37479393339927458</v>
      </c>
      <c r="U2314" s="10">
        <f>YEAR(SalesDataTable[[#This Row],[Order Date]])</f>
        <v>2026</v>
      </c>
      <c r="V2314" s="9" t="str">
        <f>"Q"&amp;ROUNDUP(MONTH(SalesDataTable[[#This Row],[Order Date]])/3,0)</f>
        <v>Q4</v>
      </c>
      <c r="W2314" s="6">
        <f>MONTH(SalesDataTable[[#This Row],[Order Date]])</f>
        <v>11</v>
      </c>
      <c r="X2314" s="9" t="str">
        <f>TEXT(SalesDataTable[[#This Row],[Order Date]],"mmm")</f>
        <v>Nov</v>
      </c>
    </row>
    <row r="2315" spans="1:24" ht="15.5">
      <c r="A2315" s="3">
        <v>1934</v>
      </c>
      <c r="B2315" s="4">
        <v>46335</v>
      </c>
      <c r="C2315" s="12">
        <f>YEAR(SalesDataTable[[#This Row],[Order Date]])</f>
        <v>2026</v>
      </c>
      <c r="D2315" s="15" t="str">
        <f>"Q"&amp;ROUNDUP(MONTH(SalesDataTable[[#This Row],[Order Date]])/3,0)</f>
        <v>Q4</v>
      </c>
      <c r="E2315" s="12">
        <f>MONTH(SalesDataTable[[#This Row],[Order Date]])</f>
        <v>11</v>
      </c>
      <c r="F2315" s="12" t="str">
        <f>TEXT(SalesDataTable[[#This Row],[Order Date]], "mmm")</f>
        <v>Nov</v>
      </c>
      <c r="G2315" s="5" t="s">
        <v>20</v>
      </c>
      <c r="H2315" s="5" t="s">
        <v>47</v>
      </c>
      <c r="I2315" s="5" t="s">
        <v>28</v>
      </c>
      <c r="J2315" s="5" t="s">
        <v>16</v>
      </c>
      <c r="K2315" s="5" t="s">
        <v>4</v>
      </c>
      <c r="L2315" s="5" t="s">
        <v>22</v>
      </c>
      <c r="M2315" s="6">
        <v>1</v>
      </c>
      <c r="N2315" s="7">
        <v>50.55</v>
      </c>
      <c r="O2315" s="8">
        <v>0.05</v>
      </c>
      <c r="P2315" s="7">
        <v>22.09</v>
      </c>
      <c r="Q2315" s="7">
        <f t="shared" si="144"/>
        <v>48.022499999999994</v>
      </c>
      <c r="R2315" s="7">
        <f t="shared" si="145"/>
        <v>22.09</v>
      </c>
      <c r="S2315" s="7">
        <f t="shared" si="146"/>
        <v>25.932499999999994</v>
      </c>
      <c r="T2315" s="9">
        <f t="shared" si="147"/>
        <v>0.54000728825029931</v>
      </c>
      <c r="U2315" s="10">
        <f>YEAR(SalesDataTable[[#This Row],[Order Date]])</f>
        <v>2026</v>
      </c>
      <c r="V2315" s="9" t="str">
        <f>"Q"&amp;ROUNDUP(MONTH(SalesDataTable[[#This Row],[Order Date]])/3,0)</f>
        <v>Q4</v>
      </c>
      <c r="W2315" s="6">
        <f>MONTH(SalesDataTable[[#This Row],[Order Date]])</f>
        <v>11</v>
      </c>
      <c r="X2315" s="9" t="str">
        <f>TEXT(SalesDataTable[[#This Row],[Order Date]],"mmm")</f>
        <v>Nov</v>
      </c>
    </row>
    <row r="2316" spans="1:24" ht="15.5">
      <c r="A2316" s="3">
        <v>2056</v>
      </c>
      <c r="B2316" s="4">
        <v>46335</v>
      </c>
      <c r="C2316" s="12">
        <f>YEAR(SalesDataTable[[#This Row],[Order Date]])</f>
        <v>2026</v>
      </c>
      <c r="D2316" s="15" t="str">
        <f>"Q"&amp;ROUNDUP(MONTH(SalesDataTable[[#This Row],[Order Date]])/3,0)</f>
        <v>Q4</v>
      </c>
      <c r="E2316" s="12">
        <f>MONTH(SalesDataTable[[#This Row],[Order Date]])</f>
        <v>11</v>
      </c>
      <c r="F2316" s="12" t="str">
        <f>TEXT(SalesDataTable[[#This Row],[Order Date]], "mmm")</f>
        <v>Nov</v>
      </c>
      <c r="G2316" s="5" t="s">
        <v>0</v>
      </c>
      <c r="H2316" s="5" t="s">
        <v>1</v>
      </c>
      <c r="I2316" s="5" t="s">
        <v>19</v>
      </c>
      <c r="J2316" s="5" t="s">
        <v>13</v>
      </c>
      <c r="K2316" s="5" t="s">
        <v>34</v>
      </c>
      <c r="L2316" s="5" t="s">
        <v>45</v>
      </c>
      <c r="M2316" s="6">
        <v>1</v>
      </c>
      <c r="N2316" s="7">
        <v>51.65</v>
      </c>
      <c r="O2316" s="8">
        <v>0.15</v>
      </c>
      <c r="P2316" s="7">
        <v>21.86</v>
      </c>
      <c r="Q2316" s="7">
        <f t="shared" si="144"/>
        <v>43.902499999999996</v>
      </c>
      <c r="R2316" s="7">
        <f t="shared" si="145"/>
        <v>21.86</v>
      </c>
      <c r="S2316" s="7">
        <f t="shared" si="146"/>
        <v>22.042499999999997</v>
      </c>
      <c r="T2316" s="9">
        <f t="shared" si="147"/>
        <v>0.50207846933545919</v>
      </c>
      <c r="U2316" s="10">
        <f>YEAR(SalesDataTable[[#This Row],[Order Date]])</f>
        <v>2026</v>
      </c>
      <c r="V2316" s="9" t="str">
        <f>"Q"&amp;ROUNDUP(MONTH(SalesDataTable[[#This Row],[Order Date]])/3,0)</f>
        <v>Q4</v>
      </c>
      <c r="W2316" s="6">
        <f>MONTH(SalesDataTable[[#This Row],[Order Date]])</f>
        <v>11</v>
      </c>
      <c r="X2316" s="9" t="str">
        <f>TEXT(SalesDataTable[[#This Row],[Order Date]],"mmm")</f>
        <v>Nov</v>
      </c>
    </row>
    <row r="2317" spans="1:24" ht="15.5">
      <c r="A2317" s="3">
        <v>2115</v>
      </c>
      <c r="B2317" s="4">
        <v>46335</v>
      </c>
      <c r="C2317" s="12">
        <f>YEAR(SalesDataTable[[#This Row],[Order Date]])</f>
        <v>2026</v>
      </c>
      <c r="D2317" s="15" t="str">
        <f>"Q"&amp;ROUNDUP(MONTH(SalesDataTable[[#This Row],[Order Date]])/3,0)</f>
        <v>Q4</v>
      </c>
      <c r="E2317" s="12">
        <f>MONTH(SalesDataTable[[#This Row],[Order Date]])</f>
        <v>11</v>
      </c>
      <c r="F2317" s="12" t="str">
        <f>TEXT(SalesDataTable[[#This Row],[Order Date]], "mmm")</f>
        <v>Nov</v>
      </c>
      <c r="G2317" s="5" t="s">
        <v>6</v>
      </c>
      <c r="H2317" s="5" t="s">
        <v>43</v>
      </c>
      <c r="I2317" s="5" t="s">
        <v>2</v>
      </c>
      <c r="J2317" s="5" t="s">
        <v>13</v>
      </c>
      <c r="K2317" s="5" t="s">
        <v>4</v>
      </c>
      <c r="L2317" s="5" t="s">
        <v>5</v>
      </c>
      <c r="M2317" s="6">
        <v>5</v>
      </c>
      <c r="N2317" s="7">
        <v>82.96</v>
      </c>
      <c r="O2317" s="8">
        <v>0</v>
      </c>
      <c r="P2317" s="7">
        <v>43.55</v>
      </c>
      <c r="Q2317" s="7">
        <f t="shared" si="144"/>
        <v>414.79999999999995</v>
      </c>
      <c r="R2317" s="7">
        <f t="shared" si="145"/>
        <v>217.75</v>
      </c>
      <c r="S2317" s="7">
        <f t="shared" si="146"/>
        <v>197.04999999999995</v>
      </c>
      <c r="T2317" s="9">
        <f t="shared" si="147"/>
        <v>0.47504821600771452</v>
      </c>
      <c r="U2317" s="10">
        <f>YEAR(SalesDataTable[[#This Row],[Order Date]])</f>
        <v>2026</v>
      </c>
      <c r="V2317" s="9" t="str">
        <f>"Q"&amp;ROUNDUP(MONTH(SalesDataTable[[#This Row],[Order Date]])/3,0)</f>
        <v>Q4</v>
      </c>
      <c r="W2317" s="6">
        <f>MONTH(SalesDataTable[[#This Row],[Order Date]])</f>
        <v>11</v>
      </c>
      <c r="X2317" s="9" t="str">
        <f>TEXT(SalesDataTable[[#This Row],[Order Date]],"mmm")</f>
        <v>Nov</v>
      </c>
    </row>
    <row r="2318" spans="1:24" ht="15.5">
      <c r="A2318" s="3">
        <v>2437</v>
      </c>
      <c r="B2318" s="4">
        <v>46335</v>
      </c>
      <c r="C2318" s="12">
        <f>YEAR(SalesDataTable[[#This Row],[Order Date]])</f>
        <v>2026</v>
      </c>
      <c r="D2318" s="15" t="str">
        <f>"Q"&amp;ROUNDUP(MONTH(SalesDataTable[[#This Row],[Order Date]])/3,0)</f>
        <v>Q4</v>
      </c>
      <c r="E2318" s="12">
        <f>MONTH(SalesDataTable[[#This Row],[Order Date]])</f>
        <v>11</v>
      </c>
      <c r="F2318" s="12" t="str">
        <f>TEXT(SalesDataTable[[#This Row],[Order Date]], "mmm")</f>
        <v>Nov</v>
      </c>
      <c r="G2318" s="5" t="s">
        <v>20</v>
      </c>
      <c r="H2318" s="5" t="s">
        <v>21</v>
      </c>
      <c r="I2318" s="5" t="s">
        <v>28</v>
      </c>
      <c r="J2318" s="5" t="s">
        <v>16</v>
      </c>
      <c r="K2318" s="5" t="s">
        <v>9</v>
      </c>
      <c r="L2318" s="5" t="s">
        <v>46</v>
      </c>
      <c r="M2318" s="6">
        <v>1</v>
      </c>
      <c r="N2318" s="7">
        <v>70.3</v>
      </c>
      <c r="O2318" s="8">
        <v>0.05</v>
      </c>
      <c r="P2318" s="7">
        <v>33.31</v>
      </c>
      <c r="Q2318" s="7">
        <f t="shared" si="144"/>
        <v>66.784999999999997</v>
      </c>
      <c r="R2318" s="7">
        <f t="shared" si="145"/>
        <v>33.31</v>
      </c>
      <c r="S2318" s="7">
        <f t="shared" si="146"/>
        <v>33.474999999999994</v>
      </c>
      <c r="T2318" s="9">
        <f t="shared" si="147"/>
        <v>0.50123530732949007</v>
      </c>
      <c r="U2318" s="10">
        <f>YEAR(SalesDataTable[[#This Row],[Order Date]])</f>
        <v>2026</v>
      </c>
      <c r="V2318" s="9" t="str">
        <f>"Q"&amp;ROUNDUP(MONTH(SalesDataTable[[#This Row],[Order Date]])/3,0)</f>
        <v>Q4</v>
      </c>
      <c r="W2318" s="6">
        <f>MONTH(SalesDataTable[[#This Row],[Order Date]])</f>
        <v>11</v>
      </c>
      <c r="X2318" s="9" t="str">
        <f>TEXT(SalesDataTable[[#This Row],[Order Date]],"mmm")</f>
        <v>Nov</v>
      </c>
    </row>
    <row r="2319" spans="1:24" ht="15.5">
      <c r="A2319" s="3">
        <v>3380</v>
      </c>
      <c r="B2319" s="4">
        <v>46335</v>
      </c>
      <c r="C2319" s="12">
        <f>YEAR(SalesDataTable[[#This Row],[Order Date]])</f>
        <v>2026</v>
      </c>
      <c r="D2319" s="15" t="str">
        <f>"Q"&amp;ROUNDUP(MONTH(SalesDataTable[[#This Row],[Order Date]])/3,0)</f>
        <v>Q4</v>
      </c>
      <c r="E2319" s="12">
        <f>MONTH(SalesDataTable[[#This Row],[Order Date]])</f>
        <v>11</v>
      </c>
      <c r="F2319" s="12" t="str">
        <f>TEXT(SalesDataTable[[#This Row],[Order Date]], "mmm")</f>
        <v>Nov</v>
      </c>
      <c r="G2319" s="5" t="s">
        <v>11</v>
      </c>
      <c r="H2319" s="5" t="s">
        <v>12</v>
      </c>
      <c r="I2319" s="5" t="s">
        <v>19</v>
      </c>
      <c r="J2319" s="5" t="s">
        <v>3</v>
      </c>
      <c r="K2319" s="5" t="s">
        <v>14</v>
      </c>
      <c r="L2319" s="5" t="s">
        <v>32</v>
      </c>
      <c r="M2319" s="6">
        <v>2</v>
      </c>
      <c r="N2319" s="7">
        <v>47.12</v>
      </c>
      <c r="O2319" s="8">
        <v>0.15</v>
      </c>
      <c r="P2319" s="7">
        <v>18.64</v>
      </c>
      <c r="Q2319" s="7">
        <f t="shared" si="144"/>
        <v>80.103999999999999</v>
      </c>
      <c r="R2319" s="7">
        <f t="shared" si="145"/>
        <v>37.28</v>
      </c>
      <c r="S2319" s="7">
        <f t="shared" si="146"/>
        <v>42.823999999999998</v>
      </c>
      <c r="T2319" s="9">
        <f t="shared" si="147"/>
        <v>0.5346050134824728</v>
      </c>
      <c r="U2319" s="10">
        <f>YEAR(SalesDataTable[[#This Row],[Order Date]])</f>
        <v>2026</v>
      </c>
      <c r="V2319" s="9" t="str">
        <f>"Q"&amp;ROUNDUP(MONTH(SalesDataTable[[#This Row],[Order Date]])/3,0)</f>
        <v>Q4</v>
      </c>
      <c r="W2319" s="6">
        <f>MONTH(SalesDataTable[[#This Row],[Order Date]])</f>
        <v>11</v>
      </c>
      <c r="X2319" s="9" t="str">
        <f>TEXT(SalesDataTable[[#This Row],[Order Date]],"mmm")</f>
        <v>Nov</v>
      </c>
    </row>
    <row r="2320" spans="1:24" ht="15.5">
      <c r="A2320" s="3">
        <v>3648</v>
      </c>
      <c r="B2320" s="4">
        <v>46335</v>
      </c>
      <c r="C2320" s="12">
        <f>YEAR(SalesDataTable[[#This Row],[Order Date]])</f>
        <v>2026</v>
      </c>
      <c r="D2320" s="15" t="str">
        <f>"Q"&amp;ROUNDUP(MONTH(SalesDataTable[[#This Row],[Order Date]])/3,0)</f>
        <v>Q4</v>
      </c>
      <c r="E2320" s="12">
        <f>MONTH(SalesDataTable[[#This Row],[Order Date]])</f>
        <v>11</v>
      </c>
      <c r="F2320" s="12" t="str">
        <f>TEXT(SalesDataTable[[#This Row],[Order Date]], "mmm")</f>
        <v>Nov</v>
      </c>
      <c r="G2320" s="5" t="s">
        <v>0</v>
      </c>
      <c r="H2320" s="5" t="s">
        <v>50</v>
      </c>
      <c r="I2320" s="5" t="s">
        <v>28</v>
      </c>
      <c r="J2320" s="5" t="s">
        <v>13</v>
      </c>
      <c r="K2320" s="5" t="s">
        <v>34</v>
      </c>
      <c r="L2320" s="5" t="s">
        <v>35</v>
      </c>
      <c r="M2320" s="6">
        <v>4</v>
      </c>
      <c r="N2320" s="7">
        <v>39.82</v>
      </c>
      <c r="O2320" s="8">
        <v>0.2</v>
      </c>
      <c r="P2320" s="7">
        <v>14.98</v>
      </c>
      <c r="Q2320" s="7">
        <f t="shared" si="144"/>
        <v>127.42400000000001</v>
      </c>
      <c r="R2320" s="7">
        <f t="shared" si="145"/>
        <v>59.92</v>
      </c>
      <c r="S2320" s="7">
        <f t="shared" si="146"/>
        <v>67.504000000000005</v>
      </c>
      <c r="T2320" s="9">
        <f t="shared" si="147"/>
        <v>0.52975891511803119</v>
      </c>
      <c r="U2320" s="10">
        <f>YEAR(SalesDataTable[[#This Row],[Order Date]])</f>
        <v>2026</v>
      </c>
      <c r="V2320" s="9" t="str">
        <f>"Q"&amp;ROUNDUP(MONTH(SalesDataTable[[#This Row],[Order Date]])/3,0)</f>
        <v>Q4</v>
      </c>
      <c r="W2320" s="6">
        <f>MONTH(SalesDataTable[[#This Row],[Order Date]])</f>
        <v>11</v>
      </c>
      <c r="X2320" s="9" t="str">
        <f>TEXT(SalesDataTable[[#This Row],[Order Date]],"mmm")</f>
        <v>Nov</v>
      </c>
    </row>
    <row r="2321" spans="1:24" ht="15.5">
      <c r="A2321" s="3">
        <v>3692</v>
      </c>
      <c r="B2321" s="4">
        <v>46335</v>
      </c>
      <c r="C2321" s="12">
        <f>YEAR(SalesDataTable[[#This Row],[Order Date]])</f>
        <v>2026</v>
      </c>
      <c r="D2321" s="15" t="str">
        <f>"Q"&amp;ROUNDUP(MONTH(SalesDataTable[[#This Row],[Order Date]])/3,0)</f>
        <v>Q4</v>
      </c>
      <c r="E2321" s="12">
        <f>MONTH(SalesDataTable[[#This Row],[Order Date]])</f>
        <v>11</v>
      </c>
      <c r="F2321" s="12" t="str">
        <f>TEXT(SalesDataTable[[#This Row],[Order Date]], "mmm")</f>
        <v>Nov</v>
      </c>
      <c r="G2321" s="5" t="s">
        <v>6</v>
      </c>
      <c r="H2321" s="5" t="s">
        <v>49</v>
      </c>
      <c r="I2321" s="5" t="s">
        <v>2</v>
      </c>
      <c r="J2321" s="5" t="s">
        <v>3</v>
      </c>
      <c r="K2321" s="5" t="s">
        <v>9</v>
      </c>
      <c r="L2321" s="5" t="s">
        <v>37</v>
      </c>
      <c r="M2321" s="6">
        <v>4</v>
      </c>
      <c r="N2321" s="7">
        <v>154.27000000000001</v>
      </c>
      <c r="O2321" s="8">
        <v>0.05</v>
      </c>
      <c r="P2321" s="7">
        <v>78.36</v>
      </c>
      <c r="Q2321" s="7">
        <f t="shared" si="144"/>
        <v>586.226</v>
      </c>
      <c r="R2321" s="7">
        <f t="shared" si="145"/>
        <v>313.44</v>
      </c>
      <c r="S2321" s="7">
        <f t="shared" si="146"/>
        <v>272.786</v>
      </c>
      <c r="T2321" s="9">
        <f t="shared" si="147"/>
        <v>0.46532565938733528</v>
      </c>
      <c r="U2321" s="10">
        <f>YEAR(SalesDataTable[[#This Row],[Order Date]])</f>
        <v>2026</v>
      </c>
      <c r="V2321" s="9" t="str">
        <f>"Q"&amp;ROUNDUP(MONTH(SalesDataTable[[#This Row],[Order Date]])/3,0)</f>
        <v>Q4</v>
      </c>
      <c r="W2321" s="6">
        <f>MONTH(SalesDataTable[[#This Row],[Order Date]])</f>
        <v>11</v>
      </c>
      <c r="X2321" s="9" t="str">
        <f>TEXT(SalesDataTable[[#This Row],[Order Date]],"mmm")</f>
        <v>Nov</v>
      </c>
    </row>
    <row r="2322" spans="1:24" ht="15.5">
      <c r="A2322" s="3">
        <v>4406</v>
      </c>
      <c r="B2322" s="4">
        <v>46335</v>
      </c>
      <c r="C2322" s="12">
        <f>YEAR(SalesDataTable[[#This Row],[Order Date]])</f>
        <v>2026</v>
      </c>
      <c r="D2322" s="15" t="str">
        <f>"Q"&amp;ROUNDUP(MONTH(SalesDataTable[[#This Row],[Order Date]])/3,0)</f>
        <v>Q4</v>
      </c>
      <c r="E2322" s="12">
        <f>MONTH(SalesDataTable[[#This Row],[Order Date]])</f>
        <v>11</v>
      </c>
      <c r="F2322" s="12" t="str">
        <f>TEXT(SalesDataTable[[#This Row],[Order Date]], "mmm")</f>
        <v>Nov</v>
      </c>
      <c r="G2322" s="5" t="s">
        <v>0</v>
      </c>
      <c r="H2322" s="5" t="s">
        <v>1</v>
      </c>
      <c r="I2322" s="5" t="s">
        <v>2</v>
      </c>
      <c r="J2322" s="5" t="s">
        <v>13</v>
      </c>
      <c r="K2322" s="5" t="s">
        <v>9</v>
      </c>
      <c r="L2322" s="5" t="s">
        <v>17</v>
      </c>
      <c r="M2322" s="6">
        <v>1</v>
      </c>
      <c r="N2322" s="7">
        <v>143.02000000000001</v>
      </c>
      <c r="O2322" s="8">
        <v>0.1</v>
      </c>
      <c r="P2322" s="7">
        <v>79.25</v>
      </c>
      <c r="Q2322" s="7">
        <f t="shared" si="144"/>
        <v>128.71800000000002</v>
      </c>
      <c r="R2322" s="7">
        <f t="shared" si="145"/>
        <v>79.25</v>
      </c>
      <c r="S2322" s="7">
        <f t="shared" si="146"/>
        <v>49.468000000000018</v>
      </c>
      <c r="T2322" s="9">
        <f t="shared" si="147"/>
        <v>0.3843129942976119</v>
      </c>
      <c r="U2322" s="10">
        <f>YEAR(SalesDataTable[[#This Row],[Order Date]])</f>
        <v>2026</v>
      </c>
      <c r="V2322" s="9" t="str">
        <f>"Q"&amp;ROUNDUP(MONTH(SalesDataTable[[#This Row],[Order Date]])/3,0)</f>
        <v>Q4</v>
      </c>
      <c r="W2322" s="6">
        <f>MONTH(SalesDataTable[[#This Row],[Order Date]])</f>
        <v>11</v>
      </c>
      <c r="X2322" s="9" t="str">
        <f>TEXT(SalesDataTable[[#This Row],[Order Date]],"mmm")</f>
        <v>Nov</v>
      </c>
    </row>
    <row r="2323" spans="1:24" ht="15.5">
      <c r="A2323" s="3">
        <v>4550</v>
      </c>
      <c r="B2323" s="4">
        <v>46335</v>
      </c>
      <c r="C2323" s="12">
        <f>YEAR(SalesDataTable[[#This Row],[Order Date]])</f>
        <v>2026</v>
      </c>
      <c r="D2323" s="15" t="str">
        <f>"Q"&amp;ROUNDUP(MONTH(SalesDataTable[[#This Row],[Order Date]])/3,0)</f>
        <v>Q4</v>
      </c>
      <c r="E2323" s="12">
        <f>MONTH(SalesDataTable[[#This Row],[Order Date]])</f>
        <v>11</v>
      </c>
      <c r="F2323" s="12" t="str">
        <f>TEXT(SalesDataTable[[#This Row],[Order Date]], "mmm")</f>
        <v>Nov</v>
      </c>
      <c r="G2323" s="5" t="s">
        <v>11</v>
      </c>
      <c r="H2323" s="5" t="s">
        <v>39</v>
      </c>
      <c r="I2323" s="5" t="s">
        <v>19</v>
      </c>
      <c r="J2323" s="5" t="s">
        <v>3</v>
      </c>
      <c r="K2323" s="5" t="s">
        <v>34</v>
      </c>
      <c r="L2323" s="5" t="s">
        <v>42</v>
      </c>
      <c r="M2323" s="6">
        <v>1</v>
      </c>
      <c r="N2323" s="7">
        <v>35.36</v>
      </c>
      <c r="O2323" s="8">
        <v>0</v>
      </c>
      <c r="P2323" s="7">
        <v>13.74</v>
      </c>
      <c r="Q2323" s="7">
        <f t="shared" si="144"/>
        <v>35.36</v>
      </c>
      <c r="R2323" s="7">
        <f t="shared" si="145"/>
        <v>13.74</v>
      </c>
      <c r="S2323" s="7">
        <f t="shared" si="146"/>
        <v>21.619999999999997</v>
      </c>
      <c r="T2323" s="9">
        <f t="shared" si="147"/>
        <v>0.61142533936651577</v>
      </c>
      <c r="U2323" s="10">
        <f>YEAR(SalesDataTable[[#This Row],[Order Date]])</f>
        <v>2026</v>
      </c>
      <c r="V2323" s="9" t="str">
        <f>"Q"&amp;ROUNDUP(MONTH(SalesDataTable[[#This Row],[Order Date]])/3,0)</f>
        <v>Q4</v>
      </c>
      <c r="W2323" s="6">
        <f>MONTH(SalesDataTable[[#This Row],[Order Date]])</f>
        <v>11</v>
      </c>
      <c r="X2323" s="9" t="str">
        <f>TEXT(SalesDataTable[[#This Row],[Order Date]],"mmm")</f>
        <v>Nov</v>
      </c>
    </row>
    <row r="2324" spans="1:24" ht="15.5">
      <c r="A2324" s="3">
        <v>4855</v>
      </c>
      <c r="B2324" s="4">
        <v>46335</v>
      </c>
      <c r="C2324" s="12">
        <f>YEAR(SalesDataTable[[#This Row],[Order Date]])</f>
        <v>2026</v>
      </c>
      <c r="D2324" s="15" t="str">
        <f>"Q"&amp;ROUNDUP(MONTH(SalesDataTable[[#This Row],[Order Date]])/3,0)</f>
        <v>Q4</v>
      </c>
      <c r="E2324" s="12">
        <f>MONTH(SalesDataTable[[#This Row],[Order Date]])</f>
        <v>11</v>
      </c>
      <c r="F2324" s="12" t="str">
        <f>TEXT(SalesDataTable[[#This Row],[Order Date]], "mmm")</f>
        <v>Nov</v>
      </c>
      <c r="G2324" s="5" t="s">
        <v>6</v>
      </c>
      <c r="H2324" s="5" t="s">
        <v>27</v>
      </c>
      <c r="I2324" s="5" t="s">
        <v>2</v>
      </c>
      <c r="J2324" s="5" t="s">
        <v>3</v>
      </c>
      <c r="K2324" s="5" t="s">
        <v>9</v>
      </c>
      <c r="L2324" s="5" t="s">
        <v>37</v>
      </c>
      <c r="M2324" s="6">
        <v>1</v>
      </c>
      <c r="N2324" s="7">
        <v>156.82</v>
      </c>
      <c r="O2324" s="8">
        <v>0.1</v>
      </c>
      <c r="P2324" s="7">
        <v>77.12</v>
      </c>
      <c r="Q2324" s="7">
        <f t="shared" si="144"/>
        <v>141.13800000000001</v>
      </c>
      <c r="R2324" s="7">
        <f t="shared" si="145"/>
        <v>77.12</v>
      </c>
      <c r="S2324" s="7">
        <f t="shared" si="146"/>
        <v>64.018000000000001</v>
      </c>
      <c r="T2324" s="9">
        <f t="shared" si="147"/>
        <v>0.45358443509189589</v>
      </c>
      <c r="U2324" s="10">
        <f>YEAR(SalesDataTable[[#This Row],[Order Date]])</f>
        <v>2026</v>
      </c>
      <c r="V2324" s="9" t="str">
        <f>"Q"&amp;ROUNDUP(MONTH(SalesDataTable[[#This Row],[Order Date]])/3,0)</f>
        <v>Q4</v>
      </c>
      <c r="W2324" s="6">
        <f>MONTH(SalesDataTable[[#This Row],[Order Date]])</f>
        <v>11</v>
      </c>
      <c r="X2324" s="9" t="str">
        <f>TEXT(SalesDataTable[[#This Row],[Order Date]],"mmm")</f>
        <v>Nov</v>
      </c>
    </row>
    <row r="2325" spans="1:24" ht="15.5">
      <c r="A2325" s="3">
        <v>5151</v>
      </c>
      <c r="B2325" s="4">
        <v>46335</v>
      </c>
      <c r="C2325" s="12">
        <f>YEAR(SalesDataTable[[#This Row],[Order Date]])</f>
        <v>2026</v>
      </c>
      <c r="D2325" s="15" t="str">
        <f>"Q"&amp;ROUNDUP(MONTH(SalesDataTable[[#This Row],[Order Date]])/3,0)</f>
        <v>Q4</v>
      </c>
      <c r="E2325" s="12">
        <f>MONTH(SalesDataTable[[#This Row],[Order Date]])</f>
        <v>11</v>
      </c>
      <c r="F2325" s="12" t="str">
        <f>TEXT(SalesDataTable[[#This Row],[Order Date]], "mmm")</f>
        <v>Nov</v>
      </c>
      <c r="G2325" s="5" t="s">
        <v>11</v>
      </c>
      <c r="H2325" s="5" t="s">
        <v>52</v>
      </c>
      <c r="I2325" s="5" t="s">
        <v>8</v>
      </c>
      <c r="J2325" s="5" t="s">
        <v>16</v>
      </c>
      <c r="K2325" s="5" t="s">
        <v>34</v>
      </c>
      <c r="L2325" s="5" t="s">
        <v>35</v>
      </c>
      <c r="M2325" s="6">
        <v>10</v>
      </c>
      <c r="N2325" s="7">
        <v>40.98</v>
      </c>
      <c r="O2325" s="8">
        <v>0.1</v>
      </c>
      <c r="P2325" s="7">
        <v>14.6</v>
      </c>
      <c r="Q2325" s="7">
        <f t="shared" si="144"/>
        <v>368.82</v>
      </c>
      <c r="R2325" s="7">
        <f t="shared" si="145"/>
        <v>146</v>
      </c>
      <c r="S2325" s="7">
        <f t="shared" si="146"/>
        <v>222.82</v>
      </c>
      <c r="T2325" s="9">
        <f t="shared" si="147"/>
        <v>0.60414294235670518</v>
      </c>
      <c r="U2325" s="10">
        <f>YEAR(SalesDataTable[[#This Row],[Order Date]])</f>
        <v>2026</v>
      </c>
      <c r="V2325" s="9" t="str">
        <f>"Q"&amp;ROUNDUP(MONTH(SalesDataTable[[#This Row],[Order Date]])/3,0)</f>
        <v>Q4</v>
      </c>
      <c r="W2325" s="6">
        <f>MONTH(SalesDataTable[[#This Row],[Order Date]])</f>
        <v>11</v>
      </c>
      <c r="X2325" s="9" t="str">
        <f>TEXT(SalesDataTable[[#This Row],[Order Date]],"mmm")</f>
        <v>Nov</v>
      </c>
    </row>
    <row r="2326" spans="1:24" ht="15.5">
      <c r="A2326" s="3">
        <v>5189</v>
      </c>
      <c r="B2326" s="4">
        <v>46335</v>
      </c>
      <c r="C2326" s="12">
        <f>YEAR(SalesDataTable[[#This Row],[Order Date]])</f>
        <v>2026</v>
      </c>
      <c r="D2326" s="15" t="str">
        <f>"Q"&amp;ROUNDUP(MONTH(SalesDataTable[[#This Row],[Order Date]])/3,0)</f>
        <v>Q4</v>
      </c>
      <c r="E2326" s="12">
        <f>MONTH(SalesDataTable[[#This Row],[Order Date]])</f>
        <v>11</v>
      </c>
      <c r="F2326" s="12" t="str">
        <f>TEXT(SalesDataTable[[#This Row],[Order Date]], "mmm")</f>
        <v>Nov</v>
      </c>
      <c r="G2326" s="5" t="s">
        <v>20</v>
      </c>
      <c r="H2326" s="5" t="s">
        <v>33</v>
      </c>
      <c r="I2326" s="5" t="s">
        <v>19</v>
      </c>
      <c r="J2326" s="5" t="s">
        <v>13</v>
      </c>
      <c r="K2326" s="5" t="s">
        <v>9</v>
      </c>
      <c r="L2326" s="5" t="s">
        <v>17</v>
      </c>
      <c r="M2326" s="6">
        <v>3</v>
      </c>
      <c r="N2326" s="7">
        <v>144.22999999999999</v>
      </c>
      <c r="O2326" s="8">
        <v>0</v>
      </c>
      <c r="P2326" s="7">
        <v>80.959999999999994</v>
      </c>
      <c r="Q2326" s="7">
        <f t="shared" si="144"/>
        <v>432.68999999999994</v>
      </c>
      <c r="R2326" s="7">
        <f t="shared" si="145"/>
        <v>242.88</v>
      </c>
      <c r="S2326" s="7">
        <f t="shared" si="146"/>
        <v>189.80999999999995</v>
      </c>
      <c r="T2326" s="9">
        <f t="shared" si="147"/>
        <v>0.43867433959647778</v>
      </c>
      <c r="U2326" s="10">
        <f>YEAR(SalesDataTable[[#This Row],[Order Date]])</f>
        <v>2026</v>
      </c>
      <c r="V2326" s="9" t="str">
        <f>"Q"&amp;ROUNDUP(MONTH(SalesDataTable[[#This Row],[Order Date]])/3,0)</f>
        <v>Q4</v>
      </c>
      <c r="W2326" s="6">
        <f>MONTH(SalesDataTable[[#This Row],[Order Date]])</f>
        <v>11</v>
      </c>
      <c r="X2326" s="9" t="str">
        <f>TEXT(SalesDataTable[[#This Row],[Order Date]],"mmm")</f>
        <v>Nov</v>
      </c>
    </row>
    <row r="2327" spans="1:24" ht="15.5">
      <c r="A2327" s="3">
        <v>726</v>
      </c>
      <c r="B2327" s="4">
        <v>46336</v>
      </c>
      <c r="C2327" s="12">
        <f>YEAR(SalesDataTable[[#This Row],[Order Date]])</f>
        <v>2026</v>
      </c>
      <c r="D2327" s="15" t="str">
        <f>"Q"&amp;ROUNDUP(MONTH(SalesDataTable[[#This Row],[Order Date]])/3,0)</f>
        <v>Q4</v>
      </c>
      <c r="E2327" s="12">
        <f>MONTH(SalesDataTable[[#This Row],[Order Date]])</f>
        <v>11</v>
      </c>
      <c r="F2327" s="12" t="str">
        <f>TEXT(SalesDataTable[[#This Row],[Order Date]], "mmm")</f>
        <v>Nov</v>
      </c>
      <c r="G2327" s="5" t="s">
        <v>20</v>
      </c>
      <c r="H2327" s="5" t="s">
        <v>31</v>
      </c>
      <c r="I2327" s="5" t="s">
        <v>2</v>
      </c>
      <c r="J2327" s="5" t="s">
        <v>13</v>
      </c>
      <c r="K2327" s="5" t="s">
        <v>9</v>
      </c>
      <c r="L2327" s="5" t="s">
        <v>10</v>
      </c>
      <c r="M2327" s="6">
        <v>1</v>
      </c>
      <c r="N2327" s="7">
        <v>90.23</v>
      </c>
      <c r="O2327" s="8">
        <v>0</v>
      </c>
      <c r="P2327" s="7">
        <v>44.06</v>
      </c>
      <c r="Q2327" s="7">
        <f t="shared" si="144"/>
        <v>90.23</v>
      </c>
      <c r="R2327" s="7">
        <f t="shared" si="145"/>
        <v>44.06</v>
      </c>
      <c r="S2327" s="7">
        <f t="shared" si="146"/>
        <v>46.17</v>
      </c>
      <c r="T2327" s="9">
        <f t="shared" si="147"/>
        <v>0.51169234179319512</v>
      </c>
      <c r="U2327" s="10">
        <f>YEAR(SalesDataTable[[#This Row],[Order Date]])</f>
        <v>2026</v>
      </c>
      <c r="V2327" s="9" t="str">
        <f>"Q"&amp;ROUNDUP(MONTH(SalesDataTable[[#This Row],[Order Date]])/3,0)</f>
        <v>Q4</v>
      </c>
      <c r="W2327" s="6">
        <f>MONTH(SalesDataTable[[#This Row],[Order Date]])</f>
        <v>11</v>
      </c>
      <c r="X2327" s="9" t="str">
        <f>TEXT(SalesDataTable[[#This Row],[Order Date]],"mmm")</f>
        <v>Nov</v>
      </c>
    </row>
    <row r="2328" spans="1:24" ht="15.5">
      <c r="A2328" s="3">
        <v>2154</v>
      </c>
      <c r="B2328" s="4">
        <v>46336</v>
      </c>
      <c r="C2328" s="12">
        <f>YEAR(SalesDataTable[[#This Row],[Order Date]])</f>
        <v>2026</v>
      </c>
      <c r="D2328" s="15" t="str">
        <f>"Q"&amp;ROUNDUP(MONTH(SalesDataTable[[#This Row],[Order Date]])/3,0)</f>
        <v>Q4</v>
      </c>
      <c r="E2328" s="12">
        <f>MONTH(SalesDataTable[[#This Row],[Order Date]])</f>
        <v>11</v>
      </c>
      <c r="F2328" s="12" t="str">
        <f>TEXT(SalesDataTable[[#This Row],[Order Date]], "mmm")</f>
        <v>Nov</v>
      </c>
      <c r="G2328" s="5" t="s">
        <v>20</v>
      </c>
      <c r="H2328" s="5" t="s">
        <v>31</v>
      </c>
      <c r="I2328" s="5" t="s">
        <v>2</v>
      </c>
      <c r="J2328" s="5" t="s">
        <v>13</v>
      </c>
      <c r="K2328" s="5" t="s">
        <v>9</v>
      </c>
      <c r="L2328" s="5" t="s">
        <v>37</v>
      </c>
      <c r="M2328" s="6">
        <v>5</v>
      </c>
      <c r="N2328" s="7">
        <v>152.82</v>
      </c>
      <c r="O2328" s="8">
        <v>0.1</v>
      </c>
      <c r="P2328" s="7">
        <v>80.09</v>
      </c>
      <c r="Q2328" s="7">
        <f t="shared" si="144"/>
        <v>687.68999999999994</v>
      </c>
      <c r="R2328" s="7">
        <f t="shared" si="145"/>
        <v>400.45000000000005</v>
      </c>
      <c r="S2328" s="7">
        <f t="shared" si="146"/>
        <v>287.2399999999999</v>
      </c>
      <c r="T2328" s="9">
        <f t="shared" si="147"/>
        <v>0.417688202533118</v>
      </c>
      <c r="U2328" s="10">
        <f>YEAR(SalesDataTable[[#This Row],[Order Date]])</f>
        <v>2026</v>
      </c>
      <c r="V2328" s="9" t="str">
        <f>"Q"&amp;ROUNDUP(MONTH(SalesDataTable[[#This Row],[Order Date]])/3,0)</f>
        <v>Q4</v>
      </c>
      <c r="W2328" s="6">
        <f>MONTH(SalesDataTable[[#This Row],[Order Date]])</f>
        <v>11</v>
      </c>
      <c r="X2328" s="9" t="str">
        <f>TEXT(SalesDataTable[[#This Row],[Order Date]],"mmm")</f>
        <v>Nov</v>
      </c>
    </row>
    <row r="2329" spans="1:24" ht="15.5">
      <c r="A2329" s="3">
        <v>4403</v>
      </c>
      <c r="B2329" s="4">
        <v>46336</v>
      </c>
      <c r="C2329" s="12">
        <f>YEAR(SalesDataTable[[#This Row],[Order Date]])</f>
        <v>2026</v>
      </c>
      <c r="D2329" s="15" t="str">
        <f>"Q"&amp;ROUNDUP(MONTH(SalesDataTable[[#This Row],[Order Date]])/3,0)</f>
        <v>Q4</v>
      </c>
      <c r="E2329" s="12">
        <f>MONTH(SalesDataTable[[#This Row],[Order Date]])</f>
        <v>11</v>
      </c>
      <c r="F2329" s="12" t="str">
        <f>TEXT(SalesDataTable[[#This Row],[Order Date]], "mmm")</f>
        <v>Nov</v>
      </c>
      <c r="G2329" s="5" t="s">
        <v>0</v>
      </c>
      <c r="H2329" s="5" t="s">
        <v>1</v>
      </c>
      <c r="I2329" s="5" t="s">
        <v>2</v>
      </c>
      <c r="J2329" s="5" t="s">
        <v>16</v>
      </c>
      <c r="K2329" s="5" t="s">
        <v>14</v>
      </c>
      <c r="L2329" s="5" t="s">
        <v>15</v>
      </c>
      <c r="M2329" s="6">
        <v>2</v>
      </c>
      <c r="N2329" s="7">
        <v>36.61</v>
      </c>
      <c r="O2329" s="8">
        <v>0.05</v>
      </c>
      <c r="P2329" s="7">
        <v>13.31</v>
      </c>
      <c r="Q2329" s="7">
        <f t="shared" si="144"/>
        <v>69.558999999999997</v>
      </c>
      <c r="R2329" s="7">
        <f t="shared" si="145"/>
        <v>26.62</v>
      </c>
      <c r="S2329" s="7">
        <f t="shared" si="146"/>
        <v>42.938999999999993</v>
      </c>
      <c r="T2329" s="9">
        <f t="shared" si="147"/>
        <v>0.61730329648212301</v>
      </c>
      <c r="U2329" s="10">
        <f>YEAR(SalesDataTable[[#This Row],[Order Date]])</f>
        <v>2026</v>
      </c>
      <c r="V2329" s="9" t="str">
        <f>"Q"&amp;ROUNDUP(MONTH(SalesDataTable[[#This Row],[Order Date]])/3,0)</f>
        <v>Q4</v>
      </c>
      <c r="W2329" s="6">
        <f>MONTH(SalesDataTable[[#This Row],[Order Date]])</f>
        <v>11</v>
      </c>
      <c r="X2329" s="9" t="str">
        <f>TEXT(SalesDataTable[[#This Row],[Order Date]],"mmm")</f>
        <v>Nov</v>
      </c>
    </row>
    <row r="2330" spans="1:24" ht="15.5">
      <c r="A2330" s="3">
        <v>4924</v>
      </c>
      <c r="B2330" s="4">
        <v>46336</v>
      </c>
      <c r="C2330" s="12">
        <f>YEAR(SalesDataTable[[#This Row],[Order Date]])</f>
        <v>2026</v>
      </c>
      <c r="D2330" s="15" t="str">
        <f>"Q"&amp;ROUNDUP(MONTH(SalesDataTable[[#This Row],[Order Date]])/3,0)</f>
        <v>Q4</v>
      </c>
      <c r="E2330" s="12">
        <f>MONTH(SalesDataTable[[#This Row],[Order Date]])</f>
        <v>11</v>
      </c>
      <c r="F2330" s="12" t="str">
        <f>TEXT(SalesDataTable[[#This Row],[Order Date]], "mmm")</f>
        <v>Nov</v>
      </c>
      <c r="G2330" s="5" t="s">
        <v>20</v>
      </c>
      <c r="H2330" s="5" t="s">
        <v>33</v>
      </c>
      <c r="I2330" s="5" t="s">
        <v>8</v>
      </c>
      <c r="J2330" s="5" t="s">
        <v>16</v>
      </c>
      <c r="K2330" s="5" t="s">
        <v>9</v>
      </c>
      <c r="L2330" s="5" t="s">
        <v>37</v>
      </c>
      <c r="M2330" s="6">
        <v>12</v>
      </c>
      <c r="N2330" s="7">
        <v>150.75</v>
      </c>
      <c r="O2330" s="8">
        <v>0.1</v>
      </c>
      <c r="P2330" s="7">
        <v>80.569999999999993</v>
      </c>
      <c r="Q2330" s="7">
        <f t="shared" si="144"/>
        <v>1628.1000000000001</v>
      </c>
      <c r="R2330" s="7">
        <f t="shared" si="145"/>
        <v>966.83999999999992</v>
      </c>
      <c r="S2330" s="7">
        <f t="shared" si="146"/>
        <v>661.26000000000022</v>
      </c>
      <c r="T2330" s="9">
        <f t="shared" si="147"/>
        <v>0.40615441311958733</v>
      </c>
      <c r="U2330" s="10">
        <f>YEAR(SalesDataTable[[#This Row],[Order Date]])</f>
        <v>2026</v>
      </c>
      <c r="V2330" s="9" t="str">
        <f>"Q"&amp;ROUNDUP(MONTH(SalesDataTable[[#This Row],[Order Date]])/3,0)</f>
        <v>Q4</v>
      </c>
      <c r="W2330" s="6">
        <f>MONTH(SalesDataTable[[#This Row],[Order Date]])</f>
        <v>11</v>
      </c>
      <c r="X2330" s="9" t="str">
        <f>TEXT(SalesDataTable[[#This Row],[Order Date]],"mmm")</f>
        <v>Nov</v>
      </c>
    </row>
    <row r="2331" spans="1:24" ht="15.5">
      <c r="A2331" s="3">
        <v>25</v>
      </c>
      <c r="B2331" s="4">
        <v>46337</v>
      </c>
      <c r="C2331" s="12">
        <f>YEAR(SalesDataTable[[#This Row],[Order Date]])</f>
        <v>2026</v>
      </c>
      <c r="D2331" s="15" t="str">
        <f>"Q"&amp;ROUNDUP(MONTH(SalesDataTable[[#This Row],[Order Date]])/3,0)</f>
        <v>Q4</v>
      </c>
      <c r="E2331" s="12">
        <f>MONTH(SalesDataTable[[#This Row],[Order Date]])</f>
        <v>11</v>
      </c>
      <c r="F2331" s="12" t="str">
        <f>TEXT(SalesDataTable[[#This Row],[Order Date]], "mmm")</f>
        <v>Nov</v>
      </c>
      <c r="G2331" s="5" t="s">
        <v>0</v>
      </c>
      <c r="H2331" s="5" t="s">
        <v>1</v>
      </c>
      <c r="I2331" s="5" t="s">
        <v>2</v>
      </c>
      <c r="J2331" s="5" t="s">
        <v>3</v>
      </c>
      <c r="K2331" s="5" t="s">
        <v>9</v>
      </c>
      <c r="L2331" s="5" t="s">
        <v>17</v>
      </c>
      <c r="M2331" s="6">
        <v>1</v>
      </c>
      <c r="N2331" s="7">
        <v>145.83000000000001</v>
      </c>
      <c r="O2331" s="8">
        <v>0.1</v>
      </c>
      <c r="P2331" s="7">
        <v>79.14</v>
      </c>
      <c r="Q2331" s="7">
        <f t="shared" si="144"/>
        <v>131.24700000000001</v>
      </c>
      <c r="R2331" s="7">
        <f t="shared" si="145"/>
        <v>79.14</v>
      </c>
      <c r="S2331" s="7">
        <f t="shared" si="146"/>
        <v>52.107000000000014</v>
      </c>
      <c r="T2331" s="9">
        <f t="shared" si="147"/>
        <v>0.39701478890946085</v>
      </c>
      <c r="U2331" s="10">
        <f>YEAR(SalesDataTable[[#This Row],[Order Date]])</f>
        <v>2026</v>
      </c>
      <c r="V2331" s="9" t="str">
        <f>"Q"&amp;ROUNDUP(MONTH(SalesDataTable[[#This Row],[Order Date]])/3,0)</f>
        <v>Q4</v>
      </c>
      <c r="W2331" s="6">
        <f>MONTH(SalesDataTable[[#This Row],[Order Date]])</f>
        <v>11</v>
      </c>
      <c r="X2331" s="9" t="str">
        <f>TEXT(SalesDataTable[[#This Row],[Order Date]],"mmm")</f>
        <v>Nov</v>
      </c>
    </row>
    <row r="2332" spans="1:24" ht="15.5">
      <c r="A2332" s="3">
        <v>252</v>
      </c>
      <c r="B2332" s="4">
        <v>46337</v>
      </c>
      <c r="C2332" s="12">
        <f>YEAR(SalesDataTable[[#This Row],[Order Date]])</f>
        <v>2026</v>
      </c>
      <c r="D2332" s="15" t="str">
        <f>"Q"&amp;ROUNDUP(MONTH(SalesDataTable[[#This Row],[Order Date]])/3,0)</f>
        <v>Q4</v>
      </c>
      <c r="E2332" s="12">
        <f>MONTH(SalesDataTable[[#This Row],[Order Date]])</f>
        <v>11</v>
      </c>
      <c r="F2332" s="12" t="str">
        <f>TEXT(SalesDataTable[[#This Row],[Order Date]], "mmm")</f>
        <v>Nov</v>
      </c>
      <c r="G2332" s="5" t="s">
        <v>0</v>
      </c>
      <c r="H2332" s="5" t="s">
        <v>1</v>
      </c>
      <c r="I2332" s="5" t="s">
        <v>2</v>
      </c>
      <c r="J2332" s="5" t="s">
        <v>3</v>
      </c>
      <c r="K2332" s="5" t="s">
        <v>14</v>
      </c>
      <c r="L2332" s="5" t="s">
        <v>48</v>
      </c>
      <c r="M2332" s="6">
        <v>4</v>
      </c>
      <c r="N2332" s="7">
        <v>162.04</v>
      </c>
      <c r="O2332" s="8">
        <v>0</v>
      </c>
      <c r="P2332" s="7">
        <v>85.77</v>
      </c>
      <c r="Q2332" s="7">
        <f t="shared" si="144"/>
        <v>648.16</v>
      </c>
      <c r="R2332" s="7">
        <f t="shared" si="145"/>
        <v>343.08</v>
      </c>
      <c r="S2332" s="7">
        <f t="shared" si="146"/>
        <v>305.08</v>
      </c>
      <c r="T2332" s="9">
        <f t="shared" si="147"/>
        <v>0.47068625030856581</v>
      </c>
      <c r="U2332" s="10">
        <f>YEAR(SalesDataTable[[#This Row],[Order Date]])</f>
        <v>2026</v>
      </c>
      <c r="V2332" s="9" t="str">
        <f>"Q"&amp;ROUNDUP(MONTH(SalesDataTable[[#This Row],[Order Date]])/3,0)</f>
        <v>Q4</v>
      </c>
      <c r="W2332" s="6">
        <f>MONTH(SalesDataTable[[#This Row],[Order Date]])</f>
        <v>11</v>
      </c>
      <c r="X2332" s="9" t="str">
        <f>TEXT(SalesDataTable[[#This Row],[Order Date]],"mmm")</f>
        <v>Nov</v>
      </c>
    </row>
    <row r="2333" spans="1:24" ht="15.5">
      <c r="A2333" s="3">
        <v>1203</v>
      </c>
      <c r="B2333" s="4">
        <v>46337</v>
      </c>
      <c r="C2333" s="12">
        <f>YEAR(SalesDataTable[[#This Row],[Order Date]])</f>
        <v>2026</v>
      </c>
      <c r="D2333" s="15" t="str">
        <f>"Q"&amp;ROUNDUP(MONTH(SalesDataTable[[#This Row],[Order Date]])/3,0)</f>
        <v>Q4</v>
      </c>
      <c r="E2333" s="12">
        <f>MONTH(SalesDataTable[[#This Row],[Order Date]])</f>
        <v>11</v>
      </c>
      <c r="F2333" s="12" t="str">
        <f>TEXT(SalesDataTable[[#This Row],[Order Date]], "mmm")</f>
        <v>Nov</v>
      </c>
      <c r="G2333" s="5" t="s">
        <v>20</v>
      </c>
      <c r="H2333" s="5" t="s">
        <v>33</v>
      </c>
      <c r="I2333" s="5" t="s">
        <v>19</v>
      </c>
      <c r="J2333" s="5" t="s">
        <v>3</v>
      </c>
      <c r="K2333" s="5" t="s">
        <v>9</v>
      </c>
      <c r="L2333" s="5" t="s">
        <v>17</v>
      </c>
      <c r="M2333" s="6">
        <v>2</v>
      </c>
      <c r="N2333" s="7">
        <v>141.33000000000001</v>
      </c>
      <c r="O2333" s="8">
        <v>0.05</v>
      </c>
      <c r="P2333" s="7">
        <v>79.739999999999995</v>
      </c>
      <c r="Q2333" s="7">
        <f t="shared" si="144"/>
        <v>268.52699999999999</v>
      </c>
      <c r="R2333" s="7">
        <f t="shared" si="145"/>
        <v>159.47999999999999</v>
      </c>
      <c r="S2333" s="7">
        <f t="shared" si="146"/>
        <v>109.047</v>
      </c>
      <c r="T2333" s="9">
        <f t="shared" si="147"/>
        <v>0.40609324202035552</v>
      </c>
      <c r="U2333" s="10">
        <f>YEAR(SalesDataTable[[#This Row],[Order Date]])</f>
        <v>2026</v>
      </c>
      <c r="V2333" s="9" t="str">
        <f>"Q"&amp;ROUNDUP(MONTH(SalesDataTable[[#This Row],[Order Date]])/3,0)</f>
        <v>Q4</v>
      </c>
      <c r="W2333" s="6">
        <f>MONTH(SalesDataTable[[#This Row],[Order Date]])</f>
        <v>11</v>
      </c>
      <c r="X2333" s="9" t="str">
        <f>TEXT(SalesDataTable[[#This Row],[Order Date]],"mmm")</f>
        <v>Nov</v>
      </c>
    </row>
    <row r="2334" spans="1:24" ht="15.5">
      <c r="A2334" s="3">
        <v>1567</v>
      </c>
      <c r="B2334" s="4">
        <v>46337</v>
      </c>
      <c r="C2334" s="12">
        <f>YEAR(SalesDataTable[[#This Row],[Order Date]])</f>
        <v>2026</v>
      </c>
      <c r="D2334" s="15" t="str">
        <f>"Q"&amp;ROUNDUP(MONTH(SalesDataTable[[#This Row],[Order Date]])/3,0)</f>
        <v>Q4</v>
      </c>
      <c r="E2334" s="12">
        <f>MONTH(SalesDataTable[[#This Row],[Order Date]])</f>
        <v>11</v>
      </c>
      <c r="F2334" s="12" t="str">
        <f>TEXT(SalesDataTable[[#This Row],[Order Date]], "mmm")</f>
        <v>Nov</v>
      </c>
      <c r="G2334" s="5" t="s">
        <v>11</v>
      </c>
      <c r="H2334" s="5" t="s">
        <v>52</v>
      </c>
      <c r="I2334" s="5" t="s">
        <v>2</v>
      </c>
      <c r="J2334" s="5" t="s">
        <v>3</v>
      </c>
      <c r="K2334" s="5" t="s">
        <v>23</v>
      </c>
      <c r="L2334" s="5" t="s">
        <v>51</v>
      </c>
      <c r="M2334" s="6">
        <v>1</v>
      </c>
      <c r="N2334" s="7">
        <v>125.11</v>
      </c>
      <c r="O2334" s="8">
        <v>0.1</v>
      </c>
      <c r="P2334" s="7">
        <v>61.65</v>
      </c>
      <c r="Q2334" s="7">
        <f t="shared" si="144"/>
        <v>112.599</v>
      </c>
      <c r="R2334" s="7">
        <f t="shared" si="145"/>
        <v>61.65</v>
      </c>
      <c r="S2334" s="7">
        <f t="shared" si="146"/>
        <v>50.949000000000005</v>
      </c>
      <c r="T2334" s="9">
        <f t="shared" si="147"/>
        <v>0.45248181600191834</v>
      </c>
      <c r="U2334" s="10">
        <f>YEAR(SalesDataTable[[#This Row],[Order Date]])</f>
        <v>2026</v>
      </c>
      <c r="V2334" s="9" t="str">
        <f>"Q"&amp;ROUNDUP(MONTH(SalesDataTable[[#This Row],[Order Date]])/3,0)</f>
        <v>Q4</v>
      </c>
      <c r="W2334" s="6">
        <f>MONTH(SalesDataTable[[#This Row],[Order Date]])</f>
        <v>11</v>
      </c>
      <c r="X2334" s="9" t="str">
        <f>TEXT(SalesDataTable[[#This Row],[Order Date]],"mmm")</f>
        <v>Nov</v>
      </c>
    </row>
    <row r="2335" spans="1:24" ht="15.5">
      <c r="A2335" s="3">
        <v>2060</v>
      </c>
      <c r="B2335" s="4">
        <v>46337</v>
      </c>
      <c r="C2335" s="12">
        <f>YEAR(SalesDataTable[[#This Row],[Order Date]])</f>
        <v>2026</v>
      </c>
      <c r="D2335" s="15" t="str">
        <f>"Q"&amp;ROUNDUP(MONTH(SalesDataTable[[#This Row],[Order Date]])/3,0)</f>
        <v>Q4</v>
      </c>
      <c r="E2335" s="12">
        <f>MONTH(SalesDataTable[[#This Row],[Order Date]])</f>
        <v>11</v>
      </c>
      <c r="F2335" s="12" t="str">
        <f>TEXT(SalesDataTable[[#This Row],[Order Date]], "mmm")</f>
        <v>Nov</v>
      </c>
      <c r="G2335" s="5" t="s">
        <v>11</v>
      </c>
      <c r="H2335" s="5" t="s">
        <v>25</v>
      </c>
      <c r="I2335" s="5" t="s">
        <v>2</v>
      </c>
      <c r="J2335" s="5" t="s">
        <v>16</v>
      </c>
      <c r="K2335" s="5" t="s">
        <v>23</v>
      </c>
      <c r="L2335" s="5" t="s">
        <v>51</v>
      </c>
      <c r="M2335" s="6">
        <v>3</v>
      </c>
      <c r="N2335" s="7">
        <v>124.55</v>
      </c>
      <c r="O2335" s="8">
        <v>0.15</v>
      </c>
      <c r="P2335" s="7">
        <v>60.68</v>
      </c>
      <c r="Q2335" s="7">
        <f t="shared" si="144"/>
        <v>317.60249999999996</v>
      </c>
      <c r="R2335" s="7">
        <f t="shared" si="145"/>
        <v>182.04</v>
      </c>
      <c r="S2335" s="7">
        <f t="shared" si="146"/>
        <v>135.56249999999997</v>
      </c>
      <c r="T2335" s="9">
        <f t="shared" si="147"/>
        <v>0.42683070819656643</v>
      </c>
      <c r="U2335" s="10">
        <f>YEAR(SalesDataTable[[#This Row],[Order Date]])</f>
        <v>2026</v>
      </c>
      <c r="V2335" s="9" t="str">
        <f>"Q"&amp;ROUNDUP(MONTH(SalesDataTable[[#This Row],[Order Date]])/3,0)</f>
        <v>Q4</v>
      </c>
      <c r="W2335" s="6">
        <f>MONTH(SalesDataTable[[#This Row],[Order Date]])</f>
        <v>11</v>
      </c>
      <c r="X2335" s="9" t="str">
        <f>TEXT(SalesDataTable[[#This Row],[Order Date]],"mmm")</f>
        <v>Nov</v>
      </c>
    </row>
    <row r="2336" spans="1:24" ht="15.5">
      <c r="A2336" s="3">
        <v>2485</v>
      </c>
      <c r="B2336" s="4">
        <v>46337</v>
      </c>
      <c r="C2336" s="12">
        <f>YEAR(SalesDataTable[[#This Row],[Order Date]])</f>
        <v>2026</v>
      </c>
      <c r="D2336" s="15" t="str">
        <f>"Q"&amp;ROUNDUP(MONTH(SalesDataTable[[#This Row],[Order Date]])/3,0)</f>
        <v>Q4</v>
      </c>
      <c r="E2336" s="12">
        <f>MONTH(SalesDataTable[[#This Row],[Order Date]])</f>
        <v>11</v>
      </c>
      <c r="F2336" s="12" t="str">
        <f>TEXT(SalesDataTable[[#This Row],[Order Date]], "mmm")</f>
        <v>Nov</v>
      </c>
      <c r="G2336" s="5" t="s">
        <v>11</v>
      </c>
      <c r="H2336" s="5" t="s">
        <v>39</v>
      </c>
      <c r="I2336" s="5" t="s">
        <v>19</v>
      </c>
      <c r="J2336" s="5" t="s">
        <v>3</v>
      </c>
      <c r="K2336" s="5" t="s">
        <v>9</v>
      </c>
      <c r="L2336" s="5" t="s">
        <v>17</v>
      </c>
      <c r="M2336" s="6">
        <v>1</v>
      </c>
      <c r="N2336" s="7">
        <v>143.77000000000001</v>
      </c>
      <c r="O2336" s="8">
        <v>0.1</v>
      </c>
      <c r="P2336" s="7">
        <v>81.02</v>
      </c>
      <c r="Q2336" s="7">
        <f t="shared" si="144"/>
        <v>129.393</v>
      </c>
      <c r="R2336" s="7">
        <f t="shared" si="145"/>
        <v>81.02</v>
      </c>
      <c r="S2336" s="7">
        <f t="shared" si="146"/>
        <v>48.373000000000005</v>
      </c>
      <c r="T2336" s="9">
        <f t="shared" si="147"/>
        <v>0.3738455712441941</v>
      </c>
      <c r="U2336" s="10">
        <f>YEAR(SalesDataTable[[#This Row],[Order Date]])</f>
        <v>2026</v>
      </c>
      <c r="V2336" s="9" t="str">
        <f>"Q"&amp;ROUNDUP(MONTH(SalesDataTable[[#This Row],[Order Date]])/3,0)</f>
        <v>Q4</v>
      </c>
      <c r="W2336" s="6">
        <f>MONTH(SalesDataTable[[#This Row],[Order Date]])</f>
        <v>11</v>
      </c>
      <c r="X2336" s="9" t="str">
        <f>TEXT(SalesDataTable[[#This Row],[Order Date]],"mmm")</f>
        <v>Nov</v>
      </c>
    </row>
    <row r="2337" spans="1:24" ht="15.5">
      <c r="A2337" s="3">
        <v>3101</v>
      </c>
      <c r="B2337" s="4">
        <v>46337</v>
      </c>
      <c r="C2337" s="12">
        <f>YEAR(SalesDataTable[[#This Row],[Order Date]])</f>
        <v>2026</v>
      </c>
      <c r="D2337" s="15" t="str">
        <f>"Q"&amp;ROUNDUP(MONTH(SalesDataTable[[#This Row],[Order Date]])/3,0)</f>
        <v>Q4</v>
      </c>
      <c r="E2337" s="12">
        <f>MONTH(SalesDataTable[[#This Row],[Order Date]])</f>
        <v>11</v>
      </c>
      <c r="F2337" s="12" t="str">
        <f>TEXT(SalesDataTable[[#This Row],[Order Date]], "mmm")</f>
        <v>Nov</v>
      </c>
      <c r="G2337" s="5" t="s">
        <v>20</v>
      </c>
      <c r="H2337" s="5" t="s">
        <v>33</v>
      </c>
      <c r="I2337" s="5" t="s">
        <v>2</v>
      </c>
      <c r="J2337" s="5" t="s">
        <v>13</v>
      </c>
      <c r="K2337" s="5" t="s">
        <v>23</v>
      </c>
      <c r="L2337" s="5" t="s">
        <v>51</v>
      </c>
      <c r="M2337" s="6">
        <v>3</v>
      </c>
      <c r="N2337" s="7">
        <v>124.72</v>
      </c>
      <c r="O2337" s="8">
        <v>0.15</v>
      </c>
      <c r="P2337" s="7">
        <v>60.35</v>
      </c>
      <c r="Q2337" s="7">
        <f t="shared" si="144"/>
        <v>318.03599999999994</v>
      </c>
      <c r="R2337" s="7">
        <f t="shared" si="145"/>
        <v>181.05</v>
      </c>
      <c r="S2337" s="7">
        <f t="shared" si="146"/>
        <v>136.98599999999993</v>
      </c>
      <c r="T2337" s="9">
        <f t="shared" si="147"/>
        <v>0.4307248236048748</v>
      </c>
      <c r="U2337" s="10">
        <f>YEAR(SalesDataTable[[#This Row],[Order Date]])</f>
        <v>2026</v>
      </c>
      <c r="V2337" s="9" t="str">
        <f>"Q"&amp;ROUNDUP(MONTH(SalesDataTable[[#This Row],[Order Date]])/3,0)</f>
        <v>Q4</v>
      </c>
      <c r="W2337" s="6">
        <f>MONTH(SalesDataTable[[#This Row],[Order Date]])</f>
        <v>11</v>
      </c>
      <c r="X2337" s="9" t="str">
        <f>TEXT(SalesDataTable[[#This Row],[Order Date]],"mmm")</f>
        <v>Nov</v>
      </c>
    </row>
    <row r="2338" spans="1:24" ht="15.5">
      <c r="A2338" s="3">
        <v>3165</v>
      </c>
      <c r="B2338" s="4">
        <v>46337</v>
      </c>
      <c r="C2338" s="12">
        <f>YEAR(SalesDataTable[[#This Row],[Order Date]])</f>
        <v>2026</v>
      </c>
      <c r="D2338" s="15" t="str">
        <f>"Q"&amp;ROUNDUP(MONTH(SalesDataTable[[#This Row],[Order Date]])/3,0)</f>
        <v>Q4</v>
      </c>
      <c r="E2338" s="12">
        <f>MONTH(SalesDataTable[[#This Row],[Order Date]])</f>
        <v>11</v>
      </c>
      <c r="F2338" s="12" t="str">
        <f>TEXT(SalesDataTable[[#This Row],[Order Date]], "mmm")</f>
        <v>Nov</v>
      </c>
      <c r="G2338" s="5" t="s">
        <v>11</v>
      </c>
      <c r="H2338" s="5" t="s">
        <v>12</v>
      </c>
      <c r="I2338" s="5" t="s">
        <v>19</v>
      </c>
      <c r="J2338" s="5" t="s">
        <v>3</v>
      </c>
      <c r="K2338" s="5" t="s">
        <v>34</v>
      </c>
      <c r="L2338" s="5" t="s">
        <v>42</v>
      </c>
      <c r="M2338" s="6">
        <v>1</v>
      </c>
      <c r="N2338" s="7">
        <v>35.729999999999997</v>
      </c>
      <c r="O2338" s="8">
        <v>0.1</v>
      </c>
      <c r="P2338" s="7">
        <v>14.15</v>
      </c>
      <c r="Q2338" s="7">
        <f t="shared" si="144"/>
        <v>32.156999999999996</v>
      </c>
      <c r="R2338" s="7">
        <f t="shared" si="145"/>
        <v>14.15</v>
      </c>
      <c r="S2338" s="7">
        <f t="shared" si="146"/>
        <v>18.006999999999998</v>
      </c>
      <c r="T2338" s="9">
        <f t="shared" si="147"/>
        <v>0.55997139036601673</v>
      </c>
      <c r="U2338" s="10">
        <f>YEAR(SalesDataTable[[#This Row],[Order Date]])</f>
        <v>2026</v>
      </c>
      <c r="V2338" s="9" t="str">
        <f>"Q"&amp;ROUNDUP(MONTH(SalesDataTable[[#This Row],[Order Date]])/3,0)</f>
        <v>Q4</v>
      </c>
      <c r="W2338" s="6">
        <f>MONTH(SalesDataTable[[#This Row],[Order Date]])</f>
        <v>11</v>
      </c>
      <c r="X2338" s="9" t="str">
        <f>TEXT(SalesDataTable[[#This Row],[Order Date]],"mmm")</f>
        <v>Nov</v>
      </c>
    </row>
    <row r="2339" spans="1:24" ht="15.5">
      <c r="A2339" s="3">
        <v>4179</v>
      </c>
      <c r="B2339" s="4">
        <v>46337</v>
      </c>
      <c r="C2339" s="12">
        <f>YEAR(SalesDataTable[[#This Row],[Order Date]])</f>
        <v>2026</v>
      </c>
      <c r="D2339" s="15" t="str">
        <f>"Q"&amp;ROUNDUP(MONTH(SalesDataTable[[#This Row],[Order Date]])/3,0)</f>
        <v>Q4</v>
      </c>
      <c r="E2339" s="12">
        <f>MONTH(SalesDataTable[[#This Row],[Order Date]])</f>
        <v>11</v>
      </c>
      <c r="F2339" s="12" t="str">
        <f>TEXT(SalesDataTable[[#This Row],[Order Date]], "mmm")</f>
        <v>Nov</v>
      </c>
      <c r="G2339" s="5" t="s">
        <v>11</v>
      </c>
      <c r="H2339" s="5" t="s">
        <v>18</v>
      </c>
      <c r="I2339" s="5" t="s">
        <v>19</v>
      </c>
      <c r="J2339" s="5" t="s">
        <v>16</v>
      </c>
      <c r="K2339" s="5" t="s">
        <v>14</v>
      </c>
      <c r="L2339" s="5" t="s">
        <v>48</v>
      </c>
      <c r="M2339" s="6">
        <v>2</v>
      </c>
      <c r="N2339" s="7">
        <v>166.1</v>
      </c>
      <c r="O2339" s="8">
        <v>0.05</v>
      </c>
      <c r="P2339" s="7">
        <v>88.2</v>
      </c>
      <c r="Q2339" s="7">
        <f t="shared" si="144"/>
        <v>315.58999999999997</v>
      </c>
      <c r="R2339" s="7">
        <f t="shared" si="145"/>
        <v>176.4</v>
      </c>
      <c r="S2339" s="7">
        <f t="shared" si="146"/>
        <v>139.18999999999997</v>
      </c>
      <c r="T2339" s="9">
        <f t="shared" si="147"/>
        <v>0.44104692797617157</v>
      </c>
      <c r="U2339" s="10">
        <f>YEAR(SalesDataTable[[#This Row],[Order Date]])</f>
        <v>2026</v>
      </c>
      <c r="V2339" s="9" t="str">
        <f>"Q"&amp;ROUNDUP(MONTH(SalesDataTable[[#This Row],[Order Date]])/3,0)</f>
        <v>Q4</v>
      </c>
      <c r="W2339" s="6">
        <f>MONTH(SalesDataTable[[#This Row],[Order Date]])</f>
        <v>11</v>
      </c>
      <c r="X2339" s="9" t="str">
        <f>TEXT(SalesDataTable[[#This Row],[Order Date]],"mmm")</f>
        <v>Nov</v>
      </c>
    </row>
    <row r="2340" spans="1:24" ht="15.5">
      <c r="A2340" s="3">
        <v>4829</v>
      </c>
      <c r="B2340" s="4">
        <v>46337</v>
      </c>
      <c r="C2340" s="12">
        <f>YEAR(SalesDataTable[[#This Row],[Order Date]])</f>
        <v>2026</v>
      </c>
      <c r="D2340" s="15" t="str">
        <f>"Q"&amp;ROUNDUP(MONTH(SalesDataTable[[#This Row],[Order Date]])/3,0)</f>
        <v>Q4</v>
      </c>
      <c r="E2340" s="12">
        <f>MONTH(SalesDataTable[[#This Row],[Order Date]])</f>
        <v>11</v>
      </c>
      <c r="F2340" s="12" t="str">
        <f>TEXT(SalesDataTable[[#This Row],[Order Date]], "mmm")</f>
        <v>Nov</v>
      </c>
      <c r="G2340" s="5" t="s">
        <v>11</v>
      </c>
      <c r="H2340" s="5" t="s">
        <v>52</v>
      </c>
      <c r="I2340" s="5" t="s">
        <v>28</v>
      </c>
      <c r="J2340" s="5" t="s">
        <v>13</v>
      </c>
      <c r="K2340" s="5" t="s">
        <v>4</v>
      </c>
      <c r="L2340" s="5" t="s">
        <v>5</v>
      </c>
      <c r="M2340" s="6">
        <v>2</v>
      </c>
      <c r="N2340" s="7">
        <v>81.27</v>
      </c>
      <c r="O2340" s="8">
        <v>0.05</v>
      </c>
      <c r="P2340" s="7">
        <v>43.04</v>
      </c>
      <c r="Q2340" s="7">
        <f t="shared" si="144"/>
        <v>154.41299999999998</v>
      </c>
      <c r="R2340" s="7">
        <f t="shared" si="145"/>
        <v>86.08</v>
      </c>
      <c r="S2340" s="7">
        <f t="shared" si="146"/>
        <v>68.332999999999984</v>
      </c>
      <c r="T2340" s="9">
        <f t="shared" si="147"/>
        <v>0.44253398353765544</v>
      </c>
      <c r="U2340" s="10">
        <f>YEAR(SalesDataTable[[#This Row],[Order Date]])</f>
        <v>2026</v>
      </c>
      <c r="V2340" s="9" t="str">
        <f>"Q"&amp;ROUNDUP(MONTH(SalesDataTable[[#This Row],[Order Date]])/3,0)</f>
        <v>Q4</v>
      </c>
      <c r="W2340" s="6">
        <f>MONTH(SalesDataTable[[#This Row],[Order Date]])</f>
        <v>11</v>
      </c>
      <c r="X2340" s="9" t="str">
        <f>TEXT(SalesDataTable[[#This Row],[Order Date]],"mmm")</f>
        <v>Nov</v>
      </c>
    </row>
    <row r="2341" spans="1:24" ht="15.5">
      <c r="A2341" s="3">
        <v>4943</v>
      </c>
      <c r="B2341" s="4">
        <v>46337</v>
      </c>
      <c r="C2341" s="12">
        <f>YEAR(SalesDataTable[[#This Row],[Order Date]])</f>
        <v>2026</v>
      </c>
      <c r="D2341" s="15" t="str">
        <f>"Q"&amp;ROUNDUP(MONTH(SalesDataTable[[#This Row],[Order Date]])/3,0)</f>
        <v>Q4</v>
      </c>
      <c r="E2341" s="12">
        <f>MONTH(SalesDataTable[[#This Row],[Order Date]])</f>
        <v>11</v>
      </c>
      <c r="F2341" s="12" t="str">
        <f>TEXT(SalesDataTable[[#This Row],[Order Date]], "mmm")</f>
        <v>Nov</v>
      </c>
      <c r="G2341" s="5" t="s">
        <v>0</v>
      </c>
      <c r="H2341" s="5" t="s">
        <v>36</v>
      </c>
      <c r="I2341" s="5" t="s">
        <v>8</v>
      </c>
      <c r="J2341" s="5" t="s">
        <v>3</v>
      </c>
      <c r="K2341" s="5" t="s">
        <v>23</v>
      </c>
      <c r="L2341" s="5" t="s">
        <v>29</v>
      </c>
      <c r="M2341" s="6">
        <v>10</v>
      </c>
      <c r="N2341" s="7">
        <v>191.98</v>
      </c>
      <c r="O2341" s="8">
        <v>0.1</v>
      </c>
      <c r="P2341" s="7">
        <v>102.73</v>
      </c>
      <c r="Q2341" s="7">
        <f t="shared" si="144"/>
        <v>1727.82</v>
      </c>
      <c r="R2341" s="7">
        <f t="shared" si="145"/>
        <v>1027.3</v>
      </c>
      <c r="S2341" s="7">
        <f t="shared" si="146"/>
        <v>700.52</v>
      </c>
      <c r="T2341" s="9">
        <f t="shared" si="147"/>
        <v>0.40543575140929033</v>
      </c>
      <c r="U2341" s="10">
        <f>YEAR(SalesDataTable[[#This Row],[Order Date]])</f>
        <v>2026</v>
      </c>
      <c r="V2341" s="9" t="str">
        <f>"Q"&amp;ROUNDUP(MONTH(SalesDataTable[[#This Row],[Order Date]])/3,0)</f>
        <v>Q4</v>
      </c>
      <c r="W2341" s="6">
        <f>MONTH(SalesDataTable[[#This Row],[Order Date]])</f>
        <v>11</v>
      </c>
      <c r="X2341" s="9" t="str">
        <f>TEXT(SalesDataTable[[#This Row],[Order Date]],"mmm")</f>
        <v>Nov</v>
      </c>
    </row>
    <row r="2342" spans="1:24" ht="15.5">
      <c r="A2342" s="3">
        <v>887</v>
      </c>
      <c r="B2342" s="4">
        <v>46338</v>
      </c>
      <c r="C2342" s="12">
        <f>YEAR(SalesDataTable[[#This Row],[Order Date]])</f>
        <v>2026</v>
      </c>
      <c r="D2342" s="15" t="str">
        <f>"Q"&amp;ROUNDUP(MONTH(SalesDataTable[[#This Row],[Order Date]])/3,0)</f>
        <v>Q4</v>
      </c>
      <c r="E2342" s="12">
        <f>MONTH(SalesDataTable[[#This Row],[Order Date]])</f>
        <v>11</v>
      </c>
      <c r="F2342" s="12" t="str">
        <f>TEXT(SalesDataTable[[#This Row],[Order Date]], "mmm")</f>
        <v>Nov</v>
      </c>
      <c r="G2342" s="5" t="s">
        <v>20</v>
      </c>
      <c r="H2342" s="5" t="s">
        <v>33</v>
      </c>
      <c r="I2342" s="5" t="s">
        <v>19</v>
      </c>
      <c r="J2342" s="5" t="s">
        <v>3</v>
      </c>
      <c r="K2342" s="5" t="s">
        <v>9</v>
      </c>
      <c r="L2342" s="5" t="s">
        <v>10</v>
      </c>
      <c r="M2342" s="6">
        <v>6</v>
      </c>
      <c r="N2342" s="7">
        <v>89.87</v>
      </c>
      <c r="O2342" s="8">
        <v>0.2</v>
      </c>
      <c r="P2342" s="7">
        <v>44.47</v>
      </c>
      <c r="Q2342" s="7">
        <f t="shared" si="144"/>
        <v>431.37600000000003</v>
      </c>
      <c r="R2342" s="7">
        <f t="shared" si="145"/>
        <v>266.82</v>
      </c>
      <c r="S2342" s="7">
        <f t="shared" si="146"/>
        <v>164.55600000000004</v>
      </c>
      <c r="T2342" s="9">
        <f t="shared" si="147"/>
        <v>0.3814676755313231</v>
      </c>
      <c r="U2342" s="10">
        <f>YEAR(SalesDataTable[[#This Row],[Order Date]])</f>
        <v>2026</v>
      </c>
      <c r="V2342" s="9" t="str">
        <f>"Q"&amp;ROUNDUP(MONTH(SalesDataTable[[#This Row],[Order Date]])/3,0)</f>
        <v>Q4</v>
      </c>
      <c r="W2342" s="6">
        <f>MONTH(SalesDataTable[[#This Row],[Order Date]])</f>
        <v>11</v>
      </c>
      <c r="X2342" s="9" t="str">
        <f>TEXT(SalesDataTable[[#This Row],[Order Date]],"mmm")</f>
        <v>Nov</v>
      </c>
    </row>
    <row r="2343" spans="1:24" ht="15.5">
      <c r="A2343" s="3">
        <v>1090</v>
      </c>
      <c r="B2343" s="4">
        <v>46338</v>
      </c>
      <c r="C2343" s="12">
        <f>YEAR(SalesDataTable[[#This Row],[Order Date]])</f>
        <v>2026</v>
      </c>
      <c r="D2343" s="15" t="str">
        <f>"Q"&amp;ROUNDUP(MONTH(SalesDataTable[[#This Row],[Order Date]])/3,0)</f>
        <v>Q4</v>
      </c>
      <c r="E2343" s="12">
        <f>MONTH(SalesDataTable[[#This Row],[Order Date]])</f>
        <v>11</v>
      </c>
      <c r="F2343" s="12" t="str">
        <f>TEXT(SalesDataTable[[#This Row],[Order Date]], "mmm")</f>
        <v>Nov</v>
      </c>
      <c r="G2343" s="5" t="s">
        <v>6</v>
      </c>
      <c r="H2343" s="5" t="s">
        <v>49</v>
      </c>
      <c r="I2343" s="5" t="s">
        <v>28</v>
      </c>
      <c r="J2343" s="5" t="s">
        <v>13</v>
      </c>
      <c r="K2343" s="5" t="s">
        <v>4</v>
      </c>
      <c r="L2343" s="5" t="s">
        <v>22</v>
      </c>
      <c r="M2343" s="6">
        <v>3</v>
      </c>
      <c r="N2343" s="7">
        <v>51.44</v>
      </c>
      <c r="O2343" s="8">
        <v>0.1</v>
      </c>
      <c r="P2343" s="7">
        <v>23.11</v>
      </c>
      <c r="Q2343" s="7">
        <f t="shared" si="144"/>
        <v>138.88800000000001</v>
      </c>
      <c r="R2343" s="7">
        <f t="shared" si="145"/>
        <v>69.33</v>
      </c>
      <c r="S2343" s="7">
        <f t="shared" si="146"/>
        <v>69.558000000000007</v>
      </c>
      <c r="T2343" s="9">
        <f t="shared" si="147"/>
        <v>0.50082080525315364</v>
      </c>
      <c r="U2343" s="10">
        <f>YEAR(SalesDataTable[[#This Row],[Order Date]])</f>
        <v>2026</v>
      </c>
      <c r="V2343" s="9" t="str">
        <f>"Q"&amp;ROUNDUP(MONTH(SalesDataTable[[#This Row],[Order Date]])/3,0)</f>
        <v>Q4</v>
      </c>
      <c r="W2343" s="6">
        <f>MONTH(SalesDataTable[[#This Row],[Order Date]])</f>
        <v>11</v>
      </c>
      <c r="X2343" s="9" t="str">
        <f>TEXT(SalesDataTable[[#This Row],[Order Date]],"mmm")</f>
        <v>Nov</v>
      </c>
    </row>
    <row r="2344" spans="1:24" ht="15.5">
      <c r="A2344" s="3">
        <v>2090</v>
      </c>
      <c r="B2344" s="4">
        <v>46338</v>
      </c>
      <c r="C2344" s="12">
        <f>YEAR(SalesDataTable[[#This Row],[Order Date]])</f>
        <v>2026</v>
      </c>
      <c r="D2344" s="15" t="str">
        <f>"Q"&amp;ROUNDUP(MONTH(SalesDataTable[[#This Row],[Order Date]])/3,0)</f>
        <v>Q4</v>
      </c>
      <c r="E2344" s="12">
        <f>MONTH(SalesDataTable[[#This Row],[Order Date]])</f>
        <v>11</v>
      </c>
      <c r="F2344" s="12" t="str">
        <f>TEXT(SalesDataTable[[#This Row],[Order Date]], "mmm")</f>
        <v>Nov</v>
      </c>
      <c r="G2344" s="5" t="s">
        <v>20</v>
      </c>
      <c r="H2344" s="5" t="s">
        <v>21</v>
      </c>
      <c r="I2344" s="5" t="s">
        <v>28</v>
      </c>
      <c r="J2344" s="5" t="s">
        <v>13</v>
      </c>
      <c r="K2344" s="5" t="s">
        <v>14</v>
      </c>
      <c r="L2344" s="5" t="s">
        <v>32</v>
      </c>
      <c r="M2344" s="6">
        <v>4</v>
      </c>
      <c r="N2344" s="7">
        <v>46.68</v>
      </c>
      <c r="O2344" s="8">
        <v>0.05</v>
      </c>
      <c r="P2344" s="7">
        <v>17.96</v>
      </c>
      <c r="Q2344" s="7">
        <f t="shared" si="144"/>
        <v>177.38399999999999</v>
      </c>
      <c r="R2344" s="7">
        <f t="shared" si="145"/>
        <v>71.84</v>
      </c>
      <c r="S2344" s="7">
        <f t="shared" si="146"/>
        <v>105.54399999999998</v>
      </c>
      <c r="T2344" s="9">
        <f t="shared" si="147"/>
        <v>0.59500293149325756</v>
      </c>
      <c r="U2344" s="10">
        <f>YEAR(SalesDataTable[[#This Row],[Order Date]])</f>
        <v>2026</v>
      </c>
      <c r="V2344" s="9" t="str">
        <f>"Q"&amp;ROUNDUP(MONTH(SalesDataTable[[#This Row],[Order Date]])/3,0)</f>
        <v>Q4</v>
      </c>
      <c r="W2344" s="6">
        <f>MONTH(SalesDataTable[[#This Row],[Order Date]])</f>
        <v>11</v>
      </c>
      <c r="X2344" s="9" t="str">
        <f>TEXT(SalesDataTable[[#This Row],[Order Date]],"mmm")</f>
        <v>Nov</v>
      </c>
    </row>
    <row r="2345" spans="1:24" ht="15.5">
      <c r="A2345" s="3">
        <v>2561</v>
      </c>
      <c r="B2345" s="4">
        <v>46338</v>
      </c>
      <c r="C2345" s="12">
        <f>YEAR(SalesDataTable[[#This Row],[Order Date]])</f>
        <v>2026</v>
      </c>
      <c r="D2345" s="15" t="str">
        <f>"Q"&amp;ROUNDUP(MONTH(SalesDataTable[[#This Row],[Order Date]])/3,0)</f>
        <v>Q4</v>
      </c>
      <c r="E2345" s="12">
        <f>MONTH(SalesDataTable[[#This Row],[Order Date]])</f>
        <v>11</v>
      </c>
      <c r="F2345" s="12" t="str">
        <f>TEXT(SalesDataTable[[#This Row],[Order Date]], "mmm")</f>
        <v>Nov</v>
      </c>
      <c r="G2345" s="5" t="s">
        <v>6</v>
      </c>
      <c r="H2345" s="5" t="s">
        <v>43</v>
      </c>
      <c r="I2345" s="5" t="s">
        <v>19</v>
      </c>
      <c r="J2345" s="5" t="s">
        <v>13</v>
      </c>
      <c r="K2345" s="5" t="s">
        <v>9</v>
      </c>
      <c r="L2345" s="5" t="s">
        <v>46</v>
      </c>
      <c r="M2345" s="6">
        <v>4</v>
      </c>
      <c r="N2345" s="7">
        <v>73.05</v>
      </c>
      <c r="O2345" s="8">
        <v>0.2</v>
      </c>
      <c r="P2345" s="7">
        <v>32.82</v>
      </c>
      <c r="Q2345" s="7">
        <f t="shared" si="144"/>
        <v>233.76</v>
      </c>
      <c r="R2345" s="7">
        <f t="shared" si="145"/>
        <v>131.28</v>
      </c>
      <c r="S2345" s="7">
        <f t="shared" si="146"/>
        <v>102.47999999999999</v>
      </c>
      <c r="T2345" s="9">
        <f t="shared" si="147"/>
        <v>0.4383983572895277</v>
      </c>
      <c r="U2345" s="10">
        <f>YEAR(SalesDataTable[[#This Row],[Order Date]])</f>
        <v>2026</v>
      </c>
      <c r="V2345" s="9" t="str">
        <f>"Q"&amp;ROUNDUP(MONTH(SalesDataTable[[#This Row],[Order Date]])/3,0)</f>
        <v>Q4</v>
      </c>
      <c r="W2345" s="6">
        <f>MONTH(SalesDataTable[[#This Row],[Order Date]])</f>
        <v>11</v>
      </c>
      <c r="X2345" s="9" t="str">
        <f>TEXT(SalesDataTable[[#This Row],[Order Date]],"mmm")</f>
        <v>Nov</v>
      </c>
    </row>
    <row r="2346" spans="1:24" ht="15.5">
      <c r="A2346" s="3">
        <v>2855</v>
      </c>
      <c r="B2346" s="4">
        <v>46338</v>
      </c>
      <c r="C2346" s="12">
        <f>YEAR(SalesDataTable[[#This Row],[Order Date]])</f>
        <v>2026</v>
      </c>
      <c r="D2346" s="15" t="str">
        <f>"Q"&amp;ROUNDUP(MONTH(SalesDataTable[[#This Row],[Order Date]])/3,0)</f>
        <v>Q4</v>
      </c>
      <c r="E2346" s="12">
        <f>MONTH(SalesDataTable[[#This Row],[Order Date]])</f>
        <v>11</v>
      </c>
      <c r="F2346" s="12" t="str">
        <f>TEXT(SalesDataTable[[#This Row],[Order Date]], "mmm")</f>
        <v>Nov</v>
      </c>
      <c r="G2346" s="5" t="s">
        <v>11</v>
      </c>
      <c r="H2346" s="5" t="s">
        <v>39</v>
      </c>
      <c r="I2346" s="5" t="s">
        <v>28</v>
      </c>
      <c r="J2346" s="5" t="s">
        <v>13</v>
      </c>
      <c r="K2346" s="5" t="s">
        <v>23</v>
      </c>
      <c r="L2346" s="5" t="s">
        <v>51</v>
      </c>
      <c r="M2346" s="6">
        <v>1</v>
      </c>
      <c r="N2346" s="7">
        <v>125.32</v>
      </c>
      <c r="O2346" s="8">
        <v>0.15</v>
      </c>
      <c r="P2346" s="7">
        <v>59.49</v>
      </c>
      <c r="Q2346" s="7">
        <f t="shared" si="144"/>
        <v>106.52199999999999</v>
      </c>
      <c r="R2346" s="7">
        <f t="shared" si="145"/>
        <v>59.49</v>
      </c>
      <c r="S2346" s="7">
        <f t="shared" si="146"/>
        <v>47.031999999999989</v>
      </c>
      <c r="T2346" s="9">
        <f t="shared" si="147"/>
        <v>0.44152381667636725</v>
      </c>
      <c r="U2346" s="10">
        <f>YEAR(SalesDataTable[[#This Row],[Order Date]])</f>
        <v>2026</v>
      </c>
      <c r="V2346" s="9" t="str">
        <f>"Q"&amp;ROUNDUP(MONTH(SalesDataTable[[#This Row],[Order Date]])/3,0)</f>
        <v>Q4</v>
      </c>
      <c r="W2346" s="6">
        <f>MONTH(SalesDataTable[[#This Row],[Order Date]])</f>
        <v>11</v>
      </c>
      <c r="X2346" s="9" t="str">
        <f>TEXT(SalesDataTable[[#This Row],[Order Date]],"mmm")</f>
        <v>Nov</v>
      </c>
    </row>
    <row r="2347" spans="1:24" ht="15.5">
      <c r="A2347" s="3">
        <v>4421</v>
      </c>
      <c r="B2347" s="4">
        <v>46338</v>
      </c>
      <c r="C2347" s="12">
        <f>YEAR(SalesDataTable[[#This Row],[Order Date]])</f>
        <v>2026</v>
      </c>
      <c r="D2347" s="15" t="str">
        <f>"Q"&amp;ROUNDUP(MONTH(SalesDataTable[[#This Row],[Order Date]])/3,0)</f>
        <v>Q4</v>
      </c>
      <c r="E2347" s="12">
        <f>MONTH(SalesDataTable[[#This Row],[Order Date]])</f>
        <v>11</v>
      </c>
      <c r="F2347" s="12" t="str">
        <f>TEXT(SalesDataTable[[#This Row],[Order Date]], "mmm")</f>
        <v>Nov</v>
      </c>
      <c r="G2347" s="5" t="s">
        <v>6</v>
      </c>
      <c r="H2347" s="5" t="s">
        <v>41</v>
      </c>
      <c r="I2347" s="5" t="s">
        <v>28</v>
      </c>
      <c r="J2347" s="5" t="s">
        <v>16</v>
      </c>
      <c r="K2347" s="5" t="s">
        <v>34</v>
      </c>
      <c r="L2347" s="5" t="s">
        <v>38</v>
      </c>
      <c r="M2347" s="6">
        <v>2</v>
      </c>
      <c r="N2347" s="7">
        <v>123.49</v>
      </c>
      <c r="O2347" s="8">
        <v>0.15</v>
      </c>
      <c r="P2347" s="7">
        <v>68.08</v>
      </c>
      <c r="Q2347" s="7">
        <f t="shared" si="144"/>
        <v>209.93299999999999</v>
      </c>
      <c r="R2347" s="7">
        <f t="shared" si="145"/>
        <v>136.16</v>
      </c>
      <c r="S2347" s="7">
        <f t="shared" si="146"/>
        <v>73.772999999999996</v>
      </c>
      <c r="T2347" s="9">
        <f t="shared" si="147"/>
        <v>0.35141211719929694</v>
      </c>
      <c r="U2347" s="10">
        <f>YEAR(SalesDataTable[[#This Row],[Order Date]])</f>
        <v>2026</v>
      </c>
      <c r="V2347" s="9" t="str">
        <f>"Q"&amp;ROUNDUP(MONTH(SalesDataTable[[#This Row],[Order Date]])/3,0)</f>
        <v>Q4</v>
      </c>
      <c r="W2347" s="6">
        <f>MONTH(SalesDataTable[[#This Row],[Order Date]])</f>
        <v>11</v>
      </c>
      <c r="X2347" s="9" t="str">
        <f>TEXT(SalesDataTable[[#This Row],[Order Date]],"mmm")</f>
        <v>Nov</v>
      </c>
    </row>
    <row r="2348" spans="1:24" ht="15.5">
      <c r="A2348" s="3">
        <v>195</v>
      </c>
      <c r="B2348" s="4">
        <v>46339</v>
      </c>
      <c r="C2348" s="12">
        <f>YEAR(SalesDataTable[[#This Row],[Order Date]])</f>
        <v>2026</v>
      </c>
      <c r="D2348" s="15" t="str">
        <f>"Q"&amp;ROUNDUP(MONTH(SalesDataTable[[#This Row],[Order Date]])/3,0)</f>
        <v>Q4</v>
      </c>
      <c r="E2348" s="12">
        <f>MONTH(SalesDataTable[[#This Row],[Order Date]])</f>
        <v>11</v>
      </c>
      <c r="F2348" s="12" t="str">
        <f>TEXT(SalesDataTable[[#This Row],[Order Date]], "mmm")</f>
        <v>Nov</v>
      </c>
      <c r="G2348" s="5" t="s">
        <v>6</v>
      </c>
      <c r="H2348" s="5" t="s">
        <v>43</v>
      </c>
      <c r="I2348" s="5" t="s">
        <v>19</v>
      </c>
      <c r="J2348" s="5" t="s">
        <v>3</v>
      </c>
      <c r="K2348" s="5" t="s">
        <v>14</v>
      </c>
      <c r="L2348" s="5" t="s">
        <v>32</v>
      </c>
      <c r="M2348" s="6">
        <v>1</v>
      </c>
      <c r="N2348" s="7">
        <v>47.37</v>
      </c>
      <c r="O2348" s="8">
        <v>0.2</v>
      </c>
      <c r="P2348" s="7">
        <v>18.739999999999998</v>
      </c>
      <c r="Q2348" s="7">
        <f t="shared" si="144"/>
        <v>37.896000000000001</v>
      </c>
      <c r="R2348" s="7">
        <f t="shared" si="145"/>
        <v>18.739999999999998</v>
      </c>
      <c r="S2348" s="7">
        <f t="shared" si="146"/>
        <v>19.156000000000002</v>
      </c>
      <c r="T2348" s="9">
        <f t="shared" si="147"/>
        <v>0.50548870593202455</v>
      </c>
      <c r="U2348" s="10">
        <f>YEAR(SalesDataTable[[#This Row],[Order Date]])</f>
        <v>2026</v>
      </c>
      <c r="V2348" s="9" t="str">
        <f>"Q"&amp;ROUNDUP(MONTH(SalesDataTable[[#This Row],[Order Date]])/3,0)</f>
        <v>Q4</v>
      </c>
      <c r="W2348" s="6">
        <f>MONTH(SalesDataTable[[#This Row],[Order Date]])</f>
        <v>11</v>
      </c>
      <c r="X2348" s="9" t="str">
        <f>TEXT(SalesDataTable[[#This Row],[Order Date]],"mmm")</f>
        <v>Nov</v>
      </c>
    </row>
    <row r="2349" spans="1:24" ht="15.5">
      <c r="A2349" s="3">
        <v>520</v>
      </c>
      <c r="B2349" s="4">
        <v>46339</v>
      </c>
      <c r="C2349" s="12">
        <f>YEAR(SalesDataTable[[#This Row],[Order Date]])</f>
        <v>2026</v>
      </c>
      <c r="D2349" s="15" t="str">
        <f>"Q"&amp;ROUNDUP(MONTH(SalesDataTable[[#This Row],[Order Date]])/3,0)</f>
        <v>Q4</v>
      </c>
      <c r="E2349" s="12">
        <f>MONTH(SalesDataTable[[#This Row],[Order Date]])</f>
        <v>11</v>
      </c>
      <c r="F2349" s="12" t="str">
        <f>TEXT(SalesDataTable[[#This Row],[Order Date]], "mmm")</f>
        <v>Nov</v>
      </c>
      <c r="G2349" s="5" t="s">
        <v>6</v>
      </c>
      <c r="H2349" s="5" t="s">
        <v>43</v>
      </c>
      <c r="I2349" s="5" t="s">
        <v>8</v>
      </c>
      <c r="J2349" s="5" t="s">
        <v>16</v>
      </c>
      <c r="K2349" s="5" t="s">
        <v>9</v>
      </c>
      <c r="L2349" s="5" t="s">
        <v>10</v>
      </c>
      <c r="M2349" s="6">
        <v>6</v>
      </c>
      <c r="N2349" s="7">
        <v>92.31</v>
      </c>
      <c r="O2349" s="8">
        <v>0.05</v>
      </c>
      <c r="P2349" s="7">
        <v>46.12</v>
      </c>
      <c r="Q2349" s="7">
        <f t="shared" si="144"/>
        <v>526.16700000000003</v>
      </c>
      <c r="R2349" s="7">
        <f t="shared" si="145"/>
        <v>276.71999999999997</v>
      </c>
      <c r="S2349" s="7">
        <f t="shared" si="146"/>
        <v>249.44700000000006</v>
      </c>
      <c r="T2349" s="9">
        <f t="shared" si="147"/>
        <v>0.47408332335551268</v>
      </c>
      <c r="U2349" s="10">
        <f>YEAR(SalesDataTable[[#This Row],[Order Date]])</f>
        <v>2026</v>
      </c>
      <c r="V2349" s="9" t="str">
        <f>"Q"&amp;ROUNDUP(MONTH(SalesDataTable[[#This Row],[Order Date]])/3,0)</f>
        <v>Q4</v>
      </c>
      <c r="W2349" s="6">
        <f>MONTH(SalesDataTable[[#This Row],[Order Date]])</f>
        <v>11</v>
      </c>
      <c r="X2349" s="9" t="str">
        <f>TEXT(SalesDataTable[[#This Row],[Order Date]],"mmm")</f>
        <v>Nov</v>
      </c>
    </row>
    <row r="2350" spans="1:24" ht="15.5">
      <c r="A2350" s="3">
        <v>646</v>
      </c>
      <c r="B2350" s="4">
        <v>46339</v>
      </c>
      <c r="C2350" s="12">
        <f>YEAR(SalesDataTable[[#This Row],[Order Date]])</f>
        <v>2026</v>
      </c>
      <c r="D2350" s="15" t="str">
        <f>"Q"&amp;ROUNDUP(MONTH(SalesDataTable[[#This Row],[Order Date]])/3,0)</f>
        <v>Q4</v>
      </c>
      <c r="E2350" s="12">
        <f>MONTH(SalesDataTable[[#This Row],[Order Date]])</f>
        <v>11</v>
      </c>
      <c r="F2350" s="12" t="str">
        <f>TEXT(SalesDataTable[[#This Row],[Order Date]], "mmm")</f>
        <v>Nov</v>
      </c>
      <c r="G2350" s="5" t="s">
        <v>11</v>
      </c>
      <c r="H2350" s="5" t="s">
        <v>52</v>
      </c>
      <c r="I2350" s="5" t="s">
        <v>19</v>
      </c>
      <c r="J2350" s="5" t="s">
        <v>3</v>
      </c>
      <c r="K2350" s="5" t="s">
        <v>4</v>
      </c>
      <c r="L2350" s="5" t="s">
        <v>22</v>
      </c>
      <c r="M2350" s="6">
        <v>1</v>
      </c>
      <c r="N2350" s="7">
        <v>49.53</v>
      </c>
      <c r="O2350" s="8">
        <v>0.1</v>
      </c>
      <c r="P2350" s="7">
        <v>22.18</v>
      </c>
      <c r="Q2350" s="7">
        <f t="shared" si="144"/>
        <v>44.577000000000005</v>
      </c>
      <c r="R2350" s="7">
        <f t="shared" si="145"/>
        <v>22.18</v>
      </c>
      <c r="S2350" s="7">
        <f t="shared" si="146"/>
        <v>22.397000000000006</v>
      </c>
      <c r="T2350" s="9">
        <f t="shared" si="147"/>
        <v>0.50243399062296712</v>
      </c>
      <c r="U2350" s="10">
        <f>YEAR(SalesDataTable[[#This Row],[Order Date]])</f>
        <v>2026</v>
      </c>
      <c r="V2350" s="9" t="str">
        <f>"Q"&amp;ROUNDUP(MONTH(SalesDataTable[[#This Row],[Order Date]])/3,0)</f>
        <v>Q4</v>
      </c>
      <c r="W2350" s="6">
        <f>MONTH(SalesDataTable[[#This Row],[Order Date]])</f>
        <v>11</v>
      </c>
      <c r="X2350" s="9" t="str">
        <f>TEXT(SalesDataTable[[#This Row],[Order Date]],"mmm")</f>
        <v>Nov</v>
      </c>
    </row>
    <row r="2351" spans="1:24" ht="15.5">
      <c r="A2351" s="3">
        <v>893</v>
      </c>
      <c r="B2351" s="4">
        <v>46339</v>
      </c>
      <c r="C2351" s="12">
        <f>YEAR(SalesDataTable[[#This Row],[Order Date]])</f>
        <v>2026</v>
      </c>
      <c r="D2351" s="15" t="str">
        <f>"Q"&amp;ROUNDUP(MONTH(SalesDataTable[[#This Row],[Order Date]])/3,0)</f>
        <v>Q4</v>
      </c>
      <c r="E2351" s="12">
        <f>MONTH(SalesDataTable[[#This Row],[Order Date]])</f>
        <v>11</v>
      </c>
      <c r="F2351" s="12" t="str">
        <f>TEXT(SalesDataTable[[#This Row],[Order Date]], "mmm")</f>
        <v>Nov</v>
      </c>
      <c r="G2351" s="5" t="s">
        <v>20</v>
      </c>
      <c r="H2351" s="5" t="s">
        <v>33</v>
      </c>
      <c r="I2351" s="5" t="s">
        <v>2</v>
      </c>
      <c r="J2351" s="5" t="s">
        <v>13</v>
      </c>
      <c r="K2351" s="5" t="s">
        <v>14</v>
      </c>
      <c r="L2351" s="5" t="s">
        <v>32</v>
      </c>
      <c r="M2351" s="6">
        <v>4</v>
      </c>
      <c r="N2351" s="7">
        <v>47.62</v>
      </c>
      <c r="O2351" s="8">
        <v>0.2</v>
      </c>
      <c r="P2351" s="7">
        <v>18.100000000000001</v>
      </c>
      <c r="Q2351" s="7">
        <f t="shared" si="144"/>
        <v>152.38399999999999</v>
      </c>
      <c r="R2351" s="7">
        <f t="shared" si="145"/>
        <v>72.400000000000006</v>
      </c>
      <c r="S2351" s="7">
        <f t="shared" si="146"/>
        <v>79.98399999999998</v>
      </c>
      <c r="T2351" s="9">
        <f t="shared" si="147"/>
        <v>0.52488450230995376</v>
      </c>
      <c r="U2351" s="10">
        <f>YEAR(SalesDataTable[[#This Row],[Order Date]])</f>
        <v>2026</v>
      </c>
      <c r="V2351" s="9" t="str">
        <f>"Q"&amp;ROUNDUP(MONTH(SalesDataTable[[#This Row],[Order Date]])/3,0)</f>
        <v>Q4</v>
      </c>
      <c r="W2351" s="6">
        <f>MONTH(SalesDataTable[[#This Row],[Order Date]])</f>
        <v>11</v>
      </c>
      <c r="X2351" s="9" t="str">
        <f>TEXT(SalesDataTable[[#This Row],[Order Date]],"mmm")</f>
        <v>Nov</v>
      </c>
    </row>
    <row r="2352" spans="1:24" ht="15.5">
      <c r="A2352" s="3">
        <v>916</v>
      </c>
      <c r="B2352" s="4">
        <v>46339</v>
      </c>
      <c r="C2352" s="12">
        <f>YEAR(SalesDataTable[[#This Row],[Order Date]])</f>
        <v>2026</v>
      </c>
      <c r="D2352" s="15" t="str">
        <f>"Q"&amp;ROUNDUP(MONTH(SalesDataTable[[#This Row],[Order Date]])/3,0)</f>
        <v>Q4</v>
      </c>
      <c r="E2352" s="12">
        <f>MONTH(SalesDataTable[[#This Row],[Order Date]])</f>
        <v>11</v>
      </c>
      <c r="F2352" s="12" t="str">
        <f>TEXT(SalesDataTable[[#This Row],[Order Date]], "mmm")</f>
        <v>Nov</v>
      </c>
      <c r="G2352" s="5" t="s">
        <v>6</v>
      </c>
      <c r="H2352" s="5" t="s">
        <v>27</v>
      </c>
      <c r="I2352" s="5" t="s">
        <v>2</v>
      </c>
      <c r="J2352" s="5" t="s">
        <v>13</v>
      </c>
      <c r="K2352" s="5" t="s">
        <v>4</v>
      </c>
      <c r="L2352" s="5" t="s">
        <v>22</v>
      </c>
      <c r="M2352" s="6">
        <v>4</v>
      </c>
      <c r="N2352" s="7">
        <v>51.93</v>
      </c>
      <c r="O2352" s="8">
        <v>0.05</v>
      </c>
      <c r="P2352" s="7">
        <v>22.62</v>
      </c>
      <c r="Q2352" s="7">
        <f t="shared" si="144"/>
        <v>197.334</v>
      </c>
      <c r="R2352" s="7">
        <f t="shared" si="145"/>
        <v>90.48</v>
      </c>
      <c r="S2352" s="7">
        <f t="shared" si="146"/>
        <v>106.854</v>
      </c>
      <c r="T2352" s="9">
        <f t="shared" si="147"/>
        <v>0.54148803551339353</v>
      </c>
      <c r="U2352" s="10">
        <f>YEAR(SalesDataTable[[#This Row],[Order Date]])</f>
        <v>2026</v>
      </c>
      <c r="V2352" s="9" t="str">
        <f>"Q"&amp;ROUNDUP(MONTH(SalesDataTable[[#This Row],[Order Date]])/3,0)</f>
        <v>Q4</v>
      </c>
      <c r="W2352" s="6">
        <f>MONTH(SalesDataTable[[#This Row],[Order Date]])</f>
        <v>11</v>
      </c>
      <c r="X2352" s="9" t="str">
        <f>TEXT(SalesDataTable[[#This Row],[Order Date]],"mmm")</f>
        <v>Nov</v>
      </c>
    </row>
    <row r="2353" spans="1:24" ht="15.5">
      <c r="A2353" s="3">
        <v>1295</v>
      </c>
      <c r="B2353" s="4">
        <v>46339</v>
      </c>
      <c r="C2353" s="12">
        <f>YEAR(SalesDataTable[[#This Row],[Order Date]])</f>
        <v>2026</v>
      </c>
      <c r="D2353" s="15" t="str">
        <f>"Q"&amp;ROUNDUP(MONTH(SalesDataTable[[#This Row],[Order Date]])/3,0)</f>
        <v>Q4</v>
      </c>
      <c r="E2353" s="12">
        <f>MONTH(SalesDataTable[[#This Row],[Order Date]])</f>
        <v>11</v>
      </c>
      <c r="F2353" s="12" t="str">
        <f>TEXT(SalesDataTable[[#This Row],[Order Date]], "mmm")</f>
        <v>Nov</v>
      </c>
      <c r="G2353" s="5" t="s">
        <v>6</v>
      </c>
      <c r="H2353" s="5" t="s">
        <v>41</v>
      </c>
      <c r="I2353" s="5" t="s">
        <v>28</v>
      </c>
      <c r="J2353" s="5" t="s">
        <v>13</v>
      </c>
      <c r="K2353" s="5" t="s">
        <v>9</v>
      </c>
      <c r="L2353" s="5" t="s">
        <v>37</v>
      </c>
      <c r="M2353" s="6">
        <v>1</v>
      </c>
      <c r="N2353" s="7">
        <v>155.44999999999999</v>
      </c>
      <c r="O2353" s="8">
        <v>0.05</v>
      </c>
      <c r="P2353" s="7">
        <v>77.25</v>
      </c>
      <c r="Q2353" s="7">
        <f t="shared" si="144"/>
        <v>147.67749999999998</v>
      </c>
      <c r="R2353" s="7">
        <f t="shared" si="145"/>
        <v>77.25</v>
      </c>
      <c r="S2353" s="7">
        <f t="shared" si="146"/>
        <v>70.427499999999981</v>
      </c>
      <c r="T2353" s="9">
        <f t="shared" si="147"/>
        <v>0.47690067884410281</v>
      </c>
      <c r="U2353" s="10">
        <f>YEAR(SalesDataTable[[#This Row],[Order Date]])</f>
        <v>2026</v>
      </c>
      <c r="V2353" s="9" t="str">
        <f>"Q"&amp;ROUNDUP(MONTH(SalesDataTable[[#This Row],[Order Date]])/3,0)</f>
        <v>Q4</v>
      </c>
      <c r="W2353" s="6">
        <f>MONTH(SalesDataTable[[#This Row],[Order Date]])</f>
        <v>11</v>
      </c>
      <c r="X2353" s="9" t="str">
        <f>TEXT(SalesDataTable[[#This Row],[Order Date]],"mmm")</f>
        <v>Nov</v>
      </c>
    </row>
    <row r="2354" spans="1:24" ht="15.5">
      <c r="A2354" s="3">
        <v>3438</v>
      </c>
      <c r="B2354" s="4">
        <v>46339</v>
      </c>
      <c r="C2354" s="12">
        <f>YEAR(SalesDataTable[[#This Row],[Order Date]])</f>
        <v>2026</v>
      </c>
      <c r="D2354" s="15" t="str">
        <f>"Q"&amp;ROUNDUP(MONTH(SalesDataTable[[#This Row],[Order Date]])/3,0)</f>
        <v>Q4</v>
      </c>
      <c r="E2354" s="12">
        <f>MONTH(SalesDataTable[[#This Row],[Order Date]])</f>
        <v>11</v>
      </c>
      <c r="F2354" s="12" t="str">
        <f>TEXT(SalesDataTable[[#This Row],[Order Date]], "mmm")</f>
        <v>Nov</v>
      </c>
      <c r="G2354" s="5" t="s">
        <v>0</v>
      </c>
      <c r="H2354" s="5" t="s">
        <v>1</v>
      </c>
      <c r="I2354" s="5" t="s">
        <v>2</v>
      </c>
      <c r="J2354" s="5" t="s">
        <v>3</v>
      </c>
      <c r="K2354" s="5" t="s">
        <v>4</v>
      </c>
      <c r="L2354" s="5" t="s">
        <v>26</v>
      </c>
      <c r="M2354" s="6">
        <v>4</v>
      </c>
      <c r="N2354" s="7">
        <v>40.03</v>
      </c>
      <c r="O2354" s="8">
        <v>0.05</v>
      </c>
      <c r="P2354" s="7">
        <v>16.78</v>
      </c>
      <c r="Q2354" s="7">
        <f t="shared" si="144"/>
        <v>152.114</v>
      </c>
      <c r="R2354" s="7">
        <f t="shared" si="145"/>
        <v>67.12</v>
      </c>
      <c r="S2354" s="7">
        <f t="shared" si="146"/>
        <v>84.994</v>
      </c>
      <c r="T2354" s="9">
        <f t="shared" si="147"/>
        <v>0.5587519886400989</v>
      </c>
      <c r="U2354" s="10">
        <f>YEAR(SalesDataTable[[#This Row],[Order Date]])</f>
        <v>2026</v>
      </c>
      <c r="V2354" s="9" t="str">
        <f>"Q"&amp;ROUNDUP(MONTH(SalesDataTable[[#This Row],[Order Date]])/3,0)</f>
        <v>Q4</v>
      </c>
      <c r="W2354" s="6">
        <f>MONTH(SalesDataTable[[#This Row],[Order Date]])</f>
        <v>11</v>
      </c>
      <c r="X2354" s="9" t="str">
        <f>TEXT(SalesDataTable[[#This Row],[Order Date]],"mmm")</f>
        <v>Nov</v>
      </c>
    </row>
    <row r="2355" spans="1:24" ht="15.5">
      <c r="A2355" s="3">
        <v>3573</v>
      </c>
      <c r="B2355" s="4">
        <v>46339</v>
      </c>
      <c r="C2355" s="12">
        <f>YEAR(SalesDataTable[[#This Row],[Order Date]])</f>
        <v>2026</v>
      </c>
      <c r="D2355" s="15" t="str">
        <f>"Q"&amp;ROUNDUP(MONTH(SalesDataTable[[#This Row],[Order Date]])/3,0)</f>
        <v>Q4</v>
      </c>
      <c r="E2355" s="12">
        <f>MONTH(SalesDataTable[[#This Row],[Order Date]])</f>
        <v>11</v>
      </c>
      <c r="F2355" s="12" t="str">
        <f>TEXT(SalesDataTable[[#This Row],[Order Date]], "mmm")</f>
        <v>Nov</v>
      </c>
      <c r="G2355" s="5" t="s">
        <v>0</v>
      </c>
      <c r="H2355" s="5" t="s">
        <v>36</v>
      </c>
      <c r="I2355" s="5" t="s">
        <v>2</v>
      </c>
      <c r="J2355" s="5" t="s">
        <v>3</v>
      </c>
      <c r="K2355" s="5" t="s">
        <v>9</v>
      </c>
      <c r="L2355" s="5" t="s">
        <v>37</v>
      </c>
      <c r="M2355" s="6">
        <v>2</v>
      </c>
      <c r="N2355" s="7">
        <v>152.96</v>
      </c>
      <c r="O2355" s="8">
        <v>0.1</v>
      </c>
      <c r="P2355" s="7">
        <v>79.12</v>
      </c>
      <c r="Q2355" s="7">
        <f t="shared" si="144"/>
        <v>275.32800000000003</v>
      </c>
      <c r="R2355" s="7">
        <f t="shared" si="145"/>
        <v>158.24</v>
      </c>
      <c r="S2355" s="7">
        <f t="shared" si="146"/>
        <v>117.08800000000002</v>
      </c>
      <c r="T2355" s="9">
        <f t="shared" si="147"/>
        <v>0.4252673175267318</v>
      </c>
      <c r="U2355" s="10">
        <f>YEAR(SalesDataTable[[#This Row],[Order Date]])</f>
        <v>2026</v>
      </c>
      <c r="V2355" s="9" t="str">
        <f>"Q"&amp;ROUNDUP(MONTH(SalesDataTable[[#This Row],[Order Date]])/3,0)</f>
        <v>Q4</v>
      </c>
      <c r="W2355" s="6">
        <f>MONTH(SalesDataTable[[#This Row],[Order Date]])</f>
        <v>11</v>
      </c>
      <c r="X2355" s="9" t="str">
        <f>TEXT(SalesDataTable[[#This Row],[Order Date]],"mmm")</f>
        <v>Nov</v>
      </c>
    </row>
    <row r="2356" spans="1:24" ht="15.5">
      <c r="A2356" s="3">
        <v>4257</v>
      </c>
      <c r="B2356" s="4">
        <v>46339</v>
      </c>
      <c r="C2356" s="12">
        <f>YEAR(SalesDataTable[[#This Row],[Order Date]])</f>
        <v>2026</v>
      </c>
      <c r="D2356" s="15" t="str">
        <f>"Q"&amp;ROUNDUP(MONTH(SalesDataTable[[#This Row],[Order Date]])/3,0)</f>
        <v>Q4</v>
      </c>
      <c r="E2356" s="12">
        <f>MONTH(SalesDataTable[[#This Row],[Order Date]])</f>
        <v>11</v>
      </c>
      <c r="F2356" s="12" t="str">
        <f>TEXT(SalesDataTable[[#This Row],[Order Date]], "mmm")</f>
        <v>Nov</v>
      </c>
      <c r="G2356" s="5" t="s">
        <v>20</v>
      </c>
      <c r="H2356" s="5" t="s">
        <v>47</v>
      </c>
      <c r="I2356" s="5" t="s">
        <v>19</v>
      </c>
      <c r="J2356" s="5" t="s">
        <v>13</v>
      </c>
      <c r="K2356" s="5" t="s">
        <v>34</v>
      </c>
      <c r="L2356" s="5" t="s">
        <v>38</v>
      </c>
      <c r="M2356" s="6">
        <v>2</v>
      </c>
      <c r="N2356" s="7">
        <v>124.06</v>
      </c>
      <c r="O2356" s="8">
        <v>0.05</v>
      </c>
      <c r="P2356" s="7">
        <v>69.98</v>
      </c>
      <c r="Q2356" s="7">
        <f t="shared" si="144"/>
        <v>235.714</v>
      </c>
      <c r="R2356" s="7">
        <f t="shared" si="145"/>
        <v>139.96</v>
      </c>
      <c r="S2356" s="7">
        <f t="shared" si="146"/>
        <v>95.753999999999991</v>
      </c>
      <c r="T2356" s="9">
        <f t="shared" si="147"/>
        <v>0.40622958330858577</v>
      </c>
      <c r="U2356" s="10">
        <f>YEAR(SalesDataTable[[#This Row],[Order Date]])</f>
        <v>2026</v>
      </c>
      <c r="V2356" s="9" t="str">
        <f>"Q"&amp;ROUNDUP(MONTH(SalesDataTable[[#This Row],[Order Date]])/3,0)</f>
        <v>Q4</v>
      </c>
      <c r="W2356" s="6">
        <f>MONTH(SalesDataTable[[#This Row],[Order Date]])</f>
        <v>11</v>
      </c>
      <c r="X2356" s="9" t="str">
        <f>TEXT(SalesDataTable[[#This Row],[Order Date]],"mmm")</f>
        <v>Nov</v>
      </c>
    </row>
    <row r="2357" spans="1:24" ht="15.5">
      <c r="A2357" s="3">
        <v>4389</v>
      </c>
      <c r="B2357" s="4">
        <v>46339</v>
      </c>
      <c r="C2357" s="12">
        <f>YEAR(SalesDataTable[[#This Row],[Order Date]])</f>
        <v>2026</v>
      </c>
      <c r="D2357" s="15" t="str">
        <f>"Q"&amp;ROUNDUP(MONTH(SalesDataTable[[#This Row],[Order Date]])/3,0)</f>
        <v>Q4</v>
      </c>
      <c r="E2357" s="12">
        <f>MONTH(SalesDataTable[[#This Row],[Order Date]])</f>
        <v>11</v>
      </c>
      <c r="F2357" s="12" t="str">
        <f>TEXT(SalesDataTable[[#This Row],[Order Date]], "mmm")</f>
        <v>Nov</v>
      </c>
      <c r="G2357" s="5" t="s">
        <v>11</v>
      </c>
      <c r="H2357" s="5" t="s">
        <v>39</v>
      </c>
      <c r="I2357" s="5" t="s">
        <v>28</v>
      </c>
      <c r="J2357" s="5" t="s">
        <v>13</v>
      </c>
      <c r="K2357" s="5" t="s">
        <v>9</v>
      </c>
      <c r="L2357" s="5" t="s">
        <v>37</v>
      </c>
      <c r="M2357" s="6">
        <v>1</v>
      </c>
      <c r="N2357" s="7">
        <v>151.66</v>
      </c>
      <c r="O2357" s="8">
        <v>0.1</v>
      </c>
      <c r="P2357" s="7">
        <v>80.209999999999994</v>
      </c>
      <c r="Q2357" s="7">
        <f t="shared" si="144"/>
        <v>136.494</v>
      </c>
      <c r="R2357" s="7">
        <f t="shared" si="145"/>
        <v>80.209999999999994</v>
      </c>
      <c r="S2357" s="7">
        <f t="shared" si="146"/>
        <v>56.284000000000006</v>
      </c>
      <c r="T2357" s="9">
        <f t="shared" si="147"/>
        <v>0.41235512183685735</v>
      </c>
      <c r="U2357" s="10">
        <f>YEAR(SalesDataTable[[#This Row],[Order Date]])</f>
        <v>2026</v>
      </c>
      <c r="V2357" s="9" t="str">
        <f>"Q"&amp;ROUNDUP(MONTH(SalesDataTable[[#This Row],[Order Date]])/3,0)</f>
        <v>Q4</v>
      </c>
      <c r="W2357" s="6">
        <f>MONTH(SalesDataTable[[#This Row],[Order Date]])</f>
        <v>11</v>
      </c>
      <c r="X2357" s="9" t="str">
        <f>TEXT(SalesDataTable[[#This Row],[Order Date]],"mmm")</f>
        <v>Nov</v>
      </c>
    </row>
    <row r="2358" spans="1:24" ht="15.5">
      <c r="A2358" s="3">
        <v>4887</v>
      </c>
      <c r="B2358" s="4">
        <v>46339</v>
      </c>
      <c r="C2358" s="12">
        <f>YEAR(SalesDataTable[[#This Row],[Order Date]])</f>
        <v>2026</v>
      </c>
      <c r="D2358" s="15" t="str">
        <f>"Q"&amp;ROUNDUP(MONTH(SalesDataTable[[#This Row],[Order Date]])/3,0)</f>
        <v>Q4</v>
      </c>
      <c r="E2358" s="12">
        <f>MONTH(SalesDataTable[[#This Row],[Order Date]])</f>
        <v>11</v>
      </c>
      <c r="F2358" s="12" t="str">
        <f>TEXT(SalesDataTable[[#This Row],[Order Date]], "mmm")</f>
        <v>Nov</v>
      </c>
      <c r="G2358" s="5" t="s">
        <v>20</v>
      </c>
      <c r="H2358" s="5" t="s">
        <v>33</v>
      </c>
      <c r="I2358" s="5" t="s">
        <v>2</v>
      </c>
      <c r="J2358" s="5" t="s">
        <v>13</v>
      </c>
      <c r="K2358" s="5" t="s">
        <v>9</v>
      </c>
      <c r="L2358" s="5" t="s">
        <v>17</v>
      </c>
      <c r="M2358" s="6">
        <v>2</v>
      </c>
      <c r="N2358" s="7">
        <v>142.30000000000001</v>
      </c>
      <c r="O2358" s="8">
        <v>0.15</v>
      </c>
      <c r="P2358" s="7">
        <v>77.760000000000005</v>
      </c>
      <c r="Q2358" s="7">
        <f t="shared" si="144"/>
        <v>241.91000000000003</v>
      </c>
      <c r="R2358" s="7">
        <f t="shared" si="145"/>
        <v>155.52000000000001</v>
      </c>
      <c r="S2358" s="7">
        <f t="shared" si="146"/>
        <v>86.390000000000015</v>
      </c>
      <c r="T2358" s="9">
        <f t="shared" si="147"/>
        <v>0.35711628291513375</v>
      </c>
      <c r="U2358" s="10">
        <f>YEAR(SalesDataTable[[#This Row],[Order Date]])</f>
        <v>2026</v>
      </c>
      <c r="V2358" s="9" t="str">
        <f>"Q"&amp;ROUNDUP(MONTH(SalesDataTable[[#This Row],[Order Date]])/3,0)</f>
        <v>Q4</v>
      </c>
      <c r="W2358" s="6">
        <f>MONTH(SalesDataTable[[#This Row],[Order Date]])</f>
        <v>11</v>
      </c>
      <c r="X2358" s="9" t="str">
        <f>TEXT(SalesDataTable[[#This Row],[Order Date]],"mmm")</f>
        <v>Nov</v>
      </c>
    </row>
    <row r="2359" spans="1:24" ht="15.5">
      <c r="A2359" s="3">
        <v>5007</v>
      </c>
      <c r="B2359" s="4">
        <v>46339</v>
      </c>
      <c r="C2359" s="12">
        <f>YEAR(SalesDataTable[[#This Row],[Order Date]])</f>
        <v>2026</v>
      </c>
      <c r="D2359" s="15" t="str">
        <f>"Q"&amp;ROUNDUP(MONTH(SalesDataTable[[#This Row],[Order Date]])/3,0)</f>
        <v>Q4</v>
      </c>
      <c r="E2359" s="12">
        <f>MONTH(SalesDataTable[[#This Row],[Order Date]])</f>
        <v>11</v>
      </c>
      <c r="F2359" s="12" t="str">
        <f>TEXT(SalesDataTable[[#This Row],[Order Date]], "mmm")</f>
        <v>Nov</v>
      </c>
      <c r="G2359" s="5" t="s">
        <v>6</v>
      </c>
      <c r="H2359" s="5" t="s">
        <v>49</v>
      </c>
      <c r="I2359" s="5" t="s">
        <v>2</v>
      </c>
      <c r="J2359" s="5" t="s">
        <v>16</v>
      </c>
      <c r="K2359" s="5" t="s">
        <v>14</v>
      </c>
      <c r="L2359" s="5" t="s">
        <v>48</v>
      </c>
      <c r="M2359" s="6">
        <v>4</v>
      </c>
      <c r="N2359" s="7">
        <v>161.97</v>
      </c>
      <c r="O2359" s="8">
        <v>0.05</v>
      </c>
      <c r="P2359" s="7">
        <v>87.2</v>
      </c>
      <c r="Q2359" s="7">
        <f t="shared" si="144"/>
        <v>615.48599999999999</v>
      </c>
      <c r="R2359" s="7">
        <f t="shared" si="145"/>
        <v>348.8</v>
      </c>
      <c r="S2359" s="7">
        <f t="shared" si="146"/>
        <v>266.68599999999998</v>
      </c>
      <c r="T2359" s="9">
        <f t="shared" si="147"/>
        <v>0.4332933649181297</v>
      </c>
      <c r="U2359" s="10">
        <f>YEAR(SalesDataTable[[#This Row],[Order Date]])</f>
        <v>2026</v>
      </c>
      <c r="V2359" s="9" t="str">
        <f>"Q"&amp;ROUNDUP(MONTH(SalesDataTable[[#This Row],[Order Date]])/3,0)</f>
        <v>Q4</v>
      </c>
      <c r="W2359" s="6">
        <f>MONTH(SalesDataTable[[#This Row],[Order Date]])</f>
        <v>11</v>
      </c>
      <c r="X2359" s="9" t="str">
        <f>TEXT(SalesDataTable[[#This Row],[Order Date]],"mmm")</f>
        <v>Nov</v>
      </c>
    </row>
    <row r="2360" spans="1:24" ht="15.5">
      <c r="A2360" s="3">
        <v>5111</v>
      </c>
      <c r="B2360" s="4">
        <v>46339</v>
      </c>
      <c r="C2360" s="12">
        <f>YEAR(SalesDataTable[[#This Row],[Order Date]])</f>
        <v>2026</v>
      </c>
      <c r="D2360" s="15" t="str">
        <f>"Q"&amp;ROUNDUP(MONTH(SalesDataTable[[#This Row],[Order Date]])/3,0)</f>
        <v>Q4</v>
      </c>
      <c r="E2360" s="12">
        <f>MONTH(SalesDataTable[[#This Row],[Order Date]])</f>
        <v>11</v>
      </c>
      <c r="F2360" s="12" t="str">
        <f>TEXT(SalesDataTable[[#This Row],[Order Date]], "mmm")</f>
        <v>Nov</v>
      </c>
      <c r="G2360" s="5" t="s">
        <v>6</v>
      </c>
      <c r="H2360" s="5" t="s">
        <v>49</v>
      </c>
      <c r="I2360" s="5" t="s">
        <v>8</v>
      </c>
      <c r="J2360" s="5" t="s">
        <v>16</v>
      </c>
      <c r="K2360" s="5" t="s">
        <v>14</v>
      </c>
      <c r="L2360" s="5" t="s">
        <v>44</v>
      </c>
      <c r="M2360" s="6">
        <v>5</v>
      </c>
      <c r="N2360" s="7">
        <v>133.99</v>
      </c>
      <c r="O2360" s="8">
        <v>0.15</v>
      </c>
      <c r="P2360" s="7">
        <v>65.55</v>
      </c>
      <c r="Q2360" s="7">
        <f t="shared" si="144"/>
        <v>569.45749999999998</v>
      </c>
      <c r="R2360" s="7">
        <f t="shared" si="145"/>
        <v>327.75</v>
      </c>
      <c r="S2360" s="7">
        <f t="shared" si="146"/>
        <v>241.70749999999998</v>
      </c>
      <c r="T2360" s="9">
        <f t="shared" si="147"/>
        <v>0.42445221987593451</v>
      </c>
      <c r="U2360" s="10">
        <f>YEAR(SalesDataTable[[#This Row],[Order Date]])</f>
        <v>2026</v>
      </c>
      <c r="V2360" s="9" t="str">
        <f>"Q"&amp;ROUNDUP(MONTH(SalesDataTable[[#This Row],[Order Date]])/3,0)</f>
        <v>Q4</v>
      </c>
      <c r="W2360" s="6">
        <f>MONTH(SalesDataTable[[#This Row],[Order Date]])</f>
        <v>11</v>
      </c>
      <c r="X2360" s="9" t="str">
        <f>TEXT(SalesDataTable[[#This Row],[Order Date]],"mmm")</f>
        <v>Nov</v>
      </c>
    </row>
    <row r="2361" spans="1:24" ht="15.5">
      <c r="A2361" s="3">
        <v>5177</v>
      </c>
      <c r="B2361" s="4">
        <v>46339</v>
      </c>
      <c r="C2361" s="12">
        <f>YEAR(SalesDataTable[[#This Row],[Order Date]])</f>
        <v>2026</v>
      </c>
      <c r="D2361" s="15" t="str">
        <f>"Q"&amp;ROUNDUP(MONTH(SalesDataTable[[#This Row],[Order Date]])/3,0)</f>
        <v>Q4</v>
      </c>
      <c r="E2361" s="12">
        <f>MONTH(SalesDataTable[[#This Row],[Order Date]])</f>
        <v>11</v>
      </c>
      <c r="F2361" s="12" t="str">
        <f>TEXT(SalesDataTable[[#This Row],[Order Date]], "mmm")</f>
        <v>Nov</v>
      </c>
      <c r="G2361" s="5" t="s">
        <v>6</v>
      </c>
      <c r="H2361" s="5" t="s">
        <v>27</v>
      </c>
      <c r="I2361" s="5" t="s">
        <v>19</v>
      </c>
      <c r="J2361" s="5" t="s">
        <v>3</v>
      </c>
      <c r="K2361" s="5" t="s">
        <v>23</v>
      </c>
      <c r="L2361" s="5" t="s">
        <v>40</v>
      </c>
      <c r="M2361" s="6">
        <v>2</v>
      </c>
      <c r="N2361" s="7">
        <v>83.18</v>
      </c>
      <c r="O2361" s="8">
        <v>0.1</v>
      </c>
      <c r="P2361" s="7">
        <v>40.479999999999997</v>
      </c>
      <c r="Q2361" s="7">
        <f t="shared" si="144"/>
        <v>149.72400000000002</v>
      </c>
      <c r="R2361" s="7">
        <f t="shared" si="145"/>
        <v>80.959999999999994</v>
      </c>
      <c r="S2361" s="7">
        <f t="shared" si="146"/>
        <v>68.764000000000024</v>
      </c>
      <c r="T2361" s="9">
        <f t="shared" si="147"/>
        <v>0.45927172664369115</v>
      </c>
      <c r="U2361" s="10">
        <f>YEAR(SalesDataTable[[#This Row],[Order Date]])</f>
        <v>2026</v>
      </c>
      <c r="V2361" s="9" t="str">
        <f>"Q"&amp;ROUNDUP(MONTH(SalesDataTable[[#This Row],[Order Date]])/3,0)</f>
        <v>Q4</v>
      </c>
      <c r="W2361" s="6">
        <f>MONTH(SalesDataTable[[#This Row],[Order Date]])</f>
        <v>11</v>
      </c>
      <c r="X2361" s="9" t="str">
        <f>TEXT(SalesDataTable[[#This Row],[Order Date]],"mmm")</f>
        <v>Nov</v>
      </c>
    </row>
    <row r="2362" spans="1:24" ht="15.5">
      <c r="A2362" s="3">
        <v>584</v>
      </c>
      <c r="B2362" s="4">
        <v>46340</v>
      </c>
      <c r="C2362" s="12">
        <f>YEAR(SalesDataTable[[#This Row],[Order Date]])</f>
        <v>2026</v>
      </c>
      <c r="D2362" s="15" t="str">
        <f>"Q"&amp;ROUNDUP(MONTH(SalesDataTable[[#This Row],[Order Date]])/3,0)</f>
        <v>Q4</v>
      </c>
      <c r="E2362" s="12">
        <f>MONTH(SalesDataTable[[#This Row],[Order Date]])</f>
        <v>11</v>
      </c>
      <c r="F2362" s="12" t="str">
        <f>TEXT(SalesDataTable[[#This Row],[Order Date]], "mmm")</f>
        <v>Nov</v>
      </c>
      <c r="G2362" s="5" t="s">
        <v>6</v>
      </c>
      <c r="H2362" s="5" t="s">
        <v>43</v>
      </c>
      <c r="I2362" s="5" t="s">
        <v>2</v>
      </c>
      <c r="J2362" s="5" t="s">
        <v>13</v>
      </c>
      <c r="K2362" s="5" t="s">
        <v>9</v>
      </c>
      <c r="L2362" s="5" t="s">
        <v>10</v>
      </c>
      <c r="M2362" s="6">
        <v>1</v>
      </c>
      <c r="N2362" s="7">
        <v>91.95</v>
      </c>
      <c r="O2362" s="8">
        <v>0</v>
      </c>
      <c r="P2362" s="7">
        <v>46.64</v>
      </c>
      <c r="Q2362" s="7">
        <f t="shared" si="144"/>
        <v>91.95</v>
      </c>
      <c r="R2362" s="7">
        <f t="shared" si="145"/>
        <v>46.64</v>
      </c>
      <c r="S2362" s="7">
        <f t="shared" si="146"/>
        <v>45.31</v>
      </c>
      <c r="T2362" s="9">
        <f t="shared" si="147"/>
        <v>0.49276780859162589</v>
      </c>
      <c r="U2362" s="10">
        <f>YEAR(SalesDataTable[[#This Row],[Order Date]])</f>
        <v>2026</v>
      </c>
      <c r="V2362" s="9" t="str">
        <f>"Q"&amp;ROUNDUP(MONTH(SalesDataTable[[#This Row],[Order Date]])/3,0)</f>
        <v>Q4</v>
      </c>
      <c r="W2362" s="6">
        <f>MONTH(SalesDataTable[[#This Row],[Order Date]])</f>
        <v>11</v>
      </c>
      <c r="X2362" s="9" t="str">
        <f>TEXT(SalesDataTable[[#This Row],[Order Date]],"mmm")</f>
        <v>Nov</v>
      </c>
    </row>
    <row r="2363" spans="1:24" ht="15.5">
      <c r="A2363" s="3">
        <v>621</v>
      </c>
      <c r="B2363" s="4">
        <v>46340</v>
      </c>
      <c r="C2363" s="12">
        <f>YEAR(SalesDataTable[[#This Row],[Order Date]])</f>
        <v>2026</v>
      </c>
      <c r="D2363" s="15" t="str">
        <f>"Q"&amp;ROUNDUP(MONTH(SalesDataTable[[#This Row],[Order Date]])/3,0)</f>
        <v>Q4</v>
      </c>
      <c r="E2363" s="12">
        <f>MONTH(SalesDataTable[[#This Row],[Order Date]])</f>
        <v>11</v>
      </c>
      <c r="F2363" s="12" t="str">
        <f>TEXT(SalesDataTable[[#This Row],[Order Date]], "mmm")</f>
        <v>Nov</v>
      </c>
      <c r="G2363" s="5" t="s">
        <v>20</v>
      </c>
      <c r="H2363" s="5" t="s">
        <v>47</v>
      </c>
      <c r="I2363" s="5" t="s">
        <v>8</v>
      </c>
      <c r="J2363" s="5" t="s">
        <v>16</v>
      </c>
      <c r="K2363" s="5" t="s">
        <v>14</v>
      </c>
      <c r="L2363" s="5" t="s">
        <v>15</v>
      </c>
      <c r="M2363" s="6">
        <v>5</v>
      </c>
      <c r="N2363" s="7">
        <v>35.68</v>
      </c>
      <c r="O2363" s="8">
        <v>0.15</v>
      </c>
      <c r="P2363" s="7">
        <v>13.48</v>
      </c>
      <c r="Q2363" s="7">
        <f t="shared" si="144"/>
        <v>151.64000000000001</v>
      </c>
      <c r="R2363" s="7">
        <f t="shared" si="145"/>
        <v>67.400000000000006</v>
      </c>
      <c r="S2363" s="7">
        <f t="shared" si="146"/>
        <v>84.240000000000009</v>
      </c>
      <c r="T2363" s="9">
        <f t="shared" si="147"/>
        <v>0.55552624637298864</v>
      </c>
      <c r="U2363" s="10">
        <f>YEAR(SalesDataTable[[#This Row],[Order Date]])</f>
        <v>2026</v>
      </c>
      <c r="V2363" s="9" t="str">
        <f>"Q"&amp;ROUNDUP(MONTH(SalesDataTable[[#This Row],[Order Date]])/3,0)</f>
        <v>Q4</v>
      </c>
      <c r="W2363" s="6">
        <f>MONTH(SalesDataTable[[#This Row],[Order Date]])</f>
        <v>11</v>
      </c>
      <c r="X2363" s="9" t="str">
        <f>TEXT(SalesDataTable[[#This Row],[Order Date]],"mmm")</f>
        <v>Nov</v>
      </c>
    </row>
    <row r="2364" spans="1:24" ht="15.5">
      <c r="A2364" s="3">
        <v>623</v>
      </c>
      <c r="B2364" s="4">
        <v>46340</v>
      </c>
      <c r="C2364" s="12">
        <f>YEAR(SalesDataTable[[#This Row],[Order Date]])</f>
        <v>2026</v>
      </c>
      <c r="D2364" s="15" t="str">
        <f>"Q"&amp;ROUNDUP(MONTH(SalesDataTable[[#This Row],[Order Date]])/3,0)</f>
        <v>Q4</v>
      </c>
      <c r="E2364" s="12">
        <f>MONTH(SalesDataTable[[#This Row],[Order Date]])</f>
        <v>11</v>
      </c>
      <c r="F2364" s="12" t="str">
        <f>TEXT(SalesDataTable[[#This Row],[Order Date]], "mmm")</f>
        <v>Nov</v>
      </c>
      <c r="G2364" s="5" t="s">
        <v>11</v>
      </c>
      <c r="H2364" s="5" t="s">
        <v>52</v>
      </c>
      <c r="I2364" s="5" t="s">
        <v>2</v>
      </c>
      <c r="J2364" s="5" t="s">
        <v>3</v>
      </c>
      <c r="K2364" s="5" t="s">
        <v>23</v>
      </c>
      <c r="L2364" s="5" t="s">
        <v>24</v>
      </c>
      <c r="M2364" s="6">
        <v>3</v>
      </c>
      <c r="N2364" s="7">
        <v>336.58</v>
      </c>
      <c r="O2364" s="8">
        <v>0.15</v>
      </c>
      <c r="P2364" s="7">
        <v>198.99</v>
      </c>
      <c r="Q2364" s="7">
        <f t="shared" si="144"/>
        <v>858.279</v>
      </c>
      <c r="R2364" s="7">
        <f t="shared" si="145"/>
        <v>596.97</v>
      </c>
      <c r="S2364" s="7">
        <f t="shared" si="146"/>
        <v>261.30899999999997</v>
      </c>
      <c r="T2364" s="9">
        <f t="shared" si="147"/>
        <v>0.3044569423229509</v>
      </c>
      <c r="U2364" s="10">
        <f>YEAR(SalesDataTable[[#This Row],[Order Date]])</f>
        <v>2026</v>
      </c>
      <c r="V2364" s="9" t="str">
        <f>"Q"&amp;ROUNDUP(MONTH(SalesDataTable[[#This Row],[Order Date]])/3,0)</f>
        <v>Q4</v>
      </c>
      <c r="W2364" s="6">
        <f>MONTH(SalesDataTable[[#This Row],[Order Date]])</f>
        <v>11</v>
      </c>
      <c r="X2364" s="9" t="str">
        <f>TEXT(SalesDataTable[[#This Row],[Order Date]],"mmm")</f>
        <v>Nov</v>
      </c>
    </row>
    <row r="2365" spans="1:24" ht="15.5">
      <c r="A2365" s="3">
        <v>1431</v>
      </c>
      <c r="B2365" s="4">
        <v>46340</v>
      </c>
      <c r="C2365" s="12">
        <f>YEAR(SalesDataTable[[#This Row],[Order Date]])</f>
        <v>2026</v>
      </c>
      <c r="D2365" s="15" t="str">
        <f>"Q"&amp;ROUNDUP(MONTH(SalesDataTable[[#This Row],[Order Date]])/3,0)</f>
        <v>Q4</v>
      </c>
      <c r="E2365" s="12">
        <f>MONTH(SalesDataTable[[#This Row],[Order Date]])</f>
        <v>11</v>
      </c>
      <c r="F2365" s="12" t="str">
        <f>TEXT(SalesDataTable[[#This Row],[Order Date]], "mmm")</f>
        <v>Nov</v>
      </c>
      <c r="G2365" s="5" t="s">
        <v>11</v>
      </c>
      <c r="H2365" s="5" t="s">
        <v>12</v>
      </c>
      <c r="I2365" s="5" t="s">
        <v>2</v>
      </c>
      <c r="J2365" s="5" t="s">
        <v>13</v>
      </c>
      <c r="K2365" s="5" t="s">
        <v>34</v>
      </c>
      <c r="L2365" s="5" t="s">
        <v>42</v>
      </c>
      <c r="M2365" s="6">
        <v>2</v>
      </c>
      <c r="N2365" s="7">
        <v>36.979999999999997</v>
      </c>
      <c r="O2365" s="8">
        <v>0.15</v>
      </c>
      <c r="P2365" s="7">
        <v>14.13</v>
      </c>
      <c r="Q2365" s="7">
        <f t="shared" si="144"/>
        <v>62.865999999999993</v>
      </c>
      <c r="R2365" s="7">
        <f t="shared" si="145"/>
        <v>28.26</v>
      </c>
      <c r="S2365" s="7">
        <f t="shared" si="146"/>
        <v>34.605999999999995</v>
      </c>
      <c r="T2365" s="9">
        <f t="shared" si="147"/>
        <v>0.55047243342983487</v>
      </c>
      <c r="U2365" s="10">
        <f>YEAR(SalesDataTable[[#This Row],[Order Date]])</f>
        <v>2026</v>
      </c>
      <c r="V2365" s="9" t="str">
        <f>"Q"&amp;ROUNDUP(MONTH(SalesDataTable[[#This Row],[Order Date]])/3,0)</f>
        <v>Q4</v>
      </c>
      <c r="W2365" s="6">
        <f>MONTH(SalesDataTable[[#This Row],[Order Date]])</f>
        <v>11</v>
      </c>
      <c r="X2365" s="9" t="str">
        <f>TEXT(SalesDataTable[[#This Row],[Order Date]],"mmm")</f>
        <v>Nov</v>
      </c>
    </row>
    <row r="2366" spans="1:24" ht="15.5">
      <c r="A2366" s="3">
        <v>1520</v>
      </c>
      <c r="B2366" s="4">
        <v>46340</v>
      </c>
      <c r="C2366" s="12">
        <f>YEAR(SalesDataTable[[#This Row],[Order Date]])</f>
        <v>2026</v>
      </c>
      <c r="D2366" s="15" t="str">
        <f>"Q"&amp;ROUNDUP(MONTH(SalesDataTable[[#This Row],[Order Date]])/3,0)</f>
        <v>Q4</v>
      </c>
      <c r="E2366" s="12">
        <f>MONTH(SalesDataTable[[#This Row],[Order Date]])</f>
        <v>11</v>
      </c>
      <c r="F2366" s="12" t="str">
        <f>TEXT(SalesDataTable[[#This Row],[Order Date]], "mmm")</f>
        <v>Nov</v>
      </c>
      <c r="G2366" s="5" t="s">
        <v>20</v>
      </c>
      <c r="H2366" s="5" t="s">
        <v>47</v>
      </c>
      <c r="I2366" s="5" t="s">
        <v>28</v>
      </c>
      <c r="J2366" s="5" t="s">
        <v>13</v>
      </c>
      <c r="K2366" s="5" t="s">
        <v>34</v>
      </c>
      <c r="L2366" s="5" t="s">
        <v>42</v>
      </c>
      <c r="M2366" s="6">
        <v>2</v>
      </c>
      <c r="N2366" s="7">
        <v>36.15</v>
      </c>
      <c r="O2366" s="8">
        <v>0</v>
      </c>
      <c r="P2366" s="7">
        <v>13.51</v>
      </c>
      <c r="Q2366" s="7">
        <f t="shared" si="144"/>
        <v>72.3</v>
      </c>
      <c r="R2366" s="7">
        <f t="shared" si="145"/>
        <v>27.02</v>
      </c>
      <c r="S2366" s="7">
        <f t="shared" si="146"/>
        <v>45.28</v>
      </c>
      <c r="T2366" s="9">
        <f t="shared" si="147"/>
        <v>0.62627939142461964</v>
      </c>
      <c r="U2366" s="10">
        <f>YEAR(SalesDataTable[[#This Row],[Order Date]])</f>
        <v>2026</v>
      </c>
      <c r="V2366" s="9" t="str">
        <f>"Q"&amp;ROUNDUP(MONTH(SalesDataTable[[#This Row],[Order Date]])/3,0)</f>
        <v>Q4</v>
      </c>
      <c r="W2366" s="6">
        <f>MONTH(SalesDataTable[[#This Row],[Order Date]])</f>
        <v>11</v>
      </c>
      <c r="X2366" s="9" t="str">
        <f>TEXT(SalesDataTable[[#This Row],[Order Date]],"mmm")</f>
        <v>Nov</v>
      </c>
    </row>
    <row r="2367" spans="1:24" ht="15.5">
      <c r="A2367" s="3">
        <v>1791</v>
      </c>
      <c r="B2367" s="4">
        <v>46340</v>
      </c>
      <c r="C2367" s="12">
        <f>YEAR(SalesDataTable[[#This Row],[Order Date]])</f>
        <v>2026</v>
      </c>
      <c r="D2367" s="15" t="str">
        <f>"Q"&amp;ROUNDUP(MONTH(SalesDataTable[[#This Row],[Order Date]])/3,0)</f>
        <v>Q4</v>
      </c>
      <c r="E2367" s="12">
        <f>MONTH(SalesDataTable[[#This Row],[Order Date]])</f>
        <v>11</v>
      </c>
      <c r="F2367" s="12" t="str">
        <f>TEXT(SalesDataTable[[#This Row],[Order Date]], "mmm")</f>
        <v>Nov</v>
      </c>
      <c r="G2367" s="5" t="s">
        <v>11</v>
      </c>
      <c r="H2367" s="5" t="s">
        <v>12</v>
      </c>
      <c r="I2367" s="5" t="s">
        <v>2</v>
      </c>
      <c r="J2367" s="5" t="s">
        <v>16</v>
      </c>
      <c r="K2367" s="5" t="s">
        <v>34</v>
      </c>
      <c r="L2367" s="5" t="s">
        <v>38</v>
      </c>
      <c r="M2367" s="6">
        <v>1</v>
      </c>
      <c r="N2367" s="7">
        <v>121.86</v>
      </c>
      <c r="O2367" s="8">
        <v>0.05</v>
      </c>
      <c r="P2367" s="7">
        <v>69.900000000000006</v>
      </c>
      <c r="Q2367" s="7">
        <f t="shared" si="144"/>
        <v>115.767</v>
      </c>
      <c r="R2367" s="7">
        <f t="shared" si="145"/>
        <v>69.900000000000006</v>
      </c>
      <c r="S2367" s="7">
        <f t="shared" si="146"/>
        <v>45.86699999999999</v>
      </c>
      <c r="T2367" s="9">
        <f t="shared" si="147"/>
        <v>0.396200989919407</v>
      </c>
      <c r="U2367" s="10">
        <f>YEAR(SalesDataTable[[#This Row],[Order Date]])</f>
        <v>2026</v>
      </c>
      <c r="V2367" s="9" t="str">
        <f>"Q"&amp;ROUNDUP(MONTH(SalesDataTable[[#This Row],[Order Date]])/3,0)</f>
        <v>Q4</v>
      </c>
      <c r="W2367" s="6">
        <f>MONTH(SalesDataTable[[#This Row],[Order Date]])</f>
        <v>11</v>
      </c>
      <c r="X2367" s="9" t="str">
        <f>TEXT(SalesDataTable[[#This Row],[Order Date]],"mmm")</f>
        <v>Nov</v>
      </c>
    </row>
    <row r="2368" spans="1:24" ht="15.5">
      <c r="A2368" s="3">
        <v>2191</v>
      </c>
      <c r="B2368" s="4">
        <v>46340</v>
      </c>
      <c r="C2368" s="12">
        <f>YEAR(SalesDataTable[[#This Row],[Order Date]])</f>
        <v>2026</v>
      </c>
      <c r="D2368" s="15" t="str">
        <f>"Q"&amp;ROUNDUP(MONTH(SalesDataTable[[#This Row],[Order Date]])/3,0)</f>
        <v>Q4</v>
      </c>
      <c r="E2368" s="12">
        <f>MONTH(SalesDataTable[[#This Row],[Order Date]])</f>
        <v>11</v>
      </c>
      <c r="F2368" s="12" t="str">
        <f>TEXT(SalesDataTable[[#This Row],[Order Date]], "mmm")</f>
        <v>Nov</v>
      </c>
      <c r="G2368" s="5" t="s">
        <v>11</v>
      </c>
      <c r="H2368" s="5" t="s">
        <v>25</v>
      </c>
      <c r="I2368" s="5" t="s">
        <v>19</v>
      </c>
      <c r="J2368" s="5" t="s">
        <v>3</v>
      </c>
      <c r="K2368" s="5" t="s">
        <v>4</v>
      </c>
      <c r="L2368" s="5" t="s">
        <v>22</v>
      </c>
      <c r="M2368" s="6">
        <v>6</v>
      </c>
      <c r="N2368" s="7">
        <v>49.85</v>
      </c>
      <c r="O2368" s="8">
        <v>0.05</v>
      </c>
      <c r="P2368" s="7">
        <v>22.68</v>
      </c>
      <c r="Q2368" s="7">
        <f t="shared" si="144"/>
        <v>284.14499999999998</v>
      </c>
      <c r="R2368" s="7">
        <f t="shared" si="145"/>
        <v>136.07999999999998</v>
      </c>
      <c r="S2368" s="7">
        <f t="shared" si="146"/>
        <v>148.065</v>
      </c>
      <c r="T2368" s="9">
        <f t="shared" si="147"/>
        <v>0.52108958454310306</v>
      </c>
      <c r="U2368" s="10">
        <f>YEAR(SalesDataTable[[#This Row],[Order Date]])</f>
        <v>2026</v>
      </c>
      <c r="V2368" s="9" t="str">
        <f>"Q"&amp;ROUNDUP(MONTH(SalesDataTable[[#This Row],[Order Date]])/3,0)</f>
        <v>Q4</v>
      </c>
      <c r="W2368" s="6">
        <f>MONTH(SalesDataTable[[#This Row],[Order Date]])</f>
        <v>11</v>
      </c>
      <c r="X2368" s="9" t="str">
        <f>TEXT(SalesDataTable[[#This Row],[Order Date]],"mmm")</f>
        <v>Nov</v>
      </c>
    </row>
    <row r="2369" spans="1:24" ht="15.5">
      <c r="A2369" s="3">
        <v>2365</v>
      </c>
      <c r="B2369" s="4">
        <v>46340</v>
      </c>
      <c r="C2369" s="12">
        <f>YEAR(SalesDataTable[[#This Row],[Order Date]])</f>
        <v>2026</v>
      </c>
      <c r="D2369" s="15" t="str">
        <f>"Q"&amp;ROUNDUP(MONTH(SalesDataTable[[#This Row],[Order Date]])/3,0)</f>
        <v>Q4</v>
      </c>
      <c r="E2369" s="12">
        <f>MONTH(SalesDataTable[[#This Row],[Order Date]])</f>
        <v>11</v>
      </c>
      <c r="F2369" s="12" t="str">
        <f>TEXT(SalesDataTable[[#This Row],[Order Date]], "mmm")</f>
        <v>Nov</v>
      </c>
      <c r="G2369" s="5" t="s">
        <v>11</v>
      </c>
      <c r="H2369" s="5" t="s">
        <v>25</v>
      </c>
      <c r="I2369" s="5" t="s">
        <v>19</v>
      </c>
      <c r="J2369" s="5" t="s">
        <v>16</v>
      </c>
      <c r="K2369" s="5" t="s">
        <v>9</v>
      </c>
      <c r="L2369" s="5" t="s">
        <v>10</v>
      </c>
      <c r="M2369" s="6">
        <v>2</v>
      </c>
      <c r="N2369" s="7">
        <v>91.95</v>
      </c>
      <c r="O2369" s="8">
        <v>0.05</v>
      </c>
      <c r="P2369" s="7">
        <v>46.45</v>
      </c>
      <c r="Q2369" s="7">
        <f t="shared" si="144"/>
        <v>174.70499999999998</v>
      </c>
      <c r="R2369" s="7">
        <f t="shared" si="145"/>
        <v>92.9</v>
      </c>
      <c r="S2369" s="7">
        <f t="shared" si="146"/>
        <v>81.804999999999978</v>
      </c>
      <c r="T2369" s="9">
        <f t="shared" si="147"/>
        <v>0.46824647262528252</v>
      </c>
      <c r="U2369" s="10">
        <f>YEAR(SalesDataTable[[#This Row],[Order Date]])</f>
        <v>2026</v>
      </c>
      <c r="V2369" s="9" t="str">
        <f>"Q"&amp;ROUNDUP(MONTH(SalesDataTable[[#This Row],[Order Date]])/3,0)</f>
        <v>Q4</v>
      </c>
      <c r="W2369" s="6">
        <f>MONTH(SalesDataTable[[#This Row],[Order Date]])</f>
        <v>11</v>
      </c>
      <c r="X2369" s="9" t="str">
        <f>TEXT(SalesDataTable[[#This Row],[Order Date]],"mmm")</f>
        <v>Nov</v>
      </c>
    </row>
    <row r="2370" spans="1:24" ht="15.5">
      <c r="A2370" s="3">
        <v>2603</v>
      </c>
      <c r="B2370" s="4">
        <v>46340</v>
      </c>
      <c r="C2370" s="12">
        <f>YEAR(SalesDataTable[[#This Row],[Order Date]])</f>
        <v>2026</v>
      </c>
      <c r="D2370" s="15" t="str">
        <f>"Q"&amp;ROUNDUP(MONTH(SalesDataTable[[#This Row],[Order Date]])/3,0)</f>
        <v>Q4</v>
      </c>
      <c r="E2370" s="12">
        <f>MONTH(SalesDataTable[[#This Row],[Order Date]])</f>
        <v>11</v>
      </c>
      <c r="F2370" s="12" t="str">
        <f>TEXT(SalesDataTable[[#This Row],[Order Date]], "mmm")</f>
        <v>Nov</v>
      </c>
      <c r="G2370" s="5" t="s">
        <v>20</v>
      </c>
      <c r="H2370" s="5" t="s">
        <v>33</v>
      </c>
      <c r="I2370" s="5" t="s">
        <v>28</v>
      </c>
      <c r="J2370" s="5" t="s">
        <v>3</v>
      </c>
      <c r="K2370" s="5" t="s">
        <v>4</v>
      </c>
      <c r="L2370" s="5" t="s">
        <v>22</v>
      </c>
      <c r="M2370" s="6">
        <v>2</v>
      </c>
      <c r="N2370" s="7">
        <v>51.71</v>
      </c>
      <c r="O2370" s="8">
        <v>0.15</v>
      </c>
      <c r="P2370" s="7">
        <v>22.93</v>
      </c>
      <c r="Q2370" s="7">
        <f t="shared" ref="Q2370:Q2433" si="148">M2370*N2370*(1-O2370)</f>
        <v>87.906999999999996</v>
      </c>
      <c r="R2370" s="7">
        <f t="shared" ref="R2370:R2433" si="149">M2370*P2370</f>
        <v>45.86</v>
      </c>
      <c r="S2370" s="7">
        <f t="shared" ref="S2370:S2433" si="150">Q2370-R2370</f>
        <v>42.046999999999997</v>
      </c>
      <c r="T2370" s="9">
        <f t="shared" ref="T2370:T2433" si="151">IFERROR(S2370/Q2370,0)</f>
        <v>0.47831230732478641</v>
      </c>
      <c r="U2370" s="10">
        <f>YEAR(SalesDataTable[[#This Row],[Order Date]])</f>
        <v>2026</v>
      </c>
      <c r="V2370" s="9" t="str">
        <f>"Q"&amp;ROUNDUP(MONTH(SalesDataTable[[#This Row],[Order Date]])/3,0)</f>
        <v>Q4</v>
      </c>
      <c r="W2370" s="6">
        <f>MONTH(SalesDataTable[[#This Row],[Order Date]])</f>
        <v>11</v>
      </c>
      <c r="X2370" s="9" t="str">
        <f>TEXT(SalesDataTable[[#This Row],[Order Date]],"mmm")</f>
        <v>Nov</v>
      </c>
    </row>
    <row r="2371" spans="1:24" ht="15.5">
      <c r="A2371" s="3">
        <v>4098</v>
      </c>
      <c r="B2371" s="4">
        <v>46340</v>
      </c>
      <c r="C2371" s="12">
        <f>YEAR(SalesDataTable[[#This Row],[Order Date]])</f>
        <v>2026</v>
      </c>
      <c r="D2371" s="15" t="str">
        <f>"Q"&amp;ROUNDUP(MONTH(SalesDataTable[[#This Row],[Order Date]])/3,0)</f>
        <v>Q4</v>
      </c>
      <c r="E2371" s="12">
        <f>MONTH(SalesDataTable[[#This Row],[Order Date]])</f>
        <v>11</v>
      </c>
      <c r="F2371" s="12" t="str">
        <f>TEXT(SalesDataTable[[#This Row],[Order Date]], "mmm")</f>
        <v>Nov</v>
      </c>
      <c r="G2371" s="5" t="s">
        <v>6</v>
      </c>
      <c r="H2371" s="5" t="s">
        <v>7</v>
      </c>
      <c r="I2371" s="5" t="s">
        <v>19</v>
      </c>
      <c r="J2371" s="5" t="s">
        <v>3</v>
      </c>
      <c r="K2371" s="5" t="s">
        <v>34</v>
      </c>
      <c r="L2371" s="5" t="s">
        <v>35</v>
      </c>
      <c r="M2371" s="6">
        <v>1</v>
      </c>
      <c r="N2371" s="7">
        <v>41.05</v>
      </c>
      <c r="O2371" s="8">
        <v>0.05</v>
      </c>
      <c r="P2371" s="7">
        <v>14.6</v>
      </c>
      <c r="Q2371" s="7">
        <f t="shared" si="148"/>
        <v>38.997499999999995</v>
      </c>
      <c r="R2371" s="7">
        <f t="shared" si="149"/>
        <v>14.6</v>
      </c>
      <c r="S2371" s="7">
        <f t="shared" si="150"/>
        <v>24.397499999999994</v>
      </c>
      <c r="T2371" s="9">
        <f t="shared" si="151"/>
        <v>0.62561702673248276</v>
      </c>
      <c r="U2371" s="10">
        <f>YEAR(SalesDataTable[[#This Row],[Order Date]])</f>
        <v>2026</v>
      </c>
      <c r="V2371" s="9" t="str">
        <f>"Q"&amp;ROUNDUP(MONTH(SalesDataTable[[#This Row],[Order Date]])/3,0)</f>
        <v>Q4</v>
      </c>
      <c r="W2371" s="6">
        <f>MONTH(SalesDataTable[[#This Row],[Order Date]])</f>
        <v>11</v>
      </c>
      <c r="X2371" s="9" t="str">
        <f>TEXT(SalesDataTable[[#This Row],[Order Date]],"mmm")</f>
        <v>Nov</v>
      </c>
    </row>
    <row r="2372" spans="1:24" ht="15.5">
      <c r="A2372" s="3">
        <v>1176</v>
      </c>
      <c r="B2372" s="4">
        <v>46341</v>
      </c>
      <c r="C2372" s="12">
        <f>YEAR(SalesDataTable[[#This Row],[Order Date]])</f>
        <v>2026</v>
      </c>
      <c r="D2372" s="15" t="str">
        <f>"Q"&amp;ROUNDUP(MONTH(SalesDataTable[[#This Row],[Order Date]])/3,0)</f>
        <v>Q4</v>
      </c>
      <c r="E2372" s="12">
        <f>MONTH(SalesDataTable[[#This Row],[Order Date]])</f>
        <v>11</v>
      </c>
      <c r="F2372" s="12" t="str">
        <f>TEXT(SalesDataTable[[#This Row],[Order Date]], "mmm")</f>
        <v>Nov</v>
      </c>
      <c r="G2372" s="5" t="s">
        <v>6</v>
      </c>
      <c r="H2372" s="5" t="s">
        <v>27</v>
      </c>
      <c r="I2372" s="5" t="s">
        <v>8</v>
      </c>
      <c r="J2372" s="5" t="s">
        <v>16</v>
      </c>
      <c r="K2372" s="5" t="s">
        <v>23</v>
      </c>
      <c r="L2372" s="5" t="s">
        <v>24</v>
      </c>
      <c r="M2372" s="6">
        <v>10</v>
      </c>
      <c r="N2372" s="7">
        <v>333.09</v>
      </c>
      <c r="O2372" s="8">
        <v>0.15</v>
      </c>
      <c r="P2372" s="7">
        <v>197.95</v>
      </c>
      <c r="Q2372" s="7">
        <f t="shared" si="148"/>
        <v>2831.2649999999994</v>
      </c>
      <c r="R2372" s="7">
        <f t="shared" si="149"/>
        <v>1979.5</v>
      </c>
      <c r="S2372" s="7">
        <f t="shared" si="150"/>
        <v>851.76499999999942</v>
      </c>
      <c r="T2372" s="9">
        <f t="shared" si="151"/>
        <v>0.30084255624252748</v>
      </c>
      <c r="U2372" s="10">
        <f>YEAR(SalesDataTable[[#This Row],[Order Date]])</f>
        <v>2026</v>
      </c>
      <c r="V2372" s="9" t="str">
        <f>"Q"&amp;ROUNDUP(MONTH(SalesDataTable[[#This Row],[Order Date]])/3,0)</f>
        <v>Q4</v>
      </c>
      <c r="W2372" s="6">
        <f>MONTH(SalesDataTable[[#This Row],[Order Date]])</f>
        <v>11</v>
      </c>
      <c r="X2372" s="9" t="str">
        <f>TEXT(SalesDataTable[[#This Row],[Order Date]],"mmm")</f>
        <v>Nov</v>
      </c>
    </row>
    <row r="2373" spans="1:24" ht="15.5">
      <c r="A2373" s="3">
        <v>1895</v>
      </c>
      <c r="B2373" s="4">
        <v>46341</v>
      </c>
      <c r="C2373" s="12">
        <f>YEAR(SalesDataTable[[#This Row],[Order Date]])</f>
        <v>2026</v>
      </c>
      <c r="D2373" s="15" t="str">
        <f>"Q"&amp;ROUNDUP(MONTH(SalesDataTable[[#This Row],[Order Date]])/3,0)</f>
        <v>Q4</v>
      </c>
      <c r="E2373" s="12">
        <f>MONTH(SalesDataTable[[#This Row],[Order Date]])</f>
        <v>11</v>
      </c>
      <c r="F2373" s="12" t="str">
        <f>TEXT(SalesDataTable[[#This Row],[Order Date]], "mmm")</f>
        <v>Nov</v>
      </c>
      <c r="G2373" s="5" t="s">
        <v>20</v>
      </c>
      <c r="H2373" s="5" t="s">
        <v>21</v>
      </c>
      <c r="I2373" s="5" t="s">
        <v>2</v>
      </c>
      <c r="J2373" s="5" t="s">
        <v>16</v>
      </c>
      <c r="K2373" s="5" t="s">
        <v>4</v>
      </c>
      <c r="L2373" s="5" t="s">
        <v>22</v>
      </c>
      <c r="M2373" s="6">
        <v>3</v>
      </c>
      <c r="N2373" s="7">
        <v>51.79</v>
      </c>
      <c r="O2373" s="8">
        <v>0.2</v>
      </c>
      <c r="P2373" s="7">
        <v>22.23</v>
      </c>
      <c r="Q2373" s="7">
        <f t="shared" si="148"/>
        <v>124.29600000000001</v>
      </c>
      <c r="R2373" s="7">
        <f t="shared" si="149"/>
        <v>66.69</v>
      </c>
      <c r="S2373" s="7">
        <f t="shared" si="150"/>
        <v>57.606000000000009</v>
      </c>
      <c r="T2373" s="9">
        <f t="shared" si="151"/>
        <v>0.4634581965630431</v>
      </c>
      <c r="U2373" s="10">
        <f>YEAR(SalesDataTable[[#This Row],[Order Date]])</f>
        <v>2026</v>
      </c>
      <c r="V2373" s="9" t="str">
        <f>"Q"&amp;ROUNDUP(MONTH(SalesDataTable[[#This Row],[Order Date]])/3,0)</f>
        <v>Q4</v>
      </c>
      <c r="W2373" s="6">
        <f>MONTH(SalesDataTable[[#This Row],[Order Date]])</f>
        <v>11</v>
      </c>
      <c r="X2373" s="9" t="str">
        <f>TEXT(SalesDataTable[[#This Row],[Order Date]],"mmm")</f>
        <v>Nov</v>
      </c>
    </row>
    <row r="2374" spans="1:24" ht="15.5">
      <c r="A2374" s="3">
        <v>3385</v>
      </c>
      <c r="B2374" s="4">
        <v>46341</v>
      </c>
      <c r="C2374" s="12">
        <f>YEAR(SalesDataTable[[#This Row],[Order Date]])</f>
        <v>2026</v>
      </c>
      <c r="D2374" s="15" t="str">
        <f>"Q"&amp;ROUNDUP(MONTH(SalesDataTable[[#This Row],[Order Date]])/3,0)</f>
        <v>Q4</v>
      </c>
      <c r="E2374" s="12">
        <f>MONTH(SalesDataTable[[#This Row],[Order Date]])</f>
        <v>11</v>
      </c>
      <c r="F2374" s="12" t="str">
        <f>TEXT(SalesDataTable[[#This Row],[Order Date]], "mmm")</f>
        <v>Nov</v>
      </c>
      <c r="G2374" s="5" t="s">
        <v>6</v>
      </c>
      <c r="H2374" s="5" t="s">
        <v>41</v>
      </c>
      <c r="I2374" s="5" t="s">
        <v>28</v>
      </c>
      <c r="J2374" s="5" t="s">
        <v>13</v>
      </c>
      <c r="K2374" s="5" t="s">
        <v>9</v>
      </c>
      <c r="L2374" s="5" t="s">
        <v>46</v>
      </c>
      <c r="M2374" s="6">
        <v>1</v>
      </c>
      <c r="N2374" s="7">
        <v>71.040000000000006</v>
      </c>
      <c r="O2374" s="8">
        <v>0.1</v>
      </c>
      <c r="P2374" s="7">
        <v>31.59</v>
      </c>
      <c r="Q2374" s="7">
        <f t="shared" si="148"/>
        <v>63.936000000000007</v>
      </c>
      <c r="R2374" s="7">
        <f t="shared" si="149"/>
        <v>31.59</v>
      </c>
      <c r="S2374" s="7">
        <f t="shared" si="150"/>
        <v>32.346000000000004</v>
      </c>
      <c r="T2374" s="9">
        <f t="shared" si="151"/>
        <v>0.50591216216216217</v>
      </c>
      <c r="U2374" s="10">
        <f>YEAR(SalesDataTable[[#This Row],[Order Date]])</f>
        <v>2026</v>
      </c>
      <c r="V2374" s="9" t="str">
        <f>"Q"&amp;ROUNDUP(MONTH(SalesDataTable[[#This Row],[Order Date]])/3,0)</f>
        <v>Q4</v>
      </c>
      <c r="W2374" s="6">
        <f>MONTH(SalesDataTable[[#This Row],[Order Date]])</f>
        <v>11</v>
      </c>
      <c r="X2374" s="9" t="str">
        <f>TEXT(SalesDataTable[[#This Row],[Order Date]],"mmm")</f>
        <v>Nov</v>
      </c>
    </row>
    <row r="2375" spans="1:24" ht="15.5">
      <c r="A2375" s="3">
        <v>3581</v>
      </c>
      <c r="B2375" s="4">
        <v>46341</v>
      </c>
      <c r="C2375" s="12">
        <f>YEAR(SalesDataTable[[#This Row],[Order Date]])</f>
        <v>2026</v>
      </c>
      <c r="D2375" s="15" t="str">
        <f>"Q"&amp;ROUNDUP(MONTH(SalesDataTable[[#This Row],[Order Date]])/3,0)</f>
        <v>Q4</v>
      </c>
      <c r="E2375" s="12">
        <f>MONTH(SalesDataTable[[#This Row],[Order Date]])</f>
        <v>11</v>
      </c>
      <c r="F2375" s="12" t="str">
        <f>TEXT(SalesDataTable[[#This Row],[Order Date]], "mmm")</f>
        <v>Nov</v>
      </c>
      <c r="G2375" s="5" t="s">
        <v>20</v>
      </c>
      <c r="H2375" s="5" t="s">
        <v>21</v>
      </c>
      <c r="I2375" s="5" t="s">
        <v>28</v>
      </c>
      <c r="J2375" s="5" t="s">
        <v>16</v>
      </c>
      <c r="K2375" s="5" t="s">
        <v>9</v>
      </c>
      <c r="L2375" s="5" t="s">
        <v>17</v>
      </c>
      <c r="M2375" s="6">
        <v>2</v>
      </c>
      <c r="N2375" s="7">
        <v>141.21</v>
      </c>
      <c r="O2375" s="8">
        <v>0.1</v>
      </c>
      <c r="P2375" s="7">
        <v>78.31</v>
      </c>
      <c r="Q2375" s="7">
        <f t="shared" si="148"/>
        <v>254.17800000000003</v>
      </c>
      <c r="R2375" s="7">
        <f t="shared" si="149"/>
        <v>156.62</v>
      </c>
      <c r="S2375" s="7">
        <f t="shared" si="150"/>
        <v>97.558000000000021</v>
      </c>
      <c r="T2375" s="9">
        <f t="shared" si="151"/>
        <v>0.38381763960688969</v>
      </c>
      <c r="U2375" s="10">
        <f>YEAR(SalesDataTable[[#This Row],[Order Date]])</f>
        <v>2026</v>
      </c>
      <c r="V2375" s="9" t="str">
        <f>"Q"&amp;ROUNDUP(MONTH(SalesDataTable[[#This Row],[Order Date]])/3,0)</f>
        <v>Q4</v>
      </c>
      <c r="W2375" s="6">
        <f>MONTH(SalesDataTable[[#This Row],[Order Date]])</f>
        <v>11</v>
      </c>
      <c r="X2375" s="9" t="str">
        <f>TEXT(SalesDataTable[[#This Row],[Order Date]],"mmm")</f>
        <v>Nov</v>
      </c>
    </row>
    <row r="2376" spans="1:24" ht="15.5">
      <c r="A2376" s="3">
        <v>4528</v>
      </c>
      <c r="B2376" s="4">
        <v>46341</v>
      </c>
      <c r="C2376" s="12">
        <f>YEAR(SalesDataTable[[#This Row],[Order Date]])</f>
        <v>2026</v>
      </c>
      <c r="D2376" s="15" t="str">
        <f>"Q"&amp;ROUNDUP(MONTH(SalesDataTable[[#This Row],[Order Date]])/3,0)</f>
        <v>Q4</v>
      </c>
      <c r="E2376" s="12">
        <f>MONTH(SalesDataTable[[#This Row],[Order Date]])</f>
        <v>11</v>
      </c>
      <c r="F2376" s="12" t="str">
        <f>TEXT(SalesDataTable[[#This Row],[Order Date]], "mmm")</f>
        <v>Nov</v>
      </c>
      <c r="G2376" s="5" t="s">
        <v>0</v>
      </c>
      <c r="H2376" s="5" t="s">
        <v>50</v>
      </c>
      <c r="I2376" s="5" t="s">
        <v>28</v>
      </c>
      <c r="J2376" s="5" t="s">
        <v>13</v>
      </c>
      <c r="K2376" s="5" t="s">
        <v>9</v>
      </c>
      <c r="L2376" s="5" t="s">
        <v>17</v>
      </c>
      <c r="M2376" s="6">
        <v>2</v>
      </c>
      <c r="N2376" s="7">
        <v>141.63999999999999</v>
      </c>
      <c r="O2376" s="8">
        <v>0.15</v>
      </c>
      <c r="P2376" s="7">
        <v>80.349999999999994</v>
      </c>
      <c r="Q2376" s="7">
        <f t="shared" si="148"/>
        <v>240.78799999999998</v>
      </c>
      <c r="R2376" s="7">
        <f t="shared" si="149"/>
        <v>160.69999999999999</v>
      </c>
      <c r="S2376" s="7">
        <f t="shared" si="150"/>
        <v>80.087999999999994</v>
      </c>
      <c r="T2376" s="9">
        <f t="shared" si="151"/>
        <v>0.33260793727262156</v>
      </c>
      <c r="U2376" s="10">
        <f>YEAR(SalesDataTable[[#This Row],[Order Date]])</f>
        <v>2026</v>
      </c>
      <c r="V2376" s="9" t="str">
        <f>"Q"&amp;ROUNDUP(MONTH(SalesDataTable[[#This Row],[Order Date]])/3,0)</f>
        <v>Q4</v>
      </c>
      <c r="W2376" s="6">
        <f>MONTH(SalesDataTable[[#This Row],[Order Date]])</f>
        <v>11</v>
      </c>
      <c r="X2376" s="9" t="str">
        <f>TEXT(SalesDataTable[[#This Row],[Order Date]],"mmm")</f>
        <v>Nov</v>
      </c>
    </row>
    <row r="2377" spans="1:24" ht="15.5">
      <c r="A2377" s="3">
        <v>4633</v>
      </c>
      <c r="B2377" s="4">
        <v>46341</v>
      </c>
      <c r="C2377" s="12">
        <f>YEAR(SalesDataTable[[#This Row],[Order Date]])</f>
        <v>2026</v>
      </c>
      <c r="D2377" s="15" t="str">
        <f>"Q"&amp;ROUNDUP(MONTH(SalesDataTable[[#This Row],[Order Date]])/3,0)</f>
        <v>Q4</v>
      </c>
      <c r="E2377" s="12">
        <f>MONTH(SalesDataTable[[#This Row],[Order Date]])</f>
        <v>11</v>
      </c>
      <c r="F2377" s="12" t="str">
        <f>TEXT(SalesDataTable[[#This Row],[Order Date]], "mmm")</f>
        <v>Nov</v>
      </c>
      <c r="G2377" s="5" t="s">
        <v>11</v>
      </c>
      <c r="H2377" s="5" t="s">
        <v>39</v>
      </c>
      <c r="I2377" s="5" t="s">
        <v>2</v>
      </c>
      <c r="J2377" s="5" t="s">
        <v>3</v>
      </c>
      <c r="K2377" s="5" t="s">
        <v>9</v>
      </c>
      <c r="L2377" s="5" t="s">
        <v>46</v>
      </c>
      <c r="M2377" s="6">
        <v>1</v>
      </c>
      <c r="N2377" s="7">
        <v>71.78</v>
      </c>
      <c r="O2377" s="8">
        <v>0.15</v>
      </c>
      <c r="P2377" s="7">
        <v>32.869999999999997</v>
      </c>
      <c r="Q2377" s="7">
        <f t="shared" si="148"/>
        <v>61.012999999999998</v>
      </c>
      <c r="R2377" s="7">
        <f t="shared" si="149"/>
        <v>32.869999999999997</v>
      </c>
      <c r="S2377" s="7">
        <f t="shared" si="150"/>
        <v>28.143000000000001</v>
      </c>
      <c r="T2377" s="9">
        <f t="shared" si="151"/>
        <v>0.46126235392457349</v>
      </c>
      <c r="U2377" s="10">
        <f>YEAR(SalesDataTable[[#This Row],[Order Date]])</f>
        <v>2026</v>
      </c>
      <c r="V2377" s="9" t="str">
        <f>"Q"&amp;ROUNDUP(MONTH(SalesDataTable[[#This Row],[Order Date]])/3,0)</f>
        <v>Q4</v>
      </c>
      <c r="W2377" s="6">
        <f>MONTH(SalesDataTable[[#This Row],[Order Date]])</f>
        <v>11</v>
      </c>
      <c r="X2377" s="9" t="str">
        <f>TEXT(SalesDataTable[[#This Row],[Order Date]],"mmm")</f>
        <v>Nov</v>
      </c>
    </row>
    <row r="2378" spans="1:24" ht="15.5">
      <c r="A2378" s="3">
        <v>5195</v>
      </c>
      <c r="B2378" s="4">
        <v>46341</v>
      </c>
      <c r="C2378" s="12">
        <f>YEAR(SalesDataTable[[#This Row],[Order Date]])</f>
        <v>2026</v>
      </c>
      <c r="D2378" s="15" t="str">
        <f>"Q"&amp;ROUNDUP(MONTH(SalesDataTable[[#This Row],[Order Date]])/3,0)</f>
        <v>Q4</v>
      </c>
      <c r="E2378" s="12">
        <f>MONTH(SalesDataTable[[#This Row],[Order Date]])</f>
        <v>11</v>
      </c>
      <c r="F2378" s="12" t="str">
        <f>TEXT(SalesDataTable[[#This Row],[Order Date]], "mmm")</f>
        <v>Nov</v>
      </c>
      <c r="G2378" s="5" t="s">
        <v>11</v>
      </c>
      <c r="H2378" s="5" t="s">
        <v>52</v>
      </c>
      <c r="I2378" s="5" t="s">
        <v>2</v>
      </c>
      <c r="J2378" s="5" t="s">
        <v>16</v>
      </c>
      <c r="K2378" s="5" t="s">
        <v>9</v>
      </c>
      <c r="L2378" s="5" t="s">
        <v>37</v>
      </c>
      <c r="M2378" s="6">
        <v>3</v>
      </c>
      <c r="N2378" s="7">
        <v>153.88999999999999</v>
      </c>
      <c r="O2378" s="8">
        <v>0.1</v>
      </c>
      <c r="P2378" s="7">
        <v>80.36</v>
      </c>
      <c r="Q2378" s="7">
        <f t="shared" si="148"/>
        <v>415.50299999999999</v>
      </c>
      <c r="R2378" s="7">
        <f t="shared" si="149"/>
        <v>241.07999999999998</v>
      </c>
      <c r="S2378" s="7">
        <f t="shared" si="150"/>
        <v>174.423</v>
      </c>
      <c r="T2378" s="9">
        <f t="shared" si="151"/>
        <v>0.41978758276113531</v>
      </c>
      <c r="U2378" s="10">
        <f>YEAR(SalesDataTable[[#This Row],[Order Date]])</f>
        <v>2026</v>
      </c>
      <c r="V2378" s="9" t="str">
        <f>"Q"&amp;ROUNDUP(MONTH(SalesDataTable[[#This Row],[Order Date]])/3,0)</f>
        <v>Q4</v>
      </c>
      <c r="W2378" s="6">
        <f>MONTH(SalesDataTable[[#This Row],[Order Date]])</f>
        <v>11</v>
      </c>
      <c r="X2378" s="9" t="str">
        <f>TEXT(SalesDataTable[[#This Row],[Order Date]],"mmm")</f>
        <v>Nov</v>
      </c>
    </row>
    <row r="2379" spans="1:24" ht="15.5">
      <c r="A2379" s="3">
        <v>2778</v>
      </c>
      <c r="B2379" s="4">
        <v>46342</v>
      </c>
      <c r="C2379" s="12">
        <f>YEAR(SalesDataTable[[#This Row],[Order Date]])</f>
        <v>2026</v>
      </c>
      <c r="D2379" s="15" t="str">
        <f>"Q"&amp;ROUNDUP(MONTH(SalesDataTable[[#This Row],[Order Date]])/3,0)</f>
        <v>Q4</v>
      </c>
      <c r="E2379" s="12">
        <f>MONTH(SalesDataTable[[#This Row],[Order Date]])</f>
        <v>11</v>
      </c>
      <c r="F2379" s="12" t="str">
        <f>TEXT(SalesDataTable[[#This Row],[Order Date]], "mmm")</f>
        <v>Nov</v>
      </c>
      <c r="G2379" s="5" t="s">
        <v>20</v>
      </c>
      <c r="H2379" s="5" t="s">
        <v>21</v>
      </c>
      <c r="I2379" s="5" t="s">
        <v>28</v>
      </c>
      <c r="J2379" s="5" t="s">
        <v>3</v>
      </c>
      <c r="K2379" s="5" t="s">
        <v>9</v>
      </c>
      <c r="L2379" s="5" t="s">
        <v>17</v>
      </c>
      <c r="M2379" s="6">
        <v>1</v>
      </c>
      <c r="N2379" s="7">
        <v>145.4</v>
      </c>
      <c r="O2379" s="8">
        <v>0.1</v>
      </c>
      <c r="P2379" s="7">
        <v>77.66</v>
      </c>
      <c r="Q2379" s="7">
        <f t="shared" si="148"/>
        <v>130.86000000000001</v>
      </c>
      <c r="R2379" s="7">
        <f t="shared" si="149"/>
        <v>77.66</v>
      </c>
      <c r="S2379" s="7">
        <f t="shared" si="150"/>
        <v>53.200000000000017</v>
      </c>
      <c r="T2379" s="9">
        <f t="shared" si="151"/>
        <v>0.40654134189209851</v>
      </c>
      <c r="U2379" s="10">
        <f>YEAR(SalesDataTable[[#This Row],[Order Date]])</f>
        <v>2026</v>
      </c>
      <c r="V2379" s="9" t="str">
        <f>"Q"&amp;ROUNDUP(MONTH(SalesDataTable[[#This Row],[Order Date]])/3,0)</f>
        <v>Q4</v>
      </c>
      <c r="W2379" s="6">
        <f>MONTH(SalesDataTable[[#This Row],[Order Date]])</f>
        <v>11</v>
      </c>
      <c r="X2379" s="9" t="str">
        <f>TEXT(SalesDataTable[[#This Row],[Order Date]],"mmm")</f>
        <v>Nov</v>
      </c>
    </row>
    <row r="2380" spans="1:24" ht="15.5">
      <c r="A2380" s="3">
        <v>341</v>
      </c>
      <c r="B2380" s="4">
        <v>46343</v>
      </c>
      <c r="C2380" s="12">
        <f>YEAR(SalesDataTable[[#This Row],[Order Date]])</f>
        <v>2026</v>
      </c>
      <c r="D2380" s="15" t="str">
        <f>"Q"&amp;ROUNDUP(MONTH(SalesDataTable[[#This Row],[Order Date]])/3,0)</f>
        <v>Q4</v>
      </c>
      <c r="E2380" s="12">
        <f>MONTH(SalesDataTable[[#This Row],[Order Date]])</f>
        <v>11</v>
      </c>
      <c r="F2380" s="12" t="str">
        <f>TEXT(SalesDataTable[[#This Row],[Order Date]], "mmm")</f>
        <v>Nov</v>
      </c>
      <c r="G2380" s="5" t="s">
        <v>20</v>
      </c>
      <c r="H2380" s="5" t="s">
        <v>33</v>
      </c>
      <c r="I2380" s="5" t="s">
        <v>2</v>
      </c>
      <c r="J2380" s="5" t="s">
        <v>3</v>
      </c>
      <c r="K2380" s="5" t="s">
        <v>14</v>
      </c>
      <c r="L2380" s="5" t="s">
        <v>44</v>
      </c>
      <c r="M2380" s="6">
        <v>1</v>
      </c>
      <c r="N2380" s="7">
        <v>132.94999999999999</v>
      </c>
      <c r="O2380" s="8">
        <v>0.05</v>
      </c>
      <c r="P2380" s="7">
        <v>65.36</v>
      </c>
      <c r="Q2380" s="7">
        <f t="shared" si="148"/>
        <v>126.30249999999998</v>
      </c>
      <c r="R2380" s="7">
        <f t="shared" si="149"/>
        <v>65.36</v>
      </c>
      <c r="S2380" s="7">
        <f t="shared" si="150"/>
        <v>60.942499999999981</v>
      </c>
      <c r="T2380" s="9">
        <f t="shared" si="151"/>
        <v>0.48251222264009019</v>
      </c>
      <c r="U2380" s="10">
        <f>YEAR(SalesDataTable[[#This Row],[Order Date]])</f>
        <v>2026</v>
      </c>
      <c r="V2380" s="9" t="str">
        <f>"Q"&amp;ROUNDUP(MONTH(SalesDataTable[[#This Row],[Order Date]])/3,0)</f>
        <v>Q4</v>
      </c>
      <c r="W2380" s="6">
        <f>MONTH(SalesDataTable[[#This Row],[Order Date]])</f>
        <v>11</v>
      </c>
      <c r="X2380" s="9" t="str">
        <f>TEXT(SalesDataTable[[#This Row],[Order Date]],"mmm")</f>
        <v>Nov</v>
      </c>
    </row>
    <row r="2381" spans="1:24" ht="15.5">
      <c r="A2381" s="3">
        <v>374</v>
      </c>
      <c r="B2381" s="4">
        <v>46343</v>
      </c>
      <c r="C2381" s="12">
        <f>YEAR(SalesDataTable[[#This Row],[Order Date]])</f>
        <v>2026</v>
      </c>
      <c r="D2381" s="15" t="str">
        <f>"Q"&amp;ROUNDUP(MONTH(SalesDataTable[[#This Row],[Order Date]])/3,0)</f>
        <v>Q4</v>
      </c>
      <c r="E2381" s="12">
        <f>MONTH(SalesDataTable[[#This Row],[Order Date]])</f>
        <v>11</v>
      </c>
      <c r="F2381" s="12" t="str">
        <f>TEXT(SalesDataTable[[#This Row],[Order Date]], "mmm")</f>
        <v>Nov</v>
      </c>
      <c r="G2381" s="5" t="s">
        <v>20</v>
      </c>
      <c r="H2381" s="5" t="s">
        <v>31</v>
      </c>
      <c r="I2381" s="5" t="s">
        <v>19</v>
      </c>
      <c r="J2381" s="5" t="s">
        <v>3</v>
      </c>
      <c r="K2381" s="5" t="s">
        <v>34</v>
      </c>
      <c r="L2381" s="5" t="s">
        <v>45</v>
      </c>
      <c r="M2381" s="6">
        <v>1</v>
      </c>
      <c r="N2381" s="7">
        <v>51.34</v>
      </c>
      <c r="O2381" s="8">
        <v>0.15</v>
      </c>
      <c r="P2381" s="7">
        <v>21.37</v>
      </c>
      <c r="Q2381" s="7">
        <f t="shared" si="148"/>
        <v>43.639000000000003</v>
      </c>
      <c r="R2381" s="7">
        <f t="shared" si="149"/>
        <v>21.37</v>
      </c>
      <c r="S2381" s="7">
        <f t="shared" si="150"/>
        <v>22.269000000000002</v>
      </c>
      <c r="T2381" s="9">
        <f t="shared" si="151"/>
        <v>0.5103004193496643</v>
      </c>
      <c r="U2381" s="10">
        <f>YEAR(SalesDataTable[[#This Row],[Order Date]])</f>
        <v>2026</v>
      </c>
      <c r="V2381" s="9" t="str">
        <f>"Q"&amp;ROUNDUP(MONTH(SalesDataTable[[#This Row],[Order Date]])/3,0)</f>
        <v>Q4</v>
      </c>
      <c r="W2381" s="6">
        <f>MONTH(SalesDataTable[[#This Row],[Order Date]])</f>
        <v>11</v>
      </c>
      <c r="X2381" s="9" t="str">
        <f>TEXT(SalesDataTable[[#This Row],[Order Date]],"mmm")</f>
        <v>Nov</v>
      </c>
    </row>
    <row r="2382" spans="1:24" ht="15.5">
      <c r="A2382" s="3">
        <v>598</v>
      </c>
      <c r="B2382" s="4">
        <v>46343</v>
      </c>
      <c r="C2382" s="12">
        <f>YEAR(SalesDataTable[[#This Row],[Order Date]])</f>
        <v>2026</v>
      </c>
      <c r="D2382" s="15" t="str">
        <f>"Q"&amp;ROUNDUP(MONTH(SalesDataTable[[#This Row],[Order Date]])/3,0)</f>
        <v>Q4</v>
      </c>
      <c r="E2382" s="12">
        <f>MONTH(SalesDataTable[[#This Row],[Order Date]])</f>
        <v>11</v>
      </c>
      <c r="F2382" s="12" t="str">
        <f>TEXT(SalesDataTable[[#This Row],[Order Date]], "mmm")</f>
        <v>Nov</v>
      </c>
      <c r="G2382" s="5" t="s">
        <v>0</v>
      </c>
      <c r="H2382" s="5" t="s">
        <v>1</v>
      </c>
      <c r="I2382" s="5" t="s">
        <v>2</v>
      </c>
      <c r="J2382" s="5" t="s">
        <v>13</v>
      </c>
      <c r="K2382" s="5" t="s">
        <v>4</v>
      </c>
      <c r="L2382" s="5" t="s">
        <v>22</v>
      </c>
      <c r="M2382" s="6">
        <v>1</v>
      </c>
      <c r="N2382" s="7">
        <v>49.98</v>
      </c>
      <c r="O2382" s="8">
        <v>0.1</v>
      </c>
      <c r="P2382" s="7">
        <v>22.25</v>
      </c>
      <c r="Q2382" s="7">
        <f t="shared" si="148"/>
        <v>44.981999999999999</v>
      </c>
      <c r="R2382" s="7">
        <f t="shared" si="149"/>
        <v>22.25</v>
      </c>
      <c r="S2382" s="7">
        <f t="shared" si="150"/>
        <v>22.731999999999999</v>
      </c>
      <c r="T2382" s="9">
        <f t="shared" si="151"/>
        <v>0.50535769863500957</v>
      </c>
      <c r="U2382" s="10">
        <f>YEAR(SalesDataTable[[#This Row],[Order Date]])</f>
        <v>2026</v>
      </c>
      <c r="V2382" s="9" t="str">
        <f>"Q"&amp;ROUNDUP(MONTH(SalesDataTable[[#This Row],[Order Date]])/3,0)</f>
        <v>Q4</v>
      </c>
      <c r="W2382" s="6">
        <f>MONTH(SalesDataTable[[#This Row],[Order Date]])</f>
        <v>11</v>
      </c>
      <c r="X2382" s="9" t="str">
        <f>TEXT(SalesDataTable[[#This Row],[Order Date]],"mmm")</f>
        <v>Nov</v>
      </c>
    </row>
    <row r="2383" spans="1:24" ht="15.5">
      <c r="A2383" s="3">
        <v>690</v>
      </c>
      <c r="B2383" s="4">
        <v>46343</v>
      </c>
      <c r="C2383" s="12">
        <f>YEAR(SalesDataTable[[#This Row],[Order Date]])</f>
        <v>2026</v>
      </c>
      <c r="D2383" s="15" t="str">
        <f>"Q"&amp;ROUNDUP(MONTH(SalesDataTable[[#This Row],[Order Date]])/3,0)</f>
        <v>Q4</v>
      </c>
      <c r="E2383" s="12">
        <f>MONTH(SalesDataTable[[#This Row],[Order Date]])</f>
        <v>11</v>
      </c>
      <c r="F2383" s="12" t="str">
        <f>TEXT(SalesDataTable[[#This Row],[Order Date]], "mmm")</f>
        <v>Nov</v>
      </c>
      <c r="G2383" s="5" t="s">
        <v>20</v>
      </c>
      <c r="H2383" s="5" t="s">
        <v>33</v>
      </c>
      <c r="I2383" s="5" t="s">
        <v>2</v>
      </c>
      <c r="J2383" s="5" t="s">
        <v>3</v>
      </c>
      <c r="K2383" s="5" t="s">
        <v>14</v>
      </c>
      <c r="L2383" s="5" t="s">
        <v>48</v>
      </c>
      <c r="M2383" s="6">
        <v>2</v>
      </c>
      <c r="N2383" s="7">
        <v>168.08</v>
      </c>
      <c r="O2383" s="8">
        <v>0.1</v>
      </c>
      <c r="P2383" s="7">
        <v>87.63</v>
      </c>
      <c r="Q2383" s="7">
        <f t="shared" si="148"/>
        <v>302.54400000000004</v>
      </c>
      <c r="R2383" s="7">
        <f t="shared" si="149"/>
        <v>175.26</v>
      </c>
      <c r="S2383" s="7">
        <f t="shared" si="150"/>
        <v>127.28400000000005</v>
      </c>
      <c r="T2383" s="9">
        <f t="shared" si="151"/>
        <v>0.42071235919403471</v>
      </c>
      <c r="U2383" s="10">
        <f>YEAR(SalesDataTable[[#This Row],[Order Date]])</f>
        <v>2026</v>
      </c>
      <c r="V2383" s="9" t="str">
        <f>"Q"&amp;ROUNDUP(MONTH(SalesDataTable[[#This Row],[Order Date]])/3,0)</f>
        <v>Q4</v>
      </c>
      <c r="W2383" s="6">
        <f>MONTH(SalesDataTable[[#This Row],[Order Date]])</f>
        <v>11</v>
      </c>
      <c r="X2383" s="9" t="str">
        <f>TEXT(SalesDataTable[[#This Row],[Order Date]],"mmm")</f>
        <v>Nov</v>
      </c>
    </row>
    <row r="2384" spans="1:24" ht="15.5">
      <c r="A2384" s="3">
        <v>1296</v>
      </c>
      <c r="B2384" s="4">
        <v>46343</v>
      </c>
      <c r="C2384" s="12">
        <f>YEAR(SalesDataTable[[#This Row],[Order Date]])</f>
        <v>2026</v>
      </c>
      <c r="D2384" s="15" t="str">
        <f>"Q"&amp;ROUNDUP(MONTH(SalesDataTable[[#This Row],[Order Date]])/3,0)</f>
        <v>Q4</v>
      </c>
      <c r="E2384" s="12">
        <f>MONTH(SalesDataTable[[#This Row],[Order Date]])</f>
        <v>11</v>
      </c>
      <c r="F2384" s="12" t="str">
        <f>TEXT(SalesDataTable[[#This Row],[Order Date]], "mmm")</f>
        <v>Nov</v>
      </c>
      <c r="G2384" s="5" t="s">
        <v>20</v>
      </c>
      <c r="H2384" s="5" t="s">
        <v>47</v>
      </c>
      <c r="I2384" s="5" t="s">
        <v>2</v>
      </c>
      <c r="J2384" s="5" t="s">
        <v>13</v>
      </c>
      <c r="K2384" s="5" t="s">
        <v>23</v>
      </c>
      <c r="L2384" s="5" t="s">
        <v>29</v>
      </c>
      <c r="M2384" s="6">
        <v>1</v>
      </c>
      <c r="N2384" s="7">
        <v>191.85</v>
      </c>
      <c r="O2384" s="8">
        <v>0.15</v>
      </c>
      <c r="P2384" s="7">
        <v>104.41</v>
      </c>
      <c r="Q2384" s="7">
        <f t="shared" si="148"/>
        <v>163.07249999999999</v>
      </c>
      <c r="R2384" s="7">
        <f t="shared" si="149"/>
        <v>104.41</v>
      </c>
      <c r="S2384" s="7">
        <f t="shared" si="150"/>
        <v>58.662499999999994</v>
      </c>
      <c r="T2384" s="9">
        <f t="shared" si="151"/>
        <v>0.35973263425776875</v>
      </c>
      <c r="U2384" s="10">
        <f>YEAR(SalesDataTable[[#This Row],[Order Date]])</f>
        <v>2026</v>
      </c>
      <c r="V2384" s="9" t="str">
        <f>"Q"&amp;ROUNDUP(MONTH(SalesDataTable[[#This Row],[Order Date]])/3,0)</f>
        <v>Q4</v>
      </c>
      <c r="W2384" s="6">
        <f>MONTH(SalesDataTable[[#This Row],[Order Date]])</f>
        <v>11</v>
      </c>
      <c r="X2384" s="9" t="str">
        <f>TEXT(SalesDataTable[[#This Row],[Order Date]],"mmm")</f>
        <v>Nov</v>
      </c>
    </row>
    <row r="2385" spans="1:24" ht="15.5">
      <c r="A2385" s="3">
        <v>1585</v>
      </c>
      <c r="B2385" s="4">
        <v>46343</v>
      </c>
      <c r="C2385" s="12">
        <f>YEAR(SalesDataTable[[#This Row],[Order Date]])</f>
        <v>2026</v>
      </c>
      <c r="D2385" s="15" t="str">
        <f>"Q"&amp;ROUNDUP(MONTH(SalesDataTable[[#This Row],[Order Date]])/3,0)</f>
        <v>Q4</v>
      </c>
      <c r="E2385" s="12">
        <f>MONTH(SalesDataTable[[#This Row],[Order Date]])</f>
        <v>11</v>
      </c>
      <c r="F2385" s="12" t="str">
        <f>TEXT(SalesDataTable[[#This Row],[Order Date]], "mmm")</f>
        <v>Nov</v>
      </c>
      <c r="G2385" s="5" t="s">
        <v>6</v>
      </c>
      <c r="H2385" s="5" t="s">
        <v>49</v>
      </c>
      <c r="I2385" s="5" t="s">
        <v>19</v>
      </c>
      <c r="J2385" s="5" t="s">
        <v>3</v>
      </c>
      <c r="K2385" s="5" t="s">
        <v>9</v>
      </c>
      <c r="L2385" s="5" t="s">
        <v>10</v>
      </c>
      <c r="M2385" s="6">
        <v>4</v>
      </c>
      <c r="N2385" s="7">
        <v>93.99</v>
      </c>
      <c r="O2385" s="8">
        <v>0.1</v>
      </c>
      <c r="P2385" s="7">
        <v>44.07</v>
      </c>
      <c r="Q2385" s="7">
        <f t="shared" si="148"/>
        <v>338.36399999999998</v>
      </c>
      <c r="R2385" s="7">
        <f t="shared" si="149"/>
        <v>176.28</v>
      </c>
      <c r="S2385" s="7">
        <f t="shared" si="150"/>
        <v>162.08399999999997</v>
      </c>
      <c r="T2385" s="9">
        <f t="shared" si="151"/>
        <v>0.47902259105578604</v>
      </c>
      <c r="U2385" s="10">
        <f>YEAR(SalesDataTable[[#This Row],[Order Date]])</f>
        <v>2026</v>
      </c>
      <c r="V2385" s="9" t="str">
        <f>"Q"&amp;ROUNDUP(MONTH(SalesDataTable[[#This Row],[Order Date]])/3,0)</f>
        <v>Q4</v>
      </c>
      <c r="W2385" s="6">
        <f>MONTH(SalesDataTable[[#This Row],[Order Date]])</f>
        <v>11</v>
      </c>
      <c r="X2385" s="9" t="str">
        <f>TEXT(SalesDataTable[[#This Row],[Order Date]],"mmm")</f>
        <v>Nov</v>
      </c>
    </row>
    <row r="2386" spans="1:24" ht="15.5">
      <c r="A2386" s="3">
        <v>2194</v>
      </c>
      <c r="B2386" s="4">
        <v>46343</v>
      </c>
      <c r="C2386" s="12">
        <f>YEAR(SalesDataTable[[#This Row],[Order Date]])</f>
        <v>2026</v>
      </c>
      <c r="D2386" s="15" t="str">
        <f>"Q"&amp;ROUNDUP(MONTH(SalesDataTable[[#This Row],[Order Date]])/3,0)</f>
        <v>Q4</v>
      </c>
      <c r="E2386" s="12">
        <f>MONTH(SalesDataTable[[#This Row],[Order Date]])</f>
        <v>11</v>
      </c>
      <c r="F2386" s="12" t="str">
        <f>TEXT(SalesDataTable[[#This Row],[Order Date]], "mmm")</f>
        <v>Nov</v>
      </c>
      <c r="G2386" s="5" t="s">
        <v>20</v>
      </c>
      <c r="H2386" s="5" t="s">
        <v>47</v>
      </c>
      <c r="I2386" s="5" t="s">
        <v>2</v>
      </c>
      <c r="J2386" s="5" t="s">
        <v>3</v>
      </c>
      <c r="K2386" s="5" t="s">
        <v>14</v>
      </c>
      <c r="L2386" s="5" t="s">
        <v>15</v>
      </c>
      <c r="M2386" s="6">
        <v>4</v>
      </c>
      <c r="N2386" s="7">
        <v>36.57</v>
      </c>
      <c r="O2386" s="8">
        <v>0.05</v>
      </c>
      <c r="P2386" s="7">
        <v>13.35</v>
      </c>
      <c r="Q2386" s="7">
        <f t="shared" si="148"/>
        <v>138.96600000000001</v>
      </c>
      <c r="R2386" s="7">
        <f t="shared" si="149"/>
        <v>53.4</v>
      </c>
      <c r="S2386" s="7">
        <f t="shared" si="150"/>
        <v>85.566000000000003</v>
      </c>
      <c r="T2386" s="9">
        <f t="shared" si="151"/>
        <v>0.61573334484694098</v>
      </c>
      <c r="U2386" s="10">
        <f>YEAR(SalesDataTable[[#This Row],[Order Date]])</f>
        <v>2026</v>
      </c>
      <c r="V2386" s="9" t="str">
        <f>"Q"&amp;ROUNDUP(MONTH(SalesDataTable[[#This Row],[Order Date]])/3,0)</f>
        <v>Q4</v>
      </c>
      <c r="W2386" s="6">
        <f>MONTH(SalesDataTable[[#This Row],[Order Date]])</f>
        <v>11</v>
      </c>
      <c r="X2386" s="9" t="str">
        <f>TEXT(SalesDataTable[[#This Row],[Order Date]],"mmm")</f>
        <v>Nov</v>
      </c>
    </row>
    <row r="2387" spans="1:24" ht="15.5">
      <c r="A2387" s="3">
        <v>2221</v>
      </c>
      <c r="B2387" s="4">
        <v>46343</v>
      </c>
      <c r="C2387" s="12">
        <f>YEAR(SalesDataTable[[#This Row],[Order Date]])</f>
        <v>2026</v>
      </c>
      <c r="D2387" s="15" t="str">
        <f>"Q"&amp;ROUNDUP(MONTH(SalesDataTable[[#This Row],[Order Date]])/3,0)</f>
        <v>Q4</v>
      </c>
      <c r="E2387" s="12">
        <f>MONTH(SalesDataTable[[#This Row],[Order Date]])</f>
        <v>11</v>
      </c>
      <c r="F2387" s="12" t="str">
        <f>TEXT(SalesDataTable[[#This Row],[Order Date]], "mmm")</f>
        <v>Nov</v>
      </c>
      <c r="G2387" s="5" t="s">
        <v>6</v>
      </c>
      <c r="H2387" s="5" t="s">
        <v>43</v>
      </c>
      <c r="I2387" s="5" t="s">
        <v>28</v>
      </c>
      <c r="J2387" s="5" t="s">
        <v>3</v>
      </c>
      <c r="K2387" s="5" t="s">
        <v>4</v>
      </c>
      <c r="L2387" s="5" t="s">
        <v>26</v>
      </c>
      <c r="M2387" s="6">
        <v>1</v>
      </c>
      <c r="N2387" s="7">
        <v>39.81</v>
      </c>
      <c r="O2387" s="8">
        <v>0.05</v>
      </c>
      <c r="P2387" s="7">
        <v>16.25</v>
      </c>
      <c r="Q2387" s="7">
        <f t="shared" si="148"/>
        <v>37.819499999999998</v>
      </c>
      <c r="R2387" s="7">
        <f t="shared" si="149"/>
        <v>16.25</v>
      </c>
      <c r="S2387" s="7">
        <f t="shared" si="150"/>
        <v>21.569499999999998</v>
      </c>
      <c r="T2387" s="9">
        <f t="shared" si="151"/>
        <v>0.57032747656632155</v>
      </c>
      <c r="U2387" s="10">
        <f>YEAR(SalesDataTable[[#This Row],[Order Date]])</f>
        <v>2026</v>
      </c>
      <c r="V2387" s="9" t="str">
        <f>"Q"&amp;ROUNDUP(MONTH(SalesDataTable[[#This Row],[Order Date]])/3,0)</f>
        <v>Q4</v>
      </c>
      <c r="W2387" s="6">
        <f>MONTH(SalesDataTable[[#This Row],[Order Date]])</f>
        <v>11</v>
      </c>
      <c r="X2387" s="9" t="str">
        <f>TEXT(SalesDataTable[[#This Row],[Order Date]],"mmm")</f>
        <v>Nov</v>
      </c>
    </row>
    <row r="2388" spans="1:24" ht="15.5">
      <c r="A2388" s="3">
        <v>3836</v>
      </c>
      <c r="B2388" s="4">
        <v>46343</v>
      </c>
      <c r="C2388" s="12">
        <f>YEAR(SalesDataTable[[#This Row],[Order Date]])</f>
        <v>2026</v>
      </c>
      <c r="D2388" s="15" t="str">
        <f>"Q"&amp;ROUNDUP(MONTH(SalesDataTable[[#This Row],[Order Date]])/3,0)</f>
        <v>Q4</v>
      </c>
      <c r="E2388" s="12">
        <f>MONTH(SalesDataTable[[#This Row],[Order Date]])</f>
        <v>11</v>
      </c>
      <c r="F2388" s="12" t="str">
        <f>TEXT(SalesDataTable[[#This Row],[Order Date]], "mmm")</f>
        <v>Nov</v>
      </c>
      <c r="G2388" s="5" t="s">
        <v>20</v>
      </c>
      <c r="H2388" s="5" t="s">
        <v>21</v>
      </c>
      <c r="I2388" s="5" t="s">
        <v>19</v>
      </c>
      <c r="J2388" s="5" t="s">
        <v>3</v>
      </c>
      <c r="K2388" s="5" t="s">
        <v>9</v>
      </c>
      <c r="L2388" s="5" t="s">
        <v>10</v>
      </c>
      <c r="M2388" s="6">
        <v>1</v>
      </c>
      <c r="N2388" s="7">
        <v>91.43</v>
      </c>
      <c r="O2388" s="8">
        <v>0.1</v>
      </c>
      <c r="P2388" s="7">
        <v>45.06</v>
      </c>
      <c r="Q2388" s="7">
        <f t="shared" si="148"/>
        <v>82.287000000000006</v>
      </c>
      <c r="R2388" s="7">
        <f t="shared" si="149"/>
        <v>45.06</v>
      </c>
      <c r="S2388" s="7">
        <f t="shared" si="150"/>
        <v>37.227000000000004</v>
      </c>
      <c r="T2388" s="9">
        <f t="shared" si="151"/>
        <v>0.45240438951474715</v>
      </c>
      <c r="U2388" s="10">
        <f>YEAR(SalesDataTable[[#This Row],[Order Date]])</f>
        <v>2026</v>
      </c>
      <c r="V2388" s="9" t="str">
        <f>"Q"&amp;ROUNDUP(MONTH(SalesDataTable[[#This Row],[Order Date]])/3,0)</f>
        <v>Q4</v>
      </c>
      <c r="W2388" s="6">
        <f>MONTH(SalesDataTable[[#This Row],[Order Date]])</f>
        <v>11</v>
      </c>
      <c r="X2388" s="9" t="str">
        <f>TEXT(SalesDataTable[[#This Row],[Order Date]],"mmm")</f>
        <v>Nov</v>
      </c>
    </row>
    <row r="2389" spans="1:24" ht="15.5">
      <c r="A2389" s="3">
        <v>4437</v>
      </c>
      <c r="B2389" s="4">
        <v>46343</v>
      </c>
      <c r="C2389" s="12">
        <f>YEAR(SalesDataTable[[#This Row],[Order Date]])</f>
        <v>2026</v>
      </c>
      <c r="D2389" s="15" t="str">
        <f>"Q"&amp;ROUNDUP(MONTH(SalesDataTable[[#This Row],[Order Date]])/3,0)</f>
        <v>Q4</v>
      </c>
      <c r="E2389" s="12">
        <f>MONTH(SalesDataTable[[#This Row],[Order Date]])</f>
        <v>11</v>
      </c>
      <c r="F2389" s="12" t="str">
        <f>TEXT(SalesDataTable[[#This Row],[Order Date]], "mmm")</f>
        <v>Nov</v>
      </c>
      <c r="G2389" s="5" t="s">
        <v>11</v>
      </c>
      <c r="H2389" s="5" t="s">
        <v>12</v>
      </c>
      <c r="I2389" s="5" t="s">
        <v>2</v>
      </c>
      <c r="J2389" s="5" t="s">
        <v>3</v>
      </c>
      <c r="K2389" s="5" t="s">
        <v>34</v>
      </c>
      <c r="L2389" s="5" t="s">
        <v>38</v>
      </c>
      <c r="M2389" s="6">
        <v>1</v>
      </c>
      <c r="N2389" s="7">
        <v>122.64</v>
      </c>
      <c r="O2389" s="8">
        <v>0</v>
      </c>
      <c r="P2389" s="7">
        <v>68.58</v>
      </c>
      <c r="Q2389" s="7">
        <f t="shared" si="148"/>
        <v>122.64</v>
      </c>
      <c r="R2389" s="7">
        <f t="shared" si="149"/>
        <v>68.58</v>
      </c>
      <c r="S2389" s="7">
        <f t="shared" si="150"/>
        <v>54.06</v>
      </c>
      <c r="T2389" s="9">
        <f t="shared" si="151"/>
        <v>0.44080234833659493</v>
      </c>
      <c r="U2389" s="10">
        <f>YEAR(SalesDataTable[[#This Row],[Order Date]])</f>
        <v>2026</v>
      </c>
      <c r="V2389" s="9" t="str">
        <f>"Q"&amp;ROUNDUP(MONTH(SalesDataTable[[#This Row],[Order Date]])/3,0)</f>
        <v>Q4</v>
      </c>
      <c r="W2389" s="6">
        <f>MONTH(SalesDataTable[[#This Row],[Order Date]])</f>
        <v>11</v>
      </c>
      <c r="X2389" s="9" t="str">
        <f>TEXT(SalesDataTable[[#This Row],[Order Date]],"mmm")</f>
        <v>Nov</v>
      </c>
    </row>
    <row r="2390" spans="1:24" ht="15.5">
      <c r="A2390" s="3">
        <v>4735</v>
      </c>
      <c r="B2390" s="4">
        <v>46343</v>
      </c>
      <c r="C2390" s="12">
        <f>YEAR(SalesDataTable[[#This Row],[Order Date]])</f>
        <v>2026</v>
      </c>
      <c r="D2390" s="15" t="str">
        <f>"Q"&amp;ROUNDUP(MONTH(SalesDataTable[[#This Row],[Order Date]])/3,0)</f>
        <v>Q4</v>
      </c>
      <c r="E2390" s="12">
        <f>MONTH(SalesDataTable[[#This Row],[Order Date]])</f>
        <v>11</v>
      </c>
      <c r="F2390" s="12" t="str">
        <f>TEXT(SalesDataTable[[#This Row],[Order Date]], "mmm")</f>
        <v>Nov</v>
      </c>
      <c r="G2390" s="5" t="s">
        <v>6</v>
      </c>
      <c r="H2390" s="5" t="s">
        <v>43</v>
      </c>
      <c r="I2390" s="5" t="s">
        <v>2</v>
      </c>
      <c r="J2390" s="5" t="s">
        <v>16</v>
      </c>
      <c r="K2390" s="5" t="s">
        <v>4</v>
      </c>
      <c r="L2390" s="5" t="s">
        <v>5</v>
      </c>
      <c r="M2390" s="6">
        <v>1</v>
      </c>
      <c r="N2390" s="7">
        <v>80.959999999999994</v>
      </c>
      <c r="O2390" s="8">
        <v>0.1</v>
      </c>
      <c r="P2390" s="7">
        <v>43.86</v>
      </c>
      <c r="Q2390" s="7">
        <f t="shared" si="148"/>
        <v>72.86399999999999</v>
      </c>
      <c r="R2390" s="7">
        <f t="shared" si="149"/>
        <v>43.86</v>
      </c>
      <c r="S2390" s="7">
        <f t="shared" si="150"/>
        <v>29.003999999999991</v>
      </c>
      <c r="T2390" s="9">
        <f t="shared" si="151"/>
        <v>0.39805665349143604</v>
      </c>
      <c r="U2390" s="10">
        <f>YEAR(SalesDataTable[[#This Row],[Order Date]])</f>
        <v>2026</v>
      </c>
      <c r="V2390" s="9" t="str">
        <f>"Q"&amp;ROUNDUP(MONTH(SalesDataTable[[#This Row],[Order Date]])/3,0)</f>
        <v>Q4</v>
      </c>
      <c r="W2390" s="6">
        <f>MONTH(SalesDataTable[[#This Row],[Order Date]])</f>
        <v>11</v>
      </c>
      <c r="X2390" s="9" t="str">
        <f>TEXT(SalesDataTable[[#This Row],[Order Date]],"mmm")</f>
        <v>Nov</v>
      </c>
    </row>
    <row r="2391" spans="1:24" ht="15.5">
      <c r="A2391" s="3">
        <v>554</v>
      </c>
      <c r="B2391" s="4">
        <v>46344</v>
      </c>
      <c r="C2391" s="12">
        <f>YEAR(SalesDataTable[[#This Row],[Order Date]])</f>
        <v>2026</v>
      </c>
      <c r="D2391" s="15" t="str">
        <f>"Q"&amp;ROUNDUP(MONTH(SalesDataTable[[#This Row],[Order Date]])/3,0)</f>
        <v>Q4</v>
      </c>
      <c r="E2391" s="12">
        <f>MONTH(SalesDataTable[[#This Row],[Order Date]])</f>
        <v>11</v>
      </c>
      <c r="F2391" s="12" t="str">
        <f>TEXT(SalesDataTable[[#This Row],[Order Date]], "mmm")</f>
        <v>Nov</v>
      </c>
      <c r="G2391" s="5" t="s">
        <v>11</v>
      </c>
      <c r="H2391" s="5" t="s">
        <v>25</v>
      </c>
      <c r="I2391" s="5" t="s">
        <v>28</v>
      </c>
      <c r="J2391" s="5" t="s">
        <v>16</v>
      </c>
      <c r="K2391" s="5" t="s">
        <v>34</v>
      </c>
      <c r="L2391" s="5" t="s">
        <v>42</v>
      </c>
      <c r="M2391" s="6">
        <v>1</v>
      </c>
      <c r="N2391" s="7">
        <v>36.380000000000003</v>
      </c>
      <c r="O2391" s="8">
        <v>0.05</v>
      </c>
      <c r="P2391" s="7">
        <v>14.06</v>
      </c>
      <c r="Q2391" s="7">
        <f t="shared" si="148"/>
        <v>34.561</v>
      </c>
      <c r="R2391" s="7">
        <f t="shared" si="149"/>
        <v>14.06</v>
      </c>
      <c r="S2391" s="7">
        <f t="shared" si="150"/>
        <v>20.500999999999998</v>
      </c>
      <c r="T2391" s="9">
        <f t="shared" si="151"/>
        <v>0.59318306761957118</v>
      </c>
      <c r="U2391" s="10">
        <f>YEAR(SalesDataTable[[#This Row],[Order Date]])</f>
        <v>2026</v>
      </c>
      <c r="V2391" s="9" t="str">
        <f>"Q"&amp;ROUNDUP(MONTH(SalesDataTable[[#This Row],[Order Date]])/3,0)</f>
        <v>Q4</v>
      </c>
      <c r="W2391" s="6">
        <f>MONTH(SalesDataTable[[#This Row],[Order Date]])</f>
        <v>11</v>
      </c>
      <c r="X2391" s="9" t="str">
        <f>TEXT(SalesDataTable[[#This Row],[Order Date]],"mmm")</f>
        <v>Nov</v>
      </c>
    </row>
    <row r="2392" spans="1:24" ht="15.5">
      <c r="A2392" s="3">
        <v>1205</v>
      </c>
      <c r="B2392" s="4">
        <v>46344</v>
      </c>
      <c r="C2392" s="12">
        <f>YEAR(SalesDataTable[[#This Row],[Order Date]])</f>
        <v>2026</v>
      </c>
      <c r="D2392" s="15" t="str">
        <f>"Q"&amp;ROUNDUP(MONTH(SalesDataTable[[#This Row],[Order Date]])/3,0)</f>
        <v>Q4</v>
      </c>
      <c r="E2392" s="12">
        <f>MONTH(SalesDataTable[[#This Row],[Order Date]])</f>
        <v>11</v>
      </c>
      <c r="F2392" s="12" t="str">
        <f>TEXT(SalesDataTable[[#This Row],[Order Date]], "mmm")</f>
        <v>Nov</v>
      </c>
      <c r="G2392" s="5" t="s">
        <v>20</v>
      </c>
      <c r="H2392" s="5" t="s">
        <v>47</v>
      </c>
      <c r="I2392" s="5" t="s">
        <v>2</v>
      </c>
      <c r="J2392" s="5" t="s">
        <v>3</v>
      </c>
      <c r="K2392" s="5" t="s">
        <v>4</v>
      </c>
      <c r="L2392" s="5" t="s">
        <v>30</v>
      </c>
      <c r="M2392" s="6">
        <v>2</v>
      </c>
      <c r="N2392" s="7">
        <v>100.72</v>
      </c>
      <c r="O2392" s="8">
        <v>0.1</v>
      </c>
      <c r="P2392" s="7">
        <v>51.68</v>
      </c>
      <c r="Q2392" s="7">
        <f t="shared" si="148"/>
        <v>181.29599999999999</v>
      </c>
      <c r="R2392" s="7">
        <f t="shared" si="149"/>
        <v>103.36</v>
      </c>
      <c r="S2392" s="7">
        <f t="shared" si="150"/>
        <v>77.935999999999993</v>
      </c>
      <c r="T2392" s="9">
        <f t="shared" si="151"/>
        <v>0.42988262289294854</v>
      </c>
      <c r="U2392" s="10">
        <f>YEAR(SalesDataTable[[#This Row],[Order Date]])</f>
        <v>2026</v>
      </c>
      <c r="V2392" s="9" t="str">
        <f>"Q"&amp;ROUNDUP(MONTH(SalesDataTable[[#This Row],[Order Date]])/3,0)</f>
        <v>Q4</v>
      </c>
      <c r="W2392" s="6">
        <f>MONTH(SalesDataTable[[#This Row],[Order Date]])</f>
        <v>11</v>
      </c>
      <c r="X2392" s="9" t="str">
        <f>TEXT(SalesDataTable[[#This Row],[Order Date]],"mmm")</f>
        <v>Nov</v>
      </c>
    </row>
    <row r="2393" spans="1:24" ht="15.5">
      <c r="A2393" s="3">
        <v>1979</v>
      </c>
      <c r="B2393" s="4">
        <v>46344</v>
      </c>
      <c r="C2393" s="12">
        <f>YEAR(SalesDataTable[[#This Row],[Order Date]])</f>
        <v>2026</v>
      </c>
      <c r="D2393" s="15" t="str">
        <f>"Q"&amp;ROUNDUP(MONTH(SalesDataTable[[#This Row],[Order Date]])/3,0)</f>
        <v>Q4</v>
      </c>
      <c r="E2393" s="12">
        <f>MONTH(SalesDataTable[[#This Row],[Order Date]])</f>
        <v>11</v>
      </c>
      <c r="F2393" s="12" t="str">
        <f>TEXT(SalesDataTable[[#This Row],[Order Date]], "mmm")</f>
        <v>Nov</v>
      </c>
      <c r="G2393" s="5" t="s">
        <v>6</v>
      </c>
      <c r="H2393" s="5" t="s">
        <v>41</v>
      </c>
      <c r="I2393" s="5" t="s">
        <v>19</v>
      </c>
      <c r="J2393" s="5" t="s">
        <v>3</v>
      </c>
      <c r="K2393" s="5" t="s">
        <v>23</v>
      </c>
      <c r="L2393" s="5" t="s">
        <v>51</v>
      </c>
      <c r="M2393" s="6">
        <v>3</v>
      </c>
      <c r="N2393" s="7">
        <v>120.29</v>
      </c>
      <c r="O2393" s="8">
        <v>0</v>
      </c>
      <c r="P2393" s="7">
        <v>62.04</v>
      </c>
      <c r="Q2393" s="7">
        <f t="shared" si="148"/>
        <v>360.87</v>
      </c>
      <c r="R2393" s="7">
        <f t="shared" si="149"/>
        <v>186.12</v>
      </c>
      <c r="S2393" s="7">
        <f t="shared" si="150"/>
        <v>174.75</v>
      </c>
      <c r="T2393" s="9">
        <f t="shared" si="151"/>
        <v>0.48424640452240419</v>
      </c>
      <c r="U2393" s="10">
        <f>YEAR(SalesDataTable[[#This Row],[Order Date]])</f>
        <v>2026</v>
      </c>
      <c r="V2393" s="9" t="str">
        <f>"Q"&amp;ROUNDUP(MONTH(SalesDataTable[[#This Row],[Order Date]])/3,0)</f>
        <v>Q4</v>
      </c>
      <c r="W2393" s="6">
        <f>MONTH(SalesDataTable[[#This Row],[Order Date]])</f>
        <v>11</v>
      </c>
      <c r="X2393" s="9" t="str">
        <f>TEXT(SalesDataTable[[#This Row],[Order Date]],"mmm")</f>
        <v>Nov</v>
      </c>
    </row>
    <row r="2394" spans="1:24" ht="15.5">
      <c r="A2394" s="3">
        <v>2151</v>
      </c>
      <c r="B2394" s="4">
        <v>46344</v>
      </c>
      <c r="C2394" s="12">
        <f>YEAR(SalesDataTable[[#This Row],[Order Date]])</f>
        <v>2026</v>
      </c>
      <c r="D2394" s="15" t="str">
        <f>"Q"&amp;ROUNDUP(MONTH(SalesDataTable[[#This Row],[Order Date]])/3,0)</f>
        <v>Q4</v>
      </c>
      <c r="E2394" s="12">
        <f>MONTH(SalesDataTable[[#This Row],[Order Date]])</f>
        <v>11</v>
      </c>
      <c r="F2394" s="12" t="str">
        <f>TEXT(SalesDataTable[[#This Row],[Order Date]], "mmm")</f>
        <v>Nov</v>
      </c>
      <c r="G2394" s="5" t="s">
        <v>6</v>
      </c>
      <c r="H2394" s="5" t="s">
        <v>7</v>
      </c>
      <c r="I2394" s="5" t="s">
        <v>2</v>
      </c>
      <c r="J2394" s="5" t="s">
        <v>13</v>
      </c>
      <c r="K2394" s="5" t="s">
        <v>23</v>
      </c>
      <c r="L2394" s="5" t="s">
        <v>51</v>
      </c>
      <c r="M2394" s="6">
        <v>2</v>
      </c>
      <c r="N2394" s="7">
        <v>124.18</v>
      </c>
      <c r="O2394" s="8">
        <v>0.15</v>
      </c>
      <c r="P2394" s="7">
        <v>60.72</v>
      </c>
      <c r="Q2394" s="7">
        <f t="shared" si="148"/>
        <v>211.10599999999999</v>
      </c>
      <c r="R2394" s="7">
        <f t="shared" si="149"/>
        <v>121.44</v>
      </c>
      <c r="S2394" s="7">
        <f t="shared" si="150"/>
        <v>89.665999999999997</v>
      </c>
      <c r="T2394" s="9">
        <f t="shared" si="151"/>
        <v>0.42474396748552862</v>
      </c>
      <c r="U2394" s="10">
        <f>YEAR(SalesDataTable[[#This Row],[Order Date]])</f>
        <v>2026</v>
      </c>
      <c r="V2394" s="9" t="str">
        <f>"Q"&amp;ROUNDUP(MONTH(SalesDataTable[[#This Row],[Order Date]])/3,0)</f>
        <v>Q4</v>
      </c>
      <c r="W2394" s="6">
        <f>MONTH(SalesDataTable[[#This Row],[Order Date]])</f>
        <v>11</v>
      </c>
      <c r="X2394" s="9" t="str">
        <f>TEXT(SalesDataTable[[#This Row],[Order Date]],"mmm")</f>
        <v>Nov</v>
      </c>
    </row>
    <row r="2395" spans="1:24" ht="15.5">
      <c r="A2395" s="3">
        <v>2730</v>
      </c>
      <c r="B2395" s="4">
        <v>46344</v>
      </c>
      <c r="C2395" s="12">
        <f>YEAR(SalesDataTable[[#This Row],[Order Date]])</f>
        <v>2026</v>
      </c>
      <c r="D2395" s="15" t="str">
        <f>"Q"&amp;ROUNDUP(MONTH(SalesDataTable[[#This Row],[Order Date]])/3,0)</f>
        <v>Q4</v>
      </c>
      <c r="E2395" s="12">
        <f>MONTH(SalesDataTable[[#This Row],[Order Date]])</f>
        <v>11</v>
      </c>
      <c r="F2395" s="12" t="str">
        <f>TEXT(SalesDataTable[[#This Row],[Order Date]], "mmm")</f>
        <v>Nov</v>
      </c>
      <c r="G2395" s="5" t="s">
        <v>0</v>
      </c>
      <c r="H2395" s="5" t="s">
        <v>1</v>
      </c>
      <c r="I2395" s="5" t="s">
        <v>2</v>
      </c>
      <c r="J2395" s="5" t="s">
        <v>3</v>
      </c>
      <c r="K2395" s="5" t="s">
        <v>9</v>
      </c>
      <c r="L2395" s="5" t="s">
        <v>37</v>
      </c>
      <c r="M2395" s="6">
        <v>3</v>
      </c>
      <c r="N2395" s="7">
        <v>154.07</v>
      </c>
      <c r="O2395" s="8">
        <v>0.05</v>
      </c>
      <c r="P2395" s="7">
        <v>77.73</v>
      </c>
      <c r="Q2395" s="7">
        <f t="shared" si="148"/>
        <v>439.09949999999998</v>
      </c>
      <c r="R2395" s="7">
        <f t="shared" si="149"/>
        <v>233.19</v>
      </c>
      <c r="S2395" s="7">
        <f t="shared" si="150"/>
        <v>205.90949999999998</v>
      </c>
      <c r="T2395" s="9">
        <f t="shared" si="151"/>
        <v>0.46893585622393102</v>
      </c>
      <c r="U2395" s="10">
        <f>YEAR(SalesDataTable[[#This Row],[Order Date]])</f>
        <v>2026</v>
      </c>
      <c r="V2395" s="9" t="str">
        <f>"Q"&amp;ROUNDUP(MONTH(SalesDataTable[[#This Row],[Order Date]])/3,0)</f>
        <v>Q4</v>
      </c>
      <c r="W2395" s="6">
        <f>MONTH(SalesDataTable[[#This Row],[Order Date]])</f>
        <v>11</v>
      </c>
      <c r="X2395" s="9" t="str">
        <f>TEXT(SalesDataTable[[#This Row],[Order Date]],"mmm")</f>
        <v>Nov</v>
      </c>
    </row>
    <row r="2396" spans="1:24" ht="15.5">
      <c r="A2396" s="3">
        <v>2779</v>
      </c>
      <c r="B2396" s="4">
        <v>46344</v>
      </c>
      <c r="C2396" s="12">
        <f>YEAR(SalesDataTable[[#This Row],[Order Date]])</f>
        <v>2026</v>
      </c>
      <c r="D2396" s="15" t="str">
        <f>"Q"&amp;ROUNDUP(MONTH(SalesDataTable[[#This Row],[Order Date]])/3,0)</f>
        <v>Q4</v>
      </c>
      <c r="E2396" s="12">
        <f>MONTH(SalesDataTable[[#This Row],[Order Date]])</f>
        <v>11</v>
      </c>
      <c r="F2396" s="12" t="str">
        <f>TEXT(SalesDataTable[[#This Row],[Order Date]], "mmm")</f>
        <v>Nov</v>
      </c>
      <c r="G2396" s="5" t="s">
        <v>0</v>
      </c>
      <c r="H2396" s="5" t="s">
        <v>50</v>
      </c>
      <c r="I2396" s="5" t="s">
        <v>8</v>
      </c>
      <c r="J2396" s="5" t="s">
        <v>16</v>
      </c>
      <c r="K2396" s="5" t="s">
        <v>34</v>
      </c>
      <c r="L2396" s="5" t="s">
        <v>38</v>
      </c>
      <c r="M2396" s="6">
        <v>4</v>
      </c>
      <c r="N2396" s="7">
        <v>123.4</v>
      </c>
      <c r="O2396" s="8">
        <v>0.05</v>
      </c>
      <c r="P2396" s="7">
        <v>70.930000000000007</v>
      </c>
      <c r="Q2396" s="7">
        <f t="shared" si="148"/>
        <v>468.92</v>
      </c>
      <c r="R2396" s="7">
        <f t="shared" si="149"/>
        <v>283.72000000000003</v>
      </c>
      <c r="S2396" s="7">
        <f t="shared" si="150"/>
        <v>185.2</v>
      </c>
      <c r="T2396" s="9">
        <f t="shared" si="151"/>
        <v>0.3949500980977565</v>
      </c>
      <c r="U2396" s="10">
        <f>YEAR(SalesDataTable[[#This Row],[Order Date]])</f>
        <v>2026</v>
      </c>
      <c r="V2396" s="9" t="str">
        <f>"Q"&amp;ROUNDUP(MONTH(SalesDataTable[[#This Row],[Order Date]])/3,0)</f>
        <v>Q4</v>
      </c>
      <c r="W2396" s="6">
        <f>MONTH(SalesDataTable[[#This Row],[Order Date]])</f>
        <v>11</v>
      </c>
      <c r="X2396" s="9" t="str">
        <f>TEXT(SalesDataTable[[#This Row],[Order Date]],"mmm")</f>
        <v>Nov</v>
      </c>
    </row>
    <row r="2397" spans="1:24" ht="15.5">
      <c r="A2397" s="3">
        <v>2853</v>
      </c>
      <c r="B2397" s="4">
        <v>46344</v>
      </c>
      <c r="C2397" s="12">
        <f>YEAR(SalesDataTable[[#This Row],[Order Date]])</f>
        <v>2026</v>
      </c>
      <c r="D2397" s="15" t="str">
        <f>"Q"&amp;ROUNDUP(MONTH(SalesDataTable[[#This Row],[Order Date]])/3,0)</f>
        <v>Q4</v>
      </c>
      <c r="E2397" s="12">
        <f>MONTH(SalesDataTable[[#This Row],[Order Date]])</f>
        <v>11</v>
      </c>
      <c r="F2397" s="12" t="str">
        <f>TEXT(SalesDataTable[[#This Row],[Order Date]], "mmm")</f>
        <v>Nov</v>
      </c>
      <c r="G2397" s="5" t="s">
        <v>11</v>
      </c>
      <c r="H2397" s="5" t="s">
        <v>18</v>
      </c>
      <c r="I2397" s="5" t="s">
        <v>2</v>
      </c>
      <c r="J2397" s="5" t="s">
        <v>13</v>
      </c>
      <c r="K2397" s="5" t="s">
        <v>4</v>
      </c>
      <c r="L2397" s="5" t="s">
        <v>30</v>
      </c>
      <c r="M2397" s="6">
        <v>1</v>
      </c>
      <c r="N2397" s="7">
        <v>104.64</v>
      </c>
      <c r="O2397" s="8">
        <v>0</v>
      </c>
      <c r="P2397" s="7">
        <v>50.79</v>
      </c>
      <c r="Q2397" s="7">
        <f t="shared" si="148"/>
        <v>104.64</v>
      </c>
      <c r="R2397" s="7">
        <f t="shared" si="149"/>
        <v>50.79</v>
      </c>
      <c r="S2397" s="7">
        <f t="shared" si="150"/>
        <v>53.85</v>
      </c>
      <c r="T2397" s="9">
        <f t="shared" si="151"/>
        <v>0.51462155963302758</v>
      </c>
      <c r="U2397" s="10">
        <f>YEAR(SalesDataTable[[#This Row],[Order Date]])</f>
        <v>2026</v>
      </c>
      <c r="V2397" s="9" t="str">
        <f>"Q"&amp;ROUNDUP(MONTH(SalesDataTable[[#This Row],[Order Date]])/3,0)</f>
        <v>Q4</v>
      </c>
      <c r="W2397" s="6">
        <f>MONTH(SalesDataTable[[#This Row],[Order Date]])</f>
        <v>11</v>
      </c>
      <c r="X2397" s="9" t="str">
        <f>TEXT(SalesDataTable[[#This Row],[Order Date]],"mmm")</f>
        <v>Nov</v>
      </c>
    </row>
    <row r="2398" spans="1:24" ht="15.5">
      <c r="A2398" s="3">
        <v>3825</v>
      </c>
      <c r="B2398" s="4">
        <v>46344</v>
      </c>
      <c r="C2398" s="12">
        <f>YEAR(SalesDataTable[[#This Row],[Order Date]])</f>
        <v>2026</v>
      </c>
      <c r="D2398" s="15" t="str">
        <f>"Q"&amp;ROUNDUP(MONTH(SalesDataTable[[#This Row],[Order Date]])/3,0)</f>
        <v>Q4</v>
      </c>
      <c r="E2398" s="12">
        <f>MONTH(SalesDataTable[[#This Row],[Order Date]])</f>
        <v>11</v>
      </c>
      <c r="F2398" s="12" t="str">
        <f>TEXT(SalesDataTable[[#This Row],[Order Date]], "mmm")</f>
        <v>Nov</v>
      </c>
      <c r="G2398" s="5" t="s">
        <v>20</v>
      </c>
      <c r="H2398" s="5" t="s">
        <v>33</v>
      </c>
      <c r="I2398" s="5" t="s">
        <v>2</v>
      </c>
      <c r="J2398" s="5" t="s">
        <v>13</v>
      </c>
      <c r="K2398" s="5" t="s">
        <v>14</v>
      </c>
      <c r="L2398" s="5" t="s">
        <v>32</v>
      </c>
      <c r="M2398" s="6">
        <v>2</v>
      </c>
      <c r="N2398" s="7">
        <v>46.44</v>
      </c>
      <c r="O2398" s="8">
        <v>0.1</v>
      </c>
      <c r="P2398" s="7">
        <v>18.190000000000001</v>
      </c>
      <c r="Q2398" s="7">
        <f t="shared" si="148"/>
        <v>83.591999999999999</v>
      </c>
      <c r="R2398" s="7">
        <f t="shared" si="149"/>
        <v>36.380000000000003</v>
      </c>
      <c r="S2398" s="7">
        <f t="shared" si="150"/>
        <v>47.211999999999996</v>
      </c>
      <c r="T2398" s="9">
        <f t="shared" si="151"/>
        <v>0.56479088908029473</v>
      </c>
      <c r="U2398" s="10">
        <f>YEAR(SalesDataTable[[#This Row],[Order Date]])</f>
        <v>2026</v>
      </c>
      <c r="V2398" s="9" t="str">
        <f>"Q"&amp;ROUNDUP(MONTH(SalesDataTable[[#This Row],[Order Date]])/3,0)</f>
        <v>Q4</v>
      </c>
      <c r="W2398" s="6">
        <f>MONTH(SalesDataTable[[#This Row],[Order Date]])</f>
        <v>11</v>
      </c>
      <c r="X2398" s="9" t="str">
        <f>TEXT(SalesDataTable[[#This Row],[Order Date]],"mmm")</f>
        <v>Nov</v>
      </c>
    </row>
    <row r="2399" spans="1:24" ht="15.5">
      <c r="A2399" s="3">
        <v>4808</v>
      </c>
      <c r="B2399" s="4">
        <v>46344</v>
      </c>
      <c r="C2399" s="12">
        <f>YEAR(SalesDataTable[[#This Row],[Order Date]])</f>
        <v>2026</v>
      </c>
      <c r="D2399" s="15" t="str">
        <f>"Q"&amp;ROUNDUP(MONTH(SalesDataTable[[#This Row],[Order Date]])/3,0)</f>
        <v>Q4</v>
      </c>
      <c r="E2399" s="12">
        <f>MONTH(SalesDataTable[[#This Row],[Order Date]])</f>
        <v>11</v>
      </c>
      <c r="F2399" s="12" t="str">
        <f>TEXT(SalesDataTable[[#This Row],[Order Date]], "mmm")</f>
        <v>Nov</v>
      </c>
      <c r="G2399" s="5" t="s">
        <v>11</v>
      </c>
      <c r="H2399" s="5" t="s">
        <v>52</v>
      </c>
      <c r="I2399" s="5" t="s">
        <v>2</v>
      </c>
      <c r="J2399" s="5" t="s">
        <v>13</v>
      </c>
      <c r="K2399" s="5" t="s">
        <v>23</v>
      </c>
      <c r="L2399" s="5" t="s">
        <v>40</v>
      </c>
      <c r="M2399" s="6">
        <v>2</v>
      </c>
      <c r="N2399" s="7">
        <v>81.67</v>
      </c>
      <c r="O2399" s="8">
        <v>0.05</v>
      </c>
      <c r="P2399" s="7">
        <v>40.43</v>
      </c>
      <c r="Q2399" s="7">
        <f t="shared" si="148"/>
        <v>155.173</v>
      </c>
      <c r="R2399" s="7">
        <f t="shared" si="149"/>
        <v>80.86</v>
      </c>
      <c r="S2399" s="7">
        <f t="shared" si="150"/>
        <v>74.313000000000002</v>
      </c>
      <c r="T2399" s="9">
        <f t="shared" si="151"/>
        <v>0.4789041908063903</v>
      </c>
      <c r="U2399" s="10">
        <f>YEAR(SalesDataTable[[#This Row],[Order Date]])</f>
        <v>2026</v>
      </c>
      <c r="V2399" s="9" t="str">
        <f>"Q"&amp;ROUNDUP(MONTH(SalesDataTable[[#This Row],[Order Date]])/3,0)</f>
        <v>Q4</v>
      </c>
      <c r="W2399" s="6">
        <f>MONTH(SalesDataTable[[#This Row],[Order Date]])</f>
        <v>11</v>
      </c>
      <c r="X2399" s="9" t="str">
        <f>TEXT(SalesDataTable[[#This Row],[Order Date]],"mmm")</f>
        <v>Nov</v>
      </c>
    </row>
    <row r="2400" spans="1:24" ht="15.5">
      <c r="A2400" s="3">
        <v>5131</v>
      </c>
      <c r="B2400" s="4">
        <v>46344</v>
      </c>
      <c r="C2400" s="12">
        <f>YEAR(SalesDataTable[[#This Row],[Order Date]])</f>
        <v>2026</v>
      </c>
      <c r="D2400" s="15" t="str">
        <f>"Q"&amp;ROUNDUP(MONTH(SalesDataTable[[#This Row],[Order Date]])/3,0)</f>
        <v>Q4</v>
      </c>
      <c r="E2400" s="12">
        <f>MONTH(SalesDataTable[[#This Row],[Order Date]])</f>
        <v>11</v>
      </c>
      <c r="F2400" s="12" t="str">
        <f>TEXT(SalesDataTable[[#This Row],[Order Date]], "mmm")</f>
        <v>Nov</v>
      </c>
      <c r="G2400" s="5" t="s">
        <v>20</v>
      </c>
      <c r="H2400" s="5" t="s">
        <v>33</v>
      </c>
      <c r="I2400" s="5" t="s">
        <v>19</v>
      </c>
      <c r="J2400" s="5" t="s">
        <v>13</v>
      </c>
      <c r="K2400" s="5" t="s">
        <v>9</v>
      </c>
      <c r="L2400" s="5" t="s">
        <v>46</v>
      </c>
      <c r="M2400" s="6">
        <v>3</v>
      </c>
      <c r="N2400" s="7">
        <v>70.599999999999994</v>
      </c>
      <c r="O2400" s="8">
        <v>0.05</v>
      </c>
      <c r="P2400" s="7">
        <v>32.68</v>
      </c>
      <c r="Q2400" s="7">
        <f t="shared" si="148"/>
        <v>201.20999999999998</v>
      </c>
      <c r="R2400" s="7">
        <f t="shared" si="149"/>
        <v>98.039999999999992</v>
      </c>
      <c r="S2400" s="7">
        <f t="shared" si="150"/>
        <v>103.16999999999999</v>
      </c>
      <c r="T2400" s="9">
        <f t="shared" si="151"/>
        <v>0.5127478753541076</v>
      </c>
      <c r="U2400" s="10">
        <f>YEAR(SalesDataTable[[#This Row],[Order Date]])</f>
        <v>2026</v>
      </c>
      <c r="V2400" s="9" t="str">
        <f>"Q"&amp;ROUNDUP(MONTH(SalesDataTable[[#This Row],[Order Date]])/3,0)</f>
        <v>Q4</v>
      </c>
      <c r="W2400" s="6">
        <f>MONTH(SalesDataTable[[#This Row],[Order Date]])</f>
        <v>11</v>
      </c>
      <c r="X2400" s="9" t="str">
        <f>TEXT(SalesDataTable[[#This Row],[Order Date]],"mmm")</f>
        <v>Nov</v>
      </c>
    </row>
    <row r="2401" spans="1:24" ht="15.5">
      <c r="A2401" s="3">
        <v>1502</v>
      </c>
      <c r="B2401" s="4">
        <v>46345</v>
      </c>
      <c r="C2401" s="12">
        <f>YEAR(SalesDataTable[[#This Row],[Order Date]])</f>
        <v>2026</v>
      </c>
      <c r="D2401" s="15" t="str">
        <f>"Q"&amp;ROUNDUP(MONTH(SalesDataTable[[#This Row],[Order Date]])/3,0)</f>
        <v>Q4</v>
      </c>
      <c r="E2401" s="12">
        <f>MONTH(SalesDataTable[[#This Row],[Order Date]])</f>
        <v>11</v>
      </c>
      <c r="F2401" s="12" t="str">
        <f>TEXT(SalesDataTable[[#This Row],[Order Date]], "mmm")</f>
        <v>Nov</v>
      </c>
      <c r="G2401" s="5" t="s">
        <v>20</v>
      </c>
      <c r="H2401" s="5" t="s">
        <v>31</v>
      </c>
      <c r="I2401" s="5" t="s">
        <v>28</v>
      </c>
      <c r="J2401" s="5" t="s">
        <v>13</v>
      </c>
      <c r="K2401" s="5" t="s">
        <v>34</v>
      </c>
      <c r="L2401" s="5" t="s">
        <v>42</v>
      </c>
      <c r="M2401" s="6">
        <v>1</v>
      </c>
      <c r="N2401" s="7">
        <v>35.770000000000003</v>
      </c>
      <c r="O2401" s="8">
        <v>0.15</v>
      </c>
      <c r="P2401" s="7">
        <v>13.69</v>
      </c>
      <c r="Q2401" s="7">
        <f t="shared" si="148"/>
        <v>30.404500000000002</v>
      </c>
      <c r="R2401" s="7">
        <f t="shared" si="149"/>
        <v>13.69</v>
      </c>
      <c r="S2401" s="7">
        <f t="shared" si="150"/>
        <v>16.714500000000001</v>
      </c>
      <c r="T2401" s="9">
        <f t="shared" si="151"/>
        <v>0.54973770330049831</v>
      </c>
      <c r="U2401" s="10">
        <f>YEAR(SalesDataTable[[#This Row],[Order Date]])</f>
        <v>2026</v>
      </c>
      <c r="V2401" s="9" t="str">
        <f>"Q"&amp;ROUNDUP(MONTH(SalesDataTable[[#This Row],[Order Date]])/3,0)</f>
        <v>Q4</v>
      </c>
      <c r="W2401" s="6">
        <f>MONTH(SalesDataTable[[#This Row],[Order Date]])</f>
        <v>11</v>
      </c>
      <c r="X2401" s="9" t="str">
        <f>TEXT(SalesDataTable[[#This Row],[Order Date]],"mmm")</f>
        <v>Nov</v>
      </c>
    </row>
    <row r="2402" spans="1:24" ht="15.5">
      <c r="A2402" s="3">
        <v>2470</v>
      </c>
      <c r="B2402" s="4">
        <v>46345</v>
      </c>
      <c r="C2402" s="12">
        <f>YEAR(SalesDataTable[[#This Row],[Order Date]])</f>
        <v>2026</v>
      </c>
      <c r="D2402" s="15" t="str">
        <f>"Q"&amp;ROUNDUP(MONTH(SalesDataTable[[#This Row],[Order Date]])/3,0)</f>
        <v>Q4</v>
      </c>
      <c r="E2402" s="12">
        <f>MONTH(SalesDataTable[[#This Row],[Order Date]])</f>
        <v>11</v>
      </c>
      <c r="F2402" s="12" t="str">
        <f>TEXT(SalesDataTable[[#This Row],[Order Date]], "mmm")</f>
        <v>Nov</v>
      </c>
      <c r="G2402" s="5" t="s">
        <v>6</v>
      </c>
      <c r="H2402" s="5" t="s">
        <v>27</v>
      </c>
      <c r="I2402" s="5" t="s">
        <v>19</v>
      </c>
      <c r="J2402" s="5" t="s">
        <v>16</v>
      </c>
      <c r="K2402" s="5" t="s">
        <v>9</v>
      </c>
      <c r="L2402" s="5" t="s">
        <v>10</v>
      </c>
      <c r="M2402" s="6">
        <v>1</v>
      </c>
      <c r="N2402" s="7">
        <v>92.13</v>
      </c>
      <c r="O2402" s="8">
        <v>0.15</v>
      </c>
      <c r="P2402" s="7">
        <v>45.85</v>
      </c>
      <c r="Q2402" s="7">
        <f t="shared" si="148"/>
        <v>78.31049999999999</v>
      </c>
      <c r="R2402" s="7">
        <f t="shared" si="149"/>
        <v>45.85</v>
      </c>
      <c r="S2402" s="7">
        <f t="shared" si="150"/>
        <v>32.460499999999989</v>
      </c>
      <c r="T2402" s="9">
        <f t="shared" si="151"/>
        <v>0.41451018701195874</v>
      </c>
      <c r="U2402" s="10">
        <f>YEAR(SalesDataTable[[#This Row],[Order Date]])</f>
        <v>2026</v>
      </c>
      <c r="V2402" s="9" t="str">
        <f>"Q"&amp;ROUNDUP(MONTH(SalesDataTable[[#This Row],[Order Date]])/3,0)</f>
        <v>Q4</v>
      </c>
      <c r="W2402" s="6">
        <f>MONTH(SalesDataTable[[#This Row],[Order Date]])</f>
        <v>11</v>
      </c>
      <c r="X2402" s="9" t="str">
        <f>TEXT(SalesDataTable[[#This Row],[Order Date]],"mmm")</f>
        <v>Nov</v>
      </c>
    </row>
    <row r="2403" spans="1:24" ht="15.5">
      <c r="A2403" s="3">
        <v>3452</v>
      </c>
      <c r="B2403" s="4">
        <v>46345</v>
      </c>
      <c r="C2403" s="12">
        <f>YEAR(SalesDataTable[[#This Row],[Order Date]])</f>
        <v>2026</v>
      </c>
      <c r="D2403" s="15" t="str">
        <f>"Q"&amp;ROUNDUP(MONTH(SalesDataTable[[#This Row],[Order Date]])/3,0)</f>
        <v>Q4</v>
      </c>
      <c r="E2403" s="12">
        <f>MONTH(SalesDataTable[[#This Row],[Order Date]])</f>
        <v>11</v>
      </c>
      <c r="F2403" s="12" t="str">
        <f>TEXT(SalesDataTable[[#This Row],[Order Date]], "mmm")</f>
        <v>Nov</v>
      </c>
      <c r="G2403" s="5" t="s">
        <v>6</v>
      </c>
      <c r="H2403" s="5" t="s">
        <v>43</v>
      </c>
      <c r="I2403" s="5" t="s">
        <v>2</v>
      </c>
      <c r="J2403" s="5" t="s">
        <v>3</v>
      </c>
      <c r="K2403" s="5" t="s">
        <v>9</v>
      </c>
      <c r="L2403" s="5" t="s">
        <v>37</v>
      </c>
      <c r="M2403" s="6">
        <v>5</v>
      </c>
      <c r="N2403" s="7">
        <v>151.09</v>
      </c>
      <c r="O2403" s="8">
        <v>0.05</v>
      </c>
      <c r="P2403" s="7">
        <v>79.33</v>
      </c>
      <c r="Q2403" s="7">
        <f t="shared" si="148"/>
        <v>717.67750000000001</v>
      </c>
      <c r="R2403" s="7">
        <f t="shared" si="149"/>
        <v>396.65</v>
      </c>
      <c r="S2403" s="7">
        <f t="shared" si="150"/>
        <v>321.02750000000003</v>
      </c>
      <c r="T2403" s="9">
        <f t="shared" si="151"/>
        <v>0.44731442744129507</v>
      </c>
      <c r="U2403" s="10">
        <f>YEAR(SalesDataTable[[#This Row],[Order Date]])</f>
        <v>2026</v>
      </c>
      <c r="V2403" s="9" t="str">
        <f>"Q"&amp;ROUNDUP(MONTH(SalesDataTable[[#This Row],[Order Date]])/3,0)</f>
        <v>Q4</v>
      </c>
      <c r="W2403" s="6">
        <f>MONTH(SalesDataTable[[#This Row],[Order Date]])</f>
        <v>11</v>
      </c>
      <c r="X2403" s="9" t="str">
        <f>TEXT(SalesDataTable[[#This Row],[Order Date]],"mmm")</f>
        <v>Nov</v>
      </c>
    </row>
    <row r="2404" spans="1:24" ht="15.5">
      <c r="A2404" s="3">
        <v>4207</v>
      </c>
      <c r="B2404" s="4">
        <v>46345</v>
      </c>
      <c r="C2404" s="12">
        <f>YEAR(SalesDataTable[[#This Row],[Order Date]])</f>
        <v>2026</v>
      </c>
      <c r="D2404" s="15" t="str">
        <f>"Q"&amp;ROUNDUP(MONTH(SalesDataTable[[#This Row],[Order Date]])/3,0)</f>
        <v>Q4</v>
      </c>
      <c r="E2404" s="12">
        <f>MONTH(SalesDataTable[[#This Row],[Order Date]])</f>
        <v>11</v>
      </c>
      <c r="F2404" s="12" t="str">
        <f>TEXT(SalesDataTable[[#This Row],[Order Date]], "mmm")</f>
        <v>Nov</v>
      </c>
      <c r="G2404" s="5" t="s">
        <v>6</v>
      </c>
      <c r="H2404" s="5" t="s">
        <v>43</v>
      </c>
      <c r="I2404" s="5" t="s">
        <v>2</v>
      </c>
      <c r="J2404" s="5" t="s">
        <v>13</v>
      </c>
      <c r="K2404" s="5" t="s">
        <v>4</v>
      </c>
      <c r="L2404" s="5" t="s">
        <v>30</v>
      </c>
      <c r="M2404" s="6">
        <v>2</v>
      </c>
      <c r="N2404" s="7">
        <v>103.99</v>
      </c>
      <c r="O2404" s="8">
        <v>0</v>
      </c>
      <c r="P2404" s="7">
        <v>50.36</v>
      </c>
      <c r="Q2404" s="7">
        <f t="shared" si="148"/>
        <v>207.98</v>
      </c>
      <c r="R2404" s="7">
        <f t="shared" si="149"/>
        <v>100.72</v>
      </c>
      <c r="S2404" s="7">
        <f t="shared" si="150"/>
        <v>107.25999999999999</v>
      </c>
      <c r="T2404" s="9">
        <f t="shared" si="151"/>
        <v>0.51572266564092695</v>
      </c>
      <c r="U2404" s="10">
        <f>YEAR(SalesDataTable[[#This Row],[Order Date]])</f>
        <v>2026</v>
      </c>
      <c r="V2404" s="9" t="str">
        <f>"Q"&amp;ROUNDUP(MONTH(SalesDataTable[[#This Row],[Order Date]])/3,0)</f>
        <v>Q4</v>
      </c>
      <c r="W2404" s="6">
        <f>MONTH(SalesDataTable[[#This Row],[Order Date]])</f>
        <v>11</v>
      </c>
      <c r="X2404" s="9" t="str">
        <f>TEXT(SalesDataTable[[#This Row],[Order Date]],"mmm")</f>
        <v>Nov</v>
      </c>
    </row>
    <row r="2405" spans="1:24" ht="15.5">
      <c r="A2405" s="3">
        <v>695</v>
      </c>
      <c r="B2405" s="4">
        <v>46346</v>
      </c>
      <c r="C2405" s="12">
        <f>YEAR(SalesDataTable[[#This Row],[Order Date]])</f>
        <v>2026</v>
      </c>
      <c r="D2405" s="15" t="str">
        <f>"Q"&amp;ROUNDUP(MONTH(SalesDataTable[[#This Row],[Order Date]])/3,0)</f>
        <v>Q4</v>
      </c>
      <c r="E2405" s="12">
        <f>MONTH(SalesDataTable[[#This Row],[Order Date]])</f>
        <v>11</v>
      </c>
      <c r="F2405" s="12" t="str">
        <f>TEXT(SalesDataTable[[#This Row],[Order Date]], "mmm")</f>
        <v>Nov</v>
      </c>
      <c r="G2405" s="5" t="s">
        <v>11</v>
      </c>
      <c r="H2405" s="5" t="s">
        <v>18</v>
      </c>
      <c r="I2405" s="5" t="s">
        <v>2</v>
      </c>
      <c r="J2405" s="5" t="s">
        <v>3</v>
      </c>
      <c r="K2405" s="5" t="s">
        <v>14</v>
      </c>
      <c r="L2405" s="5" t="s">
        <v>15</v>
      </c>
      <c r="M2405" s="6">
        <v>1</v>
      </c>
      <c r="N2405" s="7">
        <v>36.909999999999997</v>
      </c>
      <c r="O2405" s="8">
        <v>0.1</v>
      </c>
      <c r="P2405" s="7">
        <v>13.43</v>
      </c>
      <c r="Q2405" s="7">
        <f t="shared" si="148"/>
        <v>33.219000000000001</v>
      </c>
      <c r="R2405" s="7">
        <f t="shared" si="149"/>
        <v>13.43</v>
      </c>
      <c r="S2405" s="7">
        <f t="shared" si="150"/>
        <v>19.789000000000001</v>
      </c>
      <c r="T2405" s="9">
        <f t="shared" si="151"/>
        <v>0.59571329660736327</v>
      </c>
      <c r="U2405" s="10">
        <f>YEAR(SalesDataTable[[#This Row],[Order Date]])</f>
        <v>2026</v>
      </c>
      <c r="V2405" s="9" t="str">
        <f>"Q"&amp;ROUNDUP(MONTH(SalesDataTable[[#This Row],[Order Date]])/3,0)</f>
        <v>Q4</v>
      </c>
      <c r="W2405" s="6">
        <f>MONTH(SalesDataTable[[#This Row],[Order Date]])</f>
        <v>11</v>
      </c>
      <c r="X2405" s="9" t="str">
        <f>TEXT(SalesDataTable[[#This Row],[Order Date]],"mmm")</f>
        <v>Nov</v>
      </c>
    </row>
    <row r="2406" spans="1:24" ht="15.5">
      <c r="A2406" s="3">
        <v>1127</v>
      </c>
      <c r="B2406" s="4">
        <v>46346</v>
      </c>
      <c r="C2406" s="12">
        <f>YEAR(SalesDataTable[[#This Row],[Order Date]])</f>
        <v>2026</v>
      </c>
      <c r="D2406" s="15" t="str">
        <f>"Q"&amp;ROUNDUP(MONTH(SalesDataTable[[#This Row],[Order Date]])/3,0)</f>
        <v>Q4</v>
      </c>
      <c r="E2406" s="12">
        <f>MONTH(SalesDataTable[[#This Row],[Order Date]])</f>
        <v>11</v>
      </c>
      <c r="F2406" s="12" t="str">
        <f>TEXT(SalesDataTable[[#This Row],[Order Date]], "mmm")</f>
        <v>Nov</v>
      </c>
      <c r="G2406" s="5" t="s">
        <v>0</v>
      </c>
      <c r="H2406" s="5" t="s">
        <v>1</v>
      </c>
      <c r="I2406" s="5" t="s">
        <v>28</v>
      </c>
      <c r="J2406" s="5" t="s">
        <v>13</v>
      </c>
      <c r="K2406" s="5" t="s">
        <v>4</v>
      </c>
      <c r="L2406" s="5" t="s">
        <v>5</v>
      </c>
      <c r="M2406" s="6">
        <v>2</v>
      </c>
      <c r="N2406" s="7">
        <v>81.02</v>
      </c>
      <c r="O2406" s="8">
        <v>0</v>
      </c>
      <c r="P2406" s="7">
        <v>43.22</v>
      </c>
      <c r="Q2406" s="7">
        <f t="shared" si="148"/>
        <v>162.04</v>
      </c>
      <c r="R2406" s="7">
        <f t="shared" si="149"/>
        <v>86.44</v>
      </c>
      <c r="S2406" s="7">
        <f t="shared" si="150"/>
        <v>75.599999999999994</v>
      </c>
      <c r="T2406" s="9">
        <f t="shared" si="151"/>
        <v>0.46655146877314241</v>
      </c>
      <c r="U2406" s="10">
        <f>YEAR(SalesDataTable[[#This Row],[Order Date]])</f>
        <v>2026</v>
      </c>
      <c r="V2406" s="9" t="str">
        <f>"Q"&amp;ROUNDUP(MONTH(SalesDataTable[[#This Row],[Order Date]])/3,0)</f>
        <v>Q4</v>
      </c>
      <c r="W2406" s="6">
        <f>MONTH(SalesDataTable[[#This Row],[Order Date]])</f>
        <v>11</v>
      </c>
      <c r="X2406" s="9" t="str">
        <f>TEXT(SalesDataTable[[#This Row],[Order Date]],"mmm")</f>
        <v>Nov</v>
      </c>
    </row>
    <row r="2407" spans="1:24" ht="15.5">
      <c r="A2407" s="3">
        <v>1174</v>
      </c>
      <c r="B2407" s="4">
        <v>46346</v>
      </c>
      <c r="C2407" s="12">
        <f>YEAR(SalesDataTable[[#This Row],[Order Date]])</f>
        <v>2026</v>
      </c>
      <c r="D2407" s="15" t="str">
        <f>"Q"&amp;ROUNDUP(MONTH(SalesDataTable[[#This Row],[Order Date]])/3,0)</f>
        <v>Q4</v>
      </c>
      <c r="E2407" s="12">
        <f>MONTH(SalesDataTable[[#This Row],[Order Date]])</f>
        <v>11</v>
      </c>
      <c r="F2407" s="12" t="str">
        <f>TEXT(SalesDataTable[[#This Row],[Order Date]], "mmm")</f>
        <v>Nov</v>
      </c>
      <c r="G2407" s="5" t="s">
        <v>0</v>
      </c>
      <c r="H2407" s="5" t="s">
        <v>1</v>
      </c>
      <c r="I2407" s="5" t="s">
        <v>28</v>
      </c>
      <c r="J2407" s="5" t="s">
        <v>13</v>
      </c>
      <c r="K2407" s="5" t="s">
        <v>14</v>
      </c>
      <c r="L2407" s="5" t="s">
        <v>48</v>
      </c>
      <c r="M2407" s="6">
        <v>3</v>
      </c>
      <c r="N2407" s="7">
        <v>164.36</v>
      </c>
      <c r="O2407" s="8">
        <v>0.05</v>
      </c>
      <c r="P2407" s="7">
        <v>88.7</v>
      </c>
      <c r="Q2407" s="7">
        <f t="shared" si="148"/>
        <v>468.42600000000004</v>
      </c>
      <c r="R2407" s="7">
        <f t="shared" si="149"/>
        <v>266.10000000000002</v>
      </c>
      <c r="S2407" s="7">
        <f t="shared" si="150"/>
        <v>202.32600000000002</v>
      </c>
      <c r="T2407" s="9">
        <f t="shared" si="151"/>
        <v>0.43192734818306416</v>
      </c>
      <c r="U2407" s="10">
        <f>YEAR(SalesDataTable[[#This Row],[Order Date]])</f>
        <v>2026</v>
      </c>
      <c r="V2407" s="9" t="str">
        <f>"Q"&amp;ROUNDUP(MONTH(SalesDataTable[[#This Row],[Order Date]])/3,0)</f>
        <v>Q4</v>
      </c>
      <c r="W2407" s="6">
        <f>MONTH(SalesDataTable[[#This Row],[Order Date]])</f>
        <v>11</v>
      </c>
      <c r="X2407" s="9" t="str">
        <f>TEXT(SalesDataTable[[#This Row],[Order Date]],"mmm")</f>
        <v>Nov</v>
      </c>
    </row>
    <row r="2408" spans="1:24" ht="15.5">
      <c r="A2408" s="3">
        <v>3968</v>
      </c>
      <c r="B2408" s="4">
        <v>46346</v>
      </c>
      <c r="C2408" s="12">
        <f>YEAR(SalesDataTable[[#This Row],[Order Date]])</f>
        <v>2026</v>
      </c>
      <c r="D2408" s="15" t="str">
        <f>"Q"&amp;ROUNDUP(MONTH(SalesDataTable[[#This Row],[Order Date]])/3,0)</f>
        <v>Q4</v>
      </c>
      <c r="E2408" s="12">
        <f>MONTH(SalesDataTable[[#This Row],[Order Date]])</f>
        <v>11</v>
      </c>
      <c r="F2408" s="12" t="str">
        <f>TEXT(SalesDataTable[[#This Row],[Order Date]], "mmm")</f>
        <v>Nov</v>
      </c>
      <c r="G2408" s="5" t="s">
        <v>6</v>
      </c>
      <c r="H2408" s="5" t="s">
        <v>41</v>
      </c>
      <c r="I2408" s="5" t="s">
        <v>8</v>
      </c>
      <c r="J2408" s="5" t="s">
        <v>16</v>
      </c>
      <c r="K2408" s="5" t="s">
        <v>34</v>
      </c>
      <c r="L2408" s="5" t="s">
        <v>45</v>
      </c>
      <c r="M2408" s="6">
        <v>5</v>
      </c>
      <c r="N2408" s="7">
        <v>51.36</v>
      </c>
      <c r="O2408" s="8">
        <v>0.1</v>
      </c>
      <c r="P2408" s="7">
        <v>22.45</v>
      </c>
      <c r="Q2408" s="7">
        <f t="shared" si="148"/>
        <v>231.12</v>
      </c>
      <c r="R2408" s="7">
        <f t="shared" si="149"/>
        <v>112.25</v>
      </c>
      <c r="S2408" s="7">
        <f t="shared" si="150"/>
        <v>118.87</v>
      </c>
      <c r="T2408" s="9">
        <f t="shared" si="151"/>
        <v>0.51432156455520939</v>
      </c>
      <c r="U2408" s="10">
        <f>YEAR(SalesDataTable[[#This Row],[Order Date]])</f>
        <v>2026</v>
      </c>
      <c r="V2408" s="9" t="str">
        <f>"Q"&amp;ROUNDUP(MONTH(SalesDataTable[[#This Row],[Order Date]])/3,0)</f>
        <v>Q4</v>
      </c>
      <c r="W2408" s="6">
        <f>MONTH(SalesDataTable[[#This Row],[Order Date]])</f>
        <v>11</v>
      </c>
      <c r="X2408" s="9" t="str">
        <f>TEXT(SalesDataTable[[#This Row],[Order Date]],"mmm")</f>
        <v>Nov</v>
      </c>
    </row>
    <row r="2409" spans="1:24" ht="15.5">
      <c r="A2409" s="3">
        <v>4049</v>
      </c>
      <c r="B2409" s="4">
        <v>46346</v>
      </c>
      <c r="C2409" s="12">
        <f>YEAR(SalesDataTable[[#This Row],[Order Date]])</f>
        <v>2026</v>
      </c>
      <c r="D2409" s="15" t="str">
        <f>"Q"&amp;ROUNDUP(MONTH(SalesDataTable[[#This Row],[Order Date]])/3,0)</f>
        <v>Q4</v>
      </c>
      <c r="E2409" s="12">
        <f>MONTH(SalesDataTable[[#This Row],[Order Date]])</f>
        <v>11</v>
      </c>
      <c r="F2409" s="12" t="str">
        <f>TEXT(SalesDataTable[[#This Row],[Order Date]], "mmm")</f>
        <v>Nov</v>
      </c>
      <c r="G2409" s="5" t="s">
        <v>11</v>
      </c>
      <c r="H2409" s="5" t="s">
        <v>52</v>
      </c>
      <c r="I2409" s="5" t="s">
        <v>28</v>
      </c>
      <c r="J2409" s="5" t="s">
        <v>3</v>
      </c>
      <c r="K2409" s="5" t="s">
        <v>14</v>
      </c>
      <c r="L2409" s="5" t="s">
        <v>15</v>
      </c>
      <c r="M2409" s="6">
        <v>1</v>
      </c>
      <c r="N2409" s="7">
        <v>36.590000000000003</v>
      </c>
      <c r="O2409" s="8">
        <v>0</v>
      </c>
      <c r="P2409" s="7">
        <v>13.73</v>
      </c>
      <c r="Q2409" s="7">
        <f t="shared" si="148"/>
        <v>36.590000000000003</v>
      </c>
      <c r="R2409" s="7">
        <f t="shared" si="149"/>
        <v>13.73</v>
      </c>
      <c r="S2409" s="7">
        <f t="shared" si="150"/>
        <v>22.860000000000003</v>
      </c>
      <c r="T2409" s="9">
        <f t="shared" si="151"/>
        <v>0.62476086362394101</v>
      </c>
      <c r="U2409" s="10">
        <f>YEAR(SalesDataTable[[#This Row],[Order Date]])</f>
        <v>2026</v>
      </c>
      <c r="V2409" s="9" t="str">
        <f>"Q"&amp;ROUNDUP(MONTH(SalesDataTable[[#This Row],[Order Date]])/3,0)</f>
        <v>Q4</v>
      </c>
      <c r="W2409" s="6">
        <f>MONTH(SalesDataTable[[#This Row],[Order Date]])</f>
        <v>11</v>
      </c>
      <c r="X2409" s="9" t="str">
        <f>TEXT(SalesDataTable[[#This Row],[Order Date]],"mmm")</f>
        <v>Nov</v>
      </c>
    </row>
    <row r="2410" spans="1:24" ht="15.5">
      <c r="A2410" s="3">
        <v>3</v>
      </c>
      <c r="B2410" s="4">
        <v>46347</v>
      </c>
      <c r="C2410" s="12">
        <f>YEAR(SalesDataTable[[#This Row],[Order Date]])</f>
        <v>2026</v>
      </c>
      <c r="D2410" s="15" t="str">
        <f>"Q"&amp;ROUNDUP(MONTH(SalesDataTable[[#This Row],[Order Date]])/3,0)</f>
        <v>Q4</v>
      </c>
      <c r="E2410" s="12">
        <f>MONTH(SalesDataTable[[#This Row],[Order Date]])</f>
        <v>11</v>
      </c>
      <c r="F2410" s="12" t="str">
        <f>TEXT(SalesDataTable[[#This Row],[Order Date]], "mmm")</f>
        <v>Nov</v>
      </c>
      <c r="G2410" s="5" t="s">
        <v>20</v>
      </c>
      <c r="H2410" s="5" t="s">
        <v>31</v>
      </c>
      <c r="I2410" s="5" t="s">
        <v>19</v>
      </c>
      <c r="J2410" s="5" t="s">
        <v>3</v>
      </c>
      <c r="K2410" s="5" t="s">
        <v>23</v>
      </c>
      <c r="L2410" s="5" t="s">
        <v>51</v>
      </c>
      <c r="M2410" s="6">
        <v>5</v>
      </c>
      <c r="N2410" s="7">
        <v>122.33</v>
      </c>
      <c r="O2410" s="8">
        <v>0.15</v>
      </c>
      <c r="P2410" s="7">
        <v>58.98</v>
      </c>
      <c r="Q2410" s="7">
        <f t="shared" si="148"/>
        <v>519.90249999999992</v>
      </c>
      <c r="R2410" s="7">
        <f t="shared" si="149"/>
        <v>294.89999999999998</v>
      </c>
      <c r="S2410" s="7">
        <f t="shared" si="150"/>
        <v>225.00249999999994</v>
      </c>
      <c r="T2410" s="9">
        <f t="shared" si="151"/>
        <v>0.43277826130861069</v>
      </c>
      <c r="U2410" s="10">
        <f>YEAR(SalesDataTable[[#This Row],[Order Date]])</f>
        <v>2026</v>
      </c>
      <c r="V2410" s="9" t="str">
        <f>"Q"&amp;ROUNDUP(MONTH(SalesDataTable[[#This Row],[Order Date]])/3,0)</f>
        <v>Q4</v>
      </c>
      <c r="W2410" s="6">
        <f>MONTH(SalesDataTable[[#This Row],[Order Date]])</f>
        <v>11</v>
      </c>
      <c r="X2410" s="9" t="str">
        <f>TEXT(SalesDataTable[[#This Row],[Order Date]],"mmm")</f>
        <v>Nov</v>
      </c>
    </row>
    <row r="2411" spans="1:24" ht="15.5">
      <c r="A2411" s="3">
        <v>1603</v>
      </c>
      <c r="B2411" s="4">
        <v>46347</v>
      </c>
      <c r="C2411" s="12">
        <f>YEAR(SalesDataTable[[#This Row],[Order Date]])</f>
        <v>2026</v>
      </c>
      <c r="D2411" s="15" t="str">
        <f>"Q"&amp;ROUNDUP(MONTH(SalesDataTable[[#This Row],[Order Date]])/3,0)</f>
        <v>Q4</v>
      </c>
      <c r="E2411" s="12">
        <f>MONTH(SalesDataTable[[#This Row],[Order Date]])</f>
        <v>11</v>
      </c>
      <c r="F2411" s="12" t="str">
        <f>TEXT(SalesDataTable[[#This Row],[Order Date]], "mmm")</f>
        <v>Nov</v>
      </c>
      <c r="G2411" s="5" t="s">
        <v>20</v>
      </c>
      <c r="H2411" s="5" t="s">
        <v>33</v>
      </c>
      <c r="I2411" s="5" t="s">
        <v>2</v>
      </c>
      <c r="J2411" s="5" t="s">
        <v>3</v>
      </c>
      <c r="K2411" s="5" t="s">
        <v>23</v>
      </c>
      <c r="L2411" s="5" t="s">
        <v>40</v>
      </c>
      <c r="M2411" s="6">
        <v>1</v>
      </c>
      <c r="N2411" s="7">
        <v>83.49</v>
      </c>
      <c r="O2411" s="8">
        <v>0.05</v>
      </c>
      <c r="P2411" s="7">
        <v>39.659999999999997</v>
      </c>
      <c r="Q2411" s="7">
        <f t="shared" si="148"/>
        <v>79.315499999999986</v>
      </c>
      <c r="R2411" s="7">
        <f t="shared" si="149"/>
        <v>39.659999999999997</v>
      </c>
      <c r="S2411" s="7">
        <f t="shared" si="150"/>
        <v>39.655499999999989</v>
      </c>
      <c r="T2411" s="9">
        <f t="shared" si="151"/>
        <v>0.49997163227868446</v>
      </c>
      <c r="U2411" s="10">
        <f>YEAR(SalesDataTable[[#This Row],[Order Date]])</f>
        <v>2026</v>
      </c>
      <c r="V2411" s="9" t="str">
        <f>"Q"&amp;ROUNDUP(MONTH(SalesDataTable[[#This Row],[Order Date]])/3,0)</f>
        <v>Q4</v>
      </c>
      <c r="W2411" s="6">
        <f>MONTH(SalesDataTable[[#This Row],[Order Date]])</f>
        <v>11</v>
      </c>
      <c r="X2411" s="9" t="str">
        <f>TEXT(SalesDataTable[[#This Row],[Order Date]],"mmm")</f>
        <v>Nov</v>
      </c>
    </row>
    <row r="2412" spans="1:24" ht="15.5">
      <c r="A2412" s="3">
        <v>2073</v>
      </c>
      <c r="B2412" s="4">
        <v>46347</v>
      </c>
      <c r="C2412" s="12">
        <f>YEAR(SalesDataTable[[#This Row],[Order Date]])</f>
        <v>2026</v>
      </c>
      <c r="D2412" s="15" t="str">
        <f>"Q"&amp;ROUNDUP(MONTH(SalesDataTable[[#This Row],[Order Date]])/3,0)</f>
        <v>Q4</v>
      </c>
      <c r="E2412" s="12">
        <f>MONTH(SalesDataTable[[#This Row],[Order Date]])</f>
        <v>11</v>
      </c>
      <c r="F2412" s="12" t="str">
        <f>TEXT(SalesDataTable[[#This Row],[Order Date]], "mmm")</f>
        <v>Nov</v>
      </c>
      <c r="G2412" s="5" t="s">
        <v>6</v>
      </c>
      <c r="H2412" s="5" t="s">
        <v>43</v>
      </c>
      <c r="I2412" s="5" t="s">
        <v>2</v>
      </c>
      <c r="J2412" s="5" t="s">
        <v>13</v>
      </c>
      <c r="K2412" s="5" t="s">
        <v>4</v>
      </c>
      <c r="L2412" s="5" t="s">
        <v>22</v>
      </c>
      <c r="M2412" s="6">
        <v>2</v>
      </c>
      <c r="N2412" s="7">
        <v>51.48</v>
      </c>
      <c r="O2412" s="8">
        <v>0.1</v>
      </c>
      <c r="P2412" s="7">
        <v>22.51</v>
      </c>
      <c r="Q2412" s="7">
        <f t="shared" si="148"/>
        <v>92.664000000000001</v>
      </c>
      <c r="R2412" s="7">
        <f t="shared" si="149"/>
        <v>45.02</v>
      </c>
      <c r="S2412" s="7">
        <f t="shared" si="150"/>
        <v>47.643999999999998</v>
      </c>
      <c r="T2412" s="9">
        <f t="shared" si="151"/>
        <v>0.51415868082534744</v>
      </c>
      <c r="U2412" s="10">
        <f>YEAR(SalesDataTable[[#This Row],[Order Date]])</f>
        <v>2026</v>
      </c>
      <c r="V2412" s="9" t="str">
        <f>"Q"&amp;ROUNDUP(MONTH(SalesDataTable[[#This Row],[Order Date]])/3,0)</f>
        <v>Q4</v>
      </c>
      <c r="W2412" s="6">
        <f>MONTH(SalesDataTable[[#This Row],[Order Date]])</f>
        <v>11</v>
      </c>
      <c r="X2412" s="9" t="str">
        <f>TEXT(SalesDataTable[[#This Row],[Order Date]],"mmm")</f>
        <v>Nov</v>
      </c>
    </row>
    <row r="2413" spans="1:24" ht="15.5">
      <c r="A2413" s="3">
        <v>2487</v>
      </c>
      <c r="B2413" s="4">
        <v>46347</v>
      </c>
      <c r="C2413" s="12">
        <f>YEAR(SalesDataTable[[#This Row],[Order Date]])</f>
        <v>2026</v>
      </c>
      <c r="D2413" s="15" t="str">
        <f>"Q"&amp;ROUNDUP(MONTH(SalesDataTable[[#This Row],[Order Date]])/3,0)</f>
        <v>Q4</v>
      </c>
      <c r="E2413" s="12">
        <f>MONTH(SalesDataTable[[#This Row],[Order Date]])</f>
        <v>11</v>
      </c>
      <c r="F2413" s="12" t="str">
        <f>TEXT(SalesDataTable[[#This Row],[Order Date]], "mmm")</f>
        <v>Nov</v>
      </c>
      <c r="G2413" s="5" t="s">
        <v>11</v>
      </c>
      <c r="H2413" s="5" t="s">
        <v>12</v>
      </c>
      <c r="I2413" s="5" t="s">
        <v>28</v>
      </c>
      <c r="J2413" s="5" t="s">
        <v>13</v>
      </c>
      <c r="K2413" s="5" t="s">
        <v>23</v>
      </c>
      <c r="L2413" s="5" t="s">
        <v>51</v>
      </c>
      <c r="M2413" s="6">
        <v>1</v>
      </c>
      <c r="N2413" s="7">
        <v>123.43</v>
      </c>
      <c r="O2413" s="8">
        <v>0.15</v>
      </c>
      <c r="P2413" s="7">
        <v>60.8</v>
      </c>
      <c r="Q2413" s="7">
        <f t="shared" si="148"/>
        <v>104.91550000000001</v>
      </c>
      <c r="R2413" s="7">
        <f t="shared" si="149"/>
        <v>60.8</v>
      </c>
      <c r="S2413" s="7">
        <f t="shared" si="150"/>
        <v>44.115500000000011</v>
      </c>
      <c r="T2413" s="9">
        <f t="shared" si="151"/>
        <v>0.42048601017008935</v>
      </c>
      <c r="U2413" s="10">
        <f>YEAR(SalesDataTable[[#This Row],[Order Date]])</f>
        <v>2026</v>
      </c>
      <c r="V2413" s="9" t="str">
        <f>"Q"&amp;ROUNDUP(MONTH(SalesDataTable[[#This Row],[Order Date]])/3,0)</f>
        <v>Q4</v>
      </c>
      <c r="W2413" s="6">
        <f>MONTH(SalesDataTable[[#This Row],[Order Date]])</f>
        <v>11</v>
      </c>
      <c r="X2413" s="9" t="str">
        <f>TEXT(SalesDataTable[[#This Row],[Order Date]],"mmm")</f>
        <v>Nov</v>
      </c>
    </row>
    <row r="2414" spans="1:24" ht="15.5">
      <c r="A2414" s="3">
        <v>3407</v>
      </c>
      <c r="B2414" s="4">
        <v>46347</v>
      </c>
      <c r="C2414" s="12">
        <f>YEAR(SalesDataTable[[#This Row],[Order Date]])</f>
        <v>2026</v>
      </c>
      <c r="D2414" s="15" t="str">
        <f>"Q"&amp;ROUNDUP(MONTH(SalesDataTable[[#This Row],[Order Date]])/3,0)</f>
        <v>Q4</v>
      </c>
      <c r="E2414" s="12">
        <f>MONTH(SalesDataTable[[#This Row],[Order Date]])</f>
        <v>11</v>
      </c>
      <c r="F2414" s="12" t="str">
        <f>TEXT(SalesDataTable[[#This Row],[Order Date]], "mmm")</f>
        <v>Nov</v>
      </c>
      <c r="G2414" s="5" t="s">
        <v>20</v>
      </c>
      <c r="H2414" s="5" t="s">
        <v>31</v>
      </c>
      <c r="I2414" s="5" t="s">
        <v>2</v>
      </c>
      <c r="J2414" s="5" t="s">
        <v>13</v>
      </c>
      <c r="K2414" s="5" t="s">
        <v>14</v>
      </c>
      <c r="L2414" s="5" t="s">
        <v>48</v>
      </c>
      <c r="M2414" s="6">
        <v>1</v>
      </c>
      <c r="N2414" s="7">
        <v>164.85</v>
      </c>
      <c r="O2414" s="8">
        <v>0.1</v>
      </c>
      <c r="P2414" s="7">
        <v>89.4</v>
      </c>
      <c r="Q2414" s="7">
        <f t="shared" si="148"/>
        <v>148.36500000000001</v>
      </c>
      <c r="R2414" s="7">
        <f t="shared" si="149"/>
        <v>89.4</v>
      </c>
      <c r="S2414" s="7">
        <f t="shared" si="150"/>
        <v>58.965000000000003</v>
      </c>
      <c r="T2414" s="9">
        <f t="shared" si="151"/>
        <v>0.39743200889697705</v>
      </c>
      <c r="U2414" s="10">
        <f>YEAR(SalesDataTable[[#This Row],[Order Date]])</f>
        <v>2026</v>
      </c>
      <c r="V2414" s="9" t="str">
        <f>"Q"&amp;ROUNDUP(MONTH(SalesDataTable[[#This Row],[Order Date]])/3,0)</f>
        <v>Q4</v>
      </c>
      <c r="W2414" s="6">
        <f>MONTH(SalesDataTable[[#This Row],[Order Date]])</f>
        <v>11</v>
      </c>
      <c r="X2414" s="9" t="str">
        <f>TEXT(SalesDataTable[[#This Row],[Order Date]],"mmm")</f>
        <v>Nov</v>
      </c>
    </row>
    <row r="2415" spans="1:24" ht="15.5">
      <c r="A2415" s="3">
        <v>4052</v>
      </c>
      <c r="B2415" s="4">
        <v>46347</v>
      </c>
      <c r="C2415" s="12">
        <f>YEAR(SalesDataTable[[#This Row],[Order Date]])</f>
        <v>2026</v>
      </c>
      <c r="D2415" s="15" t="str">
        <f>"Q"&amp;ROUNDUP(MONTH(SalesDataTable[[#This Row],[Order Date]])/3,0)</f>
        <v>Q4</v>
      </c>
      <c r="E2415" s="12">
        <f>MONTH(SalesDataTable[[#This Row],[Order Date]])</f>
        <v>11</v>
      </c>
      <c r="F2415" s="12" t="str">
        <f>TEXT(SalesDataTable[[#This Row],[Order Date]], "mmm")</f>
        <v>Nov</v>
      </c>
      <c r="G2415" s="5" t="s">
        <v>0</v>
      </c>
      <c r="H2415" s="5" t="s">
        <v>1</v>
      </c>
      <c r="I2415" s="5" t="s">
        <v>2</v>
      </c>
      <c r="J2415" s="5" t="s">
        <v>13</v>
      </c>
      <c r="K2415" s="5" t="s">
        <v>14</v>
      </c>
      <c r="L2415" s="5" t="s">
        <v>32</v>
      </c>
      <c r="M2415" s="6">
        <v>1</v>
      </c>
      <c r="N2415" s="7">
        <v>46.82</v>
      </c>
      <c r="O2415" s="8">
        <v>0.2</v>
      </c>
      <c r="P2415" s="7">
        <v>18.27</v>
      </c>
      <c r="Q2415" s="7">
        <f t="shared" si="148"/>
        <v>37.456000000000003</v>
      </c>
      <c r="R2415" s="7">
        <f t="shared" si="149"/>
        <v>18.27</v>
      </c>
      <c r="S2415" s="7">
        <f t="shared" si="150"/>
        <v>19.186000000000003</v>
      </c>
      <c r="T2415" s="9">
        <f t="shared" si="151"/>
        <v>0.51222768047842804</v>
      </c>
      <c r="U2415" s="10">
        <f>YEAR(SalesDataTable[[#This Row],[Order Date]])</f>
        <v>2026</v>
      </c>
      <c r="V2415" s="9" t="str">
        <f>"Q"&amp;ROUNDUP(MONTH(SalesDataTable[[#This Row],[Order Date]])/3,0)</f>
        <v>Q4</v>
      </c>
      <c r="W2415" s="6">
        <f>MONTH(SalesDataTable[[#This Row],[Order Date]])</f>
        <v>11</v>
      </c>
      <c r="X2415" s="9" t="str">
        <f>TEXT(SalesDataTable[[#This Row],[Order Date]],"mmm")</f>
        <v>Nov</v>
      </c>
    </row>
    <row r="2416" spans="1:24" ht="15.5">
      <c r="A2416" s="3">
        <v>119</v>
      </c>
      <c r="B2416" s="4">
        <v>46348</v>
      </c>
      <c r="C2416" s="12">
        <f>YEAR(SalesDataTable[[#This Row],[Order Date]])</f>
        <v>2026</v>
      </c>
      <c r="D2416" s="15" t="str">
        <f>"Q"&amp;ROUNDUP(MONTH(SalesDataTable[[#This Row],[Order Date]])/3,0)</f>
        <v>Q4</v>
      </c>
      <c r="E2416" s="12">
        <f>MONTH(SalesDataTable[[#This Row],[Order Date]])</f>
        <v>11</v>
      </c>
      <c r="F2416" s="12" t="str">
        <f>TEXT(SalesDataTable[[#This Row],[Order Date]], "mmm")</f>
        <v>Nov</v>
      </c>
      <c r="G2416" s="5" t="s">
        <v>0</v>
      </c>
      <c r="H2416" s="5" t="s">
        <v>36</v>
      </c>
      <c r="I2416" s="5" t="s">
        <v>2</v>
      </c>
      <c r="J2416" s="5" t="s">
        <v>13</v>
      </c>
      <c r="K2416" s="5" t="s">
        <v>34</v>
      </c>
      <c r="L2416" s="5" t="s">
        <v>35</v>
      </c>
      <c r="M2416" s="6">
        <v>1</v>
      </c>
      <c r="N2416" s="7">
        <v>41.16</v>
      </c>
      <c r="O2416" s="8">
        <v>0.1</v>
      </c>
      <c r="P2416" s="7">
        <v>14.82</v>
      </c>
      <c r="Q2416" s="7">
        <f t="shared" si="148"/>
        <v>37.043999999999997</v>
      </c>
      <c r="R2416" s="7">
        <f t="shared" si="149"/>
        <v>14.82</v>
      </c>
      <c r="S2416" s="7">
        <f t="shared" si="150"/>
        <v>22.223999999999997</v>
      </c>
      <c r="T2416" s="9">
        <f t="shared" si="151"/>
        <v>0.59993521218011014</v>
      </c>
      <c r="U2416" s="10">
        <f>YEAR(SalesDataTable[[#This Row],[Order Date]])</f>
        <v>2026</v>
      </c>
      <c r="V2416" s="9" t="str">
        <f>"Q"&amp;ROUNDUP(MONTH(SalesDataTable[[#This Row],[Order Date]])/3,0)</f>
        <v>Q4</v>
      </c>
      <c r="W2416" s="6">
        <f>MONTH(SalesDataTable[[#This Row],[Order Date]])</f>
        <v>11</v>
      </c>
      <c r="X2416" s="9" t="str">
        <f>TEXT(SalesDataTable[[#This Row],[Order Date]],"mmm")</f>
        <v>Nov</v>
      </c>
    </row>
    <row r="2417" spans="1:24" ht="15.5">
      <c r="A2417" s="3">
        <v>298</v>
      </c>
      <c r="B2417" s="4">
        <v>46348</v>
      </c>
      <c r="C2417" s="12">
        <f>YEAR(SalesDataTable[[#This Row],[Order Date]])</f>
        <v>2026</v>
      </c>
      <c r="D2417" s="15" t="str">
        <f>"Q"&amp;ROUNDUP(MONTH(SalesDataTable[[#This Row],[Order Date]])/3,0)</f>
        <v>Q4</v>
      </c>
      <c r="E2417" s="12">
        <f>MONTH(SalesDataTable[[#This Row],[Order Date]])</f>
        <v>11</v>
      </c>
      <c r="F2417" s="12" t="str">
        <f>TEXT(SalesDataTable[[#This Row],[Order Date]], "mmm")</f>
        <v>Nov</v>
      </c>
      <c r="G2417" s="5" t="s">
        <v>6</v>
      </c>
      <c r="H2417" s="5" t="s">
        <v>43</v>
      </c>
      <c r="I2417" s="5" t="s">
        <v>28</v>
      </c>
      <c r="J2417" s="5" t="s">
        <v>13</v>
      </c>
      <c r="K2417" s="5" t="s">
        <v>23</v>
      </c>
      <c r="L2417" s="5" t="s">
        <v>29</v>
      </c>
      <c r="M2417" s="6">
        <v>1</v>
      </c>
      <c r="N2417" s="7">
        <v>196.08</v>
      </c>
      <c r="O2417" s="8">
        <v>0.1</v>
      </c>
      <c r="P2417" s="7">
        <v>104.19</v>
      </c>
      <c r="Q2417" s="7">
        <f t="shared" si="148"/>
        <v>176.47200000000001</v>
      </c>
      <c r="R2417" s="7">
        <f t="shared" si="149"/>
        <v>104.19</v>
      </c>
      <c r="S2417" s="7">
        <f t="shared" si="150"/>
        <v>72.282000000000011</v>
      </c>
      <c r="T2417" s="9">
        <f t="shared" si="151"/>
        <v>0.40959472324221408</v>
      </c>
      <c r="U2417" s="10">
        <f>YEAR(SalesDataTable[[#This Row],[Order Date]])</f>
        <v>2026</v>
      </c>
      <c r="V2417" s="9" t="str">
        <f>"Q"&amp;ROUNDUP(MONTH(SalesDataTable[[#This Row],[Order Date]])/3,0)</f>
        <v>Q4</v>
      </c>
      <c r="W2417" s="6">
        <f>MONTH(SalesDataTable[[#This Row],[Order Date]])</f>
        <v>11</v>
      </c>
      <c r="X2417" s="9" t="str">
        <f>TEXT(SalesDataTable[[#This Row],[Order Date]],"mmm")</f>
        <v>Nov</v>
      </c>
    </row>
    <row r="2418" spans="1:24" ht="15.5">
      <c r="A2418" s="3">
        <v>419</v>
      </c>
      <c r="B2418" s="4">
        <v>46348</v>
      </c>
      <c r="C2418" s="12">
        <f>YEAR(SalesDataTable[[#This Row],[Order Date]])</f>
        <v>2026</v>
      </c>
      <c r="D2418" s="15" t="str">
        <f>"Q"&amp;ROUNDUP(MONTH(SalesDataTable[[#This Row],[Order Date]])/3,0)</f>
        <v>Q4</v>
      </c>
      <c r="E2418" s="12">
        <f>MONTH(SalesDataTable[[#This Row],[Order Date]])</f>
        <v>11</v>
      </c>
      <c r="F2418" s="12" t="str">
        <f>TEXT(SalesDataTable[[#This Row],[Order Date]], "mmm")</f>
        <v>Nov</v>
      </c>
      <c r="G2418" s="5" t="s">
        <v>20</v>
      </c>
      <c r="H2418" s="5" t="s">
        <v>33</v>
      </c>
      <c r="I2418" s="5" t="s">
        <v>19</v>
      </c>
      <c r="J2418" s="5" t="s">
        <v>13</v>
      </c>
      <c r="K2418" s="5" t="s">
        <v>23</v>
      </c>
      <c r="L2418" s="5" t="s">
        <v>29</v>
      </c>
      <c r="M2418" s="6">
        <v>1</v>
      </c>
      <c r="N2418" s="7">
        <v>192.62</v>
      </c>
      <c r="O2418" s="8">
        <v>0.1</v>
      </c>
      <c r="P2418" s="7">
        <v>105.97</v>
      </c>
      <c r="Q2418" s="7">
        <f t="shared" si="148"/>
        <v>173.358</v>
      </c>
      <c r="R2418" s="7">
        <f t="shared" si="149"/>
        <v>105.97</v>
      </c>
      <c r="S2418" s="7">
        <f t="shared" si="150"/>
        <v>67.388000000000005</v>
      </c>
      <c r="T2418" s="9">
        <f t="shared" si="151"/>
        <v>0.38872160500236508</v>
      </c>
      <c r="U2418" s="10">
        <f>YEAR(SalesDataTable[[#This Row],[Order Date]])</f>
        <v>2026</v>
      </c>
      <c r="V2418" s="9" t="str">
        <f>"Q"&amp;ROUNDUP(MONTH(SalesDataTable[[#This Row],[Order Date]])/3,0)</f>
        <v>Q4</v>
      </c>
      <c r="W2418" s="6">
        <f>MONTH(SalesDataTable[[#This Row],[Order Date]])</f>
        <v>11</v>
      </c>
      <c r="X2418" s="9" t="str">
        <f>TEXT(SalesDataTable[[#This Row],[Order Date]],"mmm")</f>
        <v>Nov</v>
      </c>
    </row>
    <row r="2419" spans="1:24" ht="15.5">
      <c r="A2419" s="3">
        <v>1181</v>
      </c>
      <c r="B2419" s="4">
        <v>46348</v>
      </c>
      <c r="C2419" s="12">
        <f>YEAR(SalesDataTable[[#This Row],[Order Date]])</f>
        <v>2026</v>
      </c>
      <c r="D2419" s="15" t="str">
        <f>"Q"&amp;ROUNDUP(MONTH(SalesDataTable[[#This Row],[Order Date]])/3,0)</f>
        <v>Q4</v>
      </c>
      <c r="E2419" s="12">
        <f>MONTH(SalesDataTable[[#This Row],[Order Date]])</f>
        <v>11</v>
      </c>
      <c r="F2419" s="12" t="str">
        <f>TEXT(SalesDataTable[[#This Row],[Order Date]], "mmm")</f>
        <v>Nov</v>
      </c>
      <c r="G2419" s="5" t="s">
        <v>6</v>
      </c>
      <c r="H2419" s="5" t="s">
        <v>43</v>
      </c>
      <c r="I2419" s="5" t="s">
        <v>28</v>
      </c>
      <c r="J2419" s="5" t="s">
        <v>13</v>
      </c>
      <c r="K2419" s="5" t="s">
        <v>4</v>
      </c>
      <c r="L2419" s="5" t="s">
        <v>30</v>
      </c>
      <c r="M2419" s="6">
        <v>2</v>
      </c>
      <c r="N2419" s="7">
        <v>102.87</v>
      </c>
      <c r="O2419" s="8">
        <v>0.05</v>
      </c>
      <c r="P2419" s="7">
        <v>51.69</v>
      </c>
      <c r="Q2419" s="7">
        <f t="shared" si="148"/>
        <v>195.453</v>
      </c>
      <c r="R2419" s="7">
        <f t="shared" si="149"/>
        <v>103.38</v>
      </c>
      <c r="S2419" s="7">
        <f t="shared" si="150"/>
        <v>92.073000000000008</v>
      </c>
      <c r="T2419" s="9">
        <f t="shared" si="151"/>
        <v>0.4710748875688785</v>
      </c>
      <c r="U2419" s="10">
        <f>YEAR(SalesDataTable[[#This Row],[Order Date]])</f>
        <v>2026</v>
      </c>
      <c r="V2419" s="9" t="str">
        <f>"Q"&amp;ROUNDUP(MONTH(SalesDataTable[[#This Row],[Order Date]])/3,0)</f>
        <v>Q4</v>
      </c>
      <c r="W2419" s="6">
        <f>MONTH(SalesDataTable[[#This Row],[Order Date]])</f>
        <v>11</v>
      </c>
      <c r="X2419" s="9" t="str">
        <f>TEXT(SalesDataTable[[#This Row],[Order Date]],"mmm")</f>
        <v>Nov</v>
      </c>
    </row>
    <row r="2420" spans="1:24" ht="15.5">
      <c r="A2420" s="3">
        <v>1924</v>
      </c>
      <c r="B2420" s="4">
        <v>46348</v>
      </c>
      <c r="C2420" s="12">
        <f>YEAR(SalesDataTable[[#This Row],[Order Date]])</f>
        <v>2026</v>
      </c>
      <c r="D2420" s="15" t="str">
        <f>"Q"&amp;ROUNDUP(MONTH(SalesDataTable[[#This Row],[Order Date]])/3,0)</f>
        <v>Q4</v>
      </c>
      <c r="E2420" s="12">
        <f>MONTH(SalesDataTable[[#This Row],[Order Date]])</f>
        <v>11</v>
      </c>
      <c r="F2420" s="12" t="str">
        <f>TEXT(SalesDataTable[[#This Row],[Order Date]], "mmm")</f>
        <v>Nov</v>
      </c>
      <c r="G2420" s="5" t="s">
        <v>0</v>
      </c>
      <c r="H2420" s="5" t="s">
        <v>50</v>
      </c>
      <c r="I2420" s="5" t="s">
        <v>2</v>
      </c>
      <c r="J2420" s="5" t="s">
        <v>13</v>
      </c>
      <c r="K2420" s="5" t="s">
        <v>4</v>
      </c>
      <c r="L2420" s="5" t="s">
        <v>22</v>
      </c>
      <c r="M2420" s="6">
        <v>3</v>
      </c>
      <c r="N2420" s="7">
        <v>50.99</v>
      </c>
      <c r="O2420" s="8">
        <v>0.2</v>
      </c>
      <c r="P2420" s="7">
        <v>22.53</v>
      </c>
      <c r="Q2420" s="7">
        <f t="shared" si="148"/>
        <v>122.376</v>
      </c>
      <c r="R2420" s="7">
        <f t="shared" si="149"/>
        <v>67.59</v>
      </c>
      <c r="S2420" s="7">
        <f t="shared" si="150"/>
        <v>54.786000000000001</v>
      </c>
      <c r="T2420" s="9">
        <f t="shared" si="151"/>
        <v>0.44768582074916652</v>
      </c>
      <c r="U2420" s="10">
        <f>YEAR(SalesDataTable[[#This Row],[Order Date]])</f>
        <v>2026</v>
      </c>
      <c r="V2420" s="9" t="str">
        <f>"Q"&amp;ROUNDUP(MONTH(SalesDataTable[[#This Row],[Order Date]])/3,0)</f>
        <v>Q4</v>
      </c>
      <c r="W2420" s="6">
        <f>MONTH(SalesDataTable[[#This Row],[Order Date]])</f>
        <v>11</v>
      </c>
      <c r="X2420" s="9" t="str">
        <f>TEXT(SalesDataTable[[#This Row],[Order Date]],"mmm")</f>
        <v>Nov</v>
      </c>
    </row>
    <row r="2421" spans="1:24" ht="15.5">
      <c r="A2421" s="3">
        <v>3829</v>
      </c>
      <c r="B2421" s="4">
        <v>46348</v>
      </c>
      <c r="C2421" s="12">
        <f>YEAR(SalesDataTable[[#This Row],[Order Date]])</f>
        <v>2026</v>
      </c>
      <c r="D2421" s="15" t="str">
        <f>"Q"&amp;ROUNDUP(MONTH(SalesDataTable[[#This Row],[Order Date]])/3,0)</f>
        <v>Q4</v>
      </c>
      <c r="E2421" s="12">
        <f>MONTH(SalesDataTable[[#This Row],[Order Date]])</f>
        <v>11</v>
      </c>
      <c r="F2421" s="12" t="str">
        <f>TEXT(SalesDataTable[[#This Row],[Order Date]], "mmm")</f>
        <v>Nov</v>
      </c>
      <c r="G2421" s="5" t="s">
        <v>6</v>
      </c>
      <c r="H2421" s="5" t="s">
        <v>43</v>
      </c>
      <c r="I2421" s="5" t="s">
        <v>19</v>
      </c>
      <c r="J2421" s="5" t="s">
        <v>13</v>
      </c>
      <c r="K2421" s="5" t="s">
        <v>4</v>
      </c>
      <c r="L2421" s="5" t="s">
        <v>26</v>
      </c>
      <c r="M2421" s="6">
        <v>1</v>
      </c>
      <c r="N2421" s="7">
        <v>39.94</v>
      </c>
      <c r="O2421" s="8">
        <v>0.1</v>
      </c>
      <c r="P2421" s="7">
        <v>16.89</v>
      </c>
      <c r="Q2421" s="7">
        <f t="shared" si="148"/>
        <v>35.945999999999998</v>
      </c>
      <c r="R2421" s="7">
        <f t="shared" si="149"/>
        <v>16.89</v>
      </c>
      <c r="S2421" s="7">
        <f t="shared" si="150"/>
        <v>19.055999999999997</v>
      </c>
      <c r="T2421" s="9">
        <f t="shared" si="151"/>
        <v>0.53012852612251704</v>
      </c>
      <c r="U2421" s="10">
        <f>YEAR(SalesDataTable[[#This Row],[Order Date]])</f>
        <v>2026</v>
      </c>
      <c r="V2421" s="9" t="str">
        <f>"Q"&amp;ROUNDUP(MONTH(SalesDataTable[[#This Row],[Order Date]])/3,0)</f>
        <v>Q4</v>
      </c>
      <c r="W2421" s="6">
        <f>MONTH(SalesDataTable[[#This Row],[Order Date]])</f>
        <v>11</v>
      </c>
      <c r="X2421" s="9" t="str">
        <f>TEXT(SalesDataTable[[#This Row],[Order Date]],"mmm")</f>
        <v>Nov</v>
      </c>
    </row>
    <row r="2422" spans="1:24" ht="15.5">
      <c r="A2422" s="3">
        <v>5065</v>
      </c>
      <c r="B2422" s="4">
        <v>46348</v>
      </c>
      <c r="C2422" s="12">
        <f>YEAR(SalesDataTable[[#This Row],[Order Date]])</f>
        <v>2026</v>
      </c>
      <c r="D2422" s="15" t="str">
        <f>"Q"&amp;ROUNDUP(MONTH(SalesDataTable[[#This Row],[Order Date]])/3,0)</f>
        <v>Q4</v>
      </c>
      <c r="E2422" s="12">
        <f>MONTH(SalesDataTable[[#This Row],[Order Date]])</f>
        <v>11</v>
      </c>
      <c r="F2422" s="12" t="str">
        <f>TEXT(SalesDataTable[[#This Row],[Order Date]], "mmm")</f>
        <v>Nov</v>
      </c>
      <c r="G2422" s="5" t="s">
        <v>20</v>
      </c>
      <c r="H2422" s="5" t="s">
        <v>33</v>
      </c>
      <c r="I2422" s="5" t="s">
        <v>2</v>
      </c>
      <c r="J2422" s="5" t="s">
        <v>13</v>
      </c>
      <c r="K2422" s="5" t="s">
        <v>14</v>
      </c>
      <c r="L2422" s="5" t="s">
        <v>48</v>
      </c>
      <c r="M2422" s="6">
        <v>2</v>
      </c>
      <c r="N2422" s="7">
        <v>166.15</v>
      </c>
      <c r="O2422" s="8">
        <v>0</v>
      </c>
      <c r="P2422" s="7">
        <v>86.42</v>
      </c>
      <c r="Q2422" s="7">
        <f t="shared" si="148"/>
        <v>332.3</v>
      </c>
      <c r="R2422" s="7">
        <f t="shared" si="149"/>
        <v>172.84</v>
      </c>
      <c r="S2422" s="7">
        <f t="shared" si="150"/>
        <v>159.46</v>
      </c>
      <c r="T2422" s="9">
        <f t="shared" si="151"/>
        <v>0.47986758952753539</v>
      </c>
      <c r="U2422" s="10">
        <f>YEAR(SalesDataTable[[#This Row],[Order Date]])</f>
        <v>2026</v>
      </c>
      <c r="V2422" s="9" t="str">
        <f>"Q"&amp;ROUNDUP(MONTH(SalesDataTable[[#This Row],[Order Date]])/3,0)</f>
        <v>Q4</v>
      </c>
      <c r="W2422" s="6">
        <f>MONTH(SalesDataTable[[#This Row],[Order Date]])</f>
        <v>11</v>
      </c>
      <c r="X2422" s="9" t="str">
        <f>TEXT(SalesDataTable[[#This Row],[Order Date]],"mmm")</f>
        <v>Nov</v>
      </c>
    </row>
    <row r="2423" spans="1:24" ht="15.5">
      <c r="A2423" s="3">
        <v>5146</v>
      </c>
      <c r="B2423" s="4">
        <v>46348</v>
      </c>
      <c r="C2423" s="12">
        <f>YEAR(SalesDataTable[[#This Row],[Order Date]])</f>
        <v>2026</v>
      </c>
      <c r="D2423" s="15" t="str">
        <f>"Q"&amp;ROUNDUP(MONTH(SalesDataTable[[#This Row],[Order Date]])/3,0)</f>
        <v>Q4</v>
      </c>
      <c r="E2423" s="12">
        <f>MONTH(SalesDataTable[[#This Row],[Order Date]])</f>
        <v>11</v>
      </c>
      <c r="F2423" s="12" t="str">
        <f>TEXT(SalesDataTable[[#This Row],[Order Date]], "mmm")</f>
        <v>Nov</v>
      </c>
      <c r="G2423" s="5" t="s">
        <v>6</v>
      </c>
      <c r="H2423" s="5" t="s">
        <v>27</v>
      </c>
      <c r="I2423" s="5" t="s">
        <v>2</v>
      </c>
      <c r="J2423" s="5" t="s">
        <v>13</v>
      </c>
      <c r="K2423" s="5" t="s">
        <v>34</v>
      </c>
      <c r="L2423" s="5" t="s">
        <v>42</v>
      </c>
      <c r="M2423" s="6">
        <v>1</v>
      </c>
      <c r="N2423" s="7">
        <v>35.79</v>
      </c>
      <c r="O2423" s="8">
        <v>0.1</v>
      </c>
      <c r="P2423" s="7">
        <v>14.17</v>
      </c>
      <c r="Q2423" s="7">
        <f t="shared" si="148"/>
        <v>32.210999999999999</v>
      </c>
      <c r="R2423" s="7">
        <f t="shared" si="149"/>
        <v>14.17</v>
      </c>
      <c r="S2423" s="7">
        <f t="shared" si="150"/>
        <v>18.040999999999997</v>
      </c>
      <c r="T2423" s="9">
        <f t="shared" si="151"/>
        <v>0.56008816863804278</v>
      </c>
      <c r="U2423" s="10">
        <f>YEAR(SalesDataTable[[#This Row],[Order Date]])</f>
        <v>2026</v>
      </c>
      <c r="V2423" s="9" t="str">
        <f>"Q"&amp;ROUNDUP(MONTH(SalesDataTable[[#This Row],[Order Date]])/3,0)</f>
        <v>Q4</v>
      </c>
      <c r="W2423" s="6">
        <f>MONTH(SalesDataTable[[#This Row],[Order Date]])</f>
        <v>11</v>
      </c>
      <c r="X2423" s="9" t="str">
        <f>TEXT(SalesDataTable[[#This Row],[Order Date]],"mmm")</f>
        <v>Nov</v>
      </c>
    </row>
    <row r="2424" spans="1:24" ht="15.5">
      <c r="A2424" s="3">
        <v>320</v>
      </c>
      <c r="B2424" s="4">
        <v>46349</v>
      </c>
      <c r="C2424" s="12">
        <f>YEAR(SalesDataTable[[#This Row],[Order Date]])</f>
        <v>2026</v>
      </c>
      <c r="D2424" s="15" t="str">
        <f>"Q"&amp;ROUNDUP(MONTH(SalesDataTable[[#This Row],[Order Date]])/3,0)</f>
        <v>Q4</v>
      </c>
      <c r="E2424" s="12">
        <f>MONTH(SalesDataTable[[#This Row],[Order Date]])</f>
        <v>11</v>
      </c>
      <c r="F2424" s="12" t="str">
        <f>TEXT(SalesDataTable[[#This Row],[Order Date]], "mmm")</f>
        <v>Nov</v>
      </c>
      <c r="G2424" s="5" t="s">
        <v>11</v>
      </c>
      <c r="H2424" s="5" t="s">
        <v>12</v>
      </c>
      <c r="I2424" s="5" t="s">
        <v>2</v>
      </c>
      <c r="J2424" s="5" t="s">
        <v>13</v>
      </c>
      <c r="K2424" s="5" t="s">
        <v>23</v>
      </c>
      <c r="L2424" s="5" t="s">
        <v>29</v>
      </c>
      <c r="M2424" s="6">
        <v>5</v>
      </c>
      <c r="N2424" s="7">
        <v>196.53</v>
      </c>
      <c r="O2424" s="8">
        <v>0.15</v>
      </c>
      <c r="P2424" s="7">
        <v>105.01</v>
      </c>
      <c r="Q2424" s="7">
        <f t="shared" si="148"/>
        <v>835.25249999999994</v>
      </c>
      <c r="R2424" s="7">
        <f t="shared" si="149"/>
        <v>525.05000000000007</v>
      </c>
      <c r="S2424" s="7">
        <f t="shared" si="150"/>
        <v>310.20249999999987</v>
      </c>
      <c r="T2424" s="9">
        <f t="shared" si="151"/>
        <v>0.37138769414039452</v>
      </c>
      <c r="U2424" s="10">
        <f>YEAR(SalesDataTable[[#This Row],[Order Date]])</f>
        <v>2026</v>
      </c>
      <c r="V2424" s="9" t="str">
        <f>"Q"&amp;ROUNDUP(MONTH(SalesDataTable[[#This Row],[Order Date]])/3,0)</f>
        <v>Q4</v>
      </c>
      <c r="W2424" s="6">
        <f>MONTH(SalesDataTable[[#This Row],[Order Date]])</f>
        <v>11</v>
      </c>
      <c r="X2424" s="9" t="str">
        <f>TEXT(SalesDataTable[[#This Row],[Order Date]],"mmm")</f>
        <v>Nov</v>
      </c>
    </row>
    <row r="2425" spans="1:24" ht="15.5">
      <c r="A2425" s="3">
        <v>1250</v>
      </c>
      <c r="B2425" s="4">
        <v>46349</v>
      </c>
      <c r="C2425" s="12">
        <f>YEAR(SalesDataTable[[#This Row],[Order Date]])</f>
        <v>2026</v>
      </c>
      <c r="D2425" s="15" t="str">
        <f>"Q"&amp;ROUNDUP(MONTH(SalesDataTable[[#This Row],[Order Date]])/3,0)</f>
        <v>Q4</v>
      </c>
      <c r="E2425" s="12">
        <f>MONTH(SalesDataTable[[#This Row],[Order Date]])</f>
        <v>11</v>
      </c>
      <c r="F2425" s="12" t="str">
        <f>TEXT(SalesDataTable[[#This Row],[Order Date]], "mmm")</f>
        <v>Nov</v>
      </c>
      <c r="G2425" s="5" t="s">
        <v>6</v>
      </c>
      <c r="H2425" s="5" t="s">
        <v>43</v>
      </c>
      <c r="I2425" s="5" t="s">
        <v>2</v>
      </c>
      <c r="J2425" s="5" t="s">
        <v>13</v>
      </c>
      <c r="K2425" s="5" t="s">
        <v>14</v>
      </c>
      <c r="L2425" s="5" t="s">
        <v>15</v>
      </c>
      <c r="M2425" s="6">
        <v>6</v>
      </c>
      <c r="N2425" s="7">
        <v>36.35</v>
      </c>
      <c r="O2425" s="8">
        <v>0</v>
      </c>
      <c r="P2425" s="7">
        <v>13.24</v>
      </c>
      <c r="Q2425" s="7">
        <f t="shared" si="148"/>
        <v>218.10000000000002</v>
      </c>
      <c r="R2425" s="7">
        <f t="shared" si="149"/>
        <v>79.44</v>
      </c>
      <c r="S2425" s="7">
        <f t="shared" si="150"/>
        <v>138.66000000000003</v>
      </c>
      <c r="T2425" s="9">
        <f t="shared" si="151"/>
        <v>0.63576341127922975</v>
      </c>
      <c r="U2425" s="10">
        <f>YEAR(SalesDataTable[[#This Row],[Order Date]])</f>
        <v>2026</v>
      </c>
      <c r="V2425" s="9" t="str">
        <f>"Q"&amp;ROUNDUP(MONTH(SalesDataTable[[#This Row],[Order Date]])/3,0)</f>
        <v>Q4</v>
      </c>
      <c r="W2425" s="6">
        <f>MONTH(SalesDataTable[[#This Row],[Order Date]])</f>
        <v>11</v>
      </c>
      <c r="X2425" s="9" t="str">
        <f>TEXT(SalesDataTable[[#This Row],[Order Date]],"mmm")</f>
        <v>Nov</v>
      </c>
    </row>
    <row r="2426" spans="1:24" ht="15.5">
      <c r="A2426" s="3">
        <v>2584</v>
      </c>
      <c r="B2426" s="4">
        <v>46349</v>
      </c>
      <c r="C2426" s="12">
        <f>YEAR(SalesDataTable[[#This Row],[Order Date]])</f>
        <v>2026</v>
      </c>
      <c r="D2426" s="15" t="str">
        <f>"Q"&amp;ROUNDUP(MONTH(SalesDataTable[[#This Row],[Order Date]])/3,0)</f>
        <v>Q4</v>
      </c>
      <c r="E2426" s="12">
        <f>MONTH(SalesDataTable[[#This Row],[Order Date]])</f>
        <v>11</v>
      </c>
      <c r="F2426" s="12" t="str">
        <f>TEXT(SalesDataTable[[#This Row],[Order Date]], "mmm")</f>
        <v>Nov</v>
      </c>
      <c r="G2426" s="5" t="s">
        <v>6</v>
      </c>
      <c r="H2426" s="5" t="s">
        <v>27</v>
      </c>
      <c r="I2426" s="5" t="s">
        <v>8</v>
      </c>
      <c r="J2426" s="5" t="s">
        <v>3</v>
      </c>
      <c r="K2426" s="5" t="s">
        <v>23</v>
      </c>
      <c r="L2426" s="5" t="s">
        <v>29</v>
      </c>
      <c r="M2426" s="6">
        <v>15</v>
      </c>
      <c r="N2426" s="7">
        <v>192.23</v>
      </c>
      <c r="O2426" s="8">
        <v>0.15</v>
      </c>
      <c r="P2426" s="7">
        <v>106.34</v>
      </c>
      <c r="Q2426" s="7">
        <f t="shared" si="148"/>
        <v>2450.9324999999999</v>
      </c>
      <c r="R2426" s="7">
        <f t="shared" si="149"/>
        <v>1595.1000000000001</v>
      </c>
      <c r="S2426" s="7">
        <f t="shared" si="150"/>
        <v>855.83249999999975</v>
      </c>
      <c r="T2426" s="9">
        <f t="shared" si="151"/>
        <v>0.34918648310387979</v>
      </c>
      <c r="U2426" s="10">
        <f>YEAR(SalesDataTable[[#This Row],[Order Date]])</f>
        <v>2026</v>
      </c>
      <c r="V2426" s="9" t="str">
        <f>"Q"&amp;ROUNDUP(MONTH(SalesDataTable[[#This Row],[Order Date]])/3,0)</f>
        <v>Q4</v>
      </c>
      <c r="W2426" s="6">
        <f>MONTH(SalesDataTable[[#This Row],[Order Date]])</f>
        <v>11</v>
      </c>
      <c r="X2426" s="9" t="str">
        <f>TEXT(SalesDataTable[[#This Row],[Order Date]],"mmm")</f>
        <v>Nov</v>
      </c>
    </row>
    <row r="2427" spans="1:24" ht="15.5">
      <c r="A2427" s="3">
        <v>2717</v>
      </c>
      <c r="B2427" s="4">
        <v>46349</v>
      </c>
      <c r="C2427" s="12">
        <f>YEAR(SalesDataTable[[#This Row],[Order Date]])</f>
        <v>2026</v>
      </c>
      <c r="D2427" s="15" t="str">
        <f>"Q"&amp;ROUNDUP(MONTH(SalesDataTable[[#This Row],[Order Date]])/3,0)</f>
        <v>Q4</v>
      </c>
      <c r="E2427" s="12">
        <f>MONTH(SalesDataTable[[#This Row],[Order Date]])</f>
        <v>11</v>
      </c>
      <c r="F2427" s="12" t="str">
        <f>TEXT(SalesDataTable[[#This Row],[Order Date]], "mmm")</f>
        <v>Nov</v>
      </c>
      <c r="G2427" s="5" t="s">
        <v>6</v>
      </c>
      <c r="H2427" s="5" t="s">
        <v>43</v>
      </c>
      <c r="I2427" s="5" t="s">
        <v>2</v>
      </c>
      <c r="J2427" s="5" t="s">
        <v>13</v>
      </c>
      <c r="K2427" s="5" t="s">
        <v>14</v>
      </c>
      <c r="L2427" s="5" t="s">
        <v>48</v>
      </c>
      <c r="M2427" s="6">
        <v>2</v>
      </c>
      <c r="N2427" s="7">
        <v>167.9</v>
      </c>
      <c r="O2427" s="8">
        <v>0.15</v>
      </c>
      <c r="P2427" s="7">
        <v>89.55</v>
      </c>
      <c r="Q2427" s="7">
        <f t="shared" si="148"/>
        <v>285.43</v>
      </c>
      <c r="R2427" s="7">
        <f t="shared" si="149"/>
        <v>179.1</v>
      </c>
      <c r="S2427" s="7">
        <f t="shared" si="150"/>
        <v>106.33000000000001</v>
      </c>
      <c r="T2427" s="9">
        <f t="shared" si="151"/>
        <v>0.37252566303471957</v>
      </c>
      <c r="U2427" s="10">
        <f>YEAR(SalesDataTable[[#This Row],[Order Date]])</f>
        <v>2026</v>
      </c>
      <c r="V2427" s="9" t="str">
        <f>"Q"&amp;ROUNDUP(MONTH(SalesDataTable[[#This Row],[Order Date]])/3,0)</f>
        <v>Q4</v>
      </c>
      <c r="W2427" s="6">
        <f>MONTH(SalesDataTable[[#This Row],[Order Date]])</f>
        <v>11</v>
      </c>
      <c r="X2427" s="9" t="str">
        <f>TEXT(SalesDataTable[[#This Row],[Order Date]],"mmm")</f>
        <v>Nov</v>
      </c>
    </row>
    <row r="2428" spans="1:24" ht="15.5">
      <c r="A2428" s="3">
        <v>2737</v>
      </c>
      <c r="B2428" s="4">
        <v>46349</v>
      </c>
      <c r="C2428" s="12">
        <f>YEAR(SalesDataTable[[#This Row],[Order Date]])</f>
        <v>2026</v>
      </c>
      <c r="D2428" s="15" t="str">
        <f>"Q"&amp;ROUNDUP(MONTH(SalesDataTable[[#This Row],[Order Date]])/3,0)</f>
        <v>Q4</v>
      </c>
      <c r="E2428" s="12">
        <f>MONTH(SalesDataTable[[#This Row],[Order Date]])</f>
        <v>11</v>
      </c>
      <c r="F2428" s="12" t="str">
        <f>TEXT(SalesDataTable[[#This Row],[Order Date]], "mmm")</f>
        <v>Nov</v>
      </c>
      <c r="G2428" s="5" t="s">
        <v>6</v>
      </c>
      <c r="H2428" s="5" t="s">
        <v>27</v>
      </c>
      <c r="I2428" s="5" t="s">
        <v>2</v>
      </c>
      <c r="J2428" s="5" t="s">
        <v>16</v>
      </c>
      <c r="K2428" s="5" t="s">
        <v>23</v>
      </c>
      <c r="L2428" s="5" t="s">
        <v>40</v>
      </c>
      <c r="M2428" s="6">
        <v>2</v>
      </c>
      <c r="N2428" s="7">
        <v>80.709999999999994</v>
      </c>
      <c r="O2428" s="8">
        <v>0.1</v>
      </c>
      <c r="P2428" s="7">
        <v>39.33</v>
      </c>
      <c r="Q2428" s="7">
        <f t="shared" si="148"/>
        <v>145.27799999999999</v>
      </c>
      <c r="R2428" s="7">
        <f t="shared" si="149"/>
        <v>78.66</v>
      </c>
      <c r="S2428" s="7">
        <f t="shared" si="150"/>
        <v>66.617999999999995</v>
      </c>
      <c r="T2428" s="9">
        <f t="shared" si="151"/>
        <v>0.45855532152149669</v>
      </c>
      <c r="U2428" s="10">
        <f>YEAR(SalesDataTable[[#This Row],[Order Date]])</f>
        <v>2026</v>
      </c>
      <c r="V2428" s="9" t="str">
        <f>"Q"&amp;ROUNDUP(MONTH(SalesDataTable[[#This Row],[Order Date]])/3,0)</f>
        <v>Q4</v>
      </c>
      <c r="W2428" s="6">
        <f>MONTH(SalesDataTable[[#This Row],[Order Date]])</f>
        <v>11</v>
      </c>
      <c r="X2428" s="9" t="str">
        <f>TEXT(SalesDataTable[[#This Row],[Order Date]],"mmm")</f>
        <v>Nov</v>
      </c>
    </row>
    <row r="2429" spans="1:24" ht="15.5">
      <c r="A2429" s="3">
        <v>3021</v>
      </c>
      <c r="B2429" s="4">
        <v>46349</v>
      </c>
      <c r="C2429" s="12">
        <f>YEAR(SalesDataTable[[#This Row],[Order Date]])</f>
        <v>2026</v>
      </c>
      <c r="D2429" s="15" t="str">
        <f>"Q"&amp;ROUNDUP(MONTH(SalesDataTable[[#This Row],[Order Date]])/3,0)</f>
        <v>Q4</v>
      </c>
      <c r="E2429" s="12">
        <f>MONTH(SalesDataTable[[#This Row],[Order Date]])</f>
        <v>11</v>
      </c>
      <c r="F2429" s="12" t="str">
        <f>TEXT(SalesDataTable[[#This Row],[Order Date]], "mmm")</f>
        <v>Nov</v>
      </c>
      <c r="G2429" s="5" t="s">
        <v>0</v>
      </c>
      <c r="H2429" s="5" t="s">
        <v>50</v>
      </c>
      <c r="I2429" s="5" t="s">
        <v>2</v>
      </c>
      <c r="J2429" s="5" t="s">
        <v>16</v>
      </c>
      <c r="K2429" s="5" t="s">
        <v>9</v>
      </c>
      <c r="L2429" s="5" t="s">
        <v>46</v>
      </c>
      <c r="M2429" s="6">
        <v>1</v>
      </c>
      <c r="N2429" s="7">
        <v>71.66</v>
      </c>
      <c r="O2429" s="8">
        <v>0.2</v>
      </c>
      <c r="P2429" s="7">
        <v>31.83</v>
      </c>
      <c r="Q2429" s="7">
        <f t="shared" si="148"/>
        <v>57.328000000000003</v>
      </c>
      <c r="R2429" s="7">
        <f t="shared" si="149"/>
        <v>31.83</v>
      </c>
      <c r="S2429" s="7">
        <f t="shared" si="150"/>
        <v>25.498000000000005</v>
      </c>
      <c r="T2429" s="9">
        <f t="shared" si="151"/>
        <v>0.44477393245883345</v>
      </c>
      <c r="U2429" s="10">
        <f>YEAR(SalesDataTable[[#This Row],[Order Date]])</f>
        <v>2026</v>
      </c>
      <c r="V2429" s="9" t="str">
        <f>"Q"&amp;ROUNDUP(MONTH(SalesDataTable[[#This Row],[Order Date]])/3,0)</f>
        <v>Q4</v>
      </c>
      <c r="W2429" s="6">
        <f>MONTH(SalesDataTable[[#This Row],[Order Date]])</f>
        <v>11</v>
      </c>
      <c r="X2429" s="9" t="str">
        <f>TEXT(SalesDataTable[[#This Row],[Order Date]],"mmm")</f>
        <v>Nov</v>
      </c>
    </row>
    <row r="2430" spans="1:24" ht="15.5">
      <c r="A2430" s="3">
        <v>5199</v>
      </c>
      <c r="B2430" s="4">
        <v>46349</v>
      </c>
      <c r="C2430" s="12">
        <f>YEAR(SalesDataTable[[#This Row],[Order Date]])</f>
        <v>2026</v>
      </c>
      <c r="D2430" s="15" t="str">
        <f>"Q"&amp;ROUNDUP(MONTH(SalesDataTable[[#This Row],[Order Date]])/3,0)</f>
        <v>Q4</v>
      </c>
      <c r="E2430" s="12">
        <f>MONTH(SalesDataTable[[#This Row],[Order Date]])</f>
        <v>11</v>
      </c>
      <c r="F2430" s="12" t="str">
        <f>TEXT(SalesDataTable[[#This Row],[Order Date]], "mmm")</f>
        <v>Nov</v>
      </c>
      <c r="G2430" s="5" t="s">
        <v>11</v>
      </c>
      <c r="H2430" s="5" t="s">
        <v>18</v>
      </c>
      <c r="I2430" s="5" t="s">
        <v>2</v>
      </c>
      <c r="J2430" s="5" t="s">
        <v>3</v>
      </c>
      <c r="K2430" s="5" t="s">
        <v>23</v>
      </c>
      <c r="L2430" s="5" t="s">
        <v>51</v>
      </c>
      <c r="M2430" s="6">
        <v>5</v>
      </c>
      <c r="N2430" s="7">
        <v>125.23</v>
      </c>
      <c r="O2430" s="8">
        <v>0.05</v>
      </c>
      <c r="P2430" s="7">
        <v>59.84</v>
      </c>
      <c r="Q2430" s="7">
        <f t="shared" si="148"/>
        <v>594.84249999999997</v>
      </c>
      <c r="R2430" s="7">
        <f t="shared" si="149"/>
        <v>299.20000000000005</v>
      </c>
      <c r="S2430" s="7">
        <f t="shared" si="150"/>
        <v>295.64249999999993</v>
      </c>
      <c r="T2430" s="9">
        <f t="shared" si="151"/>
        <v>0.49700971265503041</v>
      </c>
      <c r="U2430" s="10">
        <f>YEAR(SalesDataTable[[#This Row],[Order Date]])</f>
        <v>2026</v>
      </c>
      <c r="V2430" s="9" t="str">
        <f>"Q"&amp;ROUNDUP(MONTH(SalesDataTable[[#This Row],[Order Date]])/3,0)</f>
        <v>Q4</v>
      </c>
      <c r="W2430" s="6">
        <f>MONTH(SalesDataTable[[#This Row],[Order Date]])</f>
        <v>11</v>
      </c>
      <c r="X2430" s="9" t="str">
        <f>TEXT(SalesDataTable[[#This Row],[Order Date]],"mmm")</f>
        <v>Nov</v>
      </c>
    </row>
    <row r="2431" spans="1:24" ht="15.5">
      <c r="A2431" s="3">
        <v>1202</v>
      </c>
      <c r="B2431" s="4">
        <v>46350</v>
      </c>
      <c r="C2431" s="12">
        <f>YEAR(SalesDataTable[[#This Row],[Order Date]])</f>
        <v>2026</v>
      </c>
      <c r="D2431" s="15" t="str">
        <f>"Q"&amp;ROUNDUP(MONTH(SalesDataTable[[#This Row],[Order Date]])/3,0)</f>
        <v>Q4</v>
      </c>
      <c r="E2431" s="12">
        <f>MONTH(SalesDataTable[[#This Row],[Order Date]])</f>
        <v>11</v>
      </c>
      <c r="F2431" s="12" t="str">
        <f>TEXT(SalesDataTable[[#This Row],[Order Date]], "mmm")</f>
        <v>Nov</v>
      </c>
      <c r="G2431" s="5" t="s">
        <v>0</v>
      </c>
      <c r="H2431" s="5" t="s">
        <v>50</v>
      </c>
      <c r="I2431" s="5" t="s">
        <v>28</v>
      </c>
      <c r="J2431" s="5" t="s">
        <v>3</v>
      </c>
      <c r="K2431" s="5" t="s">
        <v>9</v>
      </c>
      <c r="L2431" s="5" t="s">
        <v>10</v>
      </c>
      <c r="M2431" s="6">
        <v>2</v>
      </c>
      <c r="N2431" s="7">
        <v>91.33</v>
      </c>
      <c r="O2431" s="8">
        <v>0.15</v>
      </c>
      <c r="P2431" s="7">
        <v>45.45</v>
      </c>
      <c r="Q2431" s="7">
        <f t="shared" si="148"/>
        <v>155.261</v>
      </c>
      <c r="R2431" s="7">
        <f t="shared" si="149"/>
        <v>90.9</v>
      </c>
      <c r="S2431" s="7">
        <f t="shared" si="150"/>
        <v>64.36099999999999</v>
      </c>
      <c r="T2431" s="9">
        <f t="shared" si="151"/>
        <v>0.41453423589954974</v>
      </c>
      <c r="U2431" s="10">
        <f>YEAR(SalesDataTable[[#This Row],[Order Date]])</f>
        <v>2026</v>
      </c>
      <c r="V2431" s="9" t="str">
        <f>"Q"&amp;ROUNDUP(MONTH(SalesDataTable[[#This Row],[Order Date]])/3,0)</f>
        <v>Q4</v>
      </c>
      <c r="W2431" s="6">
        <f>MONTH(SalesDataTable[[#This Row],[Order Date]])</f>
        <v>11</v>
      </c>
      <c r="X2431" s="9" t="str">
        <f>TEXT(SalesDataTable[[#This Row],[Order Date]],"mmm")</f>
        <v>Nov</v>
      </c>
    </row>
    <row r="2432" spans="1:24" ht="15.5">
      <c r="A2432" s="3">
        <v>1365</v>
      </c>
      <c r="B2432" s="4">
        <v>46350</v>
      </c>
      <c r="C2432" s="12">
        <f>YEAR(SalesDataTable[[#This Row],[Order Date]])</f>
        <v>2026</v>
      </c>
      <c r="D2432" s="15" t="str">
        <f>"Q"&amp;ROUNDUP(MONTH(SalesDataTable[[#This Row],[Order Date]])/3,0)</f>
        <v>Q4</v>
      </c>
      <c r="E2432" s="12">
        <f>MONTH(SalesDataTable[[#This Row],[Order Date]])</f>
        <v>11</v>
      </c>
      <c r="F2432" s="12" t="str">
        <f>TEXT(SalesDataTable[[#This Row],[Order Date]], "mmm")</f>
        <v>Nov</v>
      </c>
      <c r="G2432" s="5" t="s">
        <v>0</v>
      </c>
      <c r="H2432" s="5" t="s">
        <v>1</v>
      </c>
      <c r="I2432" s="5" t="s">
        <v>28</v>
      </c>
      <c r="J2432" s="5" t="s">
        <v>13</v>
      </c>
      <c r="K2432" s="5" t="s">
        <v>9</v>
      </c>
      <c r="L2432" s="5" t="s">
        <v>37</v>
      </c>
      <c r="M2432" s="6">
        <v>4</v>
      </c>
      <c r="N2432" s="7">
        <v>155.91</v>
      </c>
      <c r="O2432" s="8">
        <v>0</v>
      </c>
      <c r="P2432" s="7">
        <v>79.91</v>
      </c>
      <c r="Q2432" s="7">
        <f t="shared" si="148"/>
        <v>623.64</v>
      </c>
      <c r="R2432" s="7">
        <f t="shared" si="149"/>
        <v>319.64</v>
      </c>
      <c r="S2432" s="7">
        <f t="shared" si="150"/>
        <v>304</v>
      </c>
      <c r="T2432" s="9">
        <f t="shared" si="151"/>
        <v>0.48746071451478418</v>
      </c>
      <c r="U2432" s="10">
        <f>YEAR(SalesDataTable[[#This Row],[Order Date]])</f>
        <v>2026</v>
      </c>
      <c r="V2432" s="9" t="str">
        <f>"Q"&amp;ROUNDUP(MONTH(SalesDataTable[[#This Row],[Order Date]])/3,0)</f>
        <v>Q4</v>
      </c>
      <c r="W2432" s="6">
        <f>MONTH(SalesDataTable[[#This Row],[Order Date]])</f>
        <v>11</v>
      </c>
      <c r="X2432" s="9" t="str">
        <f>TEXT(SalesDataTable[[#This Row],[Order Date]],"mmm")</f>
        <v>Nov</v>
      </c>
    </row>
    <row r="2433" spans="1:24" ht="15.5">
      <c r="A2433" s="3">
        <v>2575</v>
      </c>
      <c r="B2433" s="4">
        <v>46350</v>
      </c>
      <c r="C2433" s="12">
        <f>YEAR(SalesDataTable[[#This Row],[Order Date]])</f>
        <v>2026</v>
      </c>
      <c r="D2433" s="15" t="str">
        <f>"Q"&amp;ROUNDUP(MONTH(SalesDataTable[[#This Row],[Order Date]])/3,0)</f>
        <v>Q4</v>
      </c>
      <c r="E2433" s="12">
        <f>MONTH(SalesDataTable[[#This Row],[Order Date]])</f>
        <v>11</v>
      </c>
      <c r="F2433" s="12" t="str">
        <f>TEXT(SalesDataTable[[#This Row],[Order Date]], "mmm")</f>
        <v>Nov</v>
      </c>
      <c r="G2433" s="5" t="s">
        <v>11</v>
      </c>
      <c r="H2433" s="5" t="s">
        <v>39</v>
      </c>
      <c r="I2433" s="5" t="s">
        <v>19</v>
      </c>
      <c r="J2433" s="5" t="s">
        <v>3</v>
      </c>
      <c r="K2433" s="5" t="s">
        <v>34</v>
      </c>
      <c r="L2433" s="5" t="s">
        <v>35</v>
      </c>
      <c r="M2433" s="6">
        <v>1</v>
      </c>
      <c r="N2433" s="7">
        <v>39.42</v>
      </c>
      <c r="O2433" s="8">
        <v>0</v>
      </c>
      <c r="P2433" s="7">
        <v>14.63</v>
      </c>
      <c r="Q2433" s="7">
        <f t="shared" si="148"/>
        <v>39.42</v>
      </c>
      <c r="R2433" s="7">
        <f t="shared" si="149"/>
        <v>14.63</v>
      </c>
      <c r="S2433" s="7">
        <f t="shared" si="150"/>
        <v>24.79</v>
      </c>
      <c r="T2433" s="9">
        <f t="shared" si="151"/>
        <v>0.62886859462201927</v>
      </c>
      <c r="U2433" s="10">
        <f>YEAR(SalesDataTable[[#This Row],[Order Date]])</f>
        <v>2026</v>
      </c>
      <c r="V2433" s="9" t="str">
        <f>"Q"&amp;ROUNDUP(MONTH(SalesDataTable[[#This Row],[Order Date]])/3,0)</f>
        <v>Q4</v>
      </c>
      <c r="W2433" s="6">
        <f>MONTH(SalesDataTable[[#This Row],[Order Date]])</f>
        <v>11</v>
      </c>
      <c r="X2433" s="9" t="str">
        <f>TEXT(SalesDataTable[[#This Row],[Order Date]],"mmm")</f>
        <v>Nov</v>
      </c>
    </row>
    <row r="2434" spans="1:24" ht="15.5">
      <c r="A2434" s="3">
        <v>2673</v>
      </c>
      <c r="B2434" s="4">
        <v>46350</v>
      </c>
      <c r="C2434" s="12">
        <f>YEAR(SalesDataTable[[#This Row],[Order Date]])</f>
        <v>2026</v>
      </c>
      <c r="D2434" s="15" t="str">
        <f>"Q"&amp;ROUNDUP(MONTH(SalesDataTable[[#This Row],[Order Date]])/3,0)</f>
        <v>Q4</v>
      </c>
      <c r="E2434" s="12">
        <f>MONTH(SalesDataTable[[#This Row],[Order Date]])</f>
        <v>11</v>
      </c>
      <c r="F2434" s="12" t="str">
        <f>TEXT(SalesDataTable[[#This Row],[Order Date]], "mmm")</f>
        <v>Nov</v>
      </c>
      <c r="G2434" s="5" t="s">
        <v>11</v>
      </c>
      <c r="H2434" s="5" t="s">
        <v>12</v>
      </c>
      <c r="I2434" s="5" t="s">
        <v>2</v>
      </c>
      <c r="J2434" s="5" t="s">
        <v>3</v>
      </c>
      <c r="K2434" s="5" t="s">
        <v>4</v>
      </c>
      <c r="L2434" s="5" t="s">
        <v>22</v>
      </c>
      <c r="M2434" s="6">
        <v>2</v>
      </c>
      <c r="N2434" s="7">
        <v>51.56</v>
      </c>
      <c r="O2434" s="8">
        <v>0.05</v>
      </c>
      <c r="P2434" s="7">
        <v>22.7</v>
      </c>
      <c r="Q2434" s="7">
        <f t="shared" ref="Q2434:Q2497" si="152">M2434*N2434*(1-O2434)</f>
        <v>97.963999999999999</v>
      </c>
      <c r="R2434" s="7">
        <f t="shared" ref="R2434:R2497" si="153">M2434*P2434</f>
        <v>45.4</v>
      </c>
      <c r="S2434" s="7">
        <f t="shared" ref="S2434:S2497" si="154">Q2434-R2434</f>
        <v>52.564</v>
      </c>
      <c r="T2434" s="9">
        <f t="shared" ref="T2434:T2497" si="155">IFERROR(S2434/Q2434,0)</f>
        <v>0.5365644522477645</v>
      </c>
      <c r="U2434" s="10">
        <f>YEAR(SalesDataTable[[#This Row],[Order Date]])</f>
        <v>2026</v>
      </c>
      <c r="V2434" s="9" t="str">
        <f>"Q"&amp;ROUNDUP(MONTH(SalesDataTable[[#This Row],[Order Date]])/3,0)</f>
        <v>Q4</v>
      </c>
      <c r="W2434" s="6">
        <f>MONTH(SalesDataTable[[#This Row],[Order Date]])</f>
        <v>11</v>
      </c>
      <c r="X2434" s="9" t="str">
        <f>TEXT(SalesDataTable[[#This Row],[Order Date]],"mmm")</f>
        <v>Nov</v>
      </c>
    </row>
    <row r="2435" spans="1:24" ht="15.5">
      <c r="A2435" s="3">
        <v>4145</v>
      </c>
      <c r="B2435" s="4">
        <v>46350</v>
      </c>
      <c r="C2435" s="12">
        <f>YEAR(SalesDataTable[[#This Row],[Order Date]])</f>
        <v>2026</v>
      </c>
      <c r="D2435" s="15" t="str">
        <f>"Q"&amp;ROUNDUP(MONTH(SalesDataTable[[#This Row],[Order Date]])/3,0)</f>
        <v>Q4</v>
      </c>
      <c r="E2435" s="12">
        <f>MONTH(SalesDataTable[[#This Row],[Order Date]])</f>
        <v>11</v>
      </c>
      <c r="F2435" s="12" t="str">
        <f>TEXT(SalesDataTable[[#This Row],[Order Date]], "mmm")</f>
        <v>Nov</v>
      </c>
      <c r="G2435" s="5" t="s">
        <v>0</v>
      </c>
      <c r="H2435" s="5" t="s">
        <v>1</v>
      </c>
      <c r="I2435" s="5" t="s">
        <v>2</v>
      </c>
      <c r="J2435" s="5" t="s">
        <v>3</v>
      </c>
      <c r="K2435" s="5" t="s">
        <v>23</v>
      </c>
      <c r="L2435" s="5" t="s">
        <v>51</v>
      </c>
      <c r="M2435" s="6">
        <v>1</v>
      </c>
      <c r="N2435" s="7">
        <v>120.49</v>
      </c>
      <c r="O2435" s="8">
        <v>0.15</v>
      </c>
      <c r="P2435" s="7">
        <v>61.22</v>
      </c>
      <c r="Q2435" s="7">
        <f t="shared" si="152"/>
        <v>102.4165</v>
      </c>
      <c r="R2435" s="7">
        <f t="shared" si="153"/>
        <v>61.22</v>
      </c>
      <c r="S2435" s="7">
        <f t="shared" si="154"/>
        <v>41.1965</v>
      </c>
      <c r="T2435" s="9">
        <f t="shared" si="155"/>
        <v>0.40224475548373556</v>
      </c>
      <c r="U2435" s="10">
        <f>YEAR(SalesDataTable[[#This Row],[Order Date]])</f>
        <v>2026</v>
      </c>
      <c r="V2435" s="9" t="str">
        <f>"Q"&amp;ROUNDUP(MONTH(SalesDataTable[[#This Row],[Order Date]])/3,0)</f>
        <v>Q4</v>
      </c>
      <c r="W2435" s="6">
        <f>MONTH(SalesDataTable[[#This Row],[Order Date]])</f>
        <v>11</v>
      </c>
      <c r="X2435" s="9" t="str">
        <f>TEXT(SalesDataTable[[#This Row],[Order Date]],"mmm")</f>
        <v>Nov</v>
      </c>
    </row>
    <row r="2436" spans="1:24" ht="15.5">
      <c r="A2436" s="3">
        <v>4610</v>
      </c>
      <c r="B2436" s="4">
        <v>46350</v>
      </c>
      <c r="C2436" s="12">
        <f>YEAR(SalesDataTable[[#This Row],[Order Date]])</f>
        <v>2026</v>
      </c>
      <c r="D2436" s="15" t="str">
        <f>"Q"&amp;ROUNDUP(MONTH(SalesDataTable[[#This Row],[Order Date]])/3,0)</f>
        <v>Q4</v>
      </c>
      <c r="E2436" s="12">
        <f>MONTH(SalesDataTable[[#This Row],[Order Date]])</f>
        <v>11</v>
      </c>
      <c r="F2436" s="12" t="str">
        <f>TEXT(SalesDataTable[[#This Row],[Order Date]], "mmm")</f>
        <v>Nov</v>
      </c>
      <c r="G2436" s="5" t="s">
        <v>11</v>
      </c>
      <c r="H2436" s="5" t="s">
        <v>52</v>
      </c>
      <c r="I2436" s="5" t="s">
        <v>19</v>
      </c>
      <c r="J2436" s="5" t="s">
        <v>3</v>
      </c>
      <c r="K2436" s="5" t="s">
        <v>9</v>
      </c>
      <c r="L2436" s="5" t="s">
        <v>37</v>
      </c>
      <c r="M2436" s="6">
        <v>2</v>
      </c>
      <c r="N2436" s="7">
        <v>153.96</v>
      </c>
      <c r="O2436" s="8">
        <v>0</v>
      </c>
      <c r="P2436" s="7">
        <v>79.33</v>
      </c>
      <c r="Q2436" s="7">
        <f t="shared" si="152"/>
        <v>307.92</v>
      </c>
      <c r="R2436" s="7">
        <f t="shared" si="153"/>
        <v>158.66</v>
      </c>
      <c r="S2436" s="7">
        <f t="shared" si="154"/>
        <v>149.26000000000002</v>
      </c>
      <c r="T2436" s="9">
        <f t="shared" si="155"/>
        <v>0.48473629514159527</v>
      </c>
      <c r="U2436" s="10">
        <f>YEAR(SalesDataTable[[#This Row],[Order Date]])</f>
        <v>2026</v>
      </c>
      <c r="V2436" s="9" t="str">
        <f>"Q"&amp;ROUNDUP(MONTH(SalesDataTable[[#This Row],[Order Date]])/3,0)</f>
        <v>Q4</v>
      </c>
      <c r="W2436" s="6">
        <f>MONTH(SalesDataTable[[#This Row],[Order Date]])</f>
        <v>11</v>
      </c>
      <c r="X2436" s="9" t="str">
        <f>TEXT(SalesDataTable[[#This Row],[Order Date]],"mmm")</f>
        <v>Nov</v>
      </c>
    </row>
    <row r="2437" spans="1:24" ht="15.5">
      <c r="A2437" s="3">
        <v>4721</v>
      </c>
      <c r="B2437" s="4">
        <v>46350</v>
      </c>
      <c r="C2437" s="12">
        <f>YEAR(SalesDataTable[[#This Row],[Order Date]])</f>
        <v>2026</v>
      </c>
      <c r="D2437" s="15" t="str">
        <f>"Q"&amp;ROUNDUP(MONTH(SalesDataTable[[#This Row],[Order Date]])/3,0)</f>
        <v>Q4</v>
      </c>
      <c r="E2437" s="12">
        <f>MONTH(SalesDataTable[[#This Row],[Order Date]])</f>
        <v>11</v>
      </c>
      <c r="F2437" s="12" t="str">
        <f>TEXT(SalesDataTable[[#This Row],[Order Date]], "mmm")</f>
        <v>Nov</v>
      </c>
      <c r="G2437" s="5" t="s">
        <v>11</v>
      </c>
      <c r="H2437" s="5" t="s">
        <v>52</v>
      </c>
      <c r="I2437" s="5" t="s">
        <v>19</v>
      </c>
      <c r="J2437" s="5" t="s">
        <v>13</v>
      </c>
      <c r="K2437" s="5" t="s">
        <v>4</v>
      </c>
      <c r="L2437" s="5" t="s">
        <v>26</v>
      </c>
      <c r="M2437" s="6">
        <v>1</v>
      </c>
      <c r="N2437" s="7">
        <v>39.85</v>
      </c>
      <c r="O2437" s="8">
        <v>0</v>
      </c>
      <c r="P2437" s="7">
        <v>16.3</v>
      </c>
      <c r="Q2437" s="7">
        <f t="shared" si="152"/>
        <v>39.85</v>
      </c>
      <c r="R2437" s="7">
        <f t="shared" si="153"/>
        <v>16.3</v>
      </c>
      <c r="S2437" s="7">
        <f t="shared" si="154"/>
        <v>23.55</v>
      </c>
      <c r="T2437" s="9">
        <f t="shared" si="155"/>
        <v>0.59096612296110418</v>
      </c>
      <c r="U2437" s="10">
        <f>YEAR(SalesDataTable[[#This Row],[Order Date]])</f>
        <v>2026</v>
      </c>
      <c r="V2437" s="9" t="str">
        <f>"Q"&amp;ROUNDUP(MONTH(SalesDataTable[[#This Row],[Order Date]])/3,0)</f>
        <v>Q4</v>
      </c>
      <c r="W2437" s="6">
        <f>MONTH(SalesDataTable[[#This Row],[Order Date]])</f>
        <v>11</v>
      </c>
      <c r="X2437" s="9" t="str">
        <f>TEXT(SalesDataTable[[#This Row],[Order Date]],"mmm")</f>
        <v>Nov</v>
      </c>
    </row>
    <row r="2438" spans="1:24" ht="15.5">
      <c r="A2438" s="3">
        <v>324</v>
      </c>
      <c r="B2438" s="4">
        <v>46351</v>
      </c>
      <c r="C2438" s="12">
        <f>YEAR(SalesDataTable[[#This Row],[Order Date]])</f>
        <v>2026</v>
      </c>
      <c r="D2438" s="15" t="str">
        <f>"Q"&amp;ROUNDUP(MONTH(SalesDataTable[[#This Row],[Order Date]])/3,0)</f>
        <v>Q4</v>
      </c>
      <c r="E2438" s="12">
        <f>MONTH(SalesDataTable[[#This Row],[Order Date]])</f>
        <v>11</v>
      </c>
      <c r="F2438" s="12" t="str">
        <f>TEXT(SalesDataTable[[#This Row],[Order Date]], "mmm")</f>
        <v>Nov</v>
      </c>
      <c r="G2438" s="5" t="s">
        <v>20</v>
      </c>
      <c r="H2438" s="5" t="s">
        <v>47</v>
      </c>
      <c r="I2438" s="5" t="s">
        <v>28</v>
      </c>
      <c r="J2438" s="5" t="s">
        <v>3</v>
      </c>
      <c r="K2438" s="5" t="s">
        <v>4</v>
      </c>
      <c r="L2438" s="5" t="s">
        <v>30</v>
      </c>
      <c r="M2438" s="6">
        <v>2</v>
      </c>
      <c r="N2438" s="7">
        <v>103.88</v>
      </c>
      <c r="O2438" s="8">
        <v>0.15</v>
      </c>
      <c r="P2438" s="7">
        <v>49.26</v>
      </c>
      <c r="Q2438" s="7">
        <f t="shared" si="152"/>
        <v>176.59599999999998</v>
      </c>
      <c r="R2438" s="7">
        <f t="shared" si="153"/>
        <v>98.52</v>
      </c>
      <c r="S2438" s="7">
        <f t="shared" si="154"/>
        <v>78.075999999999979</v>
      </c>
      <c r="T2438" s="9">
        <f t="shared" si="155"/>
        <v>0.44211646922920106</v>
      </c>
      <c r="U2438" s="10">
        <f>YEAR(SalesDataTable[[#This Row],[Order Date]])</f>
        <v>2026</v>
      </c>
      <c r="V2438" s="9" t="str">
        <f>"Q"&amp;ROUNDUP(MONTH(SalesDataTable[[#This Row],[Order Date]])/3,0)</f>
        <v>Q4</v>
      </c>
      <c r="W2438" s="6">
        <f>MONTH(SalesDataTable[[#This Row],[Order Date]])</f>
        <v>11</v>
      </c>
      <c r="X2438" s="9" t="str">
        <f>TEXT(SalesDataTable[[#This Row],[Order Date]],"mmm")</f>
        <v>Nov</v>
      </c>
    </row>
    <row r="2439" spans="1:24" ht="15.5">
      <c r="A2439" s="3">
        <v>559</v>
      </c>
      <c r="B2439" s="4">
        <v>46351</v>
      </c>
      <c r="C2439" s="12">
        <f>YEAR(SalesDataTable[[#This Row],[Order Date]])</f>
        <v>2026</v>
      </c>
      <c r="D2439" s="15" t="str">
        <f>"Q"&amp;ROUNDUP(MONTH(SalesDataTable[[#This Row],[Order Date]])/3,0)</f>
        <v>Q4</v>
      </c>
      <c r="E2439" s="12">
        <f>MONTH(SalesDataTable[[#This Row],[Order Date]])</f>
        <v>11</v>
      </c>
      <c r="F2439" s="12" t="str">
        <f>TEXT(SalesDataTable[[#This Row],[Order Date]], "mmm")</f>
        <v>Nov</v>
      </c>
      <c r="G2439" s="5" t="s">
        <v>20</v>
      </c>
      <c r="H2439" s="5" t="s">
        <v>31</v>
      </c>
      <c r="I2439" s="5" t="s">
        <v>2</v>
      </c>
      <c r="J2439" s="5" t="s">
        <v>3</v>
      </c>
      <c r="K2439" s="5" t="s">
        <v>14</v>
      </c>
      <c r="L2439" s="5" t="s">
        <v>44</v>
      </c>
      <c r="M2439" s="6">
        <v>2</v>
      </c>
      <c r="N2439" s="7">
        <v>134.19</v>
      </c>
      <c r="O2439" s="8">
        <v>0.1</v>
      </c>
      <c r="P2439" s="7">
        <v>65.39</v>
      </c>
      <c r="Q2439" s="7">
        <f t="shared" si="152"/>
        <v>241.542</v>
      </c>
      <c r="R2439" s="7">
        <f t="shared" si="153"/>
        <v>130.78</v>
      </c>
      <c r="S2439" s="7">
        <f t="shared" si="154"/>
        <v>110.762</v>
      </c>
      <c r="T2439" s="9">
        <f t="shared" si="155"/>
        <v>0.45856207202060095</v>
      </c>
      <c r="U2439" s="10">
        <f>YEAR(SalesDataTable[[#This Row],[Order Date]])</f>
        <v>2026</v>
      </c>
      <c r="V2439" s="9" t="str">
        <f>"Q"&amp;ROUNDUP(MONTH(SalesDataTable[[#This Row],[Order Date]])/3,0)</f>
        <v>Q4</v>
      </c>
      <c r="W2439" s="6">
        <f>MONTH(SalesDataTable[[#This Row],[Order Date]])</f>
        <v>11</v>
      </c>
      <c r="X2439" s="9" t="str">
        <f>TEXT(SalesDataTable[[#This Row],[Order Date]],"mmm")</f>
        <v>Nov</v>
      </c>
    </row>
    <row r="2440" spans="1:24" ht="15.5">
      <c r="A2440" s="3">
        <v>1108</v>
      </c>
      <c r="B2440" s="4">
        <v>46351</v>
      </c>
      <c r="C2440" s="12">
        <f>YEAR(SalesDataTable[[#This Row],[Order Date]])</f>
        <v>2026</v>
      </c>
      <c r="D2440" s="15" t="str">
        <f>"Q"&amp;ROUNDUP(MONTH(SalesDataTable[[#This Row],[Order Date]])/3,0)</f>
        <v>Q4</v>
      </c>
      <c r="E2440" s="12">
        <f>MONTH(SalesDataTable[[#This Row],[Order Date]])</f>
        <v>11</v>
      </c>
      <c r="F2440" s="12" t="str">
        <f>TEXT(SalesDataTable[[#This Row],[Order Date]], "mmm")</f>
        <v>Nov</v>
      </c>
      <c r="G2440" s="5" t="s">
        <v>6</v>
      </c>
      <c r="H2440" s="5" t="s">
        <v>7</v>
      </c>
      <c r="I2440" s="5" t="s">
        <v>28</v>
      </c>
      <c r="J2440" s="5" t="s">
        <v>13</v>
      </c>
      <c r="K2440" s="5" t="s">
        <v>14</v>
      </c>
      <c r="L2440" s="5" t="s">
        <v>15</v>
      </c>
      <c r="M2440" s="6">
        <v>1</v>
      </c>
      <c r="N2440" s="7">
        <v>37.06</v>
      </c>
      <c r="O2440" s="8">
        <v>0.1</v>
      </c>
      <c r="P2440" s="7">
        <v>13.18</v>
      </c>
      <c r="Q2440" s="7">
        <f t="shared" si="152"/>
        <v>33.354000000000006</v>
      </c>
      <c r="R2440" s="7">
        <f t="shared" si="153"/>
        <v>13.18</v>
      </c>
      <c r="S2440" s="7">
        <f t="shared" si="154"/>
        <v>20.174000000000007</v>
      </c>
      <c r="T2440" s="9">
        <f t="shared" si="155"/>
        <v>0.6048449961024166</v>
      </c>
      <c r="U2440" s="10">
        <f>YEAR(SalesDataTable[[#This Row],[Order Date]])</f>
        <v>2026</v>
      </c>
      <c r="V2440" s="9" t="str">
        <f>"Q"&amp;ROUNDUP(MONTH(SalesDataTable[[#This Row],[Order Date]])/3,0)</f>
        <v>Q4</v>
      </c>
      <c r="W2440" s="6">
        <f>MONTH(SalesDataTable[[#This Row],[Order Date]])</f>
        <v>11</v>
      </c>
      <c r="X2440" s="9" t="str">
        <f>TEXT(SalesDataTable[[#This Row],[Order Date]],"mmm")</f>
        <v>Nov</v>
      </c>
    </row>
    <row r="2441" spans="1:24" ht="15.5">
      <c r="A2441" s="3">
        <v>1344</v>
      </c>
      <c r="B2441" s="4">
        <v>46351</v>
      </c>
      <c r="C2441" s="12">
        <f>YEAR(SalesDataTable[[#This Row],[Order Date]])</f>
        <v>2026</v>
      </c>
      <c r="D2441" s="15" t="str">
        <f>"Q"&amp;ROUNDUP(MONTH(SalesDataTable[[#This Row],[Order Date]])/3,0)</f>
        <v>Q4</v>
      </c>
      <c r="E2441" s="12">
        <f>MONTH(SalesDataTable[[#This Row],[Order Date]])</f>
        <v>11</v>
      </c>
      <c r="F2441" s="12" t="str">
        <f>TEXT(SalesDataTable[[#This Row],[Order Date]], "mmm")</f>
        <v>Nov</v>
      </c>
      <c r="G2441" s="5" t="s">
        <v>11</v>
      </c>
      <c r="H2441" s="5" t="s">
        <v>39</v>
      </c>
      <c r="I2441" s="5" t="s">
        <v>2</v>
      </c>
      <c r="J2441" s="5" t="s">
        <v>13</v>
      </c>
      <c r="K2441" s="5" t="s">
        <v>14</v>
      </c>
      <c r="L2441" s="5" t="s">
        <v>44</v>
      </c>
      <c r="M2441" s="6">
        <v>4</v>
      </c>
      <c r="N2441" s="7">
        <v>135.21</v>
      </c>
      <c r="O2441" s="8">
        <v>0.05</v>
      </c>
      <c r="P2441" s="7">
        <v>68.64</v>
      </c>
      <c r="Q2441" s="7">
        <f t="shared" si="152"/>
        <v>513.798</v>
      </c>
      <c r="R2441" s="7">
        <f t="shared" si="153"/>
        <v>274.56</v>
      </c>
      <c r="S2441" s="7">
        <f t="shared" si="154"/>
        <v>239.238</v>
      </c>
      <c r="T2441" s="9">
        <f t="shared" si="155"/>
        <v>0.46562656919645462</v>
      </c>
      <c r="U2441" s="10">
        <f>YEAR(SalesDataTable[[#This Row],[Order Date]])</f>
        <v>2026</v>
      </c>
      <c r="V2441" s="9" t="str">
        <f>"Q"&amp;ROUNDUP(MONTH(SalesDataTable[[#This Row],[Order Date]])/3,0)</f>
        <v>Q4</v>
      </c>
      <c r="W2441" s="6">
        <f>MONTH(SalesDataTable[[#This Row],[Order Date]])</f>
        <v>11</v>
      </c>
      <c r="X2441" s="9" t="str">
        <f>TEXT(SalesDataTable[[#This Row],[Order Date]],"mmm")</f>
        <v>Nov</v>
      </c>
    </row>
    <row r="2442" spans="1:24" ht="15.5">
      <c r="A2442" s="3">
        <v>1922</v>
      </c>
      <c r="B2442" s="4">
        <v>46351</v>
      </c>
      <c r="C2442" s="12">
        <f>YEAR(SalesDataTable[[#This Row],[Order Date]])</f>
        <v>2026</v>
      </c>
      <c r="D2442" s="15" t="str">
        <f>"Q"&amp;ROUNDUP(MONTH(SalesDataTable[[#This Row],[Order Date]])/3,0)</f>
        <v>Q4</v>
      </c>
      <c r="E2442" s="12">
        <f>MONTH(SalesDataTable[[#This Row],[Order Date]])</f>
        <v>11</v>
      </c>
      <c r="F2442" s="12" t="str">
        <f>TEXT(SalesDataTable[[#This Row],[Order Date]], "mmm")</f>
        <v>Nov</v>
      </c>
      <c r="G2442" s="5" t="s">
        <v>0</v>
      </c>
      <c r="H2442" s="5" t="s">
        <v>36</v>
      </c>
      <c r="I2442" s="5" t="s">
        <v>28</v>
      </c>
      <c r="J2442" s="5" t="s">
        <v>3</v>
      </c>
      <c r="K2442" s="5" t="s">
        <v>9</v>
      </c>
      <c r="L2442" s="5" t="s">
        <v>17</v>
      </c>
      <c r="M2442" s="6">
        <v>2</v>
      </c>
      <c r="N2442" s="7">
        <v>145.77000000000001</v>
      </c>
      <c r="O2442" s="8">
        <v>0.1</v>
      </c>
      <c r="P2442" s="7">
        <v>78.14</v>
      </c>
      <c r="Q2442" s="7">
        <f t="shared" si="152"/>
        <v>262.38600000000002</v>
      </c>
      <c r="R2442" s="7">
        <f t="shared" si="153"/>
        <v>156.28</v>
      </c>
      <c r="S2442" s="7">
        <f t="shared" si="154"/>
        <v>106.10600000000002</v>
      </c>
      <c r="T2442" s="9">
        <f t="shared" si="155"/>
        <v>0.40438895367893107</v>
      </c>
      <c r="U2442" s="10">
        <f>YEAR(SalesDataTable[[#This Row],[Order Date]])</f>
        <v>2026</v>
      </c>
      <c r="V2442" s="9" t="str">
        <f>"Q"&amp;ROUNDUP(MONTH(SalesDataTable[[#This Row],[Order Date]])/3,0)</f>
        <v>Q4</v>
      </c>
      <c r="W2442" s="6">
        <f>MONTH(SalesDataTable[[#This Row],[Order Date]])</f>
        <v>11</v>
      </c>
      <c r="X2442" s="9" t="str">
        <f>TEXT(SalesDataTable[[#This Row],[Order Date]],"mmm")</f>
        <v>Nov</v>
      </c>
    </row>
    <row r="2443" spans="1:24" ht="15.5">
      <c r="A2443" s="3">
        <v>2343</v>
      </c>
      <c r="B2443" s="4">
        <v>46351</v>
      </c>
      <c r="C2443" s="12">
        <f>YEAR(SalesDataTable[[#This Row],[Order Date]])</f>
        <v>2026</v>
      </c>
      <c r="D2443" s="15" t="str">
        <f>"Q"&amp;ROUNDUP(MONTH(SalesDataTable[[#This Row],[Order Date]])/3,0)</f>
        <v>Q4</v>
      </c>
      <c r="E2443" s="12">
        <f>MONTH(SalesDataTable[[#This Row],[Order Date]])</f>
        <v>11</v>
      </c>
      <c r="F2443" s="12" t="str">
        <f>TEXT(SalesDataTable[[#This Row],[Order Date]], "mmm")</f>
        <v>Nov</v>
      </c>
      <c r="G2443" s="5" t="s">
        <v>0</v>
      </c>
      <c r="H2443" s="5" t="s">
        <v>50</v>
      </c>
      <c r="I2443" s="5" t="s">
        <v>19</v>
      </c>
      <c r="J2443" s="5" t="s">
        <v>13</v>
      </c>
      <c r="K2443" s="5" t="s">
        <v>23</v>
      </c>
      <c r="L2443" s="5" t="s">
        <v>51</v>
      </c>
      <c r="M2443" s="6">
        <v>1</v>
      </c>
      <c r="N2443" s="7">
        <v>121.53</v>
      </c>
      <c r="O2443" s="8">
        <v>0.15</v>
      </c>
      <c r="P2443" s="7">
        <v>62.14</v>
      </c>
      <c r="Q2443" s="7">
        <f t="shared" si="152"/>
        <v>103.3005</v>
      </c>
      <c r="R2443" s="7">
        <f t="shared" si="153"/>
        <v>62.14</v>
      </c>
      <c r="S2443" s="7">
        <f t="shared" si="154"/>
        <v>41.160499999999999</v>
      </c>
      <c r="T2443" s="9">
        <f t="shared" si="155"/>
        <v>0.39845402490791426</v>
      </c>
      <c r="U2443" s="10">
        <f>YEAR(SalesDataTable[[#This Row],[Order Date]])</f>
        <v>2026</v>
      </c>
      <c r="V2443" s="9" t="str">
        <f>"Q"&amp;ROUNDUP(MONTH(SalesDataTable[[#This Row],[Order Date]])/3,0)</f>
        <v>Q4</v>
      </c>
      <c r="W2443" s="6">
        <f>MONTH(SalesDataTable[[#This Row],[Order Date]])</f>
        <v>11</v>
      </c>
      <c r="X2443" s="9" t="str">
        <f>TEXT(SalesDataTable[[#This Row],[Order Date]],"mmm")</f>
        <v>Nov</v>
      </c>
    </row>
    <row r="2444" spans="1:24" ht="15.5">
      <c r="A2444" s="3">
        <v>2466</v>
      </c>
      <c r="B2444" s="4">
        <v>46351</v>
      </c>
      <c r="C2444" s="12">
        <f>YEAR(SalesDataTable[[#This Row],[Order Date]])</f>
        <v>2026</v>
      </c>
      <c r="D2444" s="15" t="str">
        <f>"Q"&amp;ROUNDUP(MONTH(SalesDataTable[[#This Row],[Order Date]])/3,0)</f>
        <v>Q4</v>
      </c>
      <c r="E2444" s="12">
        <f>MONTH(SalesDataTable[[#This Row],[Order Date]])</f>
        <v>11</v>
      </c>
      <c r="F2444" s="12" t="str">
        <f>TEXT(SalesDataTable[[#This Row],[Order Date]], "mmm")</f>
        <v>Nov</v>
      </c>
      <c r="G2444" s="5" t="s">
        <v>11</v>
      </c>
      <c r="H2444" s="5" t="s">
        <v>12</v>
      </c>
      <c r="I2444" s="5" t="s">
        <v>2</v>
      </c>
      <c r="J2444" s="5" t="s">
        <v>16</v>
      </c>
      <c r="K2444" s="5" t="s">
        <v>4</v>
      </c>
      <c r="L2444" s="5" t="s">
        <v>26</v>
      </c>
      <c r="M2444" s="6">
        <v>2</v>
      </c>
      <c r="N2444" s="7">
        <v>40.51</v>
      </c>
      <c r="O2444" s="8">
        <v>0.05</v>
      </c>
      <c r="P2444" s="7">
        <v>16.45</v>
      </c>
      <c r="Q2444" s="7">
        <f t="shared" si="152"/>
        <v>76.968999999999994</v>
      </c>
      <c r="R2444" s="7">
        <f t="shared" si="153"/>
        <v>32.9</v>
      </c>
      <c r="S2444" s="7">
        <f t="shared" si="154"/>
        <v>44.068999999999996</v>
      </c>
      <c r="T2444" s="9">
        <f t="shared" si="155"/>
        <v>0.5725551845548208</v>
      </c>
      <c r="U2444" s="10">
        <f>YEAR(SalesDataTable[[#This Row],[Order Date]])</f>
        <v>2026</v>
      </c>
      <c r="V2444" s="9" t="str">
        <f>"Q"&amp;ROUNDUP(MONTH(SalesDataTable[[#This Row],[Order Date]])/3,0)</f>
        <v>Q4</v>
      </c>
      <c r="W2444" s="6">
        <f>MONTH(SalesDataTable[[#This Row],[Order Date]])</f>
        <v>11</v>
      </c>
      <c r="X2444" s="9" t="str">
        <f>TEXT(SalesDataTable[[#This Row],[Order Date]],"mmm")</f>
        <v>Nov</v>
      </c>
    </row>
    <row r="2445" spans="1:24" ht="15.5">
      <c r="A2445" s="3">
        <v>2647</v>
      </c>
      <c r="B2445" s="4">
        <v>46351</v>
      </c>
      <c r="C2445" s="12">
        <f>YEAR(SalesDataTable[[#This Row],[Order Date]])</f>
        <v>2026</v>
      </c>
      <c r="D2445" s="15" t="str">
        <f>"Q"&amp;ROUNDUP(MONTH(SalesDataTable[[#This Row],[Order Date]])/3,0)</f>
        <v>Q4</v>
      </c>
      <c r="E2445" s="12">
        <f>MONTH(SalesDataTable[[#This Row],[Order Date]])</f>
        <v>11</v>
      </c>
      <c r="F2445" s="12" t="str">
        <f>TEXT(SalesDataTable[[#This Row],[Order Date]], "mmm")</f>
        <v>Nov</v>
      </c>
      <c r="G2445" s="5" t="s">
        <v>11</v>
      </c>
      <c r="H2445" s="5" t="s">
        <v>25</v>
      </c>
      <c r="I2445" s="5" t="s">
        <v>2</v>
      </c>
      <c r="J2445" s="5" t="s">
        <v>13</v>
      </c>
      <c r="K2445" s="5" t="s">
        <v>9</v>
      </c>
      <c r="L2445" s="5" t="s">
        <v>46</v>
      </c>
      <c r="M2445" s="6">
        <v>1</v>
      </c>
      <c r="N2445" s="7">
        <v>70.099999999999994</v>
      </c>
      <c r="O2445" s="8">
        <v>0.15</v>
      </c>
      <c r="P2445" s="7">
        <v>32.28</v>
      </c>
      <c r="Q2445" s="7">
        <f t="shared" si="152"/>
        <v>59.584999999999994</v>
      </c>
      <c r="R2445" s="7">
        <f t="shared" si="153"/>
        <v>32.28</v>
      </c>
      <c r="S2445" s="7">
        <f t="shared" si="154"/>
        <v>27.304999999999993</v>
      </c>
      <c r="T2445" s="9">
        <f t="shared" si="155"/>
        <v>0.45825291600234952</v>
      </c>
      <c r="U2445" s="10">
        <f>YEAR(SalesDataTable[[#This Row],[Order Date]])</f>
        <v>2026</v>
      </c>
      <c r="V2445" s="9" t="str">
        <f>"Q"&amp;ROUNDUP(MONTH(SalesDataTable[[#This Row],[Order Date]])/3,0)</f>
        <v>Q4</v>
      </c>
      <c r="W2445" s="6">
        <f>MONTH(SalesDataTable[[#This Row],[Order Date]])</f>
        <v>11</v>
      </c>
      <c r="X2445" s="9" t="str">
        <f>TEXT(SalesDataTable[[#This Row],[Order Date]],"mmm")</f>
        <v>Nov</v>
      </c>
    </row>
    <row r="2446" spans="1:24" ht="15.5">
      <c r="A2446" s="3">
        <v>2958</v>
      </c>
      <c r="B2446" s="4">
        <v>46351</v>
      </c>
      <c r="C2446" s="12">
        <f>YEAR(SalesDataTable[[#This Row],[Order Date]])</f>
        <v>2026</v>
      </c>
      <c r="D2446" s="15" t="str">
        <f>"Q"&amp;ROUNDUP(MONTH(SalesDataTable[[#This Row],[Order Date]])/3,0)</f>
        <v>Q4</v>
      </c>
      <c r="E2446" s="12">
        <f>MONTH(SalesDataTable[[#This Row],[Order Date]])</f>
        <v>11</v>
      </c>
      <c r="F2446" s="12" t="str">
        <f>TEXT(SalesDataTable[[#This Row],[Order Date]], "mmm")</f>
        <v>Nov</v>
      </c>
      <c r="G2446" s="5" t="s">
        <v>6</v>
      </c>
      <c r="H2446" s="5" t="s">
        <v>43</v>
      </c>
      <c r="I2446" s="5" t="s">
        <v>28</v>
      </c>
      <c r="J2446" s="5" t="s">
        <v>13</v>
      </c>
      <c r="K2446" s="5" t="s">
        <v>9</v>
      </c>
      <c r="L2446" s="5" t="s">
        <v>17</v>
      </c>
      <c r="M2446" s="6">
        <v>1</v>
      </c>
      <c r="N2446" s="7">
        <v>144.25</v>
      </c>
      <c r="O2446" s="8">
        <v>0.1</v>
      </c>
      <c r="P2446" s="7">
        <v>79.55</v>
      </c>
      <c r="Q2446" s="7">
        <f t="shared" si="152"/>
        <v>129.82500000000002</v>
      </c>
      <c r="R2446" s="7">
        <f t="shared" si="153"/>
        <v>79.55</v>
      </c>
      <c r="S2446" s="7">
        <f t="shared" si="154"/>
        <v>50.27500000000002</v>
      </c>
      <c r="T2446" s="9">
        <f t="shared" si="155"/>
        <v>0.38725207009435791</v>
      </c>
      <c r="U2446" s="10">
        <f>YEAR(SalesDataTable[[#This Row],[Order Date]])</f>
        <v>2026</v>
      </c>
      <c r="V2446" s="9" t="str">
        <f>"Q"&amp;ROUNDUP(MONTH(SalesDataTable[[#This Row],[Order Date]])/3,0)</f>
        <v>Q4</v>
      </c>
      <c r="W2446" s="6">
        <f>MONTH(SalesDataTable[[#This Row],[Order Date]])</f>
        <v>11</v>
      </c>
      <c r="X2446" s="9" t="str">
        <f>TEXT(SalesDataTable[[#This Row],[Order Date]],"mmm")</f>
        <v>Nov</v>
      </c>
    </row>
    <row r="2447" spans="1:24" ht="15.5">
      <c r="A2447" s="3">
        <v>3527</v>
      </c>
      <c r="B2447" s="4">
        <v>46351</v>
      </c>
      <c r="C2447" s="12">
        <f>YEAR(SalesDataTable[[#This Row],[Order Date]])</f>
        <v>2026</v>
      </c>
      <c r="D2447" s="15" t="str">
        <f>"Q"&amp;ROUNDUP(MONTH(SalesDataTable[[#This Row],[Order Date]])/3,0)</f>
        <v>Q4</v>
      </c>
      <c r="E2447" s="12">
        <f>MONTH(SalesDataTable[[#This Row],[Order Date]])</f>
        <v>11</v>
      </c>
      <c r="F2447" s="12" t="str">
        <f>TEXT(SalesDataTable[[#This Row],[Order Date]], "mmm")</f>
        <v>Nov</v>
      </c>
      <c r="G2447" s="5" t="s">
        <v>6</v>
      </c>
      <c r="H2447" s="5" t="s">
        <v>27</v>
      </c>
      <c r="I2447" s="5" t="s">
        <v>28</v>
      </c>
      <c r="J2447" s="5" t="s">
        <v>3</v>
      </c>
      <c r="K2447" s="5" t="s">
        <v>9</v>
      </c>
      <c r="L2447" s="5" t="s">
        <v>17</v>
      </c>
      <c r="M2447" s="6">
        <v>4</v>
      </c>
      <c r="N2447" s="7">
        <v>146.19</v>
      </c>
      <c r="O2447" s="8">
        <v>0.1</v>
      </c>
      <c r="P2447" s="7">
        <v>79.569999999999993</v>
      </c>
      <c r="Q2447" s="7">
        <f t="shared" si="152"/>
        <v>526.28399999999999</v>
      </c>
      <c r="R2447" s="7">
        <f t="shared" si="153"/>
        <v>318.27999999999997</v>
      </c>
      <c r="S2447" s="7">
        <f t="shared" si="154"/>
        <v>208.00400000000002</v>
      </c>
      <c r="T2447" s="9">
        <f t="shared" si="155"/>
        <v>0.39523147198090769</v>
      </c>
      <c r="U2447" s="10">
        <f>YEAR(SalesDataTable[[#This Row],[Order Date]])</f>
        <v>2026</v>
      </c>
      <c r="V2447" s="9" t="str">
        <f>"Q"&amp;ROUNDUP(MONTH(SalesDataTable[[#This Row],[Order Date]])/3,0)</f>
        <v>Q4</v>
      </c>
      <c r="W2447" s="6">
        <f>MONTH(SalesDataTable[[#This Row],[Order Date]])</f>
        <v>11</v>
      </c>
      <c r="X2447" s="9" t="str">
        <f>TEXT(SalesDataTable[[#This Row],[Order Date]],"mmm")</f>
        <v>Nov</v>
      </c>
    </row>
    <row r="2448" spans="1:24" ht="15.5">
      <c r="A2448" s="3">
        <v>3729</v>
      </c>
      <c r="B2448" s="4">
        <v>46351</v>
      </c>
      <c r="C2448" s="12">
        <f>YEAR(SalesDataTable[[#This Row],[Order Date]])</f>
        <v>2026</v>
      </c>
      <c r="D2448" s="15" t="str">
        <f>"Q"&amp;ROUNDUP(MONTH(SalesDataTable[[#This Row],[Order Date]])/3,0)</f>
        <v>Q4</v>
      </c>
      <c r="E2448" s="12">
        <f>MONTH(SalesDataTable[[#This Row],[Order Date]])</f>
        <v>11</v>
      </c>
      <c r="F2448" s="12" t="str">
        <f>TEXT(SalesDataTable[[#This Row],[Order Date]], "mmm")</f>
        <v>Nov</v>
      </c>
      <c r="G2448" s="5" t="s">
        <v>0</v>
      </c>
      <c r="H2448" s="5" t="s">
        <v>36</v>
      </c>
      <c r="I2448" s="5" t="s">
        <v>2</v>
      </c>
      <c r="J2448" s="5" t="s">
        <v>13</v>
      </c>
      <c r="K2448" s="5" t="s">
        <v>23</v>
      </c>
      <c r="L2448" s="5" t="s">
        <v>40</v>
      </c>
      <c r="M2448" s="6">
        <v>1</v>
      </c>
      <c r="N2448" s="7">
        <v>81.89</v>
      </c>
      <c r="O2448" s="8">
        <v>0.05</v>
      </c>
      <c r="P2448" s="7">
        <v>38.33</v>
      </c>
      <c r="Q2448" s="7">
        <f t="shared" si="152"/>
        <v>77.79549999999999</v>
      </c>
      <c r="R2448" s="7">
        <f t="shared" si="153"/>
        <v>38.33</v>
      </c>
      <c r="S2448" s="7">
        <f t="shared" si="154"/>
        <v>39.465499999999992</v>
      </c>
      <c r="T2448" s="9">
        <f t="shared" si="155"/>
        <v>0.50729797996028048</v>
      </c>
      <c r="U2448" s="10">
        <f>YEAR(SalesDataTable[[#This Row],[Order Date]])</f>
        <v>2026</v>
      </c>
      <c r="V2448" s="9" t="str">
        <f>"Q"&amp;ROUNDUP(MONTH(SalesDataTable[[#This Row],[Order Date]])/3,0)</f>
        <v>Q4</v>
      </c>
      <c r="W2448" s="6">
        <f>MONTH(SalesDataTable[[#This Row],[Order Date]])</f>
        <v>11</v>
      </c>
      <c r="X2448" s="9" t="str">
        <f>TEXT(SalesDataTable[[#This Row],[Order Date]],"mmm")</f>
        <v>Nov</v>
      </c>
    </row>
    <row r="2449" spans="1:24" ht="15.5">
      <c r="A2449" s="3">
        <v>4961</v>
      </c>
      <c r="B2449" s="4">
        <v>46351</v>
      </c>
      <c r="C2449" s="12">
        <f>YEAR(SalesDataTable[[#This Row],[Order Date]])</f>
        <v>2026</v>
      </c>
      <c r="D2449" s="15" t="str">
        <f>"Q"&amp;ROUNDUP(MONTH(SalesDataTable[[#This Row],[Order Date]])/3,0)</f>
        <v>Q4</v>
      </c>
      <c r="E2449" s="12">
        <f>MONTH(SalesDataTable[[#This Row],[Order Date]])</f>
        <v>11</v>
      </c>
      <c r="F2449" s="12" t="str">
        <f>TEXT(SalesDataTable[[#This Row],[Order Date]], "mmm")</f>
        <v>Nov</v>
      </c>
      <c r="G2449" s="5" t="s">
        <v>11</v>
      </c>
      <c r="H2449" s="5" t="s">
        <v>12</v>
      </c>
      <c r="I2449" s="5" t="s">
        <v>19</v>
      </c>
      <c r="J2449" s="5" t="s">
        <v>13</v>
      </c>
      <c r="K2449" s="5" t="s">
        <v>23</v>
      </c>
      <c r="L2449" s="5" t="s">
        <v>29</v>
      </c>
      <c r="M2449" s="6">
        <v>2</v>
      </c>
      <c r="N2449" s="7">
        <v>194.78</v>
      </c>
      <c r="O2449" s="8">
        <v>0.15</v>
      </c>
      <c r="P2449" s="7">
        <v>102.51</v>
      </c>
      <c r="Q2449" s="7">
        <f t="shared" si="152"/>
        <v>331.12599999999998</v>
      </c>
      <c r="R2449" s="7">
        <f t="shared" si="153"/>
        <v>205.02</v>
      </c>
      <c r="S2449" s="7">
        <f t="shared" si="154"/>
        <v>126.10599999999997</v>
      </c>
      <c r="T2449" s="9">
        <f t="shared" si="155"/>
        <v>0.38083992196324051</v>
      </c>
      <c r="U2449" s="10">
        <f>YEAR(SalesDataTable[[#This Row],[Order Date]])</f>
        <v>2026</v>
      </c>
      <c r="V2449" s="9" t="str">
        <f>"Q"&amp;ROUNDUP(MONTH(SalesDataTable[[#This Row],[Order Date]])/3,0)</f>
        <v>Q4</v>
      </c>
      <c r="W2449" s="6">
        <f>MONTH(SalesDataTable[[#This Row],[Order Date]])</f>
        <v>11</v>
      </c>
      <c r="X2449" s="9" t="str">
        <f>TEXT(SalesDataTable[[#This Row],[Order Date]],"mmm")</f>
        <v>Nov</v>
      </c>
    </row>
    <row r="2450" spans="1:24" ht="15.5">
      <c r="A2450" s="3">
        <v>5034</v>
      </c>
      <c r="B2450" s="4">
        <v>46351</v>
      </c>
      <c r="C2450" s="12">
        <f>YEAR(SalesDataTable[[#This Row],[Order Date]])</f>
        <v>2026</v>
      </c>
      <c r="D2450" s="15" t="str">
        <f>"Q"&amp;ROUNDUP(MONTH(SalesDataTable[[#This Row],[Order Date]])/3,0)</f>
        <v>Q4</v>
      </c>
      <c r="E2450" s="12">
        <f>MONTH(SalesDataTable[[#This Row],[Order Date]])</f>
        <v>11</v>
      </c>
      <c r="F2450" s="12" t="str">
        <f>TEXT(SalesDataTable[[#This Row],[Order Date]], "mmm")</f>
        <v>Nov</v>
      </c>
      <c r="G2450" s="5" t="s">
        <v>6</v>
      </c>
      <c r="H2450" s="5" t="s">
        <v>49</v>
      </c>
      <c r="I2450" s="5" t="s">
        <v>2</v>
      </c>
      <c r="J2450" s="5" t="s">
        <v>3</v>
      </c>
      <c r="K2450" s="5" t="s">
        <v>9</v>
      </c>
      <c r="L2450" s="5" t="s">
        <v>17</v>
      </c>
      <c r="M2450" s="6">
        <v>1</v>
      </c>
      <c r="N2450" s="7">
        <v>141.63</v>
      </c>
      <c r="O2450" s="8">
        <v>0.05</v>
      </c>
      <c r="P2450" s="7">
        <v>77.17</v>
      </c>
      <c r="Q2450" s="7">
        <f t="shared" si="152"/>
        <v>134.54849999999999</v>
      </c>
      <c r="R2450" s="7">
        <f t="shared" si="153"/>
        <v>77.17</v>
      </c>
      <c r="S2450" s="7">
        <f t="shared" si="154"/>
        <v>57.378499999999988</v>
      </c>
      <c r="T2450" s="9">
        <f t="shared" si="155"/>
        <v>0.42645217152179321</v>
      </c>
      <c r="U2450" s="10">
        <f>YEAR(SalesDataTable[[#This Row],[Order Date]])</f>
        <v>2026</v>
      </c>
      <c r="V2450" s="9" t="str">
        <f>"Q"&amp;ROUNDUP(MONTH(SalesDataTable[[#This Row],[Order Date]])/3,0)</f>
        <v>Q4</v>
      </c>
      <c r="W2450" s="6">
        <f>MONTH(SalesDataTable[[#This Row],[Order Date]])</f>
        <v>11</v>
      </c>
      <c r="X2450" s="9" t="str">
        <f>TEXT(SalesDataTable[[#This Row],[Order Date]],"mmm")</f>
        <v>Nov</v>
      </c>
    </row>
    <row r="2451" spans="1:24" ht="15.5">
      <c r="A2451" s="3">
        <v>343</v>
      </c>
      <c r="B2451" s="4">
        <v>46352</v>
      </c>
      <c r="C2451" s="12">
        <f>YEAR(SalesDataTable[[#This Row],[Order Date]])</f>
        <v>2026</v>
      </c>
      <c r="D2451" s="15" t="str">
        <f>"Q"&amp;ROUNDUP(MONTH(SalesDataTable[[#This Row],[Order Date]])/3,0)</f>
        <v>Q4</v>
      </c>
      <c r="E2451" s="12">
        <f>MONTH(SalesDataTable[[#This Row],[Order Date]])</f>
        <v>11</v>
      </c>
      <c r="F2451" s="12" t="str">
        <f>TEXT(SalesDataTable[[#This Row],[Order Date]], "mmm")</f>
        <v>Nov</v>
      </c>
      <c r="G2451" s="5" t="s">
        <v>11</v>
      </c>
      <c r="H2451" s="5" t="s">
        <v>52</v>
      </c>
      <c r="I2451" s="5" t="s">
        <v>2</v>
      </c>
      <c r="J2451" s="5" t="s">
        <v>3</v>
      </c>
      <c r="K2451" s="5" t="s">
        <v>4</v>
      </c>
      <c r="L2451" s="5" t="s">
        <v>26</v>
      </c>
      <c r="M2451" s="6">
        <v>1</v>
      </c>
      <c r="N2451" s="7">
        <v>40.86</v>
      </c>
      <c r="O2451" s="8">
        <v>0.05</v>
      </c>
      <c r="P2451" s="7">
        <v>17.14</v>
      </c>
      <c r="Q2451" s="7">
        <f t="shared" si="152"/>
        <v>38.817</v>
      </c>
      <c r="R2451" s="7">
        <f t="shared" si="153"/>
        <v>17.14</v>
      </c>
      <c r="S2451" s="7">
        <f t="shared" si="154"/>
        <v>21.677</v>
      </c>
      <c r="T2451" s="9">
        <f t="shared" si="155"/>
        <v>0.55844088930107938</v>
      </c>
      <c r="U2451" s="10">
        <f>YEAR(SalesDataTable[[#This Row],[Order Date]])</f>
        <v>2026</v>
      </c>
      <c r="V2451" s="9" t="str">
        <f>"Q"&amp;ROUNDUP(MONTH(SalesDataTable[[#This Row],[Order Date]])/3,0)</f>
        <v>Q4</v>
      </c>
      <c r="W2451" s="6">
        <f>MONTH(SalesDataTable[[#This Row],[Order Date]])</f>
        <v>11</v>
      </c>
      <c r="X2451" s="9" t="str">
        <f>TEXT(SalesDataTable[[#This Row],[Order Date]],"mmm")</f>
        <v>Nov</v>
      </c>
    </row>
    <row r="2452" spans="1:24" ht="15.5">
      <c r="A2452" s="3">
        <v>405</v>
      </c>
      <c r="B2452" s="4">
        <v>46352</v>
      </c>
      <c r="C2452" s="12">
        <f>YEAR(SalesDataTable[[#This Row],[Order Date]])</f>
        <v>2026</v>
      </c>
      <c r="D2452" s="15" t="str">
        <f>"Q"&amp;ROUNDUP(MONTH(SalesDataTable[[#This Row],[Order Date]])/3,0)</f>
        <v>Q4</v>
      </c>
      <c r="E2452" s="12">
        <f>MONTH(SalesDataTable[[#This Row],[Order Date]])</f>
        <v>11</v>
      </c>
      <c r="F2452" s="12" t="str">
        <f>TEXT(SalesDataTable[[#This Row],[Order Date]], "mmm")</f>
        <v>Nov</v>
      </c>
      <c r="G2452" s="5" t="s">
        <v>20</v>
      </c>
      <c r="H2452" s="5" t="s">
        <v>33</v>
      </c>
      <c r="I2452" s="5" t="s">
        <v>2</v>
      </c>
      <c r="J2452" s="5" t="s">
        <v>13</v>
      </c>
      <c r="K2452" s="5" t="s">
        <v>9</v>
      </c>
      <c r="L2452" s="5" t="s">
        <v>17</v>
      </c>
      <c r="M2452" s="6">
        <v>1</v>
      </c>
      <c r="N2452" s="7">
        <v>141.61000000000001</v>
      </c>
      <c r="O2452" s="8">
        <v>0.05</v>
      </c>
      <c r="P2452" s="7">
        <v>77.7</v>
      </c>
      <c r="Q2452" s="7">
        <f t="shared" si="152"/>
        <v>134.52950000000001</v>
      </c>
      <c r="R2452" s="7">
        <f t="shared" si="153"/>
        <v>77.7</v>
      </c>
      <c r="S2452" s="7">
        <f t="shared" si="154"/>
        <v>56.82950000000001</v>
      </c>
      <c r="T2452" s="9">
        <f t="shared" si="155"/>
        <v>0.42243151130421214</v>
      </c>
      <c r="U2452" s="10">
        <f>YEAR(SalesDataTable[[#This Row],[Order Date]])</f>
        <v>2026</v>
      </c>
      <c r="V2452" s="9" t="str">
        <f>"Q"&amp;ROUNDUP(MONTH(SalesDataTable[[#This Row],[Order Date]])/3,0)</f>
        <v>Q4</v>
      </c>
      <c r="W2452" s="6">
        <f>MONTH(SalesDataTable[[#This Row],[Order Date]])</f>
        <v>11</v>
      </c>
      <c r="X2452" s="9" t="str">
        <f>TEXT(SalesDataTable[[#This Row],[Order Date]],"mmm")</f>
        <v>Nov</v>
      </c>
    </row>
    <row r="2453" spans="1:24" ht="15.5">
      <c r="A2453" s="3">
        <v>485</v>
      </c>
      <c r="B2453" s="4">
        <v>46352</v>
      </c>
      <c r="C2453" s="12">
        <f>YEAR(SalesDataTable[[#This Row],[Order Date]])</f>
        <v>2026</v>
      </c>
      <c r="D2453" s="15" t="str">
        <f>"Q"&amp;ROUNDUP(MONTH(SalesDataTable[[#This Row],[Order Date]])/3,0)</f>
        <v>Q4</v>
      </c>
      <c r="E2453" s="12">
        <f>MONTH(SalesDataTable[[#This Row],[Order Date]])</f>
        <v>11</v>
      </c>
      <c r="F2453" s="12" t="str">
        <f>TEXT(SalesDataTable[[#This Row],[Order Date]], "mmm")</f>
        <v>Nov</v>
      </c>
      <c r="G2453" s="5" t="s">
        <v>20</v>
      </c>
      <c r="H2453" s="5" t="s">
        <v>31</v>
      </c>
      <c r="I2453" s="5" t="s">
        <v>2</v>
      </c>
      <c r="J2453" s="5" t="s">
        <v>13</v>
      </c>
      <c r="K2453" s="5" t="s">
        <v>23</v>
      </c>
      <c r="L2453" s="5" t="s">
        <v>51</v>
      </c>
      <c r="M2453" s="6">
        <v>2</v>
      </c>
      <c r="N2453" s="7">
        <v>122.15</v>
      </c>
      <c r="O2453" s="8">
        <v>0.1</v>
      </c>
      <c r="P2453" s="7">
        <v>61.15</v>
      </c>
      <c r="Q2453" s="7">
        <f t="shared" si="152"/>
        <v>219.87</v>
      </c>
      <c r="R2453" s="7">
        <f t="shared" si="153"/>
        <v>122.3</v>
      </c>
      <c r="S2453" s="7">
        <f t="shared" si="154"/>
        <v>97.570000000000007</v>
      </c>
      <c r="T2453" s="9">
        <f t="shared" si="155"/>
        <v>0.44376222313185065</v>
      </c>
      <c r="U2453" s="10">
        <f>YEAR(SalesDataTable[[#This Row],[Order Date]])</f>
        <v>2026</v>
      </c>
      <c r="V2453" s="9" t="str">
        <f>"Q"&amp;ROUNDUP(MONTH(SalesDataTable[[#This Row],[Order Date]])/3,0)</f>
        <v>Q4</v>
      </c>
      <c r="W2453" s="6">
        <f>MONTH(SalesDataTable[[#This Row],[Order Date]])</f>
        <v>11</v>
      </c>
      <c r="X2453" s="9" t="str">
        <f>TEXT(SalesDataTable[[#This Row],[Order Date]],"mmm")</f>
        <v>Nov</v>
      </c>
    </row>
    <row r="2454" spans="1:24" ht="15.5">
      <c r="A2454" s="3">
        <v>807</v>
      </c>
      <c r="B2454" s="4">
        <v>46352</v>
      </c>
      <c r="C2454" s="12">
        <f>YEAR(SalesDataTable[[#This Row],[Order Date]])</f>
        <v>2026</v>
      </c>
      <c r="D2454" s="15" t="str">
        <f>"Q"&amp;ROUNDUP(MONTH(SalesDataTable[[#This Row],[Order Date]])/3,0)</f>
        <v>Q4</v>
      </c>
      <c r="E2454" s="12">
        <f>MONTH(SalesDataTable[[#This Row],[Order Date]])</f>
        <v>11</v>
      </c>
      <c r="F2454" s="12" t="str">
        <f>TEXT(SalesDataTable[[#This Row],[Order Date]], "mmm")</f>
        <v>Nov</v>
      </c>
      <c r="G2454" s="5" t="s">
        <v>11</v>
      </c>
      <c r="H2454" s="5" t="s">
        <v>25</v>
      </c>
      <c r="I2454" s="5" t="s">
        <v>19</v>
      </c>
      <c r="J2454" s="5" t="s">
        <v>3</v>
      </c>
      <c r="K2454" s="5" t="s">
        <v>14</v>
      </c>
      <c r="L2454" s="5" t="s">
        <v>44</v>
      </c>
      <c r="M2454" s="6">
        <v>5</v>
      </c>
      <c r="N2454" s="7">
        <v>130.24</v>
      </c>
      <c r="O2454" s="8">
        <v>0.1</v>
      </c>
      <c r="P2454" s="7">
        <v>66.75</v>
      </c>
      <c r="Q2454" s="7">
        <f t="shared" si="152"/>
        <v>586.08000000000004</v>
      </c>
      <c r="R2454" s="7">
        <f t="shared" si="153"/>
        <v>333.75</v>
      </c>
      <c r="S2454" s="7">
        <f t="shared" si="154"/>
        <v>252.33000000000004</v>
      </c>
      <c r="T2454" s="9">
        <f t="shared" si="155"/>
        <v>0.43053849303849306</v>
      </c>
      <c r="U2454" s="10">
        <f>YEAR(SalesDataTable[[#This Row],[Order Date]])</f>
        <v>2026</v>
      </c>
      <c r="V2454" s="9" t="str">
        <f>"Q"&amp;ROUNDUP(MONTH(SalesDataTable[[#This Row],[Order Date]])/3,0)</f>
        <v>Q4</v>
      </c>
      <c r="W2454" s="6">
        <f>MONTH(SalesDataTable[[#This Row],[Order Date]])</f>
        <v>11</v>
      </c>
      <c r="X2454" s="9" t="str">
        <f>TEXT(SalesDataTable[[#This Row],[Order Date]],"mmm")</f>
        <v>Nov</v>
      </c>
    </row>
    <row r="2455" spans="1:24" ht="15.5">
      <c r="A2455" s="3">
        <v>1666</v>
      </c>
      <c r="B2455" s="4">
        <v>46352</v>
      </c>
      <c r="C2455" s="12">
        <f>YEAR(SalesDataTable[[#This Row],[Order Date]])</f>
        <v>2026</v>
      </c>
      <c r="D2455" s="15" t="str">
        <f>"Q"&amp;ROUNDUP(MONTH(SalesDataTable[[#This Row],[Order Date]])/3,0)</f>
        <v>Q4</v>
      </c>
      <c r="E2455" s="12">
        <f>MONTH(SalesDataTable[[#This Row],[Order Date]])</f>
        <v>11</v>
      </c>
      <c r="F2455" s="12" t="str">
        <f>TEXT(SalesDataTable[[#This Row],[Order Date]], "mmm")</f>
        <v>Nov</v>
      </c>
      <c r="G2455" s="5" t="s">
        <v>0</v>
      </c>
      <c r="H2455" s="5" t="s">
        <v>50</v>
      </c>
      <c r="I2455" s="5" t="s">
        <v>8</v>
      </c>
      <c r="J2455" s="5" t="s">
        <v>3</v>
      </c>
      <c r="K2455" s="5" t="s">
        <v>4</v>
      </c>
      <c r="L2455" s="5" t="s">
        <v>22</v>
      </c>
      <c r="M2455" s="6">
        <v>3</v>
      </c>
      <c r="N2455" s="7">
        <v>50.18</v>
      </c>
      <c r="O2455" s="8">
        <v>0.1</v>
      </c>
      <c r="P2455" s="7">
        <v>23.12</v>
      </c>
      <c r="Q2455" s="7">
        <f t="shared" si="152"/>
        <v>135.48599999999999</v>
      </c>
      <c r="R2455" s="7">
        <f t="shared" si="153"/>
        <v>69.36</v>
      </c>
      <c r="S2455" s="7">
        <f t="shared" si="154"/>
        <v>66.125999999999991</v>
      </c>
      <c r="T2455" s="9">
        <f t="shared" si="155"/>
        <v>0.4880651875470528</v>
      </c>
      <c r="U2455" s="10">
        <f>YEAR(SalesDataTable[[#This Row],[Order Date]])</f>
        <v>2026</v>
      </c>
      <c r="V2455" s="9" t="str">
        <f>"Q"&amp;ROUNDUP(MONTH(SalesDataTable[[#This Row],[Order Date]])/3,0)</f>
        <v>Q4</v>
      </c>
      <c r="W2455" s="6">
        <f>MONTH(SalesDataTable[[#This Row],[Order Date]])</f>
        <v>11</v>
      </c>
      <c r="X2455" s="9" t="str">
        <f>TEXT(SalesDataTable[[#This Row],[Order Date]],"mmm")</f>
        <v>Nov</v>
      </c>
    </row>
    <row r="2456" spans="1:24" ht="15.5">
      <c r="A2456" s="3">
        <v>3442</v>
      </c>
      <c r="B2456" s="4">
        <v>46352</v>
      </c>
      <c r="C2456" s="12">
        <f>YEAR(SalesDataTable[[#This Row],[Order Date]])</f>
        <v>2026</v>
      </c>
      <c r="D2456" s="15" t="str">
        <f>"Q"&amp;ROUNDUP(MONTH(SalesDataTable[[#This Row],[Order Date]])/3,0)</f>
        <v>Q4</v>
      </c>
      <c r="E2456" s="12">
        <f>MONTH(SalesDataTable[[#This Row],[Order Date]])</f>
        <v>11</v>
      </c>
      <c r="F2456" s="12" t="str">
        <f>TEXT(SalesDataTable[[#This Row],[Order Date]], "mmm")</f>
        <v>Nov</v>
      </c>
      <c r="G2456" s="5" t="s">
        <v>0</v>
      </c>
      <c r="H2456" s="5" t="s">
        <v>36</v>
      </c>
      <c r="I2456" s="5" t="s">
        <v>19</v>
      </c>
      <c r="J2456" s="5" t="s">
        <v>13</v>
      </c>
      <c r="K2456" s="5" t="s">
        <v>34</v>
      </c>
      <c r="L2456" s="5" t="s">
        <v>45</v>
      </c>
      <c r="M2456" s="6">
        <v>2</v>
      </c>
      <c r="N2456" s="7">
        <v>50.93</v>
      </c>
      <c r="O2456" s="8">
        <v>0.15</v>
      </c>
      <c r="P2456" s="7">
        <v>22.35</v>
      </c>
      <c r="Q2456" s="7">
        <f t="shared" si="152"/>
        <v>86.581000000000003</v>
      </c>
      <c r="R2456" s="7">
        <f t="shared" si="153"/>
        <v>44.7</v>
      </c>
      <c r="S2456" s="7">
        <f t="shared" si="154"/>
        <v>41.881</v>
      </c>
      <c r="T2456" s="9">
        <f t="shared" si="155"/>
        <v>0.48372044674928677</v>
      </c>
      <c r="U2456" s="10">
        <f>YEAR(SalesDataTable[[#This Row],[Order Date]])</f>
        <v>2026</v>
      </c>
      <c r="V2456" s="9" t="str">
        <f>"Q"&amp;ROUNDUP(MONTH(SalesDataTable[[#This Row],[Order Date]])/3,0)</f>
        <v>Q4</v>
      </c>
      <c r="W2456" s="6">
        <f>MONTH(SalesDataTable[[#This Row],[Order Date]])</f>
        <v>11</v>
      </c>
      <c r="X2456" s="9" t="str">
        <f>TEXT(SalesDataTable[[#This Row],[Order Date]],"mmm")</f>
        <v>Nov</v>
      </c>
    </row>
    <row r="2457" spans="1:24" ht="15.5">
      <c r="A2457" s="3">
        <v>4177</v>
      </c>
      <c r="B2457" s="4">
        <v>46352</v>
      </c>
      <c r="C2457" s="12">
        <f>YEAR(SalesDataTable[[#This Row],[Order Date]])</f>
        <v>2026</v>
      </c>
      <c r="D2457" s="15" t="str">
        <f>"Q"&amp;ROUNDUP(MONTH(SalesDataTable[[#This Row],[Order Date]])/3,0)</f>
        <v>Q4</v>
      </c>
      <c r="E2457" s="12">
        <f>MONTH(SalesDataTable[[#This Row],[Order Date]])</f>
        <v>11</v>
      </c>
      <c r="F2457" s="12" t="str">
        <f>TEXT(SalesDataTable[[#This Row],[Order Date]], "mmm")</f>
        <v>Nov</v>
      </c>
      <c r="G2457" s="5" t="s">
        <v>11</v>
      </c>
      <c r="H2457" s="5" t="s">
        <v>39</v>
      </c>
      <c r="I2457" s="5" t="s">
        <v>2</v>
      </c>
      <c r="J2457" s="5" t="s">
        <v>16</v>
      </c>
      <c r="K2457" s="5" t="s">
        <v>4</v>
      </c>
      <c r="L2457" s="5" t="s">
        <v>22</v>
      </c>
      <c r="M2457" s="6">
        <v>1</v>
      </c>
      <c r="N2457" s="7">
        <v>49.6</v>
      </c>
      <c r="O2457" s="8">
        <v>0</v>
      </c>
      <c r="P2457" s="7">
        <v>22.62</v>
      </c>
      <c r="Q2457" s="7">
        <f t="shared" si="152"/>
        <v>49.6</v>
      </c>
      <c r="R2457" s="7">
        <f t="shared" si="153"/>
        <v>22.62</v>
      </c>
      <c r="S2457" s="7">
        <f t="shared" si="154"/>
        <v>26.98</v>
      </c>
      <c r="T2457" s="9">
        <f t="shared" si="155"/>
        <v>0.5439516129032258</v>
      </c>
      <c r="U2457" s="10">
        <f>YEAR(SalesDataTable[[#This Row],[Order Date]])</f>
        <v>2026</v>
      </c>
      <c r="V2457" s="9" t="str">
        <f>"Q"&amp;ROUNDUP(MONTH(SalesDataTable[[#This Row],[Order Date]])/3,0)</f>
        <v>Q4</v>
      </c>
      <c r="W2457" s="6">
        <f>MONTH(SalesDataTable[[#This Row],[Order Date]])</f>
        <v>11</v>
      </c>
      <c r="X2457" s="9" t="str">
        <f>TEXT(SalesDataTable[[#This Row],[Order Date]],"mmm")</f>
        <v>Nov</v>
      </c>
    </row>
    <row r="2458" spans="1:24" ht="15.5">
      <c r="A2458" s="3">
        <v>4659</v>
      </c>
      <c r="B2458" s="4">
        <v>46352</v>
      </c>
      <c r="C2458" s="12">
        <f>YEAR(SalesDataTable[[#This Row],[Order Date]])</f>
        <v>2026</v>
      </c>
      <c r="D2458" s="15" t="str">
        <f>"Q"&amp;ROUNDUP(MONTH(SalesDataTable[[#This Row],[Order Date]])/3,0)</f>
        <v>Q4</v>
      </c>
      <c r="E2458" s="12">
        <f>MONTH(SalesDataTable[[#This Row],[Order Date]])</f>
        <v>11</v>
      </c>
      <c r="F2458" s="12" t="str">
        <f>TEXT(SalesDataTable[[#This Row],[Order Date]], "mmm")</f>
        <v>Nov</v>
      </c>
      <c r="G2458" s="5" t="s">
        <v>6</v>
      </c>
      <c r="H2458" s="5" t="s">
        <v>41</v>
      </c>
      <c r="I2458" s="5" t="s">
        <v>8</v>
      </c>
      <c r="J2458" s="5" t="s">
        <v>16</v>
      </c>
      <c r="K2458" s="5" t="s">
        <v>23</v>
      </c>
      <c r="L2458" s="5" t="s">
        <v>40</v>
      </c>
      <c r="M2458" s="6">
        <v>3</v>
      </c>
      <c r="N2458" s="7">
        <v>83.3</v>
      </c>
      <c r="O2458" s="8">
        <v>0.15</v>
      </c>
      <c r="P2458" s="7">
        <v>38.74</v>
      </c>
      <c r="Q2458" s="7">
        <f t="shared" si="152"/>
        <v>212.41499999999996</v>
      </c>
      <c r="R2458" s="7">
        <f t="shared" si="153"/>
        <v>116.22</v>
      </c>
      <c r="S2458" s="7">
        <f t="shared" si="154"/>
        <v>96.194999999999965</v>
      </c>
      <c r="T2458" s="9">
        <f t="shared" si="155"/>
        <v>0.45286349834051259</v>
      </c>
      <c r="U2458" s="10">
        <f>YEAR(SalesDataTable[[#This Row],[Order Date]])</f>
        <v>2026</v>
      </c>
      <c r="V2458" s="9" t="str">
        <f>"Q"&amp;ROUNDUP(MONTH(SalesDataTable[[#This Row],[Order Date]])/3,0)</f>
        <v>Q4</v>
      </c>
      <c r="W2458" s="6">
        <f>MONTH(SalesDataTable[[#This Row],[Order Date]])</f>
        <v>11</v>
      </c>
      <c r="X2458" s="9" t="str">
        <f>TEXT(SalesDataTable[[#This Row],[Order Date]],"mmm")</f>
        <v>Nov</v>
      </c>
    </row>
    <row r="2459" spans="1:24" ht="15.5">
      <c r="A2459" s="3">
        <v>4667</v>
      </c>
      <c r="B2459" s="4">
        <v>46352</v>
      </c>
      <c r="C2459" s="12">
        <f>YEAR(SalesDataTable[[#This Row],[Order Date]])</f>
        <v>2026</v>
      </c>
      <c r="D2459" s="15" t="str">
        <f>"Q"&amp;ROUNDUP(MONTH(SalesDataTable[[#This Row],[Order Date]])/3,0)</f>
        <v>Q4</v>
      </c>
      <c r="E2459" s="12">
        <f>MONTH(SalesDataTable[[#This Row],[Order Date]])</f>
        <v>11</v>
      </c>
      <c r="F2459" s="12" t="str">
        <f>TEXT(SalesDataTable[[#This Row],[Order Date]], "mmm")</f>
        <v>Nov</v>
      </c>
      <c r="G2459" s="5" t="s">
        <v>6</v>
      </c>
      <c r="H2459" s="5" t="s">
        <v>49</v>
      </c>
      <c r="I2459" s="5" t="s">
        <v>28</v>
      </c>
      <c r="J2459" s="5" t="s">
        <v>16</v>
      </c>
      <c r="K2459" s="5" t="s">
        <v>14</v>
      </c>
      <c r="L2459" s="5" t="s">
        <v>15</v>
      </c>
      <c r="M2459" s="6">
        <v>1</v>
      </c>
      <c r="N2459" s="7">
        <v>35.89</v>
      </c>
      <c r="O2459" s="8">
        <v>0.05</v>
      </c>
      <c r="P2459" s="7">
        <v>13.53</v>
      </c>
      <c r="Q2459" s="7">
        <f t="shared" si="152"/>
        <v>34.095500000000001</v>
      </c>
      <c r="R2459" s="7">
        <f t="shared" si="153"/>
        <v>13.53</v>
      </c>
      <c r="S2459" s="7">
        <f t="shared" si="154"/>
        <v>20.5655</v>
      </c>
      <c r="T2459" s="9">
        <f t="shared" si="155"/>
        <v>0.60317343931017287</v>
      </c>
      <c r="U2459" s="10">
        <f>YEAR(SalesDataTable[[#This Row],[Order Date]])</f>
        <v>2026</v>
      </c>
      <c r="V2459" s="9" t="str">
        <f>"Q"&amp;ROUNDUP(MONTH(SalesDataTable[[#This Row],[Order Date]])/3,0)</f>
        <v>Q4</v>
      </c>
      <c r="W2459" s="6">
        <f>MONTH(SalesDataTable[[#This Row],[Order Date]])</f>
        <v>11</v>
      </c>
      <c r="X2459" s="9" t="str">
        <f>TEXT(SalesDataTable[[#This Row],[Order Date]],"mmm")</f>
        <v>Nov</v>
      </c>
    </row>
    <row r="2460" spans="1:24" ht="15.5">
      <c r="A2460" s="3">
        <v>197</v>
      </c>
      <c r="B2460" s="4">
        <v>46353</v>
      </c>
      <c r="C2460" s="12">
        <f>YEAR(SalesDataTable[[#This Row],[Order Date]])</f>
        <v>2026</v>
      </c>
      <c r="D2460" s="15" t="str">
        <f>"Q"&amp;ROUNDUP(MONTH(SalesDataTable[[#This Row],[Order Date]])/3,0)</f>
        <v>Q4</v>
      </c>
      <c r="E2460" s="12">
        <f>MONTH(SalesDataTable[[#This Row],[Order Date]])</f>
        <v>11</v>
      </c>
      <c r="F2460" s="12" t="str">
        <f>TEXT(SalesDataTable[[#This Row],[Order Date]], "mmm")</f>
        <v>Nov</v>
      </c>
      <c r="G2460" s="5" t="s">
        <v>20</v>
      </c>
      <c r="H2460" s="5" t="s">
        <v>21</v>
      </c>
      <c r="I2460" s="5" t="s">
        <v>19</v>
      </c>
      <c r="J2460" s="5" t="s">
        <v>13</v>
      </c>
      <c r="K2460" s="5" t="s">
        <v>23</v>
      </c>
      <c r="L2460" s="5" t="s">
        <v>29</v>
      </c>
      <c r="M2460" s="6">
        <v>1</v>
      </c>
      <c r="N2460" s="7">
        <v>195.32</v>
      </c>
      <c r="O2460" s="8">
        <v>0</v>
      </c>
      <c r="P2460" s="7">
        <v>103.21</v>
      </c>
      <c r="Q2460" s="7">
        <f t="shared" si="152"/>
        <v>195.32</v>
      </c>
      <c r="R2460" s="7">
        <f t="shared" si="153"/>
        <v>103.21</v>
      </c>
      <c r="S2460" s="7">
        <f t="shared" si="154"/>
        <v>92.11</v>
      </c>
      <c r="T2460" s="9">
        <f t="shared" si="155"/>
        <v>0.47158509113250052</v>
      </c>
      <c r="U2460" s="10">
        <f>YEAR(SalesDataTable[[#This Row],[Order Date]])</f>
        <v>2026</v>
      </c>
      <c r="V2460" s="9" t="str">
        <f>"Q"&amp;ROUNDUP(MONTH(SalesDataTable[[#This Row],[Order Date]])/3,0)</f>
        <v>Q4</v>
      </c>
      <c r="W2460" s="6">
        <f>MONTH(SalesDataTable[[#This Row],[Order Date]])</f>
        <v>11</v>
      </c>
      <c r="X2460" s="9" t="str">
        <f>TEXT(SalesDataTable[[#This Row],[Order Date]],"mmm")</f>
        <v>Nov</v>
      </c>
    </row>
    <row r="2461" spans="1:24" ht="15.5">
      <c r="A2461" s="3">
        <v>361</v>
      </c>
      <c r="B2461" s="4">
        <v>46353</v>
      </c>
      <c r="C2461" s="12">
        <f>YEAR(SalesDataTable[[#This Row],[Order Date]])</f>
        <v>2026</v>
      </c>
      <c r="D2461" s="15" t="str">
        <f>"Q"&amp;ROUNDUP(MONTH(SalesDataTable[[#This Row],[Order Date]])/3,0)</f>
        <v>Q4</v>
      </c>
      <c r="E2461" s="12">
        <f>MONTH(SalesDataTable[[#This Row],[Order Date]])</f>
        <v>11</v>
      </c>
      <c r="F2461" s="12" t="str">
        <f>TEXT(SalesDataTable[[#This Row],[Order Date]], "mmm")</f>
        <v>Nov</v>
      </c>
      <c r="G2461" s="5" t="s">
        <v>6</v>
      </c>
      <c r="H2461" s="5" t="s">
        <v>27</v>
      </c>
      <c r="I2461" s="5" t="s">
        <v>2</v>
      </c>
      <c r="J2461" s="5" t="s">
        <v>3</v>
      </c>
      <c r="K2461" s="5" t="s">
        <v>14</v>
      </c>
      <c r="L2461" s="5" t="s">
        <v>15</v>
      </c>
      <c r="M2461" s="6">
        <v>1</v>
      </c>
      <c r="N2461" s="7">
        <v>36.36</v>
      </c>
      <c r="O2461" s="8">
        <v>0.05</v>
      </c>
      <c r="P2461" s="7">
        <v>13.33</v>
      </c>
      <c r="Q2461" s="7">
        <f t="shared" si="152"/>
        <v>34.541999999999994</v>
      </c>
      <c r="R2461" s="7">
        <f t="shared" si="153"/>
        <v>13.33</v>
      </c>
      <c r="S2461" s="7">
        <f t="shared" si="154"/>
        <v>21.211999999999996</v>
      </c>
      <c r="T2461" s="9">
        <f t="shared" si="155"/>
        <v>0.61409298824619307</v>
      </c>
      <c r="U2461" s="10">
        <f>YEAR(SalesDataTable[[#This Row],[Order Date]])</f>
        <v>2026</v>
      </c>
      <c r="V2461" s="9" t="str">
        <f>"Q"&amp;ROUNDUP(MONTH(SalesDataTable[[#This Row],[Order Date]])/3,0)</f>
        <v>Q4</v>
      </c>
      <c r="W2461" s="6">
        <f>MONTH(SalesDataTable[[#This Row],[Order Date]])</f>
        <v>11</v>
      </c>
      <c r="X2461" s="9" t="str">
        <f>TEXT(SalesDataTable[[#This Row],[Order Date]],"mmm")</f>
        <v>Nov</v>
      </c>
    </row>
    <row r="2462" spans="1:24" ht="15.5">
      <c r="A2462" s="3">
        <v>841</v>
      </c>
      <c r="B2462" s="4">
        <v>46353</v>
      </c>
      <c r="C2462" s="12">
        <f>YEAR(SalesDataTable[[#This Row],[Order Date]])</f>
        <v>2026</v>
      </c>
      <c r="D2462" s="15" t="str">
        <f>"Q"&amp;ROUNDUP(MONTH(SalesDataTable[[#This Row],[Order Date]])/3,0)</f>
        <v>Q4</v>
      </c>
      <c r="E2462" s="12">
        <f>MONTH(SalesDataTable[[#This Row],[Order Date]])</f>
        <v>11</v>
      </c>
      <c r="F2462" s="12" t="str">
        <f>TEXT(SalesDataTable[[#This Row],[Order Date]], "mmm")</f>
        <v>Nov</v>
      </c>
      <c r="G2462" s="5" t="s">
        <v>6</v>
      </c>
      <c r="H2462" s="5" t="s">
        <v>43</v>
      </c>
      <c r="I2462" s="5" t="s">
        <v>2</v>
      </c>
      <c r="J2462" s="5" t="s">
        <v>3</v>
      </c>
      <c r="K2462" s="5" t="s">
        <v>14</v>
      </c>
      <c r="L2462" s="5" t="s">
        <v>15</v>
      </c>
      <c r="M2462" s="6">
        <v>2</v>
      </c>
      <c r="N2462" s="7">
        <v>35.85</v>
      </c>
      <c r="O2462" s="8">
        <v>0.05</v>
      </c>
      <c r="P2462" s="7">
        <v>13.69</v>
      </c>
      <c r="Q2462" s="7">
        <f t="shared" si="152"/>
        <v>68.114999999999995</v>
      </c>
      <c r="R2462" s="7">
        <f t="shared" si="153"/>
        <v>27.38</v>
      </c>
      <c r="S2462" s="7">
        <f t="shared" si="154"/>
        <v>40.734999999999999</v>
      </c>
      <c r="T2462" s="9">
        <f t="shared" si="155"/>
        <v>0.59803273875064233</v>
      </c>
      <c r="U2462" s="10">
        <f>YEAR(SalesDataTable[[#This Row],[Order Date]])</f>
        <v>2026</v>
      </c>
      <c r="V2462" s="9" t="str">
        <f>"Q"&amp;ROUNDUP(MONTH(SalesDataTable[[#This Row],[Order Date]])/3,0)</f>
        <v>Q4</v>
      </c>
      <c r="W2462" s="6">
        <f>MONTH(SalesDataTable[[#This Row],[Order Date]])</f>
        <v>11</v>
      </c>
      <c r="X2462" s="9" t="str">
        <f>TEXT(SalesDataTable[[#This Row],[Order Date]],"mmm")</f>
        <v>Nov</v>
      </c>
    </row>
    <row r="2463" spans="1:24" ht="15.5">
      <c r="A2463" s="3">
        <v>903</v>
      </c>
      <c r="B2463" s="4">
        <v>46353</v>
      </c>
      <c r="C2463" s="12">
        <f>YEAR(SalesDataTable[[#This Row],[Order Date]])</f>
        <v>2026</v>
      </c>
      <c r="D2463" s="15" t="str">
        <f>"Q"&amp;ROUNDUP(MONTH(SalesDataTable[[#This Row],[Order Date]])/3,0)</f>
        <v>Q4</v>
      </c>
      <c r="E2463" s="12">
        <f>MONTH(SalesDataTable[[#This Row],[Order Date]])</f>
        <v>11</v>
      </c>
      <c r="F2463" s="12" t="str">
        <f>TEXT(SalesDataTable[[#This Row],[Order Date]], "mmm")</f>
        <v>Nov</v>
      </c>
      <c r="G2463" s="5" t="s">
        <v>20</v>
      </c>
      <c r="H2463" s="5" t="s">
        <v>33</v>
      </c>
      <c r="I2463" s="5" t="s">
        <v>2</v>
      </c>
      <c r="J2463" s="5" t="s">
        <v>13</v>
      </c>
      <c r="K2463" s="5" t="s">
        <v>14</v>
      </c>
      <c r="L2463" s="5" t="s">
        <v>32</v>
      </c>
      <c r="M2463" s="6">
        <v>4</v>
      </c>
      <c r="N2463" s="7">
        <v>46.73</v>
      </c>
      <c r="O2463" s="8">
        <v>0</v>
      </c>
      <c r="P2463" s="7">
        <v>17.989999999999998</v>
      </c>
      <c r="Q2463" s="7">
        <f t="shared" si="152"/>
        <v>186.92</v>
      </c>
      <c r="R2463" s="7">
        <f t="shared" si="153"/>
        <v>71.959999999999994</v>
      </c>
      <c r="S2463" s="7">
        <f t="shared" si="154"/>
        <v>114.96</v>
      </c>
      <c r="T2463" s="9">
        <f t="shared" si="155"/>
        <v>0.61502246950567085</v>
      </c>
      <c r="U2463" s="10">
        <f>YEAR(SalesDataTable[[#This Row],[Order Date]])</f>
        <v>2026</v>
      </c>
      <c r="V2463" s="9" t="str">
        <f>"Q"&amp;ROUNDUP(MONTH(SalesDataTable[[#This Row],[Order Date]])/3,0)</f>
        <v>Q4</v>
      </c>
      <c r="W2463" s="6">
        <f>MONTH(SalesDataTable[[#This Row],[Order Date]])</f>
        <v>11</v>
      </c>
      <c r="X2463" s="9" t="str">
        <f>TEXT(SalesDataTable[[#This Row],[Order Date]],"mmm")</f>
        <v>Nov</v>
      </c>
    </row>
    <row r="2464" spans="1:24" ht="15.5">
      <c r="A2464" s="3">
        <v>1278</v>
      </c>
      <c r="B2464" s="4">
        <v>46353</v>
      </c>
      <c r="C2464" s="12">
        <f>YEAR(SalesDataTable[[#This Row],[Order Date]])</f>
        <v>2026</v>
      </c>
      <c r="D2464" s="15" t="str">
        <f>"Q"&amp;ROUNDUP(MONTH(SalesDataTable[[#This Row],[Order Date]])/3,0)</f>
        <v>Q4</v>
      </c>
      <c r="E2464" s="12">
        <f>MONTH(SalesDataTable[[#This Row],[Order Date]])</f>
        <v>11</v>
      </c>
      <c r="F2464" s="12" t="str">
        <f>TEXT(SalesDataTable[[#This Row],[Order Date]], "mmm")</f>
        <v>Nov</v>
      </c>
      <c r="G2464" s="5" t="s">
        <v>20</v>
      </c>
      <c r="H2464" s="5" t="s">
        <v>47</v>
      </c>
      <c r="I2464" s="5" t="s">
        <v>19</v>
      </c>
      <c r="J2464" s="5" t="s">
        <v>3</v>
      </c>
      <c r="K2464" s="5" t="s">
        <v>9</v>
      </c>
      <c r="L2464" s="5" t="s">
        <v>17</v>
      </c>
      <c r="M2464" s="6">
        <v>3</v>
      </c>
      <c r="N2464" s="7">
        <v>143.72</v>
      </c>
      <c r="O2464" s="8">
        <v>0.15</v>
      </c>
      <c r="P2464" s="7">
        <v>78.56</v>
      </c>
      <c r="Q2464" s="7">
        <f t="shared" si="152"/>
        <v>366.48599999999999</v>
      </c>
      <c r="R2464" s="7">
        <f t="shared" si="153"/>
        <v>235.68</v>
      </c>
      <c r="S2464" s="7">
        <f t="shared" si="154"/>
        <v>130.80599999999998</v>
      </c>
      <c r="T2464" s="9">
        <f t="shared" si="155"/>
        <v>0.35691950033561987</v>
      </c>
      <c r="U2464" s="10">
        <f>YEAR(SalesDataTable[[#This Row],[Order Date]])</f>
        <v>2026</v>
      </c>
      <c r="V2464" s="9" t="str">
        <f>"Q"&amp;ROUNDUP(MONTH(SalesDataTable[[#This Row],[Order Date]])/3,0)</f>
        <v>Q4</v>
      </c>
      <c r="W2464" s="6">
        <f>MONTH(SalesDataTable[[#This Row],[Order Date]])</f>
        <v>11</v>
      </c>
      <c r="X2464" s="9" t="str">
        <f>TEXT(SalesDataTable[[#This Row],[Order Date]],"mmm")</f>
        <v>Nov</v>
      </c>
    </row>
    <row r="2465" spans="1:24" ht="15.5">
      <c r="A2465" s="3">
        <v>2091</v>
      </c>
      <c r="B2465" s="4">
        <v>46353</v>
      </c>
      <c r="C2465" s="12">
        <f>YEAR(SalesDataTable[[#This Row],[Order Date]])</f>
        <v>2026</v>
      </c>
      <c r="D2465" s="15" t="str">
        <f>"Q"&amp;ROUNDUP(MONTH(SalesDataTable[[#This Row],[Order Date]])/3,0)</f>
        <v>Q4</v>
      </c>
      <c r="E2465" s="12">
        <f>MONTH(SalesDataTable[[#This Row],[Order Date]])</f>
        <v>11</v>
      </c>
      <c r="F2465" s="12" t="str">
        <f>TEXT(SalesDataTable[[#This Row],[Order Date]], "mmm")</f>
        <v>Nov</v>
      </c>
      <c r="G2465" s="5" t="s">
        <v>6</v>
      </c>
      <c r="H2465" s="5" t="s">
        <v>43</v>
      </c>
      <c r="I2465" s="5" t="s">
        <v>28</v>
      </c>
      <c r="J2465" s="5" t="s">
        <v>13</v>
      </c>
      <c r="K2465" s="5" t="s">
        <v>34</v>
      </c>
      <c r="L2465" s="5" t="s">
        <v>42</v>
      </c>
      <c r="M2465" s="6">
        <v>1</v>
      </c>
      <c r="N2465" s="7">
        <v>35.590000000000003</v>
      </c>
      <c r="O2465" s="8">
        <v>0</v>
      </c>
      <c r="P2465" s="7">
        <v>13.57</v>
      </c>
      <c r="Q2465" s="7">
        <f t="shared" si="152"/>
        <v>35.590000000000003</v>
      </c>
      <c r="R2465" s="7">
        <f t="shared" si="153"/>
        <v>13.57</v>
      </c>
      <c r="S2465" s="7">
        <f t="shared" si="154"/>
        <v>22.020000000000003</v>
      </c>
      <c r="T2465" s="9">
        <f t="shared" si="155"/>
        <v>0.61871312166338865</v>
      </c>
      <c r="U2465" s="10">
        <f>YEAR(SalesDataTable[[#This Row],[Order Date]])</f>
        <v>2026</v>
      </c>
      <c r="V2465" s="9" t="str">
        <f>"Q"&amp;ROUNDUP(MONTH(SalesDataTable[[#This Row],[Order Date]])/3,0)</f>
        <v>Q4</v>
      </c>
      <c r="W2465" s="6">
        <f>MONTH(SalesDataTable[[#This Row],[Order Date]])</f>
        <v>11</v>
      </c>
      <c r="X2465" s="9" t="str">
        <f>TEXT(SalesDataTable[[#This Row],[Order Date]],"mmm")</f>
        <v>Nov</v>
      </c>
    </row>
    <row r="2466" spans="1:24" ht="15.5">
      <c r="A2466" s="3">
        <v>3070</v>
      </c>
      <c r="B2466" s="4">
        <v>46353</v>
      </c>
      <c r="C2466" s="12">
        <f>YEAR(SalesDataTable[[#This Row],[Order Date]])</f>
        <v>2026</v>
      </c>
      <c r="D2466" s="15" t="str">
        <f>"Q"&amp;ROUNDUP(MONTH(SalesDataTable[[#This Row],[Order Date]])/3,0)</f>
        <v>Q4</v>
      </c>
      <c r="E2466" s="12">
        <f>MONTH(SalesDataTable[[#This Row],[Order Date]])</f>
        <v>11</v>
      </c>
      <c r="F2466" s="12" t="str">
        <f>TEXT(SalesDataTable[[#This Row],[Order Date]], "mmm")</f>
        <v>Nov</v>
      </c>
      <c r="G2466" s="5" t="s">
        <v>20</v>
      </c>
      <c r="H2466" s="5" t="s">
        <v>47</v>
      </c>
      <c r="I2466" s="5" t="s">
        <v>28</v>
      </c>
      <c r="J2466" s="5" t="s">
        <v>3</v>
      </c>
      <c r="K2466" s="5" t="s">
        <v>9</v>
      </c>
      <c r="L2466" s="5" t="s">
        <v>46</v>
      </c>
      <c r="M2466" s="6">
        <v>4</v>
      </c>
      <c r="N2466" s="7">
        <v>71.11</v>
      </c>
      <c r="O2466" s="8">
        <v>0.05</v>
      </c>
      <c r="P2466" s="7">
        <v>32.25</v>
      </c>
      <c r="Q2466" s="7">
        <f t="shared" si="152"/>
        <v>270.21799999999996</v>
      </c>
      <c r="R2466" s="7">
        <f t="shared" si="153"/>
        <v>129</v>
      </c>
      <c r="S2466" s="7">
        <f t="shared" si="154"/>
        <v>141.21799999999996</v>
      </c>
      <c r="T2466" s="9">
        <f t="shared" si="155"/>
        <v>0.52260767232382732</v>
      </c>
      <c r="U2466" s="10">
        <f>YEAR(SalesDataTable[[#This Row],[Order Date]])</f>
        <v>2026</v>
      </c>
      <c r="V2466" s="9" t="str">
        <f>"Q"&amp;ROUNDUP(MONTH(SalesDataTable[[#This Row],[Order Date]])/3,0)</f>
        <v>Q4</v>
      </c>
      <c r="W2466" s="6">
        <f>MONTH(SalesDataTable[[#This Row],[Order Date]])</f>
        <v>11</v>
      </c>
      <c r="X2466" s="9" t="str">
        <f>TEXT(SalesDataTable[[#This Row],[Order Date]],"mmm")</f>
        <v>Nov</v>
      </c>
    </row>
    <row r="2467" spans="1:24" ht="15.5">
      <c r="A2467" s="3">
        <v>4007</v>
      </c>
      <c r="B2467" s="4">
        <v>46353</v>
      </c>
      <c r="C2467" s="12">
        <f>YEAR(SalesDataTable[[#This Row],[Order Date]])</f>
        <v>2026</v>
      </c>
      <c r="D2467" s="15" t="str">
        <f>"Q"&amp;ROUNDUP(MONTH(SalesDataTable[[#This Row],[Order Date]])/3,0)</f>
        <v>Q4</v>
      </c>
      <c r="E2467" s="12">
        <f>MONTH(SalesDataTable[[#This Row],[Order Date]])</f>
        <v>11</v>
      </c>
      <c r="F2467" s="12" t="str">
        <f>TEXT(SalesDataTable[[#This Row],[Order Date]], "mmm")</f>
        <v>Nov</v>
      </c>
      <c r="G2467" s="5" t="s">
        <v>0</v>
      </c>
      <c r="H2467" s="5" t="s">
        <v>36</v>
      </c>
      <c r="I2467" s="5" t="s">
        <v>28</v>
      </c>
      <c r="J2467" s="5" t="s">
        <v>16</v>
      </c>
      <c r="K2467" s="5" t="s">
        <v>4</v>
      </c>
      <c r="L2467" s="5" t="s">
        <v>22</v>
      </c>
      <c r="M2467" s="6">
        <v>5</v>
      </c>
      <c r="N2467" s="7">
        <v>51.04</v>
      </c>
      <c r="O2467" s="8">
        <v>0</v>
      </c>
      <c r="P2467" s="7">
        <v>22.69</v>
      </c>
      <c r="Q2467" s="7">
        <f t="shared" si="152"/>
        <v>255.2</v>
      </c>
      <c r="R2467" s="7">
        <f t="shared" si="153"/>
        <v>113.45</v>
      </c>
      <c r="S2467" s="7">
        <f t="shared" si="154"/>
        <v>141.75</v>
      </c>
      <c r="T2467" s="9">
        <f t="shared" si="155"/>
        <v>0.55544670846394983</v>
      </c>
      <c r="U2467" s="10">
        <f>YEAR(SalesDataTable[[#This Row],[Order Date]])</f>
        <v>2026</v>
      </c>
      <c r="V2467" s="9" t="str">
        <f>"Q"&amp;ROUNDUP(MONTH(SalesDataTable[[#This Row],[Order Date]])/3,0)</f>
        <v>Q4</v>
      </c>
      <c r="W2467" s="6">
        <f>MONTH(SalesDataTable[[#This Row],[Order Date]])</f>
        <v>11</v>
      </c>
      <c r="X2467" s="9" t="str">
        <f>TEXT(SalesDataTable[[#This Row],[Order Date]],"mmm")</f>
        <v>Nov</v>
      </c>
    </row>
    <row r="2468" spans="1:24" ht="15.5">
      <c r="A2468" s="3">
        <v>4488</v>
      </c>
      <c r="B2468" s="4">
        <v>46353</v>
      </c>
      <c r="C2468" s="12">
        <f>YEAR(SalesDataTable[[#This Row],[Order Date]])</f>
        <v>2026</v>
      </c>
      <c r="D2468" s="15" t="str">
        <f>"Q"&amp;ROUNDUP(MONTH(SalesDataTable[[#This Row],[Order Date]])/3,0)</f>
        <v>Q4</v>
      </c>
      <c r="E2468" s="12">
        <f>MONTH(SalesDataTable[[#This Row],[Order Date]])</f>
        <v>11</v>
      </c>
      <c r="F2468" s="12" t="str">
        <f>TEXT(SalesDataTable[[#This Row],[Order Date]], "mmm")</f>
        <v>Nov</v>
      </c>
      <c r="G2468" s="5" t="s">
        <v>6</v>
      </c>
      <c r="H2468" s="5" t="s">
        <v>49</v>
      </c>
      <c r="I2468" s="5" t="s">
        <v>19</v>
      </c>
      <c r="J2468" s="5" t="s">
        <v>3</v>
      </c>
      <c r="K2468" s="5" t="s">
        <v>14</v>
      </c>
      <c r="L2468" s="5" t="s">
        <v>48</v>
      </c>
      <c r="M2468" s="6">
        <v>3</v>
      </c>
      <c r="N2468" s="7">
        <v>161.66</v>
      </c>
      <c r="O2468" s="8">
        <v>0.05</v>
      </c>
      <c r="P2468" s="7">
        <v>88.3</v>
      </c>
      <c r="Q2468" s="7">
        <f t="shared" si="152"/>
        <v>460.73099999999999</v>
      </c>
      <c r="R2468" s="7">
        <f t="shared" si="153"/>
        <v>264.89999999999998</v>
      </c>
      <c r="S2468" s="7">
        <f t="shared" si="154"/>
        <v>195.83100000000002</v>
      </c>
      <c r="T2468" s="9">
        <f t="shared" si="155"/>
        <v>0.42504411467863029</v>
      </c>
      <c r="U2468" s="10">
        <f>YEAR(SalesDataTable[[#This Row],[Order Date]])</f>
        <v>2026</v>
      </c>
      <c r="V2468" s="9" t="str">
        <f>"Q"&amp;ROUNDUP(MONTH(SalesDataTable[[#This Row],[Order Date]])/3,0)</f>
        <v>Q4</v>
      </c>
      <c r="W2468" s="6">
        <f>MONTH(SalesDataTable[[#This Row],[Order Date]])</f>
        <v>11</v>
      </c>
      <c r="X2468" s="9" t="str">
        <f>TEXT(SalesDataTable[[#This Row],[Order Date]],"mmm")</f>
        <v>Nov</v>
      </c>
    </row>
    <row r="2469" spans="1:24" ht="15.5">
      <c r="A2469" s="3">
        <v>5159</v>
      </c>
      <c r="B2469" s="4">
        <v>46353</v>
      </c>
      <c r="C2469" s="12">
        <f>YEAR(SalesDataTable[[#This Row],[Order Date]])</f>
        <v>2026</v>
      </c>
      <c r="D2469" s="15" t="str">
        <f>"Q"&amp;ROUNDUP(MONTH(SalesDataTable[[#This Row],[Order Date]])/3,0)</f>
        <v>Q4</v>
      </c>
      <c r="E2469" s="12">
        <f>MONTH(SalesDataTable[[#This Row],[Order Date]])</f>
        <v>11</v>
      </c>
      <c r="F2469" s="12" t="str">
        <f>TEXT(SalesDataTable[[#This Row],[Order Date]], "mmm")</f>
        <v>Nov</v>
      </c>
      <c r="G2469" s="5" t="s">
        <v>20</v>
      </c>
      <c r="H2469" s="5" t="s">
        <v>47</v>
      </c>
      <c r="I2469" s="5" t="s">
        <v>2</v>
      </c>
      <c r="J2469" s="5" t="s">
        <v>16</v>
      </c>
      <c r="K2469" s="5" t="s">
        <v>23</v>
      </c>
      <c r="L2469" s="5" t="s">
        <v>40</v>
      </c>
      <c r="M2469" s="6">
        <v>2</v>
      </c>
      <c r="N2469" s="7">
        <v>80.400000000000006</v>
      </c>
      <c r="O2469" s="8">
        <v>0.15</v>
      </c>
      <c r="P2469" s="7">
        <v>38.869999999999997</v>
      </c>
      <c r="Q2469" s="7">
        <f t="shared" si="152"/>
        <v>136.68</v>
      </c>
      <c r="R2469" s="7">
        <f t="shared" si="153"/>
        <v>77.739999999999995</v>
      </c>
      <c r="S2469" s="7">
        <f t="shared" si="154"/>
        <v>58.940000000000012</v>
      </c>
      <c r="T2469" s="9">
        <f t="shared" si="155"/>
        <v>0.43122622183201648</v>
      </c>
      <c r="U2469" s="10">
        <f>YEAR(SalesDataTable[[#This Row],[Order Date]])</f>
        <v>2026</v>
      </c>
      <c r="V2469" s="9" t="str">
        <f>"Q"&amp;ROUNDUP(MONTH(SalesDataTable[[#This Row],[Order Date]])/3,0)</f>
        <v>Q4</v>
      </c>
      <c r="W2469" s="6">
        <f>MONTH(SalesDataTable[[#This Row],[Order Date]])</f>
        <v>11</v>
      </c>
      <c r="X2469" s="9" t="str">
        <f>TEXT(SalesDataTable[[#This Row],[Order Date]],"mmm")</f>
        <v>Nov</v>
      </c>
    </row>
    <row r="2470" spans="1:24" ht="15.5">
      <c r="A2470" s="3">
        <v>669</v>
      </c>
      <c r="B2470" s="4">
        <v>46354</v>
      </c>
      <c r="C2470" s="12">
        <f>YEAR(SalesDataTable[[#This Row],[Order Date]])</f>
        <v>2026</v>
      </c>
      <c r="D2470" s="15" t="str">
        <f>"Q"&amp;ROUNDUP(MONTH(SalesDataTable[[#This Row],[Order Date]])/3,0)</f>
        <v>Q4</v>
      </c>
      <c r="E2470" s="12">
        <f>MONTH(SalesDataTable[[#This Row],[Order Date]])</f>
        <v>11</v>
      </c>
      <c r="F2470" s="12" t="str">
        <f>TEXT(SalesDataTable[[#This Row],[Order Date]], "mmm")</f>
        <v>Nov</v>
      </c>
      <c r="G2470" s="5" t="s">
        <v>11</v>
      </c>
      <c r="H2470" s="5" t="s">
        <v>18</v>
      </c>
      <c r="I2470" s="5" t="s">
        <v>2</v>
      </c>
      <c r="J2470" s="5" t="s">
        <v>3</v>
      </c>
      <c r="K2470" s="5" t="s">
        <v>34</v>
      </c>
      <c r="L2470" s="5" t="s">
        <v>42</v>
      </c>
      <c r="M2470" s="6">
        <v>3</v>
      </c>
      <c r="N2470" s="7">
        <v>36.81</v>
      </c>
      <c r="O2470" s="8">
        <v>0.05</v>
      </c>
      <c r="P2470" s="7">
        <v>13.82</v>
      </c>
      <c r="Q2470" s="7">
        <f t="shared" si="152"/>
        <v>104.9085</v>
      </c>
      <c r="R2470" s="7">
        <f t="shared" si="153"/>
        <v>41.46</v>
      </c>
      <c r="S2470" s="7">
        <f t="shared" si="154"/>
        <v>63.448500000000003</v>
      </c>
      <c r="T2470" s="9">
        <f t="shared" si="155"/>
        <v>0.60479846723573405</v>
      </c>
      <c r="U2470" s="10">
        <f>YEAR(SalesDataTable[[#This Row],[Order Date]])</f>
        <v>2026</v>
      </c>
      <c r="V2470" s="9" t="str">
        <f>"Q"&amp;ROUNDUP(MONTH(SalesDataTable[[#This Row],[Order Date]])/3,0)</f>
        <v>Q4</v>
      </c>
      <c r="W2470" s="6">
        <f>MONTH(SalesDataTable[[#This Row],[Order Date]])</f>
        <v>11</v>
      </c>
      <c r="X2470" s="9" t="str">
        <f>TEXT(SalesDataTable[[#This Row],[Order Date]],"mmm")</f>
        <v>Nov</v>
      </c>
    </row>
    <row r="2471" spans="1:24" ht="15.5">
      <c r="A2471" s="3">
        <v>686</v>
      </c>
      <c r="B2471" s="4">
        <v>46354</v>
      </c>
      <c r="C2471" s="12">
        <f>YEAR(SalesDataTable[[#This Row],[Order Date]])</f>
        <v>2026</v>
      </c>
      <c r="D2471" s="15" t="str">
        <f>"Q"&amp;ROUNDUP(MONTH(SalesDataTable[[#This Row],[Order Date]])/3,0)</f>
        <v>Q4</v>
      </c>
      <c r="E2471" s="12">
        <f>MONTH(SalesDataTable[[#This Row],[Order Date]])</f>
        <v>11</v>
      </c>
      <c r="F2471" s="12" t="str">
        <f>TEXT(SalesDataTable[[#This Row],[Order Date]], "mmm")</f>
        <v>Nov</v>
      </c>
      <c r="G2471" s="5" t="s">
        <v>6</v>
      </c>
      <c r="H2471" s="5" t="s">
        <v>43</v>
      </c>
      <c r="I2471" s="5" t="s">
        <v>28</v>
      </c>
      <c r="J2471" s="5" t="s">
        <v>3</v>
      </c>
      <c r="K2471" s="5" t="s">
        <v>14</v>
      </c>
      <c r="L2471" s="5" t="s">
        <v>44</v>
      </c>
      <c r="M2471" s="6">
        <v>2</v>
      </c>
      <c r="N2471" s="7">
        <v>132.61000000000001</v>
      </c>
      <c r="O2471" s="8">
        <v>0.1</v>
      </c>
      <c r="P2471" s="7">
        <v>67.3</v>
      </c>
      <c r="Q2471" s="7">
        <f t="shared" si="152"/>
        <v>238.69800000000004</v>
      </c>
      <c r="R2471" s="7">
        <f t="shared" si="153"/>
        <v>134.6</v>
      </c>
      <c r="S2471" s="7">
        <f t="shared" si="154"/>
        <v>104.09800000000004</v>
      </c>
      <c r="T2471" s="9">
        <f t="shared" si="155"/>
        <v>0.43610755012610086</v>
      </c>
      <c r="U2471" s="10">
        <f>YEAR(SalesDataTable[[#This Row],[Order Date]])</f>
        <v>2026</v>
      </c>
      <c r="V2471" s="9" t="str">
        <f>"Q"&amp;ROUNDUP(MONTH(SalesDataTable[[#This Row],[Order Date]])/3,0)</f>
        <v>Q4</v>
      </c>
      <c r="W2471" s="6">
        <f>MONTH(SalesDataTable[[#This Row],[Order Date]])</f>
        <v>11</v>
      </c>
      <c r="X2471" s="9" t="str">
        <f>TEXT(SalesDataTable[[#This Row],[Order Date]],"mmm")</f>
        <v>Nov</v>
      </c>
    </row>
    <row r="2472" spans="1:24" ht="15.5">
      <c r="A2472" s="3">
        <v>990</v>
      </c>
      <c r="B2472" s="4">
        <v>46354</v>
      </c>
      <c r="C2472" s="12">
        <f>YEAR(SalesDataTable[[#This Row],[Order Date]])</f>
        <v>2026</v>
      </c>
      <c r="D2472" s="15" t="str">
        <f>"Q"&amp;ROUNDUP(MONTH(SalesDataTable[[#This Row],[Order Date]])/3,0)</f>
        <v>Q4</v>
      </c>
      <c r="E2472" s="12">
        <f>MONTH(SalesDataTable[[#This Row],[Order Date]])</f>
        <v>11</v>
      </c>
      <c r="F2472" s="12" t="str">
        <f>TEXT(SalesDataTable[[#This Row],[Order Date]], "mmm")</f>
        <v>Nov</v>
      </c>
      <c r="G2472" s="5" t="s">
        <v>0</v>
      </c>
      <c r="H2472" s="5" t="s">
        <v>50</v>
      </c>
      <c r="I2472" s="5" t="s">
        <v>2</v>
      </c>
      <c r="J2472" s="5" t="s">
        <v>3</v>
      </c>
      <c r="K2472" s="5" t="s">
        <v>4</v>
      </c>
      <c r="L2472" s="5" t="s">
        <v>26</v>
      </c>
      <c r="M2472" s="6">
        <v>5</v>
      </c>
      <c r="N2472" s="7">
        <v>39.79</v>
      </c>
      <c r="O2472" s="8">
        <v>0.1</v>
      </c>
      <c r="P2472" s="7">
        <v>17.09</v>
      </c>
      <c r="Q2472" s="7">
        <f t="shared" si="152"/>
        <v>179.05500000000001</v>
      </c>
      <c r="R2472" s="7">
        <f t="shared" si="153"/>
        <v>85.45</v>
      </c>
      <c r="S2472" s="7">
        <f t="shared" si="154"/>
        <v>93.605000000000004</v>
      </c>
      <c r="T2472" s="9">
        <f t="shared" si="155"/>
        <v>0.52277233252352628</v>
      </c>
      <c r="U2472" s="10">
        <f>YEAR(SalesDataTable[[#This Row],[Order Date]])</f>
        <v>2026</v>
      </c>
      <c r="V2472" s="9" t="str">
        <f>"Q"&amp;ROUNDUP(MONTH(SalesDataTable[[#This Row],[Order Date]])/3,0)</f>
        <v>Q4</v>
      </c>
      <c r="W2472" s="6">
        <f>MONTH(SalesDataTable[[#This Row],[Order Date]])</f>
        <v>11</v>
      </c>
      <c r="X2472" s="9" t="str">
        <f>TEXT(SalesDataTable[[#This Row],[Order Date]],"mmm")</f>
        <v>Nov</v>
      </c>
    </row>
    <row r="2473" spans="1:24" ht="15.5">
      <c r="A2473" s="3">
        <v>1134</v>
      </c>
      <c r="B2473" s="4">
        <v>46354</v>
      </c>
      <c r="C2473" s="12">
        <f>YEAR(SalesDataTable[[#This Row],[Order Date]])</f>
        <v>2026</v>
      </c>
      <c r="D2473" s="15" t="str">
        <f>"Q"&amp;ROUNDUP(MONTH(SalesDataTable[[#This Row],[Order Date]])/3,0)</f>
        <v>Q4</v>
      </c>
      <c r="E2473" s="12">
        <f>MONTH(SalesDataTable[[#This Row],[Order Date]])</f>
        <v>11</v>
      </c>
      <c r="F2473" s="12" t="str">
        <f>TEXT(SalesDataTable[[#This Row],[Order Date]], "mmm")</f>
        <v>Nov</v>
      </c>
      <c r="G2473" s="5" t="s">
        <v>20</v>
      </c>
      <c r="H2473" s="5" t="s">
        <v>21</v>
      </c>
      <c r="I2473" s="5" t="s">
        <v>2</v>
      </c>
      <c r="J2473" s="5" t="s">
        <v>3</v>
      </c>
      <c r="K2473" s="5" t="s">
        <v>14</v>
      </c>
      <c r="L2473" s="5" t="s">
        <v>15</v>
      </c>
      <c r="M2473" s="6">
        <v>2</v>
      </c>
      <c r="N2473" s="7">
        <v>36.119999999999997</v>
      </c>
      <c r="O2473" s="8">
        <v>0.1</v>
      </c>
      <c r="P2473" s="7">
        <v>13.61</v>
      </c>
      <c r="Q2473" s="7">
        <f t="shared" si="152"/>
        <v>65.015999999999991</v>
      </c>
      <c r="R2473" s="7">
        <f t="shared" si="153"/>
        <v>27.22</v>
      </c>
      <c r="S2473" s="7">
        <f t="shared" si="154"/>
        <v>37.795999999999992</v>
      </c>
      <c r="T2473" s="9">
        <f t="shared" si="155"/>
        <v>0.58133382551987201</v>
      </c>
      <c r="U2473" s="10">
        <f>YEAR(SalesDataTable[[#This Row],[Order Date]])</f>
        <v>2026</v>
      </c>
      <c r="V2473" s="9" t="str">
        <f>"Q"&amp;ROUNDUP(MONTH(SalesDataTable[[#This Row],[Order Date]])/3,0)</f>
        <v>Q4</v>
      </c>
      <c r="W2473" s="6">
        <f>MONTH(SalesDataTable[[#This Row],[Order Date]])</f>
        <v>11</v>
      </c>
      <c r="X2473" s="9" t="str">
        <f>TEXT(SalesDataTable[[#This Row],[Order Date]],"mmm")</f>
        <v>Nov</v>
      </c>
    </row>
    <row r="2474" spans="1:24" ht="15.5">
      <c r="A2474" s="3">
        <v>1770</v>
      </c>
      <c r="B2474" s="4">
        <v>46354</v>
      </c>
      <c r="C2474" s="12">
        <f>YEAR(SalesDataTable[[#This Row],[Order Date]])</f>
        <v>2026</v>
      </c>
      <c r="D2474" s="15" t="str">
        <f>"Q"&amp;ROUNDUP(MONTH(SalesDataTable[[#This Row],[Order Date]])/3,0)</f>
        <v>Q4</v>
      </c>
      <c r="E2474" s="12">
        <f>MONTH(SalesDataTable[[#This Row],[Order Date]])</f>
        <v>11</v>
      </c>
      <c r="F2474" s="12" t="str">
        <f>TEXT(SalesDataTable[[#This Row],[Order Date]], "mmm")</f>
        <v>Nov</v>
      </c>
      <c r="G2474" s="5" t="s">
        <v>20</v>
      </c>
      <c r="H2474" s="5" t="s">
        <v>31</v>
      </c>
      <c r="I2474" s="5" t="s">
        <v>19</v>
      </c>
      <c r="J2474" s="5" t="s">
        <v>3</v>
      </c>
      <c r="K2474" s="5" t="s">
        <v>9</v>
      </c>
      <c r="L2474" s="5" t="s">
        <v>37</v>
      </c>
      <c r="M2474" s="6">
        <v>5</v>
      </c>
      <c r="N2474" s="7">
        <v>153.93</v>
      </c>
      <c r="O2474" s="8">
        <v>0.05</v>
      </c>
      <c r="P2474" s="7">
        <v>77.27</v>
      </c>
      <c r="Q2474" s="7">
        <f t="shared" si="152"/>
        <v>731.16750000000002</v>
      </c>
      <c r="R2474" s="7">
        <f t="shared" si="153"/>
        <v>386.34999999999997</v>
      </c>
      <c r="S2474" s="7">
        <f t="shared" si="154"/>
        <v>344.81750000000005</v>
      </c>
      <c r="T2474" s="9">
        <f t="shared" si="155"/>
        <v>0.4715985051304934</v>
      </c>
      <c r="U2474" s="10">
        <f>YEAR(SalesDataTable[[#This Row],[Order Date]])</f>
        <v>2026</v>
      </c>
      <c r="V2474" s="9" t="str">
        <f>"Q"&amp;ROUNDUP(MONTH(SalesDataTable[[#This Row],[Order Date]])/3,0)</f>
        <v>Q4</v>
      </c>
      <c r="W2474" s="6">
        <f>MONTH(SalesDataTable[[#This Row],[Order Date]])</f>
        <v>11</v>
      </c>
      <c r="X2474" s="9" t="str">
        <f>TEXT(SalesDataTable[[#This Row],[Order Date]],"mmm")</f>
        <v>Nov</v>
      </c>
    </row>
    <row r="2475" spans="1:24" ht="15.5">
      <c r="A2475" s="3">
        <v>3396</v>
      </c>
      <c r="B2475" s="4">
        <v>46354</v>
      </c>
      <c r="C2475" s="12">
        <f>YEAR(SalesDataTable[[#This Row],[Order Date]])</f>
        <v>2026</v>
      </c>
      <c r="D2475" s="15" t="str">
        <f>"Q"&amp;ROUNDUP(MONTH(SalesDataTable[[#This Row],[Order Date]])/3,0)</f>
        <v>Q4</v>
      </c>
      <c r="E2475" s="12">
        <f>MONTH(SalesDataTable[[#This Row],[Order Date]])</f>
        <v>11</v>
      </c>
      <c r="F2475" s="12" t="str">
        <f>TEXT(SalesDataTable[[#This Row],[Order Date]], "mmm")</f>
        <v>Nov</v>
      </c>
      <c r="G2475" s="5" t="s">
        <v>11</v>
      </c>
      <c r="H2475" s="5" t="s">
        <v>18</v>
      </c>
      <c r="I2475" s="5" t="s">
        <v>19</v>
      </c>
      <c r="J2475" s="5" t="s">
        <v>13</v>
      </c>
      <c r="K2475" s="5" t="s">
        <v>34</v>
      </c>
      <c r="L2475" s="5" t="s">
        <v>45</v>
      </c>
      <c r="M2475" s="6">
        <v>3</v>
      </c>
      <c r="N2475" s="7">
        <v>50.67</v>
      </c>
      <c r="O2475" s="8">
        <v>0.05</v>
      </c>
      <c r="P2475" s="7">
        <v>22.25</v>
      </c>
      <c r="Q2475" s="7">
        <f t="shared" si="152"/>
        <v>144.40949999999998</v>
      </c>
      <c r="R2475" s="7">
        <f t="shared" si="153"/>
        <v>66.75</v>
      </c>
      <c r="S2475" s="7">
        <f t="shared" si="154"/>
        <v>77.65949999999998</v>
      </c>
      <c r="T2475" s="9">
        <f t="shared" si="155"/>
        <v>0.53777279195620775</v>
      </c>
      <c r="U2475" s="10">
        <f>YEAR(SalesDataTable[[#This Row],[Order Date]])</f>
        <v>2026</v>
      </c>
      <c r="V2475" s="9" t="str">
        <f>"Q"&amp;ROUNDUP(MONTH(SalesDataTable[[#This Row],[Order Date]])/3,0)</f>
        <v>Q4</v>
      </c>
      <c r="W2475" s="6">
        <f>MONTH(SalesDataTable[[#This Row],[Order Date]])</f>
        <v>11</v>
      </c>
      <c r="X2475" s="9" t="str">
        <f>TEXT(SalesDataTable[[#This Row],[Order Date]],"mmm")</f>
        <v>Nov</v>
      </c>
    </row>
    <row r="2476" spans="1:24" ht="15.5">
      <c r="A2476" s="3">
        <v>4259</v>
      </c>
      <c r="B2476" s="4">
        <v>46354</v>
      </c>
      <c r="C2476" s="12">
        <f>YEAR(SalesDataTable[[#This Row],[Order Date]])</f>
        <v>2026</v>
      </c>
      <c r="D2476" s="15" t="str">
        <f>"Q"&amp;ROUNDUP(MONTH(SalesDataTable[[#This Row],[Order Date]])/3,0)</f>
        <v>Q4</v>
      </c>
      <c r="E2476" s="12">
        <f>MONTH(SalesDataTable[[#This Row],[Order Date]])</f>
        <v>11</v>
      </c>
      <c r="F2476" s="12" t="str">
        <f>TEXT(SalesDataTable[[#This Row],[Order Date]], "mmm")</f>
        <v>Nov</v>
      </c>
      <c r="G2476" s="5" t="s">
        <v>11</v>
      </c>
      <c r="H2476" s="5" t="s">
        <v>18</v>
      </c>
      <c r="I2476" s="5" t="s">
        <v>2</v>
      </c>
      <c r="J2476" s="5" t="s">
        <v>3</v>
      </c>
      <c r="K2476" s="5" t="s">
        <v>9</v>
      </c>
      <c r="L2476" s="5" t="s">
        <v>46</v>
      </c>
      <c r="M2476" s="6">
        <v>4</v>
      </c>
      <c r="N2476" s="7">
        <v>72.77</v>
      </c>
      <c r="O2476" s="8">
        <v>0</v>
      </c>
      <c r="P2476" s="7">
        <v>32.090000000000003</v>
      </c>
      <c r="Q2476" s="7">
        <f t="shared" si="152"/>
        <v>291.08</v>
      </c>
      <c r="R2476" s="7">
        <f t="shared" si="153"/>
        <v>128.36000000000001</v>
      </c>
      <c r="S2476" s="7">
        <f t="shared" si="154"/>
        <v>162.71999999999997</v>
      </c>
      <c r="T2476" s="9">
        <f t="shared" si="155"/>
        <v>0.55902157482479031</v>
      </c>
      <c r="U2476" s="10">
        <f>YEAR(SalesDataTable[[#This Row],[Order Date]])</f>
        <v>2026</v>
      </c>
      <c r="V2476" s="9" t="str">
        <f>"Q"&amp;ROUNDUP(MONTH(SalesDataTable[[#This Row],[Order Date]])/3,0)</f>
        <v>Q4</v>
      </c>
      <c r="W2476" s="6">
        <f>MONTH(SalesDataTable[[#This Row],[Order Date]])</f>
        <v>11</v>
      </c>
      <c r="X2476" s="9" t="str">
        <f>TEXT(SalesDataTable[[#This Row],[Order Date]],"mmm")</f>
        <v>Nov</v>
      </c>
    </row>
    <row r="2477" spans="1:24" ht="15.5">
      <c r="A2477" s="3">
        <v>4440</v>
      </c>
      <c r="B2477" s="4">
        <v>46354</v>
      </c>
      <c r="C2477" s="12">
        <f>YEAR(SalesDataTable[[#This Row],[Order Date]])</f>
        <v>2026</v>
      </c>
      <c r="D2477" s="15" t="str">
        <f>"Q"&amp;ROUNDUP(MONTH(SalesDataTable[[#This Row],[Order Date]])/3,0)</f>
        <v>Q4</v>
      </c>
      <c r="E2477" s="12">
        <f>MONTH(SalesDataTable[[#This Row],[Order Date]])</f>
        <v>11</v>
      </c>
      <c r="F2477" s="12" t="str">
        <f>TEXT(SalesDataTable[[#This Row],[Order Date]], "mmm")</f>
        <v>Nov</v>
      </c>
      <c r="G2477" s="5" t="s">
        <v>11</v>
      </c>
      <c r="H2477" s="5" t="s">
        <v>39</v>
      </c>
      <c r="I2477" s="5" t="s">
        <v>28</v>
      </c>
      <c r="J2477" s="5" t="s">
        <v>13</v>
      </c>
      <c r="K2477" s="5" t="s">
        <v>14</v>
      </c>
      <c r="L2477" s="5" t="s">
        <v>32</v>
      </c>
      <c r="M2477" s="6">
        <v>1</v>
      </c>
      <c r="N2477" s="7">
        <v>46.45</v>
      </c>
      <c r="O2477" s="8">
        <v>0.1</v>
      </c>
      <c r="P2477" s="7">
        <v>17.96</v>
      </c>
      <c r="Q2477" s="7">
        <f t="shared" si="152"/>
        <v>41.805000000000007</v>
      </c>
      <c r="R2477" s="7">
        <f t="shared" si="153"/>
        <v>17.96</v>
      </c>
      <c r="S2477" s="7">
        <f t="shared" si="154"/>
        <v>23.845000000000006</v>
      </c>
      <c r="T2477" s="9">
        <f t="shared" si="155"/>
        <v>0.57038631742614521</v>
      </c>
      <c r="U2477" s="10">
        <f>YEAR(SalesDataTable[[#This Row],[Order Date]])</f>
        <v>2026</v>
      </c>
      <c r="V2477" s="9" t="str">
        <f>"Q"&amp;ROUNDUP(MONTH(SalesDataTable[[#This Row],[Order Date]])/3,0)</f>
        <v>Q4</v>
      </c>
      <c r="W2477" s="6">
        <f>MONTH(SalesDataTable[[#This Row],[Order Date]])</f>
        <v>11</v>
      </c>
      <c r="X2477" s="9" t="str">
        <f>TEXT(SalesDataTable[[#This Row],[Order Date]],"mmm")</f>
        <v>Nov</v>
      </c>
    </row>
    <row r="2478" spans="1:24" ht="15.5">
      <c r="A2478" s="3">
        <v>5115</v>
      </c>
      <c r="B2478" s="4">
        <v>46354</v>
      </c>
      <c r="C2478" s="12">
        <f>YEAR(SalesDataTable[[#This Row],[Order Date]])</f>
        <v>2026</v>
      </c>
      <c r="D2478" s="15" t="str">
        <f>"Q"&amp;ROUNDUP(MONTH(SalesDataTable[[#This Row],[Order Date]])/3,0)</f>
        <v>Q4</v>
      </c>
      <c r="E2478" s="12">
        <f>MONTH(SalesDataTable[[#This Row],[Order Date]])</f>
        <v>11</v>
      </c>
      <c r="F2478" s="12" t="str">
        <f>TEXT(SalesDataTable[[#This Row],[Order Date]], "mmm")</f>
        <v>Nov</v>
      </c>
      <c r="G2478" s="5" t="s">
        <v>0</v>
      </c>
      <c r="H2478" s="5" t="s">
        <v>50</v>
      </c>
      <c r="I2478" s="5" t="s">
        <v>2</v>
      </c>
      <c r="J2478" s="5" t="s">
        <v>13</v>
      </c>
      <c r="K2478" s="5" t="s">
        <v>14</v>
      </c>
      <c r="L2478" s="5" t="s">
        <v>48</v>
      </c>
      <c r="M2478" s="6">
        <v>1</v>
      </c>
      <c r="N2478" s="7">
        <v>165.75</v>
      </c>
      <c r="O2478" s="8">
        <v>0.2</v>
      </c>
      <c r="P2478" s="7">
        <v>89.16</v>
      </c>
      <c r="Q2478" s="7">
        <f t="shared" si="152"/>
        <v>132.6</v>
      </c>
      <c r="R2478" s="7">
        <f t="shared" si="153"/>
        <v>89.16</v>
      </c>
      <c r="S2478" s="7">
        <f t="shared" si="154"/>
        <v>43.44</v>
      </c>
      <c r="T2478" s="9">
        <f t="shared" si="155"/>
        <v>0.32760180995475113</v>
      </c>
      <c r="U2478" s="10">
        <f>YEAR(SalesDataTable[[#This Row],[Order Date]])</f>
        <v>2026</v>
      </c>
      <c r="V2478" s="9" t="str">
        <f>"Q"&amp;ROUNDUP(MONTH(SalesDataTable[[#This Row],[Order Date]])/3,0)</f>
        <v>Q4</v>
      </c>
      <c r="W2478" s="6">
        <f>MONTH(SalesDataTable[[#This Row],[Order Date]])</f>
        <v>11</v>
      </c>
      <c r="X2478" s="9" t="str">
        <f>TEXT(SalesDataTable[[#This Row],[Order Date]],"mmm")</f>
        <v>Nov</v>
      </c>
    </row>
    <row r="2479" spans="1:24" ht="15.5">
      <c r="A2479" s="3">
        <v>5136</v>
      </c>
      <c r="B2479" s="4">
        <v>46354</v>
      </c>
      <c r="C2479" s="12">
        <f>YEAR(SalesDataTable[[#This Row],[Order Date]])</f>
        <v>2026</v>
      </c>
      <c r="D2479" s="15" t="str">
        <f>"Q"&amp;ROUNDUP(MONTH(SalesDataTable[[#This Row],[Order Date]])/3,0)</f>
        <v>Q4</v>
      </c>
      <c r="E2479" s="12">
        <f>MONTH(SalesDataTable[[#This Row],[Order Date]])</f>
        <v>11</v>
      </c>
      <c r="F2479" s="12" t="str">
        <f>TEXT(SalesDataTable[[#This Row],[Order Date]], "mmm")</f>
        <v>Nov</v>
      </c>
      <c r="G2479" s="5" t="s">
        <v>11</v>
      </c>
      <c r="H2479" s="5" t="s">
        <v>12</v>
      </c>
      <c r="I2479" s="5" t="s">
        <v>28</v>
      </c>
      <c r="J2479" s="5" t="s">
        <v>13</v>
      </c>
      <c r="K2479" s="5" t="s">
        <v>23</v>
      </c>
      <c r="L2479" s="5" t="s">
        <v>29</v>
      </c>
      <c r="M2479" s="6">
        <v>4</v>
      </c>
      <c r="N2479" s="7">
        <v>198.02</v>
      </c>
      <c r="O2479" s="8">
        <v>0.05</v>
      </c>
      <c r="P2479" s="7">
        <v>103.82</v>
      </c>
      <c r="Q2479" s="7">
        <f t="shared" si="152"/>
        <v>752.476</v>
      </c>
      <c r="R2479" s="7">
        <f t="shared" si="153"/>
        <v>415.28</v>
      </c>
      <c r="S2479" s="7">
        <f t="shared" si="154"/>
        <v>337.19600000000003</v>
      </c>
      <c r="T2479" s="9">
        <f t="shared" si="155"/>
        <v>0.44811528872681655</v>
      </c>
      <c r="U2479" s="10">
        <f>YEAR(SalesDataTable[[#This Row],[Order Date]])</f>
        <v>2026</v>
      </c>
      <c r="V2479" s="9" t="str">
        <f>"Q"&amp;ROUNDUP(MONTH(SalesDataTable[[#This Row],[Order Date]])/3,0)</f>
        <v>Q4</v>
      </c>
      <c r="W2479" s="6">
        <f>MONTH(SalesDataTable[[#This Row],[Order Date]])</f>
        <v>11</v>
      </c>
      <c r="X2479" s="9" t="str">
        <f>TEXT(SalesDataTable[[#This Row],[Order Date]],"mmm")</f>
        <v>Nov</v>
      </c>
    </row>
    <row r="2480" spans="1:24" ht="15.5">
      <c r="A2480" s="3">
        <v>562</v>
      </c>
      <c r="B2480" s="4">
        <v>46355</v>
      </c>
      <c r="C2480" s="12">
        <f>YEAR(SalesDataTable[[#This Row],[Order Date]])</f>
        <v>2026</v>
      </c>
      <c r="D2480" s="15" t="str">
        <f>"Q"&amp;ROUNDUP(MONTH(SalesDataTable[[#This Row],[Order Date]])/3,0)</f>
        <v>Q4</v>
      </c>
      <c r="E2480" s="12">
        <f>MONTH(SalesDataTable[[#This Row],[Order Date]])</f>
        <v>11</v>
      </c>
      <c r="F2480" s="12" t="str">
        <f>TEXT(SalesDataTable[[#This Row],[Order Date]], "mmm")</f>
        <v>Nov</v>
      </c>
      <c r="G2480" s="5" t="s">
        <v>6</v>
      </c>
      <c r="H2480" s="5" t="s">
        <v>43</v>
      </c>
      <c r="I2480" s="5" t="s">
        <v>2</v>
      </c>
      <c r="J2480" s="5" t="s">
        <v>13</v>
      </c>
      <c r="K2480" s="5" t="s">
        <v>14</v>
      </c>
      <c r="L2480" s="5" t="s">
        <v>32</v>
      </c>
      <c r="M2480" s="6">
        <v>1</v>
      </c>
      <c r="N2480" s="7">
        <v>46.3</v>
      </c>
      <c r="O2480" s="8">
        <v>0.2</v>
      </c>
      <c r="P2480" s="7">
        <v>18.78</v>
      </c>
      <c r="Q2480" s="7">
        <f t="shared" si="152"/>
        <v>37.04</v>
      </c>
      <c r="R2480" s="7">
        <f t="shared" si="153"/>
        <v>18.78</v>
      </c>
      <c r="S2480" s="7">
        <f t="shared" si="154"/>
        <v>18.259999999999998</v>
      </c>
      <c r="T2480" s="9">
        <f t="shared" si="155"/>
        <v>0.49298056155507552</v>
      </c>
      <c r="U2480" s="10">
        <f>YEAR(SalesDataTable[[#This Row],[Order Date]])</f>
        <v>2026</v>
      </c>
      <c r="V2480" s="9" t="str">
        <f>"Q"&amp;ROUNDUP(MONTH(SalesDataTable[[#This Row],[Order Date]])/3,0)</f>
        <v>Q4</v>
      </c>
      <c r="W2480" s="6">
        <f>MONTH(SalesDataTable[[#This Row],[Order Date]])</f>
        <v>11</v>
      </c>
      <c r="X2480" s="9" t="str">
        <f>TEXT(SalesDataTable[[#This Row],[Order Date]],"mmm")</f>
        <v>Nov</v>
      </c>
    </row>
    <row r="2481" spans="1:24" ht="15.5">
      <c r="A2481" s="3">
        <v>806</v>
      </c>
      <c r="B2481" s="4">
        <v>46355</v>
      </c>
      <c r="C2481" s="12">
        <f>YEAR(SalesDataTable[[#This Row],[Order Date]])</f>
        <v>2026</v>
      </c>
      <c r="D2481" s="15" t="str">
        <f>"Q"&amp;ROUNDUP(MONTH(SalesDataTable[[#This Row],[Order Date]])/3,0)</f>
        <v>Q4</v>
      </c>
      <c r="E2481" s="12">
        <f>MONTH(SalesDataTable[[#This Row],[Order Date]])</f>
        <v>11</v>
      </c>
      <c r="F2481" s="12" t="str">
        <f>TEXT(SalesDataTable[[#This Row],[Order Date]], "mmm")</f>
        <v>Nov</v>
      </c>
      <c r="G2481" s="5" t="s">
        <v>0</v>
      </c>
      <c r="H2481" s="5" t="s">
        <v>50</v>
      </c>
      <c r="I2481" s="5" t="s">
        <v>28</v>
      </c>
      <c r="J2481" s="5" t="s">
        <v>3</v>
      </c>
      <c r="K2481" s="5" t="s">
        <v>34</v>
      </c>
      <c r="L2481" s="5" t="s">
        <v>35</v>
      </c>
      <c r="M2481" s="6">
        <v>1</v>
      </c>
      <c r="N2481" s="7">
        <v>39.659999999999997</v>
      </c>
      <c r="O2481" s="8">
        <v>0</v>
      </c>
      <c r="P2481" s="7">
        <v>14.76</v>
      </c>
      <c r="Q2481" s="7">
        <f t="shared" si="152"/>
        <v>39.659999999999997</v>
      </c>
      <c r="R2481" s="7">
        <f t="shared" si="153"/>
        <v>14.76</v>
      </c>
      <c r="S2481" s="7">
        <f t="shared" si="154"/>
        <v>24.9</v>
      </c>
      <c r="T2481" s="9">
        <f t="shared" si="155"/>
        <v>0.62783661119515888</v>
      </c>
      <c r="U2481" s="10">
        <f>YEAR(SalesDataTable[[#This Row],[Order Date]])</f>
        <v>2026</v>
      </c>
      <c r="V2481" s="9" t="str">
        <f>"Q"&amp;ROUNDUP(MONTH(SalesDataTable[[#This Row],[Order Date]])/3,0)</f>
        <v>Q4</v>
      </c>
      <c r="W2481" s="6">
        <f>MONTH(SalesDataTable[[#This Row],[Order Date]])</f>
        <v>11</v>
      </c>
      <c r="X2481" s="9" t="str">
        <f>TEXT(SalesDataTable[[#This Row],[Order Date]],"mmm")</f>
        <v>Nov</v>
      </c>
    </row>
    <row r="2482" spans="1:24" ht="15.5">
      <c r="A2482" s="3">
        <v>3150</v>
      </c>
      <c r="B2482" s="4">
        <v>46355</v>
      </c>
      <c r="C2482" s="12">
        <f>YEAR(SalesDataTable[[#This Row],[Order Date]])</f>
        <v>2026</v>
      </c>
      <c r="D2482" s="15" t="str">
        <f>"Q"&amp;ROUNDUP(MONTH(SalesDataTable[[#This Row],[Order Date]])/3,0)</f>
        <v>Q4</v>
      </c>
      <c r="E2482" s="12">
        <f>MONTH(SalesDataTable[[#This Row],[Order Date]])</f>
        <v>11</v>
      </c>
      <c r="F2482" s="12" t="str">
        <f>TEXT(SalesDataTable[[#This Row],[Order Date]], "mmm")</f>
        <v>Nov</v>
      </c>
      <c r="G2482" s="5" t="s">
        <v>6</v>
      </c>
      <c r="H2482" s="5" t="s">
        <v>27</v>
      </c>
      <c r="I2482" s="5" t="s">
        <v>2</v>
      </c>
      <c r="J2482" s="5" t="s">
        <v>13</v>
      </c>
      <c r="K2482" s="5" t="s">
        <v>23</v>
      </c>
      <c r="L2482" s="5" t="s">
        <v>40</v>
      </c>
      <c r="M2482" s="6">
        <v>3</v>
      </c>
      <c r="N2482" s="7">
        <v>80.72</v>
      </c>
      <c r="O2482" s="8">
        <v>0.05</v>
      </c>
      <c r="P2482" s="7">
        <v>39.130000000000003</v>
      </c>
      <c r="Q2482" s="7">
        <f t="shared" si="152"/>
        <v>230.05199999999999</v>
      </c>
      <c r="R2482" s="7">
        <f t="shared" si="153"/>
        <v>117.39000000000001</v>
      </c>
      <c r="S2482" s="7">
        <f t="shared" si="154"/>
        <v>112.66199999999998</v>
      </c>
      <c r="T2482" s="9">
        <f t="shared" si="155"/>
        <v>0.48972406238589528</v>
      </c>
      <c r="U2482" s="10">
        <f>YEAR(SalesDataTable[[#This Row],[Order Date]])</f>
        <v>2026</v>
      </c>
      <c r="V2482" s="9" t="str">
        <f>"Q"&amp;ROUNDUP(MONTH(SalesDataTable[[#This Row],[Order Date]])/3,0)</f>
        <v>Q4</v>
      </c>
      <c r="W2482" s="6">
        <f>MONTH(SalesDataTable[[#This Row],[Order Date]])</f>
        <v>11</v>
      </c>
      <c r="X2482" s="9" t="str">
        <f>TEXT(SalesDataTable[[#This Row],[Order Date]],"mmm")</f>
        <v>Nov</v>
      </c>
    </row>
    <row r="2483" spans="1:24" ht="15.5">
      <c r="A2483" s="3">
        <v>4847</v>
      </c>
      <c r="B2483" s="4">
        <v>46355</v>
      </c>
      <c r="C2483" s="12">
        <f>YEAR(SalesDataTable[[#This Row],[Order Date]])</f>
        <v>2026</v>
      </c>
      <c r="D2483" s="15" t="str">
        <f>"Q"&amp;ROUNDUP(MONTH(SalesDataTable[[#This Row],[Order Date]])/3,0)</f>
        <v>Q4</v>
      </c>
      <c r="E2483" s="12">
        <f>MONTH(SalesDataTable[[#This Row],[Order Date]])</f>
        <v>11</v>
      </c>
      <c r="F2483" s="12" t="str">
        <f>TEXT(SalesDataTable[[#This Row],[Order Date]], "mmm")</f>
        <v>Nov</v>
      </c>
      <c r="G2483" s="5" t="s">
        <v>6</v>
      </c>
      <c r="H2483" s="5" t="s">
        <v>49</v>
      </c>
      <c r="I2483" s="5" t="s">
        <v>28</v>
      </c>
      <c r="J2483" s="5" t="s">
        <v>13</v>
      </c>
      <c r="K2483" s="5" t="s">
        <v>14</v>
      </c>
      <c r="L2483" s="5" t="s">
        <v>15</v>
      </c>
      <c r="M2483" s="6">
        <v>2</v>
      </c>
      <c r="N2483" s="7">
        <v>35.51</v>
      </c>
      <c r="O2483" s="8">
        <v>0.05</v>
      </c>
      <c r="P2483" s="7">
        <v>13.24</v>
      </c>
      <c r="Q2483" s="7">
        <f t="shared" si="152"/>
        <v>67.468999999999994</v>
      </c>
      <c r="R2483" s="7">
        <f t="shared" si="153"/>
        <v>26.48</v>
      </c>
      <c r="S2483" s="7">
        <f t="shared" si="154"/>
        <v>40.98899999999999</v>
      </c>
      <c r="T2483" s="9">
        <f t="shared" si="155"/>
        <v>0.60752345521646967</v>
      </c>
      <c r="U2483" s="10">
        <f>YEAR(SalesDataTable[[#This Row],[Order Date]])</f>
        <v>2026</v>
      </c>
      <c r="V2483" s="9" t="str">
        <f>"Q"&amp;ROUNDUP(MONTH(SalesDataTable[[#This Row],[Order Date]])/3,0)</f>
        <v>Q4</v>
      </c>
      <c r="W2483" s="6">
        <f>MONTH(SalesDataTable[[#This Row],[Order Date]])</f>
        <v>11</v>
      </c>
      <c r="X2483" s="9" t="str">
        <f>TEXT(SalesDataTable[[#This Row],[Order Date]],"mmm")</f>
        <v>Nov</v>
      </c>
    </row>
    <row r="2484" spans="1:24" ht="15.5">
      <c r="A2484" s="3">
        <v>221</v>
      </c>
      <c r="B2484" s="4">
        <v>46356</v>
      </c>
      <c r="C2484" s="12">
        <f>YEAR(SalesDataTable[[#This Row],[Order Date]])</f>
        <v>2026</v>
      </c>
      <c r="D2484" s="15" t="str">
        <f>"Q"&amp;ROUNDUP(MONTH(SalesDataTable[[#This Row],[Order Date]])/3,0)</f>
        <v>Q4</v>
      </c>
      <c r="E2484" s="12">
        <f>MONTH(SalesDataTable[[#This Row],[Order Date]])</f>
        <v>11</v>
      </c>
      <c r="F2484" s="12" t="str">
        <f>TEXT(SalesDataTable[[#This Row],[Order Date]], "mmm")</f>
        <v>Nov</v>
      </c>
      <c r="G2484" s="5" t="s">
        <v>20</v>
      </c>
      <c r="H2484" s="5" t="s">
        <v>33</v>
      </c>
      <c r="I2484" s="5" t="s">
        <v>19</v>
      </c>
      <c r="J2484" s="5" t="s">
        <v>16</v>
      </c>
      <c r="K2484" s="5" t="s">
        <v>14</v>
      </c>
      <c r="L2484" s="5" t="s">
        <v>44</v>
      </c>
      <c r="M2484" s="6">
        <v>1</v>
      </c>
      <c r="N2484" s="7">
        <v>132.06</v>
      </c>
      <c r="O2484" s="8">
        <v>0.15</v>
      </c>
      <c r="P2484" s="7">
        <v>67.53</v>
      </c>
      <c r="Q2484" s="7">
        <f t="shared" si="152"/>
        <v>112.251</v>
      </c>
      <c r="R2484" s="7">
        <f t="shared" si="153"/>
        <v>67.53</v>
      </c>
      <c r="S2484" s="7">
        <f t="shared" si="154"/>
        <v>44.721000000000004</v>
      </c>
      <c r="T2484" s="9">
        <f t="shared" si="155"/>
        <v>0.39840179597509157</v>
      </c>
      <c r="U2484" s="10">
        <f>YEAR(SalesDataTable[[#This Row],[Order Date]])</f>
        <v>2026</v>
      </c>
      <c r="V2484" s="9" t="str">
        <f>"Q"&amp;ROUNDUP(MONTH(SalesDataTable[[#This Row],[Order Date]])/3,0)</f>
        <v>Q4</v>
      </c>
      <c r="W2484" s="6">
        <f>MONTH(SalesDataTable[[#This Row],[Order Date]])</f>
        <v>11</v>
      </c>
      <c r="X2484" s="9" t="str">
        <f>TEXT(SalesDataTable[[#This Row],[Order Date]],"mmm")</f>
        <v>Nov</v>
      </c>
    </row>
    <row r="2485" spans="1:24" ht="15.5">
      <c r="A2485" s="3">
        <v>630</v>
      </c>
      <c r="B2485" s="4">
        <v>46356</v>
      </c>
      <c r="C2485" s="12">
        <f>YEAR(SalesDataTable[[#This Row],[Order Date]])</f>
        <v>2026</v>
      </c>
      <c r="D2485" s="15" t="str">
        <f>"Q"&amp;ROUNDUP(MONTH(SalesDataTable[[#This Row],[Order Date]])/3,0)</f>
        <v>Q4</v>
      </c>
      <c r="E2485" s="12">
        <f>MONTH(SalesDataTable[[#This Row],[Order Date]])</f>
        <v>11</v>
      </c>
      <c r="F2485" s="12" t="str">
        <f>TEXT(SalesDataTable[[#This Row],[Order Date]], "mmm")</f>
        <v>Nov</v>
      </c>
      <c r="G2485" s="5" t="s">
        <v>20</v>
      </c>
      <c r="H2485" s="5" t="s">
        <v>33</v>
      </c>
      <c r="I2485" s="5" t="s">
        <v>2</v>
      </c>
      <c r="J2485" s="5" t="s">
        <v>16</v>
      </c>
      <c r="K2485" s="5" t="s">
        <v>4</v>
      </c>
      <c r="L2485" s="5" t="s">
        <v>26</v>
      </c>
      <c r="M2485" s="6">
        <v>3</v>
      </c>
      <c r="N2485" s="7">
        <v>41.07</v>
      </c>
      <c r="O2485" s="8">
        <v>0.1</v>
      </c>
      <c r="P2485" s="7">
        <v>16.86</v>
      </c>
      <c r="Q2485" s="7">
        <f t="shared" si="152"/>
        <v>110.88900000000001</v>
      </c>
      <c r="R2485" s="7">
        <f t="shared" si="153"/>
        <v>50.58</v>
      </c>
      <c r="S2485" s="7">
        <f t="shared" si="154"/>
        <v>60.309000000000012</v>
      </c>
      <c r="T2485" s="9">
        <f t="shared" si="155"/>
        <v>0.54386819251684126</v>
      </c>
      <c r="U2485" s="10">
        <f>YEAR(SalesDataTable[[#This Row],[Order Date]])</f>
        <v>2026</v>
      </c>
      <c r="V2485" s="9" t="str">
        <f>"Q"&amp;ROUNDUP(MONTH(SalesDataTable[[#This Row],[Order Date]])/3,0)</f>
        <v>Q4</v>
      </c>
      <c r="W2485" s="6">
        <f>MONTH(SalesDataTable[[#This Row],[Order Date]])</f>
        <v>11</v>
      </c>
      <c r="X2485" s="9" t="str">
        <f>TEXT(SalesDataTable[[#This Row],[Order Date]],"mmm")</f>
        <v>Nov</v>
      </c>
    </row>
    <row r="2486" spans="1:24" ht="15.5">
      <c r="A2486" s="3">
        <v>1789</v>
      </c>
      <c r="B2486" s="4">
        <v>46356</v>
      </c>
      <c r="C2486" s="12">
        <f>YEAR(SalesDataTable[[#This Row],[Order Date]])</f>
        <v>2026</v>
      </c>
      <c r="D2486" s="15" t="str">
        <f>"Q"&amp;ROUNDUP(MONTH(SalesDataTable[[#This Row],[Order Date]])/3,0)</f>
        <v>Q4</v>
      </c>
      <c r="E2486" s="12">
        <f>MONTH(SalesDataTable[[#This Row],[Order Date]])</f>
        <v>11</v>
      </c>
      <c r="F2486" s="12" t="str">
        <f>TEXT(SalesDataTable[[#This Row],[Order Date]], "mmm")</f>
        <v>Nov</v>
      </c>
      <c r="G2486" s="5" t="s">
        <v>6</v>
      </c>
      <c r="H2486" s="5" t="s">
        <v>43</v>
      </c>
      <c r="I2486" s="5" t="s">
        <v>2</v>
      </c>
      <c r="J2486" s="5" t="s">
        <v>13</v>
      </c>
      <c r="K2486" s="5" t="s">
        <v>9</v>
      </c>
      <c r="L2486" s="5" t="s">
        <v>37</v>
      </c>
      <c r="M2486" s="6">
        <v>2</v>
      </c>
      <c r="N2486" s="7">
        <v>151.49</v>
      </c>
      <c r="O2486" s="8">
        <v>0.1</v>
      </c>
      <c r="P2486" s="7">
        <v>81.39</v>
      </c>
      <c r="Q2486" s="7">
        <f t="shared" si="152"/>
        <v>272.68200000000002</v>
      </c>
      <c r="R2486" s="7">
        <f t="shared" si="153"/>
        <v>162.78</v>
      </c>
      <c r="S2486" s="7">
        <f t="shared" si="154"/>
        <v>109.90200000000002</v>
      </c>
      <c r="T2486" s="9">
        <f t="shared" si="155"/>
        <v>0.40304090479019522</v>
      </c>
      <c r="U2486" s="10">
        <f>YEAR(SalesDataTable[[#This Row],[Order Date]])</f>
        <v>2026</v>
      </c>
      <c r="V2486" s="9" t="str">
        <f>"Q"&amp;ROUNDUP(MONTH(SalesDataTable[[#This Row],[Order Date]])/3,0)</f>
        <v>Q4</v>
      </c>
      <c r="W2486" s="6">
        <f>MONTH(SalesDataTable[[#This Row],[Order Date]])</f>
        <v>11</v>
      </c>
      <c r="X2486" s="9" t="str">
        <f>TEXT(SalesDataTable[[#This Row],[Order Date]],"mmm")</f>
        <v>Nov</v>
      </c>
    </row>
    <row r="2487" spans="1:24" ht="15.5">
      <c r="A2487" s="3">
        <v>1947</v>
      </c>
      <c r="B2487" s="4">
        <v>46356</v>
      </c>
      <c r="C2487" s="12">
        <f>YEAR(SalesDataTable[[#This Row],[Order Date]])</f>
        <v>2026</v>
      </c>
      <c r="D2487" s="15" t="str">
        <f>"Q"&amp;ROUNDUP(MONTH(SalesDataTable[[#This Row],[Order Date]])/3,0)</f>
        <v>Q4</v>
      </c>
      <c r="E2487" s="12">
        <f>MONTH(SalesDataTable[[#This Row],[Order Date]])</f>
        <v>11</v>
      </c>
      <c r="F2487" s="12" t="str">
        <f>TEXT(SalesDataTable[[#This Row],[Order Date]], "mmm")</f>
        <v>Nov</v>
      </c>
      <c r="G2487" s="5" t="s">
        <v>0</v>
      </c>
      <c r="H2487" s="5" t="s">
        <v>1</v>
      </c>
      <c r="I2487" s="5" t="s">
        <v>19</v>
      </c>
      <c r="J2487" s="5" t="s">
        <v>16</v>
      </c>
      <c r="K2487" s="5" t="s">
        <v>34</v>
      </c>
      <c r="L2487" s="5" t="s">
        <v>42</v>
      </c>
      <c r="M2487" s="6">
        <v>1</v>
      </c>
      <c r="N2487" s="7">
        <v>35.729999999999997</v>
      </c>
      <c r="O2487" s="8">
        <v>0.2</v>
      </c>
      <c r="P2487" s="7">
        <v>14.33</v>
      </c>
      <c r="Q2487" s="7">
        <f t="shared" si="152"/>
        <v>28.584</v>
      </c>
      <c r="R2487" s="7">
        <f t="shared" si="153"/>
        <v>14.33</v>
      </c>
      <c r="S2487" s="7">
        <f t="shared" si="154"/>
        <v>14.254</v>
      </c>
      <c r="T2487" s="9">
        <f t="shared" si="155"/>
        <v>0.49867058494262523</v>
      </c>
      <c r="U2487" s="10">
        <f>YEAR(SalesDataTable[[#This Row],[Order Date]])</f>
        <v>2026</v>
      </c>
      <c r="V2487" s="9" t="str">
        <f>"Q"&amp;ROUNDUP(MONTH(SalesDataTable[[#This Row],[Order Date]])/3,0)</f>
        <v>Q4</v>
      </c>
      <c r="W2487" s="6">
        <f>MONTH(SalesDataTable[[#This Row],[Order Date]])</f>
        <v>11</v>
      </c>
      <c r="X2487" s="9" t="str">
        <f>TEXT(SalesDataTable[[#This Row],[Order Date]],"mmm")</f>
        <v>Nov</v>
      </c>
    </row>
    <row r="2488" spans="1:24" ht="15.5">
      <c r="A2488" s="3">
        <v>2279</v>
      </c>
      <c r="B2488" s="4">
        <v>46356</v>
      </c>
      <c r="C2488" s="12">
        <f>YEAR(SalesDataTable[[#This Row],[Order Date]])</f>
        <v>2026</v>
      </c>
      <c r="D2488" s="15" t="str">
        <f>"Q"&amp;ROUNDUP(MONTH(SalesDataTable[[#This Row],[Order Date]])/3,0)</f>
        <v>Q4</v>
      </c>
      <c r="E2488" s="12">
        <f>MONTH(SalesDataTable[[#This Row],[Order Date]])</f>
        <v>11</v>
      </c>
      <c r="F2488" s="12" t="str">
        <f>TEXT(SalesDataTable[[#This Row],[Order Date]], "mmm")</f>
        <v>Nov</v>
      </c>
      <c r="G2488" s="5" t="s">
        <v>0</v>
      </c>
      <c r="H2488" s="5" t="s">
        <v>1</v>
      </c>
      <c r="I2488" s="5" t="s">
        <v>19</v>
      </c>
      <c r="J2488" s="5" t="s">
        <v>3</v>
      </c>
      <c r="K2488" s="5" t="s">
        <v>4</v>
      </c>
      <c r="L2488" s="5" t="s">
        <v>22</v>
      </c>
      <c r="M2488" s="6">
        <v>2</v>
      </c>
      <c r="N2488" s="7">
        <v>50.38</v>
      </c>
      <c r="O2488" s="8">
        <v>0.1</v>
      </c>
      <c r="P2488" s="7">
        <v>22.41</v>
      </c>
      <c r="Q2488" s="7">
        <f t="shared" si="152"/>
        <v>90.684000000000012</v>
      </c>
      <c r="R2488" s="7">
        <f t="shared" si="153"/>
        <v>44.82</v>
      </c>
      <c r="S2488" s="7">
        <f t="shared" si="154"/>
        <v>45.864000000000011</v>
      </c>
      <c r="T2488" s="9">
        <f t="shared" si="155"/>
        <v>0.50575625248114342</v>
      </c>
      <c r="U2488" s="10">
        <f>YEAR(SalesDataTable[[#This Row],[Order Date]])</f>
        <v>2026</v>
      </c>
      <c r="V2488" s="9" t="str">
        <f>"Q"&amp;ROUNDUP(MONTH(SalesDataTable[[#This Row],[Order Date]])/3,0)</f>
        <v>Q4</v>
      </c>
      <c r="W2488" s="6">
        <f>MONTH(SalesDataTable[[#This Row],[Order Date]])</f>
        <v>11</v>
      </c>
      <c r="X2488" s="9" t="str">
        <f>TEXT(SalesDataTable[[#This Row],[Order Date]],"mmm")</f>
        <v>Nov</v>
      </c>
    </row>
    <row r="2489" spans="1:24" ht="15.5">
      <c r="A2489" s="3">
        <v>2439</v>
      </c>
      <c r="B2489" s="4">
        <v>46356</v>
      </c>
      <c r="C2489" s="12">
        <f>YEAR(SalesDataTable[[#This Row],[Order Date]])</f>
        <v>2026</v>
      </c>
      <c r="D2489" s="15" t="str">
        <f>"Q"&amp;ROUNDUP(MONTH(SalesDataTable[[#This Row],[Order Date]])/3,0)</f>
        <v>Q4</v>
      </c>
      <c r="E2489" s="12">
        <f>MONTH(SalesDataTable[[#This Row],[Order Date]])</f>
        <v>11</v>
      </c>
      <c r="F2489" s="12" t="str">
        <f>TEXT(SalesDataTable[[#This Row],[Order Date]], "mmm")</f>
        <v>Nov</v>
      </c>
      <c r="G2489" s="5" t="s">
        <v>0</v>
      </c>
      <c r="H2489" s="5" t="s">
        <v>36</v>
      </c>
      <c r="I2489" s="5" t="s">
        <v>2</v>
      </c>
      <c r="J2489" s="5" t="s">
        <v>16</v>
      </c>
      <c r="K2489" s="5" t="s">
        <v>34</v>
      </c>
      <c r="L2489" s="5" t="s">
        <v>42</v>
      </c>
      <c r="M2489" s="6">
        <v>1</v>
      </c>
      <c r="N2489" s="7">
        <v>35.67</v>
      </c>
      <c r="O2489" s="8">
        <v>0.1</v>
      </c>
      <c r="P2489" s="7">
        <v>13.81</v>
      </c>
      <c r="Q2489" s="7">
        <f t="shared" si="152"/>
        <v>32.103000000000002</v>
      </c>
      <c r="R2489" s="7">
        <f t="shared" si="153"/>
        <v>13.81</v>
      </c>
      <c r="S2489" s="7">
        <f t="shared" si="154"/>
        <v>18.292999999999999</v>
      </c>
      <c r="T2489" s="9">
        <f t="shared" si="155"/>
        <v>0.5698221350029592</v>
      </c>
      <c r="U2489" s="10">
        <f>YEAR(SalesDataTable[[#This Row],[Order Date]])</f>
        <v>2026</v>
      </c>
      <c r="V2489" s="9" t="str">
        <f>"Q"&amp;ROUNDUP(MONTH(SalesDataTable[[#This Row],[Order Date]])/3,0)</f>
        <v>Q4</v>
      </c>
      <c r="W2489" s="6">
        <f>MONTH(SalesDataTable[[#This Row],[Order Date]])</f>
        <v>11</v>
      </c>
      <c r="X2489" s="9" t="str">
        <f>TEXT(SalesDataTable[[#This Row],[Order Date]],"mmm")</f>
        <v>Nov</v>
      </c>
    </row>
    <row r="2490" spans="1:24" ht="15.5">
      <c r="A2490" s="3">
        <v>2540</v>
      </c>
      <c r="B2490" s="4">
        <v>46356</v>
      </c>
      <c r="C2490" s="12">
        <f>YEAR(SalesDataTable[[#This Row],[Order Date]])</f>
        <v>2026</v>
      </c>
      <c r="D2490" s="15" t="str">
        <f>"Q"&amp;ROUNDUP(MONTH(SalesDataTable[[#This Row],[Order Date]])/3,0)</f>
        <v>Q4</v>
      </c>
      <c r="E2490" s="12">
        <f>MONTH(SalesDataTable[[#This Row],[Order Date]])</f>
        <v>11</v>
      </c>
      <c r="F2490" s="12" t="str">
        <f>TEXT(SalesDataTable[[#This Row],[Order Date]], "mmm")</f>
        <v>Nov</v>
      </c>
      <c r="G2490" s="5" t="s">
        <v>6</v>
      </c>
      <c r="H2490" s="5" t="s">
        <v>49</v>
      </c>
      <c r="I2490" s="5" t="s">
        <v>8</v>
      </c>
      <c r="J2490" s="5" t="s">
        <v>16</v>
      </c>
      <c r="K2490" s="5" t="s">
        <v>23</v>
      </c>
      <c r="L2490" s="5" t="s">
        <v>40</v>
      </c>
      <c r="M2490" s="6">
        <v>12</v>
      </c>
      <c r="N2490" s="7">
        <v>81.150000000000006</v>
      </c>
      <c r="O2490" s="8">
        <v>0.15</v>
      </c>
      <c r="P2490" s="7">
        <v>39.590000000000003</v>
      </c>
      <c r="Q2490" s="7">
        <f t="shared" si="152"/>
        <v>827.73</v>
      </c>
      <c r="R2490" s="7">
        <f t="shared" si="153"/>
        <v>475.08000000000004</v>
      </c>
      <c r="S2490" s="7">
        <f t="shared" si="154"/>
        <v>352.65</v>
      </c>
      <c r="T2490" s="9">
        <f t="shared" si="155"/>
        <v>0.42604472472907828</v>
      </c>
      <c r="U2490" s="10">
        <f>YEAR(SalesDataTable[[#This Row],[Order Date]])</f>
        <v>2026</v>
      </c>
      <c r="V2490" s="9" t="str">
        <f>"Q"&amp;ROUNDUP(MONTH(SalesDataTable[[#This Row],[Order Date]])/3,0)</f>
        <v>Q4</v>
      </c>
      <c r="W2490" s="6">
        <f>MONTH(SalesDataTable[[#This Row],[Order Date]])</f>
        <v>11</v>
      </c>
      <c r="X2490" s="9" t="str">
        <f>TEXT(SalesDataTable[[#This Row],[Order Date]],"mmm")</f>
        <v>Nov</v>
      </c>
    </row>
    <row r="2491" spans="1:24" ht="15.5">
      <c r="A2491" s="3">
        <v>2747</v>
      </c>
      <c r="B2491" s="4">
        <v>46356</v>
      </c>
      <c r="C2491" s="12">
        <f>YEAR(SalesDataTable[[#This Row],[Order Date]])</f>
        <v>2026</v>
      </c>
      <c r="D2491" s="15" t="str">
        <f>"Q"&amp;ROUNDUP(MONTH(SalesDataTable[[#This Row],[Order Date]])/3,0)</f>
        <v>Q4</v>
      </c>
      <c r="E2491" s="12">
        <f>MONTH(SalesDataTable[[#This Row],[Order Date]])</f>
        <v>11</v>
      </c>
      <c r="F2491" s="12" t="str">
        <f>TEXT(SalesDataTable[[#This Row],[Order Date]], "mmm")</f>
        <v>Nov</v>
      </c>
      <c r="G2491" s="5" t="s">
        <v>0</v>
      </c>
      <c r="H2491" s="5" t="s">
        <v>50</v>
      </c>
      <c r="I2491" s="5" t="s">
        <v>19</v>
      </c>
      <c r="J2491" s="5" t="s">
        <v>3</v>
      </c>
      <c r="K2491" s="5" t="s">
        <v>23</v>
      </c>
      <c r="L2491" s="5" t="s">
        <v>29</v>
      </c>
      <c r="M2491" s="6">
        <v>1</v>
      </c>
      <c r="N2491" s="7">
        <v>194.73</v>
      </c>
      <c r="O2491" s="8">
        <v>0</v>
      </c>
      <c r="P2491" s="7">
        <v>104.48</v>
      </c>
      <c r="Q2491" s="7">
        <f t="shared" si="152"/>
        <v>194.73</v>
      </c>
      <c r="R2491" s="7">
        <f t="shared" si="153"/>
        <v>104.48</v>
      </c>
      <c r="S2491" s="7">
        <f t="shared" si="154"/>
        <v>90.249999999999986</v>
      </c>
      <c r="T2491" s="9">
        <f t="shared" si="155"/>
        <v>0.46346222975401835</v>
      </c>
      <c r="U2491" s="10">
        <f>YEAR(SalesDataTable[[#This Row],[Order Date]])</f>
        <v>2026</v>
      </c>
      <c r="V2491" s="9" t="str">
        <f>"Q"&amp;ROUNDUP(MONTH(SalesDataTable[[#This Row],[Order Date]])/3,0)</f>
        <v>Q4</v>
      </c>
      <c r="W2491" s="6">
        <f>MONTH(SalesDataTable[[#This Row],[Order Date]])</f>
        <v>11</v>
      </c>
      <c r="X2491" s="9" t="str">
        <f>TEXT(SalesDataTable[[#This Row],[Order Date]],"mmm")</f>
        <v>Nov</v>
      </c>
    </row>
    <row r="2492" spans="1:24" ht="15.5">
      <c r="A2492" s="3">
        <v>3094</v>
      </c>
      <c r="B2492" s="4">
        <v>46356</v>
      </c>
      <c r="C2492" s="12">
        <f>YEAR(SalesDataTable[[#This Row],[Order Date]])</f>
        <v>2026</v>
      </c>
      <c r="D2492" s="15" t="str">
        <f>"Q"&amp;ROUNDUP(MONTH(SalesDataTable[[#This Row],[Order Date]])/3,0)</f>
        <v>Q4</v>
      </c>
      <c r="E2492" s="12">
        <f>MONTH(SalesDataTable[[#This Row],[Order Date]])</f>
        <v>11</v>
      </c>
      <c r="F2492" s="12" t="str">
        <f>TEXT(SalesDataTable[[#This Row],[Order Date]], "mmm")</f>
        <v>Nov</v>
      </c>
      <c r="G2492" s="5" t="s">
        <v>6</v>
      </c>
      <c r="H2492" s="5" t="s">
        <v>7</v>
      </c>
      <c r="I2492" s="5" t="s">
        <v>28</v>
      </c>
      <c r="J2492" s="5" t="s">
        <v>16</v>
      </c>
      <c r="K2492" s="5" t="s">
        <v>23</v>
      </c>
      <c r="L2492" s="5" t="s">
        <v>51</v>
      </c>
      <c r="M2492" s="6">
        <v>2</v>
      </c>
      <c r="N2492" s="7">
        <v>122.18</v>
      </c>
      <c r="O2492" s="8">
        <v>0.15</v>
      </c>
      <c r="P2492" s="7">
        <v>61.3</v>
      </c>
      <c r="Q2492" s="7">
        <f t="shared" si="152"/>
        <v>207.70600000000002</v>
      </c>
      <c r="R2492" s="7">
        <f t="shared" si="153"/>
        <v>122.6</v>
      </c>
      <c r="S2492" s="7">
        <f t="shared" si="154"/>
        <v>85.106000000000023</v>
      </c>
      <c r="T2492" s="9">
        <f t="shared" si="155"/>
        <v>0.40974261696821479</v>
      </c>
      <c r="U2492" s="10">
        <f>YEAR(SalesDataTable[[#This Row],[Order Date]])</f>
        <v>2026</v>
      </c>
      <c r="V2492" s="9" t="str">
        <f>"Q"&amp;ROUNDUP(MONTH(SalesDataTable[[#This Row],[Order Date]])/3,0)</f>
        <v>Q4</v>
      </c>
      <c r="W2492" s="6">
        <f>MONTH(SalesDataTable[[#This Row],[Order Date]])</f>
        <v>11</v>
      </c>
      <c r="X2492" s="9" t="str">
        <f>TEXT(SalesDataTable[[#This Row],[Order Date]],"mmm")</f>
        <v>Nov</v>
      </c>
    </row>
    <row r="2493" spans="1:24" ht="15.5">
      <c r="A2493" s="3">
        <v>3359</v>
      </c>
      <c r="B2493" s="4">
        <v>46356</v>
      </c>
      <c r="C2493" s="12">
        <f>YEAR(SalesDataTable[[#This Row],[Order Date]])</f>
        <v>2026</v>
      </c>
      <c r="D2493" s="15" t="str">
        <f>"Q"&amp;ROUNDUP(MONTH(SalesDataTable[[#This Row],[Order Date]])/3,0)</f>
        <v>Q4</v>
      </c>
      <c r="E2493" s="12">
        <f>MONTH(SalesDataTable[[#This Row],[Order Date]])</f>
        <v>11</v>
      </c>
      <c r="F2493" s="12" t="str">
        <f>TEXT(SalesDataTable[[#This Row],[Order Date]], "mmm")</f>
        <v>Nov</v>
      </c>
      <c r="G2493" s="5" t="s">
        <v>20</v>
      </c>
      <c r="H2493" s="5" t="s">
        <v>47</v>
      </c>
      <c r="I2493" s="5" t="s">
        <v>2</v>
      </c>
      <c r="J2493" s="5" t="s">
        <v>3</v>
      </c>
      <c r="K2493" s="5" t="s">
        <v>23</v>
      </c>
      <c r="L2493" s="5" t="s">
        <v>40</v>
      </c>
      <c r="M2493" s="6">
        <v>1</v>
      </c>
      <c r="N2493" s="7">
        <v>83.14</v>
      </c>
      <c r="O2493" s="8">
        <v>0</v>
      </c>
      <c r="P2493" s="7">
        <v>39.369999999999997</v>
      </c>
      <c r="Q2493" s="7">
        <f t="shared" si="152"/>
        <v>83.14</v>
      </c>
      <c r="R2493" s="7">
        <f t="shared" si="153"/>
        <v>39.369999999999997</v>
      </c>
      <c r="S2493" s="7">
        <f t="shared" si="154"/>
        <v>43.77</v>
      </c>
      <c r="T2493" s="9">
        <f t="shared" si="155"/>
        <v>0.52646139042578788</v>
      </c>
      <c r="U2493" s="10">
        <f>YEAR(SalesDataTable[[#This Row],[Order Date]])</f>
        <v>2026</v>
      </c>
      <c r="V2493" s="9" t="str">
        <f>"Q"&amp;ROUNDUP(MONTH(SalesDataTable[[#This Row],[Order Date]])/3,0)</f>
        <v>Q4</v>
      </c>
      <c r="W2493" s="6">
        <f>MONTH(SalesDataTable[[#This Row],[Order Date]])</f>
        <v>11</v>
      </c>
      <c r="X2493" s="9" t="str">
        <f>TEXT(SalesDataTable[[#This Row],[Order Date]],"mmm")</f>
        <v>Nov</v>
      </c>
    </row>
    <row r="2494" spans="1:24" ht="15.5">
      <c r="A2494" s="3">
        <v>3473</v>
      </c>
      <c r="B2494" s="4">
        <v>46356</v>
      </c>
      <c r="C2494" s="12">
        <f>YEAR(SalesDataTable[[#This Row],[Order Date]])</f>
        <v>2026</v>
      </c>
      <c r="D2494" s="15" t="str">
        <f>"Q"&amp;ROUNDUP(MONTH(SalesDataTable[[#This Row],[Order Date]])/3,0)</f>
        <v>Q4</v>
      </c>
      <c r="E2494" s="12">
        <f>MONTH(SalesDataTable[[#This Row],[Order Date]])</f>
        <v>11</v>
      </c>
      <c r="F2494" s="12" t="str">
        <f>TEXT(SalesDataTable[[#This Row],[Order Date]], "mmm")</f>
        <v>Nov</v>
      </c>
      <c r="G2494" s="5" t="s">
        <v>11</v>
      </c>
      <c r="H2494" s="5" t="s">
        <v>25</v>
      </c>
      <c r="I2494" s="5" t="s">
        <v>2</v>
      </c>
      <c r="J2494" s="5" t="s">
        <v>3</v>
      </c>
      <c r="K2494" s="5" t="s">
        <v>4</v>
      </c>
      <c r="L2494" s="5" t="s">
        <v>5</v>
      </c>
      <c r="M2494" s="6">
        <v>1</v>
      </c>
      <c r="N2494" s="7">
        <v>80.97</v>
      </c>
      <c r="O2494" s="8">
        <v>0</v>
      </c>
      <c r="P2494" s="7">
        <v>43.64</v>
      </c>
      <c r="Q2494" s="7">
        <f t="shared" si="152"/>
        <v>80.97</v>
      </c>
      <c r="R2494" s="7">
        <f t="shared" si="153"/>
        <v>43.64</v>
      </c>
      <c r="S2494" s="7">
        <f t="shared" si="154"/>
        <v>37.33</v>
      </c>
      <c r="T2494" s="9">
        <f t="shared" si="155"/>
        <v>0.4610349512164999</v>
      </c>
      <c r="U2494" s="10">
        <f>YEAR(SalesDataTable[[#This Row],[Order Date]])</f>
        <v>2026</v>
      </c>
      <c r="V2494" s="9" t="str">
        <f>"Q"&amp;ROUNDUP(MONTH(SalesDataTable[[#This Row],[Order Date]])/3,0)</f>
        <v>Q4</v>
      </c>
      <c r="W2494" s="6">
        <f>MONTH(SalesDataTable[[#This Row],[Order Date]])</f>
        <v>11</v>
      </c>
      <c r="X2494" s="9" t="str">
        <f>TEXT(SalesDataTable[[#This Row],[Order Date]],"mmm")</f>
        <v>Nov</v>
      </c>
    </row>
    <row r="2495" spans="1:24" ht="15.5">
      <c r="A2495" s="3">
        <v>3589</v>
      </c>
      <c r="B2495" s="4">
        <v>46356</v>
      </c>
      <c r="C2495" s="12">
        <f>YEAR(SalesDataTable[[#This Row],[Order Date]])</f>
        <v>2026</v>
      </c>
      <c r="D2495" s="15" t="str">
        <f>"Q"&amp;ROUNDUP(MONTH(SalesDataTable[[#This Row],[Order Date]])/3,0)</f>
        <v>Q4</v>
      </c>
      <c r="E2495" s="12">
        <f>MONTH(SalesDataTable[[#This Row],[Order Date]])</f>
        <v>11</v>
      </c>
      <c r="F2495" s="12" t="str">
        <f>TEXT(SalesDataTable[[#This Row],[Order Date]], "mmm")</f>
        <v>Nov</v>
      </c>
      <c r="G2495" s="5" t="s">
        <v>0</v>
      </c>
      <c r="H2495" s="5" t="s">
        <v>36</v>
      </c>
      <c r="I2495" s="5" t="s">
        <v>2</v>
      </c>
      <c r="J2495" s="5" t="s">
        <v>13</v>
      </c>
      <c r="K2495" s="5" t="s">
        <v>9</v>
      </c>
      <c r="L2495" s="5" t="s">
        <v>46</v>
      </c>
      <c r="M2495" s="6">
        <v>1</v>
      </c>
      <c r="N2495" s="7">
        <v>73.03</v>
      </c>
      <c r="O2495" s="8">
        <v>0</v>
      </c>
      <c r="P2495" s="7">
        <v>32.71</v>
      </c>
      <c r="Q2495" s="7">
        <f t="shared" si="152"/>
        <v>73.03</v>
      </c>
      <c r="R2495" s="7">
        <f t="shared" si="153"/>
        <v>32.71</v>
      </c>
      <c r="S2495" s="7">
        <f t="shared" si="154"/>
        <v>40.32</v>
      </c>
      <c r="T2495" s="9">
        <f t="shared" si="155"/>
        <v>0.55210187594139393</v>
      </c>
      <c r="U2495" s="10">
        <f>YEAR(SalesDataTable[[#This Row],[Order Date]])</f>
        <v>2026</v>
      </c>
      <c r="V2495" s="9" t="str">
        <f>"Q"&amp;ROUNDUP(MONTH(SalesDataTable[[#This Row],[Order Date]])/3,0)</f>
        <v>Q4</v>
      </c>
      <c r="W2495" s="6">
        <f>MONTH(SalesDataTable[[#This Row],[Order Date]])</f>
        <v>11</v>
      </c>
      <c r="X2495" s="9" t="str">
        <f>TEXT(SalesDataTable[[#This Row],[Order Date]],"mmm")</f>
        <v>Nov</v>
      </c>
    </row>
    <row r="2496" spans="1:24" ht="15.5">
      <c r="A2496" s="3">
        <v>4689</v>
      </c>
      <c r="B2496" s="4">
        <v>46356</v>
      </c>
      <c r="C2496" s="12">
        <f>YEAR(SalesDataTable[[#This Row],[Order Date]])</f>
        <v>2026</v>
      </c>
      <c r="D2496" s="15" t="str">
        <f>"Q"&amp;ROUNDUP(MONTH(SalesDataTable[[#This Row],[Order Date]])/3,0)</f>
        <v>Q4</v>
      </c>
      <c r="E2496" s="12">
        <f>MONTH(SalesDataTable[[#This Row],[Order Date]])</f>
        <v>11</v>
      </c>
      <c r="F2496" s="12" t="str">
        <f>TEXT(SalesDataTable[[#This Row],[Order Date]], "mmm")</f>
        <v>Nov</v>
      </c>
      <c r="G2496" s="5" t="s">
        <v>11</v>
      </c>
      <c r="H2496" s="5" t="s">
        <v>18</v>
      </c>
      <c r="I2496" s="5" t="s">
        <v>2</v>
      </c>
      <c r="J2496" s="5" t="s">
        <v>3</v>
      </c>
      <c r="K2496" s="5" t="s">
        <v>14</v>
      </c>
      <c r="L2496" s="5" t="s">
        <v>32</v>
      </c>
      <c r="M2496" s="6">
        <v>1</v>
      </c>
      <c r="N2496" s="7">
        <v>46.81</v>
      </c>
      <c r="O2496" s="8">
        <v>0.05</v>
      </c>
      <c r="P2496" s="7">
        <v>17.87</v>
      </c>
      <c r="Q2496" s="7">
        <f t="shared" si="152"/>
        <v>44.469500000000004</v>
      </c>
      <c r="R2496" s="7">
        <f t="shared" si="153"/>
        <v>17.87</v>
      </c>
      <c r="S2496" s="7">
        <f t="shared" si="154"/>
        <v>26.599500000000003</v>
      </c>
      <c r="T2496" s="9">
        <f t="shared" si="155"/>
        <v>0.59815154206815913</v>
      </c>
      <c r="U2496" s="10">
        <f>YEAR(SalesDataTable[[#This Row],[Order Date]])</f>
        <v>2026</v>
      </c>
      <c r="V2496" s="9" t="str">
        <f>"Q"&amp;ROUNDUP(MONTH(SalesDataTable[[#This Row],[Order Date]])/3,0)</f>
        <v>Q4</v>
      </c>
      <c r="W2496" s="6">
        <f>MONTH(SalesDataTable[[#This Row],[Order Date]])</f>
        <v>11</v>
      </c>
      <c r="X2496" s="9" t="str">
        <f>TEXT(SalesDataTable[[#This Row],[Order Date]],"mmm")</f>
        <v>Nov</v>
      </c>
    </row>
    <row r="2497" spans="1:24" ht="15.5">
      <c r="A2497" s="3">
        <v>4819</v>
      </c>
      <c r="B2497" s="4">
        <v>46356</v>
      </c>
      <c r="C2497" s="12">
        <f>YEAR(SalesDataTable[[#This Row],[Order Date]])</f>
        <v>2026</v>
      </c>
      <c r="D2497" s="15" t="str">
        <f>"Q"&amp;ROUNDUP(MONTH(SalesDataTable[[#This Row],[Order Date]])/3,0)</f>
        <v>Q4</v>
      </c>
      <c r="E2497" s="12">
        <f>MONTH(SalesDataTable[[#This Row],[Order Date]])</f>
        <v>11</v>
      </c>
      <c r="F2497" s="12" t="str">
        <f>TEXT(SalesDataTable[[#This Row],[Order Date]], "mmm")</f>
        <v>Nov</v>
      </c>
      <c r="G2497" s="5" t="s">
        <v>20</v>
      </c>
      <c r="H2497" s="5" t="s">
        <v>31</v>
      </c>
      <c r="I2497" s="5" t="s">
        <v>28</v>
      </c>
      <c r="J2497" s="5" t="s">
        <v>13</v>
      </c>
      <c r="K2497" s="5" t="s">
        <v>9</v>
      </c>
      <c r="L2497" s="5" t="s">
        <v>37</v>
      </c>
      <c r="M2497" s="6">
        <v>2</v>
      </c>
      <c r="N2497" s="7">
        <v>153.51</v>
      </c>
      <c r="O2497" s="8">
        <v>0.15</v>
      </c>
      <c r="P2497" s="7">
        <v>81.290000000000006</v>
      </c>
      <c r="Q2497" s="7">
        <f t="shared" si="152"/>
        <v>260.96699999999998</v>
      </c>
      <c r="R2497" s="7">
        <f t="shared" si="153"/>
        <v>162.58000000000001</v>
      </c>
      <c r="S2497" s="7">
        <f t="shared" si="154"/>
        <v>98.386999999999972</v>
      </c>
      <c r="T2497" s="9">
        <f t="shared" si="155"/>
        <v>0.3770093536730697</v>
      </c>
      <c r="U2497" s="10">
        <f>YEAR(SalesDataTable[[#This Row],[Order Date]])</f>
        <v>2026</v>
      </c>
      <c r="V2497" s="9" t="str">
        <f>"Q"&amp;ROUNDUP(MONTH(SalesDataTable[[#This Row],[Order Date]])/3,0)</f>
        <v>Q4</v>
      </c>
      <c r="W2497" s="6">
        <f>MONTH(SalesDataTable[[#This Row],[Order Date]])</f>
        <v>11</v>
      </c>
      <c r="X2497" s="9" t="str">
        <f>TEXT(SalesDataTable[[#This Row],[Order Date]],"mmm")</f>
        <v>Nov</v>
      </c>
    </row>
    <row r="2498" spans="1:24" ht="15.5">
      <c r="A2498" s="3">
        <v>5167</v>
      </c>
      <c r="B2498" s="4">
        <v>46356</v>
      </c>
      <c r="C2498" s="12">
        <f>YEAR(SalesDataTable[[#This Row],[Order Date]])</f>
        <v>2026</v>
      </c>
      <c r="D2498" s="15" t="str">
        <f>"Q"&amp;ROUNDUP(MONTH(SalesDataTable[[#This Row],[Order Date]])/3,0)</f>
        <v>Q4</v>
      </c>
      <c r="E2498" s="12">
        <f>MONTH(SalesDataTable[[#This Row],[Order Date]])</f>
        <v>11</v>
      </c>
      <c r="F2498" s="12" t="str">
        <f>TEXT(SalesDataTable[[#This Row],[Order Date]], "mmm")</f>
        <v>Nov</v>
      </c>
      <c r="G2498" s="5" t="s">
        <v>11</v>
      </c>
      <c r="H2498" s="5" t="s">
        <v>25</v>
      </c>
      <c r="I2498" s="5" t="s">
        <v>28</v>
      </c>
      <c r="J2498" s="5" t="s">
        <v>13</v>
      </c>
      <c r="K2498" s="5" t="s">
        <v>23</v>
      </c>
      <c r="L2498" s="5" t="s">
        <v>29</v>
      </c>
      <c r="M2498" s="6">
        <v>2</v>
      </c>
      <c r="N2498" s="7">
        <v>197.5</v>
      </c>
      <c r="O2498" s="8">
        <v>0</v>
      </c>
      <c r="P2498" s="7">
        <v>104.47</v>
      </c>
      <c r="Q2498" s="7">
        <f t="shared" ref="Q2498:Q2561" si="156">M2498*N2498*(1-O2498)</f>
        <v>395</v>
      </c>
      <c r="R2498" s="7">
        <f t="shared" ref="R2498:R2561" si="157">M2498*P2498</f>
        <v>208.94</v>
      </c>
      <c r="S2498" s="7">
        <f t="shared" ref="S2498:S2561" si="158">Q2498-R2498</f>
        <v>186.06</v>
      </c>
      <c r="T2498" s="9">
        <f t="shared" ref="T2498:T2561" si="159">IFERROR(S2498/Q2498,0)</f>
        <v>0.4710379746835443</v>
      </c>
      <c r="U2498" s="10">
        <f>YEAR(SalesDataTable[[#This Row],[Order Date]])</f>
        <v>2026</v>
      </c>
      <c r="V2498" s="9" t="str">
        <f>"Q"&amp;ROUNDUP(MONTH(SalesDataTable[[#This Row],[Order Date]])/3,0)</f>
        <v>Q4</v>
      </c>
      <c r="W2498" s="6">
        <f>MONTH(SalesDataTable[[#This Row],[Order Date]])</f>
        <v>11</v>
      </c>
      <c r="X2498" s="9" t="str">
        <f>TEXT(SalesDataTable[[#This Row],[Order Date]],"mmm")</f>
        <v>Nov</v>
      </c>
    </row>
    <row r="2499" spans="1:24" ht="15.5">
      <c r="A2499" s="3">
        <v>38</v>
      </c>
      <c r="B2499" s="4">
        <v>46357</v>
      </c>
      <c r="C2499" s="12">
        <f>YEAR(SalesDataTable[[#This Row],[Order Date]])</f>
        <v>2026</v>
      </c>
      <c r="D2499" s="15" t="str">
        <f>"Q"&amp;ROUNDUP(MONTH(SalesDataTable[[#This Row],[Order Date]])/3,0)</f>
        <v>Q4</v>
      </c>
      <c r="E2499" s="12">
        <f>MONTH(SalesDataTable[[#This Row],[Order Date]])</f>
        <v>12</v>
      </c>
      <c r="F2499" s="12" t="str">
        <f>TEXT(SalesDataTable[[#This Row],[Order Date]], "mmm")</f>
        <v>Dec</v>
      </c>
      <c r="G2499" s="5" t="s">
        <v>20</v>
      </c>
      <c r="H2499" s="5" t="s">
        <v>33</v>
      </c>
      <c r="I2499" s="5" t="s">
        <v>8</v>
      </c>
      <c r="J2499" s="5" t="s">
        <v>16</v>
      </c>
      <c r="K2499" s="5" t="s">
        <v>9</v>
      </c>
      <c r="L2499" s="5" t="s">
        <v>17</v>
      </c>
      <c r="M2499" s="6">
        <v>8</v>
      </c>
      <c r="N2499" s="7">
        <v>146.55000000000001</v>
      </c>
      <c r="O2499" s="8">
        <v>0.1</v>
      </c>
      <c r="P2499" s="7">
        <v>78.03</v>
      </c>
      <c r="Q2499" s="7">
        <f t="shared" si="156"/>
        <v>1055.1600000000001</v>
      </c>
      <c r="R2499" s="7">
        <f t="shared" si="157"/>
        <v>624.24</v>
      </c>
      <c r="S2499" s="7">
        <f t="shared" si="158"/>
        <v>430.92000000000007</v>
      </c>
      <c r="T2499" s="9">
        <f t="shared" si="159"/>
        <v>0.40839303991811671</v>
      </c>
      <c r="U2499" s="10">
        <f>YEAR(SalesDataTable[[#This Row],[Order Date]])</f>
        <v>2026</v>
      </c>
      <c r="V2499" s="9" t="str">
        <f>"Q"&amp;ROUNDUP(MONTH(SalesDataTable[[#This Row],[Order Date]])/3,0)</f>
        <v>Q4</v>
      </c>
      <c r="W2499" s="6">
        <f>MONTH(SalesDataTable[[#This Row],[Order Date]])</f>
        <v>12</v>
      </c>
      <c r="X2499" s="9" t="str">
        <f>TEXT(SalesDataTable[[#This Row],[Order Date]],"mmm")</f>
        <v>Dec</v>
      </c>
    </row>
    <row r="2500" spans="1:24" ht="15.5">
      <c r="A2500" s="3">
        <v>364</v>
      </c>
      <c r="B2500" s="4">
        <v>46357</v>
      </c>
      <c r="C2500" s="12">
        <f>YEAR(SalesDataTable[[#This Row],[Order Date]])</f>
        <v>2026</v>
      </c>
      <c r="D2500" s="15" t="str">
        <f>"Q"&amp;ROUNDUP(MONTH(SalesDataTable[[#This Row],[Order Date]])/3,0)</f>
        <v>Q4</v>
      </c>
      <c r="E2500" s="12">
        <f>MONTH(SalesDataTable[[#This Row],[Order Date]])</f>
        <v>12</v>
      </c>
      <c r="F2500" s="12" t="str">
        <f>TEXT(SalesDataTable[[#This Row],[Order Date]], "mmm")</f>
        <v>Dec</v>
      </c>
      <c r="G2500" s="5" t="s">
        <v>20</v>
      </c>
      <c r="H2500" s="5" t="s">
        <v>47</v>
      </c>
      <c r="I2500" s="5" t="s">
        <v>2</v>
      </c>
      <c r="J2500" s="5" t="s">
        <v>16</v>
      </c>
      <c r="K2500" s="5" t="s">
        <v>4</v>
      </c>
      <c r="L2500" s="5" t="s">
        <v>22</v>
      </c>
      <c r="M2500" s="6">
        <v>2</v>
      </c>
      <c r="N2500" s="7">
        <v>51.83</v>
      </c>
      <c r="O2500" s="8">
        <v>0.15</v>
      </c>
      <c r="P2500" s="7">
        <v>22.02</v>
      </c>
      <c r="Q2500" s="7">
        <f t="shared" si="156"/>
        <v>88.11099999999999</v>
      </c>
      <c r="R2500" s="7">
        <f t="shared" si="157"/>
        <v>44.04</v>
      </c>
      <c r="S2500" s="7">
        <f t="shared" si="158"/>
        <v>44.070999999999991</v>
      </c>
      <c r="T2500" s="9">
        <f t="shared" si="159"/>
        <v>0.50017591447151888</v>
      </c>
      <c r="U2500" s="10">
        <f>YEAR(SalesDataTable[[#This Row],[Order Date]])</f>
        <v>2026</v>
      </c>
      <c r="V2500" s="9" t="str">
        <f>"Q"&amp;ROUNDUP(MONTH(SalesDataTable[[#This Row],[Order Date]])/3,0)</f>
        <v>Q4</v>
      </c>
      <c r="W2500" s="6">
        <f>MONTH(SalesDataTable[[#This Row],[Order Date]])</f>
        <v>12</v>
      </c>
      <c r="X2500" s="9" t="str">
        <f>TEXT(SalesDataTable[[#This Row],[Order Date]],"mmm")</f>
        <v>Dec</v>
      </c>
    </row>
    <row r="2501" spans="1:24" ht="15.5">
      <c r="A2501" s="3">
        <v>2040</v>
      </c>
      <c r="B2501" s="4">
        <v>46357</v>
      </c>
      <c r="C2501" s="12">
        <f>YEAR(SalesDataTable[[#This Row],[Order Date]])</f>
        <v>2026</v>
      </c>
      <c r="D2501" s="15" t="str">
        <f>"Q"&amp;ROUNDUP(MONTH(SalesDataTable[[#This Row],[Order Date]])/3,0)</f>
        <v>Q4</v>
      </c>
      <c r="E2501" s="12">
        <f>MONTH(SalesDataTable[[#This Row],[Order Date]])</f>
        <v>12</v>
      </c>
      <c r="F2501" s="12" t="str">
        <f>TEXT(SalesDataTable[[#This Row],[Order Date]], "mmm")</f>
        <v>Dec</v>
      </c>
      <c r="G2501" s="5" t="s">
        <v>6</v>
      </c>
      <c r="H2501" s="5" t="s">
        <v>43</v>
      </c>
      <c r="I2501" s="5" t="s">
        <v>2</v>
      </c>
      <c r="J2501" s="5" t="s">
        <v>13</v>
      </c>
      <c r="K2501" s="5" t="s">
        <v>9</v>
      </c>
      <c r="L2501" s="5" t="s">
        <v>17</v>
      </c>
      <c r="M2501" s="6">
        <v>1</v>
      </c>
      <c r="N2501" s="7">
        <v>140.34</v>
      </c>
      <c r="O2501" s="8">
        <v>0.15</v>
      </c>
      <c r="P2501" s="7">
        <v>79.92</v>
      </c>
      <c r="Q2501" s="7">
        <f t="shared" si="156"/>
        <v>119.289</v>
      </c>
      <c r="R2501" s="7">
        <f t="shared" si="157"/>
        <v>79.92</v>
      </c>
      <c r="S2501" s="7">
        <f t="shared" si="158"/>
        <v>39.369</v>
      </c>
      <c r="T2501" s="9">
        <f t="shared" si="159"/>
        <v>0.33003043029952467</v>
      </c>
      <c r="U2501" s="10">
        <f>YEAR(SalesDataTable[[#This Row],[Order Date]])</f>
        <v>2026</v>
      </c>
      <c r="V2501" s="9" t="str">
        <f>"Q"&amp;ROUNDUP(MONTH(SalesDataTable[[#This Row],[Order Date]])/3,0)</f>
        <v>Q4</v>
      </c>
      <c r="W2501" s="6">
        <f>MONTH(SalesDataTable[[#This Row],[Order Date]])</f>
        <v>12</v>
      </c>
      <c r="X2501" s="9" t="str">
        <f>TEXT(SalesDataTable[[#This Row],[Order Date]],"mmm")</f>
        <v>Dec</v>
      </c>
    </row>
    <row r="2502" spans="1:24" ht="15.5">
      <c r="A2502" s="3">
        <v>2899</v>
      </c>
      <c r="B2502" s="4">
        <v>46357</v>
      </c>
      <c r="C2502" s="12">
        <f>YEAR(SalesDataTable[[#This Row],[Order Date]])</f>
        <v>2026</v>
      </c>
      <c r="D2502" s="15" t="str">
        <f>"Q"&amp;ROUNDUP(MONTH(SalesDataTable[[#This Row],[Order Date]])/3,0)</f>
        <v>Q4</v>
      </c>
      <c r="E2502" s="12">
        <f>MONTH(SalesDataTable[[#This Row],[Order Date]])</f>
        <v>12</v>
      </c>
      <c r="F2502" s="12" t="str">
        <f>TEXT(SalesDataTable[[#This Row],[Order Date]], "mmm")</f>
        <v>Dec</v>
      </c>
      <c r="G2502" s="5" t="s">
        <v>0</v>
      </c>
      <c r="H2502" s="5" t="s">
        <v>1</v>
      </c>
      <c r="I2502" s="5" t="s">
        <v>2</v>
      </c>
      <c r="J2502" s="5" t="s">
        <v>13</v>
      </c>
      <c r="K2502" s="5" t="s">
        <v>9</v>
      </c>
      <c r="L2502" s="5" t="s">
        <v>37</v>
      </c>
      <c r="M2502" s="6">
        <v>1</v>
      </c>
      <c r="N2502" s="7">
        <v>156.44999999999999</v>
      </c>
      <c r="O2502" s="8">
        <v>0</v>
      </c>
      <c r="P2502" s="7">
        <v>80.56</v>
      </c>
      <c r="Q2502" s="7">
        <f t="shared" si="156"/>
        <v>156.44999999999999</v>
      </c>
      <c r="R2502" s="7">
        <f t="shared" si="157"/>
        <v>80.56</v>
      </c>
      <c r="S2502" s="7">
        <f t="shared" si="158"/>
        <v>75.889999999999986</v>
      </c>
      <c r="T2502" s="9">
        <f t="shared" si="159"/>
        <v>0.48507510386705011</v>
      </c>
      <c r="U2502" s="10">
        <f>YEAR(SalesDataTable[[#This Row],[Order Date]])</f>
        <v>2026</v>
      </c>
      <c r="V2502" s="9" t="str">
        <f>"Q"&amp;ROUNDUP(MONTH(SalesDataTable[[#This Row],[Order Date]])/3,0)</f>
        <v>Q4</v>
      </c>
      <c r="W2502" s="6">
        <f>MONTH(SalesDataTable[[#This Row],[Order Date]])</f>
        <v>12</v>
      </c>
      <c r="X2502" s="9" t="str">
        <f>TEXT(SalesDataTable[[#This Row],[Order Date]],"mmm")</f>
        <v>Dec</v>
      </c>
    </row>
    <row r="2503" spans="1:24" ht="15.5">
      <c r="A2503" s="3">
        <v>3199</v>
      </c>
      <c r="B2503" s="4">
        <v>46357</v>
      </c>
      <c r="C2503" s="12">
        <f>YEAR(SalesDataTable[[#This Row],[Order Date]])</f>
        <v>2026</v>
      </c>
      <c r="D2503" s="15" t="str">
        <f>"Q"&amp;ROUNDUP(MONTH(SalesDataTable[[#This Row],[Order Date]])/3,0)</f>
        <v>Q4</v>
      </c>
      <c r="E2503" s="12">
        <f>MONTH(SalesDataTable[[#This Row],[Order Date]])</f>
        <v>12</v>
      </c>
      <c r="F2503" s="12" t="str">
        <f>TEXT(SalesDataTable[[#This Row],[Order Date]], "mmm")</f>
        <v>Dec</v>
      </c>
      <c r="G2503" s="5" t="s">
        <v>11</v>
      </c>
      <c r="H2503" s="5" t="s">
        <v>52</v>
      </c>
      <c r="I2503" s="5" t="s">
        <v>28</v>
      </c>
      <c r="J2503" s="5" t="s">
        <v>3</v>
      </c>
      <c r="K2503" s="5" t="s">
        <v>34</v>
      </c>
      <c r="L2503" s="5" t="s">
        <v>35</v>
      </c>
      <c r="M2503" s="6">
        <v>1</v>
      </c>
      <c r="N2503" s="7">
        <v>41.33</v>
      </c>
      <c r="O2503" s="8">
        <v>0</v>
      </c>
      <c r="P2503" s="7">
        <v>15.03</v>
      </c>
      <c r="Q2503" s="7">
        <f t="shared" si="156"/>
        <v>41.33</v>
      </c>
      <c r="R2503" s="7">
        <f t="shared" si="157"/>
        <v>15.03</v>
      </c>
      <c r="S2503" s="7">
        <f t="shared" si="158"/>
        <v>26.299999999999997</v>
      </c>
      <c r="T2503" s="9">
        <f t="shared" si="159"/>
        <v>0.6363416404548754</v>
      </c>
      <c r="U2503" s="10">
        <f>YEAR(SalesDataTable[[#This Row],[Order Date]])</f>
        <v>2026</v>
      </c>
      <c r="V2503" s="9" t="str">
        <f>"Q"&amp;ROUNDUP(MONTH(SalesDataTable[[#This Row],[Order Date]])/3,0)</f>
        <v>Q4</v>
      </c>
      <c r="W2503" s="6">
        <f>MONTH(SalesDataTable[[#This Row],[Order Date]])</f>
        <v>12</v>
      </c>
      <c r="X2503" s="9" t="str">
        <f>TEXT(SalesDataTable[[#This Row],[Order Date]],"mmm")</f>
        <v>Dec</v>
      </c>
    </row>
    <row r="2504" spans="1:24" ht="15.5">
      <c r="A2504" s="3">
        <v>4722</v>
      </c>
      <c r="B2504" s="4">
        <v>46357</v>
      </c>
      <c r="C2504" s="12">
        <f>YEAR(SalesDataTable[[#This Row],[Order Date]])</f>
        <v>2026</v>
      </c>
      <c r="D2504" s="15" t="str">
        <f>"Q"&amp;ROUNDUP(MONTH(SalesDataTable[[#This Row],[Order Date]])/3,0)</f>
        <v>Q4</v>
      </c>
      <c r="E2504" s="12">
        <f>MONTH(SalesDataTable[[#This Row],[Order Date]])</f>
        <v>12</v>
      </c>
      <c r="F2504" s="12" t="str">
        <f>TEXT(SalesDataTable[[#This Row],[Order Date]], "mmm")</f>
        <v>Dec</v>
      </c>
      <c r="G2504" s="5" t="s">
        <v>6</v>
      </c>
      <c r="H2504" s="5" t="s">
        <v>41</v>
      </c>
      <c r="I2504" s="5" t="s">
        <v>19</v>
      </c>
      <c r="J2504" s="5" t="s">
        <v>13</v>
      </c>
      <c r="K2504" s="5" t="s">
        <v>4</v>
      </c>
      <c r="L2504" s="5" t="s">
        <v>26</v>
      </c>
      <c r="M2504" s="6">
        <v>1</v>
      </c>
      <c r="N2504" s="7">
        <v>39.479999999999997</v>
      </c>
      <c r="O2504" s="8">
        <v>0.05</v>
      </c>
      <c r="P2504" s="7">
        <v>16.78</v>
      </c>
      <c r="Q2504" s="7">
        <f t="shared" si="156"/>
        <v>37.505999999999993</v>
      </c>
      <c r="R2504" s="7">
        <f t="shared" si="157"/>
        <v>16.78</v>
      </c>
      <c r="S2504" s="7">
        <f t="shared" si="158"/>
        <v>20.725999999999992</v>
      </c>
      <c r="T2504" s="9">
        <f t="shared" si="159"/>
        <v>0.55260491654668575</v>
      </c>
      <c r="U2504" s="10">
        <f>YEAR(SalesDataTable[[#This Row],[Order Date]])</f>
        <v>2026</v>
      </c>
      <c r="V2504" s="9" t="str">
        <f>"Q"&amp;ROUNDUP(MONTH(SalesDataTable[[#This Row],[Order Date]])/3,0)</f>
        <v>Q4</v>
      </c>
      <c r="W2504" s="6">
        <f>MONTH(SalesDataTable[[#This Row],[Order Date]])</f>
        <v>12</v>
      </c>
      <c r="X2504" s="9" t="str">
        <f>TEXT(SalesDataTable[[#This Row],[Order Date]],"mmm")</f>
        <v>Dec</v>
      </c>
    </row>
    <row r="2505" spans="1:24" ht="15.5">
      <c r="A2505" s="3">
        <v>1423</v>
      </c>
      <c r="B2505" s="4">
        <v>46358</v>
      </c>
      <c r="C2505" s="12">
        <f>YEAR(SalesDataTable[[#This Row],[Order Date]])</f>
        <v>2026</v>
      </c>
      <c r="D2505" s="15" t="str">
        <f>"Q"&amp;ROUNDUP(MONTH(SalesDataTable[[#This Row],[Order Date]])/3,0)</f>
        <v>Q4</v>
      </c>
      <c r="E2505" s="12">
        <f>MONTH(SalesDataTable[[#This Row],[Order Date]])</f>
        <v>12</v>
      </c>
      <c r="F2505" s="12" t="str">
        <f>TEXT(SalesDataTable[[#This Row],[Order Date]], "mmm")</f>
        <v>Dec</v>
      </c>
      <c r="G2505" s="5" t="s">
        <v>11</v>
      </c>
      <c r="H2505" s="5" t="s">
        <v>18</v>
      </c>
      <c r="I2505" s="5" t="s">
        <v>2</v>
      </c>
      <c r="J2505" s="5" t="s">
        <v>16</v>
      </c>
      <c r="K2505" s="5" t="s">
        <v>9</v>
      </c>
      <c r="L2505" s="5" t="s">
        <v>46</v>
      </c>
      <c r="M2505" s="6">
        <v>1</v>
      </c>
      <c r="N2505" s="7">
        <v>73.010000000000005</v>
      </c>
      <c r="O2505" s="8">
        <v>0.1</v>
      </c>
      <c r="P2505" s="7">
        <v>31.51</v>
      </c>
      <c r="Q2505" s="7">
        <f t="shared" si="156"/>
        <v>65.709000000000003</v>
      </c>
      <c r="R2505" s="7">
        <f t="shared" si="157"/>
        <v>31.51</v>
      </c>
      <c r="S2505" s="7">
        <f t="shared" si="158"/>
        <v>34.198999999999998</v>
      </c>
      <c r="T2505" s="9">
        <f t="shared" si="159"/>
        <v>0.52046142841924237</v>
      </c>
      <c r="U2505" s="10">
        <f>YEAR(SalesDataTable[[#This Row],[Order Date]])</f>
        <v>2026</v>
      </c>
      <c r="V2505" s="9" t="str">
        <f>"Q"&amp;ROUNDUP(MONTH(SalesDataTable[[#This Row],[Order Date]])/3,0)</f>
        <v>Q4</v>
      </c>
      <c r="W2505" s="6">
        <f>MONTH(SalesDataTable[[#This Row],[Order Date]])</f>
        <v>12</v>
      </c>
      <c r="X2505" s="9" t="str">
        <f>TEXT(SalesDataTable[[#This Row],[Order Date]],"mmm")</f>
        <v>Dec</v>
      </c>
    </row>
    <row r="2506" spans="1:24" ht="15.5">
      <c r="A2506" s="3">
        <v>1505</v>
      </c>
      <c r="B2506" s="4">
        <v>46358</v>
      </c>
      <c r="C2506" s="12">
        <f>YEAR(SalesDataTable[[#This Row],[Order Date]])</f>
        <v>2026</v>
      </c>
      <c r="D2506" s="15" t="str">
        <f>"Q"&amp;ROUNDUP(MONTH(SalesDataTable[[#This Row],[Order Date]])/3,0)</f>
        <v>Q4</v>
      </c>
      <c r="E2506" s="12">
        <f>MONTH(SalesDataTable[[#This Row],[Order Date]])</f>
        <v>12</v>
      </c>
      <c r="F2506" s="12" t="str">
        <f>TEXT(SalesDataTable[[#This Row],[Order Date]], "mmm")</f>
        <v>Dec</v>
      </c>
      <c r="G2506" s="5" t="s">
        <v>0</v>
      </c>
      <c r="H2506" s="5" t="s">
        <v>50</v>
      </c>
      <c r="I2506" s="5" t="s">
        <v>2</v>
      </c>
      <c r="J2506" s="5" t="s">
        <v>16</v>
      </c>
      <c r="K2506" s="5" t="s">
        <v>34</v>
      </c>
      <c r="L2506" s="5" t="s">
        <v>35</v>
      </c>
      <c r="M2506" s="6">
        <v>2</v>
      </c>
      <c r="N2506" s="7">
        <v>40.86</v>
      </c>
      <c r="O2506" s="8">
        <v>0.05</v>
      </c>
      <c r="P2506" s="7">
        <v>15.06</v>
      </c>
      <c r="Q2506" s="7">
        <f t="shared" si="156"/>
        <v>77.634</v>
      </c>
      <c r="R2506" s="7">
        <f t="shared" si="157"/>
        <v>30.12</v>
      </c>
      <c r="S2506" s="7">
        <f t="shared" si="158"/>
        <v>47.513999999999996</v>
      </c>
      <c r="T2506" s="9">
        <f t="shared" si="159"/>
        <v>0.6120256588608084</v>
      </c>
      <c r="U2506" s="10">
        <f>YEAR(SalesDataTable[[#This Row],[Order Date]])</f>
        <v>2026</v>
      </c>
      <c r="V2506" s="9" t="str">
        <f>"Q"&amp;ROUNDUP(MONTH(SalesDataTable[[#This Row],[Order Date]])/3,0)</f>
        <v>Q4</v>
      </c>
      <c r="W2506" s="6">
        <f>MONTH(SalesDataTable[[#This Row],[Order Date]])</f>
        <v>12</v>
      </c>
      <c r="X2506" s="9" t="str">
        <f>TEXT(SalesDataTable[[#This Row],[Order Date]],"mmm")</f>
        <v>Dec</v>
      </c>
    </row>
    <row r="2507" spans="1:24" ht="15.5">
      <c r="A2507" s="3">
        <v>1664</v>
      </c>
      <c r="B2507" s="4">
        <v>46358</v>
      </c>
      <c r="C2507" s="12">
        <f>YEAR(SalesDataTable[[#This Row],[Order Date]])</f>
        <v>2026</v>
      </c>
      <c r="D2507" s="15" t="str">
        <f>"Q"&amp;ROUNDUP(MONTH(SalesDataTable[[#This Row],[Order Date]])/3,0)</f>
        <v>Q4</v>
      </c>
      <c r="E2507" s="12">
        <f>MONTH(SalesDataTable[[#This Row],[Order Date]])</f>
        <v>12</v>
      </c>
      <c r="F2507" s="12" t="str">
        <f>TEXT(SalesDataTable[[#This Row],[Order Date]], "mmm")</f>
        <v>Dec</v>
      </c>
      <c r="G2507" s="5" t="s">
        <v>11</v>
      </c>
      <c r="H2507" s="5" t="s">
        <v>25</v>
      </c>
      <c r="I2507" s="5" t="s">
        <v>28</v>
      </c>
      <c r="J2507" s="5" t="s">
        <v>3</v>
      </c>
      <c r="K2507" s="5" t="s">
        <v>23</v>
      </c>
      <c r="L2507" s="5" t="s">
        <v>29</v>
      </c>
      <c r="M2507" s="6">
        <v>6</v>
      </c>
      <c r="N2507" s="7">
        <v>194.79</v>
      </c>
      <c r="O2507" s="8">
        <v>0</v>
      </c>
      <c r="P2507" s="7">
        <v>105.73</v>
      </c>
      <c r="Q2507" s="7">
        <f t="shared" si="156"/>
        <v>1168.74</v>
      </c>
      <c r="R2507" s="7">
        <f t="shared" si="157"/>
        <v>634.38</v>
      </c>
      <c r="S2507" s="7">
        <f t="shared" si="158"/>
        <v>534.36</v>
      </c>
      <c r="T2507" s="9">
        <f t="shared" si="159"/>
        <v>0.45721032907233433</v>
      </c>
      <c r="U2507" s="10">
        <f>YEAR(SalesDataTable[[#This Row],[Order Date]])</f>
        <v>2026</v>
      </c>
      <c r="V2507" s="9" t="str">
        <f>"Q"&amp;ROUNDUP(MONTH(SalesDataTable[[#This Row],[Order Date]])/3,0)</f>
        <v>Q4</v>
      </c>
      <c r="W2507" s="6">
        <f>MONTH(SalesDataTable[[#This Row],[Order Date]])</f>
        <v>12</v>
      </c>
      <c r="X2507" s="9" t="str">
        <f>TEXT(SalesDataTable[[#This Row],[Order Date]],"mmm")</f>
        <v>Dec</v>
      </c>
    </row>
    <row r="2508" spans="1:24" ht="15.5">
      <c r="A2508" s="3">
        <v>2035</v>
      </c>
      <c r="B2508" s="4">
        <v>46358</v>
      </c>
      <c r="C2508" s="12">
        <f>YEAR(SalesDataTable[[#This Row],[Order Date]])</f>
        <v>2026</v>
      </c>
      <c r="D2508" s="15" t="str">
        <f>"Q"&amp;ROUNDUP(MONTH(SalesDataTable[[#This Row],[Order Date]])/3,0)</f>
        <v>Q4</v>
      </c>
      <c r="E2508" s="12">
        <f>MONTH(SalesDataTable[[#This Row],[Order Date]])</f>
        <v>12</v>
      </c>
      <c r="F2508" s="12" t="str">
        <f>TEXT(SalesDataTable[[#This Row],[Order Date]], "mmm")</f>
        <v>Dec</v>
      </c>
      <c r="G2508" s="5" t="s">
        <v>20</v>
      </c>
      <c r="H2508" s="5" t="s">
        <v>47</v>
      </c>
      <c r="I2508" s="5" t="s">
        <v>2</v>
      </c>
      <c r="J2508" s="5" t="s">
        <v>13</v>
      </c>
      <c r="K2508" s="5" t="s">
        <v>23</v>
      </c>
      <c r="L2508" s="5" t="s">
        <v>40</v>
      </c>
      <c r="M2508" s="6">
        <v>4</v>
      </c>
      <c r="N2508" s="7">
        <v>80.98</v>
      </c>
      <c r="O2508" s="8">
        <v>0.2</v>
      </c>
      <c r="P2508" s="7">
        <v>38.6</v>
      </c>
      <c r="Q2508" s="7">
        <f t="shared" si="156"/>
        <v>259.13600000000002</v>
      </c>
      <c r="R2508" s="7">
        <f t="shared" si="157"/>
        <v>154.4</v>
      </c>
      <c r="S2508" s="7">
        <f t="shared" si="158"/>
        <v>104.73600000000002</v>
      </c>
      <c r="T2508" s="9">
        <f t="shared" si="159"/>
        <v>0.40417387009138062</v>
      </c>
      <c r="U2508" s="10">
        <f>YEAR(SalesDataTable[[#This Row],[Order Date]])</f>
        <v>2026</v>
      </c>
      <c r="V2508" s="9" t="str">
        <f>"Q"&amp;ROUNDUP(MONTH(SalesDataTable[[#This Row],[Order Date]])/3,0)</f>
        <v>Q4</v>
      </c>
      <c r="W2508" s="6">
        <f>MONTH(SalesDataTable[[#This Row],[Order Date]])</f>
        <v>12</v>
      </c>
      <c r="X2508" s="9" t="str">
        <f>TEXT(SalesDataTable[[#This Row],[Order Date]],"mmm")</f>
        <v>Dec</v>
      </c>
    </row>
    <row r="2509" spans="1:24" ht="15.5">
      <c r="A2509" s="3">
        <v>2094</v>
      </c>
      <c r="B2509" s="4">
        <v>46358</v>
      </c>
      <c r="C2509" s="12">
        <f>YEAR(SalesDataTable[[#This Row],[Order Date]])</f>
        <v>2026</v>
      </c>
      <c r="D2509" s="15" t="str">
        <f>"Q"&amp;ROUNDUP(MONTH(SalesDataTable[[#This Row],[Order Date]])/3,0)</f>
        <v>Q4</v>
      </c>
      <c r="E2509" s="12">
        <f>MONTH(SalesDataTable[[#This Row],[Order Date]])</f>
        <v>12</v>
      </c>
      <c r="F2509" s="12" t="str">
        <f>TEXT(SalesDataTable[[#This Row],[Order Date]], "mmm")</f>
        <v>Dec</v>
      </c>
      <c r="G2509" s="5" t="s">
        <v>0</v>
      </c>
      <c r="H2509" s="5" t="s">
        <v>50</v>
      </c>
      <c r="I2509" s="5" t="s">
        <v>2</v>
      </c>
      <c r="J2509" s="5" t="s">
        <v>13</v>
      </c>
      <c r="K2509" s="5" t="s">
        <v>23</v>
      </c>
      <c r="L2509" s="5" t="s">
        <v>29</v>
      </c>
      <c r="M2509" s="6">
        <v>3</v>
      </c>
      <c r="N2509" s="7">
        <v>196.48</v>
      </c>
      <c r="O2509" s="8">
        <v>0.05</v>
      </c>
      <c r="P2509" s="7">
        <v>107.2</v>
      </c>
      <c r="Q2509" s="7">
        <f t="shared" si="156"/>
        <v>559.96799999999996</v>
      </c>
      <c r="R2509" s="7">
        <f t="shared" si="157"/>
        <v>321.60000000000002</v>
      </c>
      <c r="S2509" s="7">
        <f t="shared" si="158"/>
        <v>238.36799999999994</v>
      </c>
      <c r="T2509" s="9">
        <f t="shared" si="159"/>
        <v>0.42568146751242919</v>
      </c>
      <c r="U2509" s="10">
        <f>YEAR(SalesDataTable[[#This Row],[Order Date]])</f>
        <v>2026</v>
      </c>
      <c r="V2509" s="9" t="str">
        <f>"Q"&amp;ROUNDUP(MONTH(SalesDataTable[[#This Row],[Order Date]])/3,0)</f>
        <v>Q4</v>
      </c>
      <c r="W2509" s="6">
        <f>MONTH(SalesDataTable[[#This Row],[Order Date]])</f>
        <v>12</v>
      </c>
      <c r="X2509" s="9" t="str">
        <f>TEXT(SalesDataTable[[#This Row],[Order Date]],"mmm")</f>
        <v>Dec</v>
      </c>
    </row>
    <row r="2510" spans="1:24" ht="15.5">
      <c r="A2510" s="3">
        <v>2204</v>
      </c>
      <c r="B2510" s="4">
        <v>46358</v>
      </c>
      <c r="C2510" s="12">
        <f>YEAR(SalesDataTable[[#This Row],[Order Date]])</f>
        <v>2026</v>
      </c>
      <c r="D2510" s="15" t="str">
        <f>"Q"&amp;ROUNDUP(MONTH(SalesDataTable[[#This Row],[Order Date]])/3,0)</f>
        <v>Q4</v>
      </c>
      <c r="E2510" s="12">
        <f>MONTH(SalesDataTable[[#This Row],[Order Date]])</f>
        <v>12</v>
      </c>
      <c r="F2510" s="12" t="str">
        <f>TEXT(SalesDataTable[[#This Row],[Order Date]], "mmm")</f>
        <v>Dec</v>
      </c>
      <c r="G2510" s="5" t="s">
        <v>0</v>
      </c>
      <c r="H2510" s="5" t="s">
        <v>36</v>
      </c>
      <c r="I2510" s="5" t="s">
        <v>19</v>
      </c>
      <c r="J2510" s="5" t="s">
        <v>13</v>
      </c>
      <c r="K2510" s="5" t="s">
        <v>14</v>
      </c>
      <c r="L2510" s="5" t="s">
        <v>32</v>
      </c>
      <c r="M2510" s="6">
        <v>2</v>
      </c>
      <c r="N2510" s="7">
        <v>46.63</v>
      </c>
      <c r="O2510" s="8">
        <v>0</v>
      </c>
      <c r="P2510" s="7">
        <v>18.68</v>
      </c>
      <c r="Q2510" s="7">
        <f t="shared" si="156"/>
        <v>93.26</v>
      </c>
      <c r="R2510" s="7">
        <f t="shared" si="157"/>
        <v>37.36</v>
      </c>
      <c r="S2510" s="7">
        <f t="shared" si="158"/>
        <v>55.900000000000006</v>
      </c>
      <c r="T2510" s="9">
        <f t="shared" si="159"/>
        <v>0.59939952820072917</v>
      </c>
      <c r="U2510" s="10">
        <f>YEAR(SalesDataTable[[#This Row],[Order Date]])</f>
        <v>2026</v>
      </c>
      <c r="V2510" s="9" t="str">
        <f>"Q"&amp;ROUNDUP(MONTH(SalesDataTable[[#This Row],[Order Date]])/3,0)</f>
        <v>Q4</v>
      </c>
      <c r="W2510" s="6">
        <f>MONTH(SalesDataTable[[#This Row],[Order Date]])</f>
        <v>12</v>
      </c>
      <c r="X2510" s="9" t="str">
        <f>TEXT(SalesDataTable[[#This Row],[Order Date]],"mmm")</f>
        <v>Dec</v>
      </c>
    </row>
    <row r="2511" spans="1:24" ht="15.5">
      <c r="A2511" s="3">
        <v>3921</v>
      </c>
      <c r="B2511" s="4">
        <v>46358</v>
      </c>
      <c r="C2511" s="12">
        <f>YEAR(SalesDataTable[[#This Row],[Order Date]])</f>
        <v>2026</v>
      </c>
      <c r="D2511" s="15" t="str">
        <f>"Q"&amp;ROUNDUP(MONTH(SalesDataTable[[#This Row],[Order Date]])/3,0)</f>
        <v>Q4</v>
      </c>
      <c r="E2511" s="12">
        <f>MONTH(SalesDataTable[[#This Row],[Order Date]])</f>
        <v>12</v>
      </c>
      <c r="F2511" s="12" t="str">
        <f>TEXT(SalesDataTable[[#This Row],[Order Date]], "mmm")</f>
        <v>Dec</v>
      </c>
      <c r="G2511" s="5" t="s">
        <v>11</v>
      </c>
      <c r="H2511" s="5" t="s">
        <v>25</v>
      </c>
      <c r="I2511" s="5" t="s">
        <v>8</v>
      </c>
      <c r="J2511" s="5" t="s">
        <v>16</v>
      </c>
      <c r="K2511" s="5" t="s">
        <v>9</v>
      </c>
      <c r="L2511" s="5" t="s">
        <v>17</v>
      </c>
      <c r="M2511" s="6">
        <v>12</v>
      </c>
      <c r="N2511" s="7">
        <v>142.93</v>
      </c>
      <c r="O2511" s="8">
        <v>0.1</v>
      </c>
      <c r="P2511" s="7">
        <v>79.81</v>
      </c>
      <c r="Q2511" s="7">
        <f t="shared" si="156"/>
        <v>1543.644</v>
      </c>
      <c r="R2511" s="7">
        <f t="shared" si="157"/>
        <v>957.72</v>
      </c>
      <c r="S2511" s="7">
        <f t="shared" si="158"/>
        <v>585.92399999999998</v>
      </c>
      <c r="T2511" s="9">
        <f t="shared" si="159"/>
        <v>0.37957197384889263</v>
      </c>
      <c r="U2511" s="10">
        <f>YEAR(SalesDataTable[[#This Row],[Order Date]])</f>
        <v>2026</v>
      </c>
      <c r="V2511" s="9" t="str">
        <f>"Q"&amp;ROUNDUP(MONTH(SalesDataTable[[#This Row],[Order Date]])/3,0)</f>
        <v>Q4</v>
      </c>
      <c r="W2511" s="6">
        <f>MONTH(SalesDataTable[[#This Row],[Order Date]])</f>
        <v>12</v>
      </c>
      <c r="X2511" s="9" t="str">
        <f>TEXT(SalesDataTable[[#This Row],[Order Date]],"mmm")</f>
        <v>Dec</v>
      </c>
    </row>
    <row r="2512" spans="1:24" ht="15.5">
      <c r="A2512" s="3">
        <v>3999</v>
      </c>
      <c r="B2512" s="4">
        <v>46358</v>
      </c>
      <c r="C2512" s="12">
        <f>YEAR(SalesDataTable[[#This Row],[Order Date]])</f>
        <v>2026</v>
      </c>
      <c r="D2512" s="15" t="str">
        <f>"Q"&amp;ROUNDUP(MONTH(SalesDataTable[[#This Row],[Order Date]])/3,0)</f>
        <v>Q4</v>
      </c>
      <c r="E2512" s="12">
        <f>MONTH(SalesDataTable[[#This Row],[Order Date]])</f>
        <v>12</v>
      </c>
      <c r="F2512" s="12" t="str">
        <f>TEXT(SalesDataTable[[#This Row],[Order Date]], "mmm")</f>
        <v>Dec</v>
      </c>
      <c r="G2512" s="5" t="s">
        <v>6</v>
      </c>
      <c r="H2512" s="5" t="s">
        <v>43</v>
      </c>
      <c r="I2512" s="5" t="s">
        <v>19</v>
      </c>
      <c r="J2512" s="5" t="s">
        <v>3</v>
      </c>
      <c r="K2512" s="5" t="s">
        <v>9</v>
      </c>
      <c r="L2512" s="5" t="s">
        <v>37</v>
      </c>
      <c r="M2512" s="6">
        <v>2</v>
      </c>
      <c r="N2512" s="7">
        <v>153.97</v>
      </c>
      <c r="O2512" s="8">
        <v>0</v>
      </c>
      <c r="P2512" s="7">
        <v>79.45</v>
      </c>
      <c r="Q2512" s="7">
        <f t="shared" si="156"/>
        <v>307.94</v>
      </c>
      <c r="R2512" s="7">
        <f t="shared" si="157"/>
        <v>158.9</v>
      </c>
      <c r="S2512" s="7">
        <f t="shared" si="158"/>
        <v>149.04</v>
      </c>
      <c r="T2512" s="9">
        <f t="shared" si="159"/>
        <v>0.48399038773787101</v>
      </c>
      <c r="U2512" s="10">
        <f>YEAR(SalesDataTable[[#This Row],[Order Date]])</f>
        <v>2026</v>
      </c>
      <c r="V2512" s="9" t="str">
        <f>"Q"&amp;ROUNDUP(MONTH(SalesDataTable[[#This Row],[Order Date]])/3,0)</f>
        <v>Q4</v>
      </c>
      <c r="W2512" s="6">
        <f>MONTH(SalesDataTable[[#This Row],[Order Date]])</f>
        <v>12</v>
      </c>
      <c r="X2512" s="9" t="str">
        <f>TEXT(SalesDataTable[[#This Row],[Order Date]],"mmm")</f>
        <v>Dec</v>
      </c>
    </row>
    <row r="2513" spans="1:24" ht="15.5">
      <c r="A2513" s="3">
        <v>4546</v>
      </c>
      <c r="B2513" s="4">
        <v>46358</v>
      </c>
      <c r="C2513" s="12">
        <f>YEAR(SalesDataTable[[#This Row],[Order Date]])</f>
        <v>2026</v>
      </c>
      <c r="D2513" s="15" t="str">
        <f>"Q"&amp;ROUNDUP(MONTH(SalesDataTable[[#This Row],[Order Date]])/3,0)</f>
        <v>Q4</v>
      </c>
      <c r="E2513" s="12">
        <f>MONTH(SalesDataTable[[#This Row],[Order Date]])</f>
        <v>12</v>
      </c>
      <c r="F2513" s="12" t="str">
        <f>TEXT(SalesDataTable[[#This Row],[Order Date]], "mmm")</f>
        <v>Dec</v>
      </c>
      <c r="G2513" s="5" t="s">
        <v>20</v>
      </c>
      <c r="H2513" s="5" t="s">
        <v>47</v>
      </c>
      <c r="I2513" s="5" t="s">
        <v>2</v>
      </c>
      <c r="J2513" s="5" t="s">
        <v>3</v>
      </c>
      <c r="K2513" s="5" t="s">
        <v>23</v>
      </c>
      <c r="L2513" s="5" t="s">
        <v>24</v>
      </c>
      <c r="M2513" s="6">
        <v>1</v>
      </c>
      <c r="N2513" s="7">
        <v>344.63</v>
      </c>
      <c r="O2513" s="8">
        <v>0.05</v>
      </c>
      <c r="P2513" s="7">
        <v>189.22</v>
      </c>
      <c r="Q2513" s="7">
        <f t="shared" si="156"/>
        <v>327.39849999999996</v>
      </c>
      <c r="R2513" s="7">
        <f t="shared" si="157"/>
        <v>189.22</v>
      </c>
      <c r="S2513" s="7">
        <f t="shared" si="158"/>
        <v>138.17849999999996</v>
      </c>
      <c r="T2513" s="9">
        <f t="shared" si="159"/>
        <v>0.42204988721695419</v>
      </c>
      <c r="U2513" s="10">
        <f>YEAR(SalesDataTable[[#This Row],[Order Date]])</f>
        <v>2026</v>
      </c>
      <c r="V2513" s="9" t="str">
        <f>"Q"&amp;ROUNDUP(MONTH(SalesDataTable[[#This Row],[Order Date]])/3,0)</f>
        <v>Q4</v>
      </c>
      <c r="W2513" s="6">
        <f>MONTH(SalesDataTable[[#This Row],[Order Date]])</f>
        <v>12</v>
      </c>
      <c r="X2513" s="9" t="str">
        <f>TEXT(SalesDataTable[[#This Row],[Order Date]],"mmm")</f>
        <v>Dec</v>
      </c>
    </row>
    <row r="2514" spans="1:24" ht="15.5">
      <c r="A2514" s="3">
        <v>158</v>
      </c>
      <c r="B2514" s="4">
        <v>46359</v>
      </c>
      <c r="C2514" s="12">
        <f>YEAR(SalesDataTable[[#This Row],[Order Date]])</f>
        <v>2026</v>
      </c>
      <c r="D2514" s="15" t="str">
        <f>"Q"&amp;ROUNDUP(MONTH(SalesDataTable[[#This Row],[Order Date]])/3,0)</f>
        <v>Q4</v>
      </c>
      <c r="E2514" s="12">
        <f>MONTH(SalesDataTable[[#This Row],[Order Date]])</f>
        <v>12</v>
      </c>
      <c r="F2514" s="12" t="str">
        <f>TEXT(SalesDataTable[[#This Row],[Order Date]], "mmm")</f>
        <v>Dec</v>
      </c>
      <c r="G2514" s="5" t="s">
        <v>20</v>
      </c>
      <c r="H2514" s="5" t="s">
        <v>47</v>
      </c>
      <c r="I2514" s="5" t="s">
        <v>2</v>
      </c>
      <c r="J2514" s="5" t="s">
        <v>13</v>
      </c>
      <c r="K2514" s="5" t="s">
        <v>14</v>
      </c>
      <c r="L2514" s="5" t="s">
        <v>32</v>
      </c>
      <c r="M2514" s="6">
        <v>2</v>
      </c>
      <c r="N2514" s="7">
        <v>46.51</v>
      </c>
      <c r="O2514" s="8">
        <v>0.05</v>
      </c>
      <c r="P2514" s="7">
        <v>18.73</v>
      </c>
      <c r="Q2514" s="7">
        <f t="shared" si="156"/>
        <v>88.368999999999986</v>
      </c>
      <c r="R2514" s="7">
        <f t="shared" si="157"/>
        <v>37.46</v>
      </c>
      <c r="S2514" s="7">
        <f t="shared" si="158"/>
        <v>50.908999999999985</v>
      </c>
      <c r="T2514" s="9">
        <f t="shared" si="159"/>
        <v>0.57609568966492763</v>
      </c>
      <c r="U2514" s="10">
        <f>YEAR(SalesDataTable[[#This Row],[Order Date]])</f>
        <v>2026</v>
      </c>
      <c r="V2514" s="9" t="str">
        <f>"Q"&amp;ROUNDUP(MONTH(SalesDataTable[[#This Row],[Order Date]])/3,0)</f>
        <v>Q4</v>
      </c>
      <c r="W2514" s="6">
        <f>MONTH(SalesDataTable[[#This Row],[Order Date]])</f>
        <v>12</v>
      </c>
      <c r="X2514" s="9" t="str">
        <f>TEXT(SalesDataTable[[#This Row],[Order Date]],"mmm")</f>
        <v>Dec</v>
      </c>
    </row>
    <row r="2515" spans="1:24" ht="15.5">
      <c r="A2515" s="3">
        <v>1972</v>
      </c>
      <c r="B2515" s="4">
        <v>46359</v>
      </c>
      <c r="C2515" s="12">
        <f>YEAR(SalesDataTable[[#This Row],[Order Date]])</f>
        <v>2026</v>
      </c>
      <c r="D2515" s="15" t="str">
        <f>"Q"&amp;ROUNDUP(MONTH(SalesDataTable[[#This Row],[Order Date]])/3,0)</f>
        <v>Q4</v>
      </c>
      <c r="E2515" s="12">
        <f>MONTH(SalesDataTable[[#This Row],[Order Date]])</f>
        <v>12</v>
      </c>
      <c r="F2515" s="12" t="str">
        <f>TEXT(SalesDataTable[[#This Row],[Order Date]], "mmm")</f>
        <v>Dec</v>
      </c>
      <c r="G2515" s="5" t="s">
        <v>0</v>
      </c>
      <c r="H2515" s="5" t="s">
        <v>36</v>
      </c>
      <c r="I2515" s="5" t="s">
        <v>8</v>
      </c>
      <c r="J2515" s="5" t="s">
        <v>16</v>
      </c>
      <c r="K2515" s="5" t="s">
        <v>4</v>
      </c>
      <c r="L2515" s="5" t="s">
        <v>5</v>
      </c>
      <c r="M2515" s="6">
        <v>6</v>
      </c>
      <c r="N2515" s="7">
        <v>80.17</v>
      </c>
      <c r="O2515" s="8">
        <v>0.1</v>
      </c>
      <c r="P2515" s="7">
        <v>42.67</v>
      </c>
      <c r="Q2515" s="7">
        <f t="shared" si="156"/>
        <v>432.91800000000001</v>
      </c>
      <c r="R2515" s="7">
        <f t="shared" si="157"/>
        <v>256.02</v>
      </c>
      <c r="S2515" s="7">
        <f t="shared" si="158"/>
        <v>176.89800000000002</v>
      </c>
      <c r="T2515" s="9">
        <f t="shared" si="159"/>
        <v>0.40861779828974543</v>
      </c>
      <c r="U2515" s="10">
        <f>YEAR(SalesDataTable[[#This Row],[Order Date]])</f>
        <v>2026</v>
      </c>
      <c r="V2515" s="9" t="str">
        <f>"Q"&amp;ROUNDUP(MONTH(SalesDataTable[[#This Row],[Order Date]])/3,0)</f>
        <v>Q4</v>
      </c>
      <c r="W2515" s="6">
        <f>MONTH(SalesDataTable[[#This Row],[Order Date]])</f>
        <v>12</v>
      </c>
      <c r="X2515" s="9" t="str">
        <f>TEXT(SalesDataTable[[#This Row],[Order Date]],"mmm")</f>
        <v>Dec</v>
      </c>
    </row>
    <row r="2516" spans="1:24" ht="15.5">
      <c r="A2516" s="3">
        <v>3196</v>
      </c>
      <c r="B2516" s="4">
        <v>46359</v>
      </c>
      <c r="C2516" s="12">
        <f>YEAR(SalesDataTable[[#This Row],[Order Date]])</f>
        <v>2026</v>
      </c>
      <c r="D2516" s="15" t="str">
        <f>"Q"&amp;ROUNDUP(MONTH(SalesDataTable[[#This Row],[Order Date]])/3,0)</f>
        <v>Q4</v>
      </c>
      <c r="E2516" s="12">
        <f>MONTH(SalesDataTable[[#This Row],[Order Date]])</f>
        <v>12</v>
      </c>
      <c r="F2516" s="12" t="str">
        <f>TEXT(SalesDataTable[[#This Row],[Order Date]], "mmm")</f>
        <v>Dec</v>
      </c>
      <c r="G2516" s="5" t="s">
        <v>20</v>
      </c>
      <c r="H2516" s="5" t="s">
        <v>47</v>
      </c>
      <c r="I2516" s="5" t="s">
        <v>2</v>
      </c>
      <c r="J2516" s="5" t="s">
        <v>13</v>
      </c>
      <c r="K2516" s="5" t="s">
        <v>23</v>
      </c>
      <c r="L2516" s="5" t="s">
        <v>51</v>
      </c>
      <c r="M2516" s="6">
        <v>2</v>
      </c>
      <c r="N2516" s="7">
        <v>124.62</v>
      </c>
      <c r="O2516" s="8">
        <v>0.1</v>
      </c>
      <c r="P2516" s="7">
        <v>58.91</v>
      </c>
      <c r="Q2516" s="7">
        <f t="shared" si="156"/>
        <v>224.316</v>
      </c>
      <c r="R2516" s="7">
        <f t="shared" si="157"/>
        <v>117.82</v>
      </c>
      <c r="S2516" s="7">
        <f t="shared" si="158"/>
        <v>106.49600000000001</v>
      </c>
      <c r="T2516" s="9">
        <f t="shared" si="159"/>
        <v>0.47475882237557737</v>
      </c>
      <c r="U2516" s="10">
        <f>YEAR(SalesDataTable[[#This Row],[Order Date]])</f>
        <v>2026</v>
      </c>
      <c r="V2516" s="9" t="str">
        <f>"Q"&amp;ROUNDUP(MONTH(SalesDataTable[[#This Row],[Order Date]])/3,0)</f>
        <v>Q4</v>
      </c>
      <c r="W2516" s="6">
        <f>MONTH(SalesDataTable[[#This Row],[Order Date]])</f>
        <v>12</v>
      </c>
      <c r="X2516" s="9" t="str">
        <f>TEXT(SalesDataTable[[#This Row],[Order Date]],"mmm")</f>
        <v>Dec</v>
      </c>
    </row>
    <row r="2517" spans="1:24" ht="15.5">
      <c r="A2517" s="3">
        <v>3722</v>
      </c>
      <c r="B2517" s="4">
        <v>46359</v>
      </c>
      <c r="C2517" s="12">
        <f>YEAR(SalesDataTable[[#This Row],[Order Date]])</f>
        <v>2026</v>
      </c>
      <c r="D2517" s="15" t="str">
        <f>"Q"&amp;ROUNDUP(MONTH(SalesDataTable[[#This Row],[Order Date]])/3,0)</f>
        <v>Q4</v>
      </c>
      <c r="E2517" s="12">
        <f>MONTH(SalesDataTable[[#This Row],[Order Date]])</f>
        <v>12</v>
      </c>
      <c r="F2517" s="12" t="str">
        <f>TEXT(SalesDataTable[[#This Row],[Order Date]], "mmm")</f>
        <v>Dec</v>
      </c>
      <c r="G2517" s="5" t="s">
        <v>11</v>
      </c>
      <c r="H2517" s="5" t="s">
        <v>18</v>
      </c>
      <c r="I2517" s="5" t="s">
        <v>2</v>
      </c>
      <c r="J2517" s="5" t="s">
        <v>3</v>
      </c>
      <c r="K2517" s="5" t="s">
        <v>9</v>
      </c>
      <c r="L2517" s="5" t="s">
        <v>17</v>
      </c>
      <c r="M2517" s="6">
        <v>1</v>
      </c>
      <c r="N2517" s="7">
        <v>144.78</v>
      </c>
      <c r="O2517" s="8">
        <v>0.15</v>
      </c>
      <c r="P2517" s="7">
        <v>81.53</v>
      </c>
      <c r="Q2517" s="7">
        <f t="shared" si="156"/>
        <v>123.063</v>
      </c>
      <c r="R2517" s="7">
        <f t="shared" si="157"/>
        <v>81.53</v>
      </c>
      <c r="S2517" s="7">
        <f t="shared" si="158"/>
        <v>41.533000000000001</v>
      </c>
      <c r="T2517" s="9">
        <f t="shared" si="159"/>
        <v>0.33749380398657597</v>
      </c>
      <c r="U2517" s="10">
        <f>YEAR(SalesDataTable[[#This Row],[Order Date]])</f>
        <v>2026</v>
      </c>
      <c r="V2517" s="9" t="str">
        <f>"Q"&amp;ROUNDUP(MONTH(SalesDataTable[[#This Row],[Order Date]])/3,0)</f>
        <v>Q4</v>
      </c>
      <c r="W2517" s="6">
        <f>MONTH(SalesDataTable[[#This Row],[Order Date]])</f>
        <v>12</v>
      </c>
      <c r="X2517" s="9" t="str">
        <f>TEXT(SalesDataTable[[#This Row],[Order Date]],"mmm")</f>
        <v>Dec</v>
      </c>
    </row>
    <row r="2518" spans="1:24" ht="15.5">
      <c r="A2518" s="3">
        <v>4201</v>
      </c>
      <c r="B2518" s="4">
        <v>46359</v>
      </c>
      <c r="C2518" s="12">
        <f>YEAR(SalesDataTable[[#This Row],[Order Date]])</f>
        <v>2026</v>
      </c>
      <c r="D2518" s="15" t="str">
        <f>"Q"&amp;ROUNDUP(MONTH(SalesDataTable[[#This Row],[Order Date]])/3,0)</f>
        <v>Q4</v>
      </c>
      <c r="E2518" s="12">
        <f>MONTH(SalesDataTable[[#This Row],[Order Date]])</f>
        <v>12</v>
      </c>
      <c r="F2518" s="12" t="str">
        <f>TEXT(SalesDataTable[[#This Row],[Order Date]], "mmm")</f>
        <v>Dec</v>
      </c>
      <c r="G2518" s="5" t="s">
        <v>20</v>
      </c>
      <c r="H2518" s="5" t="s">
        <v>31</v>
      </c>
      <c r="I2518" s="5" t="s">
        <v>2</v>
      </c>
      <c r="J2518" s="5" t="s">
        <v>16</v>
      </c>
      <c r="K2518" s="5" t="s">
        <v>14</v>
      </c>
      <c r="L2518" s="5" t="s">
        <v>44</v>
      </c>
      <c r="M2518" s="6">
        <v>1</v>
      </c>
      <c r="N2518" s="7">
        <v>133.80000000000001</v>
      </c>
      <c r="O2518" s="8">
        <v>0</v>
      </c>
      <c r="P2518" s="7">
        <v>66.349999999999994</v>
      </c>
      <c r="Q2518" s="7">
        <f t="shared" si="156"/>
        <v>133.80000000000001</v>
      </c>
      <c r="R2518" s="7">
        <f t="shared" si="157"/>
        <v>66.349999999999994</v>
      </c>
      <c r="S2518" s="7">
        <f t="shared" si="158"/>
        <v>67.450000000000017</v>
      </c>
      <c r="T2518" s="9">
        <f t="shared" si="159"/>
        <v>0.50411061285500758</v>
      </c>
      <c r="U2518" s="10">
        <f>YEAR(SalesDataTable[[#This Row],[Order Date]])</f>
        <v>2026</v>
      </c>
      <c r="V2518" s="9" t="str">
        <f>"Q"&amp;ROUNDUP(MONTH(SalesDataTable[[#This Row],[Order Date]])/3,0)</f>
        <v>Q4</v>
      </c>
      <c r="W2518" s="6">
        <f>MONTH(SalesDataTable[[#This Row],[Order Date]])</f>
        <v>12</v>
      </c>
      <c r="X2518" s="9" t="str">
        <f>TEXT(SalesDataTable[[#This Row],[Order Date]],"mmm")</f>
        <v>Dec</v>
      </c>
    </row>
    <row r="2519" spans="1:24" ht="15.5">
      <c r="A2519" s="3">
        <v>4498</v>
      </c>
      <c r="B2519" s="4">
        <v>46359</v>
      </c>
      <c r="C2519" s="12">
        <f>YEAR(SalesDataTable[[#This Row],[Order Date]])</f>
        <v>2026</v>
      </c>
      <c r="D2519" s="15" t="str">
        <f>"Q"&amp;ROUNDUP(MONTH(SalesDataTable[[#This Row],[Order Date]])/3,0)</f>
        <v>Q4</v>
      </c>
      <c r="E2519" s="12">
        <f>MONTH(SalesDataTable[[#This Row],[Order Date]])</f>
        <v>12</v>
      </c>
      <c r="F2519" s="12" t="str">
        <f>TEXT(SalesDataTable[[#This Row],[Order Date]], "mmm")</f>
        <v>Dec</v>
      </c>
      <c r="G2519" s="5" t="s">
        <v>20</v>
      </c>
      <c r="H2519" s="5" t="s">
        <v>31</v>
      </c>
      <c r="I2519" s="5" t="s">
        <v>19</v>
      </c>
      <c r="J2519" s="5" t="s">
        <v>13</v>
      </c>
      <c r="K2519" s="5" t="s">
        <v>23</v>
      </c>
      <c r="L2519" s="5" t="s">
        <v>51</v>
      </c>
      <c r="M2519" s="6">
        <v>1</v>
      </c>
      <c r="N2519" s="7">
        <v>124.93</v>
      </c>
      <c r="O2519" s="8">
        <v>0</v>
      </c>
      <c r="P2519" s="7">
        <v>59.41</v>
      </c>
      <c r="Q2519" s="7">
        <f t="shared" si="156"/>
        <v>124.93</v>
      </c>
      <c r="R2519" s="7">
        <f t="shared" si="157"/>
        <v>59.41</v>
      </c>
      <c r="S2519" s="7">
        <f t="shared" si="158"/>
        <v>65.52000000000001</v>
      </c>
      <c r="T2519" s="9">
        <f t="shared" si="159"/>
        <v>0.52445369406867848</v>
      </c>
      <c r="U2519" s="10">
        <f>YEAR(SalesDataTable[[#This Row],[Order Date]])</f>
        <v>2026</v>
      </c>
      <c r="V2519" s="9" t="str">
        <f>"Q"&amp;ROUNDUP(MONTH(SalesDataTable[[#This Row],[Order Date]])/3,0)</f>
        <v>Q4</v>
      </c>
      <c r="W2519" s="6">
        <f>MONTH(SalesDataTable[[#This Row],[Order Date]])</f>
        <v>12</v>
      </c>
      <c r="X2519" s="9" t="str">
        <f>TEXT(SalesDataTable[[#This Row],[Order Date]],"mmm")</f>
        <v>Dec</v>
      </c>
    </row>
    <row r="2520" spans="1:24" ht="15.5">
      <c r="A2520" s="3">
        <v>4791</v>
      </c>
      <c r="B2520" s="4">
        <v>46359</v>
      </c>
      <c r="C2520" s="12">
        <f>YEAR(SalesDataTable[[#This Row],[Order Date]])</f>
        <v>2026</v>
      </c>
      <c r="D2520" s="15" t="str">
        <f>"Q"&amp;ROUNDUP(MONTH(SalesDataTable[[#This Row],[Order Date]])/3,0)</f>
        <v>Q4</v>
      </c>
      <c r="E2520" s="12">
        <f>MONTH(SalesDataTable[[#This Row],[Order Date]])</f>
        <v>12</v>
      </c>
      <c r="F2520" s="12" t="str">
        <f>TEXT(SalesDataTable[[#This Row],[Order Date]], "mmm")</f>
        <v>Dec</v>
      </c>
      <c r="G2520" s="5" t="s">
        <v>6</v>
      </c>
      <c r="H2520" s="5" t="s">
        <v>43</v>
      </c>
      <c r="I2520" s="5" t="s">
        <v>2</v>
      </c>
      <c r="J2520" s="5" t="s">
        <v>13</v>
      </c>
      <c r="K2520" s="5" t="s">
        <v>9</v>
      </c>
      <c r="L2520" s="5" t="s">
        <v>46</v>
      </c>
      <c r="M2520" s="6">
        <v>2</v>
      </c>
      <c r="N2520" s="7">
        <v>70.59</v>
      </c>
      <c r="O2520" s="8">
        <v>0.1</v>
      </c>
      <c r="P2520" s="7">
        <v>32.68</v>
      </c>
      <c r="Q2520" s="7">
        <f t="shared" si="156"/>
        <v>127.06200000000001</v>
      </c>
      <c r="R2520" s="7">
        <f t="shared" si="157"/>
        <v>65.36</v>
      </c>
      <c r="S2520" s="7">
        <f t="shared" si="158"/>
        <v>61.702000000000012</v>
      </c>
      <c r="T2520" s="9">
        <f t="shared" si="159"/>
        <v>0.48560545245628123</v>
      </c>
      <c r="U2520" s="10">
        <f>YEAR(SalesDataTable[[#This Row],[Order Date]])</f>
        <v>2026</v>
      </c>
      <c r="V2520" s="9" t="str">
        <f>"Q"&amp;ROUNDUP(MONTH(SalesDataTable[[#This Row],[Order Date]])/3,0)</f>
        <v>Q4</v>
      </c>
      <c r="W2520" s="6">
        <f>MONTH(SalesDataTable[[#This Row],[Order Date]])</f>
        <v>12</v>
      </c>
      <c r="X2520" s="9" t="str">
        <f>TEXT(SalesDataTable[[#This Row],[Order Date]],"mmm")</f>
        <v>Dec</v>
      </c>
    </row>
    <row r="2521" spans="1:24" ht="15.5">
      <c r="A2521" s="3">
        <v>614</v>
      </c>
      <c r="B2521" s="4">
        <v>46360</v>
      </c>
      <c r="C2521" s="12">
        <f>YEAR(SalesDataTable[[#This Row],[Order Date]])</f>
        <v>2026</v>
      </c>
      <c r="D2521" s="15" t="str">
        <f>"Q"&amp;ROUNDUP(MONTH(SalesDataTable[[#This Row],[Order Date]])/3,0)</f>
        <v>Q4</v>
      </c>
      <c r="E2521" s="12">
        <f>MONTH(SalesDataTable[[#This Row],[Order Date]])</f>
        <v>12</v>
      </c>
      <c r="F2521" s="12" t="str">
        <f>TEXT(SalesDataTable[[#This Row],[Order Date]], "mmm")</f>
        <v>Dec</v>
      </c>
      <c r="G2521" s="5" t="s">
        <v>20</v>
      </c>
      <c r="H2521" s="5" t="s">
        <v>31</v>
      </c>
      <c r="I2521" s="5" t="s">
        <v>2</v>
      </c>
      <c r="J2521" s="5" t="s">
        <v>3</v>
      </c>
      <c r="K2521" s="5" t="s">
        <v>9</v>
      </c>
      <c r="L2521" s="5" t="s">
        <v>37</v>
      </c>
      <c r="M2521" s="6">
        <v>2</v>
      </c>
      <c r="N2521" s="7">
        <v>151.05000000000001</v>
      </c>
      <c r="O2521" s="8">
        <v>0.15</v>
      </c>
      <c r="P2521" s="7">
        <v>80.36</v>
      </c>
      <c r="Q2521" s="7">
        <f t="shared" si="156"/>
        <v>256.78500000000003</v>
      </c>
      <c r="R2521" s="7">
        <f t="shared" si="157"/>
        <v>160.72</v>
      </c>
      <c r="S2521" s="7">
        <f t="shared" si="158"/>
        <v>96.065000000000026</v>
      </c>
      <c r="T2521" s="9">
        <f t="shared" si="159"/>
        <v>0.37410674299511271</v>
      </c>
      <c r="U2521" s="10">
        <f>YEAR(SalesDataTable[[#This Row],[Order Date]])</f>
        <v>2026</v>
      </c>
      <c r="V2521" s="9" t="str">
        <f>"Q"&amp;ROUNDUP(MONTH(SalesDataTable[[#This Row],[Order Date]])/3,0)</f>
        <v>Q4</v>
      </c>
      <c r="W2521" s="6">
        <f>MONTH(SalesDataTable[[#This Row],[Order Date]])</f>
        <v>12</v>
      </c>
      <c r="X2521" s="9" t="str">
        <f>TEXT(SalesDataTable[[#This Row],[Order Date]],"mmm")</f>
        <v>Dec</v>
      </c>
    </row>
    <row r="2522" spans="1:24" ht="15.5">
      <c r="A2522" s="3">
        <v>2301</v>
      </c>
      <c r="B2522" s="4">
        <v>46360</v>
      </c>
      <c r="C2522" s="12">
        <f>YEAR(SalesDataTable[[#This Row],[Order Date]])</f>
        <v>2026</v>
      </c>
      <c r="D2522" s="15" t="str">
        <f>"Q"&amp;ROUNDUP(MONTH(SalesDataTable[[#This Row],[Order Date]])/3,0)</f>
        <v>Q4</v>
      </c>
      <c r="E2522" s="12">
        <f>MONTH(SalesDataTable[[#This Row],[Order Date]])</f>
        <v>12</v>
      </c>
      <c r="F2522" s="12" t="str">
        <f>TEXT(SalesDataTable[[#This Row],[Order Date]], "mmm")</f>
        <v>Dec</v>
      </c>
      <c r="G2522" s="5" t="s">
        <v>20</v>
      </c>
      <c r="H2522" s="5" t="s">
        <v>31</v>
      </c>
      <c r="I2522" s="5" t="s">
        <v>2</v>
      </c>
      <c r="J2522" s="5" t="s">
        <v>3</v>
      </c>
      <c r="K2522" s="5" t="s">
        <v>23</v>
      </c>
      <c r="L2522" s="5" t="s">
        <v>51</v>
      </c>
      <c r="M2522" s="6">
        <v>2</v>
      </c>
      <c r="N2522" s="7">
        <v>120.37</v>
      </c>
      <c r="O2522" s="8">
        <v>0.2</v>
      </c>
      <c r="P2522" s="7">
        <v>59.39</v>
      </c>
      <c r="Q2522" s="7">
        <f t="shared" si="156"/>
        <v>192.59200000000001</v>
      </c>
      <c r="R2522" s="7">
        <f t="shared" si="157"/>
        <v>118.78</v>
      </c>
      <c r="S2522" s="7">
        <f t="shared" si="158"/>
        <v>73.812000000000012</v>
      </c>
      <c r="T2522" s="9">
        <f t="shared" si="159"/>
        <v>0.3832557946332143</v>
      </c>
      <c r="U2522" s="10">
        <f>YEAR(SalesDataTable[[#This Row],[Order Date]])</f>
        <v>2026</v>
      </c>
      <c r="V2522" s="9" t="str">
        <f>"Q"&amp;ROUNDUP(MONTH(SalesDataTable[[#This Row],[Order Date]])/3,0)</f>
        <v>Q4</v>
      </c>
      <c r="W2522" s="6">
        <f>MONTH(SalesDataTable[[#This Row],[Order Date]])</f>
        <v>12</v>
      </c>
      <c r="X2522" s="9" t="str">
        <f>TEXT(SalesDataTable[[#This Row],[Order Date]],"mmm")</f>
        <v>Dec</v>
      </c>
    </row>
    <row r="2523" spans="1:24" ht="15.5">
      <c r="A2523" s="3">
        <v>4430</v>
      </c>
      <c r="B2523" s="4">
        <v>46360</v>
      </c>
      <c r="C2523" s="12">
        <f>YEAR(SalesDataTable[[#This Row],[Order Date]])</f>
        <v>2026</v>
      </c>
      <c r="D2523" s="15" t="str">
        <f>"Q"&amp;ROUNDUP(MONTH(SalesDataTable[[#This Row],[Order Date]])/3,0)</f>
        <v>Q4</v>
      </c>
      <c r="E2523" s="12">
        <f>MONTH(SalesDataTable[[#This Row],[Order Date]])</f>
        <v>12</v>
      </c>
      <c r="F2523" s="12" t="str">
        <f>TEXT(SalesDataTable[[#This Row],[Order Date]], "mmm")</f>
        <v>Dec</v>
      </c>
      <c r="G2523" s="5" t="s">
        <v>6</v>
      </c>
      <c r="H2523" s="5" t="s">
        <v>7</v>
      </c>
      <c r="I2523" s="5" t="s">
        <v>2</v>
      </c>
      <c r="J2523" s="5" t="s">
        <v>3</v>
      </c>
      <c r="K2523" s="5" t="s">
        <v>23</v>
      </c>
      <c r="L2523" s="5" t="s">
        <v>29</v>
      </c>
      <c r="M2523" s="6">
        <v>3</v>
      </c>
      <c r="N2523" s="7">
        <v>193.8</v>
      </c>
      <c r="O2523" s="8">
        <v>0</v>
      </c>
      <c r="P2523" s="7">
        <v>104.55</v>
      </c>
      <c r="Q2523" s="7">
        <f t="shared" si="156"/>
        <v>581.40000000000009</v>
      </c>
      <c r="R2523" s="7">
        <f t="shared" si="157"/>
        <v>313.64999999999998</v>
      </c>
      <c r="S2523" s="7">
        <f t="shared" si="158"/>
        <v>267.75000000000011</v>
      </c>
      <c r="T2523" s="9">
        <f t="shared" si="159"/>
        <v>0.46052631578947378</v>
      </c>
      <c r="U2523" s="10">
        <f>YEAR(SalesDataTable[[#This Row],[Order Date]])</f>
        <v>2026</v>
      </c>
      <c r="V2523" s="9" t="str">
        <f>"Q"&amp;ROUNDUP(MONTH(SalesDataTable[[#This Row],[Order Date]])/3,0)</f>
        <v>Q4</v>
      </c>
      <c r="W2523" s="6">
        <f>MONTH(SalesDataTable[[#This Row],[Order Date]])</f>
        <v>12</v>
      </c>
      <c r="X2523" s="9" t="str">
        <f>TEXT(SalesDataTable[[#This Row],[Order Date]],"mmm")</f>
        <v>Dec</v>
      </c>
    </row>
    <row r="2524" spans="1:24" ht="15.5">
      <c r="A2524" s="3">
        <v>318</v>
      </c>
      <c r="B2524" s="4">
        <v>46361</v>
      </c>
      <c r="C2524" s="12">
        <f>YEAR(SalesDataTable[[#This Row],[Order Date]])</f>
        <v>2026</v>
      </c>
      <c r="D2524" s="15" t="str">
        <f>"Q"&amp;ROUNDUP(MONTH(SalesDataTable[[#This Row],[Order Date]])/3,0)</f>
        <v>Q4</v>
      </c>
      <c r="E2524" s="12">
        <f>MONTH(SalesDataTable[[#This Row],[Order Date]])</f>
        <v>12</v>
      </c>
      <c r="F2524" s="12" t="str">
        <f>TEXT(SalesDataTable[[#This Row],[Order Date]], "mmm")</f>
        <v>Dec</v>
      </c>
      <c r="G2524" s="5" t="s">
        <v>20</v>
      </c>
      <c r="H2524" s="5" t="s">
        <v>47</v>
      </c>
      <c r="I2524" s="5" t="s">
        <v>2</v>
      </c>
      <c r="J2524" s="5" t="s">
        <v>16</v>
      </c>
      <c r="K2524" s="5" t="s">
        <v>9</v>
      </c>
      <c r="L2524" s="5" t="s">
        <v>17</v>
      </c>
      <c r="M2524" s="6">
        <v>1</v>
      </c>
      <c r="N2524" s="7">
        <v>146.08000000000001</v>
      </c>
      <c r="O2524" s="8">
        <v>0.1</v>
      </c>
      <c r="P2524" s="7">
        <v>81.540000000000006</v>
      </c>
      <c r="Q2524" s="7">
        <f t="shared" si="156"/>
        <v>131.47200000000001</v>
      </c>
      <c r="R2524" s="7">
        <f t="shared" si="157"/>
        <v>81.540000000000006</v>
      </c>
      <c r="S2524" s="7">
        <f t="shared" si="158"/>
        <v>49.932000000000002</v>
      </c>
      <c r="T2524" s="9">
        <f t="shared" si="159"/>
        <v>0.37979189485213583</v>
      </c>
      <c r="U2524" s="10">
        <f>YEAR(SalesDataTable[[#This Row],[Order Date]])</f>
        <v>2026</v>
      </c>
      <c r="V2524" s="9" t="str">
        <f>"Q"&amp;ROUNDUP(MONTH(SalesDataTable[[#This Row],[Order Date]])/3,0)</f>
        <v>Q4</v>
      </c>
      <c r="W2524" s="6">
        <f>MONTH(SalesDataTable[[#This Row],[Order Date]])</f>
        <v>12</v>
      </c>
      <c r="X2524" s="9" t="str">
        <f>TEXT(SalesDataTable[[#This Row],[Order Date]],"mmm")</f>
        <v>Dec</v>
      </c>
    </row>
    <row r="2525" spans="1:24" ht="15.5">
      <c r="A2525" s="3">
        <v>782</v>
      </c>
      <c r="B2525" s="4">
        <v>46361</v>
      </c>
      <c r="C2525" s="12">
        <f>YEAR(SalesDataTable[[#This Row],[Order Date]])</f>
        <v>2026</v>
      </c>
      <c r="D2525" s="15" t="str">
        <f>"Q"&amp;ROUNDUP(MONTH(SalesDataTable[[#This Row],[Order Date]])/3,0)</f>
        <v>Q4</v>
      </c>
      <c r="E2525" s="12">
        <f>MONTH(SalesDataTable[[#This Row],[Order Date]])</f>
        <v>12</v>
      </c>
      <c r="F2525" s="12" t="str">
        <f>TEXT(SalesDataTable[[#This Row],[Order Date]], "mmm")</f>
        <v>Dec</v>
      </c>
      <c r="G2525" s="5" t="s">
        <v>20</v>
      </c>
      <c r="H2525" s="5" t="s">
        <v>31</v>
      </c>
      <c r="I2525" s="5" t="s">
        <v>8</v>
      </c>
      <c r="J2525" s="5" t="s">
        <v>16</v>
      </c>
      <c r="K2525" s="5" t="s">
        <v>4</v>
      </c>
      <c r="L2525" s="5" t="s">
        <v>30</v>
      </c>
      <c r="M2525" s="6">
        <v>4</v>
      </c>
      <c r="N2525" s="7">
        <v>101.17</v>
      </c>
      <c r="O2525" s="8">
        <v>0.15</v>
      </c>
      <c r="P2525" s="7">
        <v>50.48</v>
      </c>
      <c r="Q2525" s="7">
        <f t="shared" si="156"/>
        <v>343.97800000000001</v>
      </c>
      <c r="R2525" s="7">
        <f t="shared" si="157"/>
        <v>201.92</v>
      </c>
      <c r="S2525" s="7">
        <f t="shared" si="158"/>
        <v>142.05800000000002</v>
      </c>
      <c r="T2525" s="9">
        <f t="shared" si="159"/>
        <v>0.41298571420265257</v>
      </c>
      <c r="U2525" s="10">
        <f>YEAR(SalesDataTable[[#This Row],[Order Date]])</f>
        <v>2026</v>
      </c>
      <c r="V2525" s="9" t="str">
        <f>"Q"&amp;ROUNDUP(MONTH(SalesDataTable[[#This Row],[Order Date]])/3,0)</f>
        <v>Q4</v>
      </c>
      <c r="W2525" s="6">
        <f>MONTH(SalesDataTable[[#This Row],[Order Date]])</f>
        <v>12</v>
      </c>
      <c r="X2525" s="9" t="str">
        <f>TEXT(SalesDataTable[[#This Row],[Order Date]],"mmm")</f>
        <v>Dec</v>
      </c>
    </row>
    <row r="2526" spans="1:24" ht="15.5">
      <c r="A2526" s="3">
        <v>1402</v>
      </c>
      <c r="B2526" s="4">
        <v>46361</v>
      </c>
      <c r="C2526" s="12">
        <f>YEAR(SalesDataTable[[#This Row],[Order Date]])</f>
        <v>2026</v>
      </c>
      <c r="D2526" s="15" t="str">
        <f>"Q"&amp;ROUNDUP(MONTH(SalesDataTable[[#This Row],[Order Date]])/3,0)</f>
        <v>Q4</v>
      </c>
      <c r="E2526" s="12">
        <f>MONTH(SalesDataTable[[#This Row],[Order Date]])</f>
        <v>12</v>
      </c>
      <c r="F2526" s="12" t="str">
        <f>TEXT(SalesDataTable[[#This Row],[Order Date]], "mmm")</f>
        <v>Dec</v>
      </c>
      <c r="G2526" s="5" t="s">
        <v>6</v>
      </c>
      <c r="H2526" s="5" t="s">
        <v>27</v>
      </c>
      <c r="I2526" s="5" t="s">
        <v>19</v>
      </c>
      <c r="J2526" s="5" t="s">
        <v>13</v>
      </c>
      <c r="K2526" s="5" t="s">
        <v>23</v>
      </c>
      <c r="L2526" s="5" t="s">
        <v>51</v>
      </c>
      <c r="M2526" s="6">
        <v>2</v>
      </c>
      <c r="N2526" s="7">
        <v>121.64</v>
      </c>
      <c r="O2526" s="8">
        <v>0</v>
      </c>
      <c r="P2526" s="7">
        <v>61.94</v>
      </c>
      <c r="Q2526" s="7">
        <f t="shared" si="156"/>
        <v>243.28</v>
      </c>
      <c r="R2526" s="7">
        <f t="shared" si="157"/>
        <v>123.88</v>
      </c>
      <c r="S2526" s="7">
        <f t="shared" si="158"/>
        <v>119.4</v>
      </c>
      <c r="T2526" s="9">
        <f t="shared" si="159"/>
        <v>0.49079250246629402</v>
      </c>
      <c r="U2526" s="10">
        <f>YEAR(SalesDataTable[[#This Row],[Order Date]])</f>
        <v>2026</v>
      </c>
      <c r="V2526" s="9" t="str">
        <f>"Q"&amp;ROUNDUP(MONTH(SalesDataTable[[#This Row],[Order Date]])/3,0)</f>
        <v>Q4</v>
      </c>
      <c r="W2526" s="6">
        <f>MONTH(SalesDataTable[[#This Row],[Order Date]])</f>
        <v>12</v>
      </c>
      <c r="X2526" s="9" t="str">
        <f>TEXT(SalesDataTable[[#This Row],[Order Date]],"mmm")</f>
        <v>Dec</v>
      </c>
    </row>
    <row r="2527" spans="1:24" ht="15.5">
      <c r="A2527" s="3">
        <v>1824</v>
      </c>
      <c r="B2527" s="4">
        <v>46361</v>
      </c>
      <c r="C2527" s="12">
        <f>YEAR(SalesDataTable[[#This Row],[Order Date]])</f>
        <v>2026</v>
      </c>
      <c r="D2527" s="15" t="str">
        <f>"Q"&amp;ROUNDUP(MONTH(SalesDataTable[[#This Row],[Order Date]])/3,0)</f>
        <v>Q4</v>
      </c>
      <c r="E2527" s="12">
        <f>MONTH(SalesDataTable[[#This Row],[Order Date]])</f>
        <v>12</v>
      </c>
      <c r="F2527" s="12" t="str">
        <f>TEXT(SalesDataTable[[#This Row],[Order Date]], "mmm")</f>
        <v>Dec</v>
      </c>
      <c r="G2527" s="5" t="s">
        <v>6</v>
      </c>
      <c r="H2527" s="5" t="s">
        <v>7</v>
      </c>
      <c r="I2527" s="5" t="s">
        <v>2</v>
      </c>
      <c r="J2527" s="5" t="s">
        <v>3</v>
      </c>
      <c r="K2527" s="5" t="s">
        <v>14</v>
      </c>
      <c r="L2527" s="5" t="s">
        <v>48</v>
      </c>
      <c r="M2527" s="6">
        <v>1</v>
      </c>
      <c r="N2527" s="7">
        <v>165.1</v>
      </c>
      <c r="O2527" s="8">
        <v>0.05</v>
      </c>
      <c r="P2527" s="7">
        <v>85.23</v>
      </c>
      <c r="Q2527" s="7">
        <f t="shared" si="156"/>
        <v>156.845</v>
      </c>
      <c r="R2527" s="7">
        <f t="shared" si="157"/>
        <v>85.23</v>
      </c>
      <c r="S2527" s="7">
        <f t="shared" si="158"/>
        <v>71.614999999999995</v>
      </c>
      <c r="T2527" s="9">
        <f t="shared" si="159"/>
        <v>0.45659727756702473</v>
      </c>
      <c r="U2527" s="10">
        <f>YEAR(SalesDataTable[[#This Row],[Order Date]])</f>
        <v>2026</v>
      </c>
      <c r="V2527" s="9" t="str">
        <f>"Q"&amp;ROUNDUP(MONTH(SalesDataTable[[#This Row],[Order Date]])/3,0)</f>
        <v>Q4</v>
      </c>
      <c r="W2527" s="6">
        <f>MONTH(SalesDataTable[[#This Row],[Order Date]])</f>
        <v>12</v>
      </c>
      <c r="X2527" s="9" t="str">
        <f>TEXT(SalesDataTable[[#This Row],[Order Date]],"mmm")</f>
        <v>Dec</v>
      </c>
    </row>
    <row r="2528" spans="1:24" ht="15.5">
      <c r="A2528" s="3">
        <v>2141</v>
      </c>
      <c r="B2528" s="4">
        <v>46361</v>
      </c>
      <c r="C2528" s="12">
        <f>YEAR(SalesDataTable[[#This Row],[Order Date]])</f>
        <v>2026</v>
      </c>
      <c r="D2528" s="15" t="str">
        <f>"Q"&amp;ROUNDUP(MONTH(SalesDataTable[[#This Row],[Order Date]])/3,0)</f>
        <v>Q4</v>
      </c>
      <c r="E2528" s="12">
        <f>MONTH(SalesDataTable[[#This Row],[Order Date]])</f>
        <v>12</v>
      </c>
      <c r="F2528" s="12" t="str">
        <f>TEXT(SalesDataTable[[#This Row],[Order Date]], "mmm")</f>
        <v>Dec</v>
      </c>
      <c r="G2528" s="5" t="s">
        <v>20</v>
      </c>
      <c r="H2528" s="5" t="s">
        <v>47</v>
      </c>
      <c r="I2528" s="5" t="s">
        <v>2</v>
      </c>
      <c r="J2528" s="5" t="s">
        <v>13</v>
      </c>
      <c r="K2528" s="5" t="s">
        <v>23</v>
      </c>
      <c r="L2528" s="5" t="s">
        <v>29</v>
      </c>
      <c r="M2528" s="6">
        <v>3</v>
      </c>
      <c r="N2528" s="7">
        <v>194.07</v>
      </c>
      <c r="O2528" s="8">
        <v>0.1</v>
      </c>
      <c r="P2528" s="7">
        <v>102.37</v>
      </c>
      <c r="Q2528" s="7">
        <f t="shared" si="156"/>
        <v>523.98900000000003</v>
      </c>
      <c r="R2528" s="7">
        <f t="shared" si="157"/>
        <v>307.11</v>
      </c>
      <c r="S2528" s="7">
        <f t="shared" si="158"/>
        <v>216.87900000000002</v>
      </c>
      <c r="T2528" s="9">
        <f t="shared" si="159"/>
        <v>0.4138999101126169</v>
      </c>
      <c r="U2528" s="10">
        <f>YEAR(SalesDataTable[[#This Row],[Order Date]])</f>
        <v>2026</v>
      </c>
      <c r="V2528" s="9" t="str">
        <f>"Q"&amp;ROUNDUP(MONTH(SalesDataTable[[#This Row],[Order Date]])/3,0)</f>
        <v>Q4</v>
      </c>
      <c r="W2528" s="6">
        <f>MONTH(SalesDataTable[[#This Row],[Order Date]])</f>
        <v>12</v>
      </c>
      <c r="X2528" s="9" t="str">
        <f>TEXT(SalesDataTable[[#This Row],[Order Date]],"mmm")</f>
        <v>Dec</v>
      </c>
    </row>
    <row r="2529" spans="1:24" ht="15.5">
      <c r="A2529" s="3">
        <v>3517</v>
      </c>
      <c r="B2529" s="4">
        <v>46361</v>
      </c>
      <c r="C2529" s="12">
        <f>YEAR(SalesDataTable[[#This Row],[Order Date]])</f>
        <v>2026</v>
      </c>
      <c r="D2529" s="15" t="str">
        <f>"Q"&amp;ROUNDUP(MONTH(SalesDataTable[[#This Row],[Order Date]])/3,0)</f>
        <v>Q4</v>
      </c>
      <c r="E2529" s="12">
        <f>MONTH(SalesDataTable[[#This Row],[Order Date]])</f>
        <v>12</v>
      </c>
      <c r="F2529" s="12" t="str">
        <f>TEXT(SalesDataTable[[#This Row],[Order Date]], "mmm")</f>
        <v>Dec</v>
      </c>
      <c r="G2529" s="5" t="s">
        <v>20</v>
      </c>
      <c r="H2529" s="5" t="s">
        <v>47</v>
      </c>
      <c r="I2529" s="5" t="s">
        <v>28</v>
      </c>
      <c r="J2529" s="5" t="s">
        <v>13</v>
      </c>
      <c r="K2529" s="5" t="s">
        <v>9</v>
      </c>
      <c r="L2529" s="5" t="s">
        <v>37</v>
      </c>
      <c r="M2529" s="6">
        <v>1</v>
      </c>
      <c r="N2529" s="7">
        <v>152.44</v>
      </c>
      <c r="O2529" s="8">
        <v>0.1</v>
      </c>
      <c r="P2529" s="7">
        <v>76.91</v>
      </c>
      <c r="Q2529" s="7">
        <f t="shared" si="156"/>
        <v>137.196</v>
      </c>
      <c r="R2529" s="7">
        <f t="shared" si="157"/>
        <v>76.91</v>
      </c>
      <c r="S2529" s="7">
        <f t="shared" si="158"/>
        <v>60.286000000000001</v>
      </c>
      <c r="T2529" s="9">
        <f t="shared" si="159"/>
        <v>0.43941514329863846</v>
      </c>
      <c r="U2529" s="10">
        <f>YEAR(SalesDataTable[[#This Row],[Order Date]])</f>
        <v>2026</v>
      </c>
      <c r="V2529" s="9" t="str">
        <f>"Q"&amp;ROUNDUP(MONTH(SalesDataTable[[#This Row],[Order Date]])/3,0)</f>
        <v>Q4</v>
      </c>
      <c r="W2529" s="6">
        <f>MONTH(SalesDataTable[[#This Row],[Order Date]])</f>
        <v>12</v>
      </c>
      <c r="X2529" s="9" t="str">
        <f>TEXT(SalesDataTable[[#This Row],[Order Date]],"mmm")</f>
        <v>Dec</v>
      </c>
    </row>
    <row r="2530" spans="1:24" ht="15.5">
      <c r="A2530" s="3">
        <v>4055</v>
      </c>
      <c r="B2530" s="4">
        <v>46361</v>
      </c>
      <c r="C2530" s="12">
        <f>YEAR(SalesDataTable[[#This Row],[Order Date]])</f>
        <v>2026</v>
      </c>
      <c r="D2530" s="15" t="str">
        <f>"Q"&amp;ROUNDUP(MONTH(SalesDataTable[[#This Row],[Order Date]])/3,0)</f>
        <v>Q4</v>
      </c>
      <c r="E2530" s="12">
        <f>MONTH(SalesDataTable[[#This Row],[Order Date]])</f>
        <v>12</v>
      </c>
      <c r="F2530" s="12" t="str">
        <f>TEXT(SalesDataTable[[#This Row],[Order Date]], "mmm")</f>
        <v>Dec</v>
      </c>
      <c r="G2530" s="5" t="s">
        <v>6</v>
      </c>
      <c r="H2530" s="5" t="s">
        <v>43</v>
      </c>
      <c r="I2530" s="5" t="s">
        <v>2</v>
      </c>
      <c r="J2530" s="5" t="s">
        <v>3</v>
      </c>
      <c r="K2530" s="5" t="s">
        <v>23</v>
      </c>
      <c r="L2530" s="5" t="s">
        <v>51</v>
      </c>
      <c r="M2530" s="6">
        <v>1</v>
      </c>
      <c r="N2530" s="7">
        <v>123.82</v>
      </c>
      <c r="O2530" s="8">
        <v>0.05</v>
      </c>
      <c r="P2530" s="7">
        <v>59.19</v>
      </c>
      <c r="Q2530" s="7">
        <f t="shared" si="156"/>
        <v>117.62899999999999</v>
      </c>
      <c r="R2530" s="7">
        <f t="shared" si="157"/>
        <v>59.19</v>
      </c>
      <c r="S2530" s="7">
        <f t="shared" si="158"/>
        <v>58.438999999999993</v>
      </c>
      <c r="T2530" s="9">
        <f t="shared" si="159"/>
        <v>0.49680775999115862</v>
      </c>
      <c r="U2530" s="10">
        <f>YEAR(SalesDataTable[[#This Row],[Order Date]])</f>
        <v>2026</v>
      </c>
      <c r="V2530" s="9" t="str">
        <f>"Q"&amp;ROUNDUP(MONTH(SalesDataTable[[#This Row],[Order Date]])/3,0)</f>
        <v>Q4</v>
      </c>
      <c r="W2530" s="6">
        <f>MONTH(SalesDataTable[[#This Row],[Order Date]])</f>
        <v>12</v>
      </c>
      <c r="X2530" s="9" t="str">
        <f>TEXT(SalesDataTable[[#This Row],[Order Date]],"mmm")</f>
        <v>Dec</v>
      </c>
    </row>
    <row r="2531" spans="1:24" ht="15.5">
      <c r="A2531" s="3">
        <v>4168</v>
      </c>
      <c r="B2531" s="4">
        <v>46361</v>
      </c>
      <c r="C2531" s="12">
        <f>YEAR(SalesDataTable[[#This Row],[Order Date]])</f>
        <v>2026</v>
      </c>
      <c r="D2531" s="15" t="str">
        <f>"Q"&amp;ROUNDUP(MONTH(SalesDataTable[[#This Row],[Order Date]])/3,0)</f>
        <v>Q4</v>
      </c>
      <c r="E2531" s="12">
        <f>MONTH(SalesDataTable[[#This Row],[Order Date]])</f>
        <v>12</v>
      </c>
      <c r="F2531" s="12" t="str">
        <f>TEXT(SalesDataTable[[#This Row],[Order Date]], "mmm")</f>
        <v>Dec</v>
      </c>
      <c r="G2531" s="5" t="s">
        <v>0</v>
      </c>
      <c r="H2531" s="5" t="s">
        <v>1</v>
      </c>
      <c r="I2531" s="5" t="s">
        <v>2</v>
      </c>
      <c r="J2531" s="5" t="s">
        <v>13</v>
      </c>
      <c r="K2531" s="5" t="s">
        <v>9</v>
      </c>
      <c r="L2531" s="5" t="s">
        <v>46</v>
      </c>
      <c r="M2531" s="6">
        <v>4</v>
      </c>
      <c r="N2531" s="7">
        <v>71.12</v>
      </c>
      <c r="O2531" s="8">
        <v>0.05</v>
      </c>
      <c r="P2531" s="7">
        <v>31.93</v>
      </c>
      <c r="Q2531" s="7">
        <f t="shared" si="156"/>
        <v>270.25600000000003</v>
      </c>
      <c r="R2531" s="7">
        <f t="shared" si="157"/>
        <v>127.72</v>
      </c>
      <c r="S2531" s="7">
        <f t="shared" si="158"/>
        <v>142.53600000000003</v>
      </c>
      <c r="T2531" s="9">
        <f t="shared" si="159"/>
        <v>0.52741104730329769</v>
      </c>
      <c r="U2531" s="10">
        <f>YEAR(SalesDataTable[[#This Row],[Order Date]])</f>
        <v>2026</v>
      </c>
      <c r="V2531" s="9" t="str">
        <f>"Q"&amp;ROUNDUP(MONTH(SalesDataTable[[#This Row],[Order Date]])/3,0)</f>
        <v>Q4</v>
      </c>
      <c r="W2531" s="6">
        <f>MONTH(SalesDataTable[[#This Row],[Order Date]])</f>
        <v>12</v>
      </c>
      <c r="X2531" s="9" t="str">
        <f>TEXT(SalesDataTable[[#This Row],[Order Date]],"mmm")</f>
        <v>Dec</v>
      </c>
    </row>
    <row r="2532" spans="1:24" ht="15.5">
      <c r="A2532" s="3">
        <v>4317</v>
      </c>
      <c r="B2532" s="4">
        <v>46361</v>
      </c>
      <c r="C2532" s="12">
        <f>YEAR(SalesDataTable[[#This Row],[Order Date]])</f>
        <v>2026</v>
      </c>
      <c r="D2532" s="15" t="str">
        <f>"Q"&amp;ROUNDUP(MONTH(SalesDataTable[[#This Row],[Order Date]])/3,0)</f>
        <v>Q4</v>
      </c>
      <c r="E2532" s="12">
        <f>MONTH(SalesDataTable[[#This Row],[Order Date]])</f>
        <v>12</v>
      </c>
      <c r="F2532" s="12" t="str">
        <f>TEXT(SalesDataTable[[#This Row],[Order Date]], "mmm")</f>
        <v>Dec</v>
      </c>
      <c r="G2532" s="5" t="s">
        <v>11</v>
      </c>
      <c r="H2532" s="5" t="s">
        <v>52</v>
      </c>
      <c r="I2532" s="5" t="s">
        <v>28</v>
      </c>
      <c r="J2532" s="5" t="s">
        <v>3</v>
      </c>
      <c r="K2532" s="5" t="s">
        <v>9</v>
      </c>
      <c r="L2532" s="5" t="s">
        <v>46</v>
      </c>
      <c r="M2532" s="6">
        <v>1</v>
      </c>
      <c r="N2532" s="7">
        <v>71.55</v>
      </c>
      <c r="O2532" s="8">
        <v>0.1</v>
      </c>
      <c r="P2532" s="7">
        <v>32.07</v>
      </c>
      <c r="Q2532" s="7">
        <f t="shared" si="156"/>
        <v>64.394999999999996</v>
      </c>
      <c r="R2532" s="7">
        <f t="shared" si="157"/>
        <v>32.07</v>
      </c>
      <c r="S2532" s="7">
        <f t="shared" si="158"/>
        <v>32.324999999999996</v>
      </c>
      <c r="T2532" s="9">
        <f t="shared" si="159"/>
        <v>0.50197996738877237</v>
      </c>
      <c r="U2532" s="10">
        <f>YEAR(SalesDataTable[[#This Row],[Order Date]])</f>
        <v>2026</v>
      </c>
      <c r="V2532" s="9" t="str">
        <f>"Q"&amp;ROUNDUP(MONTH(SalesDataTable[[#This Row],[Order Date]])/3,0)</f>
        <v>Q4</v>
      </c>
      <c r="W2532" s="6">
        <f>MONTH(SalesDataTable[[#This Row],[Order Date]])</f>
        <v>12</v>
      </c>
      <c r="X2532" s="9" t="str">
        <f>TEXT(SalesDataTable[[#This Row],[Order Date]],"mmm")</f>
        <v>Dec</v>
      </c>
    </row>
    <row r="2533" spans="1:24" ht="15.5">
      <c r="A2533" s="3">
        <v>4879</v>
      </c>
      <c r="B2533" s="4">
        <v>46361</v>
      </c>
      <c r="C2533" s="12">
        <f>YEAR(SalesDataTable[[#This Row],[Order Date]])</f>
        <v>2026</v>
      </c>
      <c r="D2533" s="15" t="str">
        <f>"Q"&amp;ROUNDUP(MONTH(SalesDataTable[[#This Row],[Order Date]])/3,0)</f>
        <v>Q4</v>
      </c>
      <c r="E2533" s="12">
        <f>MONTH(SalesDataTable[[#This Row],[Order Date]])</f>
        <v>12</v>
      </c>
      <c r="F2533" s="12" t="str">
        <f>TEXT(SalesDataTable[[#This Row],[Order Date]], "mmm")</f>
        <v>Dec</v>
      </c>
      <c r="G2533" s="5" t="s">
        <v>11</v>
      </c>
      <c r="H2533" s="5" t="s">
        <v>12</v>
      </c>
      <c r="I2533" s="5" t="s">
        <v>28</v>
      </c>
      <c r="J2533" s="5" t="s">
        <v>3</v>
      </c>
      <c r="K2533" s="5" t="s">
        <v>9</v>
      </c>
      <c r="L2533" s="5" t="s">
        <v>46</v>
      </c>
      <c r="M2533" s="6">
        <v>2</v>
      </c>
      <c r="N2533" s="7">
        <v>70.239999999999995</v>
      </c>
      <c r="O2533" s="8">
        <v>0.1</v>
      </c>
      <c r="P2533" s="7">
        <v>33.29</v>
      </c>
      <c r="Q2533" s="7">
        <f t="shared" si="156"/>
        <v>126.43199999999999</v>
      </c>
      <c r="R2533" s="7">
        <f t="shared" si="157"/>
        <v>66.58</v>
      </c>
      <c r="S2533" s="7">
        <f t="shared" si="158"/>
        <v>59.85199999999999</v>
      </c>
      <c r="T2533" s="9">
        <f t="shared" si="159"/>
        <v>0.47339281194634264</v>
      </c>
      <c r="U2533" s="10">
        <f>YEAR(SalesDataTable[[#This Row],[Order Date]])</f>
        <v>2026</v>
      </c>
      <c r="V2533" s="9" t="str">
        <f>"Q"&amp;ROUNDUP(MONTH(SalesDataTable[[#This Row],[Order Date]])/3,0)</f>
        <v>Q4</v>
      </c>
      <c r="W2533" s="6">
        <f>MONTH(SalesDataTable[[#This Row],[Order Date]])</f>
        <v>12</v>
      </c>
      <c r="X2533" s="9" t="str">
        <f>TEXT(SalesDataTable[[#This Row],[Order Date]],"mmm")</f>
        <v>Dec</v>
      </c>
    </row>
    <row r="2534" spans="1:24" ht="15.5">
      <c r="A2534" s="3">
        <v>467</v>
      </c>
      <c r="B2534" s="4">
        <v>46362</v>
      </c>
      <c r="C2534" s="12">
        <f>YEAR(SalesDataTable[[#This Row],[Order Date]])</f>
        <v>2026</v>
      </c>
      <c r="D2534" s="15" t="str">
        <f>"Q"&amp;ROUNDUP(MONTH(SalesDataTable[[#This Row],[Order Date]])/3,0)</f>
        <v>Q4</v>
      </c>
      <c r="E2534" s="12">
        <f>MONTH(SalesDataTable[[#This Row],[Order Date]])</f>
        <v>12</v>
      </c>
      <c r="F2534" s="12" t="str">
        <f>TEXT(SalesDataTable[[#This Row],[Order Date]], "mmm")</f>
        <v>Dec</v>
      </c>
      <c r="G2534" s="5" t="s">
        <v>0</v>
      </c>
      <c r="H2534" s="5" t="s">
        <v>1</v>
      </c>
      <c r="I2534" s="5" t="s">
        <v>28</v>
      </c>
      <c r="J2534" s="5" t="s">
        <v>3</v>
      </c>
      <c r="K2534" s="5" t="s">
        <v>4</v>
      </c>
      <c r="L2534" s="5" t="s">
        <v>22</v>
      </c>
      <c r="M2534" s="6">
        <v>2</v>
      </c>
      <c r="N2534" s="7">
        <v>50.68</v>
      </c>
      <c r="O2534" s="8">
        <v>0.15</v>
      </c>
      <c r="P2534" s="7">
        <v>22.41</v>
      </c>
      <c r="Q2534" s="7">
        <f t="shared" si="156"/>
        <v>86.155999999999992</v>
      </c>
      <c r="R2534" s="7">
        <f t="shared" si="157"/>
        <v>44.82</v>
      </c>
      <c r="S2534" s="7">
        <f t="shared" si="158"/>
        <v>41.335999999999991</v>
      </c>
      <c r="T2534" s="9">
        <f t="shared" si="159"/>
        <v>0.47978086262129155</v>
      </c>
      <c r="U2534" s="10">
        <f>YEAR(SalesDataTable[[#This Row],[Order Date]])</f>
        <v>2026</v>
      </c>
      <c r="V2534" s="9" t="str">
        <f>"Q"&amp;ROUNDUP(MONTH(SalesDataTable[[#This Row],[Order Date]])/3,0)</f>
        <v>Q4</v>
      </c>
      <c r="W2534" s="6">
        <f>MONTH(SalesDataTable[[#This Row],[Order Date]])</f>
        <v>12</v>
      </c>
      <c r="X2534" s="9" t="str">
        <f>TEXT(SalesDataTable[[#This Row],[Order Date]],"mmm")</f>
        <v>Dec</v>
      </c>
    </row>
    <row r="2535" spans="1:24" ht="15.5">
      <c r="A2535" s="3">
        <v>825</v>
      </c>
      <c r="B2535" s="4">
        <v>46362</v>
      </c>
      <c r="C2535" s="12">
        <f>YEAR(SalesDataTable[[#This Row],[Order Date]])</f>
        <v>2026</v>
      </c>
      <c r="D2535" s="15" t="str">
        <f>"Q"&amp;ROUNDUP(MONTH(SalesDataTable[[#This Row],[Order Date]])/3,0)</f>
        <v>Q4</v>
      </c>
      <c r="E2535" s="12">
        <f>MONTH(SalesDataTable[[#This Row],[Order Date]])</f>
        <v>12</v>
      </c>
      <c r="F2535" s="12" t="str">
        <f>TEXT(SalesDataTable[[#This Row],[Order Date]], "mmm")</f>
        <v>Dec</v>
      </c>
      <c r="G2535" s="5" t="s">
        <v>20</v>
      </c>
      <c r="H2535" s="5" t="s">
        <v>31</v>
      </c>
      <c r="I2535" s="5" t="s">
        <v>2</v>
      </c>
      <c r="J2535" s="5" t="s">
        <v>13</v>
      </c>
      <c r="K2535" s="5" t="s">
        <v>4</v>
      </c>
      <c r="L2535" s="5" t="s">
        <v>30</v>
      </c>
      <c r="M2535" s="6">
        <v>1</v>
      </c>
      <c r="N2535" s="7">
        <v>101.26</v>
      </c>
      <c r="O2535" s="8">
        <v>0</v>
      </c>
      <c r="P2535" s="7">
        <v>51.7</v>
      </c>
      <c r="Q2535" s="7">
        <f t="shared" si="156"/>
        <v>101.26</v>
      </c>
      <c r="R2535" s="7">
        <f t="shared" si="157"/>
        <v>51.7</v>
      </c>
      <c r="S2535" s="7">
        <f t="shared" si="158"/>
        <v>49.56</v>
      </c>
      <c r="T2535" s="9">
        <f t="shared" si="159"/>
        <v>0.4894331424056883</v>
      </c>
      <c r="U2535" s="10">
        <f>YEAR(SalesDataTable[[#This Row],[Order Date]])</f>
        <v>2026</v>
      </c>
      <c r="V2535" s="9" t="str">
        <f>"Q"&amp;ROUNDUP(MONTH(SalesDataTable[[#This Row],[Order Date]])/3,0)</f>
        <v>Q4</v>
      </c>
      <c r="W2535" s="6">
        <f>MONTH(SalesDataTable[[#This Row],[Order Date]])</f>
        <v>12</v>
      </c>
      <c r="X2535" s="9" t="str">
        <f>TEXT(SalesDataTable[[#This Row],[Order Date]],"mmm")</f>
        <v>Dec</v>
      </c>
    </row>
    <row r="2536" spans="1:24" ht="15.5">
      <c r="A2536" s="3">
        <v>2346</v>
      </c>
      <c r="B2536" s="4">
        <v>46362</v>
      </c>
      <c r="C2536" s="12">
        <f>YEAR(SalesDataTable[[#This Row],[Order Date]])</f>
        <v>2026</v>
      </c>
      <c r="D2536" s="15" t="str">
        <f>"Q"&amp;ROUNDUP(MONTH(SalesDataTable[[#This Row],[Order Date]])/3,0)</f>
        <v>Q4</v>
      </c>
      <c r="E2536" s="12">
        <f>MONTH(SalesDataTable[[#This Row],[Order Date]])</f>
        <v>12</v>
      </c>
      <c r="F2536" s="12" t="str">
        <f>TEXT(SalesDataTable[[#This Row],[Order Date]], "mmm")</f>
        <v>Dec</v>
      </c>
      <c r="G2536" s="5" t="s">
        <v>0</v>
      </c>
      <c r="H2536" s="5" t="s">
        <v>1</v>
      </c>
      <c r="I2536" s="5" t="s">
        <v>28</v>
      </c>
      <c r="J2536" s="5" t="s">
        <v>16</v>
      </c>
      <c r="K2536" s="5" t="s">
        <v>14</v>
      </c>
      <c r="L2536" s="5" t="s">
        <v>32</v>
      </c>
      <c r="M2536" s="6">
        <v>2</v>
      </c>
      <c r="N2536" s="7">
        <v>46.01</v>
      </c>
      <c r="O2536" s="8">
        <v>0.05</v>
      </c>
      <c r="P2536" s="7">
        <v>18.399999999999999</v>
      </c>
      <c r="Q2536" s="7">
        <f t="shared" si="156"/>
        <v>87.418999999999997</v>
      </c>
      <c r="R2536" s="7">
        <f t="shared" si="157"/>
        <v>36.799999999999997</v>
      </c>
      <c r="S2536" s="7">
        <f t="shared" si="158"/>
        <v>50.619</v>
      </c>
      <c r="T2536" s="9">
        <f t="shared" si="159"/>
        <v>0.57903888170763795</v>
      </c>
      <c r="U2536" s="10">
        <f>YEAR(SalesDataTable[[#This Row],[Order Date]])</f>
        <v>2026</v>
      </c>
      <c r="V2536" s="9" t="str">
        <f>"Q"&amp;ROUNDUP(MONTH(SalesDataTable[[#This Row],[Order Date]])/3,0)</f>
        <v>Q4</v>
      </c>
      <c r="W2536" s="6">
        <f>MONTH(SalesDataTable[[#This Row],[Order Date]])</f>
        <v>12</v>
      </c>
      <c r="X2536" s="9" t="str">
        <f>TEXT(SalesDataTable[[#This Row],[Order Date]],"mmm")</f>
        <v>Dec</v>
      </c>
    </row>
    <row r="2537" spans="1:24" ht="15.5">
      <c r="A2537" s="3">
        <v>3095</v>
      </c>
      <c r="B2537" s="4">
        <v>46362</v>
      </c>
      <c r="C2537" s="12">
        <f>YEAR(SalesDataTable[[#This Row],[Order Date]])</f>
        <v>2026</v>
      </c>
      <c r="D2537" s="15" t="str">
        <f>"Q"&amp;ROUNDUP(MONTH(SalesDataTable[[#This Row],[Order Date]])/3,0)</f>
        <v>Q4</v>
      </c>
      <c r="E2537" s="12">
        <f>MONTH(SalesDataTable[[#This Row],[Order Date]])</f>
        <v>12</v>
      </c>
      <c r="F2537" s="12" t="str">
        <f>TEXT(SalesDataTable[[#This Row],[Order Date]], "mmm")</f>
        <v>Dec</v>
      </c>
      <c r="G2537" s="5" t="s">
        <v>6</v>
      </c>
      <c r="H2537" s="5" t="s">
        <v>43</v>
      </c>
      <c r="I2537" s="5" t="s">
        <v>2</v>
      </c>
      <c r="J2537" s="5" t="s">
        <v>13</v>
      </c>
      <c r="K2537" s="5" t="s">
        <v>14</v>
      </c>
      <c r="L2537" s="5" t="s">
        <v>44</v>
      </c>
      <c r="M2537" s="6">
        <v>2</v>
      </c>
      <c r="N2537" s="7">
        <v>131.97999999999999</v>
      </c>
      <c r="O2537" s="8">
        <v>0.1</v>
      </c>
      <c r="P2537" s="7">
        <v>68.02</v>
      </c>
      <c r="Q2537" s="7">
        <f t="shared" si="156"/>
        <v>237.56399999999999</v>
      </c>
      <c r="R2537" s="7">
        <f t="shared" si="157"/>
        <v>136.04</v>
      </c>
      <c r="S2537" s="7">
        <f t="shared" si="158"/>
        <v>101.524</v>
      </c>
      <c r="T2537" s="9">
        <f t="shared" si="159"/>
        <v>0.42735431294303855</v>
      </c>
      <c r="U2537" s="10">
        <f>YEAR(SalesDataTable[[#This Row],[Order Date]])</f>
        <v>2026</v>
      </c>
      <c r="V2537" s="9" t="str">
        <f>"Q"&amp;ROUNDUP(MONTH(SalesDataTable[[#This Row],[Order Date]])/3,0)</f>
        <v>Q4</v>
      </c>
      <c r="W2537" s="6">
        <f>MONTH(SalesDataTable[[#This Row],[Order Date]])</f>
        <v>12</v>
      </c>
      <c r="X2537" s="9" t="str">
        <f>TEXT(SalesDataTable[[#This Row],[Order Date]],"mmm")</f>
        <v>Dec</v>
      </c>
    </row>
    <row r="2538" spans="1:24" ht="15.5">
      <c r="A2538" s="3">
        <v>3580</v>
      </c>
      <c r="B2538" s="4">
        <v>46362</v>
      </c>
      <c r="C2538" s="12">
        <f>YEAR(SalesDataTable[[#This Row],[Order Date]])</f>
        <v>2026</v>
      </c>
      <c r="D2538" s="15" t="str">
        <f>"Q"&amp;ROUNDUP(MONTH(SalesDataTable[[#This Row],[Order Date]])/3,0)</f>
        <v>Q4</v>
      </c>
      <c r="E2538" s="12">
        <f>MONTH(SalesDataTable[[#This Row],[Order Date]])</f>
        <v>12</v>
      </c>
      <c r="F2538" s="12" t="str">
        <f>TEXT(SalesDataTable[[#This Row],[Order Date]], "mmm")</f>
        <v>Dec</v>
      </c>
      <c r="G2538" s="5" t="s">
        <v>20</v>
      </c>
      <c r="H2538" s="5" t="s">
        <v>31</v>
      </c>
      <c r="I2538" s="5" t="s">
        <v>19</v>
      </c>
      <c r="J2538" s="5" t="s">
        <v>13</v>
      </c>
      <c r="K2538" s="5" t="s">
        <v>9</v>
      </c>
      <c r="L2538" s="5" t="s">
        <v>46</v>
      </c>
      <c r="M2538" s="6">
        <v>2</v>
      </c>
      <c r="N2538" s="7">
        <v>73.16</v>
      </c>
      <c r="O2538" s="8">
        <v>0.15</v>
      </c>
      <c r="P2538" s="7">
        <v>32.64</v>
      </c>
      <c r="Q2538" s="7">
        <f t="shared" si="156"/>
        <v>124.37199999999999</v>
      </c>
      <c r="R2538" s="7">
        <f t="shared" si="157"/>
        <v>65.28</v>
      </c>
      <c r="S2538" s="7">
        <f t="shared" si="158"/>
        <v>59.091999999999985</v>
      </c>
      <c r="T2538" s="9">
        <f t="shared" si="159"/>
        <v>0.47512301804264617</v>
      </c>
      <c r="U2538" s="10">
        <f>YEAR(SalesDataTable[[#This Row],[Order Date]])</f>
        <v>2026</v>
      </c>
      <c r="V2538" s="9" t="str">
        <f>"Q"&amp;ROUNDUP(MONTH(SalesDataTable[[#This Row],[Order Date]])/3,0)</f>
        <v>Q4</v>
      </c>
      <c r="W2538" s="6">
        <f>MONTH(SalesDataTable[[#This Row],[Order Date]])</f>
        <v>12</v>
      </c>
      <c r="X2538" s="9" t="str">
        <f>TEXT(SalesDataTable[[#This Row],[Order Date]],"mmm")</f>
        <v>Dec</v>
      </c>
    </row>
    <row r="2539" spans="1:24" ht="15.5">
      <c r="A2539" s="3">
        <v>4672</v>
      </c>
      <c r="B2539" s="4">
        <v>46362</v>
      </c>
      <c r="C2539" s="12">
        <f>YEAR(SalesDataTable[[#This Row],[Order Date]])</f>
        <v>2026</v>
      </c>
      <c r="D2539" s="15" t="str">
        <f>"Q"&amp;ROUNDUP(MONTH(SalesDataTable[[#This Row],[Order Date]])/3,0)</f>
        <v>Q4</v>
      </c>
      <c r="E2539" s="12">
        <f>MONTH(SalesDataTable[[#This Row],[Order Date]])</f>
        <v>12</v>
      </c>
      <c r="F2539" s="12" t="str">
        <f>TEXT(SalesDataTable[[#This Row],[Order Date]], "mmm")</f>
        <v>Dec</v>
      </c>
      <c r="G2539" s="5" t="s">
        <v>6</v>
      </c>
      <c r="H2539" s="5" t="s">
        <v>27</v>
      </c>
      <c r="I2539" s="5" t="s">
        <v>2</v>
      </c>
      <c r="J2539" s="5" t="s">
        <v>16</v>
      </c>
      <c r="K2539" s="5" t="s">
        <v>14</v>
      </c>
      <c r="L2539" s="5" t="s">
        <v>32</v>
      </c>
      <c r="M2539" s="6">
        <v>2</v>
      </c>
      <c r="N2539" s="7">
        <v>47.43</v>
      </c>
      <c r="O2539" s="8">
        <v>0.05</v>
      </c>
      <c r="P2539" s="7">
        <v>18.63</v>
      </c>
      <c r="Q2539" s="7">
        <f t="shared" si="156"/>
        <v>90.11699999999999</v>
      </c>
      <c r="R2539" s="7">
        <f t="shared" si="157"/>
        <v>37.26</v>
      </c>
      <c r="S2539" s="7">
        <f t="shared" si="158"/>
        <v>52.856999999999992</v>
      </c>
      <c r="T2539" s="9">
        <f t="shared" si="159"/>
        <v>0.58653750124837711</v>
      </c>
      <c r="U2539" s="10">
        <f>YEAR(SalesDataTable[[#This Row],[Order Date]])</f>
        <v>2026</v>
      </c>
      <c r="V2539" s="9" t="str">
        <f>"Q"&amp;ROUNDUP(MONTH(SalesDataTable[[#This Row],[Order Date]])/3,0)</f>
        <v>Q4</v>
      </c>
      <c r="W2539" s="6">
        <f>MONTH(SalesDataTable[[#This Row],[Order Date]])</f>
        <v>12</v>
      </c>
      <c r="X2539" s="9" t="str">
        <f>TEXT(SalesDataTable[[#This Row],[Order Date]],"mmm")</f>
        <v>Dec</v>
      </c>
    </row>
    <row r="2540" spans="1:24" ht="15.5">
      <c r="A2540" s="3">
        <v>533</v>
      </c>
      <c r="B2540" s="4">
        <v>46363</v>
      </c>
      <c r="C2540" s="12">
        <f>YEAR(SalesDataTable[[#This Row],[Order Date]])</f>
        <v>2026</v>
      </c>
      <c r="D2540" s="15" t="str">
        <f>"Q"&amp;ROUNDUP(MONTH(SalesDataTable[[#This Row],[Order Date]])/3,0)</f>
        <v>Q4</v>
      </c>
      <c r="E2540" s="12">
        <f>MONTH(SalesDataTable[[#This Row],[Order Date]])</f>
        <v>12</v>
      </c>
      <c r="F2540" s="12" t="str">
        <f>TEXT(SalesDataTable[[#This Row],[Order Date]], "mmm")</f>
        <v>Dec</v>
      </c>
      <c r="G2540" s="5" t="s">
        <v>0</v>
      </c>
      <c r="H2540" s="5" t="s">
        <v>36</v>
      </c>
      <c r="I2540" s="5" t="s">
        <v>2</v>
      </c>
      <c r="J2540" s="5" t="s">
        <v>13</v>
      </c>
      <c r="K2540" s="5" t="s">
        <v>14</v>
      </c>
      <c r="L2540" s="5" t="s">
        <v>15</v>
      </c>
      <c r="M2540" s="6">
        <v>1</v>
      </c>
      <c r="N2540" s="7">
        <v>35.93</v>
      </c>
      <c r="O2540" s="8">
        <v>0.05</v>
      </c>
      <c r="P2540" s="7">
        <v>13.23</v>
      </c>
      <c r="Q2540" s="7">
        <f t="shared" si="156"/>
        <v>34.133499999999998</v>
      </c>
      <c r="R2540" s="7">
        <f t="shared" si="157"/>
        <v>13.23</v>
      </c>
      <c r="S2540" s="7">
        <f t="shared" si="158"/>
        <v>20.903499999999998</v>
      </c>
      <c r="T2540" s="9">
        <f t="shared" si="159"/>
        <v>0.6124042363074399</v>
      </c>
      <c r="U2540" s="10">
        <f>YEAR(SalesDataTable[[#This Row],[Order Date]])</f>
        <v>2026</v>
      </c>
      <c r="V2540" s="9" t="str">
        <f>"Q"&amp;ROUNDUP(MONTH(SalesDataTable[[#This Row],[Order Date]])/3,0)</f>
        <v>Q4</v>
      </c>
      <c r="W2540" s="6">
        <f>MONTH(SalesDataTable[[#This Row],[Order Date]])</f>
        <v>12</v>
      </c>
      <c r="X2540" s="9" t="str">
        <f>TEXT(SalesDataTable[[#This Row],[Order Date]],"mmm")</f>
        <v>Dec</v>
      </c>
    </row>
    <row r="2541" spans="1:24" ht="15.5">
      <c r="A2541" s="3">
        <v>2160</v>
      </c>
      <c r="B2541" s="4">
        <v>46363</v>
      </c>
      <c r="C2541" s="12">
        <f>YEAR(SalesDataTable[[#This Row],[Order Date]])</f>
        <v>2026</v>
      </c>
      <c r="D2541" s="15" t="str">
        <f>"Q"&amp;ROUNDUP(MONTH(SalesDataTable[[#This Row],[Order Date]])/3,0)</f>
        <v>Q4</v>
      </c>
      <c r="E2541" s="12">
        <f>MONTH(SalesDataTable[[#This Row],[Order Date]])</f>
        <v>12</v>
      </c>
      <c r="F2541" s="12" t="str">
        <f>TEXT(SalesDataTable[[#This Row],[Order Date]], "mmm")</f>
        <v>Dec</v>
      </c>
      <c r="G2541" s="5" t="s">
        <v>0</v>
      </c>
      <c r="H2541" s="5" t="s">
        <v>50</v>
      </c>
      <c r="I2541" s="5" t="s">
        <v>28</v>
      </c>
      <c r="J2541" s="5" t="s">
        <v>3</v>
      </c>
      <c r="K2541" s="5" t="s">
        <v>14</v>
      </c>
      <c r="L2541" s="5" t="s">
        <v>15</v>
      </c>
      <c r="M2541" s="6">
        <v>1</v>
      </c>
      <c r="N2541" s="7">
        <v>35.53</v>
      </c>
      <c r="O2541" s="8">
        <v>0.05</v>
      </c>
      <c r="P2541" s="7">
        <v>13.28</v>
      </c>
      <c r="Q2541" s="7">
        <f t="shared" si="156"/>
        <v>33.753500000000003</v>
      </c>
      <c r="R2541" s="7">
        <f t="shared" si="157"/>
        <v>13.28</v>
      </c>
      <c r="S2541" s="7">
        <f t="shared" si="158"/>
        <v>20.473500000000001</v>
      </c>
      <c r="T2541" s="9">
        <f t="shared" si="159"/>
        <v>0.6065593197742456</v>
      </c>
      <c r="U2541" s="10">
        <f>YEAR(SalesDataTable[[#This Row],[Order Date]])</f>
        <v>2026</v>
      </c>
      <c r="V2541" s="9" t="str">
        <f>"Q"&amp;ROUNDUP(MONTH(SalesDataTable[[#This Row],[Order Date]])/3,0)</f>
        <v>Q4</v>
      </c>
      <c r="W2541" s="6">
        <f>MONTH(SalesDataTable[[#This Row],[Order Date]])</f>
        <v>12</v>
      </c>
      <c r="X2541" s="9" t="str">
        <f>TEXT(SalesDataTable[[#This Row],[Order Date]],"mmm")</f>
        <v>Dec</v>
      </c>
    </row>
    <row r="2542" spans="1:24" ht="15.5">
      <c r="A2542" s="3">
        <v>2841</v>
      </c>
      <c r="B2542" s="4">
        <v>46363</v>
      </c>
      <c r="C2542" s="12">
        <f>YEAR(SalesDataTable[[#This Row],[Order Date]])</f>
        <v>2026</v>
      </c>
      <c r="D2542" s="15" t="str">
        <f>"Q"&amp;ROUNDUP(MONTH(SalesDataTable[[#This Row],[Order Date]])/3,0)</f>
        <v>Q4</v>
      </c>
      <c r="E2542" s="12">
        <f>MONTH(SalesDataTable[[#This Row],[Order Date]])</f>
        <v>12</v>
      </c>
      <c r="F2542" s="12" t="str">
        <f>TEXT(SalesDataTable[[#This Row],[Order Date]], "mmm")</f>
        <v>Dec</v>
      </c>
      <c r="G2542" s="5" t="s">
        <v>6</v>
      </c>
      <c r="H2542" s="5" t="s">
        <v>49</v>
      </c>
      <c r="I2542" s="5" t="s">
        <v>2</v>
      </c>
      <c r="J2542" s="5" t="s">
        <v>13</v>
      </c>
      <c r="K2542" s="5" t="s">
        <v>23</v>
      </c>
      <c r="L2542" s="5" t="s">
        <v>29</v>
      </c>
      <c r="M2542" s="6">
        <v>3</v>
      </c>
      <c r="N2542" s="7">
        <v>196.97</v>
      </c>
      <c r="O2542" s="8">
        <v>0.15</v>
      </c>
      <c r="P2542" s="7">
        <v>101.88</v>
      </c>
      <c r="Q2542" s="7">
        <f t="shared" si="156"/>
        <v>502.27349999999996</v>
      </c>
      <c r="R2542" s="7">
        <f t="shared" si="157"/>
        <v>305.64</v>
      </c>
      <c r="S2542" s="7">
        <f t="shared" si="158"/>
        <v>196.63349999999997</v>
      </c>
      <c r="T2542" s="9">
        <f t="shared" si="159"/>
        <v>0.39148690902466482</v>
      </c>
      <c r="U2542" s="10">
        <f>YEAR(SalesDataTable[[#This Row],[Order Date]])</f>
        <v>2026</v>
      </c>
      <c r="V2542" s="9" t="str">
        <f>"Q"&amp;ROUNDUP(MONTH(SalesDataTable[[#This Row],[Order Date]])/3,0)</f>
        <v>Q4</v>
      </c>
      <c r="W2542" s="6">
        <f>MONTH(SalesDataTable[[#This Row],[Order Date]])</f>
        <v>12</v>
      </c>
      <c r="X2542" s="9" t="str">
        <f>TEXT(SalesDataTable[[#This Row],[Order Date]],"mmm")</f>
        <v>Dec</v>
      </c>
    </row>
    <row r="2543" spans="1:24" ht="15.5">
      <c r="A2543" s="3">
        <v>3433</v>
      </c>
      <c r="B2543" s="4">
        <v>46363</v>
      </c>
      <c r="C2543" s="12">
        <f>YEAR(SalesDataTable[[#This Row],[Order Date]])</f>
        <v>2026</v>
      </c>
      <c r="D2543" s="15" t="str">
        <f>"Q"&amp;ROUNDUP(MONTH(SalesDataTable[[#This Row],[Order Date]])/3,0)</f>
        <v>Q4</v>
      </c>
      <c r="E2543" s="12">
        <f>MONTH(SalesDataTable[[#This Row],[Order Date]])</f>
        <v>12</v>
      </c>
      <c r="F2543" s="12" t="str">
        <f>TEXT(SalesDataTable[[#This Row],[Order Date]], "mmm")</f>
        <v>Dec</v>
      </c>
      <c r="G2543" s="5" t="s">
        <v>0</v>
      </c>
      <c r="H2543" s="5" t="s">
        <v>1</v>
      </c>
      <c r="I2543" s="5" t="s">
        <v>2</v>
      </c>
      <c r="J2543" s="5" t="s">
        <v>13</v>
      </c>
      <c r="K2543" s="5" t="s">
        <v>14</v>
      </c>
      <c r="L2543" s="5" t="s">
        <v>15</v>
      </c>
      <c r="M2543" s="6">
        <v>2</v>
      </c>
      <c r="N2543" s="7">
        <v>37.020000000000003</v>
      </c>
      <c r="O2543" s="8">
        <v>0.2</v>
      </c>
      <c r="P2543" s="7">
        <v>13.39</v>
      </c>
      <c r="Q2543" s="7">
        <f t="shared" si="156"/>
        <v>59.232000000000006</v>
      </c>
      <c r="R2543" s="7">
        <f t="shared" si="157"/>
        <v>26.78</v>
      </c>
      <c r="S2543" s="7">
        <f t="shared" si="158"/>
        <v>32.452000000000005</v>
      </c>
      <c r="T2543" s="9">
        <f t="shared" si="159"/>
        <v>0.5478795245813074</v>
      </c>
      <c r="U2543" s="10">
        <f>YEAR(SalesDataTable[[#This Row],[Order Date]])</f>
        <v>2026</v>
      </c>
      <c r="V2543" s="9" t="str">
        <f>"Q"&amp;ROUNDUP(MONTH(SalesDataTable[[#This Row],[Order Date]])/3,0)</f>
        <v>Q4</v>
      </c>
      <c r="W2543" s="6">
        <f>MONTH(SalesDataTable[[#This Row],[Order Date]])</f>
        <v>12</v>
      </c>
      <c r="X2543" s="9" t="str">
        <f>TEXT(SalesDataTable[[#This Row],[Order Date]],"mmm")</f>
        <v>Dec</v>
      </c>
    </row>
    <row r="2544" spans="1:24" ht="15.5">
      <c r="A2544" s="3">
        <v>3763</v>
      </c>
      <c r="B2544" s="4">
        <v>46363</v>
      </c>
      <c r="C2544" s="12">
        <f>YEAR(SalesDataTable[[#This Row],[Order Date]])</f>
        <v>2026</v>
      </c>
      <c r="D2544" s="15" t="str">
        <f>"Q"&amp;ROUNDUP(MONTH(SalesDataTable[[#This Row],[Order Date]])/3,0)</f>
        <v>Q4</v>
      </c>
      <c r="E2544" s="12">
        <f>MONTH(SalesDataTable[[#This Row],[Order Date]])</f>
        <v>12</v>
      </c>
      <c r="F2544" s="12" t="str">
        <f>TEXT(SalesDataTable[[#This Row],[Order Date]], "mmm")</f>
        <v>Dec</v>
      </c>
      <c r="G2544" s="5" t="s">
        <v>6</v>
      </c>
      <c r="H2544" s="5" t="s">
        <v>49</v>
      </c>
      <c r="I2544" s="5" t="s">
        <v>2</v>
      </c>
      <c r="J2544" s="5" t="s">
        <v>13</v>
      </c>
      <c r="K2544" s="5" t="s">
        <v>14</v>
      </c>
      <c r="L2544" s="5" t="s">
        <v>32</v>
      </c>
      <c r="M2544" s="6">
        <v>4</v>
      </c>
      <c r="N2544" s="7">
        <v>47.22</v>
      </c>
      <c r="O2544" s="8">
        <v>0</v>
      </c>
      <c r="P2544" s="7">
        <v>18.420000000000002</v>
      </c>
      <c r="Q2544" s="7">
        <f t="shared" si="156"/>
        <v>188.88</v>
      </c>
      <c r="R2544" s="7">
        <f t="shared" si="157"/>
        <v>73.680000000000007</v>
      </c>
      <c r="S2544" s="7">
        <f t="shared" si="158"/>
        <v>115.19999999999999</v>
      </c>
      <c r="T2544" s="9">
        <f t="shared" si="159"/>
        <v>0.60991105463786521</v>
      </c>
      <c r="U2544" s="10">
        <f>YEAR(SalesDataTable[[#This Row],[Order Date]])</f>
        <v>2026</v>
      </c>
      <c r="V2544" s="9" t="str">
        <f>"Q"&amp;ROUNDUP(MONTH(SalesDataTable[[#This Row],[Order Date]])/3,0)</f>
        <v>Q4</v>
      </c>
      <c r="W2544" s="6">
        <f>MONTH(SalesDataTable[[#This Row],[Order Date]])</f>
        <v>12</v>
      </c>
      <c r="X2544" s="9" t="str">
        <f>TEXT(SalesDataTable[[#This Row],[Order Date]],"mmm")</f>
        <v>Dec</v>
      </c>
    </row>
    <row r="2545" spans="1:24" ht="15.5">
      <c r="A2545" s="3">
        <v>706</v>
      </c>
      <c r="B2545" s="4">
        <v>46364</v>
      </c>
      <c r="C2545" s="12">
        <f>YEAR(SalesDataTable[[#This Row],[Order Date]])</f>
        <v>2026</v>
      </c>
      <c r="D2545" s="15" t="str">
        <f>"Q"&amp;ROUNDUP(MONTH(SalesDataTable[[#This Row],[Order Date]])/3,0)</f>
        <v>Q4</v>
      </c>
      <c r="E2545" s="12">
        <f>MONTH(SalesDataTable[[#This Row],[Order Date]])</f>
        <v>12</v>
      </c>
      <c r="F2545" s="12" t="str">
        <f>TEXT(SalesDataTable[[#This Row],[Order Date]], "mmm")</f>
        <v>Dec</v>
      </c>
      <c r="G2545" s="5" t="s">
        <v>6</v>
      </c>
      <c r="H2545" s="5" t="s">
        <v>43</v>
      </c>
      <c r="I2545" s="5" t="s">
        <v>19</v>
      </c>
      <c r="J2545" s="5" t="s">
        <v>3</v>
      </c>
      <c r="K2545" s="5" t="s">
        <v>14</v>
      </c>
      <c r="L2545" s="5" t="s">
        <v>32</v>
      </c>
      <c r="M2545" s="6">
        <v>4</v>
      </c>
      <c r="N2545" s="7">
        <v>46.48</v>
      </c>
      <c r="O2545" s="8">
        <v>0.1</v>
      </c>
      <c r="P2545" s="7">
        <v>18.66</v>
      </c>
      <c r="Q2545" s="7">
        <f t="shared" si="156"/>
        <v>167.328</v>
      </c>
      <c r="R2545" s="7">
        <f t="shared" si="157"/>
        <v>74.64</v>
      </c>
      <c r="S2545" s="7">
        <f t="shared" si="158"/>
        <v>92.688000000000002</v>
      </c>
      <c r="T2545" s="9">
        <f t="shared" si="159"/>
        <v>0.55393000573723461</v>
      </c>
      <c r="U2545" s="10">
        <f>YEAR(SalesDataTable[[#This Row],[Order Date]])</f>
        <v>2026</v>
      </c>
      <c r="V2545" s="9" t="str">
        <f>"Q"&amp;ROUNDUP(MONTH(SalesDataTable[[#This Row],[Order Date]])/3,0)</f>
        <v>Q4</v>
      </c>
      <c r="W2545" s="6">
        <f>MONTH(SalesDataTable[[#This Row],[Order Date]])</f>
        <v>12</v>
      </c>
      <c r="X2545" s="9" t="str">
        <f>TEXT(SalesDataTable[[#This Row],[Order Date]],"mmm")</f>
        <v>Dec</v>
      </c>
    </row>
    <row r="2546" spans="1:24" ht="15.5">
      <c r="A2546" s="3">
        <v>1086</v>
      </c>
      <c r="B2546" s="4">
        <v>46364</v>
      </c>
      <c r="C2546" s="12">
        <f>YEAR(SalesDataTable[[#This Row],[Order Date]])</f>
        <v>2026</v>
      </c>
      <c r="D2546" s="15" t="str">
        <f>"Q"&amp;ROUNDUP(MONTH(SalesDataTable[[#This Row],[Order Date]])/3,0)</f>
        <v>Q4</v>
      </c>
      <c r="E2546" s="12">
        <f>MONTH(SalesDataTable[[#This Row],[Order Date]])</f>
        <v>12</v>
      </c>
      <c r="F2546" s="12" t="str">
        <f>TEXT(SalesDataTable[[#This Row],[Order Date]], "mmm")</f>
        <v>Dec</v>
      </c>
      <c r="G2546" s="5" t="s">
        <v>20</v>
      </c>
      <c r="H2546" s="5" t="s">
        <v>47</v>
      </c>
      <c r="I2546" s="5" t="s">
        <v>8</v>
      </c>
      <c r="J2546" s="5" t="s">
        <v>16</v>
      </c>
      <c r="K2546" s="5" t="s">
        <v>9</v>
      </c>
      <c r="L2546" s="5" t="s">
        <v>17</v>
      </c>
      <c r="M2546" s="6">
        <v>12</v>
      </c>
      <c r="N2546" s="7">
        <v>146.99</v>
      </c>
      <c r="O2546" s="8">
        <v>0.15</v>
      </c>
      <c r="P2546" s="7">
        <v>79.239999999999995</v>
      </c>
      <c r="Q2546" s="7">
        <f t="shared" si="156"/>
        <v>1499.298</v>
      </c>
      <c r="R2546" s="7">
        <f t="shared" si="157"/>
        <v>950.87999999999988</v>
      </c>
      <c r="S2546" s="7">
        <f t="shared" si="158"/>
        <v>548.41800000000012</v>
      </c>
      <c r="T2546" s="9">
        <f t="shared" si="159"/>
        <v>0.36578318653129671</v>
      </c>
      <c r="U2546" s="10">
        <f>YEAR(SalesDataTable[[#This Row],[Order Date]])</f>
        <v>2026</v>
      </c>
      <c r="V2546" s="9" t="str">
        <f>"Q"&amp;ROUNDUP(MONTH(SalesDataTable[[#This Row],[Order Date]])/3,0)</f>
        <v>Q4</v>
      </c>
      <c r="W2546" s="6">
        <f>MONTH(SalesDataTable[[#This Row],[Order Date]])</f>
        <v>12</v>
      </c>
      <c r="X2546" s="9" t="str">
        <f>TEXT(SalesDataTable[[#This Row],[Order Date]],"mmm")</f>
        <v>Dec</v>
      </c>
    </row>
    <row r="2547" spans="1:24" ht="15.5">
      <c r="A2547" s="3">
        <v>1204</v>
      </c>
      <c r="B2547" s="4">
        <v>46364</v>
      </c>
      <c r="C2547" s="12">
        <f>YEAR(SalesDataTable[[#This Row],[Order Date]])</f>
        <v>2026</v>
      </c>
      <c r="D2547" s="15" t="str">
        <f>"Q"&amp;ROUNDUP(MONTH(SalesDataTable[[#This Row],[Order Date]])/3,0)</f>
        <v>Q4</v>
      </c>
      <c r="E2547" s="12">
        <f>MONTH(SalesDataTable[[#This Row],[Order Date]])</f>
        <v>12</v>
      </c>
      <c r="F2547" s="12" t="str">
        <f>TEXT(SalesDataTable[[#This Row],[Order Date]], "mmm")</f>
        <v>Dec</v>
      </c>
      <c r="G2547" s="5" t="s">
        <v>11</v>
      </c>
      <c r="H2547" s="5" t="s">
        <v>39</v>
      </c>
      <c r="I2547" s="5" t="s">
        <v>2</v>
      </c>
      <c r="J2547" s="5" t="s">
        <v>13</v>
      </c>
      <c r="K2547" s="5" t="s">
        <v>34</v>
      </c>
      <c r="L2547" s="5" t="s">
        <v>35</v>
      </c>
      <c r="M2547" s="6">
        <v>1</v>
      </c>
      <c r="N2547" s="7">
        <v>40.29</v>
      </c>
      <c r="O2547" s="8">
        <v>0</v>
      </c>
      <c r="P2547" s="7">
        <v>15.07</v>
      </c>
      <c r="Q2547" s="7">
        <f t="shared" si="156"/>
        <v>40.29</v>
      </c>
      <c r="R2547" s="7">
        <f t="shared" si="157"/>
        <v>15.07</v>
      </c>
      <c r="S2547" s="7">
        <f t="shared" si="158"/>
        <v>25.22</v>
      </c>
      <c r="T2547" s="9">
        <f t="shared" si="159"/>
        <v>0.62596177711590961</v>
      </c>
      <c r="U2547" s="10">
        <f>YEAR(SalesDataTable[[#This Row],[Order Date]])</f>
        <v>2026</v>
      </c>
      <c r="V2547" s="9" t="str">
        <f>"Q"&amp;ROUNDUP(MONTH(SalesDataTable[[#This Row],[Order Date]])/3,0)</f>
        <v>Q4</v>
      </c>
      <c r="W2547" s="6">
        <f>MONTH(SalesDataTable[[#This Row],[Order Date]])</f>
        <v>12</v>
      </c>
      <c r="X2547" s="9" t="str">
        <f>TEXT(SalesDataTable[[#This Row],[Order Date]],"mmm")</f>
        <v>Dec</v>
      </c>
    </row>
    <row r="2548" spans="1:24" ht="15.5">
      <c r="A2548" s="3">
        <v>1451</v>
      </c>
      <c r="B2548" s="4">
        <v>46364</v>
      </c>
      <c r="C2548" s="12">
        <f>YEAR(SalesDataTable[[#This Row],[Order Date]])</f>
        <v>2026</v>
      </c>
      <c r="D2548" s="15" t="str">
        <f>"Q"&amp;ROUNDUP(MONTH(SalesDataTable[[#This Row],[Order Date]])/3,0)</f>
        <v>Q4</v>
      </c>
      <c r="E2548" s="12">
        <f>MONTH(SalesDataTable[[#This Row],[Order Date]])</f>
        <v>12</v>
      </c>
      <c r="F2548" s="12" t="str">
        <f>TEXT(SalesDataTable[[#This Row],[Order Date]], "mmm")</f>
        <v>Dec</v>
      </c>
      <c r="G2548" s="5" t="s">
        <v>0</v>
      </c>
      <c r="H2548" s="5" t="s">
        <v>1</v>
      </c>
      <c r="I2548" s="5" t="s">
        <v>8</v>
      </c>
      <c r="J2548" s="5" t="s">
        <v>16</v>
      </c>
      <c r="K2548" s="5" t="s">
        <v>23</v>
      </c>
      <c r="L2548" s="5" t="s">
        <v>51</v>
      </c>
      <c r="M2548" s="6">
        <v>4</v>
      </c>
      <c r="N2548" s="7">
        <v>125.82</v>
      </c>
      <c r="O2548" s="8">
        <v>0.15</v>
      </c>
      <c r="P2548" s="7">
        <v>61.39</v>
      </c>
      <c r="Q2548" s="7">
        <f t="shared" si="156"/>
        <v>427.78799999999995</v>
      </c>
      <c r="R2548" s="7">
        <f t="shared" si="157"/>
        <v>245.56</v>
      </c>
      <c r="S2548" s="7">
        <f t="shared" si="158"/>
        <v>182.22799999999995</v>
      </c>
      <c r="T2548" s="9">
        <f t="shared" si="159"/>
        <v>0.42597735326844133</v>
      </c>
      <c r="U2548" s="10">
        <f>YEAR(SalesDataTable[[#This Row],[Order Date]])</f>
        <v>2026</v>
      </c>
      <c r="V2548" s="9" t="str">
        <f>"Q"&amp;ROUNDUP(MONTH(SalesDataTable[[#This Row],[Order Date]])/3,0)</f>
        <v>Q4</v>
      </c>
      <c r="W2548" s="6">
        <f>MONTH(SalesDataTable[[#This Row],[Order Date]])</f>
        <v>12</v>
      </c>
      <c r="X2548" s="9" t="str">
        <f>TEXT(SalesDataTable[[#This Row],[Order Date]],"mmm")</f>
        <v>Dec</v>
      </c>
    </row>
    <row r="2549" spans="1:24" ht="15.5">
      <c r="A2549" s="3">
        <v>1650</v>
      </c>
      <c r="B2549" s="4">
        <v>46364</v>
      </c>
      <c r="C2549" s="12">
        <f>YEAR(SalesDataTable[[#This Row],[Order Date]])</f>
        <v>2026</v>
      </c>
      <c r="D2549" s="15" t="str">
        <f>"Q"&amp;ROUNDUP(MONTH(SalesDataTable[[#This Row],[Order Date]])/3,0)</f>
        <v>Q4</v>
      </c>
      <c r="E2549" s="12">
        <f>MONTH(SalesDataTable[[#This Row],[Order Date]])</f>
        <v>12</v>
      </c>
      <c r="F2549" s="12" t="str">
        <f>TEXT(SalesDataTable[[#This Row],[Order Date]], "mmm")</f>
        <v>Dec</v>
      </c>
      <c r="G2549" s="5" t="s">
        <v>6</v>
      </c>
      <c r="H2549" s="5" t="s">
        <v>7</v>
      </c>
      <c r="I2549" s="5" t="s">
        <v>2</v>
      </c>
      <c r="J2549" s="5" t="s">
        <v>13</v>
      </c>
      <c r="K2549" s="5" t="s">
        <v>14</v>
      </c>
      <c r="L2549" s="5" t="s">
        <v>15</v>
      </c>
      <c r="M2549" s="6">
        <v>3</v>
      </c>
      <c r="N2549" s="7">
        <v>36.25</v>
      </c>
      <c r="O2549" s="8">
        <v>0</v>
      </c>
      <c r="P2549" s="7">
        <v>13.67</v>
      </c>
      <c r="Q2549" s="7">
        <f t="shared" si="156"/>
        <v>108.75</v>
      </c>
      <c r="R2549" s="7">
        <f t="shared" si="157"/>
        <v>41.01</v>
      </c>
      <c r="S2549" s="7">
        <f t="shared" si="158"/>
        <v>67.740000000000009</v>
      </c>
      <c r="T2549" s="9">
        <f t="shared" si="159"/>
        <v>0.62289655172413805</v>
      </c>
      <c r="U2549" s="10">
        <f>YEAR(SalesDataTable[[#This Row],[Order Date]])</f>
        <v>2026</v>
      </c>
      <c r="V2549" s="9" t="str">
        <f>"Q"&amp;ROUNDUP(MONTH(SalesDataTable[[#This Row],[Order Date]])/3,0)</f>
        <v>Q4</v>
      </c>
      <c r="W2549" s="6">
        <f>MONTH(SalesDataTable[[#This Row],[Order Date]])</f>
        <v>12</v>
      </c>
      <c r="X2549" s="9" t="str">
        <f>TEXT(SalesDataTable[[#This Row],[Order Date]],"mmm")</f>
        <v>Dec</v>
      </c>
    </row>
    <row r="2550" spans="1:24" ht="15.5">
      <c r="A2550" s="3">
        <v>1740</v>
      </c>
      <c r="B2550" s="4">
        <v>46364</v>
      </c>
      <c r="C2550" s="12">
        <f>YEAR(SalesDataTable[[#This Row],[Order Date]])</f>
        <v>2026</v>
      </c>
      <c r="D2550" s="15" t="str">
        <f>"Q"&amp;ROUNDUP(MONTH(SalesDataTable[[#This Row],[Order Date]])/3,0)</f>
        <v>Q4</v>
      </c>
      <c r="E2550" s="12">
        <f>MONTH(SalesDataTable[[#This Row],[Order Date]])</f>
        <v>12</v>
      </c>
      <c r="F2550" s="12" t="str">
        <f>TEXT(SalesDataTable[[#This Row],[Order Date]], "mmm")</f>
        <v>Dec</v>
      </c>
      <c r="G2550" s="5" t="s">
        <v>11</v>
      </c>
      <c r="H2550" s="5" t="s">
        <v>39</v>
      </c>
      <c r="I2550" s="5" t="s">
        <v>28</v>
      </c>
      <c r="J2550" s="5" t="s">
        <v>3</v>
      </c>
      <c r="K2550" s="5" t="s">
        <v>14</v>
      </c>
      <c r="L2550" s="5" t="s">
        <v>48</v>
      </c>
      <c r="M2550" s="6">
        <v>1</v>
      </c>
      <c r="N2550" s="7">
        <v>165.29</v>
      </c>
      <c r="O2550" s="8">
        <v>0.05</v>
      </c>
      <c r="P2550" s="7">
        <v>89.92</v>
      </c>
      <c r="Q2550" s="7">
        <f t="shared" si="156"/>
        <v>157.02549999999999</v>
      </c>
      <c r="R2550" s="7">
        <f t="shared" si="157"/>
        <v>89.92</v>
      </c>
      <c r="S2550" s="7">
        <f t="shared" si="158"/>
        <v>67.105499999999992</v>
      </c>
      <c r="T2550" s="9">
        <f t="shared" si="159"/>
        <v>0.42735415585366704</v>
      </c>
      <c r="U2550" s="10">
        <f>YEAR(SalesDataTable[[#This Row],[Order Date]])</f>
        <v>2026</v>
      </c>
      <c r="V2550" s="9" t="str">
        <f>"Q"&amp;ROUNDUP(MONTH(SalesDataTable[[#This Row],[Order Date]])/3,0)</f>
        <v>Q4</v>
      </c>
      <c r="W2550" s="6">
        <f>MONTH(SalesDataTable[[#This Row],[Order Date]])</f>
        <v>12</v>
      </c>
      <c r="X2550" s="9" t="str">
        <f>TEXT(SalesDataTable[[#This Row],[Order Date]],"mmm")</f>
        <v>Dec</v>
      </c>
    </row>
    <row r="2551" spans="1:24" ht="15.5">
      <c r="A2551" s="3">
        <v>3191</v>
      </c>
      <c r="B2551" s="4">
        <v>46364</v>
      </c>
      <c r="C2551" s="12">
        <f>YEAR(SalesDataTable[[#This Row],[Order Date]])</f>
        <v>2026</v>
      </c>
      <c r="D2551" s="15" t="str">
        <f>"Q"&amp;ROUNDUP(MONTH(SalesDataTable[[#This Row],[Order Date]])/3,0)</f>
        <v>Q4</v>
      </c>
      <c r="E2551" s="12">
        <f>MONTH(SalesDataTable[[#This Row],[Order Date]])</f>
        <v>12</v>
      </c>
      <c r="F2551" s="12" t="str">
        <f>TEXT(SalesDataTable[[#This Row],[Order Date]], "mmm")</f>
        <v>Dec</v>
      </c>
      <c r="G2551" s="5" t="s">
        <v>20</v>
      </c>
      <c r="H2551" s="5" t="s">
        <v>33</v>
      </c>
      <c r="I2551" s="5" t="s">
        <v>2</v>
      </c>
      <c r="J2551" s="5" t="s">
        <v>13</v>
      </c>
      <c r="K2551" s="5" t="s">
        <v>23</v>
      </c>
      <c r="L2551" s="5" t="s">
        <v>40</v>
      </c>
      <c r="M2551" s="6">
        <v>1</v>
      </c>
      <c r="N2551" s="7">
        <v>82.89</v>
      </c>
      <c r="O2551" s="8">
        <v>0.15</v>
      </c>
      <c r="P2551" s="7">
        <v>38.51</v>
      </c>
      <c r="Q2551" s="7">
        <f t="shared" si="156"/>
        <v>70.456500000000005</v>
      </c>
      <c r="R2551" s="7">
        <f t="shared" si="157"/>
        <v>38.51</v>
      </c>
      <c r="S2551" s="7">
        <f t="shared" si="158"/>
        <v>31.946500000000007</v>
      </c>
      <c r="T2551" s="9">
        <f t="shared" si="159"/>
        <v>0.45342161475520365</v>
      </c>
      <c r="U2551" s="10">
        <f>YEAR(SalesDataTable[[#This Row],[Order Date]])</f>
        <v>2026</v>
      </c>
      <c r="V2551" s="9" t="str">
        <f>"Q"&amp;ROUNDUP(MONTH(SalesDataTable[[#This Row],[Order Date]])/3,0)</f>
        <v>Q4</v>
      </c>
      <c r="W2551" s="6">
        <f>MONTH(SalesDataTable[[#This Row],[Order Date]])</f>
        <v>12</v>
      </c>
      <c r="X2551" s="9" t="str">
        <f>TEXT(SalesDataTable[[#This Row],[Order Date]],"mmm")</f>
        <v>Dec</v>
      </c>
    </row>
    <row r="2552" spans="1:24" ht="15.5">
      <c r="A2552" s="3">
        <v>3662</v>
      </c>
      <c r="B2552" s="4">
        <v>46364</v>
      </c>
      <c r="C2552" s="12">
        <f>YEAR(SalesDataTable[[#This Row],[Order Date]])</f>
        <v>2026</v>
      </c>
      <c r="D2552" s="15" t="str">
        <f>"Q"&amp;ROUNDUP(MONTH(SalesDataTable[[#This Row],[Order Date]])/3,0)</f>
        <v>Q4</v>
      </c>
      <c r="E2552" s="12">
        <f>MONTH(SalesDataTable[[#This Row],[Order Date]])</f>
        <v>12</v>
      </c>
      <c r="F2552" s="12" t="str">
        <f>TEXT(SalesDataTable[[#This Row],[Order Date]], "mmm")</f>
        <v>Dec</v>
      </c>
      <c r="G2552" s="5" t="s">
        <v>6</v>
      </c>
      <c r="H2552" s="5" t="s">
        <v>27</v>
      </c>
      <c r="I2552" s="5" t="s">
        <v>2</v>
      </c>
      <c r="J2552" s="5" t="s">
        <v>16</v>
      </c>
      <c r="K2552" s="5" t="s">
        <v>23</v>
      </c>
      <c r="L2552" s="5" t="s">
        <v>29</v>
      </c>
      <c r="M2552" s="6">
        <v>1</v>
      </c>
      <c r="N2552" s="7">
        <v>199.66</v>
      </c>
      <c r="O2552" s="8">
        <v>0</v>
      </c>
      <c r="P2552" s="7">
        <v>103.15</v>
      </c>
      <c r="Q2552" s="7">
        <f t="shared" si="156"/>
        <v>199.66</v>
      </c>
      <c r="R2552" s="7">
        <f t="shared" si="157"/>
        <v>103.15</v>
      </c>
      <c r="S2552" s="7">
        <f t="shared" si="158"/>
        <v>96.509999999999991</v>
      </c>
      <c r="T2552" s="9">
        <f t="shared" si="159"/>
        <v>0.48337173194430527</v>
      </c>
      <c r="U2552" s="10">
        <f>YEAR(SalesDataTable[[#This Row],[Order Date]])</f>
        <v>2026</v>
      </c>
      <c r="V2552" s="9" t="str">
        <f>"Q"&amp;ROUNDUP(MONTH(SalesDataTable[[#This Row],[Order Date]])/3,0)</f>
        <v>Q4</v>
      </c>
      <c r="W2552" s="6">
        <f>MONTH(SalesDataTable[[#This Row],[Order Date]])</f>
        <v>12</v>
      </c>
      <c r="X2552" s="9" t="str">
        <f>TEXT(SalesDataTable[[#This Row],[Order Date]],"mmm")</f>
        <v>Dec</v>
      </c>
    </row>
    <row r="2553" spans="1:24" ht="15.5">
      <c r="A2553" s="3">
        <v>3922</v>
      </c>
      <c r="B2553" s="4">
        <v>46364</v>
      </c>
      <c r="C2553" s="12">
        <f>YEAR(SalesDataTable[[#This Row],[Order Date]])</f>
        <v>2026</v>
      </c>
      <c r="D2553" s="15" t="str">
        <f>"Q"&amp;ROUNDUP(MONTH(SalesDataTable[[#This Row],[Order Date]])/3,0)</f>
        <v>Q4</v>
      </c>
      <c r="E2553" s="12">
        <f>MONTH(SalesDataTable[[#This Row],[Order Date]])</f>
        <v>12</v>
      </c>
      <c r="F2553" s="12" t="str">
        <f>TEXT(SalesDataTable[[#This Row],[Order Date]], "mmm")</f>
        <v>Dec</v>
      </c>
      <c r="G2553" s="5" t="s">
        <v>20</v>
      </c>
      <c r="H2553" s="5" t="s">
        <v>33</v>
      </c>
      <c r="I2553" s="5" t="s">
        <v>19</v>
      </c>
      <c r="J2553" s="5" t="s">
        <v>13</v>
      </c>
      <c r="K2553" s="5" t="s">
        <v>9</v>
      </c>
      <c r="L2553" s="5" t="s">
        <v>17</v>
      </c>
      <c r="M2553" s="6">
        <v>2</v>
      </c>
      <c r="N2553" s="7">
        <v>146.25</v>
      </c>
      <c r="O2553" s="8">
        <v>0.05</v>
      </c>
      <c r="P2553" s="7">
        <v>77.3</v>
      </c>
      <c r="Q2553" s="7">
        <f t="shared" si="156"/>
        <v>277.875</v>
      </c>
      <c r="R2553" s="7">
        <f t="shared" si="157"/>
        <v>154.6</v>
      </c>
      <c r="S2553" s="7">
        <f t="shared" si="158"/>
        <v>123.27500000000001</v>
      </c>
      <c r="T2553" s="9">
        <f t="shared" si="159"/>
        <v>0.44363472784525421</v>
      </c>
      <c r="U2553" s="10">
        <f>YEAR(SalesDataTable[[#This Row],[Order Date]])</f>
        <v>2026</v>
      </c>
      <c r="V2553" s="9" t="str">
        <f>"Q"&amp;ROUNDUP(MONTH(SalesDataTable[[#This Row],[Order Date]])/3,0)</f>
        <v>Q4</v>
      </c>
      <c r="W2553" s="6">
        <f>MONTH(SalesDataTable[[#This Row],[Order Date]])</f>
        <v>12</v>
      </c>
      <c r="X2553" s="9" t="str">
        <f>TEXT(SalesDataTable[[#This Row],[Order Date]],"mmm")</f>
        <v>Dec</v>
      </c>
    </row>
    <row r="2554" spans="1:24" ht="15.5">
      <c r="A2554" s="3">
        <v>4022</v>
      </c>
      <c r="B2554" s="4">
        <v>46364</v>
      </c>
      <c r="C2554" s="12">
        <f>YEAR(SalesDataTable[[#This Row],[Order Date]])</f>
        <v>2026</v>
      </c>
      <c r="D2554" s="15" t="str">
        <f>"Q"&amp;ROUNDUP(MONTH(SalesDataTable[[#This Row],[Order Date]])/3,0)</f>
        <v>Q4</v>
      </c>
      <c r="E2554" s="12">
        <f>MONTH(SalesDataTable[[#This Row],[Order Date]])</f>
        <v>12</v>
      </c>
      <c r="F2554" s="12" t="str">
        <f>TEXT(SalesDataTable[[#This Row],[Order Date]], "mmm")</f>
        <v>Dec</v>
      </c>
      <c r="G2554" s="5" t="s">
        <v>0</v>
      </c>
      <c r="H2554" s="5" t="s">
        <v>36</v>
      </c>
      <c r="I2554" s="5" t="s">
        <v>28</v>
      </c>
      <c r="J2554" s="5" t="s">
        <v>3</v>
      </c>
      <c r="K2554" s="5" t="s">
        <v>23</v>
      </c>
      <c r="L2554" s="5" t="s">
        <v>24</v>
      </c>
      <c r="M2554" s="6">
        <v>1</v>
      </c>
      <c r="N2554" s="7">
        <v>333.51</v>
      </c>
      <c r="O2554" s="8">
        <v>0.2</v>
      </c>
      <c r="P2554" s="7">
        <v>199.91</v>
      </c>
      <c r="Q2554" s="7">
        <f t="shared" si="156"/>
        <v>266.80799999999999</v>
      </c>
      <c r="R2554" s="7">
        <f t="shared" si="157"/>
        <v>199.91</v>
      </c>
      <c r="S2554" s="7">
        <f t="shared" si="158"/>
        <v>66.897999999999996</v>
      </c>
      <c r="T2554" s="9">
        <f t="shared" si="159"/>
        <v>0.25073461065635211</v>
      </c>
      <c r="U2554" s="10">
        <f>YEAR(SalesDataTable[[#This Row],[Order Date]])</f>
        <v>2026</v>
      </c>
      <c r="V2554" s="9" t="str">
        <f>"Q"&amp;ROUNDUP(MONTH(SalesDataTable[[#This Row],[Order Date]])/3,0)</f>
        <v>Q4</v>
      </c>
      <c r="W2554" s="6">
        <f>MONTH(SalesDataTable[[#This Row],[Order Date]])</f>
        <v>12</v>
      </c>
      <c r="X2554" s="9" t="str">
        <f>TEXT(SalesDataTable[[#This Row],[Order Date]],"mmm")</f>
        <v>Dec</v>
      </c>
    </row>
    <row r="2555" spans="1:24" ht="15.5">
      <c r="A2555" s="3">
        <v>4366</v>
      </c>
      <c r="B2555" s="4">
        <v>46364</v>
      </c>
      <c r="C2555" s="12">
        <f>YEAR(SalesDataTable[[#This Row],[Order Date]])</f>
        <v>2026</v>
      </c>
      <c r="D2555" s="15" t="str">
        <f>"Q"&amp;ROUNDUP(MONTH(SalesDataTable[[#This Row],[Order Date]])/3,0)</f>
        <v>Q4</v>
      </c>
      <c r="E2555" s="12">
        <f>MONTH(SalesDataTable[[#This Row],[Order Date]])</f>
        <v>12</v>
      </c>
      <c r="F2555" s="12" t="str">
        <f>TEXT(SalesDataTable[[#This Row],[Order Date]], "mmm")</f>
        <v>Dec</v>
      </c>
      <c r="G2555" s="5" t="s">
        <v>6</v>
      </c>
      <c r="H2555" s="5" t="s">
        <v>43</v>
      </c>
      <c r="I2555" s="5" t="s">
        <v>19</v>
      </c>
      <c r="J2555" s="5" t="s">
        <v>13</v>
      </c>
      <c r="K2555" s="5" t="s">
        <v>9</v>
      </c>
      <c r="L2555" s="5" t="s">
        <v>37</v>
      </c>
      <c r="M2555" s="6">
        <v>1</v>
      </c>
      <c r="N2555" s="7">
        <v>151.97</v>
      </c>
      <c r="O2555" s="8">
        <v>0.05</v>
      </c>
      <c r="P2555" s="7">
        <v>80.239999999999995</v>
      </c>
      <c r="Q2555" s="7">
        <f t="shared" si="156"/>
        <v>144.3715</v>
      </c>
      <c r="R2555" s="7">
        <f t="shared" si="157"/>
        <v>80.239999999999995</v>
      </c>
      <c r="S2555" s="7">
        <f t="shared" si="158"/>
        <v>64.131500000000003</v>
      </c>
      <c r="T2555" s="9">
        <f t="shared" si="159"/>
        <v>0.44421163456776441</v>
      </c>
      <c r="U2555" s="10">
        <f>YEAR(SalesDataTable[[#This Row],[Order Date]])</f>
        <v>2026</v>
      </c>
      <c r="V2555" s="9" t="str">
        <f>"Q"&amp;ROUNDUP(MONTH(SalesDataTable[[#This Row],[Order Date]])/3,0)</f>
        <v>Q4</v>
      </c>
      <c r="W2555" s="6">
        <f>MONTH(SalesDataTable[[#This Row],[Order Date]])</f>
        <v>12</v>
      </c>
      <c r="X2555" s="9" t="str">
        <f>TEXT(SalesDataTable[[#This Row],[Order Date]],"mmm")</f>
        <v>Dec</v>
      </c>
    </row>
    <row r="2556" spans="1:24" ht="15.5">
      <c r="A2556" s="3">
        <v>4880</v>
      </c>
      <c r="B2556" s="4">
        <v>46364</v>
      </c>
      <c r="C2556" s="12">
        <f>YEAR(SalesDataTable[[#This Row],[Order Date]])</f>
        <v>2026</v>
      </c>
      <c r="D2556" s="15" t="str">
        <f>"Q"&amp;ROUNDUP(MONTH(SalesDataTable[[#This Row],[Order Date]])/3,0)</f>
        <v>Q4</v>
      </c>
      <c r="E2556" s="12">
        <f>MONTH(SalesDataTable[[#This Row],[Order Date]])</f>
        <v>12</v>
      </c>
      <c r="F2556" s="12" t="str">
        <f>TEXT(SalesDataTable[[#This Row],[Order Date]], "mmm")</f>
        <v>Dec</v>
      </c>
      <c r="G2556" s="5" t="s">
        <v>20</v>
      </c>
      <c r="H2556" s="5" t="s">
        <v>47</v>
      </c>
      <c r="I2556" s="5" t="s">
        <v>19</v>
      </c>
      <c r="J2556" s="5" t="s">
        <v>13</v>
      </c>
      <c r="K2556" s="5" t="s">
        <v>4</v>
      </c>
      <c r="L2556" s="5" t="s">
        <v>26</v>
      </c>
      <c r="M2556" s="6">
        <v>1</v>
      </c>
      <c r="N2556" s="7">
        <v>41.07</v>
      </c>
      <c r="O2556" s="8">
        <v>0</v>
      </c>
      <c r="P2556" s="7">
        <v>16.600000000000001</v>
      </c>
      <c r="Q2556" s="7">
        <f t="shared" si="156"/>
        <v>41.07</v>
      </c>
      <c r="R2556" s="7">
        <f t="shared" si="157"/>
        <v>16.600000000000001</v>
      </c>
      <c r="S2556" s="7">
        <f t="shared" si="158"/>
        <v>24.47</v>
      </c>
      <c r="T2556" s="9">
        <f t="shared" si="159"/>
        <v>0.59581202824446067</v>
      </c>
      <c r="U2556" s="10">
        <f>YEAR(SalesDataTable[[#This Row],[Order Date]])</f>
        <v>2026</v>
      </c>
      <c r="V2556" s="9" t="str">
        <f>"Q"&amp;ROUNDUP(MONTH(SalesDataTable[[#This Row],[Order Date]])/3,0)</f>
        <v>Q4</v>
      </c>
      <c r="W2556" s="6">
        <f>MONTH(SalesDataTable[[#This Row],[Order Date]])</f>
        <v>12</v>
      </c>
      <c r="X2556" s="9" t="str">
        <f>TEXT(SalesDataTable[[#This Row],[Order Date]],"mmm")</f>
        <v>Dec</v>
      </c>
    </row>
    <row r="2557" spans="1:24" ht="15.5">
      <c r="A2557" s="3">
        <v>5127</v>
      </c>
      <c r="B2557" s="4">
        <v>46364</v>
      </c>
      <c r="C2557" s="12">
        <f>YEAR(SalesDataTable[[#This Row],[Order Date]])</f>
        <v>2026</v>
      </c>
      <c r="D2557" s="15" t="str">
        <f>"Q"&amp;ROUNDUP(MONTH(SalesDataTable[[#This Row],[Order Date]])/3,0)</f>
        <v>Q4</v>
      </c>
      <c r="E2557" s="12">
        <f>MONTH(SalesDataTable[[#This Row],[Order Date]])</f>
        <v>12</v>
      </c>
      <c r="F2557" s="12" t="str">
        <f>TEXT(SalesDataTable[[#This Row],[Order Date]], "mmm")</f>
        <v>Dec</v>
      </c>
      <c r="G2557" s="5" t="s">
        <v>6</v>
      </c>
      <c r="H2557" s="5" t="s">
        <v>41</v>
      </c>
      <c r="I2557" s="5" t="s">
        <v>28</v>
      </c>
      <c r="J2557" s="5" t="s">
        <v>3</v>
      </c>
      <c r="K2557" s="5" t="s">
        <v>23</v>
      </c>
      <c r="L2557" s="5" t="s">
        <v>51</v>
      </c>
      <c r="M2557" s="6">
        <v>1</v>
      </c>
      <c r="N2557" s="7">
        <v>122.65</v>
      </c>
      <c r="O2557" s="8">
        <v>0</v>
      </c>
      <c r="P2557" s="7">
        <v>58.9</v>
      </c>
      <c r="Q2557" s="7">
        <f t="shared" si="156"/>
        <v>122.65</v>
      </c>
      <c r="R2557" s="7">
        <f t="shared" si="157"/>
        <v>58.9</v>
      </c>
      <c r="S2557" s="7">
        <f t="shared" si="158"/>
        <v>63.750000000000007</v>
      </c>
      <c r="T2557" s="9">
        <f t="shared" si="159"/>
        <v>0.51977170811251527</v>
      </c>
      <c r="U2557" s="10">
        <f>YEAR(SalesDataTable[[#This Row],[Order Date]])</f>
        <v>2026</v>
      </c>
      <c r="V2557" s="9" t="str">
        <f>"Q"&amp;ROUNDUP(MONTH(SalesDataTable[[#This Row],[Order Date]])/3,0)</f>
        <v>Q4</v>
      </c>
      <c r="W2557" s="6">
        <f>MONTH(SalesDataTable[[#This Row],[Order Date]])</f>
        <v>12</v>
      </c>
      <c r="X2557" s="9" t="str">
        <f>TEXT(SalesDataTable[[#This Row],[Order Date]],"mmm")</f>
        <v>Dec</v>
      </c>
    </row>
    <row r="2558" spans="1:24" ht="15.5">
      <c r="A2558" s="3">
        <v>13</v>
      </c>
      <c r="B2558" s="4">
        <v>46365</v>
      </c>
      <c r="C2558" s="12">
        <f>YEAR(SalesDataTable[[#This Row],[Order Date]])</f>
        <v>2026</v>
      </c>
      <c r="D2558" s="15" t="str">
        <f>"Q"&amp;ROUNDUP(MONTH(SalesDataTable[[#This Row],[Order Date]])/3,0)</f>
        <v>Q4</v>
      </c>
      <c r="E2558" s="12">
        <f>MONTH(SalesDataTable[[#This Row],[Order Date]])</f>
        <v>12</v>
      </c>
      <c r="F2558" s="12" t="str">
        <f>TEXT(SalesDataTable[[#This Row],[Order Date]], "mmm")</f>
        <v>Dec</v>
      </c>
      <c r="G2558" s="5" t="s">
        <v>6</v>
      </c>
      <c r="H2558" s="5" t="s">
        <v>27</v>
      </c>
      <c r="I2558" s="5" t="s">
        <v>2</v>
      </c>
      <c r="J2558" s="5" t="s">
        <v>3</v>
      </c>
      <c r="K2558" s="5" t="s">
        <v>9</v>
      </c>
      <c r="L2558" s="5" t="s">
        <v>17</v>
      </c>
      <c r="M2558" s="6">
        <v>6</v>
      </c>
      <c r="N2558" s="7">
        <v>143.16</v>
      </c>
      <c r="O2558" s="8">
        <v>0.15</v>
      </c>
      <c r="P2558" s="7">
        <v>80.349999999999994</v>
      </c>
      <c r="Q2558" s="7">
        <f t="shared" si="156"/>
        <v>730.11599999999999</v>
      </c>
      <c r="R2558" s="7">
        <f t="shared" si="157"/>
        <v>482.09999999999997</v>
      </c>
      <c r="S2558" s="7">
        <f t="shared" si="158"/>
        <v>248.01600000000002</v>
      </c>
      <c r="T2558" s="9">
        <f t="shared" si="159"/>
        <v>0.33969396643820987</v>
      </c>
      <c r="U2558" s="10">
        <f>YEAR(SalesDataTable[[#This Row],[Order Date]])</f>
        <v>2026</v>
      </c>
      <c r="V2558" s="9" t="str">
        <f>"Q"&amp;ROUNDUP(MONTH(SalesDataTable[[#This Row],[Order Date]])/3,0)</f>
        <v>Q4</v>
      </c>
      <c r="W2558" s="6">
        <f>MONTH(SalesDataTable[[#This Row],[Order Date]])</f>
        <v>12</v>
      </c>
      <c r="X2558" s="9" t="str">
        <f>TEXT(SalesDataTable[[#This Row],[Order Date]],"mmm")</f>
        <v>Dec</v>
      </c>
    </row>
    <row r="2559" spans="1:24" ht="15.5">
      <c r="A2559" s="3">
        <v>102</v>
      </c>
      <c r="B2559" s="4">
        <v>46365</v>
      </c>
      <c r="C2559" s="12">
        <f>YEAR(SalesDataTable[[#This Row],[Order Date]])</f>
        <v>2026</v>
      </c>
      <c r="D2559" s="15" t="str">
        <f>"Q"&amp;ROUNDUP(MONTH(SalesDataTable[[#This Row],[Order Date]])/3,0)</f>
        <v>Q4</v>
      </c>
      <c r="E2559" s="12">
        <f>MONTH(SalesDataTable[[#This Row],[Order Date]])</f>
        <v>12</v>
      </c>
      <c r="F2559" s="12" t="str">
        <f>TEXT(SalesDataTable[[#This Row],[Order Date]], "mmm")</f>
        <v>Dec</v>
      </c>
      <c r="G2559" s="5" t="s">
        <v>11</v>
      </c>
      <c r="H2559" s="5" t="s">
        <v>25</v>
      </c>
      <c r="I2559" s="5" t="s">
        <v>19</v>
      </c>
      <c r="J2559" s="5" t="s">
        <v>13</v>
      </c>
      <c r="K2559" s="5" t="s">
        <v>9</v>
      </c>
      <c r="L2559" s="5" t="s">
        <v>17</v>
      </c>
      <c r="M2559" s="6">
        <v>3</v>
      </c>
      <c r="N2559" s="7">
        <v>142.75</v>
      </c>
      <c r="O2559" s="8">
        <v>0.1</v>
      </c>
      <c r="P2559" s="7">
        <v>81.739999999999995</v>
      </c>
      <c r="Q2559" s="7">
        <f t="shared" si="156"/>
        <v>385.42500000000001</v>
      </c>
      <c r="R2559" s="7">
        <f t="shared" si="157"/>
        <v>245.21999999999997</v>
      </c>
      <c r="S2559" s="7">
        <f t="shared" si="158"/>
        <v>140.20500000000004</v>
      </c>
      <c r="T2559" s="9">
        <f t="shared" si="159"/>
        <v>0.3637672698968672</v>
      </c>
      <c r="U2559" s="10">
        <f>YEAR(SalesDataTable[[#This Row],[Order Date]])</f>
        <v>2026</v>
      </c>
      <c r="V2559" s="9" t="str">
        <f>"Q"&amp;ROUNDUP(MONTH(SalesDataTable[[#This Row],[Order Date]])/3,0)</f>
        <v>Q4</v>
      </c>
      <c r="W2559" s="6">
        <f>MONTH(SalesDataTable[[#This Row],[Order Date]])</f>
        <v>12</v>
      </c>
      <c r="X2559" s="9" t="str">
        <f>TEXT(SalesDataTable[[#This Row],[Order Date]],"mmm")</f>
        <v>Dec</v>
      </c>
    </row>
    <row r="2560" spans="1:24" ht="15.5">
      <c r="A2560" s="3">
        <v>519</v>
      </c>
      <c r="B2560" s="4">
        <v>46365</v>
      </c>
      <c r="C2560" s="12">
        <f>YEAR(SalesDataTable[[#This Row],[Order Date]])</f>
        <v>2026</v>
      </c>
      <c r="D2560" s="15" t="str">
        <f>"Q"&amp;ROUNDUP(MONTH(SalesDataTable[[#This Row],[Order Date]])/3,0)</f>
        <v>Q4</v>
      </c>
      <c r="E2560" s="12">
        <f>MONTH(SalesDataTable[[#This Row],[Order Date]])</f>
        <v>12</v>
      </c>
      <c r="F2560" s="12" t="str">
        <f>TEXT(SalesDataTable[[#This Row],[Order Date]], "mmm")</f>
        <v>Dec</v>
      </c>
      <c r="G2560" s="5" t="s">
        <v>6</v>
      </c>
      <c r="H2560" s="5" t="s">
        <v>43</v>
      </c>
      <c r="I2560" s="5" t="s">
        <v>19</v>
      </c>
      <c r="J2560" s="5" t="s">
        <v>3</v>
      </c>
      <c r="K2560" s="5" t="s">
        <v>34</v>
      </c>
      <c r="L2560" s="5" t="s">
        <v>42</v>
      </c>
      <c r="M2560" s="6">
        <v>2</v>
      </c>
      <c r="N2560" s="7">
        <v>36.03</v>
      </c>
      <c r="O2560" s="8">
        <v>0.1</v>
      </c>
      <c r="P2560" s="7">
        <v>13.54</v>
      </c>
      <c r="Q2560" s="7">
        <f t="shared" si="156"/>
        <v>64.853999999999999</v>
      </c>
      <c r="R2560" s="7">
        <f t="shared" si="157"/>
        <v>27.08</v>
      </c>
      <c r="S2560" s="7">
        <f t="shared" si="158"/>
        <v>37.774000000000001</v>
      </c>
      <c r="T2560" s="9">
        <f t="shared" si="159"/>
        <v>0.58244672649335427</v>
      </c>
      <c r="U2560" s="10">
        <f>YEAR(SalesDataTable[[#This Row],[Order Date]])</f>
        <v>2026</v>
      </c>
      <c r="V2560" s="9" t="str">
        <f>"Q"&amp;ROUNDUP(MONTH(SalesDataTable[[#This Row],[Order Date]])/3,0)</f>
        <v>Q4</v>
      </c>
      <c r="W2560" s="6">
        <f>MONTH(SalesDataTable[[#This Row],[Order Date]])</f>
        <v>12</v>
      </c>
      <c r="X2560" s="9" t="str">
        <f>TEXT(SalesDataTable[[#This Row],[Order Date]],"mmm")</f>
        <v>Dec</v>
      </c>
    </row>
    <row r="2561" spans="1:24" ht="15.5">
      <c r="A2561" s="3">
        <v>522</v>
      </c>
      <c r="B2561" s="4">
        <v>46365</v>
      </c>
      <c r="C2561" s="12">
        <f>YEAR(SalesDataTable[[#This Row],[Order Date]])</f>
        <v>2026</v>
      </c>
      <c r="D2561" s="15" t="str">
        <f>"Q"&amp;ROUNDUP(MONTH(SalesDataTable[[#This Row],[Order Date]])/3,0)</f>
        <v>Q4</v>
      </c>
      <c r="E2561" s="12">
        <f>MONTH(SalesDataTable[[#This Row],[Order Date]])</f>
        <v>12</v>
      </c>
      <c r="F2561" s="12" t="str">
        <f>TEXT(SalesDataTable[[#This Row],[Order Date]], "mmm")</f>
        <v>Dec</v>
      </c>
      <c r="G2561" s="5" t="s">
        <v>0</v>
      </c>
      <c r="H2561" s="5" t="s">
        <v>50</v>
      </c>
      <c r="I2561" s="5" t="s">
        <v>19</v>
      </c>
      <c r="J2561" s="5" t="s">
        <v>3</v>
      </c>
      <c r="K2561" s="5" t="s">
        <v>14</v>
      </c>
      <c r="L2561" s="5" t="s">
        <v>44</v>
      </c>
      <c r="M2561" s="6">
        <v>2</v>
      </c>
      <c r="N2561" s="7">
        <v>133.4</v>
      </c>
      <c r="O2561" s="8">
        <v>0</v>
      </c>
      <c r="P2561" s="7">
        <v>67.69</v>
      </c>
      <c r="Q2561" s="7">
        <f t="shared" si="156"/>
        <v>266.8</v>
      </c>
      <c r="R2561" s="7">
        <f t="shared" si="157"/>
        <v>135.38</v>
      </c>
      <c r="S2561" s="7">
        <f t="shared" si="158"/>
        <v>131.42000000000002</v>
      </c>
      <c r="T2561" s="9">
        <f t="shared" si="159"/>
        <v>0.49257871064467768</v>
      </c>
      <c r="U2561" s="10">
        <f>YEAR(SalesDataTable[[#This Row],[Order Date]])</f>
        <v>2026</v>
      </c>
      <c r="V2561" s="9" t="str">
        <f>"Q"&amp;ROUNDUP(MONTH(SalesDataTable[[#This Row],[Order Date]])/3,0)</f>
        <v>Q4</v>
      </c>
      <c r="W2561" s="6">
        <f>MONTH(SalesDataTable[[#This Row],[Order Date]])</f>
        <v>12</v>
      </c>
      <c r="X2561" s="9" t="str">
        <f>TEXT(SalesDataTable[[#This Row],[Order Date]],"mmm")</f>
        <v>Dec</v>
      </c>
    </row>
    <row r="2562" spans="1:24" ht="15.5">
      <c r="A2562" s="3">
        <v>798</v>
      </c>
      <c r="B2562" s="4">
        <v>46365</v>
      </c>
      <c r="C2562" s="12">
        <f>YEAR(SalesDataTable[[#This Row],[Order Date]])</f>
        <v>2026</v>
      </c>
      <c r="D2562" s="15" t="str">
        <f>"Q"&amp;ROUNDUP(MONTH(SalesDataTable[[#This Row],[Order Date]])/3,0)</f>
        <v>Q4</v>
      </c>
      <c r="E2562" s="12">
        <f>MONTH(SalesDataTable[[#This Row],[Order Date]])</f>
        <v>12</v>
      </c>
      <c r="F2562" s="12" t="str">
        <f>TEXT(SalesDataTable[[#This Row],[Order Date]], "mmm")</f>
        <v>Dec</v>
      </c>
      <c r="G2562" s="5" t="s">
        <v>11</v>
      </c>
      <c r="H2562" s="5" t="s">
        <v>12</v>
      </c>
      <c r="I2562" s="5" t="s">
        <v>19</v>
      </c>
      <c r="J2562" s="5" t="s">
        <v>3</v>
      </c>
      <c r="K2562" s="5" t="s">
        <v>23</v>
      </c>
      <c r="L2562" s="5" t="s">
        <v>29</v>
      </c>
      <c r="M2562" s="6">
        <v>3</v>
      </c>
      <c r="N2562" s="7">
        <v>199.31</v>
      </c>
      <c r="O2562" s="8">
        <v>0.05</v>
      </c>
      <c r="P2562" s="7">
        <v>101.19</v>
      </c>
      <c r="Q2562" s="7">
        <f t="shared" ref="Q2562:Q2625" si="160">M2562*N2562*(1-O2562)</f>
        <v>568.0335</v>
      </c>
      <c r="R2562" s="7">
        <f t="shared" ref="R2562:R2625" si="161">M2562*P2562</f>
        <v>303.57</v>
      </c>
      <c r="S2562" s="7">
        <f t="shared" ref="S2562:S2625" si="162">Q2562-R2562</f>
        <v>264.46350000000001</v>
      </c>
      <c r="T2562" s="9">
        <f t="shared" ref="T2562:T2625" si="163">IFERROR(S2562/Q2562,0)</f>
        <v>0.46557729429690325</v>
      </c>
      <c r="U2562" s="10">
        <f>YEAR(SalesDataTable[[#This Row],[Order Date]])</f>
        <v>2026</v>
      </c>
      <c r="V2562" s="9" t="str">
        <f>"Q"&amp;ROUNDUP(MONTH(SalesDataTable[[#This Row],[Order Date]])/3,0)</f>
        <v>Q4</v>
      </c>
      <c r="W2562" s="6">
        <f>MONTH(SalesDataTable[[#This Row],[Order Date]])</f>
        <v>12</v>
      </c>
      <c r="X2562" s="9" t="str">
        <f>TEXT(SalesDataTable[[#This Row],[Order Date]],"mmm")</f>
        <v>Dec</v>
      </c>
    </row>
    <row r="2563" spans="1:24" ht="15.5">
      <c r="A2563" s="3">
        <v>1746</v>
      </c>
      <c r="B2563" s="4">
        <v>46365</v>
      </c>
      <c r="C2563" s="12">
        <f>YEAR(SalesDataTable[[#This Row],[Order Date]])</f>
        <v>2026</v>
      </c>
      <c r="D2563" s="15" t="str">
        <f>"Q"&amp;ROUNDUP(MONTH(SalesDataTable[[#This Row],[Order Date]])/3,0)</f>
        <v>Q4</v>
      </c>
      <c r="E2563" s="12">
        <f>MONTH(SalesDataTable[[#This Row],[Order Date]])</f>
        <v>12</v>
      </c>
      <c r="F2563" s="12" t="str">
        <f>TEXT(SalesDataTable[[#This Row],[Order Date]], "mmm")</f>
        <v>Dec</v>
      </c>
      <c r="G2563" s="5" t="s">
        <v>6</v>
      </c>
      <c r="H2563" s="5" t="s">
        <v>41</v>
      </c>
      <c r="I2563" s="5" t="s">
        <v>2</v>
      </c>
      <c r="J2563" s="5" t="s">
        <v>16</v>
      </c>
      <c r="K2563" s="5" t="s">
        <v>14</v>
      </c>
      <c r="L2563" s="5" t="s">
        <v>32</v>
      </c>
      <c r="M2563" s="6">
        <v>1</v>
      </c>
      <c r="N2563" s="7">
        <v>47.44</v>
      </c>
      <c r="O2563" s="8">
        <v>0.15</v>
      </c>
      <c r="P2563" s="7">
        <v>17.899999999999999</v>
      </c>
      <c r="Q2563" s="7">
        <f t="shared" si="160"/>
        <v>40.323999999999998</v>
      </c>
      <c r="R2563" s="7">
        <f t="shared" si="161"/>
        <v>17.899999999999999</v>
      </c>
      <c r="S2563" s="7">
        <f t="shared" si="162"/>
        <v>22.423999999999999</v>
      </c>
      <c r="T2563" s="9">
        <f t="shared" si="163"/>
        <v>0.55609562543398472</v>
      </c>
      <c r="U2563" s="10">
        <f>YEAR(SalesDataTable[[#This Row],[Order Date]])</f>
        <v>2026</v>
      </c>
      <c r="V2563" s="9" t="str">
        <f>"Q"&amp;ROUNDUP(MONTH(SalesDataTable[[#This Row],[Order Date]])/3,0)</f>
        <v>Q4</v>
      </c>
      <c r="W2563" s="6">
        <f>MONTH(SalesDataTable[[#This Row],[Order Date]])</f>
        <v>12</v>
      </c>
      <c r="X2563" s="9" t="str">
        <f>TEXT(SalesDataTable[[#This Row],[Order Date]],"mmm")</f>
        <v>Dec</v>
      </c>
    </row>
    <row r="2564" spans="1:24" ht="15.5">
      <c r="A2564" s="3">
        <v>3412</v>
      </c>
      <c r="B2564" s="4">
        <v>46365</v>
      </c>
      <c r="C2564" s="12">
        <f>YEAR(SalesDataTable[[#This Row],[Order Date]])</f>
        <v>2026</v>
      </c>
      <c r="D2564" s="15" t="str">
        <f>"Q"&amp;ROUNDUP(MONTH(SalesDataTable[[#This Row],[Order Date]])/3,0)</f>
        <v>Q4</v>
      </c>
      <c r="E2564" s="12">
        <f>MONTH(SalesDataTable[[#This Row],[Order Date]])</f>
        <v>12</v>
      </c>
      <c r="F2564" s="12" t="str">
        <f>TEXT(SalesDataTable[[#This Row],[Order Date]], "mmm")</f>
        <v>Dec</v>
      </c>
      <c r="G2564" s="5" t="s">
        <v>0</v>
      </c>
      <c r="H2564" s="5" t="s">
        <v>1</v>
      </c>
      <c r="I2564" s="5" t="s">
        <v>8</v>
      </c>
      <c r="J2564" s="5" t="s">
        <v>16</v>
      </c>
      <c r="K2564" s="5" t="s">
        <v>9</v>
      </c>
      <c r="L2564" s="5" t="s">
        <v>17</v>
      </c>
      <c r="M2564" s="6">
        <v>10</v>
      </c>
      <c r="N2564" s="7">
        <v>145.30000000000001</v>
      </c>
      <c r="O2564" s="8">
        <v>0.1</v>
      </c>
      <c r="P2564" s="7">
        <v>79.7</v>
      </c>
      <c r="Q2564" s="7">
        <f t="shared" si="160"/>
        <v>1307.7</v>
      </c>
      <c r="R2564" s="7">
        <f t="shared" si="161"/>
        <v>797</v>
      </c>
      <c r="S2564" s="7">
        <f t="shared" si="162"/>
        <v>510.70000000000005</v>
      </c>
      <c r="T2564" s="9">
        <f t="shared" si="163"/>
        <v>0.39053299686472437</v>
      </c>
      <c r="U2564" s="10">
        <f>YEAR(SalesDataTable[[#This Row],[Order Date]])</f>
        <v>2026</v>
      </c>
      <c r="V2564" s="9" t="str">
        <f>"Q"&amp;ROUNDUP(MONTH(SalesDataTable[[#This Row],[Order Date]])/3,0)</f>
        <v>Q4</v>
      </c>
      <c r="W2564" s="6">
        <f>MONTH(SalesDataTable[[#This Row],[Order Date]])</f>
        <v>12</v>
      </c>
      <c r="X2564" s="9" t="str">
        <f>TEXT(SalesDataTable[[#This Row],[Order Date]],"mmm")</f>
        <v>Dec</v>
      </c>
    </row>
    <row r="2565" spans="1:24" ht="15.5">
      <c r="A2565" s="3">
        <v>175</v>
      </c>
      <c r="B2565" s="4">
        <v>46366</v>
      </c>
      <c r="C2565" s="12">
        <f>YEAR(SalesDataTable[[#This Row],[Order Date]])</f>
        <v>2026</v>
      </c>
      <c r="D2565" s="15" t="str">
        <f>"Q"&amp;ROUNDUP(MONTH(SalesDataTable[[#This Row],[Order Date]])/3,0)</f>
        <v>Q4</v>
      </c>
      <c r="E2565" s="12">
        <f>MONTH(SalesDataTable[[#This Row],[Order Date]])</f>
        <v>12</v>
      </c>
      <c r="F2565" s="12" t="str">
        <f>TEXT(SalesDataTable[[#This Row],[Order Date]], "mmm")</f>
        <v>Dec</v>
      </c>
      <c r="G2565" s="5" t="s">
        <v>0</v>
      </c>
      <c r="H2565" s="5" t="s">
        <v>1</v>
      </c>
      <c r="I2565" s="5" t="s">
        <v>28</v>
      </c>
      <c r="J2565" s="5" t="s">
        <v>13</v>
      </c>
      <c r="K2565" s="5" t="s">
        <v>4</v>
      </c>
      <c r="L2565" s="5" t="s">
        <v>5</v>
      </c>
      <c r="M2565" s="6">
        <v>1</v>
      </c>
      <c r="N2565" s="7">
        <v>81.010000000000005</v>
      </c>
      <c r="O2565" s="8">
        <v>0.2</v>
      </c>
      <c r="P2565" s="7">
        <v>41.51</v>
      </c>
      <c r="Q2565" s="7">
        <f t="shared" si="160"/>
        <v>64.808000000000007</v>
      </c>
      <c r="R2565" s="7">
        <f t="shared" si="161"/>
        <v>41.51</v>
      </c>
      <c r="S2565" s="7">
        <f t="shared" si="162"/>
        <v>23.298000000000009</v>
      </c>
      <c r="T2565" s="9">
        <f t="shared" si="163"/>
        <v>0.35949265522774976</v>
      </c>
      <c r="U2565" s="10">
        <f>YEAR(SalesDataTable[[#This Row],[Order Date]])</f>
        <v>2026</v>
      </c>
      <c r="V2565" s="9" t="str">
        <f>"Q"&amp;ROUNDUP(MONTH(SalesDataTable[[#This Row],[Order Date]])/3,0)</f>
        <v>Q4</v>
      </c>
      <c r="W2565" s="6">
        <f>MONTH(SalesDataTable[[#This Row],[Order Date]])</f>
        <v>12</v>
      </c>
      <c r="X2565" s="9" t="str">
        <f>TEXT(SalesDataTable[[#This Row],[Order Date]],"mmm")</f>
        <v>Dec</v>
      </c>
    </row>
    <row r="2566" spans="1:24" ht="15.5">
      <c r="A2566" s="3">
        <v>1014</v>
      </c>
      <c r="B2566" s="4">
        <v>46366</v>
      </c>
      <c r="C2566" s="12">
        <f>YEAR(SalesDataTable[[#This Row],[Order Date]])</f>
        <v>2026</v>
      </c>
      <c r="D2566" s="15" t="str">
        <f>"Q"&amp;ROUNDUP(MONTH(SalesDataTable[[#This Row],[Order Date]])/3,0)</f>
        <v>Q4</v>
      </c>
      <c r="E2566" s="12">
        <f>MONTH(SalesDataTable[[#This Row],[Order Date]])</f>
        <v>12</v>
      </c>
      <c r="F2566" s="12" t="str">
        <f>TEXT(SalesDataTable[[#This Row],[Order Date]], "mmm")</f>
        <v>Dec</v>
      </c>
      <c r="G2566" s="5" t="s">
        <v>20</v>
      </c>
      <c r="H2566" s="5" t="s">
        <v>31</v>
      </c>
      <c r="I2566" s="5" t="s">
        <v>28</v>
      </c>
      <c r="J2566" s="5" t="s">
        <v>13</v>
      </c>
      <c r="K2566" s="5" t="s">
        <v>14</v>
      </c>
      <c r="L2566" s="5" t="s">
        <v>15</v>
      </c>
      <c r="M2566" s="6">
        <v>2</v>
      </c>
      <c r="N2566" s="7">
        <v>35.619999999999997</v>
      </c>
      <c r="O2566" s="8">
        <v>0</v>
      </c>
      <c r="P2566" s="7">
        <v>13.62</v>
      </c>
      <c r="Q2566" s="7">
        <f t="shared" si="160"/>
        <v>71.239999999999995</v>
      </c>
      <c r="R2566" s="7">
        <f t="shared" si="161"/>
        <v>27.24</v>
      </c>
      <c r="S2566" s="7">
        <f t="shared" si="162"/>
        <v>44</v>
      </c>
      <c r="T2566" s="9">
        <f t="shared" si="163"/>
        <v>0.61763054463784395</v>
      </c>
      <c r="U2566" s="10">
        <f>YEAR(SalesDataTable[[#This Row],[Order Date]])</f>
        <v>2026</v>
      </c>
      <c r="V2566" s="9" t="str">
        <f>"Q"&amp;ROUNDUP(MONTH(SalesDataTable[[#This Row],[Order Date]])/3,0)</f>
        <v>Q4</v>
      </c>
      <c r="W2566" s="6">
        <f>MONTH(SalesDataTable[[#This Row],[Order Date]])</f>
        <v>12</v>
      </c>
      <c r="X2566" s="9" t="str">
        <f>TEXT(SalesDataTable[[#This Row],[Order Date]],"mmm")</f>
        <v>Dec</v>
      </c>
    </row>
    <row r="2567" spans="1:24" ht="15.5">
      <c r="A2567" s="3">
        <v>1763</v>
      </c>
      <c r="B2567" s="4">
        <v>46366</v>
      </c>
      <c r="C2567" s="12">
        <f>YEAR(SalesDataTable[[#This Row],[Order Date]])</f>
        <v>2026</v>
      </c>
      <c r="D2567" s="15" t="str">
        <f>"Q"&amp;ROUNDUP(MONTH(SalesDataTable[[#This Row],[Order Date]])/3,0)</f>
        <v>Q4</v>
      </c>
      <c r="E2567" s="12">
        <f>MONTH(SalesDataTable[[#This Row],[Order Date]])</f>
        <v>12</v>
      </c>
      <c r="F2567" s="12" t="str">
        <f>TEXT(SalesDataTable[[#This Row],[Order Date]], "mmm")</f>
        <v>Dec</v>
      </c>
      <c r="G2567" s="5" t="s">
        <v>0</v>
      </c>
      <c r="H2567" s="5" t="s">
        <v>1</v>
      </c>
      <c r="I2567" s="5" t="s">
        <v>2</v>
      </c>
      <c r="J2567" s="5" t="s">
        <v>13</v>
      </c>
      <c r="K2567" s="5" t="s">
        <v>4</v>
      </c>
      <c r="L2567" s="5" t="s">
        <v>22</v>
      </c>
      <c r="M2567" s="6">
        <v>2</v>
      </c>
      <c r="N2567" s="7">
        <v>49.88</v>
      </c>
      <c r="O2567" s="8">
        <v>0.05</v>
      </c>
      <c r="P2567" s="7">
        <v>22.31</v>
      </c>
      <c r="Q2567" s="7">
        <f t="shared" si="160"/>
        <v>94.772000000000006</v>
      </c>
      <c r="R2567" s="7">
        <f t="shared" si="161"/>
        <v>44.62</v>
      </c>
      <c r="S2567" s="7">
        <f t="shared" si="162"/>
        <v>50.152000000000008</v>
      </c>
      <c r="T2567" s="9">
        <f t="shared" si="163"/>
        <v>0.52918583547883347</v>
      </c>
      <c r="U2567" s="10">
        <f>YEAR(SalesDataTable[[#This Row],[Order Date]])</f>
        <v>2026</v>
      </c>
      <c r="V2567" s="9" t="str">
        <f>"Q"&amp;ROUNDUP(MONTH(SalesDataTable[[#This Row],[Order Date]])/3,0)</f>
        <v>Q4</v>
      </c>
      <c r="W2567" s="6">
        <f>MONTH(SalesDataTable[[#This Row],[Order Date]])</f>
        <v>12</v>
      </c>
      <c r="X2567" s="9" t="str">
        <f>TEXT(SalesDataTable[[#This Row],[Order Date]],"mmm")</f>
        <v>Dec</v>
      </c>
    </row>
    <row r="2568" spans="1:24" ht="15.5">
      <c r="A2568" s="3">
        <v>1863</v>
      </c>
      <c r="B2568" s="4">
        <v>46366</v>
      </c>
      <c r="C2568" s="12">
        <f>YEAR(SalesDataTable[[#This Row],[Order Date]])</f>
        <v>2026</v>
      </c>
      <c r="D2568" s="15" t="str">
        <f>"Q"&amp;ROUNDUP(MONTH(SalesDataTable[[#This Row],[Order Date]])/3,0)</f>
        <v>Q4</v>
      </c>
      <c r="E2568" s="12">
        <f>MONTH(SalesDataTable[[#This Row],[Order Date]])</f>
        <v>12</v>
      </c>
      <c r="F2568" s="12" t="str">
        <f>TEXT(SalesDataTable[[#This Row],[Order Date]], "mmm")</f>
        <v>Dec</v>
      </c>
      <c r="G2568" s="5" t="s">
        <v>20</v>
      </c>
      <c r="H2568" s="5" t="s">
        <v>31</v>
      </c>
      <c r="I2568" s="5" t="s">
        <v>28</v>
      </c>
      <c r="J2568" s="5" t="s">
        <v>3</v>
      </c>
      <c r="K2568" s="5" t="s">
        <v>4</v>
      </c>
      <c r="L2568" s="5" t="s">
        <v>30</v>
      </c>
      <c r="M2568" s="6">
        <v>1</v>
      </c>
      <c r="N2568" s="7">
        <v>101.18</v>
      </c>
      <c r="O2568" s="8">
        <v>0.05</v>
      </c>
      <c r="P2568" s="7">
        <v>49.12</v>
      </c>
      <c r="Q2568" s="7">
        <f t="shared" si="160"/>
        <v>96.120999999999995</v>
      </c>
      <c r="R2568" s="7">
        <f t="shared" si="161"/>
        <v>49.12</v>
      </c>
      <c r="S2568" s="7">
        <f t="shared" si="162"/>
        <v>47.000999999999998</v>
      </c>
      <c r="T2568" s="9">
        <f t="shared" si="163"/>
        <v>0.48897743469169069</v>
      </c>
      <c r="U2568" s="10">
        <f>YEAR(SalesDataTable[[#This Row],[Order Date]])</f>
        <v>2026</v>
      </c>
      <c r="V2568" s="9" t="str">
        <f>"Q"&amp;ROUNDUP(MONTH(SalesDataTable[[#This Row],[Order Date]])/3,0)</f>
        <v>Q4</v>
      </c>
      <c r="W2568" s="6">
        <f>MONTH(SalesDataTable[[#This Row],[Order Date]])</f>
        <v>12</v>
      </c>
      <c r="X2568" s="9" t="str">
        <f>TEXT(SalesDataTable[[#This Row],[Order Date]],"mmm")</f>
        <v>Dec</v>
      </c>
    </row>
    <row r="2569" spans="1:24" ht="15.5">
      <c r="A2569" s="3">
        <v>3466</v>
      </c>
      <c r="B2569" s="4">
        <v>46366</v>
      </c>
      <c r="C2569" s="12">
        <f>YEAR(SalesDataTable[[#This Row],[Order Date]])</f>
        <v>2026</v>
      </c>
      <c r="D2569" s="15" t="str">
        <f>"Q"&amp;ROUNDUP(MONTH(SalesDataTable[[#This Row],[Order Date]])/3,0)</f>
        <v>Q4</v>
      </c>
      <c r="E2569" s="12">
        <f>MONTH(SalesDataTable[[#This Row],[Order Date]])</f>
        <v>12</v>
      </c>
      <c r="F2569" s="12" t="str">
        <f>TEXT(SalesDataTable[[#This Row],[Order Date]], "mmm")</f>
        <v>Dec</v>
      </c>
      <c r="G2569" s="5" t="s">
        <v>6</v>
      </c>
      <c r="H2569" s="5" t="s">
        <v>43</v>
      </c>
      <c r="I2569" s="5" t="s">
        <v>19</v>
      </c>
      <c r="J2569" s="5" t="s">
        <v>16</v>
      </c>
      <c r="K2569" s="5" t="s">
        <v>34</v>
      </c>
      <c r="L2569" s="5" t="s">
        <v>42</v>
      </c>
      <c r="M2569" s="6">
        <v>2</v>
      </c>
      <c r="N2569" s="7">
        <v>36.64</v>
      </c>
      <c r="O2569" s="8">
        <v>0</v>
      </c>
      <c r="P2569" s="7">
        <v>13.7</v>
      </c>
      <c r="Q2569" s="7">
        <f t="shared" si="160"/>
        <v>73.28</v>
      </c>
      <c r="R2569" s="7">
        <f t="shared" si="161"/>
        <v>27.4</v>
      </c>
      <c r="S2569" s="7">
        <f t="shared" si="162"/>
        <v>45.88</v>
      </c>
      <c r="T2569" s="9">
        <f t="shared" si="163"/>
        <v>0.62609170305676853</v>
      </c>
      <c r="U2569" s="10">
        <f>YEAR(SalesDataTable[[#This Row],[Order Date]])</f>
        <v>2026</v>
      </c>
      <c r="V2569" s="9" t="str">
        <f>"Q"&amp;ROUNDUP(MONTH(SalesDataTable[[#This Row],[Order Date]])/3,0)</f>
        <v>Q4</v>
      </c>
      <c r="W2569" s="6">
        <f>MONTH(SalesDataTable[[#This Row],[Order Date]])</f>
        <v>12</v>
      </c>
      <c r="X2569" s="9" t="str">
        <f>TEXT(SalesDataTable[[#This Row],[Order Date]],"mmm")</f>
        <v>Dec</v>
      </c>
    </row>
    <row r="2570" spans="1:24" ht="15.5">
      <c r="A2570" s="3">
        <v>3630</v>
      </c>
      <c r="B2570" s="4">
        <v>46366</v>
      </c>
      <c r="C2570" s="12">
        <f>YEAR(SalesDataTable[[#This Row],[Order Date]])</f>
        <v>2026</v>
      </c>
      <c r="D2570" s="15" t="str">
        <f>"Q"&amp;ROUNDUP(MONTH(SalesDataTable[[#This Row],[Order Date]])/3,0)</f>
        <v>Q4</v>
      </c>
      <c r="E2570" s="12">
        <f>MONTH(SalesDataTable[[#This Row],[Order Date]])</f>
        <v>12</v>
      </c>
      <c r="F2570" s="12" t="str">
        <f>TEXT(SalesDataTable[[#This Row],[Order Date]], "mmm")</f>
        <v>Dec</v>
      </c>
      <c r="G2570" s="5" t="s">
        <v>6</v>
      </c>
      <c r="H2570" s="5" t="s">
        <v>43</v>
      </c>
      <c r="I2570" s="5" t="s">
        <v>19</v>
      </c>
      <c r="J2570" s="5" t="s">
        <v>3</v>
      </c>
      <c r="K2570" s="5" t="s">
        <v>4</v>
      </c>
      <c r="L2570" s="5" t="s">
        <v>26</v>
      </c>
      <c r="M2570" s="6">
        <v>3</v>
      </c>
      <c r="N2570" s="7">
        <v>39.979999999999997</v>
      </c>
      <c r="O2570" s="8">
        <v>0.1</v>
      </c>
      <c r="P2570" s="7">
        <v>16.989999999999998</v>
      </c>
      <c r="Q2570" s="7">
        <f t="shared" si="160"/>
        <v>107.946</v>
      </c>
      <c r="R2570" s="7">
        <f t="shared" si="161"/>
        <v>50.97</v>
      </c>
      <c r="S2570" s="7">
        <f t="shared" si="162"/>
        <v>56.975999999999999</v>
      </c>
      <c r="T2570" s="9">
        <f t="shared" si="163"/>
        <v>0.52781946528819967</v>
      </c>
      <c r="U2570" s="10">
        <f>YEAR(SalesDataTable[[#This Row],[Order Date]])</f>
        <v>2026</v>
      </c>
      <c r="V2570" s="9" t="str">
        <f>"Q"&amp;ROUNDUP(MONTH(SalesDataTable[[#This Row],[Order Date]])/3,0)</f>
        <v>Q4</v>
      </c>
      <c r="W2570" s="6">
        <f>MONTH(SalesDataTable[[#This Row],[Order Date]])</f>
        <v>12</v>
      </c>
      <c r="X2570" s="9" t="str">
        <f>TEXT(SalesDataTable[[#This Row],[Order Date]],"mmm")</f>
        <v>Dec</v>
      </c>
    </row>
    <row r="2571" spans="1:24" ht="15.5">
      <c r="A2571" s="3">
        <v>3633</v>
      </c>
      <c r="B2571" s="4">
        <v>46366</v>
      </c>
      <c r="C2571" s="12">
        <f>YEAR(SalesDataTable[[#This Row],[Order Date]])</f>
        <v>2026</v>
      </c>
      <c r="D2571" s="15" t="str">
        <f>"Q"&amp;ROUNDUP(MONTH(SalesDataTable[[#This Row],[Order Date]])/3,0)</f>
        <v>Q4</v>
      </c>
      <c r="E2571" s="12">
        <f>MONTH(SalesDataTable[[#This Row],[Order Date]])</f>
        <v>12</v>
      </c>
      <c r="F2571" s="12" t="str">
        <f>TEXT(SalesDataTable[[#This Row],[Order Date]], "mmm")</f>
        <v>Dec</v>
      </c>
      <c r="G2571" s="5" t="s">
        <v>20</v>
      </c>
      <c r="H2571" s="5" t="s">
        <v>21</v>
      </c>
      <c r="I2571" s="5" t="s">
        <v>28</v>
      </c>
      <c r="J2571" s="5" t="s">
        <v>16</v>
      </c>
      <c r="K2571" s="5" t="s">
        <v>9</v>
      </c>
      <c r="L2571" s="5" t="s">
        <v>17</v>
      </c>
      <c r="M2571" s="6">
        <v>3</v>
      </c>
      <c r="N2571" s="7">
        <v>144.16</v>
      </c>
      <c r="O2571" s="8">
        <v>0</v>
      </c>
      <c r="P2571" s="7">
        <v>77.36</v>
      </c>
      <c r="Q2571" s="7">
        <f t="shared" si="160"/>
        <v>432.48</v>
      </c>
      <c r="R2571" s="7">
        <f t="shared" si="161"/>
        <v>232.07999999999998</v>
      </c>
      <c r="S2571" s="7">
        <f t="shared" si="162"/>
        <v>200.40000000000003</v>
      </c>
      <c r="T2571" s="9">
        <f t="shared" si="163"/>
        <v>0.46337402885682583</v>
      </c>
      <c r="U2571" s="10">
        <f>YEAR(SalesDataTable[[#This Row],[Order Date]])</f>
        <v>2026</v>
      </c>
      <c r="V2571" s="9" t="str">
        <f>"Q"&amp;ROUNDUP(MONTH(SalesDataTable[[#This Row],[Order Date]])/3,0)</f>
        <v>Q4</v>
      </c>
      <c r="W2571" s="6">
        <f>MONTH(SalesDataTable[[#This Row],[Order Date]])</f>
        <v>12</v>
      </c>
      <c r="X2571" s="9" t="str">
        <f>TEXT(SalesDataTable[[#This Row],[Order Date]],"mmm")</f>
        <v>Dec</v>
      </c>
    </row>
    <row r="2572" spans="1:24" ht="15.5">
      <c r="A2572" s="3">
        <v>4</v>
      </c>
      <c r="B2572" s="4">
        <v>46367</v>
      </c>
      <c r="C2572" s="12">
        <f>YEAR(SalesDataTable[[#This Row],[Order Date]])</f>
        <v>2026</v>
      </c>
      <c r="D2572" s="15" t="str">
        <f>"Q"&amp;ROUNDUP(MONTH(SalesDataTable[[#This Row],[Order Date]])/3,0)</f>
        <v>Q4</v>
      </c>
      <c r="E2572" s="12">
        <f>MONTH(SalesDataTable[[#This Row],[Order Date]])</f>
        <v>12</v>
      </c>
      <c r="F2572" s="12" t="str">
        <f>TEXT(SalesDataTable[[#This Row],[Order Date]], "mmm")</f>
        <v>Dec</v>
      </c>
      <c r="G2572" s="5" t="s">
        <v>20</v>
      </c>
      <c r="H2572" s="5" t="s">
        <v>21</v>
      </c>
      <c r="I2572" s="5" t="s">
        <v>2</v>
      </c>
      <c r="J2572" s="5" t="s">
        <v>13</v>
      </c>
      <c r="K2572" s="5" t="s">
        <v>4</v>
      </c>
      <c r="L2572" s="5" t="s">
        <v>30</v>
      </c>
      <c r="M2572" s="6">
        <v>1</v>
      </c>
      <c r="N2572" s="7">
        <v>102.98</v>
      </c>
      <c r="O2572" s="8">
        <v>0.1</v>
      </c>
      <c r="P2572" s="7">
        <v>51.45</v>
      </c>
      <c r="Q2572" s="7">
        <f t="shared" si="160"/>
        <v>92.682000000000002</v>
      </c>
      <c r="R2572" s="7">
        <f t="shared" si="161"/>
        <v>51.45</v>
      </c>
      <c r="S2572" s="7">
        <f t="shared" si="162"/>
        <v>41.231999999999999</v>
      </c>
      <c r="T2572" s="9">
        <f t="shared" si="163"/>
        <v>0.4448760277076455</v>
      </c>
      <c r="U2572" s="10">
        <f>YEAR(SalesDataTable[[#This Row],[Order Date]])</f>
        <v>2026</v>
      </c>
      <c r="V2572" s="9" t="str">
        <f>"Q"&amp;ROUNDUP(MONTH(SalesDataTable[[#This Row],[Order Date]])/3,0)</f>
        <v>Q4</v>
      </c>
      <c r="W2572" s="6">
        <f>MONTH(SalesDataTable[[#This Row],[Order Date]])</f>
        <v>12</v>
      </c>
      <c r="X2572" s="9" t="str">
        <f>TEXT(SalesDataTable[[#This Row],[Order Date]],"mmm")</f>
        <v>Dec</v>
      </c>
    </row>
    <row r="2573" spans="1:24" ht="15.5">
      <c r="A2573" s="3">
        <v>70</v>
      </c>
      <c r="B2573" s="4">
        <v>46367</v>
      </c>
      <c r="C2573" s="12">
        <f>YEAR(SalesDataTable[[#This Row],[Order Date]])</f>
        <v>2026</v>
      </c>
      <c r="D2573" s="15" t="str">
        <f>"Q"&amp;ROUNDUP(MONTH(SalesDataTable[[#This Row],[Order Date]])/3,0)</f>
        <v>Q4</v>
      </c>
      <c r="E2573" s="12">
        <f>MONTH(SalesDataTable[[#This Row],[Order Date]])</f>
        <v>12</v>
      </c>
      <c r="F2573" s="12" t="str">
        <f>TEXT(SalesDataTable[[#This Row],[Order Date]], "mmm")</f>
        <v>Dec</v>
      </c>
      <c r="G2573" s="5" t="s">
        <v>20</v>
      </c>
      <c r="H2573" s="5" t="s">
        <v>47</v>
      </c>
      <c r="I2573" s="5" t="s">
        <v>2</v>
      </c>
      <c r="J2573" s="5" t="s">
        <v>13</v>
      </c>
      <c r="K2573" s="5" t="s">
        <v>34</v>
      </c>
      <c r="L2573" s="5" t="s">
        <v>38</v>
      </c>
      <c r="M2573" s="6">
        <v>2</v>
      </c>
      <c r="N2573" s="7">
        <v>122.49</v>
      </c>
      <c r="O2573" s="8">
        <v>0.15</v>
      </c>
      <c r="P2573" s="7">
        <v>70.930000000000007</v>
      </c>
      <c r="Q2573" s="7">
        <f t="shared" si="160"/>
        <v>208.23299999999998</v>
      </c>
      <c r="R2573" s="7">
        <f t="shared" si="161"/>
        <v>141.86000000000001</v>
      </c>
      <c r="S2573" s="7">
        <f t="shared" si="162"/>
        <v>66.372999999999962</v>
      </c>
      <c r="T2573" s="9">
        <f t="shared" si="163"/>
        <v>0.31874390706564265</v>
      </c>
      <c r="U2573" s="10">
        <f>YEAR(SalesDataTable[[#This Row],[Order Date]])</f>
        <v>2026</v>
      </c>
      <c r="V2573" s="9" t="str">
        <f>"Q"&amp;ROUNDUP(MONTH(SalesDataTable[[#This Row],[Order Date]])/3,0)</f>
        <v>Q4</v>
      </c>
      <c r="W2573" s="6">
        <f>MONTH(SalesDataTable[[#This Row],[Order Date]])</f>
        <v>12</v>
      </c>
      <c r="X2573" s="9" t="str">
        <f>TEXT(SalesDataTable[[#This Row],[Order Date]],"mmm")</f>
        <v>Dec</v>
      </c>
    </row>
    <row r="2574" spans="1:24" ht="15.5">
      <c r="A2574" s="3">
        <v>948</v>
      </c>
      <c r="B2574" s="4">
        <v>46367</v>
      </c>
      <c r="C2574" s="12">
        <f>YEAR(SalesDataTable[[#This Row],[Order Date]])</f>
        <v>2026</v>
      </c>
      <c r="D2574" s="15" t="str">
        <f>"Q"&amp;ROUNDUP(MONTH(SalesDataTable[[#This Row],[Order Date]])/3,0)</f>
        <v>Q4</v>
      </c>
      <c r="E2574" s="12">
        <f>MONTH(SalesDataTable[[#This Row],[Order Date]])</f>
        <v>12</v>
      </c>
      <c r="F2574" s="12" t="str">
        <f>TEXT(SalesDataTable[[#This Row],[Order Date]], "mmm")</f>
        <v>Dec</v>
      </c>
      <c r="G2574" s="5" t="s">
        <v>6</v>
      </c>
      <c r="H2574" s="5" t="s">
        <v>41</v>
      </c>
      <c r="I2574" s="5" t="s">
        <v>28</v>
      </c>
      <c r="J2574" s="5" t="s">
        <v>13</v>
      </c>
      <c r="K2574" s="5" t="s">
        <v>9</v>
      </c>
      <c r="L2574" s="5" t="s">
        <v>17</v>
      </c>
      <c r="M2574" s="6">
        <v>1</v>
      </c>
      <c r="N2574" s="7">
        <v>141.74</v>
      </c>
      <c r="O2574" s="8">
        <v>0.15</v>
      </c>
      <c r="P2574" s="7">
        <v>78.97</v>
      </c>
      <c r="Q2574" s="7">
        <f t="shared" si="160"/>
        <v>120.479</v>
      </c>
      <c r="R2574" s="7">
        <f t="shared" si="161"/>
        <v>78.97</v>
      </c>
      <c r="S2574" s="7">
        <f t="shared" si="162"/>
        <v>41.509</v>
      </c>
      <c r="T2574" s="9">
        <f t="shared" si="163"/>
        <v>0.34453307215365336</v>
      </c>
      <c r="U2574" s="10">
        <f>YEAR(SalesDataTable[[#This Row],[Order Date]])</f>
        <v>2026</v>
      </c>
      <c r="V2574" s="9" t="str">
        <f>"Q"&amp;ROUNDUP(MONTH(SalesDataTable[[#This Row],[Order Date]])/3,0)</f>
        <v>Q4</v>
      </c>
      <c r="W2574" s="6">
        <f>MONTH(SalesDataTable[[#This Row],[Order Date]])</f>
        <v>12</v>
      </c>
      <c r="X2574" s="9" t="str">
        <f>TEXT(SalesDataTable[[#This Row],[Order Date]],"mmm")</f>
        <v>Dec</v>
      </c>
    </row>
    <row r="2575" spans="1:24" ht="15.5">
      <c r="A2575" s="3">
        <v>1957</v>
      </c>
      <c r="B2575" s="4">
        <v>46367</v>
      </c>
      <c r="C2575" s="12">
        <f>YEAR(SalesDataTable[[#This Row],[Order Date]])</f>
        <v>2026</v>
      </c>
      <c r="D2575" s="15" t="str">
        <f>"Q"&amp;ROUNDUP(MONTH(SalesDataTable[[#This Row],[Order Date]])/3,0)</f>
        <v>Q4</v>
      </c>
      <c r="E2575" s="12">
        <f>MONTH(SalesDataTable[[#This Row],[Order Date]])</f>
        <v>12</v>
      </c>
      <c r="F2575" s="12" t="str">
        <f>TEXT(SalesDataTable[[#This Row],[Order Date]], "mmm")</f>
        <v>Dec</v>
      </c>
      <c r="G2575" s="5" t="s">
        <v>20</v>
      </c>
      <c r="H2575" s="5" t="s">
        <v>31</v>
      </c>
      <c r="I2575" s="5" t="s">
        <v>2</v>
      </c>
      <c r="J2575" s="5" t="s">
        <v>3</v>
      </c>
      <c r="K2575" s="5" t="s">
        <v>4</v>
      </c>
      <c r="L2575" s="5" t="s">
        <v>26</v>
      </c>
      <c r="M2575" s="6">
        <v>6</v>
      </c>
      <c r="N2575" s="7">
        <v>39.44</v>
      </c>
      <c r="O2575" s="8">
        <v>0.1</v>
      </c>
      <c r="P2575" s="7">
        <v>16.89</v>
      </c>
      <c r="Q2575" s="7">
        <f t="shared" si="160"/>
        <v>212.976</v>
      </c>
      <c r="R2575" s="7">
        <f t="shared" si="161"/>
        <v>101.34</v>
      </c>
      <c r="S2575" s="7">
        <f t="shared" si="162"/>
        <v>111.636</v>
      </c>
      <c r="T2575" s="9">
        <f t="shared" si="163"/>
        <v>0.52417173766058145</v>
      </c>
      <c r="U2575" s="10">
        <f>YEAR(SalesDataTable[[#This Row],[Order Date]])</f>
        <v>2026</v>
      </c>
      <c r="V2575" s="9" t="str">
        <f>"Q"&amp;ROUNDUP(MONTH(SalesDataTable[[#This Row],[Order Date]])/3,0)</f>
        <v>Q4</v>
      </c>
      <c r="W2575" s="6">
        <f>MONTH(SalesDataTable[[#This Row],[Order Date]])</f>
        <v>12</v>
      </c>
      <c r="X2575" s="9" t="str">
        <f>TEXT(SalesDataTable[[#This Row],[Order Date]],"mmm")</f>
        <v>Dec</v>
      </c>
    </row>
    <row r="2576" spans="1:24" ht="15.5">
      <c r="A2576" s="3">
        <v>3097</v>
      </c>
      <c r="B2576" s="4">
        <v>46367</v>
      </c>
      <c r="C2576" s="12">
        <f>YEAR(SalesDataTable[[#This Row],[Order Date]])</f>
        <v>2026</v>
      </c>
      <c r="D2576" s="15" t="str">
        <f>"Q"&amp;ROUNDUP(MONTH(SalesDataTable[[#This Row],[Order Date]])/3,0)</f>
        <v>Q4</v>
      </c>
      <c r="E2576" s="12">
        <f>MONTH(SalesDataTable[[#This Row],[Order Date]])</f>
        <v>12</v>
      </c>
      <c r="F2576" s="12" t="str">
        <f>TEXT(SalesDataTable[[#This Row],[Order Date]], "mmm")</f>
        <v>Dec</v>
      </c>
      <c r="G2576" s="5" t="s">
        <v>11</v>
      </c>
      <c r="H2576" s="5" t="s">
        <v>18</v>
      </c>
      <c r="I2576" s="5" t="s">
        <v>19</v>
      </c>
      <c r="J2576" s="5" t="s">
        <v>3</v>
      </c>
      <c r="K2576" s="5" t="s">
        <v>4</v>
      </c>
      <c r="L2576" s="5" t="s">
        <v>22</v>
      </c>
      <c r="M2576" s="6">
        <v>1</v>
      </c>
      <c r="N2576" s="7">
        <v>49.64</v>
      </c>
      <c r="O2576" s="8">
        <v>0.1</v>
      </c>
      <c r="P2576" s="7">
        <v>22</v>
      </c>
      <c r="Q2576" s="7">
        <f t="shared" si="160"/>
        <v>44.676000000000002</v>
      </c>
      <c r="R2576" s="7">
        <f t="shared" si="161"/>
        <v>22</v>
      </c>
      <c r="S2576" s="7">
        <f t="shared" si="162"/>
        <v>22.676000000000002</v>
      </c>
      <c r="T2576" s="9">
        <f t="shared" si="163"/>
        <v>0.50756558331094992</v>
      </c>
      <c r="U2576" s="10">
        <f>YEAR(SalesDataTable[[#This Row],[Order Date]])</f>
        <v>2026</v>
      </c>
      <c r="V2576" s="9" t="str">
        <f>"Q"&amp;ROUNDUP(MONTH(SalesDataTable[[#This Row],[Order Date]])/3,0)</f>
        <v>Q4</v>
      </c>
      <c r="W2576" s="6">
        <f>MONTH(SalesDataTable[[#This Row],[Order Date]])</f>
        <v>12</v>
      </c>
      <c r="X2576" s="9" t="str">
        <f>TEXT(SalesDataTable[[#This Row],[Order Date]],"mmm")</f>
        <v>Dec</v>
      </c>
    </row>
    <row r="2577" spans="1:24" ht="15.5">
      <c r="A2577" s="3">
        <v>3649</v>
      </c>
      <c r="B2577" s="4">
        <v>46367</v>
      </c>
      <c r="C2577" s="12">
        <f>YEAR(SalesDataTable[[#This Row],[Order Date]])</f>
        <v>2026</v>
      </c>
      <c r="D2577" s="15" t="str">
        <f>"Q"&amp;ROUNDUP(MONTH(SalesDataTable[[#This Row],[Order Date]])/3,0)</f>
        <v>Q4</v>
      </c>
      <c r="E2577" s="12">
        <f>MONTH(SalesDataTable[[#This Row],[Order Date]])</f>
        <v>12</v>
      </c>
      <c r="F2577" s="12" t="str">
        <f>TEXT(SalesDataTable[[#This Row],[Order Date]], "mmm")</f>
        <v>Dec</v>
      </c>
      <c r="G2577" s="5" t="s">
        <v>11</v>
      </c>
      <c r="H2577" s="5" t="s">
        <v>12</v>
      </c>
      <c r="I2577" s="5" t="s">
        <v>2</v>
      </c>
      <c r="J2577" s="5" t="s">
        <v>13</v>
      </c>
      <c r="K2577" s="5" t="s">
        <v>14</v>
      </c>
      <c r="L2577" s="5" t="s">
        <v>48</v>
      </c>
      <c r="M2577" s="6">
        <v>1</v>
      </c>
      <c r="N2577" s="7">
        <v>164.29</v>
      </c>
      <c r="O2577" s="8">
        <v>0.05</v>
      </c>
      <c r="P2577" s="7">
        <v>88.66</v>
      </c>
      <c r="Q2577" s="7">
        <f t="shared" si="160"/>
        <v>156.07549999999998</v>
      </c>
      <c r="R2577" s="7">
        <f t="shared" si="161"/>
        <v>88.66</v>
      </c>
      <c r="S2577" s="7">
        <f t="shared" si="162"/>
        <v>67.41549999999998</v>
      </c>
      <c r="T2577" s="9">
        <f t="shared" si="163"/>
        <v>0.43194159237035917</v>
      </c>
      <c r="U2577" s="10">
        <f>YEAR(SalesDataTable[[#This Row],[Order Date]])</f>
        <v>2026</v>
      </c>
      <c r="V2577" s="9" t="str">
        <f>"Q"&amp;ROUNDUP(MONTH(SalesDataTable[[#This Row],[Order Date]])/3,0)</f>
        <v>Q4</v>
      </c>
      <c r="W2577" s="6">
        <f>MONTH(SalesDataTable[[#This Row],[Order Date]])</f>
        <v>12</v>
      </c>
      <c r="X2577" s="9" t="str">
        <f>TEXT(SalesDataTable[[#This Row],[Order Date]],"mmm")</f>
        <v>Dec</v>
      </c>
    </row>
    <row r="2578" spans="1:24" ht="15.5">
      <c r="A2578" s="3">
        <v>3963</v>
      </c>
      <c r="B2578" s="4">
        <v>46367</v>
      </c>
      <c r="C2578" s="12">
        <f>YEAR(SalesDataTable[[#This Row],[Order Date]])</f>
        <v>2026</v>
      </c>
      <c r="D2578" s="15" t="str">
        <f>"Q"&amp;ROUNDUP(MONTH(SalesDataTable[[#This Row],[Order Date]])/3,0)</f>
        <v>Q4</v>
      </c>
      <c r="E2578" s="12">
        <f>MONTH(SalesDataTable[[#This Row],[Order Date]])</f>
        <v>12</v>
      </c>
      <c r="F2578" s="12" t="str">
        <f>TEXT(SalesDataTable[[#This Row],[Order Date]], "mmm")</f>
        <v>Dec</v>
      </c>
      <c r="G2578" s="5" t="s">
        <v>20</v>
      </c>
      <c r="H2578" s="5" t="s">
        <v>33</v>
      </c>
      <c r="I2578" s="5" t="s">
        <v>2</v>
      </c>
      <c r="J2578" s="5" t="s">
        <v>3</v>
      </c>
      <c r="K2578" s="5" t="s">
        <v>14</v>
      </c>
      <c r="L2578" s="5" t="s">
        <v>15</v>
      </c>
      <c r="M2578" s="6">
        <v>1</v>
      </c>
      <c r="N2578" s="7">
        <v>35.81</v>
      </c>
      <c r="O2578" s="8">
        <v>0</v>
      </c>
      <c r="P2578" s="7">
        <v>13.28</v>
      </c>
      <c r="Q2578" s="7">
        <f t="shared" si="160"/>
        <v>35.81</v>
      </c>
      <c r="R2578" s="7">
        <f t="shared" si="161"/>
        <v>13.28</v>
      </c>
      <c r="S2578" s="7">
        <f t="shared" si="162"/>
        <v>22.53</v>
      </c>
      <c r="T2578" s="9">
        <f t="shared" si="163"/>
        <v>0.62915386763473891</v>
      </c>
      <c r="U2578" s="10">
        <f>YEAR(SalesDataTable[[#This Row],[Order Date]])</f>
        <v>2026</v>
      </c>
      <c r="V2578" s="9" t="str">
        <f>"Q"&amp;ROUNDUP(MONTH(SalesDataTable[[#This Row],[Order Date]])/3,0)</f>
        <v>Q4</v>
      </c>
      <c r="W2578" s="6">
        <f>MONTH(SalesDataTable[[#This Row],[Order Date]])</f>
        <v>12</v>
      </c>
      <c r="X2578" s="9" t="str">
        <f>TEXT(SalesDataTable[[#This Row],[Order Date]],"mmm")</f>
        <v>Dec</v>
      </c>
    </row>
    <row r="2579" spans="1:24" ht="15.5">
      <c r="A2579" s="3">
        <v>4305</v>
      </c>
      <c r="B2579" s="4">
        <v>46367</v>
      </c>
      <c r="C2579" s="12">
        <f>YEAR(SalesDataTable[[#This Row],[Order Date]])</f>
        <v>2026</v>
      </c>
      <c r="D2579" s="15" t="str">
        <f>"Q"&amp;ROUNDUP(MONTH(SalesDataTable[[#This Row],[Order Date]])/3,0)</f>
        <v>Q4</v>
      </c>
      <c r="E2579" s="12">
        <f>MONTH(SalesDataTable[[#This Row],[Order Date]])</f>
        <v>12</v>
      </c>
      <c r="F2579" s="12" t="str">
        <f>TEXT(SalesDataTable[[#This Row],[Order Date]], "mmm")</f>
        <v>Dec</v>
      </c>
      <c r="G2579" s="5" t="s">
        <v>0</v>
      </c>
      <c r="H2579" s="5" t="s">
        <v>36</v>
      </c>
      <c r="I2579" s="5" t="s">
        <v>19</v>
      </c>
      <c r="J2579" s="5" t="s">
        <v>13</v>
      </c>
      <c r="K2579" s="5" t="s">
        <v>34</v>
      </c>
      <c r="L2579" s="5" t="s">
        <v>35</v>
      </c>
      <c r="M2579" s="6">
        <v>1</v>
      </c>
      <c r="N2579" s="7">
        <v>41.31</v>
      </c>
      <c r="O2579" s="8">
        <v>0.05</v>
      </c>
      <c r="P2579" s="7">
        <v>14.56</v>
      </c>
      <c r="Q2579" s="7">
        <f t="shared" si="160"/>
        <v>39.244500000000002</v>
      </c>
      <c r="R2579" s="7">
        <f t="shared" si="161"/>
        <v>14.56</v>
      </c>
      <c r="S2579" s="7">
        <f t="shared" si="162"/>
        <v>24.6845</v>
      </c>
      <c r="T2579" s="9">
        <f t="shared" si="163"/>
        <v>0.62899259768884808</v>
      </c>
      <c r="U2579" s="10">
        <f>YEAR(SalesDataTable[[#This Row],[Order Date]])</f>
        <v>2026</v>
      </c>
      <c r="V2579" s="9" t="str">
        <f>"Q"&amp;ROUNDUP(MONTH(SalesDataTable[[#This Row],[Order Date]])/3,0)</f>
        <v>Q4</v>
      </c>
      <c r="W2579" s="6">
        <f>MONTH(SalesDataTable[[#This Row],[Order Date]])</f>
        <v>12</v>
      </c>
      <c r="X2579" s="9" t="str">
        <f>TEXT(SalesDataTable[[#This Row],[Order Date]],"mmm")</f>
        <v>Dec</v>
      </c>
    </row>
    <row r="2580" spans="1:24" ht="15.5">
      <c r="A2580" s="3">
        <v>4942</v>
      </c>
      <c r="B2580" s="4">
        <v>46367</v>
      </c>
      <c r="C2580" s="12">
        <f>YEAR(SalesDataTable[[#This Row],[Order Date]])</f>
        <v>2026</v>
      </c>
      <c r="D2580" s="15" t="str">
        <f>"Q"&amp;ROUNDUP(MONTH(SalesDataTable[[#This Row],[Order Date]])/3,0)</f>
        <v>Q4</v>
      </c>
      <c r="E2580" s="12">
        <f>MONTH(SalesDataTable[[#This Row],[Order Date]])</f>
        <v>12</v>
      </c>
      <c r="F2580" s="12" t="str">
        <f>TEXT(SalesDataTable[[#This Row],[Order Date]], "mmm")</f>
        <v>Dec</v>
      </c>
      <c r="G2580" s="5" t="s">
        <v>20</v>
      </c>
      <c r="H2580" s="5" t="s">
        <v>47</v>
      </c>
      <c r="I2580" s="5" t="s">
        <v>28</v>
      </c>
      <c r="J2580" s="5" t="s">
        <v>13</v>
      </c>
      <c r="K2580" s="5" t="s">
        <v>14</v>
      </c>
      <c r="L2580" s="5" t="s">
        <v>15</v>
      </c>
      <c r="M2580" s="6">
        <v>3</v>
      </c>
      <c r="N2580" s="7">
        <v>36.6</v>
      </c>
      <c r="O2580" s="8">
        <v>0.15</v>
      </c>
      <c r="P2580" s="7">
        <v>13.95</v>
      </c>
      <c r="Q2580" s="7">
        <f t="shared" si="160"/>
        <v>93.330000000000013</v>
      </c>
      <c r="R2580" s="7">
        <f t="shared" si="161"/>
        <v>41.849999999999994</v>
      </c>
      <c r="S2580" s="7">
        <f t="shared" si="162"/>
        <v>51.480000000000018</v>
      </c>
      <c r="T2580" s="9">
        <f t="shared" si="163"/>
        <v>0.55159112825458068</v>
      </c>
      <c r="U2580" s="10">
        <f>YEAR(SalesDataTable[[#This Row],[Order Date]])</f>
        <v>2026</v>
      </c>
      <c r="V2580" s="9" t="str">
        <f>"Q"&amp;ROUNDUP(MONTH(SalesDataTable[[#This Row],[Order Date]])/3,0)</f>
        <v>Q4</v>
      </c>
      <c r="W2580" s="6">
        <f>MONTH(SalesDataTable[[#This Row],[Order Date]])</f>
        <v>12</v>
      </c>
      <c r="X2580" s="9" t="str">
        <f>TEXT(SalesDataTable[[#This Row],[Order Date]],"mmm")</f>
        <v>Dec</v>
      </c>
    </row>
    <row r="2581" spans="1:24" ht="15.5">
      <c r="A2581" s="3">
        <v>19</v>
      </c>
      <c r="B2581" s="4">
        <v>46368</v>
      </c>
      <c r="C2581" s="12">
        <f>YEAR(SalesDataTable[[#This Row],[Order Date]])</f>
        <v>2026</v>
      </c>
      <c r="D2581" s="15" t="str">
        <f>"Q"&amp;ROUNDUP(MONTH(SalesDataTable[[#This Row],[Order Date]])/3,0)</f>
        <v>Q4</v>
      </c>
      <c r="E2581" s="12">
        <f>MONTH(SalesDataTable[[#This Row],[Order Date]])</f>
        <v>12</v>
      </c>
      <c r="F2581" s="12" t="str">
        <f>TEXT(SalesDataTable[[#This Row],[Order Date]], "mmm")</f>
        <v>Dec</v>
      </c>
      <c r="G2581" s="5" t="s">
        <v>6</v>
      </c>
      <c r="H2581" s="5" t="s">
        <v>7</v>
      </c>
      <c r="I2581" s="5" t="s">
        <v>2</v>
      </c>
      <c r="J2581" s="5" t="s">
        <v>13</v>
      </c>
      <c r="K2581" s="5" t="s">
        <v>4</v>
      </c>
      <c r="L2581" s="5" t="s">
        <v>22</v>
      </c>
      <c r="M2581" s="6">
        <v>5</v>
      </c>
      <c r="N2581" s="7">
        <v>49.59</v>
      </c>
      <c r="O2581" s="8">
        <v>0</v>
      </c>
      <c r="P2581" s="7">
        <v>22.63</v>
      </c>
      <c r="Q2581" s="7">
        <f t="shared" si="160"/>
        <v>247.95000000000002</v>
      </c>
      <c r="R2581" s="7">
        <f t="shared" si="161"/>
        <v>113.14999999999999</v>
      </c>
      <c r="S2581" s="7">
        <f t="shared" si="162"/>
        <v>134.80000000000001</v>
      </c>
      <c r="T2581" s="9">
        <f t="shared" si="163"/>
        <v>0.54365799556362171</v>
      </c>
      <c r="U2581" s="10">
        <f>YEAR(SalesDataTable[[#This Row],[Order Date]])</f>
        <v>2026</v>
      </c>
      <c r="V2581" s="9" t="str">
        <f>"Q"&amp;ROUNDUP(MONTH(SalesDataTable[[#This Row],[Order Date]])/3,0)</f>
        <v>Q4</v>
      </c>
      <c r="W2581" s="6">
        <f>MONTH(SalesDataTable[[#This Row],[Order Date]])</f>
        <v>12</v>
      </c>
      <c r="X2581" s="9" t="str">
        <f>TEXT(SalesDataTable[[#This Row],[Order Date]],"mmm")</f>
        <v>Dec</v>
      </c>
    </row>
    <row r="2582" spans="1:24" ht="15.5">
      <c r="A2582" s="3">
        <v>4963</v>
      </c>
      <c r="B2582" s="4">
        <v>46368</v>
      </c>
      <c r="C2582" s="12">
        <f>YEAR(SalesDataTable[[#This Row],[Order Date]])</f>
        <v>2026</v>
      </c>
      <c r="D2582" s="15" t="str">
        <f>"Q"&amp;ROUNDUP(MONTH(SalesDataTable[[#This Row],[Order Date]])/3,0)</f>
        <v>Q4</v>
      </c>
      <c r="E2582" s="12">
        <f>MONTH(SalesDataTable[[#This Row],[Order Date]])</f>
        <v>12</v>
      </c>
      <c r="F2582" s="12" t="str">
        <f>TEXT(SalesDataTable[[#This Row],[Order Date]], "mmm")</f>
        <v>Dec</v>
      </c>
      <c r="G2582" s="5" t="s">
        <v>0</v>
      </c>
      <c r="H2582" s="5" t="s">
        <v>1</v>
      </c>
      <c r="I2582" s="5" t="s">
        <v>2</v>
      </c>
      <c r="J2582" s="5" t="s">
        <v>13</v>
      </c>
      <c r="K2582" s="5" t="s">
        <v>9</v>
      </c>
      <c r="L2582" s="5" t="s">
        <v>46</v>
      </c>
      <c r="M2582" s="6">
        <v>5</v>
      </c>
      <c r="N2582" s="7">
        <v>72.3</v>
      </c>
      <c r="O2582" s="8">
        <v>0.05</v>
      </c>
      <c r="P2582" s="7">
        <v>31.73</v>
      </c>
      <c r="Q2582" s="7">
        <f t="shared" si="160"/>
        <v>343.42500000000001</v>
      </c>
      <c r="R2582" s="7">
        <f t="shared" si="161"/>
        <v>158.65</v>
      </c>
      <c r="S2582" s="7">
        <f t="shared" si="162"/>
        <v>184.77500000000001</v>
      </c>
      <c r="T2582" s="9">
        <f t="shared" si="163"/>
        <v>0.53803596127247577</v>
      </c>
      <c r="U2582" s="10">
        <f>YEAR(SalesDataTable[[#This Row],[Order Date]])</f>
        <v>2026</v>
      </c>
      <c r="V2582" s="9" t="str">
        <f>"Q"&amp;ROUNDUP(MONTH(SalesDataTable[[#This Row],[Order Date]])/3,0)</f>
        <v>Q4</v>
      </c>
      <c r="W2582" s="6">
        <f>MONTH(SalesDataTable[[#This Row],[Order Date]])</f>
        <v>12</v>
      </c>
      <c r="X2582" s="9" t="str">
        <f>TEXT(SalesDataTable[[#This Row],[Order Date]],"mmm")</f>
        <v>Dec</v>
      </c>
    </row>
    <row r="2583" spans="1:24" ht="15.5">
      <c r="A2583" s="3">
        <v>5110</v>
      </c>
      <c r="B2583" s="4">
        <v>46368</v>
      </c>
      <c r="C2583" s="12">
        <f>YEAR(SalesDataTable[[#This Row],[Order Date]])</f>
        <v>2026</v>
      </c>
      <c r="D2583" s="15" t="str">
        <f>"Q"&amp;ROUNDUP(MONTH(SalesDataTable[[#This Row],[Order Date]])/3,0)</f>
        <v>Q4</v>
      </c>
      <c r="E2583" s="12">
        <f>MONTH(SalesDataTable[[#This Row],[Order Date]])</f>
        <v>12</v>
      </c>
      <c r="F2583" s="12" t="str">
        <f>TEXT(SalesDataTable[[#This Row],[Order Date]], "mmm")</f>
        <v>Dec</v>
      </c>
      <c r="G2583" s="5" t="s">
        <v>20</v>
      </c>
      <c r="H2583" s="5" t="s">
        <v>21</v>
      </c>
      <c r="I2583" s="5" t="s">
        <v>2</v>
      </c>
      <c r="J2583" s="5" t="s">
        <v>13</v>
      </c>
      <c r="K2583" s="5" t="s">
        <v>4</v>
      </c>
      <c r="L2583" s="5" t="s">
        <v>22</v>
      </c>
      <c r="M2583" s="6">
        <v>1</v>
      </c>
      <c r="N2583" s="7">
        <v>51.57</v>
      </c>
      <c r="O2583" s="8">
        <v>0.1</v>
      </c>
      <c r="P2583" s="7">
        <v>23.11</v>
      </c>
      <c r="Q2583" s="7">
        <f t="shared" si="160"/>
        <v>46.413000000000004</v>
      </c>
      <c r="R2583" s="7">
        <f t="shared" si="161"/>
        <v>23.11</v>
      </c>
      <c r="S2583" s="7">
        <f t="shared" si="162"/>
        <v>23.303000000000004</v>
      </c>
      <c r="T2583" s="9">
        <f t="shared" si="163"/>
        <v>0.5020791588563549</v>
      </c>
      <c r="U2583" s="10">
        <f>YEAR(SalesDataTable[[#This Row],[Order Date]])</f>
        <v>2026</v>
      </c>
      <c r="V2583" s="9" t="str">
        <f>"Q"&amp;ROUNDUP(MONTH(SalesDataTable[[#This Row],[Order Date]])/3,0)</f>
        <v>Q4</v>
      </c>
      <c r="W2583" s="6">
        <f>MONTH(SalesDataTable[[#This Row],[Order Date]])</f>
        <v>12</v>
      </c>
      <c r="X2583" s="9" t="str">
        <f>TEXT(SalesDataTable[[#This Row],[Order Date]],"mmm")</f>
        <v>Dec</v>
      </c>
    </row>
    <row r="2584" spans="1:24" ht="15.5">
      <c r="A2584" s="3">
        <v>10</v>
      </c>
      <c r="B2584" s="4">
        <v>46369</v>
      </c>
      <c r="C2584" s="12">
        <f>YEAR(SalesDataTable[[#This Row],[Order Date]])</f>
        <v>2026</v>
      </c>
      <c r="D2584" s="15" t="str">
        <f>"Q"&amp;ROUNDUP(MONTH(SalesDataTable[[#This Row],[Order Date]])/3,0)</f>
        <v>Q4</v>
      </c>
      <c r="E2584" s="12">
        <f>MONTH(SalesDataTable[[#This Row],[Order Date]])</f>
        <v>12</v>
      </c>
      <c r="F2584" s="12" t="str">
        <f>TEXT(SalesDataTable[[#This Row],[Order Date]], "mmm")</f>
        <v>Dec</v>
      </c>
      <c r="G2584" s="5" t="s">
        <v>0</v>
      </c>
      <c r="H2584" s="5" t="s">
        <v>1</v>
      </c>
      <c r="I2584" s="5" t="s">
        <v>2</v>
      </c>
      <c r="J2584" s="5" t="s">
        <v>3</v>
      </c>
      <c r="K2584" s="5" t="s">
        <v>14</v>
      </c>
      <c r="L2584" s="5" t="s">
        <v>15</v>
      </c>
      <c r="M2584" s="6">
        <v>3</v>
      </c>
      <c r="N2584" s="7">
        <v>35.380000000000003</v>
      </c>
      <c r="O2584" s="8">
        <v>0</v>
      </c>
      <c r="P2584" s="7">
        <v>13.51</v>
      </c>
      <c r="Q2584" s="7">
        <f t="shared" si="160"/>
        <v>106.14000000000001</v>
      </c>
      <c r="R2584" s="7">
        <f t="shared" si="161"/>
        <v>40.53</v>
      </c>
      <c r="S2584" s="7">
        <f t="shared" si="162"/>
        <v>65.610000000000014</v>
      </c>
      <c r="T2584" s="9">
        <f t="shared" si="163"/>
        <v>0.61814584511023185</v>
      </c>
      <c r="U2584" s="10">
        <f>YEAR(SalesDataTable[[#This Row],[Order Date]])</f>
        <v>2026</v>
      </c>
      <c r="V2584" s="9" t="str">
        <f>"Q"&amp;ROUNDUP(MONTH(SalesDataTable[[#This Row],[Order Date]])/3,0)</f>
        <v>Q4</v>
      </c>
      <c r="W2584" s="6">
        <f>MONTH(SalesDataTable[[#This Row],[Order Date]])</f>
        <v>12</v>
      </c>
      <c r="X2584" s="9" t="str">
        <f>TEXT(SalesDataTable[[#This Row],[Order Date]],"mmm")</f>
        <v>Dec</v>
      </c>
    </row>
    <row r="2585" spans="1:24" ht="15.5">
      <c r="A2585" s="3">
        <v>216</v>
      </c>
      <c r="B2585" s="4">
        <v>46369</v>
      </c>
      <c r="C2585" s="12">
        <f>YEAR(SalesDataTable[[#This Row],[Order Date]])</f>
        <v>2026</v>
      </c>
      <c r="D2585" s="15" t="str">
        <f>"Q"&amp;ROUNDUP(MONTH(SalesDataTable[[#This Row],[Order Date]])/3,0)</f>
        <v>Q4</v>
      </c>
      <c r="E2585" s="12">
        <f>MONTH(SalesDataTable[[#This Row],[Order Date]])</f>
        <v>12</v>
      </c>
      <c r="F2585" s="12" t="str">
        <f>TEXT(SalesDataTable[[#This Row],[Order Date]], "mmm")</f>
        <v>Dec</v>
      </c>
      <c r="G2585" s="5" t="s">
        <v>11</v>
      </c>
      <c r="H2585" s="5" t="s">
        <v>12</v>
      </c>
      <c r="I2585" s="5" t="s">
        <v>2</v>
      </c>
      <c r="J2585" s="5" t="s">
        <v>16</v>
      </c>
      <c r="K2585" s="5" t="s">
        <v>4</v>
      </c>
      <c r="L2585" s="5" t="s">
        <v>5</v>
      </c>
      <c r="M2585" s="6">
        <v>1</v>
      </c>
      <c r="N2585" s="7">
        <v>83.08</v>
      </c>
      <c r="O2585" s="8">
        <v>0.15</v>
      </c>
      <c r="P2585" s="7">
        <v>42.91</v>
      </c>
      <c r="Q2585" s="7">
        <f t="shared" si="160"/>
        <v>70.617999999999995</v>
      </c>
      <c r="R2585" s="7">
        <f t="shared" si="161"/>
        <v>42.91</v>
      </c>
      <c r="S2585" s="7">
        <f t="shared" si="162"/>
        <v>27.707999999999998</v>
      </c>
      <c r="T2585" s="9">
        <f t="shared" si="163"/>
        <v>0.39236455294684075</v>
      </c>
      <c r="U2585" s="10">
        <f>YEAR(SalesDataTable[[#This Row],[Order Date]])</f>
        <v>2026</v>
      </c>
      <c r="V2585" s="9" t="str">
        <f>"Q"&amp;ROUNDUP(MONTH(SalesDataTable[[#This Row],[Order Date]])/3,0)</f>
        <v>Q4</v>
      </c>
      <c r="W2585" s="6">
        <f>MONTH(SalesDataTable[[#This Row],[Order Date]])</f>
        <v>12</v>
      </c>
      <c r="X2585" s="9" t="str">
        <f>TEXT(SalesDataTable[[#This Row],[Order Date]],"mmm")</f>
        <v>Dec</v>
      </c>
    </row>
    <row r="2586" spans="1:24" ht="15.5">
      <c r="A2586" s="3">
        <v>1937</v>
      </c>
      <c r="B2586" s="4">
        <v>46369</v>
      </c>
      <c r="C2586" s="12">
        <f>YEAR(SalesDataTable[[#This Row],[Order Date]])</f>
        <v>2026</v>
      </c>
      <c r="D2586" s="15" t="str">
        <f>"Q"&amp;ROUNDUP(MONTH(SalesDataTable[[#This Row],[Order Date]])/3,0)</f>
        <v>Q4</v>
      </c>
      <c r="E2586" s="12">
        <f>MONTH(SalesDataTable[[#This Row],[Order Date]])</f>
        <v>12</v>
      </c>
      <c r="F2586" s="12" t="str">
        <f>TEXT(SalesDataTable[[#This Row],[Order Date]], "mmm")</f>
        <v>Dec</v>
      </c>
      <c r="G2586" s="5" t="s">
        <v>6</v>
      </c>
      <c r="H2586" s="5" t="s">
        <v>43</v>
      </c>
      <c r="I2586" s="5" t="s">
        <v>8</v>
      </c>
      <c r="J2586" s="5" t="s">
        <v>16</v>
      </c>
      <c r="K2586" s="5" t="s">
        <v>23</v>
      </c>
      <c r="L2586" s="5" t="s">
        <v>51</v>
      </c>
      <c r="M2586" s="6">
        <v>3</v>
      </c>
      <c r="N2586" s="7">
        <v>120.5</v>
      </c>
      <c r="O2586" s="8">
        <v>0.15</v>
      </c>
      <c r="P2586" s="7">
        <v>61.44</v>
      </c>
      <c r="Q2586" s="7">
        <f t="shared" si="160"/>
        <v>307.27499999999998</v>
      </c>
      <c r="R2586" s="7">
        <f t="shared" si="161"/>
        <v>184.32</v>
      </c>
      <c r="S2586" s="7">
        <f t="shared" si="162"/>
        <v>122.95499999999998</v>
      </c>
      <c r="T2586" s="9">
        <f t="shared" si="163"/>
        <v>0.40014644862094212</v>
      </c>
      <c r="U2586" s="10">
        <f>YEAR(SalesDataTable[[#This Row],[Order Date]])</f>
        <v>2026</v>
      </c>
      <c r="V2586" s="9" t="str">
        <f>"Q"&amp;ROUNDUP(MONTH(SalesDataTable[[#This Row],[Order Date]])/3,0)</f>
        <v>Q4</v>
      </c>
      <c r="W2586" s="6">
        <f>MONTH(SalesDataTable[[#This Row],[Order Date]])</f>
        <v>12</v>
      </c>
      <c r="X2586" s="9" t="str">
        <f>TEXT(SalesDataTable[[#This Row],[Order Date]],"mmm")</f>
        <v>Dec</v>
      </c>
    </row>
    <row r="2587" spans="1:24" ht="15.5">
      <c r="A2587" s="3">
        <v>4720</v>
      </c>
      <c r="B2587" s="4">
        <v>46369</v>
      </c>
      <c r="C2587" s="12">
        <f>YEAR(SalesDataTable[[#This Row],[Order Date]])</f>
        <v>2026</v>
      </c>
      <c r="D2587" s="15" t="str">
        <f>"Q"&amp;ROUNDUP(MONTH(SalesDataTable[[#This Row],[Order Date]])/3,0)</f>
        <v>Q4</v>
      </c>
      <c r="E2587" s="12">
        <f>MONTH(SalesDataTable[[#This Row],[Order Date]])</f>
        <v>12</v>
      </c>
      <c r="F2587" s="12" t="str">
        <f>TEXT(SalesDataTable[[#This Row],[Order Date]], "mmm")</f>
        <v>Dec</v>
      </c>
      <c r="G2587" s="5" t="s">
        <v>0</v>
      </c>
      <c r="H2587" s="5" t="s">
        <v>1</v>
      </c>
      <c r="I2587" s="5" t="s">
        <v>2</v>
      </c>
      <c r="J2587" s="5" t="s">
        <v>13</v>
      </c>
      <c r="K2587" s="5" t="s">
        <v>9</v>
      </c>
      <c r="L2587" s="5" t="s">
        <v>46</v>
      </c>
      <c r="M2587" s="6">
        <v>3</v>
      </c>
      <c r="N2587" s="7">
        <v>73.040000000000006</v>
      </c>
      <c r="O2587" s="8">
        <v>0.1</v>
      </c>
      <c r="P2587" s="7">
        <v>31.78</v>
      </c>
      <c r="Q2587" s="7">
        <f t="shared" si="160"/>
        <v>197.208</v>
      </c>
      <c r="R2587" s="7">
        <f t="shared" si="161"/>
        <v>95.34</v>
      </c>
      <c r="S2587" s="7">
        <f t="shared" si="162"/>
        <v>101.86799999999999</v>
      </c>
      <c r="T2587" s="9">
        <f t="shared" si="163"/>
        <v>0.51655105269563095</v>
      </c>
      <c r="U2587" s="10">
        <f>YEAR(SalesDataTable[[#This Row],[Order Date]])</f>
        <v>2026</v>
      </c>
      <c r="V2587" s="9" t="str">
        <f>"Q"&amp;ROUNDUP(MONTH(SalesDataTable[[#This Row],[Order Date]])/3,0)</f>
        <v>Q4</v>
      </c>
      <c r="W2587" s="6">
        <f>MONTH(SalesDataTable[[#This Row],[Order Date]])</f>
        <v>12</v>
      </c>
      <c r="X2587" s="9" t="str">
        <f>TEXT(SalesDataTable[[#This Row],[Order Date]],"mmm")</f>
        <v>Dec</v>
      </c>
    </row>
    <row r="2588" spans="1:24" ht="15.5">
      <c r="A2588" s="3">
        <v>91</v>
      </c>
      <c r="B2588" s="4">
        <v>46370</v>
      </c>
      <c r="C2588" s="12">
        <f>YEAR(SalesDataTable[[#This Row],[Order Date]])</f>
        <v>2026</v>
      </c>
      <c r="D2588" s="15" t="str">
        <f>"Q"&amp;ROUNDUP(MONTH(SalesDataTable[[#This Row],[Order Date]])/3,0)</f>
        <v>Q4</v>
      </c>
      <c r="E2588" s="12">
        <f>MONTH(SalesDataTable[[#This Row],[Order Date]])</f>
        <v>12</v>
      </c>
      <c r="F2588" s="12" t="str">
        <f>TEXT(SalesDataTable[[#This Row],[Order Date]], "mmm")</f>
        <v>Dec</v>
      </c>
      <c r="G2588" s="5" t="s">
        <v>6</v>
      </c>
      <c r="H2588" s="5" t="s">
        <v>7</v>
      </c>
      <c r="I2588" s="5" t="s">
        <v>2</v>
      </c>
      <c r="J2588" s="5" t="s">
        <v>3</v>
      </c>
      <c r="K2588" s="5" t="s">
        <v>23</v>
      </c>
      <c r="L2588" s="5" t="s">
        <v>24</v>
      </c>
      <c r="M2588" s="6">
        <v>2</v>
      </c>
      <c r="N2588" s="7">
        <v>339.95</v>
      </c>
      <c r="O2588" s="8">
        <v>0</v>
      </c>
      <c r="P2588" s="7">
        <v>195.78</v>
      </c>
      <c r="Q2588" s="7">
        <f t="shared" si="160"/>
        <v>679.9</v>
      </c>
      <c r="R2588" s="7">
        <f t="shared" si="161"/>
        <v>391.56</v>
      </c>
      <c r="S2588" s="7">
        <f t="shared" si="162"/>
        <v>288.33999999999997</v>
      </c>
      <c r="T2588" s="9">
        <f t="shared" si="163"/>
        <v>0.42409177820267685</v>
      </c>
      <c r="U2588" s="10">
        <f>YEAR(SalesDataTable[[#This Row],[Order Date]])</f>
        <v>2026</v>
      </c>
      <c r="V2588" s="9" t="str">
        <f>"Q"&amp;ROUNDUP(MONTH(SalesDataTable[[#This Row],[Order Date]])/3,0)</f>
        <v>Q4</v>
      </c>
      <c r="W2588" s="6">
        <f>MONTH(SalesDataTable[[#This Row],[Order Date]])</f>
        <v>12</v>
      </c>
      <c r="X2588" s="9" t="str">
        <f>TEXT(SalesDataTable[[#This Row],[Order Date]],"mmm")</f>
        <v>Dec</v>
      </c>
    </row>
    <row r="2589" spans="1:24" ht="15.5">
      <c r="A2589" s="3">
        <v>505</v>
      </c>
      <c r="B2589" s="4">
        <v>46370</v>
      </c>
      <c r="C2589" s="12">
        <f>YEAR(SalesDataTable[[#This Row],[Order Date]])</f>
        <v>2026</v>
      </c>
      <c r="D2589" s="15" t="str">
        <f>"Q"&amp;ROUNDUP(MONTH(SalesDataTable[[#This Row],[Order Date]])/3,0)</f>
        <v>Q4</v>
      </c>
      <c r="E2589" s="12">
        <f>MONTH(SalesDataTable[[#This Row],[Order Date]])</f>
        <v>12</v>
      </c>
      <c r="F2589" s="12" t="str">
        <f>TEXT(SalesDataTable[[#This Row],[Order Date]], "mmm")</f>
        <v>Dec</v>
      </c>
      <c r="G2589" s="5" t="s">
        <v>0</v>
      </c>
      <c r="H2589" s="5" t="s">
        <v>50</v>
      </c>
      <c r="I2589" s="5" t="s">
        <v>28</v>
      </c>
      <c r="J2589" s="5" t="s">
        <v>3</v>
      </c>
      <c r="K2589" s="5" t="s">
        <v>23</v>
      </c>
      <c r="L2589" s="5" t="s">
        <v>29</v>
      </c>
      <c r="M2589" s="6">
        <v>2</v>
      </c>
      <c r="N2589" s="7">
        <v>199.43</v>
      </c>
      <c r="O2589" s="8">
        <v>0.05</v>
      </c>
      <c r="P2589" s="7">
        <v>106.58</v>
      </c>
      <c r="Q2589" s="7">
        <f t="shared" si="160"/>
        <v>378.91699999999997</v>
      </c>
      <c r="R2589" s="7">
        <f t="shared" si="161"/>
        <v>213.16</v>
      </c>
      <c r="S2589" s="7">
        <f t="shared" si="162"/>
        <v>165.75699999999998</v>
      </c>
      <c r="T2589" s="9">
        <f t="shared" si="163"/>
        <v>0.4374493622613923</v>
      </c>
      <c r="U2589" s="10">
        <f>YEAR(SalesDataTable[[#This Row],[Order Date]])</f>
        <v>2026</v>
      </c>
      <c r="V2589" s="9" t="str">
        <f>"Q"&amp;ROUNDUP(MONTH(SalesDataTable[[#This Row],[Order Date]])/3,0)</f>
        <v>Q4</v>
      </c>
      <c r="W2589" s="6">
        <f>MONTH(SalesDataTable[[#This Row],[Order Date]])</f>
        <v>12</v>
      </c>
      <c r="X2589" s="9" t="str">
        <f>TEXT(SalesDataTable[[#This Row],[Order Date]],"mmm")</f>
        <v>Dec</v>
      </c>
    </row>
    <row r="2590" spans="1:24" ht="15.5">
      <c r="A2590" s="3">
        <v>640</v>
      </c>
      <c r="B2590" s="4">
        <v>46370</v>
      </c>
      <c r="C2590" s="12">
        <f>YEAR(SalesDataTable[[#This Row],[Order Date]])</f>
        <v>2026</v>
      </c>
      <c r="D2590" s="15" t="str">
        <f>"Q"&amp;ROUNDUP(MONTH(SalesDataTable[[#This Row],[Order Date]])/3,0)</f>
        <v>Q4</v>
      </c>
      <c r="E2590" s="12">
        <f>MONTH(SalesDataTable[[#This Row],[Order Date]])</f>
        <v>12</v>
      </c>
      <c r="F2590" s="12" t="str">
        <f>TEXT(SalesDataTable[[#This Row],[Order Date]], "mmm")</f>
        <v>Dec</v>
      </c>
      <c r="G2590" s="5" t="s">
        <v>0</v>
      </c>
      <c r="H2590" s="5" t="s">
        <v>50</v>
      </c>
      <c r="I2590" s="5" t="s">
        <v>2</v>
      </c>
      <c r="J2590" s="5" t="s">
        <v>3</v>
      </c>
      <c r="K2590" s="5" t="s">
        <v>34</v>
      </c>
      <c r="L2590" s="5" t="s">
        <v>45</v>
      </c>
      <c r="M2590" s="6">
        <v>2</v>
      </c>
      <c r="N2590" s="7">
        <v>51.77</v>
      </c>
      <c r="O2590" s="8">
        <v>0.05</v>
      </c>
      <c r="P2590" s="7">
        <v>21.76</v>
      </c>
      <c r="Q2590" s="7">
        <f t="shared" si="160"/>
        <v>98.363</v>
      </c>
      <c r="R2590" s="7">
        <f t="shared" si="161"/>
        <v>43.52</v>
      </c>
      <c r="S2590" s="7">
        <f t="shared" si="162"/>
        <v>54.842999999999996</v>
      </c>
      <c r="T2590" s="9">
        <f t="shared" si="163"/>
        <v>0.55755721155312465</v>
      </c>
      <c r="U2590" s="10">
        <f>YEAR(SalesDataTable[[#This Row],[Order Date]])</f>
        <v>2026</v>
      </c>
      <c r="V2590" s="9" t="str">
        <f>"Q"&amp;ROUNDUP(MONTH(SalesDataTable[[#This Row],[Order Date]])/3,0)</f>
        <v>Q4</v>
      </c>
      <c r="W2590" s="6">
        <f>MONTH(SalesDataTable[[#This Row],[Order Date]])</f>
        <v>12</v>
      </c>
      <c r="X2590" s="9" t="str">
        <f>TEXT(SalesDataTable[[#This Row],[Order Date]],"mmm")</f>
        <v>Dec</v>
      </c>
    </row>
    <row r="2591" spans="1:24" ht="15.5">
      <c r="A2591" s="3">
        <v>1408</v>
      </c>
      <c r="B2591" s="4">
        <v>46370</v>
      </c>
      <c r="C2591" s="12">
        <f>YEAR(SalesDataTable[[#This Row],[Order Date]])</f>
        <v>2026</v>
      </c>
      <c r="D2591" s="15" t="str">
        <f>"Q"&amp;ROUNDUP(MONTH(SalesDataTable[[#This Row],[Order Date]])/3,0)</f>
        <v>Q4</v>
      </c>
      <c r="E2591" s="12">
        <f>MONTH(SalesDataTable[[#This Row],[Order Date]])</f>
        <v>12</v>
      </c>
      <c r="F2591" s="12" t="str">
        <f>TEXT(SalesDataTable[[#This Row],[Order Date]], "mmm")</f>
        <v>Dec</v>
      </c>
      <c r="G2591" s="5" t="s">
        <v>6</v>
      </c>
      <c r="H2591" s="5" t="s">
        <v>7</v>
      </c>
      <c r="I2591" s="5" t="s">
        <v>2</v>
      </c>
      <c r="J2591" s="5" t="s">
        <v>13</v>
      </c>
      <c r="K2591" s="5" t="s">
        <v>14</v>
      </c>
      <c r="L2591" s="5" t="s">
        <v>48</v>
      </c>
      <c r="M2591" s="6">
        <v>1</v>
      </c>
      <c r="N2591" s="7">
        <v>161.53</v>
      </c>
      <c r="O2591" s="8">
        <v>0</v>
      </c>
      <c r="P2591" s="7">
        <v>87.43</v>
      </c>
      <c r="Q2591" s="7">
        <f t="shared" si="160"/>
        <v>161.53</v>
      </c>
      <c r="R2591" s="7">
        <f t="shared" si="161"/>
        <v>87.43</v>
      </c>
      <c r="S2591" s="7">
        <f t="shared" si="162"/>
        <v>74.099999999999994</v>
      </c>
      <c r="T2591" s="9">
        <f t="shared" si="163"/>
        <v>0.45873831486411187</v>
      </c>
      <c r="U2591" s="10">
        <f>YEAR(SalesDataTable[[#This Row],[Order Date]])</f>
        <v>2026</v>
      </c>
      <c r="V2591" s="9" t="str">
        <f>"Q"&amp;ROUNDUP(MONTH(SalesDataTable[[#This Row],[Order Date]])/3,0)</f>
        <v>Q4</v>
      </c>
      <c r="W2591" s="6">
        <f>MONTH(SalesDataTable[[#This Row],[Order Date]])</f>
        <v>12</v>
      </c>
      <c r="X2591" s="9" t="str">
        <f>TEXT(SalesDataTable[[#This Row],[Order Date]],"mmm")</f>
        <v>Dec</v>
      </c>
    </row>
    <row r="2592" spans="1:24" ht="15.5">
      <c r="A2592" s="3">
        <v>2074</v>
      </c>
      <c r="B2592" s="4">
        <v>46370</v>
      </c>
      <c r="C2592" s="12">
        <f>YEAR(SalesDataTable[[#This Row],[Order Date]])</f>
        <v>2026</v>
      </c>
      <c r="D2592" s="15" t="str">
        <f>"Q"&amp;ROUNDUP(MONTH(SalesDataTable[[#This Row],[Order Date]])/3,0)</f>
        <v>Q4</v>
      </c>
      <c r="E2592" s="12">
        <f>MONTH(SalesDataTable[[#This Row],[Order Date]])</f>
        <v>12</v>
      </c>
      <c r="F2592" s="12" t="str">
        <f>TEXT(SalesDataTable[[#This Row],[Order Date]], "mmm")</f>
        <v>Dec</v>
      </c>
      <c r="G2592" s="5" t="s">
        <v>6</v>
      </c>
      <c r="H2592" s="5" t="s">
        <v>43</v>
      </c>
      <c r="I2592" s="5" t="s">
        <v>8</v>
      </c>
      <c r="J2592" s="5" t="s">
        <v>16</v>
      </c>
      <c r="K2592" s="5" t="s">
        <v>9</v>
      </c>
      <c r="L2592" s="5" t="s">
        <v>17</v>
      </c>
      <c r="M2592" s="6">
        <v>4</v>
      </c>
      <c r="N2592" s="7">
        <v>145.85</v>
      </c>
      <c r="O2592" s="8">
        <v>0.1</v>
      </c>
      <c r="P2592" s="7">
        <v>79.47</v>
      </c>
      <c r="Q2592" s="7">
        <f t="shared" si="160"/>
        <v>525.05999999999995</v>
      </c>
      <c r="R2592" s="7">
        <f t="shared" si="161"/>
        <v>317.88</v>
      </c>
      <c r="S2592" s="7">
        <f t="shared" si="162"/>
        <v>207.17999999999995</v>
      </c>
      <c r="T2592" s="9">
        <f t="shared" si="163"/>
        <v>0.39458347617415146</v>
      </c>
      <c r="U2592" s="10">
        <f>YEAR(SalesDataTable[[#This Row],[Order Date]])</f>
        <v>2026</v>
      </c>
      <c r="V2592" s="9" t="str">
        <f>"Q"&amp;ROUNDUP(MONTH(SalesDataTable[[#This Row],[Order Date]])/3,0)</f>
        <v>Q4</v>
      </c>
      <c r="W2592" s="6">
        <f>MONTH(SalesDataTable[[#This Row],[Order Date]])</f>
        <v>12</v>
      </c>
      <c r="X2592" s="9" t="str">
        <f>TEXT(SalesDataTable[[#This Row],[Order Date]],"mmm")</f>
        <v>Dec</v>
      </c>
    </row>
    <row r="2593" spans="1:24" ht="15.5">
      <c r="A2593" s="3">
        <v>2639</v>
      </c>
      <c r="B2593" s="4">
        <v>46370</v>
      </c>
      <c r="C2593" s="12">
        <f>YEAR(SalesDataTable[[#This Row],[Order Date]])</f>
        <v>2026</v>
      </c>
      <c r="D2593" s="15" t="str">
        <f>"Q"&amp;ROUNDUP(MONTH(SalesDataTable[[#This Row],[Order Date]])/3,0)</f>
        <v>Q4</v>
      </c>
      <c r="E2593" s="12">
        <f>MONTH(SalesDataTable[[#This Row],[Order Date]])</f>
        <v>12</v>
      </c>
      <c r="F2593" s="12" t="str">
        <f>TEXT(SalesDataTable[[#This Row],[Order Date]], "mmm")</f>
        <v>Dec</v>
      </c>
      <c r="G2593" s="5" t="s">
        <v>20</v>
      </c>
      <c r="H2593" s="5" t="s">
        <v>47</v>
      </c>
      <c r="I2593" s="5" t="s">
        <v>2</v>
      </c>
      <c r="J2593" s="5" t="s">
        <v>3</v>
      </c>
      <c r="K2593" s="5" t="s">
        <v>23</v>
      </c>
      <c r="L2593" s="5" t="s">
        <v>29</v>
      </c>
      <c r="M2593" s="6">
        <v>1</v>
      </c>
      <c r="N2593" s="7">
        <v>197.18</v>
      </c>
      <c r="O2593" s="8">
        <v>0</v>
      </c>
      <c r="P2593" s="7">
        <v>105.28</v>
      </c>
      <c r="Q2593" s="7">
        <f t="shared" si="160"/>
        <v>197.18</v>
      </c>
      <c r="R2593" s="7">
        <f t="shared" si="161"/>
        <v>105.28</v>
      </c>
      <c r="S2593" s="7">
        <f t="shared" si="162"/>
        <v>91.9</v>
      </c>
      <c r="T2593" s="9">
        <f t="shared" si="163"/>
        <v>0.46607160969672384</v>
      </c>
      <c r="U2593" s="10">
        <f>YEAR(SalesDataTable[[#This Row],[Order Date]])</f>
        <v>2026</v>
      </c>
      <c r="V2593" s="9" t="str">
        <f>"Q"&amp;ROUNDUP(MONTH(SalesDataTable[[#This Row],[Order Date]])/3,0)</f>
        <v>Q4</v>
      </c>
      <c r="W2593" s="6">
        <f>MONTH(SalesDataTable[[#This Row],[Order Date]])</f>
        <v>12</v>
      </c>
      <c r="X2593" s="9" t="str">
        <f>TEXT(SalesDataTable[[#This Row],[Order Date]],"mmm")</f>
        <v>Dec</v>
      </c>
    </row>
    <row r="2594" spans="1:24" ht="15.5">
      <c r="A2594" s="3">
        <v>2694</v>
      </c>
      <c r="B2594" s="4">
        <v>46370</v>
      </c>
      <c r="C2594" s="12">
        <f>YEAR(SalesDataTable[[#This Row],[Order Date]])</f>
        <v>2026</v>
      </c>
      <c r="D2594" s="15" t="str">
        <f>"Q"&amp;ROUNDUP(MONTH(SalesDataTable[[#This Row],[Order Date]])/3,0)</f>
        <v>Q4</v>
      </c>
      <c r="E2594" s="12">
        <f>MONTH(SalesDataTable[[#This Row],[Order Date]])</f>
        <v>12</v>
      </c>
      <c r="F2594" s="12" t="str">
        <f>TEXT(SalesDataTable[[#This Row],[Order Date]], "mmm")</f>
        <v>Dec</v>
      </c>
      <c r="G2594" s="5" t="s">
        <v>20</v>
      </c>
      <c r="H2594" s="5" t="s">
        <v>31</v>
      </c>
      <c r="I2594" s="5" t="s">
        <v>2</v>
      </c>
      <c r="J2594" s="5" t="s">
        <v>13</v>
      </c>
      <c r="K2594" s="5" t="s">
        <v>23</v>
      </c>
      <c r="L2594" s="5" t="s">
        <v>51</v>
      </c>
      <c r="M2594" s="6">
        <v>1</v>
      </c>
      <c r="N2594" s="7">
        <v>124.9</v>
      </c>
      <c r="O2594" s="8">
        <v>0</v>
      </c>
      <c r="P2594" s="7">
        <v>62.16</v>
      </c>
      <c r="Q2594" s="7">
        <f t="shared" si="160"/>
        <v>124.9</v>
      </c>
      <c r="R2594" s="7">
        <f t="shared" si="161"/>
        <v>62.16</v>
      </c>
      <c r="S2594" s="7">
        <f t="shared" si="162"/>
        <v>62.740000000000009</v>
      </c>
      <c r="T2594" s="9">
        <f t="shared" si="163"/>
        <v>0.50232185748598879</v>
      </c>
      <c r="U2594" s="10">
        <f>YEAR(SalesDataTable[[#This Row],[Order Date]])</f>
        <v>2026</v>
      </c>
      <c r="V2594" s="9" t="str">
        <f>"Q"&amp;ROUNDUP(MONTH(SalesDataTable[[#This Row],[Order Date]])/3,0)</f>
        <v>Q4</v>
      </c>
      <c r="W2594" s="6">
        <f>MONTH(SalesDataTable[[#This Row],[Order Date]])</f>
        <v>12</v>
      </c>
      <c r="X2594" s="9" t="str">
        <f>TEXT(SalesDataTable[[#This Row],[Order Date]],"mmm")</f>
        <v>Dec</v>
      </c>
    </row>
    <row r="2595" spans="1:24" ht="15.5">
      <c r="A2595" s="3">
        <v>2797</v>
      </c>
      <c r="B2595" s="4">
        <v>46370</v>
      </c>
      <c r="C2595" s="12">
        <f>YEAR(SalesDataTable[[#This Row],[Order Date]])</f>
        <v>2026</v>
      </c>
      <c r="D2595" s="15" t="str">
        <f>"Q"&amp;ROUNDUP(MONTH(SalesDataTable[[#This Row],[Order Date]])/3,0)</f>
        <v>Q4</v>
      </c>
      <c r="E2595" s="12">
        <f>MONTH(SalesDataTable[[#This Row],[Order Date]])</f>
        <v>12</v>
      </c>
      <c r="F2595" s="12" t="str">
        <f>TEXT(SalesDataTable[[#This Row],[Order Date]], "mmm")</f>
        <v>Dec</v>
      </c>
      <c r="G2595" s="5" t="s">
        <v>11</v>
      </c>
      <c r="H2595" s="5" t="s">
        <v>52</v>
      </c>
      <c r="I2595" s="5" t="s">
        <v>19</v>
      </c>
      <c r="J2595" s="5" t="s">
        <v>13</v>
      </c>
      <c r="K2595" s="5" t="s">
        <v>9</v>
      </c>
      <c r="L2595" s="5" t="s">
        <v>46</v>
      </c>
      <c r="M2595" s="6">
        <v>2</v>
      </c>
      <c r="N2595" s="7">
        <v>70.239999999999995</v>
      </c>
      <c r="O2595" s="8">
        <v>0.1</v>
      </c>
      <c r="P2595" s="7">
        <v>32.130000000000003</v>
      </c>
      <c r="Q2595" s="7">
        <f t="shared" si="160"/>
        <v>126.43199999999999</v>
      </c>
      <c r="R2595" s="7">
        <f t="shared" si="161"/>
        <v>64.260000000000005</v>
      </c>
      <c r="S2595" s="7">
        <f t="shared" si="162"/>
        <v>62.171999999999983</v>
      </c>
      <c r="T2595" s="9">
        <f t="shared" si="163"/>
        <v>0.49174259681093385</v>
      </c>
      <c r="U2595" s="10">
        <f>YEAR(SalesDataTable[[#This Row],[Order Date]])</f>
        <v>2026</v>
      </c>
      <c r="V2595" s="9" t="str">
        <f>"Q"&amp;ROUNDUP(MONTH(SalesDataTable[[#This Row],[Order Date]])/3,0)</f>
        <v>Q4</v>
      </c>
      <c r="W2595" s="6">
        <f>MONTH(SalesDataTable[[#This Row],[Order Date]])</f>
        <v>12</v>
      </c>
      <c r="X2595" s="9" t="str">
        <f>TEXT(SalesDataTable[[#This Row],[Order Date]],"mmm")</f>
        <v>Dec</v>
      </c>
    </row>
    <row r="2596" spans="1:24" ht="15.5">
      <c r="A2596" s="3">
        <v>2811</v>
      </c>
      <c r="B2596" s="4">
        <v>46370</v>
      </c>
      <c r="C2596" s="12">
        <f>YEAR(SalesDataTable[[#This Row],[Order Date]])</f>
        <v>2026</v>
      </c>
      <c r="D2596" s="15" t="str">
        <f>"Q"&amp;ROUNDUP(MONTH(SalesDataTable[[#This Row],[Order Date]])/3,0)</f>
        <v>Q4</v>
      </c>
      <c r="E2596" s="12">
        <f>MONTH(SalesDataTable[[#This Row],[Order Date]])</f>
        <v>12</v>
      </c>
      <c r="F2596" s="12" t="str">
        <f>TEXT(SalesDataTable[[#This Row],[Order Date]], "mmm")</f>
        <v>Dec</v>
      </c>
      <c r="G2596" s="5" t="s">
        <v>6</v>
      </c>
      <c r="H2596" s="5" t="s">
        <v>41</v>
      </c>
      <c r="I2596" s="5" t="s">
        <v>19</v>
      </c>
      <c r="J2596" s="5" t="s">
        <v>16</v>
      </c>
      <c r="K2596" s="5" t="s">
        <v>9</v>
      </c>
      <c r="L2596" s="5" t="s">
        <v>17</v>
      </c>
      <c r="M2596" s="6">
        <v>5</v>
      </c>
      <c r="N2596" s="7">
        <v>145.6</v>
      </c>
      <c r="O2596" s="8">
        <v>0.15</v>
      </c>
      <c r="P2596" s="7">
        <v>81.180000000000007</v>
      </c>
      <c r="Q2596" s="7">
        <f t="shared" si="160"/>
        <v>618.79999999999995</v>
      </c>
      <c r="R2596" s="7">
        <f t="shared" si="161"/>
        <v>405.90000000000003</v>
      </c>
      <c r="S2596" s="7">
        <f t="shared" si="162"/>
        <v>212.89999999999992</v>
      </c>
      <c r="T2596" s="9">
        <f t="shared" si="163"/>
        <v>0.34405300581771159</v>
      </c>
      <c r="U2596" s="10">
        <f>YEAR(SalesDataTable[[#This Row],[Order Date]])</f>
        <v>2026</v>
      </c>
      <c r="V2596" s="9" t="str">
        <f>"Q"&amp;ROUNDUP(MONTH(SalesDataTable[[#This Row],[Order Date]])/3,0)</f>
        <v>Q4</v>
      </c>
      <c r="W2596" s="6">
        <f>MONTH(SalesDataTable[[#This Row],[Order Date]])</f>
        <v>12</v>
      </c>
      <c r="X2596" s="9" t="str">
        <f>TEXT(SalesDataTable[[#This Row],[Order Date]],"mmm")</f>
        <v>Dec</v>
      </c>
    </row>
    <row r="2597" spans="1:24" ht="15.5">
      <c r="A2597" s="3">
        <v>4037</v>
      </c>
      <c r="B2597" s="4">
        <v>46370</v>
      </c>
      <c r="C2597" s="12">
        <f>YEAR(SalesDataTable[[#This Row],[Order Date]])</f>
        <v>2026</v>
      </c>
      <c r="D2597" s="15" t="str">
        <f>"Q"&amp;ROUNDUP(MONTH(SalesDataTable[[#This Row],[Order Date]])/3,0)</f>
        <v>Q4</v>
      </c>
      <c r="E2597" s="12">
        <f>MONTH(SalesDataTable[[#This Row],[Order Date]])</f>
        <v>12</v>
      </c>
      <c r="F2597" s="12" t="str">
        <f>TEXT(SalesDataTable[[#This Row],[Order Date]], "mmm")</f>
        <v>Dec</v>
      </c>
      <c r="G2597" s="5" t="s">
        <v>20</v>
      </c>
      <c r="H2597" s="5" t="s">
        <v>33</v>
      </c>
      <c r="I2597" s="5" t="s">
        <v>19</v>
      </c>
      <c r="J2597" s="5" t="s">
        <v>3</v>
      </c>
      <c r="K2597" s="5" t="s">
        <v>9</v>
      </c>
      <c r="L2597" s="5" t="s">
        <v>37</v>
      </c>
      <c r="M2597" s="6">
        <v>1</v>
      </c>
      <c r="N2597" s="7">
        <v>152.4</v>
      </c>
      <c r="O2597" s="8">
        <v>0.05</v>
      </c>
      <c r="P2597" s="7">
        <v>77.98</v>
      </c>
      <c r="Q2597" s="7">
        <f t="shared" si="160"/>
        <v>144.78</v>
      </c>
      <c r="R2597" s="7">
        <f t="shared" si="161"/>
        <v>77.98</v>
      </c>
      <c r="S2597" s="7">
        <f t="shared" si="162"/>
        <v>66.8</v>
      </c>
      <c r="T2597" s="9">
        <f t="shared" si="163"/>
        <v>0.46138969470921398</v>
      </c>
      <c r="U2597" s="10">
        <f>YEAR(SalesDataTable[[#This Row],[Order Date]])</f>
        <v>2026</v>
      </c>
      <c r="V2597" s="9" t="str">
        <f>"Q"&amp;ROUNDUP(MONTH(SalesDataTable[[#This Row],[Order Date]])/3,0)</f>
        <v>Q4</v>
      </c>
      <c r="W2597" s="6">
        <f>MONTH(SalesDataTable[[#This Row],[Order Date]])</f>
        <v>12</v>
      </c>
      <c r="X2597" s="9" t="str">
        <f>TEXT(SalesDataTable[[#This Row],[Order Date]],"mmm")</f>
        <v>Dec</v>
      </c>
    </row>
    <row r="2598" spans="1:24" ht="15.5">
      <c r="A2598" s="3">
        <v>4629</v>
      </c>
      <c r="B2598" s="4">
        <v>46370</v>
      </c>
      <c r="C2598" s="12">
        <f>YEAR(SalesDataTable[[#This Row],[Order Date]])</f>
        <v>2026</v>
      </c>
      <c r="D2598" s="15" t="str">
        <f>"Q"&amp;ROUNDUP(MONTH(SalesDataTable[[#This Row],[Order Date]])/3,0)</f>
        <v>Q4</v>
      </c>
      <c r="E2598" s="12">
        <f>MONTH(SalesDataTable[[#This Row],[Order Date]])</f>
        <v>12</v>
      </c>
      <c r="F2598" s="12" t="str">
        <f>TEXT(SalesDataTable[[#This Row],[Order Date]], "mmm")</f>
        <v>Dec</v>
      </c>
      <c r="G2598" s="5" t="s">
        <v>11</v>
      </c>
      <c r="H2598" s="5" t="s">
        <v>12</v>
      </c>
      <c r="I2598" s="5" t="s">
        <v>2</v>
      </c>
      <c r="J2598" s="5" t="s">
        <v>13</v>
      </c>
      <c r="K2598" s="5" t="s">
        <v>14</v>
      </c>
      <c r="L2598" s="5" t="s">
        <v>15</v>
      </c>
      <c r="M2598" s="6">
        <v>1</v>
      </c>
      <c r="N2598" s="7">
        <v>36.17</v>
      </c>
      <c r="O2598" s="8">
        <v>0.05</v>
      </c>
      <c r="P2598" s="7">
        <v>13.87</v>
      </c>
      <c r="Q2598" s="7">
        <f t="shared" si="160"/>
        <v>34.361499999999999</v>
      </c>
      <c r="R2598" s="7">
        <f t="shared" si="161"/>
        <v>13.87</v>
      </c>
      <c r="S2598" s="7">
        <f t="shared" si="162"/>
        <v>20.491500000000002</v>
      </c>
      <c r="T2598" s="9">
        <f t="shared" si="163"/>
        <v>0.59635056676803988</v>
      </c>
      <c r="U2598" s="10">
        <f>YEAR(SalesDataTable[[#This Row],[Order Date]])</f>
        <v>2026</v>
      </c>
      <c r="V2598" s="9" t="str">
        <f>"Q"&amp;ROUNDUP(MONTH(SalesDataTable[[#This Row],[Order Date]])/3,0)</f>
        <v>Q4</v>
      </c>
      <c r="W2598" s="6">
        <f>MONTH(SalesDataTable[[#This Row],[Order Date]])</f>
        <v>12</v>
      </c>
      <c r="X2598" s="9" t="str">
        <f>TEXT(SalesDataTable[[#This Row],[Order Date]],"mmm")</f>
        <v>Dec</v>
      </c>
    </row>
    <row r="2599" spans="1:24" ht="15.5">
      <c r="A2599" s="3">
        <v>2455</v>
      </c>
      <c r="B2599" s="4">
        <v>46371</v>
      </c>
      <c r="C2599" s="12">
        <f>YEAR(SalesDataTable[[#This Row],[Order Date]])</f>
        <v>2026</v>
      </c>
      <c r="D2599" s="15" t="str">
        <f>"Q"&amp;ROUNDUP(MONTH(SalesDataTable[[#This Row],[Order Date]])/3,0)</f>
        <v>Q4</v>
      </c>
      <c r="E2599" s="12">
        <f>MONTH(SalesDataTable[[#This Row],[Order Date]])</f>
        <v>12</v>
      </c>
      <c r="F2599" s="12" t="str">
        <f>TEXT(SalesDataTable[[#This Row],[Order Date]], "mmm")</f>
        <v>Dec</v>
      </c>
      <c r="G2599" s="5" t="s">
        <v>6</v>
      </c>
      <c r="H2599" s="5" t="s">
        <v>43</v>
      </c>
      <c r="I2599" s="5" t="s">
        <v>2</v>
      </c>
      <c r="J2599" s="5" t="s">
        <v>3</v>
      </c>
      <c r="K2599" s="5" t="s">
        <v>23</v>
      </c>
      <c r="L2599" s="5" t="s">
        <v>51</v>
      </c>
      <c r="M2599" s="6">
        <v>3</v>
      </c>
      <c r="N2599" s="7">
        <v>126.21</v>
      </c>
      <c r="O2599" s="8">
        <v>0.1</v>
      </c>
      <c r="P2599" s="7">
        <v>60.65</v>
      </c>
      <c r="Q2599" s="7">
        <f t="shared" si="160"/>
        <v>340.767</v>
      </c>
      <c r="R2599" s="7">
        <f t="shared" si="161"/>
        <v>181.95</v>
      </c>
      <c r="S2599" s="7">
        <f t="shared" si="162"/>
        <v>158.81700000000001</v>
      </c>
      <c r="T2599" s="9">
        <f t="shared" si="163"/>
        <v>0.46605745274630467</v>
      </c>
      <c r="U2599" s="10">
        <f>YEAR(SalesDataTable[[#This Row],[Order Date]])</f>
        <v>2026</v>
      </c>
      <c r="V2599" s="9" t="str">
        <f>"Q"&amp;ROUNDUP(MONTH(SalesDataTable[[#This Row],[Order Date]])/3,0)</f>
        <v>Q4</v>
      </c>
      <c r="W2599" s="6">
        <f>MONTH(SalesDataTable[[#This Row],[Order Date]])</f>
        <v>12</v>
      </c>
      <c r="X2599" s="9" t="str">
        <f>TEXT(SalesDataTable[[#This Row],[Order Date]],"mmm")</f>
        <v>Dec</v>
      </c>
    </row>
    <row r="2600" spans="1:24" ht="15.5">
      <c r="A2600" s="3">
        <v>3184</v>
      </c>
      <c r="B2600" s="4">
        <v>46371</v>
      </c>
      <c r="C2600" s="12">
        <f>YEAR(SalesDataTable[[#This Row],[Order Date]])</f>
        <v>2026</v>
      </c>
      <c r="D2600" s="15" t="str">
        <f>"Q"&amp;ROUNDUP(MONTH(SalesDataTable[[#This Row],[Order Date]])/3,0)</f>
        <v>Q4</v>
      </c>
      <c r="E2600" s="12">
        <f>MONTH(SalesDataTable[[#This Row],[Order Date]])</f>
        <v>12</v>
      </c>
      <c r="F2600" s="12" t="str">
        <f>TEXT(SalesDataTable[[#This Row],[Order Date]], "mmm")</f>
        <v>Dec</v>
      </c>
      <c r="G2600" s="5" t="s">
        <v>20</v>
      </c>
      <c r="H2600" s="5" t="s">
        <v>47</v>
      </c>
      <c r="I2600" s="5" t="s">
        <v>8</v>
      </c>
      <c r="J2600" s="5" t="s">
        <v>3</v>
      </c>
      <c r="K2600" s="5" t="s">
        <v>9</v>
      </c>
      <c r="L2600" s="5" t="s">
        <v>17</v>
      </c>
      <c r="M2600" s="6">
        <v>6</v>
      </c>
      <c r="N2600" s="7">
        <v>143.72999999999999</v>
      </c>
      <c r="O2600" s="8">
        <v>0.15</v>
      </c>
      <c r="P2600" s="7">
        <v>77.27</v>
      </c>
      <c r="Q2600" s="7">
        <f t="shared" si="160"/>
        <v>733.02299999999991</v>
      </c>
      <c r="R2600" s="7">
        <f t="shared" si="161"/>
        <v>463.62</v>
      </c>
      <c r="S2600" s="7">
        <f t="shared" si="162"/>
        <v>269.40299999999991</v>
      </c>
      <c r="T2600" s="9">
        <f t="shared" si="163"/>
        <v>0.36752325643260847</v>
      </c>
      <c r="U2600" s="10">
        <f>YEAR(SalesDataTable[[#This Row],[Order Date]])</f>
        <v>2026</v>
      </c>
      <c r="V2600" s="9" t="str">
        <f>"Q"&amp;ROUNDUP(MONTH(SalesDataTable[[#This Row],[Order Date]])/3,0)</f>
        <v>Q4</v>
      </c>
      <c r="W2600" s="6">
        <f>MONTH(SalesDataTable[[#This Row],[Order Date]])</f>
        <v>12</v>
      </c>
      <c r="X2600" s="9" t="str">
        <f>TEXT(SalesDataTable[[#This Row],[Order Date]],"mmm")</f>
        <v>Dec</v>
      </c>
    </row>
    <row r="2601" spans="1:24" ht="15.5">
      <c r="A2601" s="3">
        <v>3363</v>
      </c>
      <c r="B2601" s="4">
        <v>46371</v>
      </c>
      <c r="C2601" s="12">
        <f>YEAR(SalesDataTable[[#This Row],[Order Date]])</f>
        <v>2026</v>
      </c>
      <c r="D2601" s="15" t="str">
        <f>"Q"&amp;ROUNDUP(MONTH(SalesDataTable[[#This Row],[Order Date]])/3,0)</f>
        <v>Q4</v>
      </c>
      <c r="E2601" s="12">
        <f>MONTH(SalesDataTable[[#This Row],[Order Date]])</f>
        <v>12</v>
      </c>
      <c r="F2601" s="12" t="str">
        <f>TEXT(SalesDataTable[[#This Row],[Order Date]], "mmm")</f>
        <v>Dec</v>
      </c>
      <c r="G2601" s="5" t="s">
        <v>6</v>
      </c>
      <c r="H2601" s="5" t="s">
        <v>43</v>
      </c>
      <c r="I2601" s="5" t="s">
        <v>28</v>
      </c>
      <c r="J2601" s="5" t="s">
        <v>13</v>
      </c>
      <c r="K2601" s="5" t="s">
        <v>9</v>
      </c>
      <c r="L2601" s="5" t="s">
        <v>17</v>
      </c>
      <c r="M2601" s="6">
        <v>4</v>
      </c>
      <c r="N2601" s="7">
        <v>146.38999999999999</v>
      </c>
      <c r="O2601" s="8">
        <v>0</v>
      </c>
      <c r="P2601" s="7">
        <v>78.95</v>
      </c>
      <c r="Q2601" s="7">
        <f t="shared" si="160"/>
        <v>585.55999999999995</v>
      </c>
      <c r="R2601" s="7">
        <f t="shared" si="161"/>
        <v>315.8</v>
      </c>
      <c r="S2601" s="7">
        <f t="shared" si="162"/>
        <v>269.75999999999993</v>
      </c>
      <c r="T2601" s="9">
        <f t="shared" si="163"/>
        <v>0.46068720541020552</v>
      </c>
      <c r="U2601" s="10">
        <f>YEAR(SalesDataTable[[#This Row],[Order Date]])</f>
        <v>2026</v>
      </c>
      <c r="V2601" s="9" t="str">
        <f>"Q"&amp;ROUNDUP(MONTH(SalesDataTable[[#This Row],[Order Date]])/3,0)</f>
        <v>Q4</v>
      </c>
      <c r="W2601" s="6">
        <f>MONTH(SalesDataTable[[#This Row],[Order Date]])</f>
        <v>12</v>
      </c>
      <c r="X2601" s="9" t="str">
        <f>TEXT(SalesDataTable[[#This Row],[Order Date]],"mmm")</f>
        <v>Dec</v>
      </c>
    </row>
    <row r="2602" spans="1:24" ht="15.5">
      <c r="A2602" s="3">
        <v>3373</v>
      </c>
      <c r="B2602" s="4">
        <v>46371</v>
      </c>
      <c r="C2602" s="12">
        <f>YEAR(SalesDataTable[[#This Row],[Order Date]])</f>
        <v>2026</v>
      </c>
      <c r="D2602" s="15" t="str">
        <f>"Q"&amp;ROUNDUP(MONTH(SalesDataTable[[#This Row],[Order Date]])/3,0)</f>
        <v>Q4</v>
      </c>
      <c r="E2602" s="12">
        <f>MONTH(SalesDataTable[[#This Row],[Order Date]])</f>
        <v>12</v>
      </c>
      <c r="F2602" s="12" t="str">
        <f>TEXT(SalesDataTable[[#This Row],[Order Date]], "mmm")</f>
        <v>Dec</v>
      </c>
      <c r="G2602" s="5" t="s">
        <v>6</v>
      </c>
      <c r="H2602" s="5" t="s">
        <v>43</v>
      </c>
      <c r="I2602" s="5" t="s">
        <v>28</v>
      </c>
      <c r="J2602" s="5" t="s">
        <v>3</v>
      </c>
      <c r="K2602" s="5" t="s">
        <v>9</v>
      </c>
      <c r="L2602" s="5" t="s">
        <v>10</v>
      </c>
      <c r="M2602" s="6">
        <v>2</v>
      </c>
      <c r="N2602" s="7">
        <v>89.84</v>
      </c>
      <c r="O2602" s="8">
        <v>0.05</v>
      </c>
      <c r="P2602" s="7">
        <v>45.17</v>
      </c>
      <c r="Q2602" s="7">
        <f t="shared" si="160"/>
        <v>170.696</v>
      </c>
      <c r="R2602" s="7">
        <f t="shared" si="161"/>
        <v>90.34</v>
      </c>
      <c r="S2602" s="7">
        <f t="shared" si="162"/>
        <v>80.355999999999995</v>
      </c>
      <c r="T2602" s="9">
        <f t="shared" si="163"/>
        <v>0.47075502647982376</v>
      </c>
      <c r="U2602" s="10">
        <f>YEAR(SalesDataTable[[#This Row],[Order Date]])</f>
        <v>2026</v>
      </c>
      <c r="V2602" s="9" t="str">
        <f>"Q"&amp;ROUNDUP(MONTH(SalesDataTable[[#This Row],[Order Date]])/3,0)</f>
        <v>Q4</v>
      </c>
      <c r="W2602" s="6">
        <f>MONTH(SalesDataTable[[#This Row],[Order Date]])</f>
        <v>12</v>
      </c>
      <c r="X2602" s="9" t="str">
        <f>TEXT(SalesDataTable[[#This Row],[Order Date]],"mmm")</f>
        <v>Dec</v>
      </c>
    </row>
    <row r="2603" spans="1:24" ht="15.5">
      <c r="A2603" s="3">
        <v>3799</v>
      </c>
      <c r="B2603" s="4">
        <v>46371</v>
      </c>
      <c r="C2603" s="12">
        <f>YEAR(SalesDataTable[[#This Row],[Order Date]])</f>
        <v>2026</v>
      </c>
      <c r="D2603" s="15" t="str">
        <f>"Q"&amp;ROUNDUP(MONTH(SalesDataTable[[#This Row],[Order Date]])/3,0)</f>
        <v>Q4</v>
      </c>
      <c r="E2603" s="12">
        <f>MONTH(SalesDataTable[[#This Row],[Order Date]])</f>
        <v>12</v>
      </c>
      <c r="F2603" s="12" t="str">
        <f>TEXT(SalesDataTable[[#This Row],[Order Date]], "mmm")</f>
        <v>Dec</v>
      </c>
      <c r="G2603" s="5" t="s">
        <v>11</v>
      </c>
      <c r="H2603" s="5" t="s">
        <v>39</v>
      </c>
      <c r="I2603" s="5" t="s">
        <v>19</v>
      </c>
      <c r="J2603" s="5" t="s">
        <v>13</v>
      </c>
      <c r="K2603" s="5" t="s">
        <v>34</v>
      </c>
      <c r="L2603" s="5" t="s">
        <v>45</v>
      </c>
      <c r="M2603" s="6">
        <v>3</v>
      </c>
      <c r="N2603" s="7">
        <v>49.67</v>
      </c>
      <c r="O2603" s="8">
        <v>0.05</v>
      </c>
      <c r="P2603" s="7">
        <v>21.5</v>
      </c>
      <c r="Q2603" s="7">
        <f t="shared" si="160"/>
        <v>141.55949999999999</v>
      </c>
      <c r="R2603" s="7">
        <f t="shared" si="161"/>
        <v>64.5</v>
      </c>
      <c r="S2603" s="7">
        <f t="shared" si="162"/>
        <v>77.059499999999986</v>
      </c>
      <c r="T2603" s="9">
        <f t="shared" si="163"/>
        <v>0.54436120500566898</v>
      </c>
      <c r="U2603" s="10">
        <f>YEAR(SalesDataTable[[#This Row],[Order Date]])</f>
        <v>2026</v>
      </c>
      <c r="V2603" s="9" t="str">
        <f>"Q"&amp;ROUNDUP(MONTH(SalesDataTable[[#This Row],[Order Date]])/3,0)</f>
        <v>Q4</v>
      </c>
      <c r="W2603" s="6">
        <f>MONTH(SalesDataTable[[#This Row],[Order Date]])</f>
        <v>12</v>
      </c>
      <c r="X2603" s="9" t="str">
        <f>TEXT(SalesDataTable[[#This Row],[Order Date]],"mmm")</f>
        <v>Dec</v>
      </c>
    </row>
    <row r="2604" spans="1:24" ht="15.5">
      <c r="A2604" s="3">
        <v>5002</v>
      </c>
      <c r="B2604" s="4">
        <v>46371</v>
      </c>
      <c r="C2604" s="12">
        <f>YEAR(SalesDataTable[[#This Row],[Order Date]])</f>
        <v>2026</v>
      </c>
      <c r="D2604" s="15" t="str">
        <f>"Q"&amp;ROUNDUP(MONTH(SalesDataTable[[#This Row],[Order Date]])/3,0)</f>
        <v>Q4</v>
      </c>
      <c r="E2604" s="12">
        <f>MONTH(SalesDataTable[[#This Row],[Order Date]])</f>
        <v>12</v>
      </c>
      <c r="F2604" s="12" t="str">
        <f>TEXT(SalesDataTable[[#This Row],[Order Date]], "mmm")</f>
        <v>Dec</v>
      </c>
      <c r="G2604" s="5" t="s">
        <v>6</v>
      </c>
      <c r="H2604" s="5" t="s">
        <v>49</v>
      </c>
      <c r="I2604" s="5" t="s">
        <v>8</v>
      </c>
      <c r="J2604" s="5" t="s">
        <v>16</v>
      </c>
      <c r="K2604" s="5" t="s">
        <v>9</v>
      </c>
      <c r="L2604" s="5" t="s">
        <v>10</v>
      </c>
      <c r="M2604" s="6">
        <v>4</v>
      </c>
      <c r="N2604" s="7">
        <v>94.3</v>
      </c>
      <c r="O2604" s="8">
        <v>0.1</v>
      </c>
      <c r="P2604" s="7">
        <v>44.36</v>
      </c>
      <c r="Q2604" s="7">
        <f t="shared" si="160"/>
        <v>339.48</v>
      </c>
      <c r="R2604" s="7">
        <f t="shared" si="161"/>
        <v>177.44</v>
      </c>
      <c r="S2604" s="7">
        <f t="shared" si="162"/>
        <v>162.04000000000002</v>
      </c>
      <c r="T2604" s="9">
        <f t="shared" si="163"/>
        <v>0.47731825144338402</v>
      </c>
      <c r="U2604" s="10">
        <f>YEAR(SalesDataTable[[#This Row],[Order Date]])</f>
        <v>2026</v>
      </c>
      <c r="V2604" s="9" t="str">
        <f>"Q"&amp;ROUNDUP(MONTH(SalesDataTable[[#This Row],[Order Date]])/3,0)</f>
        <v>Q4</v>
      </c>
      <c r="W2604" s="6">
        <f>MONTH(SalesDataTable[[#This Row],[Order Date]])</f>
        <v>12</v>
      </c>
      <c r="X2604" s="9" t="str">
        <f>TEXT(SalesDataTable[[#This Row],[Order Date]],"mmm")</f>
        <v>Dec</v>
      </c>
    </row>
    <row r="2605" spans="1:24" ht="15.5">
      <c r="A2605" s="3">
        <v>2896</v>
      </c>
      <c r="B2605" s="4">
        <v>46372</v>
      </c>
      <c r="C2605" s="12">
        <f>YEAR(SalesDataTable[[#This Row],[Order Date]])</f>
        <v>2026</v>
      </c>
      <c r="D2605" s="15" t="str">
        <f>"Q"&amp;ROUNDUP(MONTH(SalesDataTable[[#This Row],[Order Date]])/3,0)</f>
        <v>Q4</v>
      </c>
      <c r="E2605" s="12">
        <f>MONTH(SalesDataTable[[#This Row],[Order Date]])</f>
        <v>12</v>
      </c>
      <c r="F2605" s="12" t="str">
        <f>TEXT(SalesDataTable[[#This Row],[Order Date]], "mmm")</f>
        <v>Dec</v>
      </c>
      <c r="G2605" s="5" t="s">
        <v>6</v>
      </c>
      <c r="H2605" s="5" t="s">
        <v>43</v>
      </c>
      <c r="I2605" s="5" t="s">
        <v>19</v>
      </c>
      <c r="J2605" s="5" t="s">
        <v>16</v>
      </c>
      <c r="K2605" s="5" t="s">
        <v>34</v>
      </c>
      <c r="L2605" s="5" t="s">
        <v>42</v>
      </c>
      <c r="M2605" s="6">
        <v>2</v>
      </c>
      <c r="N2605" s="7">
        <v>36.020000000000003</v>
      </c>
      <c r="O2605" s="8">
        <v>0.1</v>
      </c>
      <c r="P2605" s="7">
        <v>13.59</v>
      </c>
      <c r="Q2605" s="7">
        <f t="shared" si="160"/>
        <v>64.836000000000013</v>
      </c>
      <c r="R2605" s="7">
        <f t="shared" si="161"/>
        <v>27.18</v>
      </c>
      <c r="S2605" s="7">
        <f t="shared" si="162"/>
        <v>37.656000000000013</v>
      </c>
      <c r="T2605" s="9">
        <f t="shared" si="163"/>
        <v>0.58078845086063302</v>
      </c>
      <c r="U2605" s="10">
        <f>YEAR(SalesDataTable[[#This Row],[Order Date]])</f>
        <v>2026</v>
      </c>
      <c r="V2605" s="9" t="str">
        <f>"Q"&amp;ROUNDUP(MONTH(SalesDataTable[[#This Row],[Order Date]])/3,0)</f>
        <v>Q4</v>
      </c>
      <c r="W2605" s="6">
        <f>MONTH(SalesDataTable[[#This Row],[Order Date]])</f>
        <v>12</v>
      </c>
      <c r="X2605" s="9" t="str">
        <f>TEXT(SalesDataTable[[#This Row],[Order Date]],"mmm")</f>
        <v>Dec</v>
      </c>
    </row>
    <row r="2606" spans="1:24" ht="15.5">
      <c r="A2606" s="3">
        <v>3334</v>
      </c>
      <c r="B2606" s="4">
        <v>46372</v>
      </c>
      <c r="C2606" s="12">
        <f>YEAR(SalesDataTable[[#This Row],[Order Date]])</f>
        <v>2026</v>
      </c>
      <c r="D2606" s="15" t="str">
        <f>"Q"&amp;ROUNDUP(MONTH(SalesDataTable[[#This Row],[Order Date]])/3,0)</f>
        <v>Q4</v>
      </c>
      <c r="E2606" s="12">
        <f>MONTH(SalesDataTable[[#This Row],[Order Date]])</f>
        <v>12</v>
      </c>
      <c r="F2606" s="12" t="str">
        <f>TEXT(SalesDataTable[[#This Row],[Order Date]], "mmm")</f>
        <v>Dec</v>
      </c>
      <c r="G2606" s="5" t="s">
        <v>6</v>
      </c>
      <c r="H2606" s="5" t="s">
        <v>49</v>
      </c>
      <c r="I2606" s="5" t="s">
        <v>2</v>
      </c>
      <c r="J2606" s="5" t="s">
        <v>3</v>
      </c>
      <c r="K2606" s="5" t="s">
        <v>9</v>
      </c>
      <c r="L2606" s="5" t="s">
        <v>37</v>
      </c>
      <c r="M2606" s="6">
        <v>1</v>
      </c>
      <c r="N2606" s="7">
        <v>154.12</v>
      </c>
      <c r="O2606" s="8">
        <v>0</v>
      </c>
      <c r="P2606" s="7">
        <v>77.45</v>
      </c>
      <c r="Q2606" s="7">
        <f t="shared" si="160"/>
        <v>154.12</v>
      </c>
      <c r="R2606" s="7">
        <f t="shared" si="161"/>
        <v>77.45</v>
      </c>
      <c r="S2606" s="7">
        <f t="shared" si="162"/>
        <v>76.67</v>
      </c>
      <c r="T2606" s="9">
        <f t="shared" si="163"/>
        <v>0.49746950428237735</v>
      </c>
      <c r="U2606" s="10">
        <f>YEAR(SalesDataTable[[#This Row],[Order Date]])</f>
        <v>2026</v>
      </c>
      <c r="V2606" s="9" t="str">
        <f>"Q"&amp;ROUNDUP(MONTH(SalesDataTable[[#This Row],[Order Date]])/3,0)</f>
        <v>Q4</v>
      </c>
      <c r="W2606" s="6">
        <f>MONTH(SalesDataTable[[#This Row],[Order Date]])</f>
        <v>12</v>
      </c>
      <c r="X2606" s="9" t="str">
        <f>TEXT(SalesDataTable[[#This Row],[Order Date]],"mmm")</f>
        <v>Dec</v>
      </c>
    </row>
    <row r="2607" spans="1:24" ht="15.5">
      <c r="A2607" s="3">
        <v>3469</v>
      </c>
      <c r="B2607" s="4">
        <v>46372</v>
      </c>
      <c r="C2607" s="12">
        <f>YEAR(SalesDataTable[[#This Row],[Order Date]])</f>
        <v>2026</v>
      </c>
      <c r="D2607" s="15" t="str">
        <f>"Q"&amp;ROUNDUP(MONTH(SalesDataTable[[#This Row],[Order Date]])/3,0)</f>
        <v>Q4</v>
      </c>
      <c r="E2607" s="12">
        <f>MONTH(SalesDataTable[[#This Row],[Order Date]])</f>
        <v>12</v>
      </c>
      <c r="F2607" s="12" t="str">
        <f>TEXT(SalesDataTable[[#This Row],[Order Date]], "mmm")</f>
        <v>Dec</v>
      </c>
      <c r="G2607" s="5" t="s">
        <v>0</v>
      </c>
      <c r="H2607" s="5" t="s">
        <v>36</v>
      </c>
      <c r="I2607" s="5" t="s">
        <v>2</v>
      </c>
      <c r="J2607" s="5" t="s">
        <v>3</v>
      </c>
      <c r="K2607" s="5" t="s">
        <v>9</v>
      </c>
      <c r="L2607" s="5" t="s">
        <v>37</v>
      </c>
      <c r="M2607" s="6">
        <v>1</v>
      </c>
      <c r="N2607" s="7">
        <v>150.88</v>
      </c>
      <c r="O2607" s="8">
        <v>0.05</v>
      </c>
      <c r="P2607" s="7">
        <v>81.02</v>
      </c>
      <c r="Q2607" s="7">
        <f t="shared" si="160"/>
        <v>143.33599999999998</v>
      </c>
      <c r="R2607" s="7">
        <f t="shared" si="161"/>
        <v>81.02</v>
      </c>
      <c r="S2607" s="7">
        <f t="shared" si="162"/>
        <v>62.315999999999988</v>
      </c>
      <c r="T2607" s="9">
        <f t="shared" si="163"/>
        <v>0.43475470223809787</v>
      </c>
      <c r="U2607" s="10">
        <f>YEAR(SalesDataTable[[#This Row],[Order Date]])</f>
        <v>2026</v>
      </c>
      <c r="V2607" s="9" t="str">
        <f>"Q"&amp;ROUNDUP(MONTH(SalesDataTable[[#This Row],[Order Date]])/3,0)</f>
        <v>Q4</v>
      </c>
      <c r="W2607" s="6">
        <f>MONTH(SalesDataTable[[#This Row],[Order Date]])</f>
        <v>12</v>
      </c>
      <c r="X2607" s="9" t="str">
        <f>TEXT(SalesDataTable[[#This Row],[Order Date]],"mmm")</f>
        <v>Dec</v>
      </c>
    </row>
    <row r="2608" spans="1:24" ht="15.5">
      <c r="A2608" s="3">
        <v>569</v>
      </c>
      <c r="B2608" s="4">
        <v>46373</v>
      </c>
      <c r="C2608" s="12">
        <f>YEAR(SalesDataTable[[#This Row],[Order Date]])</f>
        <v>2026</v>
      </c>
      <c r="D2608" s="15" t="str">
        <f>"Q"&amp;ROUNDUP(MONTH(SalesDataTable[[#This Row],[Order Date]])/3,0)</f>
        <v>Q4</v>
      </c>
      <c r="E2608" s="12">
        <f>MONTH(SalesDataTable[[#This Row],[Order Date]])</f>
        <v>12</v>
      </c>
      <c r="F2608" s="12" t="str">
        <f>TEXT(SalesDataTable[[#This Row],[Order Date]], "mmm")</f>
        <v>Dec</v>
      </c>
      <c r="G2608" s="5" t="s">
        <v>11</v>
      </c>
      <c r="H2608" s="5" t="s">
        <v>12</v>
      </c>
      <c r="I2608" s="5" t="s">
        <v>28</v>
      </c>
      <c r="J2608" s="5" t="s">
        <v>13</v>
      </c>
      <c r="K2608" s="5" t="s">
        <v>4</v>
      </c>
      <c r="L2608" s="5" t="s">
        <v>26</v>
      </c>
      <c r="M2608" s="6">
        <v>2</v>
      </c>
      <c r="N2608" s="7">
        <v>40.479999999999997</v>
      </c>
      <c r="O2608" s="8">
        <v>0</v>
      </c>
      <c r="P2608" s="7">
        <v>16.23</v>
      </c>
      <c r="Q2608" s="7">
        <f t="shared" si="160"/>
        <v>80.959999999999994</v>
      </c>
      <c r="R2608" s="7">
        <f t="shared" si="161"/>
        <v>32.46</v>
      </c>
      <c r="S2608" s="7">
        <f t="shared" si="162"/>
        <v>48.499999999999993</v>
      </c>
      <c r="T2608" s="9">
        <f t="shared" si="163"/>
        <v>0.5990612648221344</v>
      </c>
      <c r="U2608" s="10">
        <f>YEAR(SalesDataTable[[#This Row],[Order Date]])</f>
        <v>2026</v>
      </c>
      <c r="V2608" s="9" t="str">
        <f>"Q"&amp;ROUNDUP(MONTH(SalesDataTable[[#This Row],[Order Date]])/3,0)</f>
        <v>Q4</v>
      </c>
      <c r="W2608" s="6">
        <f>MONTH(SalesDataTable[[#This Row],[Order Date]])</f>
        <v>12</v>
      </c>
      <c r="X2608" s="9" t="str">
        <f>TEXT(SalesDataTable[[#This Row],[Order Date]],"mmm")</f>
        <v>Dec</v>
      </c>
    </row>
    <row r="2609" spans="1:24" ht="15.5">
      <c r="A2609" s="3">
        <v>2404</v>
      </c>
      <c r="B2609" s="4">
        <v>46373</v>
      </c>
      <c r="C2609" s="12">
        <f>YEAR(SalesDataTable[[#This Row],[Order Date]])</f>
        <v>2026</v>
      </c>
      <c r="D2609" s="15" t="str">
        <f>"Q"&amp;ROUNDUP(MONTH(SalesDataTable[[#This Row],[Order Date]])/3,0)</f>
        <v>Q4</v>
      </c>
      <c r="E2609" s="12">
        <f>MONTH(SalesDataTable[[#This Row],[Order Date]])</f>
        <v>12</v>
      </c>
      <c r="F2609" s="12" t="str">
        <f>TEXT(SalesDataTable[[#This Row],[Order Date]], "mmm")</f>
        <v>Dec</v>
      </c>
      <c r="G2609" s="5" t="s">
        <v>11</v>
      </c>
      <c r="H2609" s="5" t="s">
        <v>39</v>
      </c>
      <c r="I2609" s="5" t="s">
        <v>28</v>
      </c>
      <c r="J2609" s="5" t="s">
        <v>16</v>
      </c>
      <c r="K2609" s="5" t="s">
        <v>14</v>
      </c>
      <c r="L2609" s="5" t="s">
        <v>48</v>
      </c>
      <c r="M2609" s="6">
        <v>3</v>
      </c>
      <c r="N2609" s="7">
        <v>163.34</v>
      </c>
      <c r="O2609" s="8">
        <v>0.1</v>
      </c>
      <c r="P2609" s="7">
        <v>88.53</v>
      </c>
      <c r="Q2609" s="7">
        <f t="shared" si="160"/>
        <v>441.01799999999997</v>
      </c>
      <c r="R2609" s="7">
        <f t="shared" si="161"/>
        <v>265.59000000000003</v>
      </c>
      <c r="S2609" s="7">
        <f t="shared" si="162"/>
        <v>175.42799999999994</v>
      </c>
      <c r="T2609" s="9">
        <f t="shared" si="163"/>
        <v>0.39777968246194023</v>
      </c>
      <c r="U2609" s="10">
        <f>YEAR(SalesDataTable[[#This Row],[Order Date]])</f>
        <v>2026</v>
      </c>
      <c r="V2609" s="9" t="str">
        <f>"Q"&amp;ROUNDUP(MONTH(SalesDataTable[[#This Row],[Order Date]])/3,0)</f>
        <v>Q4</v>
      </c>
      <c r="W2609" s="6">
        <f>MONTH(SalesDataTable[[#This Row],[Order Date]])</f>
        <v>12</v>
      </c>
      <c r="X2609" s="9" t="str">
        <f>TEXT(SalesDataTable[[#This Row],[Order Date]],"mmm")</f>
        <v>Dec</v>
      </c>
    </row>
    <row r="2610" spans="1:24" ht="15.5">
      <c r="A2610" s="3">
        <v>4682</v>
      </c>
      <c r="B2610" s="4">
        <v>46373</v>
      </c>
      <c r="C2610" s="12">
        <f>YEAR(SalesDataTable[[#This Row],[Order Date]])</f>
        <v>2026</v>
      </c>
      <c r="D2610" s="15" t="str">
        <f>"Q"&amp;ROUNDUP(MONTH(SalesDataTable[[#This Row],[Order Date]])/3,0)</f>
        <v>Q4</v>
      </c>
      <c r="E2610" s="12">
        <f>MONTH(SalesDataTable[[#This Row],[Order Date]])</f>
        <v>12</v>
      </c>
      <c r="F2610" s="12" t="str">
        <f>TEXT(SalesDataTable[[#This Row],[Order Date]], "mmm")</f>
        <v>Dec</v>
      </c>
      <c r="G2610" s="5" t="s">
        <v>20</v>
      </c>
      <c r="H2610" s="5" t="s">
        <v>21</v>
      </c>
      <c r="I2610" s="5" t="s">
        <v>19</v>
      </c>
      <c r="J2610" s="5" t="s">
        <v>13</v>
      </c>
      <c r="K2610" s="5" t="s">
        <v>34</v>
      </c>
      <c r="L2610" s="5" t="s">
        <v>35</v>
      </c>
      <c r="M2610" s="6">
        <v>2</v>
      </c>
      <c r="N2610" s="7">
        <v>40.89</v>
      </c>
      <c r="O2610" s="8">
        <v>0</v>
      </c>
      <c r="P2610" s="7">
        <v>14.95</v>
      </c>
      <c r="Q2610" s="7">
        <f t="shared" si="160"/>
        <v>81.78</v>
      </c>
      <c r="R2610" s="7">
        <f t="shared" si="161"/>
        <v>29.9</v>
      </c>
      <c r="S2610" s="7">
        <f t="shared" si="162"/>
        <v>51.88</v>
      </c>
      <c r="T2610" s="9">
        <f t="shared" si="163"/>
        <v>0.63438493519197847</v>
      </c>
      <c r="U2610" s="10">
        <f>YEAR(SalesDataTable[[#This Row],[Order Date]])</f>
        <v>2026</v>
      </c>
      <c r="V2610" s="9" t="str">
        <f>"Q"&amp;ROUNDUP(MONTH(SalesDataTable[[#This Row],[Order Date]])/3,0)</f>
        <v>Q4</v>
      </c>
      <c r="W2610" s="6">
        <f>MONTH(SalesDataTable[[#This Row],[Order Date]])</f>
        <v>12</v>
      </c>
      <c r="X2610" s="9" t="str">
        <f>TEXT(SalesDataTable[[#This Row],[Order Date]],"mmm")</f>
        <v>Dec</v>
      </c>
    </row>
    <row r="2611" spans="1:24" ht="15.5">
      <c r="A2611" s="3">
        <v>4888</v>
      </c>
      <c r="B2611" s="4">
        <v>46373</v>
      </c>
      <c r="C2611" s="12">
        <f>YEAR(SalesDataTable[[#This Row],[Order Date]])</f>
        <v>2026</v>
      </c>
      <c r="D2611" s="15" t="str">
        <f>"Q"&amp;ROUNDUP(MONTH(SalesDataTable[[#This Row],[Order Date]])/3,0)</f>
        <v>Q4</v>
      </c>
      <c r="E2611" s="12">
        <f>MONTH(SalesDataTable[[#This Row],[Order Date]])</f>
        <v>12</v>
      </c>
      <c r="F2611" s="12" t="str">
        <f>TEXT(SalesDataTable[[#This Row],[Order Date]], "mmm")</f>
        <v>Dec</v>
      </c>
      <c r="G2611" s="5" t="s">
        <v>11</v>
      </c>
      <c r="H2611" s="5" t="s">
        <v>12</v>
      </c>
      <c r="I2611" s="5" t="s">
        <v>28</v>
      </c>
      <c r="J2611" s="5" t="s">
        <v>13</v>
      </c>
      <c r="K2611" s="5" t="s">
        <v>34</v>
      </c>
      <c r="L2611" s="5" t="s">
        <v>35</v>
      </c>
      <c r="M2611" s="6">
        <v>1</v>
      </c>
      <c r="N2611" s="7">
        <v>40.159999999999997</v>
      </c>
      <c r="O2611" s="8">
        <v>0.15</v>
      </c>
      <c r="P2611" s="7">
        <v>14.46</v>
      </c>
      <c r="Q2611" s="7">
        <f t="shared" si="160"/>
        <v>34.135999999999996</v>
      </c>
      <c r="R2611" s="7">
        <f t="shared" si="161"/>
        <v>14.46</v>
      </c>
      <c r="S2611" s="7">
        <f t="shared" si="162"/>
        <v>19.675999999999995</v>
      </c>
      <c r="T2611" s="9">
        <f t="shared" si="163"/>
        <v>0.576400281228029</v>
      </c>
      <c r="U2611" s="10">
        <f>YEAR(SalesDataTable[[#This Row],[Order Date]])</f>
        <v>2026</v>
      </c>
      <c r="V2611" s="9" t="str">
        <f>"Q"&amp;ROUNDUP(MONTH(SalesDataTable[[#This Row],[Order Date]])/3,0)</f>
        <v>Q4</v>
      </c>
      <c r="W2611" s="6">
        <f>MONTH(SalesDataTable[[#This Row],[Order Date]])</f>
        <v>12</v>
      </c>
      <c r="X2611" s="9" t="str">
        <f>TEXT(SalesDataTable[[#This Row],[Order Date]],"mmm")</f>
        <v>Dec</v>
      </c>
    </row>
    <row r="2612" spans="1:24" ht="15.5">
      <c r="A2612" s="3">
        <v>4923</v>
      </c>
      <c r="B2612" s="4">
        <v>46373</v>
      </c>
      <c r="C2612" s="12">
        <f>YEAR(SalesDataTable[[#This Row],[Order Date]])</f>
        <v>2026</v>
      </c>
      <c r="D2612" s="15" t="str">
        <f>"Q"&amp;ROUNDUP(MONTH(SalesDataTable[[#This Row],[Order Date]])/3,0)</f>
        <v>Q4</v>
      </c>
      <c r="E2612" s="12">
        <f>MONTH(SalesDataTable[[#This Row],[Order Date]])</f>
        <v>12</v>
      </c>
      <c r="F2612" s="12" t="str">
        <f>TEXT(SalesDataTable[[#This Row],[Order Date]], "mmm")</f>
        <v>Dec</v>
      </c>
      <c r="G2612" s="5" t="s">
        <v>20</v>
      </c>
      <c r="H2612" s="5" t="s">
        <v>47</v>
      </c>
      <c r="I2612" s="5" t="s">
        <v>2</v>
      </c>
      <c r="J2612" s="5" t="s">
        <v>13</v>
      </c>
      <c r="K2612" s="5" t="s">
        <v>23</v>
      </c>
      <c r="L2612" s="5" t="s">
        <v>40</v>
      </c>
      <c r="M2612" s="6">
        <v>2</v>
      </c>
      <c r="N2612" s="7">
        <v>79.86</v>
      </c>
      <c r="O2612" s="8">
        <v>0</v>
      </c>
      <c r="P2612" s="7">
        <v>39.049999999999997</v>
      </c>
      <c r="Q2612" s="7">
        <f t="shared" si="160"/>
        <v>159.72</v>
      </c>
      <c r="R2612" s="7">
        <f t="shared" si="161"/>
        <v>78.099999999999994</v>
      </c>
      <c r="S2612" s="7">
        <f t="shared" si="162"/>
        <v>81.62</v>
      </c>
      <c r="T2612" s="9">
        <f t="shared" si="163"/>
        <v>0.51101928374655647</v>
      </c>
      <c r="U2612" s="10">
        <f>YEAR(SalesDataTable[[#This Row],[Order Date]])</f>
        <v>2026</v>
      </c>
      <c r="V2612" s="9" t="str">
        <f>"Q"&amp;ROUNDUP(MONTH(SalesDataTable[[#This Row],[Order Date]])/3,0)</f>
        <v>Q4</v>
      </c>
      <c r="W2612" s="6">
        <f>MONTH(SalesDataTable[[#This Row],[Order Date]])</f>
        <v>12</v>
      </c>
      <c r="X2612" s="9" t="str">
        <f>TEXT(SalesDataTable[[#This Row],[Order Date]],"mmm")</f>
        <v>Dec</v>
      </c>
    </row>
    <row r="2613" spans="1:24" ht="15.5">
      <c r="A2613" s="3">
        <v>131</v>
      </c>
      <c r="B2613" s="4">
        <v>46374</v>
      </c>
      <c r="C2613" s="12">
        <f>YEAR(SalesDataTable[[#This Row],[Order Date]])</f>
        <v>2026</v>
      </c>
      <c r="D2613" s="15" t="str">
        <f>"Q"&amp;ROUNDUP(MONTH(SalesDataTable[[#This Row],[Order Date]])/3,0)</f>
        <v>Q4</v>
      </c>
      <c r="E2613" s="12">
        <f>MONTH(SalesDataTable[[#This Row],[Order Date]])</f>
        <v>12</v>
      </c>
      <c r="F2613" s="12" t="str">
        <f>TEXT(SalesDataTable[[#This Row],[Order Date]], "mmm")</f>
        <v>Dec</v>
      </c>
      <c r="G2613" s="5" t="s">
        <v>6</v>
      </c>
      <c r="H2613" s="5" t="s">
        <v>41</v>
      </c>
      <c r="I2613" s="5" t="s">
        <v>28</v>
      </c>
      <c r="J2613" s="5" t="s">
        <v>3</v>
      </c>
      <c r="K2613" s="5" t="s">
        <v>23</v>
      </c>
      <c r="L2613" s="5" t="s">
        <v>51</v>
      </c>
      <c r="M2613" s="6">
        <v>2</v>
      </c>
      <c r="N2613" s="7">
        <v>123.42</v>
      </c>
      <c r="O2613" s="8">
        <v>0.1</v>
      </c>
      <c r="P2613" s="7">
        <v>60.03</v>
      </c>
      <c r="Q2613" s="7">
        <f t="shared" si="160"/>
        <v>222.15600000000001</v>
      </c>
      <c r="R2613" s="7">
        <f t="shared" si="161"/>
        <v>120.06</v>
      </c>
      <c r="S2613" s="7">
        <f t="shared" si="162"/>
        <v>102.096</v>
      </c>
      <c r="T2613" s="9">
        <f t="shared" si="163"/>
        <v>0.45956895154756117</v>
      </c>
      <c r="U2613" s="10">
        <f>YEAR(SalesDataTable[[#This Row],[Order Date]])</f>
        <v>2026</v>
      </c>
      <c r="V2613" s="9" t="str">
        <f>"Q"&amp;ROUNDUP(MONTH(SalesDataTable[[#This Row],[Order Date]])/3,0)</f>
        <v>Q4</v>
      </c>
      <c r="W2613" s="6">
        <f>MONTH(SalesDataTable[[#This Row],[Order Date]])</f>
        <v>12</v>
      </c>
      <c r="X2613" s="9" t="str">
        <f>TEXT(SalesDataTable[[#This Row],[Order Date]],"mmm")</f>
        <v>Dec</v>
      </c>
    </row>
    <row r="2614" spans="1:24" ht="15.5">
      <c r="A2614" s="3">
        <v>349</v>
      </c>
      <c r="B2614" s="4">
        <v>46374</v>
      </c>
      <c r="C2614" s="12">
        <f>YEAR(SalesDataTable[[#This Row],[Order Date]])</f>
        <v>2026</v>
      </c>
      <c r="D2614" s="15" t="str">
        <f>"Q"&amp;ROUNDUP(MONTH(SalesDataTable[[#This Row],[Order Date]])/3,0)</f>
        <v>Q4</v>
      </c>
      <c r="E2614" s="12">
        <f>MONTH(SalesDataTable[[#This Row],[Order Date]])</f>
        <v>12</v>
      </c>
      <c r="F2614" s="12" t="str">
        <f>TEXT(SalesDataTable[[#This Row],[Order Date]], "mmm")</f>
        <v>Dec</v>
      </c>
      <c r="G2614" s="5" t="s">
        <v>11</v>
      </c>
      <c r="H2614" s="5" t="s">
        <v>12</v>
      </c>
      <c r="I2614" s="5" t="s">
        <v>2</v>
      </c>
      <c r="J2614" s="5" t="s">
        <v>3</v>
      </c>
      <c r="K2614" s="5" t="s">
        <v>14</v>
      </c>
      <c r="L2614" s="5" t="s">
        <v>32</v>
      </c>
      <c r="M2614" s="6">
        <v>1</v>
      </c>
      <c r="N2614" s="7">
        <v>47.61</v>
      </c>
      <c r="O2614" s="8">
        <v>0.05</v>
      </c>
      <c r="P2614" s="7">
        <v>18.18</v>
      </c>
      <c r="Q2614" s="7">
        <f t="shared" si="160"/>
        <v>45.229499999999994</v>
      </c>
      <c r="R2614" s="7">
        <f t="shared" si="161"/>
        <v>18.18</v>
      </c>
      <c r="S2614" s="7">
        <f t="shared" si="162"/>
        <v>27.049499999999995</v>
      </c>
      <c r="T2614" s="9">
        <f t="shared" si="163"/>
        <v>0.59804994527907662</v>
      </c>
      <c r="U2614" s="10">
        <f>YEAR(SalesDataTable[[#This Row],[Order Date]])</f>
        <v>2026</v>
      </c>
      <c r="V2614" s="9" t="str">
        <f>"Q"&amp;ROUNDUP(MONTH(SalesDataTable[[#This Row],[Order Date]])/3,0)</f>
        <v>Q4</v>
      </c>
      <c r="W2614" s="6">
        <f>MONTH(SalesDataTable[[#This Row],[Order Date]])</f>
        <v>12</v>
      </c>
      <c r="X2614" s="9" t="str">
        <f>TEXT(SalesDataTable[[#This Row],[Order Date]],"mmm")</f>
        <v>Dec</v>
      </c>
    </row>
    <row r="2615" spans="1:24" ht="15.5">
      <c r="A2615" s="3">
        <v>1131</v>
      </c>
      <c r="B2615" s="4">
        <v>46374</v>
      </c>
      <c r="C2615" s="12">
        <f>YEAR(SalesDataTable[[#This Row],[Order Date]])</f>
        <v>2026</v>
      </c>
      <c r="D2615" s="15" t="str">
        <f>"Q"&amp;ROUNDUP(MONTH(SalesDataTable[[#This Row],[Order Date]])/3,0)</f>
        <v>Q4</v>
      </c>
      <c r="E2615" s="12">
        <f>MONTH(SalesDataTable[[#This Row],[Order Date]])</f>
        <v>12</v>
      </c>
      <c r="F2615" s="12" t="str">
        <f>TEXT(SalesDataTable[[#This Row],[Order Date]], "mmm")</f>
        <v>Dec</v>
      </c>
      <c r="G2615" s="5" t="s">
        <v>20</v>
      </c>
      <c r="H2615" s="5" t="s">
        <v>33</v>
      </c>
      <c r="I2615" s="5" t="s">
        <v>2</v>
      </c>
      <c r="J2615" s="5" t="s">
        <v>3</v>
      </c>
      <c r="K2615" s="5" t="s">
        <v>9</v>
      </c>
      <c r="L2615" s="5" t="s">
        <v>10</v>
      </c>
      <c r="M2615" s="6">
        <v>2</v>
      </c>
      <c r="N2615" s="7">
        <v>93.88</v>
      </c>
      <c r="O2615" s="8">
        <v>0.1</v>
      </c>
      <c r="P2615" s="7">
        <v>45.89</v>
      </c>
      <c r="Q2615" s="7">
        <f t="shared" si="160"/>
        <v>168.98400000000001</v>
      </c>
      <c r="R2615" s="7">
        <f t="shared" si="161"/>
        <v>91.78</v>
      </c>
      <c r="S2615" s="7">
        <f t="shared" si="162"/>
        <v>77.204000000000008</v>
      </c>
      <c r="T2615" s="9">
        <f t="shared" si="163"/>
        <v>0.45687165648818823</v>
      </c>
      <c r="U2615" s="10">
        <f>YEAR(SalesDataTable[[#This Row],[Order Date]])</f>
        <v>2026</v>
      </c>
      <c r="V2615" s="9" t="str">
        <f>"Q"&amp;ROUNDUP(MONTH(SalesDataTable[[#This Row],[Order Date]])/3,0)</f>
        <v>Q4</v>
      </c>
      <c r="W2615" s="6">
        <f>MONTH(SalesDataTable[[#This Row],[Order Date]])</f>
        <v>12</v>
      </c>
      <c r="X2615" s="9" t="str">
        <f>TEXT(SalesDataTable[[#This Row],[Order Date]],"mmm")</f>
        <v>Dec</v>
      </c>
    </row>
    <row r="2616" spans="1:24" ht="15.5">
      <c r="A2616" s="3">
        <v>2738</v>
      </c>
      <c r="B2616" s="4">
        <v>46374</v>
      </c>
      <c r="C2616" s="12">
        <f>YEAR(SalesDataTable[[#This Row],[Order Date]])</f>
        <v>2026</v>
      </c>
      <c r="D2616" s="15" t="str">
        <f>"Q"&amp;ROUNDUP(MONTH(SalesDataTable[[#This Row],[Order Date]])/3,0)</f>
        <v>Q4</v>
      </c>
      <c r="E2616" s="12">
        <f>MONTH(SalesDataTable[[#This Row],[Order Date]])</f>
        <v>12</v>
      </c>
      <c r="F2616" s="12" t="str">
        <f>TEXT(SalesDataTable[[#This Row],[Order Date]], "mmm")</f>
        <v>Dec</v>
      </c>
      <c r="G2616" s="5" t="s">
        <v>6</v>
      </c>
      <c r="H2616" s="5" t="s">
        <v>41</v>
      </c>
      <c r="I2616" s="5" t="s">
        <v>2</v>
      </c>
      <c r="J2616" s="5" t="s">
        <v>13</v>
      </c>
      <c r="K2616" s="5" t="s">
        <v>9</v>
      </c>
      <c r="L2616" s="5" t="s">
        <v>17</v>
      </c>
      <c r="M2616" s="6">
        <v>3</v>
      </c>
      <c r="N2616" s="7">
        <v>145.43</v>
      </c>
      <c r="O2616" s="8">
        <v>0.05</v>
      </c>
      <c r="P2616" s="7">
        <v>81.72</v>
      </c>
      <c r="Q2616" s="7">
        <f t="shared" si="160"/>
        <v>414.47550000000001</v>
      </c>
      <c r="R2616" s="7">
        <f t="shared" si="161"/>
        <v>245.16</v>
      </c>
      <c r="S2616" s="7">
        <f t="shared" si="162"/>
        <v>169.31550000000001</v>
      </c>
      <c r="T2616" s="9">
        <f t="shared" si="163"/>
        <v>0.40850544845232106</v>
      </c>
      <c r="U2616" s="10">
        <f>YEAR(SalesDataTable[[#This Row],[Order Date]])</f>
        <v>2026</v>
      </c>
      <c r="V2616" s="9" t="str">
        <f>"Q"&amp;ROUNDUP(MONTH(SalesDataTable[[#This Row],[Order Date]])/3,0)</f>
        <v>Q4</v>
      </c>
      <c r="W2616" s="6">
        <f>MONTH(SalesDataTable[[#This Row],[Order Date]])</f>
        <v>12</v>
      </c>
      <c r="X2616" s="9" t="str">
        <f>TEXT(SalesDataTable[[#This Row],[Order Date]],"mmm")</f>
        <v>Dec</v>
      </c>
    </row>
    <row r="2617" spans="1:24" ht="15.5">
      <c r="A2617" s="3">
        <v>4400</v>
      </c>
      <c r="B2617" s="4">
        <v>46374</v>
      </c>
      <c r="C2617" s="12">
        <f>YEAR(SalesDataTable[[#This Row],[Order Date]])</f>
        <v>2026</v>
      </c>
      <c r="D2617" s="15" t="str">
        <f>"Q"&amp;ROUNDUP(MONTH(SalesDataTable[[#This Row],[Order Date]])/3,0)</f>
        <v>Q4</v>
      </c>
      <c r="E2617" s="12">
        <f>MONTH(SalesDataTable[[#This Row],[Order Date]])</f>
        <v>12</v>
      </c>
      <c r="F2617" s="12" t="str">
        <f>TEXT(SalesDataTable[[#This Row],[Order Date]], "mmm")</f>
        <v>Dec</v>
      </c>
      <c r="G2617" s="5" t="s">
        <v>20</v>
      </c>
      <c r="H2617" s="5" t="s">
        <v>21</v>
      </c>
      <c r="I2617" s="5" t="s">
        <v>2</v>
      </c>
      <c r="J2617" s="5" t="s">
        <v>3</v>
      </c>
      <c r="K2617" s="5" t="s">
        <v>14</v>
      </c>
      <c r="L2617" s="5" t="s">
        <v>15</v>
      </c>
      <c r="M2617" s="6">
        <v>2</v>
      </c>
      <c r="N2617" s="7">
        <v>36.89</v>
      </c>
      <c r="O2617" s="8">
        <v>0.1</v>
      </c>
      <c r="P2617" s="7">
        <v>13.74</v>
      </c>
      <c r="Q2617" s="7">
        <f t="shared" si="160"/>
        <v>66.402000000000001</v>
      </c>
      <c r="R2617" s="7">
        <f t="shared" si="161"/>
        <v>27.48</v>
      </c>
      <c r="S2617" s="7">
        <f t="shared" si="162"/>
        <v>38.921999999999997</v>
      </c>
      <c r="T2617" s="9">
        <f t="shared" si="163"/>
        <v>0.58615704346254627</v>
      </c>
      <c r="U2617" s="10">
        <f>YEAR(SalesDataTable[[#This Row],[Order Date]])</f>
        <v>2026</v>
      </c>
      <c r="V2617" s="9" t="str">
        <f>"Q"&amp;ROUNDUP(MONTH(SalesDataTable[[#This Row],[Order Date]])/3,0)</f>
        <v>Q4</v>
      </c>
      <c r="W2617" s="6">
        <f>MONTH(SalesDataTable[[#This Row],[Order Date]])</f>
        <v>12</v>
      </c>
      <c r="X2617" s="9" t="str">
        <f>TEXT(SalesDataTable[[#This Row],[Order Date]],"mmm")</f>
        <v>Dec</v>
      </c>
    </row>
    <row r="2618" spans="1:24" ht="15.5">
      <c r="A2618" s="3">
        <v>3122</v>
      </c>
      <c r="B2618" s="4">
        <v>46375</v>
      </c>
      <c r="C2618" s="12">
        <f>YEAR(SalesDataTable[[#This Row],[Order Date]])</f>
        <v>2026</v>
      </c>
      <c r="D2618" s="15" t="str">
        <f>"Q"&amp;ROUNDUP(MONTH(SalesDataTable[[#This Row],[Order Date]])/3,0)</f>
        <v>Q4</v>
      </c>
      <c r="E2618" s="12">
        <f>MONTH(SalesDataTable[[#This Row],[Order Date]])</f>
        <v>12</v>
      </c>
      <c r="F2618" s="12" t="str">
        <f>TEXT(SalesDataTable[[#This Row],[Order Date]], "mmm")</f>
        <v>Dec</v>
      </c>
      <c r="G2618" s="5" t="s">
        <v>0</v>
      </c>
      <c r="H2618" s="5" t="s">
        <v>1</v>
      </c>
      <c r="I2618" s="5" t="s">
        <v>28</v>
      </c>
      <c r="J2618" s="5" t="s">
        <v>3</v>
      </c>
      <c r="K2618" s="5" t="s">
        <v>9</v>
      </c>
      <c r="L2618" s="5" t="s">
        <v>17</v>
      </c>
      <c r="M2618" s="6">
        <v>1</v>
      </c>
      <c r="N2618" s="7">
        <v>145.44</v>
      </c>
      <c r="O2618" s="8">
        <v>0.1</v>
      </c>
      <c r="P2618" s="7">
        <v>80.42</v>
      </c>
      <c r="Q2618" s="7">
        <f t="shared" si="160"/>
        <v>130.89600000000002</v>
      </c>
      <c r="R2618" s="7">
        <f t="shared" si="161"/>
        <v>80.42</v>
      </c>
      <c r="S2618" s="7">
        <f t="shared" si="162"/>
        <v>50.476000000000013</v>
      </c>
      <c r="T2618" s="9">
        <f t="shared" si="163"/>
        <v>0.38561911746730232</v>
      </c>
      <c r="U2618" s="10">
        <f>YEAR(SalesDataTable[[#This Row],[Order Date]])</f>
        <v>2026</v>
      </c>
      <c r="V2618" s="9" t="str">
        <f>"Q"&amp;ROUNDUP(MONTH(SalesDataTable[[#This Row],[Order Date]])/3,0)</f>
        <v>Q4</v>
      </c>
      <c r="W2618" s="6">
        <f>MONTH(SalesDataTable[[#This Row],[Order Date]])</f>
        <v>12</v>
      </c>
      <c r="X2618" s="9" t="str">
        <f>TEXT(SalesDataTable[[#This Row],[Order Date]],"mmm")</f>
        <v>Dec</v>
      </c>
    </row>
    <row r="2619" spans="1:24" ht="15.5">
      <c r="A2619" s="3">
        <v>4572</v>
      </c>
      <c r="B2619" s="4">
        <v>46375</v>
      </c>
      <c r="C2619" s="12">
        <f>YEAR(SalesDataTable[[#This Row],[Order Date]])</f>
        <v>2026</v>
      </c>
      <c r="D2619" s="15" t="str">
        <f>"Q"&amp;ROUNDUP(MONTH(SalesDataTable[[#This Row],[Order Date]])/3,0)</f>
        <v>Q4</v>
      </c>
      <c r="E2619" s="12">
        <f>MONTH(SalesDataTable[[#This Row],[Order Date]])</f>
        <v>12</v>
      </c>
      <c r="F2619" s="12" t="str">
        <f>TEXT(SalesDataTable[[#This Row],[Order Date]], "mmm")</f>
        <v>Dec</v>
      </c>
      <c r="G2619" s="5" t="s">
        <v>0</v>
      </c>
      <c r="H2619" s="5" t="s">
        <v>50</v>
      </c>
      <c r="I2619" s="5" t="s">
        <v>2</v>
      </c>
      <c r="J2619" s="5" t="s">
        <v>13</v>
      </c>
      <c r="K2619" s="5" t="s">
        <v>34</v>
      </c>
      <c r="L2619" s="5" t="s">
        <v>45</v>
      </c>
      <c r="M2619" s="6">
        <v>2</v>
      </c>
      <c r="N2619" s="7">
        <v>51.56</v>
      </c>
      <c r="O2619" s="8">
        <v>0</v>
      </c>
      <c r="P2619" s="7">
        <v>21.9</v>
      </c>
      <c r="Q2619" s="7">
        <f t="shared" si="160"/>
        <v>103.12</v>
      </c>
      <c r="R2619" s="7">
        <f t="shared" si="161"/>
        <v>43.8</v>
      </c>
      <c r="S2619" s="7">
        <f t="shared" si="162"/>
        <v>59.320000000000007</v>
      </c>
      <c r="T2619" s="9">
        <f t="shared" si="163"/>
        <v>0.57525213343677273</v>
      </c>
      <c r="U2619" s="10">
        <f>YEAR(SalesDataTable[[#This Row],[Order Date]])</f>
        <v>2026</v>
      </c>
      <c r="V2619" s="9" t="str">
        <f>"Q"&amp;ROUNDUP(MONTH(SalesDataTable[[#This Row],[Order Date]])/3,0)</f>
        <v>Q4</v>
      </c>
      <c r="W2619" s="6">
        <f>MONTH(SalesDataTable[[#This Row],[Order Date]])</f>
        <v>12</v>
      </c>
      <c r="X2619" s="9" t="str">
        <f>TEXT(SalesDataTable[[#This Row],[Order Date]],"mmm")</f>
        <v>Dec</v>
      </c>
    </row>
    <row r="2620" spans="1:24" ht="15.5">
      <c r="A2620" s="3">
        <v>4783</v>
      </c>
      <c r="B2620" s="4">
        <v>46375</v>
      </c>
      <c r="C2620" s="12">
        <f>YEAR(SalesDataTable[[#This Row],[Order Date]])</f>
        <v>2026</v>
      </c>
      <c r="D2620" s="15" t="str">
        <f>"Q"&amp;ROUNDUP(MONTH(SalesDataTable[[#This Row],[Order Date]])/3,0)</f>
        <v>Q4</v>
      </c>
      <c r="E2620" s="12">
        <f>MONTH(SalesDataTable[[#This Row],[Order Date]])</f>
        <v>12</v>
      </c>
      <c r="F2620" s="12" t="str">
        <f>TEXT(SalesDataTable[[#This Row],[Order Date]], "mmm")</f>
        <v>Dec</v>
      </c>
      <c r="G2620" s="5" t="s">
        <v>20</v>
      </c>
      <c r="H2620" s="5" t="s">
        <v>31</v>
      </c>
      <c r="I2620" s="5" t="s">
        <v>2</v>
      </c>
      <c r="J2620" s="5" t="s">
        <v>13</v>
      </c>
      <c r="K2620" s="5" t="s">
        <v>23</v>
      </c>
      <c r="L2620" s="5" t="s">
        <v>51</v>
      </c>
      <c r="M2620" s="6">
        <v>2</v>
      </c>
      <c r="N2620" s="7">
        <v>122</v>
      </c>
      <c r="O2620" s="8">
        <v>0.15</v>
      </c>
      <c r="P2620" s="7">
        <v>60.01</v>
      </c>
      <c r="Q2620" s="7">
        <f t="shared" si="160"/>
        <v>207.4</v>
      </c>
      <c r="R2620" s="7">
        <f t="shared" si="161"/>
        <v>120.02</v>
      </c>
      <c r="S2620" s="7">
        <f t="shared" si="162"/>
        <v>87.38000000000001</v>
      </c>
      <c r="T2620" s="9">
        <f t="shared" si="163"/>
        <v>0.4213114754098361</v>
      </c>
      <c r="U2620" s="10">
        <f>YEAR(SalesDataTable[[#This Row],[Order Date]])</f>
        <v>2026</v>
      </c>
      <c r="V2620" s="9" t="str">
        <f>"Q"&amp;ROUNDUP(MONTH(SalesDataTable[[#This Row],[Order Date]])/3,0)</f>
        <v>Q4</v>
      </c>
      <c r="W2620" s="6">
        <f>MONTH(SalesDataTable[[#This Row],[Order Date]])</f>
        <v>12</v>
      </c>
      <c r="X2620" s="9" t="str">
        <f>TEXT(SalesDataTable[[#This Row],[Order Date]],"mmm")</f>
        <v>Dec</v>
      </c>
    </row>
    <row r="2621" spans="1:24" ht="15.5">
      <c r="A2621" s="3">
        <v>5055</v>
      </c>
      <c r="B2621" s="4">
        <v>46375</v>
      </c>
      <c r="C2621" s="12">
        <f>YEAR(SalesDataTable[[#This Row],[Order Date]])</f>
        <v>2026</v>
      </c>
      <c r="D2621" s="15" t="str">
        <f>"Q"&amp;ROUNDUP(MONTH(SalesDataTable[[#This Row],[Order Date]])/3,0)</f>
        <v>Q4</v>
      </c>
      <c r="E2621" s="12">
        <f>MONTH(SalesDataTable[[#This Row],[Order Date]])</f>
        <v>12</v>
      </c>
      <c r="F2621" s="12" t="str">
        <f>TEXT(SalesDataTable[[#This Row],[Order Date]], "mmm")</f>
        <v>Dec</v>
      </c>
      <c r="G2621" s="5" t="s">
        <v>11</v>
      </c>
      <c r="H2621" s="5" t="s">
        <v>18</v>
      </c>
      <c r="I2621" s="5" t="s">
        <v>28</v>
      </c>
      <c r="J2621" s="5" t="s">
        <v>13</v>
      </c>
      <c r="K2621" s="5" t="s">
        <v>9</v>
      </c>
      <c r="L2621" s="5" t="s">
        <v>46</v>
      </c>
      <c r="M2621" s="6">
        <v>1</v>
      </c>
      <c r="N2621" s="7">
        <v>71.89</v>
      </c>
      <c r="O2621" s="8">
        <v>0.15</v>
      </c>
      <c r="P2621" s="7">
        <v>32.409999999999997</v>
      </c>
      <c r="Q2621" s="7">
        <f t="shared" si="160"/>
        <v>61.106499999999997</v>
      </c>
      <c r="R2621" s="7">
        <f t="shared" si="161"/>
        <v>32.409999999999997</v>
      </c>
      <c r="S2621" s="7">
        <f t="shared" si="162"/>
        <v>28.6965</v>
      </c>
      <c r="T2621" s="9">
        <f t="shared" si="163"/>
        <v>0.46961452545964832</v>
      </c>
      <c r="U2621" s="10">
        <f>YEAR(SalesDataTable[[#This Row],[Order Date]])</f>
        <v>2026</v>
      </c>
      <c r="V2621" s="9" t="str">
        <f>"Q"&amp;ROUNDUP(MONTH(SalesDataTable[[#This Row],[Order Date]])/3,0)</f>
        <v>Q4</v>
      </c>
      <c r="W2621" s="6">
        <f>MONTH(SalesDataTable[[#This Row],[Order Date]])</f>
        <v>12</v>
      </c>
      <c r="X2621" s="9" t="str">
        <f>TEXT(SalesDataTable[[#This Row],[Order Date]],"mmm")</f>
        <v>Dec</v>
      </c>
    </row>
    <row r="2622" spans="1:24" ht="15.5">
      <c r="A2622" s="3">
        <v>5100</v>
      </c>
      <c r="B2622" s="4">
        <v>46375</v>
      </c>
      <c r="C2622" s="12">
        <f>YEAR(SalesDataTable[[#This Row],[Order Date]])</f>
        <v>2026</v>
      </c>
      <c r="D2622" s="15" t="str">
        <f>"Q"&amp;ROUNDUP(MONTH(SalesDataTable[[#This Row],[Order Date]])/3,0)</f>
        <v>Q4</v>
      </c>
      <c r="E2622" s="12">
        <f>MONTH(SalesDataTable[[#This Row],[Order Date]])</f>
        <v>12</v>
      </c>
      <c r="F2622" s="12" t="str">
        <f>TEXT(SalesDataTable[[#This Row],[Order Date]], "mmm")</f>
        <v>Dec</v>
      </c>
      <c r="G2622" s="5" t="s">
        <v>11</v>
      </c>
      <c r="H2622" s="5" t="s">
        <v>25</v>
      </c>
      <c r="I2622" s="5" t="s">
        <v>2</v>
      </c>
      <c r="J2622" s="5" t="s">
        <v>3</v>
      </c>
      <c r="K2622" s="5" t="s">
        <v>9</v>
      </c>
      <c r="L2622" s="5" t="s">
        <v>46</v>
      </c>
      <c r="M2622" s="6">
        <v>2</v>
      </c>
      <c r="N2622" s="7">
        <v>70.59</v>
      </c>
      <c r="O2622" s="8">
        <v>0.15</v>
      </c>
      <c r="P2622" s="7">
        <v>31.56</v>
      </c>
      <c r="Q2622" s="7">
        <f t="shared" si="160"/>
        <v>120.003</v>
      </c>
      <c r="R2622" s="7">
        <f t="shared" si="161"/>
        <v>63.12</v>
      </c>
      <c r="S2622" s="7">
        <f t="shared" si="162"/>
        <v>56.883000000000003</v>
      </c>
      <c r="T2622" s="9">
        <f t="shared" si="163"/>
        <v>0.47401314967125824</v>
      </c>
      <c r="U2622" s="10">
        <f>YEAR(SalesDataTable[[#This Row],[Order Date]])</f>
        <v>2026</v>
      </c>
      <c r="V2622" s="9" t="str">
        <f>"Q"&amp;ROUNDUP(MONTH(SalesDataTable[[#This Row],[Order Date]])/3,0)</f>
        <v>Q4</v>
      </c>
      <c r="W2622" s="6">
        <f>MONTH(SalesDataTable[[#This Row],[Order Date]])</f>
        <v>12</v>
      </c>
      <c r="X2622" s="9" t="str">
        <f>TEXT(SalesDataTable[[#This Row],[Order Date]],"mmm")</f>
        <v>Dec</v>
      </c>
    </row>
    <row r="2623" spans="1:24" ht="15.5">
      <c r="A2623" s="3">
        <v>488</v>
      </c>
      <c r="B2623" s="4">
        <v>46376</v>
      </c>
      <c r="C2623" s="12">
        <f>YEAR(SalesDataTable[[#This Row],[Order Date]])</f>
        <v>2026</v>
      </c>
      <c r="D2623" s="15" t="str">
        <f>"Q"&amp;ROUNDUP(MONTH(SalesDataTable[[#This Row],[Order Date]])/3,0)</f>
        <v>Q4</v>
      </c>
      <c r="E2623" s="12">
        <f>MONTH(SalesDataTable[[#This Row],[Order Date]])</f>
        <v>12</v>
      </c>
      <c r="F2623" s="12" t="str">
        <f>TEXT(SalesDataTable[[#This Row],[Order Date]], "mmm")</f>
        <v>Dec</v>
      </c>
      <c r="G2623" s="5" t="s">
        <v>20</v>
      </c>
      <c r="H2623" s="5" t="s">
        <v>31</v>
      </c>
      <c r="I2623" s="5" t="s">
        <v>2</v>
      </c>
      <c r="J2623" s="5" t="s">
        <v>3</v>
      </c>
      <c r="K2623" s="5" t="s">
        <v>9</v>
      </c>
      <c r="L2623" s="5" t="s">
        <v>17</v>
      </c>
      <c r="M2623" s="6">
        <v>4</v>
      </c>
      <c r="N2623" s="7">
        <v>141.91</v>
      </c>
      <c r="O2623" s="8">
        <v>0.05</v>
      </c>
      <c r="P2623" s="7">
        <v>80.260000000000005</v>
      </c>
      <c r="Q2623" s="7">
        <f t="shared" si="160"/>
        <v>539.25799999999992</v>
      </c>
      <c r="R2623" s="7">
        <f t="shared" si="161"/>
        <v>321.04000000000002</v>
      </c>
      <c r="S2623" s="7">
        <f t="shared" si="162"/>
        <v>218.2179999999999</v>
      </c>
      <c r="T2623" s="9">
        <f t="shared" si="163"/>
        <v>0.40466344495584661</v>
      </c>
      <c r="U2623" s="10">
        <f>YEAR(SalesDataTable[[#This Row],[Order Date]])</f>
        <v>2026</v>
      </c>
      <c r="V2623" s="9" t="str">
        <f>"Q"&amp;ROUNDUP(MONTH(SalesDataTable[[#This Row],[Order Date]])/3,0)</f>
        <v>Q4</v>
      </c>
      <c r="W2623" s="6">
        <f>MONTH(SalesDataTable[[#This Row],[Order Date]])</f>
        <v>12</v>
      </c>
      <c r="X2623" s="9" t="str">
        <f>TEXT(SalesDataTable[[#This Row],[Order Date]],"mmm")</f>
        <v>Dec</v>
      </c>
    </row>
    <row r="2624" spans="1:24" ht="15.5">
      <c r="A2624" s="3">
        <v>710</v>
      </c>
      <c r="B2624" s="4">
        <v>46376</v>
      </c>
      <c r="C2624" s="12">
        <f>YEAR(SalesDataTable[[#This Row],[Order Date]])</f>
        <v>2026</v>
      </c>
      <c r="D2624" s="15" t="str">
        <f>"Q"&amp;ROUNDUP(MONTH(SalesDataTable[[#This Row],[Order Date]])/3,0)</f>
        <v>Q4</v>
      </c>
      <c r="E2624" s="12">
        <f>MONTH(SalesDataTable[[#This Row],[Order Date]])</f>
        <v>12</v>
      </c>
      <c r="F2624" s="12" t="str">
        <f>TEXT(SalesDataTable[[#This Row],[Order Date]], "mmm")</f>
        <v>Dec</v>
      </c>
      <c r="G2624" s="5" t="s">
        <v>6</v>
      </c>
      <c r="H2624" s="5" t="s">
        <v>27</v>
      </c>
      <c r="I2624" s="5" t="s">
        <v>8</v>
      </c>
      <c r="J2624" s="5" t="s">
        <v>16</v>
      </c>
      <c r="K2624" s="5" t="s">
        <v>9</v>
      </c>
      <c r="L2624" s="5" t="s">
        <v>17</v>
      </c>
      <c r="M2624" s="6">
        <v>3</v>
      </c>
      <c r="N2624" s="7">
        <v>140.4</v>
      </c>
      <c r="O2624" s="8">
        <v>0.2</v>
      </c>
      <c r="P2624" s="7">
        <v>81.760000000000005</v>
      </c>
      <c r="Q2624" s="7">
        <f t="shared" si="160"/>
        <v>336.96000000000004</v>
      </c>
      <c r="R2624" s="7">
        <f t="shared" si="161"/>
        <v>245.28000000000003</v>
      </c>
      <c r="S2624" s="7">
        <f t="shared" si="162"/>
        <v>91.68</v>
      </c>
      <c r="T2624" s="9">
        <f t="shared" si="163"/>
        <v>0.27207977207977208</v>
      </c>
      <c r="U2624" s="10">
        <f>YEAR(SalesDataTable[[#This Row],[Order Date]])</f>
        <v>2026</v>
      </c>
      <c r="V2624" s="9" t="str">
        <f>"Q"&amp;ROUNDUP(MONTH(SalesDataTable[[#This Row],[Order Date]])/3,0)</f>
        <v>Q4</v>
      </c>
      <c r="W2624" s="6">
        <f>MONTH(SalesDataTable[[#This Row],[Order Date]])</f>
        <v>12</v>
      </c>
      <c r="X2624" s="9" t="str">
        <f>TEXT(SalesDataTable[[#This Row],[Order Date]],"mmm")</f>
        <v>Dec</v>
      </c>
    </row>
    <row r="2625" spans="1:24" ht="15.5">
      <c r="A2625" s="3">
        <v>1009</v>
      </c>
      <c r="B2625" s="4">
        <v>46376</v>
      </c>
      <c r="C2625" s="12">
        <f>YEAR(SalesDataTable[[#This Row],[Order Date]])</f>
        <v>2026</v>
      </c>
      <c r="D2625" s="15" t="str">
        <f>"Q"&amp;ROUNDUP(MONTH(SalesDataTable[[#This Row],[Order Date]])/3,0)</f>
        <v>Q4</v>
      </c>
      <c r="E2625" s="12">
        <f>MONTH(SalesDataTable[[#This Row],[Order Date]])</f>
        <v>12</v>
      </c>
      <c r="F2625" s="12" t="str">
        <f>TEXT(SalesDataTable[[#This Row],[Order Date]], "mmm")</f>
        <v>Dec</v>
      </c>
      <c r="G2625" s="5" t="s">
        <v>20</v>
      </c>
      <c r="H2625" s="5" t="s">
        <v>47</v>
      </c>
      <c r="I2625" s="5" t="s">
        <v>28</v>
      </c>
      <c r="J2625" s="5" t="s">
        <v>3</v>
      </c>
      <c r="K2625" s="5" t="s">
        <v>9</v>
      </c>
      <c r="L2625" s="5" t="s">
        <v>46</v>
      </c>
      <c r="M2625" s="6">
        <v>2</v>
      </c>
      <c r="N2625" s="7">
        <v>72.349999999999994</v>
      </c>
      <c r="O2625" s="8">
        <v>0.15</v>
      </c>
      <c r="P2625" s="7">
        <v>32.44</v>
      </c>
      <c r="Q2625" s="7">
        <f t="shared" si="160"/>
        <v>122.99499999999999</v>
      </c>
      <c r="R2625" s="7">
        <f t="shared" si="161"/>
        <v>64.88</v>
      </c>
      <c r="S2625" s="7">
        <f t="shared" si="162"/>
        <v>58.114999999999995</v>
      </c>
      <c r="T2625" s="9">
        <f t="shared" si="163"/>
        <v>0.47249888206837676</v>
      </c>
      <c r="U2625" s="10">
        <f>YEAR(SalesDataTable[[#This Row],[Order Date]])</f>
        <v>2026</v>
      </c>
      <c r="V2625" s="9" t="str">
        <f>"Q"&amp;ROUNDUP(MONTH(SalesDataTable[[#This Row],[Order Date]])/3,0)</f>
        <v>Q4</v>
      </c>
      <c r="W2625" s="6">
        <f>MONTH(SalesDataTable[[#This Row],[Order Date]])</f>
        <v>12</v>
      </c>
      <c r="X2625" s="9" t="str">
        <f>TEXT(SalesDataTable[[#This Row],[Order Date]],"mmm")</f>
        <v>Dec</v>
      </c>
    </row>
    <row r="2626" spans="1:24" ht="15.5">
      <c r="A2626" s="3">
        <v>1231</v>
      </c>
      <c r="B2626" s="4">
        <v>46376</v>
      </c>
      <c r="C2626" s="12">
        <f>YEAR(SalesDataTable[[#This Row],[Order Date]])</f>
        <v>2026</v>
      </c>
      <c r="D2626" s="15" t="str">
        <f>"Q"&amp;ROUNDUP(MONTH(SalesDataTable[[#This Row],[Order Date]])/3,0)</f>
        <v>Q4</v>
      </c>
      <c r="E2626" s="12">
        <f>MONTH(SalesDataTable[[#This Row],[Order Date]])</f>
        <v>12</v>
      </c>
      <c r="F2626" s="12" t="str">
        <f>TEXT(SalesDataTable[[#This Row],[Order Date]], "mmm")</f>
        <v>Dec</v>
      </c>
      <c r="G2626" s="5" t="s">
        <v>20</v>
      </c>
      <c r="H2626" s="5" t="s">
        <v>33</v>
      </c>
      <c r="I2626" s="5" t="s">
        <v>2</v>
      </c>
      <c r="J2626" s="5" t="s">
        <v>13</v>
      </c>
      <c r="K2626" s="5" t="s">
        <v>23</v>
      </c>
      <c r="L2626" s="5" t="s">
        <v>51</v>
      </c>
      <c r="M2626" s="6">
        <v>4</v>
      </c>
      <c r="N2626" s="7">
        <v>120.8</v>
      </c>
      <c r="O2626" s="8">
        <v>0.1</v>
      </c>
      <c r="P2626" s="7">
        <v>59.93</v>
      </c>
      <c r="Q2626" s="7">
        <f t="shared" ref="Q2626:Q2689" si="164">M2626*N2626*(1-O2626)</f>
        <v>434.88</v>
      </c>
      <c r="R2626" s="7">
        <f t="shared" ref="R2626:R2689" si="165">M2626*P2626</f>
        <v>239.72</v>
      </c>
      <c r="S2626" s="7">
        <f t="shared" ref="S2626:S2689" si="166">Q2626-R2626</f>
        <v>195.16</v>
      </c>
      <c r="T2626" s="9">
        <f t="shared" ref="T2626:T2689" si="167">IFERROR(S2626/Q2626,0)</f>
        <v>0.44876747608535689</v>
      </c>
      <c r="U2626" s="10">
        <f>YEAR(SalesDataTable[[#This Row],[Order Date]])</f>
        <v>2026</v>
      </c>
      <c r="V2626" s="9" t="str">
        <f>"Q"&amp;ROUNDUP(MONTH(SalesDataTable[[#This Row],[Order Date]])/3,0)</f>
        <v>Q4</v>
      </c>
      <c r="W2626" s="6">
        <f>MONTH(SalesDataTable[[#This Row],[Order Date]])</f>
        <v>12</v>
      </c>
      <c r="X2626" s="9" t="str">
        <f>TEXT(SalesDataTable[[#This Row],[Order Date]],"mmm")</f>
        <v>Dec</v>
      </c>
    </row>
    <row r="2627" spans="1:24" ht="15.5">
      <c r="A2627" s="3">
        <v>1445</v>
      </c>
      <c r="B2627" s="4">
        <v>46376</v>
      </c>
      <c r="C2627" s="12">
        <f>YEAR(SalesDataTable[[#This Row],[Order Date]])</f>
        <v>2026</v>
      </c>
      <c r="D2627" s="15" t="str">
        <f>"Q"&amp;ROUNDUP(MONTH(SalesDataTable[[#This Row],[Order Date]])/3,0)</f>
        <v>Q4</v>
      </c>
      <c r="E2627" s="12">
        <f>MONTH(SalesDataTable[[#This Row],[Order Date]])</f>
        <v>12</v>
      </c>
      <c r="F2627" s="12" t="str">
        <f>TEXT(SalesDataTable[[#This Row],[Order Date]], "mmm")</f>
        <v>Dec</v>
      </c>
      <c r="G2627" s="5" t="s">
        <v>20</v>
      </c>
      <c r="H2627" s="5" t="s">
        <v>31</v>
      </c>
      <c r="I2627" s="5" t="s">
        <v>2</v>
      </c>
      <c r="J2627" s="5" t="s">
        <v>13</v>
      </c>
      <c r="K2627" s="5" t="s">
        <v>9</v>
      </c>
      <c r="L2627" s="5" t="s">
        <v>46</v>
      </c>
      <c r="M2627" s="6">
        <v>1</v>
      </c>
      <c r="N2627" s="7">
        <v>71.23</v>
      </c>
      <c r="O2627" s="8">
        <v>0</v>
      </c>
      <c r="P2627" s="7">
        <v>31.63</v>
      </c>
      <c r="Q2627" s="7">
        <f t="shared" si="164"/>
        <v>71.23</v>
      </c>
      <c r="R2627" s="7">
        <f t="shared" si="165"/>
        <v>31.63</v>
      </c>
      <c r="S2627" s="7">
        <f t="shared" si="166"/>
        <v>39.600000000000009</v>
      </c>
      <c r="T2627" s="9">
        <f t="shared" si="167"/>
        <v>0.55594552856942303</v>
      </c>
      <c r="U2627" s="10">
        <f>YEAR(SalesDataTable[[#This Row],[Order Date]])</f>
        <v>2026</v>
      </c>
      <c r="V2627" s="9" t="str">
        <f>"Q"&amp;ROUNDUP(MONTH(SalesDataTable[[#This Row],[Order Date]])/3,0)</f>
        <v>Q4</v>
      </c>
      <c r="W2627" s="6">
        <f>MONTH(SalesDataTable[[#This Row],[Order Date]])</f>
        <v>12</v>
      </c>
      <c r="X2627" s="9" t="str">
        <f>TEXT(SalesDataTable[[#This Row],[Order Date]],"mmm")</f>
        <v>Dec</v>
      </c>
    </row>
    <row r="2628" spans="1:24" ht="15.5">
      <c r="A2628" s="3">
        <v>2842</v>
      </c>
      <c r="B2628" s="4">
        <v>46376</v>
      </c>
      <c r="C2628" s="12">
        <f>YEAR(SalesDataTable[[#This Row],[Order Date]])</f>
        <v>2026</v>
      </c>
      <c r="D2628" s="15" t="str">
        <f>"Q"&amp;ROUNDUP(MONTH(SalesDataTable[[#This Row],[Order Date]])/3,0)</f>
        <v>Q4</v>
      </c>
      <c r="E2628" s="12">
        <f>MONTH(SalesDataTable[[#This Row],[Order Date]])</f>
        <v>12</v>
      </c>
      <c r="F2628" s="12" t="str">
        <f>TEXT(SalesDataTable[[#This Row],[Order Date]], "mmm")</f>
        <v>Dec</v>
      </c>
      <c r="G2628" s="5" t="s">
        <v>11</v>
      </c>
      <c r="H2628" s="5" t="s">
        <v>39</v>
      </c>
      <c r="I2628" s="5" t="s">
        <v>8</v>
      </c>
      <c r="J2628" s="5" t="s">
        <v>16</v>
      </c>
      <c r="K2628" s="5" t="s">
        <v>4</v>
      </c>
      <c r="L2628" s="5" t="s">
        <v>22</v>
      </c>
      <c r="M2628" s="6">
        <v>5</v>
      </c>
      <c r="N2628" s="7">
        <v>51.02</v>
      </c>
      <c r="O2628" s="8">
        <v>0.05</v>
      </c>
      <c r="P2628" s="7">
        <v>22.56</v>
      </c>
      <c r="Q2628" s="7">
        <f t="shared" si="164"/>
        <v>242.345</v>
      </c>
      <c r="R2628" s="7">
        <f t="shared" si="165"/>
        <v>112.8</v>
      </c>
      <c r="S2628" s="7">
        <f t="shared" si="166"/>
        <v>129.54500000000002</v>
      </c>
      <c r="T2628" s="9">
        <f t="shared" si="167"/>
        <v>0.5345478553302111</v>
      </c>
      <c r="U2628" s="10">
        <f>YEAR(SalesDataTable[[#This Row],[Order Date]])</f>
        <v>2026</v>
      </c>
      <c r="V2628" s="9" t="str">
        <f>"Q"&amp;ROUNDUP(MONTH(SalesDataTable[[#This Row],[Order Date]])/3,0)</f>
        <v>Q4</v>
      </c>
      <c r="W2628" s="6">
        <f>MONTH(SalesDataTable[[#This Row],[Order Date]])</f>
        <v>12</v>
      </c>
      <c r="X2628" s="9" t="str">
        <f>TEXT(SalesDataTable[[#This Row],[Order Date]],"mmm")</f>
        <v>Dec</v>
      </c>
    </row>
    <row r="2629" spans="1:24" ht="15.5">
      <c r="A2629" s="3">
        <v>3783</v>
      </c>
      <c r="B2629" s="4">
        <v>46376</v>
      </c>
      <c r="C2629" s="12">
        <f>YEAR(SalesDataTable[[#This Row],[Order Date]])</f>
        <v>2026</v>
      </c>
      <c r="D2629" s="15" t="str">
        <f>"Q"&amp;ROUNDUP(MONTH(SalesDataTable[[#This Row],[Order Date]])/3,0)</f>
        <v>Q4</v>
      </c>
      <c r="E2629" s="12">
        <f>MONTH(SalesDataTable[[#This Row],[Order Date]])</f>
        <v>12</v>
      </c>
      <c r="F2629" s="12" t="str">
        <f>TEXT(SalesDataTable[[#This Row],[Order Date]], "mmm")</f>
        <v>Dec</v>
      </c>
      <c r="G2629" s="5" t="s">
        <v>11</v>
      </c>
      <c r="H2629" s="5" t="s">
        <v>12</v>
      </c>
      <c r="I2629" s="5" t="s">
        <v>28</v>
      </c>
      <c r="J2629" s="5" t="s">
        <v>13</v>
      </c>
      <c r="K2629" s="5" t="s">
        <v>14</v>
      </c>
      <c r="L2629" s="5" t="s">
        <v>44</v>
      </c>
      <c r="M2629" s="6">
        <v>1</v>
      </c>
      <c r="N2629" s="7">
        <v>130.52000000000001</v>
      </c>
      <c r="O2629" s="8">
        <v>0.1</v>
      </c>
      <c r="P2629" s="7">
        <v>66.09</v>
      </c>
      <c r="Q2629" s="7">
        <f t="shared" si="164"/>
        <v>117.46800000000002</v>
      </c>
      <c r="R2629" s="7">
        <f t="shared" si="165"/>
        <v>66.09</v>
      </c>
      <c r="S2629" s="7">
        <f t="shared" si="166"/>
        <v>51.378000000000014</v>
      </c>
      <c r="T2629" s="9">
        <f t="shared" si="167"/>
        <v>0.43737869036673821</v>
      </c>
      <c r="U2629" s="10">
        <f>YEAR(SalesDataTable[[#This Row],[Order Date]])</f>
        <v>2026</v>
      </c>
      <c r="V2629" s="9" t="str">
        <f>"Q"&amp;ROUNDUP(MONTH(SalesDataTable[[#This Row],[Order Date]])/3,0)</f>
        <v>Q4</v>
      </c>
      <c r="W2629" s="6">
        <f>MONTH(SalesDataTable[[#This Row],[Order Date]])</f>
        <v>12</v>
      </c>
      <c r="X2629" s="9" t="str">
        <f>TEXT(SalesDataTable[[#This Row],[Order Date]],"mmm")</f>
        <v>Dec</v>
      </c>
    </row>
    <row r="2630" spans="1:24" ht="15.5">
      <c r="A2630" s="3">
        <v>4484</v>
      </c>
      <c r="B2630" s="4">
        <v>46376</v>
      </c>
      <c r="C2630" s="12">
        <f>YEAR(SalesDataTable[[#This Row],[Order Date]])</f>
        <v>2026</v>
      </c>
      <c r="D2630" s="15" t="str">
        <f>"Q"&amp;ROUNDUP(MONTH(SalesDataTable[[#This Row],[Order Date]])/3,0)</f>
        <v>Q4</v>
      </c>
      <c r="E2630" s="12">
        <f>MONTH(SalesDataTable[[#This Row],[Order Date]])</f>
        <v>12</v>
      </c>
      <c r="F2630" s="12" t="str">
        <f>TEXT(SalesDataTable[[#This Row],[Order Date]], "mmm")</f>
        <v>Dec</v>
      </c>
      <c r="G2630" s="5" t="s">
        <v>6</v>
      </c>
      <c r="H2630" s="5" t="s">
        <v>49</v>
      </c>
      <c r="I2630" s="5" t="s">
        <v>2</v>
      </c>
      <c r="J2630" s="5" t="s">
        <v>3</v>
      </c>
      <c r="K2630" s="5" t="s">
        <v>4</v>
      </c>
      <c r="L2630" s="5" t="s">
        <v>5</v>
      </c>
      <c r="M2630" s="6">
        <v>2</v>
      </c>
      <c r="N2630" s="7">
        <v>79.87</v>
      </c>
      <c r="O2630" s="8">
        <v>0.15</v>
      </c>
      <c r="P2630" s="7">
        <v>41.9</v>
      </c>
      <c r="Q2630" s="7">
        <f t="shared" si="164"/>
        <v>135.779</v>
      </c>
      <c r="R2630" s="7">
        <f t="shared" si="165"/>
        <v>83.8</v>
      </c>
      <c r="S2630" s="7">
        <f t="shared" si="166"/>
        <v>51.978999999999999</v>
      </c>
      <c r="T2630" s="9">
        <f t="shared" si="167"/>
        <v>0.38282061290773978</v>
      </c>
      <c r="U2630" s="10">
        <f>YEAR(SalesDataTable[[#This Row],[Order Date]])</f>
        <v>2026</v>
      </c>
      <c r="V2630" s="9" t="str">
        <f>"Q"&amp;ROUNDUP(MONTH(SalesDataTable[[#This Row],[Order Date]])/3,0)</f>
        <v>Q4</v>
      </c>
      <c r="W2630" s="6">
        <f>MONTH(SalesDataTable[[#This Row],[Order Date]])</f>
        <v>12</v>
      </c>
      <c r="X2630" s="9" t="str">
        <f>TEXT(SalesDataTable[[#This Row],[Order Date]],"mmm")</f>
        <v>Dec</v>
      </c>
    </row>
    <row r="2631" spans="1:24" ht="15.5">
      <c r="A2631" s="3">
        <v>4597</v>
      </c>
      <c r="B2631" s="4">
        <v>46376</v>
      </c>
      <c r="C2631" s="12">
        <f>YEAR(SalesDataTable[[#This Row],[Order Date]])</f>
        <v>2026</v>
      </c>
      <c r="D2631" s="15" t="str">
        <f>"Q"&amp;ROUNDUP(MONTH(SalesDataTable[[#This Row],[Order Date]])/3,0)</f>
        <v>Q4</v>
      </c>
      <c r="E2631" s="12">
        <f>MONTH(SalesDataTable[[#This Row],[Order Date]])</f>
        <v>12</v>
      </c>
      <c r="F2631" s="12" t="str">
        <f>TEXT(SalesDataTable[[#This Row],[Order Date]], "mmm")</f>
        <v>Dec</v>
      </c>
      <c r="G2631" s="5" t="s">
        <v>20</v>
      </c>
      <c r="H2631" s="5" t="s">
        <v>47</v>
      </c>
      <c r="I2631" s="5" t="s">
        <v>2</v>
      </c>
      <c r="J2631" s="5" t="s">
        <v>3</v>
      </c>
      <c r="K2631" s="5" t="s">
        <v>9</v>
      </c>
      <c r="L2631" s="5" t="s">
        <v>46</v>
      </c>
      <c r="M2631" s="6">
        <v>3</v>
      </c>
      <c r="N2631" s="7">
        <v>71.3</v>
      </c>
      <c r="O2631" s="8">
        <v>0.1</v>
      </c>
      <c r="P2631" s="7">
        <v>32.93</v>
      </c>
      <c r="Q2631" s="7">
        <f t="shared" si="164"/>
        <v>192.51</v>
      </c>
      <c r="R2631" s="7">
        <f t="shared" si="165"/>
        <v>98.789999999999992</v>
      </c>
      <c r="S2631" s="7">
        <f t="shared" si="166"/>
        <v>93.72</v>
      </c>
      <c r="T2631" s="9">
        <f t="shared" si="167"/>
        <v>0.48683185289075892</v>
      </c>
      <c r="U2631" s="10">
        <f>YEAR(SalesDataTable[[#This Row],[Order Date]])</f>
        <v>2026</v>
      </c>
      <c r="V2631" s="9" t="str">
        <f>"Q"&amp;ROUNDUP(MONTH(SalesDataTable[[#This Row],[Order Date]])/3,0)</f>
        <v>Q4</v>
      </c>
      <c r="W2631" s="6">
        <f>MONTH(SalesDataTable[[#This Row],[Order Date]])</f>
        <v>12</v>
      </c>
      <c r="X2631" s="9" t="str">
        <f>TEXT(SalesDataTable[[#This Row],[Order Date]],"mmm")</f>
        <v>Dec</v>
      </c>
    </row>
    <row r="2632" spans="1:24" ht="15.5">
      <c r="A2632" s="3">
        <v>4917</v>
      </c>
      <c r="B2632" s="4">
        <v>46376</v>
      </c>
      <c r="C2632" s="12">
        <f>YEAR(SalesDataTable[[#This Row],[Order Date]])</f>
        <v>2026</v>
      </c>
      <c r="D2632" s="15" t="str">
        <f>"Q"&amp;ROUNDUP(MONTH(SalesDataTable[[#This Row],[Order Date]])/3,0)</f>
        <v>Q4</v>
      </c>
      <c r="E2632" s="12">
        <f>MONTH(SalesDataTable[[#This Row],[Order Date]])</f>
        <v>12</v>
      </c>
      <c r="F2632" s="12" t="str">
        <f>TEXT(SalesDataTable[[#This Row],[Order Date]], "mmm")</f>
        <v>Dec</v>
      </c>
      <c r="G2632" s="5" t="s">
        <v>0</v>
      </c>
      <c r="H2632" s="5" t="s">
        <v>36</v>
      </c>
      <c r="I2632" s="5" t="s">
        <v>2</v>
      </c>
      <c r="J2632" s="5" t="s">
        <v>3</v>
      </c>
      <c r="K2632" s="5" t="s">
        <v>23</v>
      </c>
      <c r="L2632" s="5" t="s">
        <v>51</v>
      </c>
      <c r="M2632" s="6">
        <v>2</v>
      </c>
      <c r="N2632" s="7">
        <v>122.95</v>
      </c>
      <c r="O2632" s="8">
        <v>0.1</v>
      </c>
      <c r="P2632" s="7">
        <v>59.79</v>
      </c>
      <c r="Q2632" s="7">
        <f t="shared" si="164"/>
        <v>221.31</v>
      </c>
      <c r="R2632" s="7">
        <f t="shared" si="165"/>
        <v>119.58</v>
      </c>
      <c r="S2632" s="7">
        <f t="shared" si="166"/>
        <v>101.73</v>
      </c>
      <c r="T2632" s="9">
        <f t="shared" si="167"/>
        <v>0.45967195336857802</v>
      </c>
      <c r="U2632" s="10">
        <f>YEAR(SalesDataTable[[#This Row],[Order Date]])</f>
        <v>2026</v>
      </c>
      <c r="V2632" s="9" t="str">
        <f>"Q"&amp;ROUNDUP(MONTH(SalesDataTable[[#This Row],[Order Date]])/3,0)</f>
        <v>Q4</v>
      </c>
      <c r="W2632" s="6">
        <f>MONTH(SalesDataTable[[#This Row],[Order Date]])</f>
        <v>12</v>
      </c>
      <c r="X2632" s="9" t="str">
        <f>TEXT(SalesDataTable[[#This Row],[Order Date]],"mmm")</f>
        <v>Dec</v>
      </c>
    </row>
    <row r="2633" spans="1:24" ht="15.5">
      <c r="A2633" s="3">
        <v>629</v>
      </c>
      <c r="B2633" s="4">
        <v>46377</v>
      </c>
      <c r="C2633" s="12">
        <f>YEAR(SalesDataTable[[#This Row],[Order Date]])</f>
        <v>2026</v>
      </c>
      <c r="D2633" s="15" t="str">
        <f>"Q"&amp;ROUNDUP(MONTH(SalesDataTable[[#This Row],[Order Date]])/3,0)</f>
        <v>Q4</v>
      </c>
      <c r="E2633" s="12">
        <f>MONTH(SalesDataTable[[#This Row],[Order Date]])</f>
        <v>12</v>
      </c>
      <c r="F2633" s="12" t="str">
        <f>TEXT(SalesDataTable[[#This Row],[Order Date]], "mmm")</f>
        <v>Dec</v>
      </c>
      <c r="G2633" s="5" t="s">
        <v>20</v>
      </c>
      <c r="H2633" s="5" t="s">
        <v>47</v>
      </c>
      <c r="I2633" s="5" t="s">
        <v>2</v>
      </c>
      <c r="J2633" s="5" t="s">
        <v>16</v>
      </c>
      <c r="K2633" s="5" t="s">
        <v>34</v>
      </c>
      <c r="L2633" s="5" t="s">
        <v>45</v>
      </c>
      <c r="M2633" s="6">
        <v>2</v>
      </c>
      <c r="N2633" s="7">
        <v>50.04</v>
      </c>
      <c r="O2633" s="8">
        <v>0.05</v>
      </c>
      <c r="P2633" s="7">
        <v>22.43</v>
      </c>
      <c r="Q2633" s="7">
        <f t="shared" si="164"/>
        <v>95.075999999999993</v>
      </c>
      <c r="R2633" s="7">
        <f t="shared" si="165"/>
        <v>44.86</v>
      </c>
      <c r="S2633" s="7">
        <f t="shared" si="166"/>
        <v>50.215999999999994</v>
      </c>
      <c r="T2633" s="9">
        <f t="shared" si="167"/>
        <v>0.52816694013210486</v>
      </c>
      <c r="U2633" s="10">
        <f>YEAR(SalesDataTable[[#This Row],[Order Date]])</f>
        <v>2026</v>
      </c>
      <c r="V2633" s="9" t="str">
        <f>"Q"&amp;ROUNDUP(MONTH(SalesDataTable[[#This Row],[Order Date]])/3,0)</f>
        <v>Q4</v>
      </c>
      <c r="W2633" s="6">
        <f>MONTH(SalesDataTable[[#This Row],[Order Date]])</f>
        <v>12</v>
      </c>
      <c r="X2633" s="9" t="str">
        <f>TEXT(SalesDataTable[[#This Row],[Order Date]],"mmm")</f>
        <v>Dec</v>
      </c>
    </row>
    <row r="2634" spans="1:24" ht="15.5">
      <c r="A2634" s="3">
        <v>1373</v>
      </c>
      <c r="B2634" s="4">
        <v>46377</v>
      </c>
      <c r="C2634" s="12">
        <f>YEAR(SalesDataTable[[#This Row],[Order Date]])</f>
        <v>2026</v>
      </c>
      <c r="D2634" s="15" t="str">
        <f>"Q"&amp;ROUNDUP(MONTH(SalesDataTable[[#This Row],[Order Date]])/3,0)</f>
        <v>Q4</v>
      </c>
      <c r="E2634" s="12">
        <f>MONTH(SalesDataTable[[#This Row],[Order Date]])</f>
        <v>12</v>
      </c>
      <c r="F2634" s="12" t="str">
        <f>TEXT(SalesDataTable[[#This Row],[Order Date]], "mmm")</f>
        <v>Dec</v>
      </c>
      <c r="G2634" s="5" t="s">
        <v>6</v>
      </c>
      <c r="H2634" s="5" t="s">
        <v>7</v>
      </c>
      <c r="I2634" s="5" t="s">
        <v>28</v>
      </c>
      <c r="J2634" s="5" t="s">
        <v>3</v>
      </c>
      <c r="K2634" s="5" t="s">
        <v>23</v>
      </c>
      <c r="L2634" s="5" t="s">
        <v>40</v>
      </c>
      <c r="M2634" s="6">
        <v>1</v>
      </c>
      <c r="N2634" s="7">
        <v>80.92</v>
      </c>
      <c r="O2634" s="8">
        <v>0.05</v>
      </c>
      <c r="P2634" s="7">
        <v>40.14</v>
      </c>
      <c r="Q2634" s="7">
        <f t="shared" si="164"/>
        <v>76.873999999999995</v>
      </c>
      <c r="R2634" s="7">
        <f t="shared" si="165"/>
        <v>40.14</v>
      </c>
      <c r="S2634" s="7">
        <f t="shared" si="166"/>
        <v>36.733999999999995</v>
      </c>
      <c r="T2634" s="9">
        <f t="shared" si="167"/>
        <v>0.47784686630069978</v>
      </c>
      <c r="U2634" s="10">
        <f>YEAR(SalesDataTable[[#This Row],[Order Date]])</f>
        <v>2026</v>
      </c>
      <c r="V2634" s="9" t="str">
        <f>"Q"&amp;ROUNDUP(MONTH(SalesDataTable[[#This Row],[Order Date]])/3,0)</f>
        <v>Q4</v>
      </c>
      <c r="W2634" s="6">
        <f>MONTH(SalesDataTable[[#This Row],[Order Date]])</f>
        <v>12</v>
      </c>
      <c r="X2634" s="9" t="str">
        <f>TEXT(SalesDataTable[[#This Row],[Order Date]],"mmm")</f>
        <v>Dec</v>
      </c>
    </row>
    <row r="2635" spans="1:24" ht="15.5">
      <c r="A2635" s="3">
        <v>1668</v>
      </c>
      <c r="B2635" s="4">
        <v>46377</v>
      </c>
      <c r="C2635" s="12">
        <f>YEAR(SalesDataTable[[#This Row],[Order Date]])</f>
        <v>2026</v>
      </c>
      <c r="D2635" s="15" t="str">
        <f>"Q"&amp;ROUNDUP(MONTH(SalesDataTable[[#This Row],[Order Date]])/3,0)</f>
        <v>Q4</v>
      </c>
      <c r="E2635" s="12">
        <f>MONTH(SalesDataTable[[#This Row],[Order Date]])</f>
        <v>12</v>
      </c>
      <c r="F2635" s="12" t="str">
        <f>TEXT(SalesDataTable[[#This Row],[Order Date]], "mmm")</f>
        <v>Dec</v>
      </c>
      <c r="G2635" s="5" t="s">
        <v>11</v>
      </c>
      <c r="H2635" s="5" t="s">
        <v>25</v>
      </c>
      <c r="I2635" s="5" t="s">
        <v>2</v>
      </c>
      <c r="J2635" s="5" t="s">
        <v>16</v>
      </c>
      <c r="K2635" s="5" t="s">
        <v>4</v>
      </c>
      <c r="L2635" s="5" t="s">
        <v>22</v>
      </c>
      <c r="M2635" s="6">
        <v>6</v>
      </c>
      <c r="N2635" s="7">
        <v>50.35</v>
      </c>
      <c r="O2635" s="8">
        <v>0.15</v>
      </c>
      <c r="P2635" s="7">
        <v>22.91</v>
      </c>
      <c r="Q2635" s="7">
        <f t="shared" si="164"/>
        <v>256.78500000000003</v>
      </c>
      <c r="R2635" s="7">
        <f t="shared" si="165"/>
        <v>137.46</v>
      </c>
      <c r="S2635" s="7">
        <f t="shared" si="166"/>
        <v>119.32500000000002</v>
      </c>
      <c r="T2635" s="9">
        <f t="shared" si="167"/>
        <v>0.46468835796483443</v>
      </c>
      <c r="U2635" s="10">
        <f>YEAR(SalesDataTable[[#This Row],[Order Date]])</f>
        <v>2026</v>
      </c>
      <c r="V2635" s="9" t="str">
        <f>"Q"&amp;ROUNDUP(MONTH(SalesDataTable[[#This Row],[Order Date]])/3,0)</f>
        <v>Q4</v>
      </c>
      <c r="W2635" s="6">
        <f>MONTH(SalesDataTable[[#This Row],[Order Date]])</f>
        <v>12</v>
      </c>
      <c r="X2635" s="9" t="str">
        <f>TEXT(SalesDataTable[[#This Row],[Order Date]],"mmm")</f>
        <v>Dec</v>
      </c>
    </row>
    <row r="2636" spans="1:24" ht="15.5">
      <c r="A2636" s="3">
        <v>2646</v>
      </c>
      <c r="B2636" s="4">
        <v>46377</v>
      </c>
      <c r="C2636" s="12">
        <f>YEAR(SalesDataTable[[#This Row],[Order Date]])</f>
        <v>2026</v>
      </c>
      <c r="D2636" s="15" t="str">
        <f>"Q"&amp;ROUNDUP(MONTH(SalesDataTable[[#This Row],[Order Date]])/3,0)</f>
        <v>Q4</v>
      </c>
      <c r="E2636" s="12">
        <f>MONTH(SalesDataTable[[#This Row],[Order Date]])</f>
        <v>12</v>
      </c>
      <c r="F2636" s="12" t="str">
        <f>TEXT(SalesDataTable[[#This Row],[Order Date]], "mmm")</f>
        <v>Dec</v>
      </c>
      <c r="G2636" s="5" t="s">
        <v>6</v>
      </c>
      <c r="H2636" s="5" t="s">
        <v>7</v>
      </c>
      <c r="I2636" s="5" t="s">
        <v>2</v>
      </c>
      <c r="J2636" s="5" t="s">
        <v>3</v>
      </c>
      <c r="K2636" s="5" t="s">
        <v>34</v>
      </c>
      <c r="L2636" s="5" t="s">
        <v>42</v>
      </c>
      <c r="M2636" s="6">
        <v>1</v>
      </c>
      <c r="N2636" s="7">
        <v>35.799999999999997</v>
      </c>
      <c r="O2636" s="8">
        <v>0.05</v>
      </c>
      <c r="P2636" s="7">
        <v>14.12</v>
      </c>
      <c r="Q2636" s="7">
        <f t="shared" si="164"/>
        <v>34.01</v>
      </c>
      <c r="R2636" s="7">
        <f t="shared" si="165"/>
        <v>14.12</v>
      </c>
      <c r="S2636" s="7">
        <f t="shared" si="166"/>
        <v>19.89</v>
      </c>
      <c r="T2636" s="9">
        <f t="shared" si="167"/>
        <v>0.58482799176712741</v>
      </c>
      <c r="U2636" s="10">
        <f>YEAR(SalesDataTable[[#This Row],[Order Date]])</f>
        <v>2026</v>
      </c>
      <c r="V2636" s="9" t="str">
        <f>"Q"&amp;ROUNDUP(MONTH(SalesDataTable[[#This Row],[Order Date]])/3,0)</f>
        <v>Q4</v>
      </c>
      <c r="W2636" s="6">
        <f>MONTH(SalesDataTable[[#This Row],[Order Date]])</f>
        <v>12</v>
      </c>
      <c r="X2636" s="9" t="str">
        <f>TEXT(SalesDataTable[[#This Row],[Order Date]],"mmm")</f>
        <v>Dec</v>
      </c>
    </row>
    <row r="2637" spans="1:24" ht="15.5">
      <c r="A2637" s="3">
        <v>3044</v>
      </c>
      <c r="B2637" s="4">
        <v>46377</v>
      </c>
      <c r="C2637" s="12">
        <f>YEAR(SalesDataTable[[#This Row],[Order Date]])</f>
        <v>2026</v>
      </c>
      <c r="D2637" s="15" t="str">
        <f>"Q"&amp;ROUNDUP(MONTH(SalesDataTable[[#This Row],[Order Date]])/3,0)</f>
        <v>Q4</v>
      </c>
      <c r="E2637" s="12">
        <f>MONTH(SalesDataTable[[#This Row],[Order Date]])</f>
        <v>12</v>
      </c>
      <c r="F2637" s="12" t="str">
        <f>TEXT(SalesDataTable[[#This Row],[Order Date]], "mmm")</f>
        <v>Dec</v>
      </c>
      <c r="G2637" s="5" t="s">
        <v>6</v>
      </c>
      <c r="H2637" s="5" t="s">
        <v>27</v>
      </c>
      <c r="I2637" s="5" t="s">
        <v>8</v>
      </c>
      <c r="J2637" s="5" t="s">
        <v>16</v>
      </c>
      <c r="K2637" s="5" t="s">
        <v>4</v>
      </c>
      <c r="L2637" s="5" t="s">
        <v>26</v>
      </c>
      <c r="M2637" s="6">
        <v>4</v>
      </c>
      <c r="N2637" s="7">
        <v>40.64</v>
      </c>
      <c r="O2637" s="8">
        <v>0.1</v>
      </c>
      <c r="P2637" s="7">
        <v>16.260000000000002</v>
      </c>
      <c r="Q2637" s="7">
        <f t="shared" si="164"/>
        <v>146.304</v>
      </c>
      <c r="R2637" s="7">
        <f t="shared" si="165"/>
        <v>65.040000000000006</v>
      </c>
      <c r="S2637" s="7">
        <f t="shared" si="166"/>
        <v>81.263999999999996</v>
      </c>
      <c r="T2637" s="9">
        <f t="shared" si="167"/>
        <v>0.55544619422572172</v>
      </c>
      <c r="U2637" s="10">
        <f>YEAR(SalesDataTable[[#This Row],[Order Date]])</f>
        <v>2026</v>
      </c>
      <c r="V2637" s="9" t="str">
        <f>"Q"&amp;ROUNDUP(MONTH(SalesDataTable[[#This Row],[Order Date]])/3,0)</f>
        <v>Q4</v>
      </c>
      <c r="W2637" s="6">
        <f>MONTH(SalesDataTable[[#This Row],[Order Date]])</f>
        <v>12</v>
      </c>
      <c r="X2637" s="9" t="str">
        <f>TEXT(SalesDataTable[[#This Row],[Order Date]],"mmm")</f>
        <v>Dec</v>
      </c>
    </row>
    <row r="2638" spans="1:24" ht="15.5">
      <c r="A2638" s="3">
        <v>3065</v>
      </c>
      <c r="B2638" s="4">
        <v>46377</v>
      </c>
      <c r="C2638" s="12">
        <f>YEAR(SalesDataTable[[#This Row],[Order Date]])</f>
        <v>2026</v>
      </c>
      <c r="D2638" s="15" t="str">
        <f>"Q"&amp;ROUNDUP(MONTH(SalesDataTable[[#This Row],[Order Date]])/3,0)</f>
        <v>Q4</v>
      </c>
      <c r="E2638" s="12">
        <f>MONTH(SalesDataTable[[#This Row],[Order Date]])</f>
        <v>12</v>
      </c>
      <c r="F2638" s="12" t="str">
        <f>TEXT(SalesDataTable[[#This Row],[Order Date]], "mmm")</f>
        <v>Dec</v>
      </c>
      <c r="G2638" s="5" t="s">
        <v>11</v>
      </c>
      <c r="H2638" s="5" t="s">
        <v>39</v>
      </c>
      <c r="I2638" s="5" t="s">
        <v>2</v>
      </c>
      <c r="J2638" s="5" t="s">
        <v>13</v>
      </c>
      <c r="K2638" s="5" t="s">
        <v>23</v>
      </c>
      <c r="L2638" s="5" t="s">
        <v>40</v>
      </c>
      <c r="M2638" s="6">
        <v>3</v>
      </c>
      <c r="N2638" s="7">
        <v>81.510000000000005</v>
      </c>
      <c r="O2638" s="8">
        <v>0.05</v>
      </c>
      <c r="P2638" s="7">
        <v>39.9</v>
      </c>
      <c r="Q2638" s="7">
        <f t="shared" si="164"/>
        <v>232.30350000000001</v>
      </c>
      <c r="R2638" s="7">
        <f t="shared" si="165"/>
        <v>119.69999999999999</v>
      </c>
      <c r="S2638" s="7">
        <f t="shared" si="166"/>
        <v>112.60350000000003</v>
      </c>
      <c r="T2638" s="9">
        <f t="shared" si="167"/>
        <v>0.48472580051527425</v>
      </c>
      <c r="U2638" s="10">
        <f>YEAR(SalesDataTable[[#This Row],[Order Date]])</f>
        <v>2026</v>
      </c>
      <c r="V2638" s="9" t="str">
        <f>"Q"&amp;ROUNDUP(MONTH(SalesDataTable[[#This Row],[Order Date]])/3,0)</f>
        <v>Q4</v>
      </c>
      <c r="W2638" s="6">
        <f>MONTH(SalesDataTable[[#This Row],[Order Date]])</f>
        <v>12</v>
      </c>
      <c r="X2638" s="9" t="str">
        <f>TEXT(SalesDataTable[[#This Row],[Order Date]],"mmm")</f>
        <v>Dec</v>
      </c>
    </row>
    <row r="2639" spans="1:24" ht="15.5">
      <c r="A2639" s="3">
        <v>3365</v>
      </c>
      <c r="B2639" s="4">
        <v>46377</v>
      </c>
      <c r="C2639" s="12">
        <f>YEAR(SalesDataTable[[#This Row],[Order Date]])</f>
        <v>2026</v>
      </c>
      <c r="D2639" s="15" t="str">
        <f>"Q"&amp;ROUNDUP(MONTH(SalesDataTable[[#This Row],[Order Date]])/3,0)</f>
        <v>Q4</v>
      </c>
      <c r="E2639" s="12">
        <f>MONTH(SalesDataTable[[#This Row],[Order Date]])</f>
        <v>12</v>
      </c>
      <c r="F2639" s="12" t="str">
        <f>TEXT(SalesDataTable[[#This Row],[Order Date]], "mmm")</f>
        <v>Dec</v>
      </c>
      <c r="G2639" s="5" t="s">
        <v>20</v>
      </c>
      <c r="H2639" s="5" t="s">
        <v>31</v>
      </c>
      <c r="I2639" s="5" t="s">
        <v>19</v>
      </c>
      <c r="J2639" s="5" t="s">
        <v>13</v>
      </c>
      <c r="K2639" s="5" t="s">
        <v>34</v>
      </c>
      <c r="L2639" s="5" t="s">
        <v>38</v>
      </c>
      <c r="M2639" s="6">
        <v>2</v>
      </c>
      <c r="N2639" s="7">
        <v>122.4</v>
      </c>
      <c r="O2639" s="8">
        <v>0.1</v>
      </c>
      <c r="P2639" s="7">
        <v>71.09</v>
      </c>
      <c r="Q2639" s="7">
        <f t="shared" si="164"/>
        <v>220.32000000000002</v>
      </c>
      <c r="R2639" s="7">
        <f t="shared" si="165"/>
        <v>142.18</v>
      </c>
      <c r="S2639" s="7">
        <f t="shared" si="166"/>
        <v>78.140000000000015</v>
      </c>
      <c r="T2639" s="9">
        <f t="shared" si="167"/>
        <v>0.35466594045025424</v>
      </c>
      <c r="U2639" s="10">
        <f>YEAR(SalesDataTable[[#This Row],[Order Date]])</f>
        <v>2026</v>
      </c>
      <c r="V2639" s="9" t="str">
        <f>"Q"&amp;ROUNDUP(MONTH(SalesDataTable[[#This Row],[Order Date]])/3,0)</f>
        <v>Q4</v>
      </c>
      <c r="W2639" s="6">
        <f>MONTH(SalesDataTable[[#This Row],[Order Date]])</f>
        <v>12</v>
      </c>
      <c r="X2639" s="9" t="str">
        <f>TEXT(SalesDataTable[[#This Row],[Order Date]],"mmm")</f>
        <v>Dec</v>
      </c>
    </row>
    <row r="2640" spans="1:24" ht="15.5">
      <c r="A2640" s="3">
        <v>4042</v>
      </c>
      <c r="B2640" s="4">
        <v>46377</v>
      </c>
      <c r="C2640" s="12">
        <f>YEAR(SalesDataTable[[#This Row],[Order Date]])</f>
        <v>2026</v>
      </c>
      <c r="D2640" s="15" t="str">
        <f>"Q"&amp;ROUNDUP(MONTH(SalesDataTable[[#This Row],[Order Date]])/3,0)</f>
        <v>Q4</v>
      </c>
      <c r="E2640" s="12">
        <f>MONTH(SalesDataTable[[#This Row],[Order Date]])</f>
        <v>12</v>
      </c>
      <c r="F2640" s="12" t="str">
        <f>TEXT(SalesDataTable[[#This Row],[Order Date]], "mmm")</f>
        <v>Dec</v>
      </c>
      <c r="G2640" s="5" t="s">
        <v>0</v>
      </c>
      <c r="H2640" s="5" t="s">
        <v>36</v>
      </c>
      <c r="I2640" s="5" t="s">
        <v>28</v>
      </c>
      <c r="J2640" s="5" t="s">
        <v>3</v>
      </c>
      <c r="K2640" s="5" t="s">
        <v>14</v>
      </c>
      <c r="L2640" s="5" t="s">
        <v>32</v>
      </c>
      <c r="M2640" s="6">
        <v>1</v>
      </c>
      <c r="N2640" s="7">
        <v>45.94</v>
      </c>
      <c r="O2640" s="8">
        <v>0.05</v>
      </c>
      <c r="P2640" s="7">
        <v>18.100000000000001</v>
      </c>
      <c r="Q2640" s="7">
        <f t="shared" si="164"/>
        <v>43.642999999999994</v>
      </c>
      <c r="R2640" s="7">
        <f t="shared" si="165"/>
        <v>18.100000000000001</v>
      </c>
      <c r="S2640" s="7">
        <f t="shared" si="166"/>
        <v>25.542999999999992</v>
      </c>
      <c r="T2640" s="9">
        <f t="shared" si="167"/>
        <v>0.58527140664024002</v>
      </c>
      <c r="U2640" s="10">
        <f>YEAR(SalesDataTable[[#This Row],[Order Date]])</f>
        <v>2026</v>
      </c>
      <c r="V2640" s="9" t="str">
        <f>"Q"&amp;ROUNDUP(MONTH(SalesDataTable[[#This Row],[Order Date]])/3,0)</f>
        <v>Q4</v>
      </c>
      <c r="W2640" s="6">
        <f>MONTH(SalesDataTable[[#This Row],[Order Date]])</f>
        <v>12</v>
      </c>
      <c r="X2640" s="9" t="str">
        <f>TEXT(SalesDataTable[[#This Row],[Order Date]],"mmm")</f>
        <v>Dec</v>
      </c>
    </row>
    <row r="2641" spans="1:24" ht="15.5">
      <c r="A2641" s="3">
        <v>4635</v>
      </c>
      <c r="B2641" s="4">
        <v>46377</v>
      </c>
      <c r="C2641" s="12">
        <f>YEAR(SalesDataTable[[#This Row],[Order Date]])</f>
        <v>2026</v>
      </c>
      <c r="D2641" s="15" t="str">
        <f>"Q"&amp;ROUNDUP(MONTH(SalesDataTable[[#This Row],[Order Date]])/3,0)</f>
        <v>Q4</v>
      </c>
      <c r="E2641" s="12">
        <f>MONTH(SalesDataTable[[#This Row],[Order Date]])</f>
        <v>12</v>
      </c>
      <c r="F2641" s="12" t="str">
        <f>TEXT(SalesDataTable[[#This Row],[Order Date]], "mmm")</f>
        <v>Dec</v>
      </c>
      <c r="G2641" s="5" t="s">
        <v>20</v>
      </c>
      <c r="H2641" s="5" t="s">
        <v>47</v>
      </c>
      <c r="I2641" s="5" t="s">
        <v>8</v>
      </c>
      <c r="J2641" s="5" t="s">
        <v>3</v>
      </c>
      <c r="K2641" s="5" t="s">
        <v>23</v>
      </c>
      <c r="L2641" s="5" t="s">
        <v>29</v>
      </c>
      <c r="M2641" s="6">
        <v>15</v>
      </c>
      <c r="N2641" s="7">
        <v>196.89</v>
      </c>
      <c r="O2641" s="8">
        <v>0.15</v>
      </c>
      <c r="P2641" s="7">
        <v>105.09</v>
      </c>
      <c r="Q2641" s="7">
        <f t="shared" si="164"/>
        <v>2510.3474999999999</v>
      </c>
      <c r="R2641" s="7">
        <f t="shared" si="165"/>
        <v>1576.3500000000001</v>
      </c>
      <c r="S2641" s="7">
        <f t="shared" si="166"/>
        <v>933.99749999999972</v>
      </c>
      <c r="T2641" s="9">
        <f t="shared" si="167"/>
        <v>0.37205904760197533</v>
      </c>
      <c r="U2641" s="10">
        <f>YEAR(SalesDataTable[[#This Row],[Order Date]])</f>
        <v>2026</v>
      </c>
      <c r="V2641" s="9" t="str">
        <f>"Q"&amp;ROUNDUP(MONTH(SalesDataTable[[#This Row],[Order Date]])/3,0)</f>
        <v>Q4</v>
      </c>
      <c r="W2641" s="6">
        <f>MONTH(SalesDataTable[[#This Row],[Order Date]])</f>
        <v>12</v>
      </c>
      <c r="X2641" s="9" t="str">
        <f>TEXT(SalesDataTable[[#This Row],[Order Date]],"mmm")</f>
        <v>Dec</v>
      </c>
    </row>
    <row r="2642" spans="1:24" ht="15.5">
      <c r="A2642" s="3">
        <v>4748</v>
      </c>
      <c r="B2642" s="4">
        <v>46377</v>
      </c>
      <c r="C2642" s="12">
        <f>YEAR(SalesDataTable[[#This Row],[Order Date]])</f>
        <v>2026</v>
      </c>
      <c r="D2642" s="15" t="str">
        <f>"Q"&amp;ROUNDUP(MONTH(SalesDataTable[[#This Row],[Order Date]])/3,0)</f>
        <v>Q4</v>
      </c>
      <c r="E2642" s="12">
        <f>MONTH(SalesDataTable[[#This Row],[Order Date]])</f>
        <v>12</v>
      </c>
      <c r="F2642" s="12" t="str">
        <f>TEXT(SalesDataTable[[#This Row],[Order Date]], "mmm")</f>
        <v>Dec</v>
      </c>
      <c r="G2642" s="5" t="s">
        <v>20</v>
      </c>
      <c r="H2642" s="5" t="s">
        <v>47</v>
      </c>
      <c r="I2642" s="5" t="s">
        <v>19</v>
      </c>
      <c r="J2642" s="5" t="s">
        <v>16</v>
      </c>
      <c r="K2642" s="5" t="s">
        <v>4</v>
      </c>
      <c r="L2642" s="5" t="s">
        <v>22</v>
      </c>
      <c r="M2642" s="6">
        <v>1</v>
      </c>
      <c r="N2642" s="7">
        <v>51.18</v>
      </c>
      <c r="O2642" s="8">
        <v>0.05</v>
      </c>
      <c r="P2642" s="7">
        <v>22.98</v>
      </c>
      <c r="Q2642" s="7">
        <f t="shared" si="164"/>
        <v>48.620999999999995</v>
      </c>
      <c r="R2642" s="7">
        <f t="shared" si="165"/>
        <v>22.98</v>
      </c>
      <c r="S2642" s="7">
        <f t="shared" si="166"/>
        <v>25.640999999999995</v>
      </c>
      <c r="T2642" s="9">
        <f t="shared" si="167"/>
        <v>0.52736471894860237</v>
      </c>
      <c r="U2642" s="10">
        <f>YEAR(SalesDataTable[[#This Row],[Order Date]])</f>
        <v>2026</v>
      </c>
      <c r="V2642" s="9" t="str">
        <f>"Q"&amp;ROUNDUP(MONTH(SalesDataTable[[#This Row],[Order Date]])/3,0)</f>
        <v>Q4</v>
      </c>
      <c r="W2642" s="6">
        <f>MONTH(SalesDataTable[[#This Row],[Order Date]])</f>
        <v>12</v>
      </c>
      <c r="X2642" s="9" t="str">
        <f>TEXT(SalesDataTable[[#This Row],[Order Date]],"mmm")</f>
        <v>Dec</v>
      </c>
    </row>
    <row r="2643" spans="1:24" ht="15.5">
      <c r="A2643" s="3">
        <v>342</v>
      </c>
      <c r="B2643" s="4">
        <v>46378</v>
      </c>
      <c r="C2643" s="12">
        <f>YEAR(SalesDataTable[[#This Row],[Order Date]])</f>
        <v>2026</v>
      </c>
      <c r="D2643" s="15" t="str">
        <f>"Q"&amp;ROUNDUP(MONTH(SalesDataTable[[#This Row],[Order Date]])/3,0)</f>
        <v>Q4</v>
      </c>
      <c r="E2643" s="12">
        <f>MONTH(SalesDataTable[[#This Row],[Order Date]])</f>
        <v>12</v>
      </c>
      <c r="F2643" s="12" t="str">
        <f>TEXT(SalesDataTable[[#This Row],[Order Date]], "mmm")</f>
        <v>Dec</v>
      </c>
      <c r="G2643" s="5" t="s">
        <v>6</v>
      </c>
      <c r="H2643" s="5" t="s">
        <v>27</v>
      </c>
      <c r="I2643" s="5" t="s">
        <v>19</v>
      </c>
      <c r="J2643" s="5" t="s">
        <v>13</v>
      </c>
      <c r="K2643" s="5" t="s">
        <v>4</v>
      </c>
      <c r="L2643" s="5" t="s">
        <v>26</v>
      </c>
      <c r="M2643" s="6">
        <v>3</v>
      </c>
      <c r="N2643" s="7">
        <v>40.78</v>
      </c>
      <c r="O2643" s="8">
        <v>0.15</v>
      </c>
      <c r="P2643" s="7">
        <v>16.73</v>
      </c>
      <c r="Q2643" s="7">
        <f t="shared" si="164"/>
        <v>103.989</v>
      </c>
      <c r="R2643" s="7">
        <f t="shared" si="165"/>
        <v>50.19</v>
      </c>
      <c r="S2643" s="7">
        <f t="shared" si="166"/>
        <v>53.799000000000007</v>
      </c>
      <c r="T2643" s="9">
        <f t="shared" si="167"/>
        <v>0.51735279693044456</v>
      </c>
      <c r="U2643" s="10">
        <f>YEAR(SalesDataTable[[#This Row],[Order Date]])</f>
        <v>2026</v>
      </c>
      <c r="V2643" s="9" t="str">
        <f>"Q"&amp;ROUNDUP(MONTH(SalesDataTable[[#This Row],[Order Date]])/3,0)</f>
        <v>Q4</v>
      </c>
      <c r="W2643" s="6">
        <f>MONTH(SalesDataTable[[#This Row],[Order Date]])</f>
        <v>12</v>
      </c>
      <c r="X2643" s="9" t="str">
        <f>TEXT(SalesDataTable[[#This Row],[Order Date]],"mmm")</f>
        <v>Dec</v>
      </c>
    </row>
    <row r="2644" spans="1:24" ht="15.5">
      <c r="A2644" s="3">
        <v>676</v>
      </c>
      <c r="B2644" s="4">
        <v>46378</v>
      </c>
      <c r="C2644" s="12">
        <f>YEAR(SalesDataTable[[#This Row],[Order Date]])</f>
        <v>2026</v>
      </c>
      <c r="D2644" s="15" t="str">
        <f>"Q"&amp;ROUNDUP(MONTH(SalesDataTable[[#This Row],[Order Date]])/3,0)</f>
        <v>Q4</v>
      </c>
      <c r="E2644" s="12">
        <f>MONTH(SalesDataTable[[#This Row],[Order Date]])</f>
        <v>12</v>
      </c>
      <c r="F2644" s="12" t="str">
        <f>TEXT(SalesDataTable[[#This Row],[Order Date]], "mmm")</f>
        <v>Dec</v>
      </c>
      <c r="G2644" s="5" t="s">
        <v>11</v>
      </c>
      <c r="H2644" s="5" t="s">
        <v>18</v>
      </c>
      <c r="I2644" s="5" t="s">
        <v>28</v>
      </c>
      <c r="J2644" s="5" t="s">
        <v>3</v>
      </c>
      <c r="K2644" s="5" t="s">
        <v>23</v>
      </c>
      <c r="L2644" s="5" t="s">
        <v>29</v>
      </c>
      <c r="M2644" s="6">
        <v>1</v>
      </c>
      <c r="N2644" s="7">
        <v>195.63</v>
      </c>
      <c r="O2644" s="8">
        <v>0.05</v>
      </c>
      <c r="P2644" s="7">
        <v>102.13</v>
      </c>
      <c r="Q2644" s="7">
        <f t="shared" si="164"/>
        <v>185.84849999999997</v>
      </c>
      <c r="R2644" s="7">
        <f t="shared" si="165"/>
        <v>102.13</v>
      </c>
      <c r="S2644" s="7">
        <f t="shared" si="166"/>
        <v>83.718499999999977</v>
      </c>
      <c r="T2644" s="9">
        <f t="shared" si="167"/>
        <v>0.45046637449320276</v>
      </c>
      <c r="U2644" s="10">
        <f>YEAR(SalesDataTable[[#This Row],[Order Date]])</f>
        <v>2026</v>
      </c>
      <c r="V2644" s="9" t="str">
        <f>"Q"&amp;ROUNDUP(MONTH(SalesDataTable[[#This Row],[Order Date]])/3,0)</f>
        <v>Q4</v>
      </c>
      <c r="W2644" s="6">
        <f>MONTH(SalesDataTable[[#This Row],[Order Date]])</f>
        <v>12</v>
      </c>
      <c r="X2644" s="9" t="str">
        <f>TEXT(SalesDataTable[[#This Row],[Order Date]],"mmm")</f>
        <v>Dec</v>
      </c>
    </row>
    <row r="2645" spans="1:24" ht="15.5">
      <c r="A2645" s="3">
        <v>1912</v>
      </c>
      <c r="B2645" s="4">
        <v>46378</v>
      </c>
      <c r="C2645" s="12">
        <f>YEAR(SalesDataTable[[#This Row],[Order Date]])</f>
        <v>2026</v>
      </c>
      <c r="D2645" s="15" t="str">
        <f>"Q"&amp;ROUNDUP(MONTH(SalesDataTable[[#This Row],[Order Date]])/3,0)</f>
        <v>Q4</v>
      </c>
      <c r="E2645" s="12">
        <f>MONTH(SalesDataTable[[#This Row],[Order Date]])</f>
        <v>12</v>
      </c>
      <c r="F2645" s="12" t="str">
        <f>TEXT(SalesDataTable[[#This Row],[Order Date]], "mmm")</f>
        <v>Dec</v>
      </c>
      <c r="G2645" s="5" t="s">
        <v>11</v>
      </c>
      <c r="H2645" s="5" t="s">
        <v>25</v>
      </c>
      <c r="I2645" s="5" t="s">
        <v>8</v>
      </c>
      <c r="J2645" s="5" t="s">
        <v>3</v>
      </c>
      <c r="K2645" s="5" t="s">
        <v>14</v>
      </c>
      <c r="L2645" s="5" t="s">
        <v>44</v>
      </c>
      <c r="M2645" s="6">
        <v>10</v>
      </c>
      <c r="N2645" s="7">
        <v>134.86000000000001</v>
      </c>
      <c r="O2645" s="8">
        <v>0.1</v>
      </c>
      <c r="P2645" s="7">
        <v>65.3</v>
      </c>
      <c r="Q2645" s="7">
        <f t="shared" si="164"/>
        <v>1213.7400000000002</v>
      </c>
      <c r="R2645" s="7">
        <f t="shared" si="165"/>
        <v>653</v>
      </c>
      <c r="S2645" s="7">
        <f t="shared" si="166"/>
        <v>560.74000000000024</v>
      </c>
      <c r="T2645" s="9">
        <f t="shared" si="167"/>
        <v>0.46199350767050612</v>
      </c>
      <c r="U2645" s="10">
        <f>YEAR(SalesDataTable[[#This Row],[Order Date]])</f>
        <v>2026</v>
      </c>
      <c r="V2645" s="9" t="str">
        <f>"Q"&amp;ROUNDUP(MONTH(SalesDataTable[[#This Row],[Order Date]])/3,0)</f>
        <v>Q4</v>
      </c>
      <c r="W2645" s="6">
        <f>MONTH(SalesDataTable[[#This Row],[Order Date]])</f>
        <v>12</v>
      </c>
      <c r="X2645" s="9" t="str">
        <f>TEXT(SalesDataTable[[#This Row],[Order Date]],"mmm")</f>
        <v>Dec</v>
      </c>
    </row>
    <row r="2646" spans="1:24" ht="15.5">
      <c r="A2646" s="3">
        <v>2065</v>
      </c>
      <c r="B2646" s="4">
        <v>46378</v>
      </c>
      <c r="C2646" s="12">
        <f>YEAR(SalesDataTable[[#This Row],[Order Date]])</f>
        <v>2026</v>
      </c>
      <c r="D2646" s="15" t="str">
        <f>"Q"&amp;ROUNDUP(MONTH(SalesDataTable[[#This Row],[Order Date]])/3,0)</f>
        <v>Q4</v>
      </c>
      <c r="E2646" s="12">
        <f>MONTH(SalesDataTable[[#This Row],[Order Date]])</f>
        <v>12</v>
      </c>
      <c r="F2646" s="12" t="str">
        <f>TEXT(SalesDataTable[[#This Row],[Order Date]], "mmm")</f>
        <v>Dec</v>
      </c>
      <c r="G2646" s="5" t="s">
        <v>20</v>
      </c>
      <c r="H2646" s="5" t="s">
        <v>21</v>
      </c>
      <c r="I2646" s="5" t="s">
        <v>2</v>
      </c>
      <c r="J2646" s="5" t="s">
        <v>13</v>
      </c>
      <c r="K2646" s="5" t="s">
        <v>4</v>
      </c>
      <c r="L2646" s="5" t="s">
        <v>5</v>
      </c>
      <c r="M2646" s="6">
        <v>1</v>
      </c>
      <c r="N2646" s="7">
        <v>83.15</v>
      </c>
      <c r="O2646" s="8">
        <v>0</v>
      </c>
      <c r="P2646" s="7">
        <v>42.3</v>
      </c>
      <c r="Q2646" s="7">
        <f t="shared" si="164"/>
        <v>83.15</v>
      </c>
      <c r="R2646" s="7">
        <f t="shared" si="165"/>
        <v>42.3</v>
      </c>
      <c r="S2646" s="7">
        <f t="shared" si="166"/>
        <v>40.850000000000009</v>
      </c>
      <c r="T2646" s="9">
        <f t="shared" si="167"/>
        <v>0.49128081779915822</v>
      </c>
      <c r="U2646" s="10">
        <f>YEAR(SalesDataTable[[#This Row],[Order Date]])</f>
        <v>2026</v>
      </c>
      <c r="V2646" s="9" t="str">
        <f>"Q"&amp;ROUNDUP(MONTH(SalesDataTable[[#This Row],[Order Date]])/3,0)</f>
        <v>Q4</v>
      </c>
      <c r="W2646" s="6">
        <f>MONTH(SalesDataTable[[#This Row],[Order Date]])</f>
        <v>12</v>
      </c>
      <c r="X2646" s="9" t="str">
        <f>TEXT(SalesDataTable[[#This Row],[Order Date]],"mmm")</f>
        <v>Dec</v>
      </c>
    </row>
    <row r="2647" spans="1:24" ht="15.5">
      <c r="A2647" s="3">
        <v>3136</v>
      </c>
      <c r="B2647" s="4">
        <v>46378</v>
      </c>
      <c r="C2647" s="12">
        <f>YEAR(SalesDataTable[[#This Row],[Order Date]])</f>
        <v>2026</v>
      </c>
      <c r="D2647" s="15" t="str">
        <f>"Q"&amp;ROUNDUP(MONTH(SalesDataTable[[#This Row],[Order Date]])/3,0)</f>
        <v>Q4</v>
      </c>
      <c r="E2647" s="12">
        <f>MONTH(SalesDataTable[[#This Row],[Order Date]])</f>
        <v>12</v>
      </c>
      <c r="F2647" s="12" t="str">
        <f>TEXT(SalesDataTable[[#This Row],[Order Date]], "mmm")</f>
        <v>Dec</v>
      </c>
      <c r="G2647" s="5" t="s">
        <v>6</v>
      </c>
      <c r="H2647" s="5" t="s">
        <v>27</v>
      </c>
      <c r="I2647" s="5" t="s">
        <v>28</v>
      </c>
      <c r="J2647" s="5" t="s">
        <v>16</v>
      </c>
      <c r="K2647" s="5" t="s">
        <v>4</v>
      </c>
      <c r="L2647" s="5" t="s">
        <v>5</v>
      </c>
      <c r="M2647" s="6">
        <v>1</v>
      </c>
      <c r="N2647" s="7">
        <v>81.599999999999994</v>
      </c>
      <c r="O2647" s="8">
        <v>0.15</v>
      </c>
      <c r="P2647" s="7">
        <v>42</v>
      </c>
      <c r="Q2647" s="7">
        <f t="shared" si="164"/>
        <v>69.36</v>
      </c>
      <c r="R2647" s="7">
        <f t="shared" si="165"/>
        <v>42</v>
      </c>
      <c r="S2647" s="7">
        <f t="shared" si="166"/>
        <v>27.36</v>
      </c>
      <c r="T2647" s="9">
        <f t="shared" si="167"/>
        <v>0.3944636678200692</v>
      </c>
      <c r="U2647" s="10">
        <f>YEAR(SalesDataTable[[#This Row],[Order Date]])</f>
        <v>2026</v>
      </c>
      <c r="V2647" s="9" t="str">
        <f>"Q"&amp;ROUNDUP(MONTH(SalesDataTable[[#This Row],[Order Date]])/3,0)</f>
        <v>Q4</v>
      </c>
      <c r="W2647" s="6">
        <f>MONTH(SalesDataTable[[#This Row],[Order Date]])</f>
        <v>12</v>
      </c>
      <c r="X2647" s="9" t="str">
        <f>TEXT(SalesDataTable[[#This Row],[Order Date]],"mmm")</f>
        <v>Dec</v>
      </c>
    </row>
    <row r="2648" spans="1:24" ht="15.5">
      <c r="A2648" s="3">
        <v>3423</v>
      </c>
      <c r="B2648" s="4">
        <v>46378</v>
      </c>
      <c r="C2648" s="12">
        <f>YEAR(SalesDataTable[[#This Row],[Order Date]])</f>
        <v>2026</v>
      </c>
      <c r="D2648" s="15" t="str">
        <f>"Q"&amp;ROUNDUP(MONTH(SalesDataTable[[#This Row],[Order Date]])/3,0)</f>
        <v>Q4</v>
      </c>
      <c r="E2648" s="12">
        <f>MONTH(SalesDataTable[[#This Row],[Order Date]])</f>
        <v>12</v>
      </c>
      <c r="F2648" s="12" t="str">
        <f>TEXT(SalesDataTable[[#This Row],[Order Date]], "mmm")</f>
        <v>Dec</v>
      </c>
      <c r="G2648" s="5" t="s">
        <v>20</v>
      </c>
      <c r="H2648" s="5" t="s">
        <v>31</v>
      </c>
      <c r="I2648" s="5" t="s">
        <v>19</v>
      </c>
      <c r="J2648" s="5" t="s">
        <v>16</v>
      </c>
      <c r="K2648" s="5" t="s">
        <v>14</v>
      </c>
      <c r="L2648" s="5" t="s">
        <v>32</v>
      </c>
      <c r="M2648" s="6">
        <v>5</v>
      </c>
      <c r="N2648" s="7">
        <v>47.67</v>
      </c>
      <c r="O2648" s="8">
        <v>0.1</v>
      </c>
      <c r="P2648" s="7">
        <v>17.84</v>
      </c>
      <c r="Q2648" s="7">
        <f t="shared" si="164"/>
        <v>214.51500000000001</v>
      </c>
      <c r="R2648" s="7">
        <f t="shared" si="165"/>
        <v>89.2</v>
      </c>
      <c r="S2648" s="7">
        <f t="shared" si="166"/>
        <v>125.31500000000001</v>
      </c>
      <c r="T2648" s="9">
        <f t="shared" si="167"/>
        <v>0.5841782625923595</v>
      </c>
      <c r="U2648" s="10">
        <f>YEAR(SalesDataTable[[#This Row],[Order Date]])</f>
        <v>2026</v>
      </c>
      <c r="V2648" s="9" t="str">
        <f>"Q"&amp;ROUNDUP(MONTH(SalesDataTable[[#This Row],[Order Date]])/3,0)</f>
        <v>Q4</v>
      </c>
      <c r="W2648" s="6">
        <f>MONTH(SalesDataTable[[#This Row],[Order Date]])</f>
        <v>12</v>
      </c>
      <c r="X2648" s="9" t="str">
        <f>TEXT(SalesDataTable[[#This Row],[Order Date]],"mmm")</f>
        <v>Dec</v>
      </c>
    </row>
    <row r="2649" spans="1:24" ht="15.5">
      <c r="A2649" s="3">
        <v>3746</v>
      </c>
      <c r="B2649" s="4">
        <v>46378</v>
      </c>
      <c r="C2649" s="12">
        <f>YEAR(SalesDataTable[[#This Row],[Order Date]])</f>
        <v>2026</v>
      </c>
      <c r="D2649" s="15" t="str">
        <f>"Q"&amp;ROUNDUP(MONTH(SalesDataTable[[#This Row],[Order Date]])/3,0)</f>
        <v>Q4</v>
      </c>
      <c r="E2649" s="12">
        <f>MONTH(SalesDataTable[[#This Row],[Order Date]])</f>
        <v>12</v>
      </c>
      <c r="F2649" s="12" t="str">
        <f>TEXT(SalesDataTable[[#This Row],[Order Date]], "mmm")</f>
        <v>Dec</v>
      </c>
      <c r="G2649" s="5" t="s">
        <v>20</v>
      </c>
      <c r="H2649" s="5" t="s">
        <v>31</v>
      </c>
      <c r="I2649" s="5" t="s">
        <v>19</v>
      </c>
      <c r="J2649" s="5" t="s">
        <v>16</v>
      </c>
      <c r="K2649" s="5" t="s">
        <v>4</v>
      </c>
      <c r="L2649" s="5" t="s">
        <v>22</v>
      </c>
      <c r="M2649" s="6">
        <v>2</v>
      </c>
      <c r="N2649" s="7">
        <v>50.96</v>
      </c>
      <c r="O2649" s="8">
        <v>0.15</v>
      </c>
      <c r="P2649" s="7">
        <v>22.59</v>
      </c>
      <c r="Q2649" s="7">
        <f t="shared" si="164"/>
        <v>86.632000000000005</v>
      </c>
      <c r="R2649" s="7">
        <f t="shared" si="165"/>
        <v>45.18</v>
      </c>
      <c r="S2649" s="7">
        <f t="shared" si="166"/>
        <v>41.452000000000005</v>
      </c>
      <c r="T2649" s="9">
        <f t="shared" si="167"/>
        <v>0.47848370117277683</v>
      </c>
      <c r="U2649" s="10">
        <f>YEAR(SalesDataTable[[#This Row],[Order Date]])</f>
        <v>2026</v>
      </c>
      <c r="V2649" s="9" t="str">
        <f>"Q"&amp;ROUNDUP(MONTH(SalesDataTable[[#This Row],[Order Date]])/3,0)</f>
        <v>Q4</v>
      </c>
      <c r="W2649" s="6">
        <f>MONTH(SalesDataTable[[#This Row],[Order Date]])</f>
        <v>12</v>
      </c>
      <c r="X2649" s="9" t="str">
        <f>TEXT(SalesDataTable[[#This Row],[Order Date]],"mmm")</f>
        <v>Dec</v>
      </c>
    </row>
    <row r="2650" spans="1:24" ht="15.5">
      <c r="A2650" s="3">
        <v>1198</v>
      </c>
      <c r="B2650" s="4">
        <v>46379</v>
      </c>
      <c r="C2650" s="12">
        <f>YEAR(SalesDataTable[[#This Row],[Order Date]])</f>
        <v>2026</v>
      </c>
      <c r="D2650" s="15" t="str">
        <f>"Q"&amp;ROUNDUP(MONTH(SalesDataTable[[#This Row],[Order Date]])/3,0)</f>
        <v>Q4</v>
      </c>
      <c r="E2650" s="12">
        <f>MONTH(SalesDataTable[[#This Row],[Order Date]])</f>
        <v>12</v>
      </c>
      <c r="F2650" s="12" t="str">
        <f>TEXT(SalesDataTable[[#This Row],[Order Date]], "mmm")</f>
        <v>Dec</v>
      </c>
      <c r="G2650" s="5" t="s">
        <v>20</v>
      </c>
      <c r="H2650" s="5" t="s">
        <v>31</v>
      </c>
      <c r="I2650" s="5" t="s">
        <v>19</v>
      </c>
      <c r="J2650" s="5" t="s">
        <v>13</v>
      </c>
      <c r="K2650" s="5" t="s">
        <v>14</v>
      </c>
      <c r="L2650" s="5" t="s">
        <v>32</v>
      </c>
      <c r="M2650" s="6">
        <v>5</v>
      </c>
      <c r="N2650" s="7">
        <v>47.69</v>
      </c>
      <c r="O2650" s="8">
        <v>0.05</v>
      </c>
      <c r="P2650" s="7">
        <v>18.23</v>
      </c>
      <c r="Q2650" s="7">
        <f t="shared" si="164"/>
        <v>226.52749999999997</v>
      </c>
      <c r="R2650" s="7">
        <f t="shared" si="165"/>
        <v>91.15</v>
      </c>
      <c r="S2650" s="7">
        <f t="shared" si="166"/>
        <v>135.37749999999997</v>
      </c>
      <c r="T2650" s="9">
        <f t="shared" si="167"/>
        <v>0.59762059794064726</v>
      </c>
      <c r="U2650" s="10">
        <f>YEAR(SalesDataTable[[#This Row],[Order Date]])</f>
        <v>2026</v>
      </c>
      <c r="V2650" s="9" t="str">
        <f>"Q"&amp;ROUNDUP(MONTH(SalesDataTable[[#This Row],[Order Date]])/3,0)</f>
        <v>Q4</v>
      </c>
      <c r="W2650" s="6">
        <f>MONTH(SalesDataTable[[#This Row],[Order Date]])</f>
        <v>12</v>
      </c>
      <c r="X2650" s="9" t="str">
        <f>TEXT(SalesDataTable[[#This Row],[Order Date]],"mmm")</f>
        <v>Dec</v>
      </c>
    </row>
    <row r="2651" spans="1:24" ht="15.5">
      <c r="A2651" s="3">
        <v>2123</v>
      </c>
      <c r="B2651" s="4">
        <v>46379</v>
      </c>
      <c r="C2651" s="12">
        <f>YEAR(SalesDataTable[[#This Row],[Order Date]])</f>
        <v>2026</v>
      </c>
      <c r="D2651" s="15" t="str">
        <f>"Q"&amp;ROUNDUP(MONTH(SalesDataTable[[#This Row],[Order Date]])/3,0)</f>
        <v>Q4</v>
      </c>
      <c r="E2651" s="12">
        <f>MONTH(SalesDataTable[[#This Row],[Order Date]])</f>
        <v>12</v>
      </c>
      <c r="F2651" s="12" t="str">
        <f>TEXT(SalesDataTable[[#This Row],[Order Date]], "mmm")</f>
        <v>Dec</v>
      </c>
      <c r="G2651" s="5" t="s">
        <v>20</v>
      </c>
      <c r="H2651" s="5" t="s">
        <v>33</v>
      </c>
      <c r="I2651" s="5" t="s">
        <v>2</v>
      </c>
      <c r="J2651" s="5" t="s">
        <v>3</v>
      </c>
      <c r="K2651" s="5" t="s">
        <v>9</v>
      </c>
      <c r="L2651" s="5" t="s">
        <v>10</v>
      </c>
      <c r="M2651" s="6">
        <v>1</v>
      </c>
      <c r="N2651" s="7">
        <v>91.08</v>
      </c>
      <c r="O2651" s="8">
        <v>0.2</v>
      </c>
      <c r="P2651" s="7">
        <v>46.14</v>
      </c>
      <c r="Q2651" s="7">
        <f t="shared" si="164"/>
        <v>72.864000000000004</v>
      </c>
      <c r="R2651" s="7">
        <f t="shared" si="165"/>
        <v>46.14</v>
      </c>
      <c r="S2651" s="7">
        <f t="shared" si="166"/>
        <v>26.724000000000004</v>
      </c>
      <c r="T2651" s="9">
        <f t="shared" si="167"/>
        <v>0.36676548089591571</v>
      </c>
      <c r="U2651" s="10">
        <f>YEAR(SalesDataTable[[#This Row],[Order Date]])</f>
        <v>2026</v>
      </c>
      <c r="V2651" s="9" t="str">
        <f>"Q"&amp;ROUNDUP(MONTH(SalesDataTable[[#This Row],[Order Date]])/3,0)</f>
        <v>Q4</v>
      </c>
      <c r="W2651" s="6">
        <f>MONTH(SalesDataTable[[#This Row],[Order Date]])</f>
        <v>12</v>
      </c>
      <c r="X2651" s="9" t="str">
        <f>TEXT(SalesDataTable[[#This Row],[Order Date]],"mmm")</f>
        <v>Dec</v>
      </c>
    </row>
    <row r="2652" spans="1:24" ht="15.5">
      <c r="A2652" s="3">
        <v>2586</v>
      </c>
      <c r="B2652" s="4">
        <v>46379</v>
      </c>
      <c r="C2652" s="12">
        <f>YEAR(SalesDataTable[[#This Row],[Order Date]])</f>
        <v>2026</v>
      </c>
      <c r="D2652" s="15" t="str">
        <f>"Q"&amp;ROUNDUP(MONTH(SalesDataTable[[#This Row],[Order Date]])/3,0)</f>
        <v>Q4</v>
      </c>
      <c r="E2652" s="12">
        <f>MONTH(SalesDataTable[[#This Row],[Order Date]])</f>
        <v>12</v>
      </c>
      <c r="F2652" s="12" t="str">
        <f>TEXT(SalesDataTable[[#This Row],[Order Date]], "mmm")</f>
        <v>Dec</v>
      </c>
      <c r="G2652" s="5" t="s">
        <v>6</v>
      </c>
      <c r="H2652" s="5" t="s">
        <v>49</v>
      </c>
      <c r="I2652" s="5" t="s">
        <v>19</v>
      </c>
      <c r="J2652" s="5" t="s">
        <v>13</v>
      </c>
      <c r="K2652" s="5" t="s">
        <v>9</v>
      </c>
      <c r="L2652" s="5" t="s">
        <v>17</v>
      </c>
      <c r="M2652" s="6">
        <v>1</v>
      </c>
      <c r="N2652" s="7">
        <v>143.84</v>
      </c>
      <c r="O2652" s="8">
        <v>0.15</v>
      </c>
      <c r="P2652" s="7">
        <v>78.17</v>
      </c>
      <c r="Q2652" s="7">
        <f t="shared" si="164"/>
        <v>122.264</v>
      </c>
      <c r="R2652" s="7">
        <f t="shared" si="165"/>
        <v>78.17</v>
      </c>
      <c r="S2652" s="7">
        <f t="shared" si="166"/>
        <v>44.093999999999994</v>
      </c>
      <c r="T2652" s="9">
        <f t="shared" si="167"/>
        <v>0.360645815612118</v>
      </c>
      <c r="U2652" s="10">
        <f>YEAR(SalesDataTable[[#This Row],[Order Date]])</f>
        <v>2026</v>
      </c>
      <c r="V2652" s="9" t="str">
        <f>"Q"&amp;ROUNDUP(MONTH(SalesDataTable[[#This Row],[Order Date]])/3,0)</f>
        <v>Q4</v>
      </c>
      <c r="W2652" s="6">
        <f>MONTH(SalesDataTable[[#This Row],[Order Date]])</f>
        <v>12</v>
      </c>
      <c r="X2652" s="9" t="str">
        <f>TEXT(SalesDataTable[[#This Row],[Order Date]],"mmm")</f>
        <v>Dec</v>
      </c>
    </row>
    <row r="2653" spans="1:24" ht="15.5">
      <c r="A2653" s="3">
        <v>3048</v>
      </c>
      <c r="B2653" s="4">
        <v>46379</v>
      </c>
      <c r="C2653" s="12">
        <f>YEAR(SalesDataTable[[#This Row],[Order Date]])</f>
        <v>2026</v>
      </c>
      <c r="D2653" s="15" t="str">
        <f>"Q"&amp;ROUNDUP(MONTH(SalesDataTable[[#This Row],[Order Date]])/3,0)</f>
        <v>Q4</v>
      </c>
      <c r="E2653" s="12">
        <f>MONTH(SalesDataTable[[#This Row],[Order Date]])</f>
        <v>12</v>
      </c>
      <c r="F2653" s="12" t="str">
        <f>TEXT(SalesDataTable[[#This Row],[Order Date]], "mmm")</f>
        <v>Dec</v>
      </c>
      <c r="G2653" s="5" t="s">
        <v>6</v>
      </c>
      <c r="H2653" s="5" t="s">
        <v>27</v>
      </c>
      <c r="I2653" s="5" t="s">
        <v>2</v>
      </c>
      <c r="J2653" s="5" t="s">
        <v>13</v>
      </c>
      <c r="K2653" s="5" t="s">
        <v>4</v>
      </c>
      <c r="L2653" s="5" t="s">
        <v>30</v>
      </c>
      <c r="M2653" s="6">
        <v>1</v>
      </c>
      <c r="N2653" s="7">
        <v>102.66</v>
      </c>
      <c r="O2653" s="8">
        <v>0.05</v>
      </c>
      <c r="P2653" s="7">
        <v>49.2</v>
      </c>
      <c r="Q2653" s="7">
        <f t="shared" si="164"/>
        <v>97.526999999999987</v>
      </c>
      <c r="R2653" s="7">
        <f t="shared" si="165"/>
        <v>49.2</v>
      </c>
      <c r="S2653" s="7">
        <f t="shared" si="166"/>
        <v>48.326999999999984</v>
      </c>
      <c r="T2653" s="9">
        <f t="shared" si="167"/>
        <v>0.4955243163431664</v>
      </c>
      <c r="U2653" s="10">
        <f>YEAR(SalesDataTable[[#This Row],[Order Date]])</f>
        <v>2026</v>
      </c>
      <c r="V2653" s="9" t="str">
        <f>"Q"&amp;ROUNDUP(MONTH(SalesDataTable[[#This Row],[Order Date]])/3,0)</f>
        <v>Q4</v>
      </c>
      <c r="W2653" s="6">
        <f>MONTH(SalesDataTable[[#This Row],[Order Date]])</f>
        <v>12</v>
      </c>
      <c r="X2653" s="9" t="str">
        <f>TEXT(SalesDataTable[[#This Row],[Order Date]],"mmm")</f>
        <v>Dec</v>
      </c>
    </row>
    <row r="2654" spans="1:24" ht="15.5">
      <c r="A2654" s="3">
        <v>3838</v>
      </c>
      <c r="B2654" s="4">
        <v>46379</v>
      </c>
      <c r="C2654" s="12">
        <f>YEAR(SalesDataTable[[#This Row],[Order Date]])</f>
        <v>2026</v>
      </c>
      <c r="D2654" s="15" t="str">
        <f>"Q"&amp;ROUNDUP(MONTH(SalesDataTable[[#This Row],[Order Date]])/3,0)</f>
        <v>Q4</v>
      </c>
      <c r="E2654" s="12">
        <f>MONTH(SalesDataTable[[#This Row],[Order Date]])</f>
        <v>12</v>
      </c>
      <c r="F2654" s="12" t="str">
        <f>TEXT(SalesDataTable[[#This Row],[Order Date]], "mmm")</f>
        <v>Dec</v>
      </c>
      <c r="G2654" s="5" t="s">
        <v>6</v>
      </c>
      <c r="H2654" s="5" t="s">
        <v>41</v>
      </c>
      <c r="I2654" s="5" t="s">
        <v>19</v>
      </c>
      <c r="J2654" s="5" t="s">
        <v>13</v>
      </c>
      <c r="K2654" s="5" t="s">
        <v>34</v>
      </c>
      <c r="L2654" s="5" t="s">
        <v>35</v>
      </c>
      <c r="M2654" s="6">
        <v>2</v>
      </c>
      <c r="N2654" s="7">
        <v>40.32</v>
      </c>
      <c r="O2654" s="8">
        <v>0</v>
      </c>
      <c r="P2654" s="7">
        <v>14.39</v>
      </c>
      <c r="Q2654" s="7">
        <f t="shared" si="164"/>
        <v>80.64</v>
      </c>
      <c r="R2654" s="7">
        <f t="shared" si="165"/>
        <v>28.78</v>
      </c>
      <c r="S2654" s="7">
        <f t="shared" si="166"/>
        <v>51.86</v>
      </c>
      <c r="T2654" s="9">
        <f t="shared" si="167"/>
        <v>0.64310515873015872</v>
      </c>
      <c r="U2654" s="10">
        <f>YEAR(SalesDataTable[[#This Row],[Order Date]])</f>
        <v>2026</v>
      </c>
      <c r="V2654" s="9" t="str">
        <f>"Q"&amp;ROUNDUP(MONTH(SalesDataTable[[#This Row],[Order Date]])/3,0)</f>
        <v>Q4</v>
      </c>
      <c r="W2654" s="6">
        <f>MONTH(SalesDataTable[[#This Row],[Order Date]])</f>
        <v>12</v>
      </c>
      <c r="X2654" s="9" t="str">
        <f>TEXT(SalesDataTable[[#This Row],[Order Date]],"mmm")</f>
        <v>Dec</v>
      </c>
    </row>
    <row r="2655" spans="1:24" ht="15.5">
      <c r="A2655" s="3">
        <v>4718</v>
      </c>
      <c r="B2655" s="4">
        <v>46379</v>
      </c>
      <c r="C2655" s="12">
        <f>YEAR(SalesDataTable[[#This Row],[Order Date]])</f>
        <v>2026</v>
      </c>
      <c r="D2655" s="15" t="str">
        <f>"Q"&amp;ROUNDUP(MONTH(SalesDataTable[[#This Row],[Order Date]])/3,0)</f>
        <v>Q4</v>
      </c>
      <c r="E2655" s="12">
        <f>MONTH(SalesDataTable[[#This Row],[Order Date]])</f>
        <v>12</v>
      </c>
      <c r="F2655" s="12" t="str">
        <f>TEXT(SalesDataTable[[#This Row],[Order Date]], "mmm")</f>
        <v>Dec</v>
      </c>
      <c r="G2655" s="5" t="s">
        <v>0</v>
      </c>
      <c r="H2655" s="5" t="s">
        <v>1</v>
      </c>
      <c r="I2655" s="5" t="s">
        <v>19</v>
      </c>
      <c r="J2655" s="5" t="s">
        <v>3</v>
      </c>
      <c r="K2655" s="5" t="s">
        <v>9</v>
      </c>
      <c r="L2655" s="5" t="s">
        <v>37</v>
      </c>
      <c r="M2655" s="6">
        <v>1</v>
      </c>
      <c r="N2655" s="7">
        <v>157.58000000000001</v>
      </c>
      <c r="O2655" s="8">
        <v>0.1</v>
      </c>
      <c r="P2655" s="7">
        <v>80.37</v>
      </c>
      <c r="Q2655" s="7">
        <f t="shared" si="164"/>
        <v>141.822</v>
      </c>
      <c r="R2655" s="7">
        <f t="shared" si="165"/>
        <v>80.37</v>
      </c>
      <c r="S2655" s="7">
        <f t="shared" si="166"/>
        <v>61.451999999999998</v>
      </c>
      <c r="T2655" s="9">
        <f t="shared" si="167"/>
        <v>0.43330371874603374</v>
      </c>
      <c r="U2655" s="10">
        <f>YEAR(SalesDataTable[[#This Row],[Order Date]])</f>
        <v>2026</v>
      </c>
      <c r="V2655" s="9" t="str">
        <f>"Q"&amp;ROUNDUP(MONTH(SalesDataTable[[#This Row],[Order Date]])/3,0)</f>
        <v>Q4</v>
      </c>
      <c r="W2655" s="6">
        <f>MONTH(SalesDataTable[[#This Row],[Order Date]])</f>
        <v>12</v>
      </c>
      <c r="X2655" s="9" t="str">
        <f>TEXT(SalesDataTable[[#This Row],[Order Date]],"mmm")</f>
        <v>Dec</v>
      </c>
    </row>
    <row r="2656" spans="1:24" ht="15.5">
      <c r="A2656" s="3">
        <v>4844</v>
      </c>
      <c r="B2656" s="4">
        <v>46379</v>
      </c>
      <c r="C2656" s="12">
        <f>YEAR(SalesDataTable[[#This Row],[Order Date]])</f>
        <v>2026</v>
      </c>
      <c r="D2656" s="15" t="str">
        <f>"Q"&amp;ROUNDUP(MONTH(SalesDataTable[[#This Row],[Order Date]])/3,0)</f>
        <v>Q4</v>
      </c>
      <c r="E2656" s="12">
        <f>MONTH(SalesDataTable[[#This Row],[Order Date]])</f>
        <v>12</v>
      </c>
      <c r="F2656" s="12" t="str">
        <f>TEXT(SalesDataTable[[#This Row],[Order Date]], "mmm")</f>
        <v>Dec</v>
      </c>
      <c r="G2656" s="5" t="s">
        <v>6</v>
      </c>
      <c r="H2656" s="5" t="s">
        <v>49</v>
      </c>
      <c r="I2656" s="5" t="s">
        <v>2</v>
      </c>
      <c r="J2656" s="5" t="s">
        <v>13</v>
      </c>
      <c r="K2656" s="5" t="s">
        <v>34</v>
      </c>
      <c r="L2656" s="5" t="s">
        <v>42</v>
      </c>
      <c r="M2656" s="6">
        <v>1</v>
      </c>
      <c r="N2656" s="7">
        <v>36.4</v>
      </c>
      <c r="O2656" s="8">
        <v>0</v>
      </c>
      <c r="P2656" s="7">
        <v>14.22</v>
      </c>
      <c r="Q2656" s="7">
        <f t="shared" si="164"/>
        <v>36.4</v>
      </c>
      <c r="R2656" s="7">
        <f t="shared" si="165"/>
        <v>14.22</v>
      </c>
      <c r="S2656" s="7">
        <f t="shared" si="166"/>
        <v>22.18</v>
      </c>
      <c r="T2656" s="9">
        <f t="shared" si="167"/>
        <v>0.6093406593406594</v>
      </c>
      <c r="U2656" s="10">
        <f>YEAR(SalesDataTable[[#This Row],[Order Date]])</f>
        <v>2026</v>
      </c>
      <c r="V2656" s="9" t="str">
        <f>"Q"&amp;ROUNDUP(MONTH(SalesDataTable[[#This Row],[Order Date]])/3,0)</f>
        <v>Q4</v>
      </c>
      <c r="W2656" s="6">
        <f>MONTH(SalesDataTable[[#This Row],[Order Date]])</f>
        <v>12</v>
      </c>
      <c r="X2656" s="9" t="str">
        <f>TEXT(SalesDataTable[[#This Row],[Order Date]],"mmm")</f>
        <v>Dec</v>
      </c>
    </row>
    <row r="2657" spans="1:24" ht="15.5">
      <c r="A2657" s="3">
        <v>678</v>
      </c>
      <c r="B2657" s="4">
        <v>46380</v>
      </c>
      <c r="C2657" s="12">
        <f>YEAR(SalesDataTable[[#This Row],[Order Date]])</f>
        <v>2026</v>
      </c>
      <c r="D2657" s="15" t="str">
        <f>"Q"&amp;ROUNDUP(MONTH(SalesDataTable[[#This Row],[Order Date]])/3,0)</f>
        <v>Q4</v>
      </c>
      <c r="E2657" s="12">
        <f>MONTH(SalesDataTable[[#This Row],[Order Date]])</f>
        <v>12</v>
      </c>
      <c r="F2657" s="12" t="str">
        <f>TEXT(SalesDataTable[[#This Row],[Order Date]], "mmm")</f>
        <v>Dec</v>
      </c>
      <c r="G2657" s="5" t="s">
        <v>6</v>
      </c>
      <c r="H2657" s="5" t="s">
        <v>41</v>
      </c>
      <c r="I2657" s="5" t="s">
        <v>2</v>
      </c>
      <c r="J2657" s="5" t="s">
        <v>16</v>
      </c>
      <c r="K2657" s="5" t="s">
        <v>9</v>
      </c>
      <c r="L2657" s="5" t="s">
        <v>17</v>
      </c>
      <c r="M2657" s="6">
        <v>1</v>
      </c>
      <c r="N2657" s="7">
        <v>142.15</v>
      </c>
      <c r="O2657" s="8">
        <v>0.05</v>
      </c>
      <c r="P2657" s="7">
        <v>80.5</v>
      </c>
      <c r="Q2657" s="7">
        <f t="shared" si="164"/>
        <v>135.04249999999999</v>
      </c>
      <c r="R2657" s="7">
        <f t="shared" si="165"/>
        <v>80.5</v>
      </c>
      <c r="S2657" s="7">
        <f t="shared" si="166"/>
        <v>54.54249999999999</v>
      </c>
      <c r="T2657" s="9">
        <f t="shared" si="167"/>
        <v>0.40389136753244342</v>
      </c>
      <c r="U2657" s="10">
        <f>YEAR(SalesDataTable[[#This Row],[Order Date]])</f>
        <v>2026</v>
      </c>
      <c r="V2657" s="9" t="str">
        <f>"Q"&amp;ROUNDUP(MONTH(SalesDataTable[[#This Row],[Order Date]])/3,0)</f>
        <v>Q4</v>
      </c>
      <c r="W2657" s="6">
        <f>MONTH(SalesDataTable[[#This Row],[Order Date]])</f>
        <v>12</v>
      </c>
      <c r="X2657" s="9" t="str">
        <f>TEXT(SalesDataTable[[#This Row],[Order Date]],"mmm")</f>
        <v>Dec</v>
      </c>
    </row>
    <row r="2658" spans="1:24" ht="15.5">
      <c r="A2658" s="3">
        <v>1706</v>
      </c>
      <c r="B2658" s="4">
        <v>46380</v>
      </c>
      <c r="C2658" s="12">
        <f>YEAR(SalesDataTable[[#This Row],[Order Date]])</f>
        <v>2026</v>
      </c>
      <c r="D2658" s="15" t="str">
        <f>"Q"&amp;ROUNDUP(MONTH(SalesDataTable[[#This Row],[Order Date]])/3,0)</f>
        <v>Q4</v>
      </c>
      <c r="E2658" s="12">
        <f>MONTH(SalesDataTable[[#This Row],[Order Date]])</f>
        <v>12</v>
      </c>
      <c r="F2658" s="12" t="str">
        <f>TEXT(SalesDataTable[[#This Row],[Order Date]], "mmm")</f>
        <v>Dec</v>
      </c>
      <c r="G2658" s="5" t="s">
        <v>0</v>
      </c>
      <c r="H2658" s="5" t="s">
        <v>1</v>
      </c>
      <c r="I2658" s="5" t="s">
        <v>2</v>
      </c>
      <c r="J2658" s="5" t="s">
        <v>3</v>
      </c>
      <c r="K2658" s="5" t="s">
        <v>23</v>
      </c>
      <c r="L2658" s="5" t="s">
        <v>24</v>
      </c>
      <c r="M2658" s="6">
        <v>2</v>
      </c>
      <c r="N2658" s="7">
        <v>332.38</v>
      </c>
      <c r="O2658" s="8">
        <v>0.05</v>
      </c>
      <c r="P2658" s="7">
        <v>192.16</v>
      </c>
      <c r="Q2658" s="7">
        <f t="shared" si="164"/>
        <v>631.52199999999993</v>
      </c>
      <c r="R2658" s="7">
        <f t="shared" si="165"/>
        <v>384.32</v>
      </c>
      <c r="S2658" s="7">
        <f t="shared" si="166"/>
        <v>247.20199999999994</v>
      </c>
      <c r="T2658" s="9">
        <f t="shared" si="167"/>
        <v>0.39143846136793331</v>
      </c>
      <c r="U2658" s="10">
        <f>YEAR(SalesDataTable[[#This Row],[Order Date]])</f>
        <v>2026</v>
      </c>
      <c r="V2658" s="9" t="str">
        <f>"Q"&amp;ROUNDUP(MONTH(SalesDataTable[[#This Row],[Order Date]])/3,0)</f>
        <v>Q4</v>
      </c>
      <c r="W2658" s="6">
        <f>MONTH(SalesDataTable[[#This Row],[Order Date]])</f>
        <v>12</v>
      </c>
      <c r="X2658" s="9" t="str">
        <f>TEXT(SalesDataTable[[#This Row],[Order Date]],"mmm")</f>
        <v>Dec</v>
      </c>
    </row>
    <row r="2659" spans="1:24" ht="15.5">
      <c r="A2659" s="3">
        <v>3034</v>
      </c>
      <c r="B2659" s="4">
        <v>46380</v>
      </c>
      <c r="C2659" s="12">
        <f>YEAR(SalesDataTable[[#This Row],[Order Date]])</f>
        <v>2026</v>
      </c>
      <c r="D2659" s="15" t="str">
        <f>"Q"&amp;ROUNDUP(MONTH(SalesDataTable[[#This Row],[Order Date]])/3,0)</f>
        <v>Q4</v>
      </c>
      <c r="E2659" s="12">
        <f>MONTH(SalesDataTable[[#This Row],[Order Date]])</f>
        <v>12</v>
      </c>
      <c r="F2659" s="12" t="str">
        <f>TEXT(SalesDataTable[[#This Row],[Order Date]], "mmm")</f>
        <v>Dec</v>
      </c>
      <c r="G2659" s="5" t="s">
        <v>6</v>
      </c>
      <c r="H2659" s="5" t="s">
        <v>7</v>
      </c>
      <c r="I2659" s="5" t="s">
        <v>19</v>
      </c>
      <c r="J2659" s="5" t="s">
        <v>13</v>
      </c>
      <c r="K2659" s="5" t="s">
        <v>23</v>
      </c>
      <c r="L2659" s="5" t="s">
        <v>51</v>
      </c>
      <c r="M2659" s="6">
        <v>1</v>
      </c>
      <c r="N2659" s="7">
        <v>122.18</v>
      </c>
      <c r="O2659" s="8">
        <v>0.15</v>
      </c>
      <c r="P2659" s="7">
        <v>61.28</v>
      </c>
      <c r="Q2659" s="7">
        <f t="shared" si="164"/>
        <v>103.85300000000001</v>
      </c>
      <c r="R2659" s="7">
        <f t="shared" si="165"/>
        <v>61.28</v>
      </c>
      <c r="S2659" s="7">
        <f t="shared" si="166"/>
        <v>42.573000000000008</v>
      </c>
      <c r="T2659" s="9">
        <f t="shared" si="167"/>
        <v>0.40993519686479934</v>
      </c>
      <c r="U2659" s="10">
        <f>YEAR(SalesDataTable[[#This Row],[Order Date]])</f>
        <v>2026</v>
      </c>
      <c r="V2659" s="9" t="str">
        <f>"Q"&amp;ROUNDUP(MONTH(SalesDataTable[[#This Row],[Order Date]])/3,0)</f>
        <v>Q4</v>
      </c>
      <c r="W2659" s="6">
        <f>MONTH(SalesDataTable[[#This Row],[Order Date]])</f>
        <v>12</v>
      </c>
      <c r="X2659" s="9" t="str">
        <f>TEXT(SalesDataTable[[#This Row],[Order Date]],"mmm")</f>
        <v>Dec</v>
      </c>
    </row>
    <row r="2660" spans="1:24" ht="15.5">
      <c r="A2660" s="3">
        <v>3883</v>
      </c>
      <c r="B2660" s="4">
        <v>46380</v>
      </c>
      <c r="C2660" s="12">
        <f>YEAR(SalesDataTable[[#This Row],[Order Date]])</f>
        <v>2026</v>
      </c>
      <c r="D2660" s="15" t="str">
        <f>"Q"&amp;ROUNDUP(MONTH(SalesDataTable[[#This Row],[Order Date]])/3,0)</f>
        <v>Q4</v>
      </c>
      <c r="E2660" s="12">
        <f>MONTH(SalesDataTable[[#This Row],[Order Date]])</f>
        <v>12</v>
      </c>
      <c r="F2660" s="12" t="str">
        <f>TEXT(SalesDataTable[[#This Row],[Order Date]], "mmm")</f>
        <v>Dec</v>
      </c>
      <c r="G2660" s="5" t="s">
        <v>0</v>
      </c>
      <c r="H2660" s="5" t="s">
        <v>1</v>
      </c>
      <c r="I2660" s="5" t="s">
        <v>2</v>
      </c>
      <c r="J2660" s="5" t="s">
        <v>13</v>
      </c>
      <c r="K2660" s="5" t="s">
        <v>23</v>
      </c>
      <c r="L2660" s="5" t="s">
        <v>51</v>
      </c>
      <c r="M2660" s="6">
        <v>1</v>
      </c>
      <c r="N2660" s="7">
        <v>125.66</v>
      </c>
      <c r="O2660" s="8">
        <v>0.15</v>
      </c>
      <c r="P2660" s="7">
        <v>60.6</v>
      </c>
      <c r="Q2660" s="7">
        <f t="shared" si="164"/>
        <v>106.81099999999999</v>
      </c>
      <c r="R2660" s="7">
        <f t="shared" si="165"/>
        <v>60.6</v>
      </c>
      <c r="S2660" s="7">
        <f t="shared" si="166"/>
        <v>46.210999999999991</v>
      </c>
      <c r="T2660" s="9">
        <f t="shared" si="167"/>
        <v>0.43264270533933763</v>
      </c>
      <c r="U2660" s="10">
        <f>YEAR(SalesDataTable[[#This Row],[Order Date]])</f>
        <v>2026</v>
      </c>
      <c r="V2660" s="9" t="str">
        <f>"Q"&amp;ROUNDUP(MONTH(SalesDataTable[[#This Row],[Order Date]])/3,0)</f>
        <v>Q4</v>
      </c>
      <c r="W2660" s="6">
        <f>MONTH(SalesDataTable[[#This Row],[Order Date]])</f>
        <v>12</v>
      </c>
      <c r="X2660" s="9" t="str">
        <f>TEXT(SalesDataTable[[#This Row],[Order Date]],"mmm")</f>
        <v>Dec</v>
      </c>
    </row>
    <row r="2661" spans="1:24" ht="15.5">
      <c r="A2661" s="3">
        <v>4342</v>
      </c>
      <c r="B2661" s="4">
        <v>46380</v>
      </c>
      <c r="C2661" s="12">
        <f>YEAR(SalesDataTable[[#This Row],[Order Date]])</f>
        <v>2026</v>
      </c>
      <c r="D2661" s="15" t="str">
        <f>"Q"&amp;ROUNDUP(MONTH(SalesDataTable[[#This Row],[Order Date]])/3,0)</f>
        <v>Q4</v>
      </c>
      <c r="E2661" s="12">
        <f>MONTH(SalesDataTable[[#This Row],[Order Date]])</f>
        <v>12</v>
      </c>
      <c r="F2661" s="12" t="str">
        <f>TEXT(SalesDataTable[[#This Row],[Order Date]], "mmm")</f>
        <v>Dec</v>
      </c>
      <c r="G2661" s="5" t="s">
        <v>20</v>
      </c>
      <c r="H2661" s="5" t="s">
        <v>21</v>
      </c>
      <c r="I2661" s="5" t="s">
        <v>2</v>
      </c>
      <c r="J2661" s="5" t="s">
        <v>3</v>
      </c>
      <c r="K2661" s="5" t="s">
        <v>14</v>
      </c>
      <c r="L2661" s="5" t="s">
        <v>32</v>
      </c>
      <c r="M2661" s="6">
        <v>2</v>
      </c>
      <c r="N2661" s="7">
        <v>47.38</v>
      </c>
      <c r="O2661" s="8">
        <v>0.05</v>
      </c>
      <c r="P2661" s="7">
        <v>18.850000000000001</v>
      </c>
      <c r="Q2661" s="7">
        <f t="shared" si="164"/>
        <v>90.022000000000006</v>
      </c>
      <c r="R2661" s="7">
        <f t="shared" si="165"/>
        <v>37.700000000000003</v>
      </c>
      <c r="S2661" s="7">
        <f t="shared" si="166"/>
        <v>52.322000000000003</v>
      </c>
      <c r="T2661" s="9">
        <f t="shared" si="167"/>
        <v>0.58121348114905247</v>
      </c>
      <c r="U2661" s="10">
        <f>YEAR(SalesDataTable[[#This Row],[Order Date]])</f>
        <v>2026</v>
      </c>
      <c r="V2661" s="9" t="str">
        <f>"Q"&amp;ROUNDUP(MONTH(SalesDataTable[[#This Row],[Order Date]])/3,0)</f>
        <v>Q4</v>
      </c>
      <c r="W2661" s="6">
        <f>MONTH(SalesDataTable[[#This Row],[Order Date]])</f>
        <v>12</v>
      </c>
      <c r="X2661" s="9" t="str">
        <f>TEXT(SalesDataTable[[#This Row],[Order Date]],"mmm")</f>
        <v>Dec</v>
      </c>
    </row>
    <row r="2662" spans="1:24" ht="15.5">
      <c r="A2662" s="3">
        <v>4468</v>
      </c>
      <c r="B2662" s="4">
        <v>46380</v>
      </c>
      <c r="C2662" s="12">
        <f>YEAR(SalesDataTable[[#This Row],[Order Date]])</f>
        <v>2026</v>
      </c>
      <c r="D2662" s="15" t="str">
        <f>"Q"&amp;ROUNDUP(MONTH(SalesDataTable[[#This Row],[Order Date]])/3,0)</f>
        <v>Q4</v>
      </c>
      <c r="E2662" s="12">
        <f>MONTH(SalesDataTable[[#This Row],[Order Date]])</f>
        <v>12</v>
      </c>
      <c r="F2662" s="12" t="str">
        <f>TEXT(SalesDataTable[[#This Row],[Order Date]], "mmm")</f>
        <v>Dec</v>
      </c>
      <c r="G2662" s="5" t="s">
        <v>0</v>
      </c>
      <c r="H2662" s="5" t="s">
        <v>1</v>
      </c>
      <c r="I2662" s="5" t="s">
        <v>2</v>
      </c>
      <c r="J2662" s="5" t="s">
        <v>16</v>
      </c>
      <c r="K2662" s="5" t="s">
        <v>23</v>
      </c>
      <c r="L2662" s="5" t="s">
        <v>40</v>
      </c>
      <c r="M2662" s="6">
        <v>1</v>
      </c>
      <c r="N2662" s="7">
        <v>80.8</v>
      </c>
      <c r="O2662" s="8">
        <v>0.05</v>
      </c>
      <c r="P2662" s="7">
        <v>38.33</v>
      </c>
      <c r="Q2662" s="7">
        <f t="shared" si="164"/>
        <v>76.759999999999991</v>
      </c>
      <c r="R2662" s="7">
        <f t="shared" si="165"/>
        <v>38.33</v>
      </c>
      <c r="S2662" s="7">
        <f t="shared" si="166"/>
        <v>38.429999999999993</v>
      </c>
      <c r="T2662" s="9">
        <f t="shared" si="167"/>
        <v>0.50065138092756645</v>
      </c>
      <c r="U2662" s="10">
        <f>YEAR(SalesDataTable[[#This Row],[Order Date]])</f>
        <v>2026</v>
      </c>
      <c r="V2662" s="9" t="str">
        <f>"Q"&amp;ROUNDUP(MONTH(SalesDataTable[[#This Row],[Order Date]])/3,0)</f>
        <v>Q4</v>
      </c>
      <c r="W2662" s="6">
        <f>MONTH(SalesDataTable[[#This Row],[Order Date]])</f>
        <v>12</v>
      </c>
      <c r="X2662" s="9" t="str">
        <f>TEXT(SalesDataTable[[#This Row],[Order Date]],"mmm")</f>
        <v>Dec</v>
      </c>
    </row>
    <row r="2663" spans="1:24" ht="15.5">
      <c r="A2663" s="3">
        <v>7</v>
      </c>
      <c r="B2663" s="4">
        <v>46381</v>
      </c>
      <c r="C2663" s="12">
        <f>YEAR(SalesDataTable[[#This Row],[Order Date]])</f>
        <v>2026</v>
      </c>
      <c r="D2663" s="15" t="str">
        <f>"Q"&amp;ROUNDUP(MONTH(SalesDataTable[[#This Row],[Order Date]])/3,0)</f>
        <v>Q4</v>
      </c>
      <c r="E2663" s="12">
        <f>MONTH(SalesDataTable[[#This Row],[Order Date]])</f>
        <v>12</v>
      </c>
      <c r="F2663" s="12" t="str">
        <f>TEXT(SalesDataTable[[#This Row],[Order Date]], "mmm")</f>
        <v>Dec</v>
      </c>
      <c r="G2663" s="5" t="s">
        <v>20</v>
      </c>
      <c r="H2663" s="5" t="s">
        <v>33</v>
      </c>
      <c r="I2663" s="5" t="s">
        <v>2</v>
      </c>
      <c r="J2663" s="5" t="s">
        <v>3</v>
      </c>
      <c r="K2663" s="5" t="s">
        <v>4</v>
      </c>
      <c r="L2663" s="5" t="s">
        <v>30</v>
      </c>
      <c r="M2663" s="6">
        <v>5</v>
      </c>
      <c r="N2663" s="7">
        <v>103.52</v>
      </c>
      <c r="O2663" s="8">
        <v>0.1</v>
      </c>
      <c r="P2663" s="7">
        <v>49.1</v>
      </c>
      <c r="Q2663" s="7">
        <f t="shared" si="164"/>
        <v>465.84000000000003</v>
      </c>
      <c r="R2663" s="7">
        <f t="shared" si="165"/>
        <v>245.5</v>
      </c>
      <c r="S2663" s="7">
        <f t="shared" si="166"/>
        <v>220.34000000000003</v>
      </c>
      <c r="T2663" s="9">
        <f t="shared" si="167"/>
        <v>0.47299501974927016</v>
      </c>
      <c r="U2663" s="10">
        <f>YEAR(SalesDataTable[[#This Row],[Order Date]])</f>
        <v>2026</v>
      </c>
      <c r="V2663" s="9" t="str">
        <f>"Q"&amp;ROUNDUP(MONTH(SalesDataTable[[#This Row],[Order Date]])/3,0)</f>
        <v>Q4</v>
      </c>
      <c r="W2663" s="6">
        <f>MONTH(SalesDataTable[[#This Row],[Order Date]])</f>
        <v>12</v>
      </c>
      <c r="X2663" s="9" t="str">
        <f>TEXT(SalesDataTable[[#This Row],[Order Date]],"mmm")</f>
        <v>Dec</v>
      </c>
    </row>
    <row r="2664" spans="1:24" ht="15.5">
      <c r="A2664" s="3">
        <v>658</v>
      </c>
      <c r="B2664" s="4">
        <v>46381</v>
      </c>
      <c r="C2664" s="12">
        <f>YEAR(SalesDataTable[[#This Row],[Order Date]])</f>
        <v>2026</v>
      </c>
      <c r="D2664" s="15" t="str">
        <f>"Q"&amp;ROUNDUP(MONTH(SalesDataTable[[#This Row],[Order Date]])/3,0)</f>
        <v>Q4</v>
      </c>
      <c r="E2664" s="12">
        <f>MONTH(SalesDataTable[[#This Row],[Order Date]])</f>
        <v>12</v>
      </c>
      <c r="F2664" s="12" t="str">
        <f>TEXT(SalesDataTable[[#This Row],[Order Date]], "mmm")</f>
        <v>Dec</v>
      </c>
      <c r="G2664" s="5" t="s">
        <v>6</v>
      </c>
      <c r="H2664" s="5" t="s">
        <v>27</v>
      </c>
      <c r="I2664" s="5" t="s">
        <v>19</v>
      </c>
      <c r="J2664" s="5" t="s">
        <v>16</v>
      </c>
      <c r="K2664" s="5" t="s">
        <v>9</v>
      </c>
      <c r="L2664" s="5" t="s">
        <v>37</v>
      </c>
      <c r="M2664" s="6">
        <v>2</v>
      </c>
      <c r="N2664" s="7">
        <v>153.38999999999999</v>
      </c>
      <c r="O2664" s="8">
        <v>0.05</v>
      </c>
      <c r="P2664" s="7">
        <v>78.06</v>
      </c>
      <c r="Q2664" s="7">
        <f t="shared" si="164"/>
        <v>291.44099999999997</v>
      </c>
      <c r="R2664" s="7">
        <f t="shared" si="165"/>
        <v>156.12</v>
      </c>
      <c r="S2664" s="7">
        <f t="shared" si="166"/>
        <v>135.32099999999997</v>
      </c>
      <c r="T2664" s="9">
        <f t="shared" si="167"/>
        <v>0.46431696295305047</v>
      </c>
      <c r="U2664" s="10">
        <f>YEAR(SalesDataTable[[#This Row],[Order Date]])</f>
        <v>2026</v>
      </c>
      <c r="V2664" s="9" t="str">
        <f>"Q"&amp;ROUNDUP(MONTH(SalesDataTable[[#This Row],[Order Date]])/3,0)</f>
        <v>Q4</v>
      </c>
      <c r="W2664" s="6">
        <f>MONTH(SalesDataTable[[#This Row],[Order Date]])</f>
        <v>12</v>
      </c>
      <c r="X2664" s="9" t="str">
        <f>TEXT(SalesDataTable[[#This Row],[Order Date]],"mmm")</f>
        <v>Dec</v>
      </c>
    </row>
    <row r="2665" spans="1:24" ht="15.5">
      <c r="A2665" s="3">
        <v>1192</v>
      </c>
      <c r="B2665" s="4">
        <v>46381</v>
      </c>
      <c r="C2665" s="12">
        <f>YEAR(SalesDataTable[[#This Row],[Order Date]])</f>
        <v>2026</v>
      </c>
      <c r="D2665" s="15" t="str">
        <f>"Q"&amp;ROUNDUP(MONTH(SalesDataTable[[#This Row],[Order Date]])/3,0)</f>
        <v>Q4</v>
      </c>
      <c r="E2665" s="12">
        <f>MONTH(SalesDataTable[[#This Row],[Order Date]])</f>
        <v>12</v>
      </c>
      <c r="F2665" s="12" t="str">
        <f>TEXT(SalesDataTable[[#This Row],[Order Date]], "mmm")</f>
        <v>Dec</v>
      </c>
      <c r="G2665" s="5" t="s">
        <v>20</v>
      </c>
      <c r="H2665" s="5" t="s">
        <v>47</v>
      </c>
      <c r="I2665" s="5" t="s">
        <v>8</v>
      </c>
      <c r="J2665" s="5" t="s">
        <v>16</v>
      </c>
      <c r="K2665" s="5" t="s">
        <v>34</v>
      </c>
      <c r="L2665" s="5" t="s">
        <v>35</v>
      </c>
      <c r="M2665" s="6">
        <v>6</v>
      </c>
      <c r="N2665" s="7">
        <v>39.49</v>
      </c>
      <c r="O2665" s="8">
        <v>0.05</v>
      </c>
      <c r="P2665" s="7">
        <v>14.49</v>
      </c>
      <c r="Q2665" s="7">
        <f t="shared" si="164"/>
        <v>225.09299999999999</v>
      </c>
      <c r="R2665" s="7">
        <f t="shared" si="165"/>
        <v>86.94</v>
      </c>
      <c r="S2665" s="7">
        <f t="shared" si="166"/>
        <v>138.15299999999999</v>
      </c>
      <c r="T2665" s="9">
        <f t="shared" si="167"/>
        <v>0.61375964601298127</v>
      </c>
      <c r="U2665" s="10">
        <f>YEAR(SalesDataTable[[#This Row],[Order Date]])</f>
        <v>2026</v>
      </c>
      <c r="V2665" s="9" t="str">
        <f>"Q"&amp;ROUNDUP(MONTH(SalesDataTable[[#This Row],[Order Date]])/3,0)</f>
        <v>Q4</v>
      </c>
      <c r="W2665" s="6">
        <f>MONTH(SalesDataTable[[#This Row],[Order Date]])</f>
        <v>12</v>
      </c>
      <c r="X2665" s="9" t="str">
        <f>TEXT(SalesDataTable[[#This Row],[Order Date]],"mmm")</f>
        <v>Dec</v>
      </c>
    </row>
    <row r="2666" spans="1:24" ht="15.5">
      <c r="A2666" s="3">
        <v>3852</v>
      </c>
      <c r="B2666" s="4">
        <v>46381</v>
      </c>
      <c r="C2666" s="12">
        <f>YEAR(SalesDataTable[[#This Row],[Order Date]])</f>
        <v>2026</v>
      </c>
      <c r="D2666" s="15" t="str">
        <f>"Q"&amp;ROUNDUP(MONTH(SalesDataTable[[#This Row],[Order Date]])/3,0)</f>
        <v>Q4</v>
      </c>
      <c r="E2666" s="12">
        <f>MONTH(SalesDataTable[[#This Row],[Order Date]])</f>
        <v>12</v>
      </c>
      <c r="F2666" s="12" t="str">
        <f>TEXT(SalesDataTable[[#This Row],[Order Date]], "mmm")</f>
        <v>Dec</v>
      </c>
      <c r="G2666" s="5" t="s">
        <v>11</v>
      </c>
      <c r="H2666" s="5" t="s">
        <v>12</v>
      </c>
      <c r="I2666" s="5" t="s">
        <v>19</v>
      </c>
      <c r="J2666" s="5" t="s">
        <v>16</v>
      </c>
      <c r="K2666" s="5" t="s">
        <v>34</v>
      </c>
      <c r="L2666" s="5" t="s">
        <v>42</v>
      </c>
      <c r="M2666" s="6">
        <v>1</v>
      </c>
      <c r="N2666" s="7">
        <v>35.54</v>
      </c>
      <c r="O2666" s="8">
        <v>0.1</v>
      </c>
      <c r="P2666" s="7">
        <v>13.63</v>
      </c>
      <c r="Q2666" s="7">
        <f t="shared" si="164"/>
        <v>31.986000000000001</v>
      </c>
      <c r="R2666" s="7">
        <f t="shared" si="165"/>
        <v>13.63</v>
      </c>
      <c r="S2666" s="7">
        <f t="shared" si="166"/>
        <v>18.356000000000002</v>
      </c>
      <c r="T2666" s="9">
        <f t="shared" si="167"/>
        <v>0.5738760707809667</v>
      </c>
      <c r="U2666" s="10">
        <f>YEAR(SalesDataTable[[#This Row],[Order Date]])</f>
        <v>2026</v>
      </c>
      <c r="V2666" s="9" t="str">
        <f>"Q"&amp;ROUNDUP(MONTH(SalesDataTable[[#This Row],[Order Date]])/3,0)</f>
        <v>Q4</v>
      </c>
      <c r="W2666" s="6">
        <f>MONTH(SalesDataTable[[#This Row],[Order Date]])</f>
        <v>12</v>
      </c>
      <c r="X2666" s="9" t="str">
        <f>TEXT(SalesDataTable[[#This Row],[Order Date]],"mmm")</f>
        <v>Dec</v>
      </c>
    </row>
    <row r="2667" spans="1:24" ht="15.5">
      <c r="A2667" s="3">
        <v>4507</v>
      </c>
      <c r="B2667" s="4">
        <v>46381</v>
      </c>
      <c r="C2667" s="12">
        <f>YEAR(SalesDataTable[[#This Row],[Order Date]])</f>
        <v>2026</v>
      </c>
      <c r="D2667" s="15" t="str">
        <f>"Q"&amp;ROUNDUP(MONTH(SalesDataTable[[#This Row],[Order Date]])/3,0)</f>
        <v>Q4</v>
      </c>
      <c r="E2667" s="12">
        <f>MONTH(SalesDataTable[[#This Row],[Order Date]])</f>
        <v>12</v>
      </c>
      <c r="F2667" s="12" t="str">
        <f>TEXT(SalesDataTable[[#This Row],[Order Date]], "mmm")</f>
        <v>Dec</v>
      </c>
      <c r="G2667" s="5" t="s">
        <v>6</v>
      </c>
      <c r="H2667" s="5" t="s">
        <v>43</v>
      </c>
      <c r="I2667" s="5" t="s">
        <v>28</v>
      </c>
      <c r="J2667" s="5" t="s">
        <v>3</v>
      </c>
      <c r="K2667" s="5" t="s">
        <v>14</v>
      </c>
      <c r="L2667" s="5" t="s">
        <v>48</v>
      </c>
      <c r="M2667" s="6">
        <v>2</v>
      </c>
      <c r="N2667" s="7">
        <v>167.21</v>
      </c>
      <c r="O2667" s="8">
        <v>0.05</v>
      </c>
      <c r="P2667" s="7">
        <v>88.23</v>
      </c>
      <c r="Q2667" s="7">
        <f t="shared" si="164"/>
        <v>317.69900000000001</v>
      </c>
      <c r="R2667" s="7">
        <f t="shared" si="165"/>
        <v>176.46</v>
      </c>
      <c r="S2667" s="7">
        <f t="shared" si="166"/>
        <v>141.239</v>
      </c>
      <c r="T2667" s="9">
        <f t="shared" si="167"/>
        <v>0.44456860109726504</v>
      </c>
      <c r="U2667" s="10">
        <f>YEAR(SalesDataTable[[#This Row],[Order Date]])</f>
        <v>2026</v>
      </c>
      <c r="V2667" s="9" t="str">
        <f>"Q"&amp;ROUNDUP(MONTH(SalesDataTable[[#This Row],[Order Date]])/3,0)</f>
        <v>Q4</v>
      </c>
      <c r="W2667" s="6">
        <f>MONTH(SalesDataTable[[#This Row],[Order Date]])</f>
        <v>12</v>
      </c>
      <c r="X2667" s="9" t="str">
        <f>TEXT(SalesDataTable[[#This Row],[Order Date]],"mmm")</f>
        <v>Dec</v>
      </c>
    </row>
    <row r="2668" spans="1:24" ht="15.5">
      <c r="A2668" s="3">
        <v>260</v>
      </c>
      <c r="B2668" s="4">
        <v>46382</v>
      </c>
      <c r="C2668" s="12">
        <f>YEAR(SalesDataTable[[#This Row],[Order Date]])</f>
        <v>2026</v>
      </c>
      <c r="D2668" s="15" t="str">
        <f>"Q"&amp;ROUNDUP(MONTH(SalesDataTable[[#This Row],[Order Date]])/3,0)</f>
        <v>Q4</v>
      </c>
      <c r="E2668" s="12">
        <f>MONTH(SalesDataTable[[#This Row],[Order Date]])</f>
        <v>12</v>
      </c>
      <c r="F2668" s="12" t="str">
        <f>TEXT(SalesDataTable[[#This Row],[Order Date]], "mmm")</f>
        <v>Dec</v>
      </c>
      <c r="G2668" s="5" t="s">
        <v>11</v>
      </c>
      <c r="H2668" s="5" t="s">
        <v>12</v>
      </c>
      <c r="I2668" s="5" t="s">
        <v>2</v>
      </c>
      <c r="J2668" s="5" t="s">
        <v>16</v>
      </c>
      <c r="K2668" s="5" t="s">
        <v>9</v>
      </c>
      <c r="L2668" s="5" t="s">
        <v>46</v>
      </c>
      <c r="M2668" s="6">
        <v>1</v>
      </c>
      <c r="N2668" s="7">
        <v>71.89</v>
      </c>
      <c r="O2668" s="8">
        <v>0.1</v>
      </c>
      <c r="P2668" s="7">
        <v>31.88</v>
      </c>
      <c r="Q2668" s="7">
        <f t="shared" si="164"/>
        <v>64.701000000000008</v>
      </c>
      <c r="R2668" s="7">
        <f t="shared" si="165"/>
        <v>31.88</v>
      </c>
      <c r="S2668" s="7">
        <f t="shared" si="166"/>
        <v>32.821000000000012</v>
      </c>
      <c r="T2668" s="9">
        <f t="shared" si="167"/>
        <v>0.50727191233520363</v>
      </c>
      <c r="U2668" s="10">
        <f>YEAR(SalesDataTable[[#This Row],[Order Date]])</f>
        <v>2026</v>
      </c>
      <c r="V2668" s="9" t="str">
        <f>"Q"&amp;ROUNDUP(MONTH(SalesDataTable[[#This Row],[Order Date]])/3,0)</f>
        <v>Q4</v>
      </c>
      <c r="W2668" s="6">
        <f>MONTH(SalesDataTable[[#This Row],[Order Date]])</f>
        <v>12</v>
      </c>
      <c r="X2668" s="9" t="str">
        <f>TEXT(SalesDataTable[[#This Row],[Order Date]],"mmm")</f>
        <v>Dec</v>
      </c>
    </row>
    <row r="2669" spans="1:24" ht="15.5">
      <c r="A2669" s="3">
        <v>1659</v>
      </c>
      <c r="B2669" s="4">
        <v>46382</v>
      </c>
      <c r="C2669" s="12">
        <f>YEAR(SalesDataTable[[#This Row],[Order Date]])</f>
        <v>2026</v>
      </c>
      <c r="D2669" s="15" t="str">
        <f>"Q"&amp;ROUNDUP(MONTH(SalesDataTable[[#This Row],[Order Date]])/3,0)</f>
        <v>Q4</v>
      </c>
      <c r="E2669" s="12">
        <f>MONTH(SalesDataTable[[#This Row],[Order Date]])</f>
        <v>12</v>
      </c>
      <c r="F2669" s="12" t="str">
        <f>TEXT(SalesDataTable[[#This Row],[Order Date]], "mmm")</f>
        <v>Dec</v>
      </c>
      <c r="G2669" s="5" t="s">
        <v>0</v>
      </c>
      <c r="H2669" s="5" t="s">
        <v>50</v>
      </c>
      <c r="I2669" s="5" t="s">
        <v>19</v>
      </c>
      <c r="J2669" s="5" t="s">
        <v>13</v>
      </c>
      <c r="K2669" s="5" t="s">
        <v>14</v>
      </c>
      <c r="L2669" s="5" t="s">
        <v>44</v>
      </c>
      <c r="M2669" s="6">
        <v>1</v>
      </c>
      <c r="N2669" s="7">
        <v>133.56</v>
      </c>
      <c r="O2669" s="8">
        <v>0.05</v>
      </c>
      <c r="P2669" s="7">
        <v>68.739999999999995</v>
      </c>
      <c r="Q2669" s="7">
        <f t="shared" si="164"/>
        <v>126.88199999999999</v>
      </c>
      <c r="R2669" s="7">
        <f t="shared" si="165"/>
        <v>68.739999999999995</v>
      </c>
      <c r="S2669" s="7">
        <f t="shared" si="166"/>
        <v>58.141999999999996</v>
      </c>
      <c r="T2669" s="9">
        <f t="shared" si="167"/>
        <v>0.4582367869358932</v>
      </c>
      <c r="U2669" s="10">
        <f>YEAR(SalesDataTable[[#This Row],[Order Date]])</f>
        <v>2026</v>
      </c>
      <c r="V2669" s="9" t="str">
        <f>"Q"&amp;ROUNDUP(MONTH(SalesDataTable[[#This Row],[Order Date]])/3,0)</f>
        <v>Q4</v>
      </c>
      <c r="W2669" s="6">
        <f>MONTH(SalesDataTable[[#This Row],[Order Date]])</f>
        <v>12</v>
      </c>
      <c r="X2669" s="9" t="str">
        <f>TEXT(SalesDataTable[[#This Row],[Order Date]],"mmm")</f>
        <v>Dec</v>
      </c>
    </row>
    <row r="2670" spans="1:24" ht="15.5">
      <c r="A2670" s="3">
        <v>3188</v>
      </c>
      <c r="B2670" s="4">
        <v>46382</v>
      </c>
      <c r="C2670" s="12">
        <f>YEAR(SalesDataTable[[#This Row],[Order Date]])</f>
        <v>2026</v>
      </c>
      <c r="D2670" s="15" t="str">
        <f>"Q"&amp;ROUNDUP(MONTH(SalesDataTable[[#This Row],[Order Date]])/3,0)</f>
        <v>Q4</v>
      </c>
      <c r="E2670" s="12">
        <f>MONTH(SalesDataTable[[#This Row],[Order Date]])</f>
        <v>12</v>
      </c>
      <c r="F2670" s="12" t="str">
        <f>TEXT(SalesDataTable[[#This Row],[Order Date]], "mmm")</f>
        <v>Dec</v>
      </c>
      <c r="G2670" s="5" t="s">
        <v>20</v>
      </c>
      <c r="H2670" s="5" t="s">
        <v>31</v>
      </c>
      <c r="I2670" s="5" t="s">
        <v>28</v>
      </c>
      <c r="J2670" s="5" t="s">
        <v>13</v>
      </c>
      <c r="K2670" s="5" t="s">
        <v>23</v>
      </c>
      <c r="L2670" s="5" t="s">
        <v>51</v>
      </c>
      <c r="M2670" s="6">
        <v>2</v>
      </c>
      <c r="N2670" s="7">
        <v>122.28</v>
      </c>
      <c r="O2670" s="8">
        <v>0.1</v>
      </c>
      <c r="P2670" s="7">
        <v>61.64</v>
      </c>
      <c r="Q2670" s="7">
        <f t="shared" si="164"/>
        <v>220.10400000000001</v>
      </c>
      <c r="R2670" s="7">
        <f t="shared" si="165"/>
        <v>123.28</v>
      </c>
      <c r="S2670" s="7">
        <f t="shared" si="166"/>
        <v>96.824000000000012</v>
      </c>
      <c r="T2670" s="9">
        <f t="shared" si="167"/>
        <v>0.43990113764402283</v>
      </c>
      <c r="U2670" s="10">
        <f>YEAR(SalesDataTable[[#This Row],[Order Date]])</f>
        <v>2026</v>
      </c>
      <c r="V2670" s="9" t="str">
        <f>"Q"&amp;ROUNDUP(MONTH(SalesDataTable[[#This Row],[Order Date]])/3,0)</f>
        <v>Q4</v>
      </c>
      <c r="W2670" s="6">
        <f>MONTH(SalesDataTable[[#This Row],[Order Date]])</f>
        <v>12</v>
      </c>
      <c r="X2670" s="9" t="str">
        <f>TEXT(SalesDataTable[[#This Row],[Order Date]],"mmm")</f>
        <v>Dec</v>
      </c>
    </row>
    <row r="2671" spans="1:24" ht="15.5">
      <c r="A2671" s="3">
        <v>3673</v>
      </c>
      <c r="B2671" s="4">
        <v>46382</v>
      </c>
      <c r="C2671" s="12">
        <f>YEAR(SalesDataTable[[#This Row],[Order Date]])</f>
        <v>2026</v>
      </c>
      <c r="D2671" s="15" t="str">
        <f>"Q"&amp;ROUNDUP(MONTH(SalesDataTable[[#This Row],[Order Date]])/3,0)</f>
        <v>Q4</v>
      </c>
      <c r="E2671" s="12">
        <f>MONTH(SalesDataTable[[#This Row],[Order Date]])</f>
        <v>12</v>
      </c>
      <c r="F2671" s="12" t="str">
        <f>TEXT(SalesDataTable[[#This Row],[Order Date]], "mmm")</f>
        <v>Dec</v>
      </c>
      <c r="G2671" s="5" t="s">
        <v>0</v>
      </c>
      <c r="H2671" s="5" t="s">
        <v>50</v>
      </c>
      <c r="I2671" s="5" t="s">
        <v>2</v>
      </c>
      <c r="J2671" s="5" t="s">
        <v>16</v>
      </c>
      <c r="K2671" s="5" t="s">
        <v>34</v>
      </c>
      <c r="L2671" s="5" t="s">
        <v>35</v>
      </c>
      <c r="M2671" s="6">
        <v>1</v>
      </c>
      <c r="N2671" s="7">
        <v>40.619999999999997</v>
      </c>
      <c r="O2671" s="8">
        <v>0</v>
      </c>
      <c r="P2671" s="7">
        <v>14.62</v>
      </c>
      <c r="Q2671" s="7">
        <f t="shared" si="164"/>
        <v>40.619999999999997</v>
      </c>
      <c r="R2671" s="7">
        <f t="shared" si="165"/>
        <v>14.62</v>
      </c>
      <c r="S2671" s="7">
        <f t="shared" si="166"/>
        <v>26</v>
      </c>
      <c r="T2671" s="9">
        <f t="shared" si="167"/>
        <v>0.64007877892663712</v>
      </c>
      <c r="U2671" s="10">
        <f>YEAR(SalesDataTable[[#This Row],[Order Date]])</f>
        <v>2026</v>
      </c>
      <c r="V2671" s="9" t="str">
        <f>"Q"&amp;ROUNDUP(MONTH(SalesDataTable[[#This Row],[Order Date]])/3,0)</f>
        <v>Q4</v>
      </c>
      <c r="W2671" s="6">
        <f>MONTH(SalesDataTable[[#This Row],[Order Date]])</f>
        <v>12</v>
      </c>
      <c r="X2671" s="9" t="str">
        <f>TEXT(SalesDataTable[[#This Row],[Order Date]],"mmm")</f>
        <v>Dec</v>
      </c>
    </row>
    <row r="2672" spans="1:24" ht="15.5">
      <c r="A2672" s="3">
        <v>3805</v>
      </c>
      <c r="B2672" s="4">
        <v>46382</v>
      </c>
      <c r="C2672" s="12">
        <f>YEAR(SalesDataTable[[#This Row],[Order Date]])</f>
        <v>2026</v>
      </c>
      <c r="D2672" s="15" t="str">
        <f>"Q"&amp;ROUNDUP(MONTH(SalesDataTable[[#This Row],[Order Date]])/3,0)</f>
        <v>Q4</v>
      </c>
      <c r="E2672" s="12">
        <f>MONTH(SalesDataTable[[#This Row],[Order Date]])</f>
        <v>12</v>
      </c>
      <c r="F2672" s="12" t="str">
        <f>TEXT(SalesDataTable[[#This Row],[Order Date]], "mmm")</f>
        <v>Dec</v>
      </c>
      <c r="G2672" s="5" t="s">
        <v>20</v>
      </c>
      <c r="H2672" s="5" t="s">
        <v>21</v>
      </c>
      <c r="I2672" s="5" t="s">
        <v>8</v>
      </c>
      <c r="J2672" s="5" t="s">
        <v>16</v>
      </c>
      <c r="K2672" s="5" t="s">
        <v>14</v>
      </c>
      <c r="L2672" s="5" t="s">
        <v>32</v>
      </c>
      <c r="M2672" s="6">
        <v>8</v>
      </c>
      <c r="N2672" s="7">
        <v>45.54</v>
      </c>
      <c r="O2672" s="8">
        <v>0.15</v>
      </c>
      <c r="P2672" s="7">
        <v>18.54</v>
      </c>
      <c r="Q2672" s="7">
        <f t="shared" si="164"/>
        <v>309.67199999999997</v>
      </c>
      <c r="R2672" s="7">
        <f t="shared" si="165"/>
        <v>148.32</v>
      </c>
      <c r="S2672" s="7">
        <f t="shared" si="166"/>
        <v>161.35199999999998</v>
      </c>
      <c r="T2672" s="9">
        <f t="shared" si="167"/>
        <v>0.52104161822831896</v>
      </c>
      <c r="U2672" s="10">
        <f>YEAR(SalesDataTable[[#This Row],[Order Date]])</f>
        <v>2026</v>
      </c>
      <c r="V2672" s="9" t="str">
        <f>"Q"&amp;ROUNDUP(MONTH(SalesDataTable[[#This Row],[Order Date]])/3,0)</f>
        <v>Q4</v>
      </c>
      <c r="W2672" s="6">
        <f>MONTH(SalesDataTable[[#This Row],[Order Date]])</f>
        <v>12</v>
      </c>
      <c r="X2672" s="9" t="str">
        <f>TEXT(SalesDataTable[[#This Row],[Order Date]],"mmm")</f>
        <v>Dec</v>
      </c>
    </row>
    <row r="2673" spans="1:24" ht="15.5">
      <c r="A2673" s="3">
        <v>3945</v>
      </c>
      <c r="B2673" s="4">
        <v>46382</v>
      </c>
      <c r="C2673" s="12">
        <f>YEAR(SalesDataTable[[#This Row],[Order Date]])</f>
        <v>2026</v>
      </c>
      <c r="D2673" s="15" t="str">
        <f>"Q"&amp;ROUNDUP(MONTH(SalesDataTable[[#This Row],[Order Date]])/3,0)</f>
        <v>Q4</v>
      </c>
      <c r="E2673" s="12">
        <f>MONTH(SalesDataTable[[#This Row],[Order Date]])</f>
        <v>12</v>
      </c>
      <c r="F2673" s="12" t="str">
        <f>TEXT(SalesDataTable[[#This Row],[Order Date]], "mmm")</f>
        <v>Dec</v>
      </c>
      <c r="G2673" s="5" t="s">
        <v>20</v>
      </c>
      <c r="H2673" s="5" t="s">
        <v>47</v>
      </c>
      <c r="I2673" s="5" t="s">
        <v>8</v>
      </c>
      <c r="J2673" s="5" t="s">
        <v>16</v>
      </c>
      <c r="K2673" s="5" t="s">
        <v>4</v>
      </c>
      <c r="L2673" s="5" t="s">
        <v>22</v>
      </c>
      <c r="M2673" s="6">
        <v>4</v>
      </c>
      <c r="N2673" s="7">
        <v>50.96</v>
      </c>
      <c r="O2673" s="8">
        <v>0.1</v>
      </c>
      <c r="P2673" s="7">
        <v>22.14</v>
      </c>
      <c r="Q2673" s="7">
        <f t="shared" si="164"/>
        <v>183.45600000000002</v>
      </c>
      <c r="R2673" s="7">
        <f t="shared" si="165"/>
        <v>88.56</v>
      </c>
      <c r="S2673" s="7">
        <f t="shared" si="166"/>
        <v>94.896000000000015</v>
      </c>
      <c r="T2673" s="9">
        <f t="shared" si="167"/>
        <v>0.51726844583987441</v>
      </c>
      <c r="U2673" s="10">
        <f>YEAR(SalesDataTable[[#This Row],[Order Date]])</f>
        <v>2026</v>
      </c>
      <c r="V2673" s="9" t="str">
        <f>"Q"&amp;ROUNDUP(MONTH(SalesDataTable[[#This Row],[Order Date]])/3,0)</f>
        <v>Q4</v>
      </c>
      <c r="W2673" s="6">
        <f>MONTH(SalesDataTable[[#This Row],[Order Date]])</f>
        <v>12</v>
      </c>
      <c r="X2673" s="9" t="str">
        <f>TEXT(SalesDataTable[[#This Row],[Order Date]],"mmm")</f>
        <v>Dec</v>
      </c>
    </row>
    <row r="2674" spans="1:24" ht="15.5">
      <c r="A2674" s="3">
        <v>4266</v>
      </c>
      <c r="B2674" s="4">
        <v>46382</v>
      </c>
      <c r="C2674" s="12">
        <f>YEAR(SalesDataTable[[#This Row],[Order Date]])</f>
        <v>2026</v>
      </c>
      <c r="D2674" s="15" t="str">
        <f>"Q"&amp;ROUNDUP(MONTH(SalesDataTable[[#This Row],[Order Date]])/3,0)</f>
        <v>Q4</v>
      </c>
      <c r="E2674" s="12">
        <f>MONTH(SalesDataTable[[#This Row],[Order Date]])</f>
        <v>12</v>
      </c>
      <c r="F2674" s="12" t="str">
        <f>TEXT(SalesDataTable[[#This Row],[Order Date]], "mmm")</f>
        <v>Dec</v>
      </c>
      <c r="G2674" s="5" t="s">
        <v>6</v>
      </c>
      <c r="H2674" s="5" t="s">
        <v>7</v>
      </c>
      <c r="I2674" s="5" t="s">
        <v>2</v>
      </c>
      <c r="J2674" s="5" t="s">
        <v>13</v>
      </c>
      <c r="K2674" s="5" t="s">
        <v>4</v>
      </c>
      <c r="L2674" s="5" t="s">
        <v>26</v>
      </c>
      <c r="M2674" s="6">
        <v>4</v>
      </c>
      <c r="N2674" s="7">
        <v>40.19</v>
      </c>
      <c r="O2674" s="8">
        <v>0.15</v>
      </c>
      <c r="P2674" s="7">
        <v>16.55</v>
      </c>
      <c r="Q2674" s="7">
        <f t="shared" si="164"/>
        <v>136.64599999999999</v>
      </c>
      <c r="R2674" s="7">
        <f t="shared" si="165"/>
        <v>66.2</v>
      </c>
      <c r="S2674" s="7">
        <f t="shared" si="166"/>
        <v>70.445999999999984</v>
      </c>
      <c r="T2674" s="9">
        <f t="shared" si="167"/>
        <v>0.51553649576277383</v>
      </c>
      <c r="U2674" s="10">
        <f>YEAR(SalesDataTable[[#This Row],[Order Date]])</f>
        <v>2026</v>
      </c>
      <c r="V2674" s="9" t="str">
        <f>"Q"&amp;ROUNDUP(MONTH(SalesDataTable[[#This Row],[Order Date]])/3,0)</f>
        <v>Q4</v>
      </c>
      <c r="W2674" s="6">
        <f>MONTH(SalesDataTable[[#This Row],[Order Date]])</f>
        <v>12</v>
      </c>
      <c r="X2674" s="9" t="str">
        <f>TEXT(SalesDataTable[[#This Row],[Order Date]],"mmm")</f>
        <v>Dec</v>
      </c>
    </row>
    <row r="2675" spans="1:24" ht="15.5">
      <c r="A2675" s="3">
        <v>606</v>
      </c>
      <c r="B2675" s="4">
        <v>46383</v>
      </c>
      <c r="C2675" s="12">
        <f>YEAR(SalesDataTable[[#This Row],[Order Date]])</f>
        <v>2026</v>
      </c>
      <c r="D2675" s="15" t="str">
        <f>"Q"&amp;ROUNDUP(MONTH(SalesDataTable[[#This Row],[Order Date]])/3,0)</f>
        <v>Q4</v>
      </c>
      <c r="E2675" s="12">
        <f>MONTH(SalesDataTable[[#This Row],[Order Date]])</f>
        <v>12</v>
      </c>
      <c r="F2675" s="12" t="str">
        <f>TEXT(SalesDataTable[[#This Row],[Order Date]], "mmm")</f>
        <v>Dec</v>
      </c>
      <c r="G2675" s="5" t="s">
        <v>6</v>
      </c>
      <c r="H2675" s="5" t="s">
        <v>43</v>
      </c>
      <c r="I2675" s="5" t="s">
        <v>2</v>
      </c>
      <c r="J2675" s="5" t="s">
        <v>13</v>
      </c>
      <c r="K2675" s="5" t="s">
        <v>23</v>
      </c>
      <c r="L2675" s="5" t="s">
        <v>24</v>
      </c>
      <c r="M2675" s="6">
        <v>3</v>
      </c>
      <c r="N2675" s="7">
        <v>333.84</v>
      </c>
      <c r="O2675" s="8">
        <v>0</v>
      </c>
      <c r="P2675" s="7">
        <v>193.05</v>
      </c>
      <c r="Q2675" s="7">
        <f t="shared" si="164"/>
        <v>1001.52</v>
      </c>
      <c r="R2675" s="7">
        <f t="shared" si="165"/>
        <v>579.15000000000009</v>
      </c>
      <c r="S2675" s="7">
        <f t="shared" si="166"/>
        <v>422.36999999999989</v>
      </c>
      <c r="T2675" s="9">
        <f t="shared" si="167"/>
        <v>0.42172897196261672</v>
      </c>
      <c r="U2675" s="10">
        <f>YEAR(SalesDataTable[[#This Row],[Order Date]])</f>
        <v>2026</v>
      </c>
      <c r="V2675" s="9" t="str">
        <f>"Q"&amp;ROUNDUP(MONTH(SalesDataTable[[#This Row],[Order Date]])/3,0)</f>
        <v>Q4</v>
      </c>
      <c r="W2675" s="6">
        <f>MONTH(SalesDataTable[[#This Row],[Order Date]])</f>
        <v>12</v>
      </c>
      <c r="X2675" s="9" t="str">
        <f>TEXT(SalesDataTable[[#This Row],[Order Date]],"mmm")</f>
        <v>Dec</v>
      </c>
    </row>
    <row r="2676" spans="1:24" ht="15.5">
      <c r="A2676" s="3">
        <v>1166</v>
      </c>
      <c r="B2676" s="4">
        <v>46383</v>
      </c>
      <c r="C2676" s="12">
        <f>YEAR(SalesDataTable[[#This Row],[Order Date]])</f>
        <v>2026</v>
      </c>
      <c r="D2676" s="15" t="str">
        <f>"Q"&amp;ROUNDUP(MONTH(SalesDataTable[[#This Row],[Order Date]])/3,0)</f>
        <v>Q4</v>
      </c>
      <c r="E2676" s="12">
        <f>MONTH(SalesDataTable[[#This Row],[Order Date]])</f>
        <v>12</v>
      </c>
      <c r="F2676" s="12" t="str">
        <f>TEXT(SalesDataTable[[#This Row],[Order Date]], "mmm")</f>
        <v>Dec</v>
      </c>
      <c r="G2676" s="5" t="s">
        <v>11</v>
      </c>
      <c r="H2676" s="5" t="s">
        <v>52</v>
      </c>
      <c r="I2676" s="5" t="s">
        <v>28</v>
      </c>
      <c r="J2676" s="5" t="s">
        <v>3</v>
      </c>
      <c r="K2676" s="5" t="s">
        <v>23</v>
      </c>
      <c r="L2676" s="5" t="s">
        <v>29</v>
      </c>
      <c r="M2676" s="6">
        <v>2</v>
      </c>
      <c r="N2676" s="7">
        <v>198.94</v>
      </c>
      <c r="O2676" s="8">
        <v>0.15</v>
      </c>
      <c r="P2676" s="7">
        <v>102.32</v>
      </c>
      <c r="Q2676" s="7">
        <f t="shared" si="164"/>
        <v>338.19799999999998</v>
      </c>
      <c r="R2676" s="7">
        <f t="shared" si="165"/>
        <v>204.64</v>
      </c>
      <c r="S2676" s="7">
        <f t="shared" si="166"/>
        <v>133.55799999999999</v>
      </c>
      <c r="T2676" s="9">
        <f t="shared" si="167"/>
        <v>0.39491067362905752</v>
      </c>
      <c r="U2676" s="10">
        <f>YEAR(SalesDataTable[[#This Row],[Order Date]])</f>
        <v>2026</v>
      </c>
      <c r="V2676" s="9" t="str">
        <f>"Q"&amp;ROUNDUP(MONTH(SalesDataTable[[#This Row],[Order Date]])/3,0)</f>
        <v>Q4</v>
      </c>
      <c r="W2676" s="6">
        <f>MONTH(SalesDataTable[[#This Row],[Order Date]])</f>
        <v>12</v>
      </c>
      <c r="X2676" s="9" t="str">
        <f>TEXT(SalesDataTable[[#This Row],[Order Date]],"mmm")</f>
        <v>Dec</v>
      </c>
    </row>
    <row r="2677" spans="1:24" ht="15.5">
      <c r="A2677" s="3">
        <v>1913</v>
      </c>
      <c r="B2677" s="4">
        <v>46383</v>
      </c>
      <c r="C2677" s="12">
        <f>YEAR(SalesDataTable[[#This Row],[Order Date]])</f>
        <v>2026</v>
      </c>
      <c r="D2677" s="15" t="str">
        <f>"Q"&amp;ROUNDUP(MONTH(SalesDataTable[[#This Row],[Order Date]])/3,0)</f>
        <v>Q4</v>
      </c>
      <c r="E2677" s="12">
        <f>MONTH(SalesDataTable[[#This Row],[Order Date]])</f>
        <v>12</v>
      </c>
      <c r="F2677" s="12" t="str">
        <f>TEXT(SalesDataTable[[#This Row],[Order Date]], "mmm")</f>
        <v>Dec</v>
      </c>
      <c r="G2677" s="5" t="s">
        <v>11</v>
      </c>
      <c r="H2677" s="5" t="s">
        <v>25</v>
      </c>
      <c r="I2677" s="5" t="s">
        <v>28</v>
      </c>
      <c r="J2677" s="5" t="s">
        <v>13</v>
      </c>
      <c r="K2677" s="5" t="s">
        <v>34</v>
      </c>
      <c r="L2677" s="5" t="s">
        <v>42</v>
      </c>
      <c r="M2677" s="6">
        <v>3</v>
      </c>
      <c r="N2677" s="7">
        <v>35.979999999999997</v>
      </c>
      <c r="O2677" s="8">
        <v>0</v>
      </c>
      <c r="P2677" s="7">
        <v>13.6</v>
      </c>
      <c r="Q2677" s="7">
        <f t="shared" si="164"/>
        <v>107.94</v>
      </c>
      <c r="R2677" s="7">
        <f t="shared" si="165"/>
        <v>40.799999999999997</v>
      </c>
      <c r="S2677" s="7">
        <f t="shared" si="166"/>
        <v>67.14</v>
      </c>
      <c r="T2677" s="9">
        <f t="shared" si="167"/>
        <v>0.62201222901612008</v>
      </c>
      <c r="U2677" s="10">
        <f>YEAR(SalesDataTable[[#This Row],[Order Date]])</f>
        <v>2026</v>
      </c>
      <c r="V2677" s="9" t="str">
        <f>"Q"&amp;ROUNDUP(MONTH(SalesDataTable[[#This Row],[Order Date]])/3,0)</f>
        <v>Q4</v>
      </c>
      <c r="W2677" s="6">
        <f>MONTH(SalesDataTable[[#This Row],[Order Date]])</f>
        <v>12</v>
      </c>
      <c r="X2677" s="9" t="str">
        <f>TEXT(SalesDataTable[[#This Row],[Order Date]],"mmm")</f>
        <v>Dec</v>
      </c>
    </row>
    <row r="2678" spans="1:24" ht="15.5">
      <c r="A2678" s="3">
        <v>2402</v>
      </c>
      <c r="B2678" s="4">
        <v>46383</v>
      </c>
      <c r="C2678" s="12">
        <f>YEAR(SalesDataTable[[#This Row],[Order Date]])</f>
        <v>2026</v>
      </c>
      <c r="D2678" s="15" t="str">
        <f>"Q"&amp;ROUNDUP(MONTH(SalesDataTable[[#This Row],[Order Date]])/3,0)</f>
        <v>Q4</v>
      </c>
      <c r="E2678" s="12">
        <f>MONTH(SalesDataTable[[#This Row],[Order Date]])</f>
        <v>12</v>
      </c>
      <c r="F2678" s="12" t="str">
        <f>TEXT(SalesDataTable[[#This Row],[Order Date]], "mmm")</f>
        <v>Dec</v>
      </c>
      <c r="G2678" s="5" t="s">
        <v>6</v>
      </c>
      <c r="H2678" s="5" t="s">
        <v>49</v>
      </c>
      <c r="I2678" s="5" t="s">
        <v>28</v>
      </c>
      <c r="J2678" s="5" t="s">
        <v>13</v>
      </c>
      <c r="K2678" s="5" t="s">
        <v>14</v>
      </c>
      <c r="L2678" s="5" t="s">
        <v>44</v>
      </c>
      <c r="M2678" s="6">
        <v>6</v>
      </c>
      <c r="N2678" s="7">
        <v>133.4</v>
      </c>
      <c r="O2678" s="8">
        <v>0.1</v>
      </c>
      <c r="P2678" s="7">
        <v>66.3</v>
      </c>
      <c r="Q2678" s="7">
        <f t="shared" si="164"/>
        <v>720.36000000000013</v>
      </c>
      <c r="R2678" s="7">
        <f t="shared" si="165"/>
        <v>397.79999999999995</v>
      </c>
      <c r="S2678" s="7">
        <f t="shared" si="166"/>
        <v>322.56000000000017</v>
      </c>
      <c r="T2678" s="9">
        <f t="shared" si="167"/>
        <v>0.44777611194402817</v>
      </c>
      <c r="U2678" s="10">
        <f>YEAR(SalesDataTable[[#This Row],[Order Date]])</f>
        <v>2026</v>
      </c>
      <c r="V2678" s="9" t="str">
        <f>"Q"&amp;ROUNDUP(MONTH(SalesDataTable[[#This Row],[Order Date]])/3,0)</f>
        <v>Q4</v>
      </c>
      <c r="W2678" s="6">
        <f>MONTH(SalesDataTable[[#This Row],[Order Date]])</f>
        <v>12</v>
      </c>
      <c r="X2678" s="9" t="str">
        <f>TEXT(SalesDataTable[[#This Row],[Order Date]],"mmm")</f>
        <v>Dec</v>
      </c>
    </row>
    <row r="2679" spans="1:24" ht="15.5">
      <c r="A2679" s="3">
        <v>3192</v>
      </c>
      <c r="B2679" s="4">
        <v>46383</v>
      </c>
      <c r="C2679" s="12">
        <f>YEAR(SalesDataTable[[#This Row],[Order Date]])</f>
        <v>2026</v>
      </c>
      <c r="D2679" s="15" t="str">
        <f>"Q"&amp;ROUNDUP(MONTH(SalesDataTable[[#This Row],[Order Date]])/3,0)</f>
        <v>Q4</v>
      </c>
      <c r="E2679" s="12">
        <f>MONTH(SalesDataTable[[#This Row],[Order Date]])</f>
        <v>12</v>
      </c>
      <c r="F2679" s="12" t="str">
        <f>TEXT(SalesDataTable[[#This Row],[Order Date]], "mmm")</f>
        <v>Dec</v>
      </c>
      <c r="G2679" s="5" t="s">
        <v>20</v>
      </c>
      <c r="H2679" s="5" t="s">
        <v>31</v>
      </c>
      <c r="I2679" s="5" t="s">
        <v>2</v>
      </c>
      <c r="J2679" s="5" t="s">
        <v>3</v>
      </c>
      <c r="K2679" s="5" t="s">
        <v>9</v>
      </c>
      <c r="L2679" s="5" t="s">
        <v>10</v>
      </c>
      <c r="M2679" s="6">
        <v>2</v>
      </c>
      <c r="N2679" s="7">
        <v>93.45</v>
      </c>
      <c r="O2679" s="8">
        <v>0</v>
      </c>
      <c r="P2679" s="7">
        <v>45.75</v>
      </c>
      <c r="Q2679" s="7">
        <f t="shared" si="164"/>
        <v>186.9</v>
      </c>
      <c r="R2679" s="7">
        <f t="shared" si="165"/>
        <v>91.5</v>
      </c>
      <c r="S2679" s="7">
        <f t="shared" si="166"/>
        <v>95.4</v>
      </c>
      <c r="T2679" s="9">
        <f t="shared" si="167"/>
        <v>0.5104333868378812</v>
      </c>
      <c r="U2679" s="10">
        <f>YEAR(SalesDataTable[[#This Row],[Order Date]])</f>
        <v>2026</v>
      </c>
      <c r="V2679" s="9" t="str">
        <f>"Q"&amp;ROUNDUP(MONTH(SalesDataTable[[#This Row],[Order Date]])/3,0)</f>
        <v>Q4</v>
      </c>
      <c r="W2679" s="6">
        <f>MONTH(SalesDataTable[[#This Row],[Order Date]])</f>
        <v>12</v>
      </c>
      <c r="X2679" s="9" t="str">
        <f>TEXT(SalesDataTable[[#This Row],[Order Date]],"mmm")</f>
        <v>Dec</v>
      </c>
    </row>
    <row r="2680" spans="1:24" ht="15.5">
      <c r="A2680" s="3">
        <v>3721</v>
      </c>
      <c r="B2680" s="4">
        <v>46383</v>
      </c>
      <c r="C2680" s="12">
        <f>YEAR(SalesDataTable[[#This Row],[Order Date]])</f>
        <v>2026</v>
      </c>
      <c r="D2680" s="15" t="str">
        <f>"Q"&amp;ROUNDUP(MONTH(SalesDataTable[[#This Row],[Order Date]])/3,0)</f>
        <v>Q4</v>
      </c>
      <c r="E2680" s="12">
        <f>MONTH(SalesDataTable[[#This Row],[Order Date]])</f>
        <v>12</v>
      </c>
      <c r="F2680" s="12" t="str">
        <f>TEXT(SalesDataTable[[#This Row],[Order Date]], "mmm")</f>
        <v>Dec</v>
      </c>
      <c r="G2680" s="5" t="s">
        <v>11</v>
      </c>
      <c r="H2680" s="5" t="s">
        <v>25</v>
      </c>
      <c r="I2680" s="5" t="s">
        <v>28</v>
      </c>
      <c r="J2680" s="5" t="s">
        <v>13</v>
      </c>
      <c r="K2680" s="5" t="s">
        <v>34</v>
      </c>
      <c r="L2680" s="5" t="s">
        <v>45</v>
      </c>
      <c r="M2680" s="6">
        <v>1</v>
      </c>
      <c r="N2680" s="7">
        <v>49.79</v>
      </c>
      <c r="O2680" s="8">
        <v>0.2</v>
      </c>
      <c r="P2680" s="7">
        <v>21.87</v>
      </c>
      <c r="Q2680" s="7">
        <f t="shared" si="164"/>
        <v>39.832000000000001</v>
      </c>
      <c r="R2680" s="7">
        <f t="shared" si="165"/>
        <v>21.87</v>
      </c>
      <c r="S2680" s="7">
        <f t="shared" si="166"/>
        <v>17.962</v>
      </c>
      <c r="T2680" s="9">
        <f t="shared" si="167"/>
        <v>0.45094396465153641</v>
      </c>
      <c r="U2680" s="10">
        <f>YEAR(SalesDataTable[[#This Row],[Order Date]])</f>
        <v>2026</v>
      </c>
      <c r="V2680" s="9" t="str">
        <f>"Q"&amp;ROUNDUP(MONTH(SalesDataTable[[#This Row],[Order Date]])/3,0)</f>
        <v>Q4</v>
      </c>
      <c r="W2680" s="6">
        <f>MONTH(SalesDataTable[[#This Row],[Order Date]])</f>
        <v>12</v>
      </c>
      <c r="X2680" s="9" t="str">
        <f>TEXT(SalesDataTable[[#This Row],[Order Date]],"mmm")</f>
        <v>Dec</v>
      </c>
    </row>
    <row r="2681" spans="1:24" ht="15.5">
      <c r="A2681" s="3">
        <v>3882</v>
      </c>
      <c r="B2681" s="4">
        <v>46383</v>
      </c>
      <c r="C2681" s="12">
        <f>YEAR(SalesDataTable[[#This Row],[Order Date]])</f>
        <v>2026</v>
      </c>
      <c r="D2681" s="15" t="str">
        <f>"Q"&amp;ROUNDUP(MONTH(SalesDataTable[[#This Row],[Order Date]])/3,0)</f>
        <v>Q4</v>
      </c>
      <c r="E2681" s="12">
        <f>MONTH(SalesDataTable[[#This Row],[Order Date]])</f>
        <v>12</v>
      </c>
      <c r="F2681" s="12" t="str">
        <f>TEXT(SalesDataTable[[#This Row],[Order Date]], "mmm")</f>
        <v>Dec</v>
      </c>
      <c r="G2681" s="5" t="s">
        <v>20</v>
      </c>
      <c r="H2681" s="5" t="s">
        <v>33</v>
      </c>
      <c r="I2681" s="5" t="s">
        <v>28</v>
      </c>
      <c r="J2681" s="5" t="s">
        <v>3</v>
      </c>
      <c r="K2681" s="5" t="s">
        <v>9</v>
      </c>
      <c r="L2681" s="5" t="s">
        <v>46</v>
      </c>
      <c r="M2681" s="6">
        <v>3</v>
      </c>
      <c r="N2681" s="7">
        <v>70.430000000000007</v>
      </c>
      <c r="O2681" s="8">
        <v>0.1</v>
      </c>
      <c r="P2681" s="7">
        <v>32.869999999999997</v>
      </c>
      <c r="Q2681" s="7">
        <f t="shared" si="164"/>
        <v>190.16100000000003</v>
      </c>
      <c r="R2681" s="7">
        <f t="shared" si="165"/>
        <v>98.609999999999985</v>
      </c>
      <c r="S2681" s="7">
        <f t="shared" si="166"/>
        <v>91.551000000000045</v>
      </c>
      <c r="T2681" s="9">
        <f t="shared" si="167"/>
        <v>0.48143941186678674</v>
      </c>
      <c r="U2681" s="10">
        <f>YEAR(SalesDataTable[[#This Row],[Order Date]])</f>
        <v>2026</v>
      </c>
      <c r="V2681" s="9" t="str">
        <f>"Q"&amp;ROUNDUP(MONTH(SalesDataTable[[#This Row],[Order Date]])/3,0)</f>
        <v>Q4</v>
      </c>
      <c r="W2681" s="6">
        <f>MONTH(SalesDataTable[[#This Row],[Order Date]])</f>
        <v>12</v>
      </c>
      <c r="X2681" s="9" t="str">
        <f>TEXT(SalesDataTable[[#This Row],[Order Date]],"mmm")</f>
        <v>Dec</v>
      </c>
    </row>
    <row r="2682" spans="1:24" ht="15.5">
      <c r="A2682" s="3">
        <v>4945</v>
      </c>
      <c r="B2682" s="4">
        <v>46383</v>
      </c>
      <c r="C2682" s="12">
        <f>YEAR(SalesDataTable[[#This Row],[Order Date]])</f>
        <v>2026</v>
      </c>
      <c r="D2682" s="15" t="str">
        <f>"Q"&amp;ROUNDUP(MONTH(SalesDataTable[[#This Row],[Order Date]])/3,0)</f>
        <v>Q4</v>
      </c>
      <c r="E2682" s="12">
        <f>MONTH(SalesDataTable[[#This Row],[Order Date]])</f>
        <v>12</v>
      </c>
      <c r="F2682" s="12" t="str">
        <f>TEXT(SalesDataTable[[#This Row],[Order Date]], "mmm")</f>
        <v>Dec</v>
      </c>
      <c r="G2682" s="5" t="s">
        <v>11</v>
      </c>
      <c r="H2682" s="5" t="s">
        <v>12</v>
      </c>
      <c r="I2682" s="5" t="s">
        <v>2</v>
      </c>
      <c r="J2682" s="5" t="s">
        <v>16</v>
      </c>
      <c r="K2682" s="5" t="s">
        <v>23</v>
      </c>
      <c r="L2682" s="5" t="s">
        <v>40</v>
      </c>
      <c r="M2682" s="6">
        <v>2</v>
      </c>
      <c r="N2682" s="7">
        <v>82.04</v>
      </c>
      <c r="O2682" s="8">
        <v>0.1</v>
      </c>
      <c r="P2682" s="7">
        <v>38.880000000000003</v>
      </c>
      <c r="Q2682" s="7">
        <f t="shared" si="164"/>
        <v>147.67200000000003</v>
      </c>
      <c r="R2682" s="7">
        <f t="shared" si="165"/>
        <v>77.760000000000005</v>
      </c>
      <c r="S2682" s="7">
        <f t="shared" si="166"/>
        <v>69.91200000000002</v>
      </c>
      <c r="T2682" s="9">
        <f t="shared" si="167"/>
        <v>0.47342759629449055</v>
      </c>
      <c r="U2682" s="10">
        <f>YEAR(SalesDataTable[[#This Row],[Order Date]])</f>
        <v>2026</v>
      </c>
      <c r="V2682" s="9" t="str">
        <f>"Q"&amp;ROUNDUP(MONTH(SalesDataTable[[#This Row],[Order Date]])/3,0)</f>
        <v>Q4</v>
      </c>
      <c r="W2682" s="6">
        <f>MONTH(SalesDataTable[[#This Row],[Order Date]])</f>
        <v>12</v>
      </c>
      <c r="X2682" s="9" t="str">
        <f>TEXT(SalesDataTable[[#This Row],[Order Date]],"mmm")</f>
        <v>Dec</v>
      </c>
    </row>
    <row r="2683" spans="1:24" ht="15.5">
      <c r="A2683" s="3">
        <v>5084</v>
      </c>
      <c r="B2683" s="4">
        <v>46383</v>
      </c>
      <c r="C2683" s="12">
        <f>YEAR(SalesDataTable[[#This Row],[Order Date]])</f>
        <v>2026</v>
      </c>
      <c r="D2683" s="15" t="str">
        <f>"Q"&amp;ROUNDUP(MONTH(SalesDataTable[[#This Row],[Order Date]])/3,0)</f>
        <v>Q4</v>
      </c>
      <c r="E2683" s="12">
        <f>MONTH(SalesDataTable[[#This Row],[Order Date]])</f>
        <v>12</v>
      </c>
      <c r="F2683" s="12" t="str">
        <f>TEXT(SalesDataTable[[#This Row],[Order Date]], "mmm")</f>
        <v>Dec</v>
      </c>
      <c r="G2683" s="5" t="s">
        <v>6</v>
      </c>
      <c r="H2683" s="5" t="s">
        <v>41</v>
      </c>
      <c r="I2683" s="5" t="s">
        <v>28</v>
      </c>
      <c r="J2683" s="5" t="s">
        <v>3</v>
      </c>
      <c r="K2683" s="5" t="s">
        <v>14</v>
      </c>
      <c r="L2683" s="5" t="s">
        <v>15</v>
      </c>
      <c r="M2683" s="6">
        <v>1</v>
      </c>
      <c r="N2683" s="7">
        <v>35.409999999999997</v>
      </c>
      <c r="O2683" s="8">
        <v>0.2</v>
      </c>
      <c r="P2683" s="7">
        <v>13.54</v>
      </c>
      <c r="Q2683" s="7">
        <f t="shared" si="164"/>
        <v>28.327999999999999</v>
      </c>
      <c r="R2683" s="7">
        <f t="shared" si="165"/>
        <v>13.54</v>
      </c>
      <c r="S2683" s="7">
        <f t="shared" si="166"/>
        <v>14.788</v>
      </c>
      <c r="T2683" s="9">
        <f t="shared" si="167"/>
        <v>0.5220276757977973</v>
      </c>
      <c r="U2683" s="10">
        <f>YEAR(SalesDataTable[[#This Row],[Order Date]])</f>
        <v>2026</v>
      </c>
      <c r="V2683" s="9" t="str">
        <f>"Q"&amp;ROUNDUP(MONTH(SalesDataTable[[#This Row],[Order Date]])/3,0)</f>
        <v>Q4</v>
      </c>
      <c r="W2683" s="6">
        <f>MONTH(SalesDataTable[[#This Row],[Order Date]])</f>
        <v>12</v>
      </c>
      <c r="X2683" s="9" t="str">
        <f>TEXT(SalesDataTable[[#This Row],[Order Date]],"mmm")</f>
        <v>Dec</v>
      </c>
    </row>
    <row r="2684" spans="1:24" ht="15.5">
      <c r="A2684" s="3">
        <v>246</v>
      </c>
      <c r="B2684" s="4">
        <v>46384</v>
      </c>
      <c r="C2684" s="12">
        <f>YEAR(SalesDataTable[[#This Row],[Order Date]])</f>
        <v>2026</v>
      </c>
      <c r="D2684" s="15" t="str">
        <f>"Q"&amp;ROUNDUP(MONTH(SalesDataTable[[#This Row],[Order Date]])/3,0)</f>
        <v>Q4</v>
      </c>
      <c r="E2684" s="12">
        <f>MONTH(SalesDataTable[[#This Row],[Order Date]])</f>
        <v>12</v>
      </c>
      <c r="F2684" s="12" t="str">
        <f>TEXT(SalesDataTable[[#This Row],[Order Date]], "mmm")</f>
        <v>Dec</v>
      </c>
      <c r="G2684" s="5" t="s">
        <v>20</v>
      </c>
      <c r="H2684" s="5" t="s">
        <v>31</v>
      </c>
      <c r="I2684" s="5" t="s">
        <v>28</v>
      </c>
      <c r="J2684" s="5" t="s">
        <v>16</v>
      </c>
      <c r="K2684" s="5" t="s">
        <v>4</v>
      </c>
      <c r="L2684" s="5" t="s">
        <v>26</v>
      </c>
      <c r="M2684" s="6">
        <v>1</v>
      </c>
      <c r="N2684" s="7">
        <v>41.06</v>
      </c>
      <c r="O2684" s="8">
        <v>0.1</v>
      </c>
      <c r="P2684" s="7">
        <v>16.23</v>
      </c>
      <c r="Q2684" s="7">
        <f t="shared" si="164"/>
        <v>36.954000000000001</v>
      </c>
      <c r="R2684" s="7">
        <f t="shared" si="165"/>
        <v>16.23</v>
      </c>
      <c r="S2684" s="7">
        <f t="shared" si="166"/>
        <v>20.724</v>
      </c>
      <c r="T2684" s="9">
        <f t="shared" si="167"/>
        <v>0.5608053255398604</v>
      </c>
      <c r="U2684" s="10">
        <f>YEAR(SalesDataTable[[#This Row],[Order Date]])</f>
        <v>2026</v>
      </c>
      <c r="V2684" s="9" t="str">
        <f>"Q"&amp;ROUNDUP(MONTH(SalesDataTable[[#This Row],[Order Date]])/3,0)</f>
        <v>Q4</v>
      </c>
      <c r="W2684" s="6">
        <f>MONTH(SalesDataTable[[#This Row],[Order Date]])</f>
        <v>12</v>
      </c>
      <c r="X2684" s="9" t="str">
        <f>TEXT(SalesDataTable[[#This Row],[Order Date]],"mmm")</f>
        <v>Dec</v>
      </c>
    </row>
    <row r="2685" spans="1:24" ht="15.5">
      <c r="A2685" s="3">
        <v>537</v>
      </c>
      <c r="B2685" s="4">
        <v>46384</v>
      </c>
      <c r="C2685" s="12">
        <f>YEAR(SalesDataTable[[#This Row],[Order Date]])</f>
        <v>2026</v>
      </c>
      <c r="D2685" s="15" t="str">
        <f>"Q"&amp;ROUNDUP(MONTH(SalesDataTable[[#This Row],[Order Date]])/3,0)</f>
        <v>Q4</v>
      </c>
      <c r="E2685" s="12">
        <f>MONTH(SalesDataTable[[#This Row],[Order Date]])</f>
        <v>12</v>
      </c>
      <c r="F2685" s="12" t="str">
        <f>TEXT(SalesDataTable[[#This Row],[Order Date]], "mmm")</f>
        <v>Dec</v>
      </c>
      <c r="G2685" s="5" t="s">
        <v>20</v>
      </c>
      <c r="H2685" s="5" t="s">
        <v>33</v>
      </c>
      <c r="I2685" s="5" t="s">
        <v>8</v>
      </c>
      <c r="J2685" s="5" t="s">
        <v>16</v>
      </c>
      <c r="K2685" s="5" t="s">
        <v>9</v>
      </c>
      <c r="L2685" s="5" t="s">
        <v>10</v>
      </c>
      <c r="M2685" s="6">
        <v>12</v>
      </c>
      <c r="N2685" s="7">
        <v>90.29</v>
      </c>
      <c r="O2685" s="8">
        <v>0.1</v>
      </c>
      <c r="P2685" s="7">
        <v>45.76</v>
      </c>
      <c r="Q2685" s="7">
        <f t="shared" si="164"/>
        <v>975.13200000000006</v>
      </c>
      <c r="R2685" s="7">
        <f t="shared" si="165"/>
        <v>549.12</v>
      </c>
      <c r="S2685" s="7">
        <f t="shared" si="166"/>
        <v>426.01200000000006</v>
      </c>
      <c r="T2685" s="9">
        <f t="shared" si="167"/>
        <v>0.43687623829389255</v>
      </c>
      <c r="U2685" s="10">
        <f>YEAR(SalesDataTable[[#This Row],[Order Date]])</f>
        <v>2026</v>
      </c>
      <c r="V2685" s="9" t="str">
        <f>"Q"&amp;ROUNDUP(MONTH(SalesDataTable[[#This Row],[Order Date]])/3,0)</f>
        <v>Q4</v>
      </c>
      <c r="W2685" s="6">
        <f>MONTH(SalesDataTable[[#This Row],[Order Date]])</f>
        <v>12</v>
      </c>
      <c r="X2685" s="9" t="str">
        <f>TEXT(SalesDataTable[[#This Row],[Order Date]],"mmm")</f>
        <v>Dec</v>
      </c>
    </row>
    <row r="2686" spans="1:24" ht="15.5">
      <c r="A2686" s="3">
        <v>968</v>
      </c>
      <c r="B2686" s="4">
        <v>46384</v>
      </c>
      <c r="C2686" s="12">
        <f>YEAR(SalesDataTable[[#This Row],[Order Date]])</f>
        <v>2026</v>
      </c>
      <c r="D2686" s="15" t="str">
        <f>"Q"&amp;ROUNDUP(MONTH(SalesDataTable[[#This Row],[Order Date]])/3,0)</f>
        <v>Q4</v>
      </c>
      <c r="E2686" s="12">
        <f>MONTH(SalesDataTable[[#This Row],[Order Date]])</f>
        <v>12</v>
      </c>
      <c r="F2686" s="12" t="str">
        <f>TEXT(SalesDataTable[[#This Row],[Order Date]], "mmm")</f>
        <v>Dec</v>
      </c>
      <c r="G2686" s="5" t="s">
        <v>6</v>
      </c>
      <c r="H2686" s="5" t="s">
        <v>43</v>
      </c>
      <c r="I2686" s="5" t="s">
        <v>19</v>
      </c>
      <c r="J2686" s="5" t="s">
        <v>13</v>
      </c>
      <c r="K2686" s="5" t="s">
        <v>4</v>
      </c>
      <c r="L2686" s="5" t="s">
        <v>30</v>
      </c>
      <c r="M2686" s="6">
        <v>1</v>
      </c>
      <c r="N2686" s="7">
        <v>103.13</v>
      </c>
      <c r="O2686" s="8">
        <v>0.15</v>
      </c>
      <c r="P2686" s="7">
        <v>50.06</v>
      </c>
      <c r="Q2686" s="7">
        <f t="shared" si="164"/>
        <v>87.660499999999999</v>
      </c>
      <c r="R2686" s="7">
        <f t="shared" si="165"/>
        <v>50.06</v>
      </c>
      <c r="S2686" s="7">
        <f t="shared" si="166"/>
        <v>37.600499999999997</v>
      </c>
      <c r="T2686" s="9">
        <f t="shared" si="167"/>
        <v>0.42893321393329947</v>
      </c>
      <c r="U2686" s="10">
        <f>YEAR(SalesDataTable[[#This Row],[Order Date]])</f>
        <v>2026</v>
      </c>
      <c r="V2686" s="9" t="str">
        <f>"Q"&amp;ROUNDUP(MONTH(SalesDataTable[[#This Row],[Order Date]])/3,0)</f>
        <v>Q4</v>
      </c>
      <c r="W2686" s="6">
        <f>MONTH(SalesDataTable[[#This Row],[Order Date]])</f>
        <v>12</v>
      </c>
      <c r="X2686" s="9" t="str">
        <f>TEXT(SalesDataTable[[#This Row],[Order Date]],"mmm")</f>
        <v>Dec</v>
      </c>
    </row>
    <row r="2687" spans="1:24" ht="15.5">
      <c r="A2687" s="3">
        <v>1234</v>
      </c>
      <c r="B2687" s="4">
        <v>46384</v>
      </c>
      <c r="C2687" s="12">
        <f>YEAR(SalesDataTable[[#This Row],[Order Date]])</f>
        <v>2026</v>
      </c>
      <c r="D2687" s="15" t="str">
        <f>"Q"&amp;ROUNDUP(MONTH(SalesDataTable[[#This Row],[Order Date]])/3,0)</f>
        <v>Q4</v>
      </c>
      <c r="E2687" s="12">
        <f>MONTH(SalesDataTable[[#This Row],[Order Date]])</f>
        <v>12</v>
      </c>
      <c r="F2687" s="12" t="str">
        <f>TEXT(SalesDataTable[[#This Row],[Order Date]], "mmm")</f>
        <v>Dec</v>
      </c>
      <c r="G2687" s="5" t="s">
        <v>20</v>
      </c>
      <c r="H2687" s="5" t="s">
        <v>47</v>
      </c>
      <c r="I2687" s="5" t="s">
        <v>2</v>
      </c>
      <c r="J2687" s="5" t="s">
        <v>3</v>
      </c>
      <c r="K2687" s="5" t="s">
        <v>4</v>
      </c>
      <c r="L2687" s="5" t="s">
        <v>5</v>
      </c>
      <c r="M2687" s="6">
        <v>1</v>
      </c>
      <c r="N2687" s="7">
        <v>81.39</v>
      </c>
      <c r="O2687" s="8">
        <v>0.05</v>
      </c>
      <c r="P2687" s="7">
        <v>43.54</v>
      </c>
      <c r="Q2687" s="7">
        <f t="shared" si="164"/>
        <v>77.320499999999996</v>
      </c>
      <c r="R2687" s="7">
        <f t="shared" si="165"/>
        <v>43.54</v>
      </c>
      <c r="S2687" s="7">
        <f t="shared" si="166"/>
        <v>33.780499999999996</v>
      </c>
      <c r="T2687" s="9">
        <f t="shared" si="167"/>
        <v>0.43688931137279247</v>
      </c>
      <c r="U2687" s="10">
        <f>YEAR(SalesDataTable[[#This Row],[Order Date]])</f>
        <v>2026</v>
      </c>
      <c r="V2687" s="9" t="str">
        <f>"Q"&amp;ROUNDUP(MONTH(SalesDataTable[[#This Row],[Order Date]])/3,0)</f>
        <v>Q4</v>
      </c>
      <c r="W2687" s="6">
        <f>MONTH(SalesDataTable[[#This Row],[Order Date]])</f>
        <v>12</v>
      </c>
      <c r="X2687" s="9" t="str">
        <f>TEXT(SalesDataTable[[#This Row],[Order Date]],"mmm")</f>
        <v>Dec</v>
      </c>
    </row>
    <row r="2688" spans="1:24" ht="15.5">
      <c r="A2688" s="3">
        <v>2061</v>
      </c>
      <c r="B2688" s="4">
        <v>46384</v>
      </c>
      <c r="C2688" s="12">
        <f>YEAR(SalesDataTable[[#This Row],[Order Date]])</f>
        <v>2026</v>
      </c>
      <c r="D2688" s="15" t="str">
        <f>"Q"&amp;ROUNDUP(MONTH(SalesDataTable[[#This Row],[Order Date]])/3,0)</f>
        <v>Q4</v>
      </c>
      <c r="E2688" s="12">
        <f>MONTH(SalesDataTable[[#This Row],[Order Date]])</f>
        <v>12</v>
      </c>
      <c r="F2688" s="12" t="str">
        <f>TEXT(SalesDataTable[[#This Row],[Order Date]], "mmm")</f>
        <v>Dec</v>
      </c>
      <c r="G2688" s="5" t="s">
        <v>0</v>
      </c>
      <c r="H2688" s="5" t="s">
        <v>50</v>
      </c>
      <c r="I2688" s="5" t="s">
        <v>28</v>
      </c>
      <c r="J2688" s="5" t="s">
        <v>3</v>
      </c>
      <c r="K2688" s="5" t="s">
        <v>23</v>
      </c>
      <c r="L2688" s="5" t="s">
        <v>24</v>
      </c>
      <c r="M2688" s="6">
        <v>2</v>
      </c>
      <c r="N2688" s="7">
        <v>342.78</v>
      </c>
      <c r="O2688" s="8">
        <v>0</v>
      </c>
      <c r="P2688" s="7">
        <v>197.89</v>
      </c>
      <c r="Q2688" s="7">
        <f t="shared" si="164"/>
        <v>685.56</v>
      </c>
      <c r="R2688" s="7">
        <f t="shared" si="165"/>
        <v>395.78</v>
      </c>
      <c r="S2688" s="7">
        <f t="shared" si="166"/>
        <v>289.77999999999997</v>
      </c>
      <c r="T2688" s="9">
        <f t="shared" si="167"/>
        <v>0.4226909387945621</v>
      </c>
      <c r="U2688" s="10">
        <f>YEAR(SalesDataTable[[#This Row],[Order Date]])</f>
        <v>2026</v>
      </c>
      <c r="V2688" s="9" t="str">
        <f>"Q"&amp;ROUNDUP(MONTH(SalesDataTable[[#This Row],[Order Date]])/3,0)</f>
        <v>Q4</v>
      </c>
      <c r="W2688" s="6">
        <f>MONTH(SalesDataTable[[#This Row],[Order Date]])</f>
        <v>12</v>
      </c>
      <c r="X2688" s="9" t="str">
        <f>TEXT(SalesDataTable[[#This Row],[Order Date]],"mmm")</f>
        <v>Dec</v>
      </c>
    </row>
    <row r="2689" spans="1:24" ht="15.5">
      <c r="A2689" s="3">
        <v>2219</v>
      </c>
      <c r="B2689" s="4">
        <v>46384</v>
      </c>
      <c r="C2689" s="12">
        <f>YEAR(SalesDataTable[[#This Row],[Order Date]])</f>
        <v>2026</v>
      </c>
      <c r="D2689" s="15" t="str">
        <f>"Q"&amp;ROUNDUP(MONTH(SalesDataTable[[#This Row],[Order Date]])/3,0)</f>
        <v>Q4</v>
      </c>
      <c r="E2689" s="12">
        <f>MONTH(SalesDataTable[[#This Row],[Order Date]])</f>
        <v>12</v>
      </c>
      <c r="F2689" s="12" t="str">
        <f>TEXT(SalesDataTable[[#This Row],[Order Date]], "mmm")</f>
        <v>Dec</v>
      </c>
      <c r="G2689" s="5" t="s">
        <v>6</v>
      </c>
      <c r="H2689" s="5" t="s">
        <v>49</v>
      </c>
      <c r="I2689" s="5" t="s">
        <v>2</v>
      </c>
      <c r="J2689" s="5" t="s">
        <v>3</v>
      </c>
      <c r="K2689" s="5" t="s">
        <v>9</v>
      </c>
      <c r="L2689" s="5" t="s">
        <v>17</v>
      </c>
      <c r="M2689" s="6">
        <v>1</v>
      </c>
      <c r="N2689" s="7">
        <v>147</v>
      </c>
      <c r="O2689" s="8">
        <v>0.15</v>
      </c>
      <c r="P2689" s="7">
        <v>79.58</v>
      </c>
      <c r="Q2689" s="7">
        <f t="shared" si="164"/>
        <v>124.95</v>
      </c>
      <c r="R2689" s="7">
        <f t="shared" si="165"/>
        <v>79.58</v>
      </c>
      <c r="S2689" s="7">
        <f t="shared" si="166"/>
        <v>45.370000000000005</v>
      </c>
      <c r="T2689" s="9">
        <f t="shared" si="167"/>
        <v>0.36310524209683875</v>
      </c>
      <c r="U2689" s="10">
        <f>YEAR(SalesDataTable[[#This Row],[Order Date]])</f>
        <v>2026</v>
      </c>
      <c r="V2689" s="9" t="str">
        <f>"Q"&amp;ROUNDUP(MONTH(SalesDataTable[[#This Row],[Order Date]])/3,0)</f>
        <v>Q4</v>
      </c>
      <c r="W2689" s="6">
        <f>MONTH(SalesDataTable[[#This Row],[Order Date]])</f>
        <v>12</v>
      </c>
      <c r="X2689" s="9" t="str">
        <f>TEXT(SalesDataTable[[#This Row],[Order Date]],"mmm")</f>
        <v>Dec</v>
      </c>
    </row>
    <row r="2690" spans="1:24" ht="15.5">
      <c r="A2690" s="3">
        <v>2651</v>
      </c>
      <c r="B2690" s="4">
        <v>46384</v>
      </c>
      <c r="C2690" s="12">
        <f>YEAR(SalesDataTable[[#This Row],[Order Date]])</f>
        <v>2026</v>
      </c>
      <c r="D2690" s="15" t="str">
        <f>"Q"&amp;ROUNDUP(MONTH(SalesDataTable[[#This Row],[Order Date]])/3,0)</f>
        <v>Q4</v>
      </c>
      <c r="E2690" s="12">
        <f>MONTH(SalesDataTable[[#This Row],[Order Date]])</f>
        <v>12</v>
      </c>
      <c r="F2690" s="12" t="str">
        <f>TEXT(SalesDataTable[[#This Row],[Order Date]], "mmm")</f>
        <v>Dec</v>
      </c>
      <c r="G2690" s="5" t="s">
        <v>0</v>
      </c>
      <c r="H2690" s="5" t="s">
        <v>50</v>
      </c>
      <c r="I2690" s="5" t="s">
        <v>2</v>
      </c>
      <c r="J2690" s="5" t="s">
        <v>13</v>
      </c>
      <c r="K2690" s="5" t="s">
        <v>14</v>
      </c>
      <c r="L2690" s="5" t="s">
        <v>32</v>
      </c>
      <c r="M2690" s="6">
        <v>1</v>
      </c>
      <c r="N2690" s="7">
        <v>45.69</v>
      </c>
      <c r="O2690" s="8">
        <v>0.2</v>
      </c>
      <c r="P2690" s="7">
        <v>18.829999999999998</v>
      </c>
      <c r="Q2690" s="7">
        <f t="shared" ref="Q2690:Q2708" si="168">M2690*N2690*(1-O2690)</f>
        <v>36.552</v>
      </c>
      <c r="R2690" s="7">
        <f t="shared" ref="R2690:R2708" si="169">M2690*P2690</f>
        <v>18.829999999999998</v>
      </c>
      <c r="S2690" s="7">
        <f t="shared" ref="S2690:S2708" si="170">Q2690-R2690</f>
        <v>17.722000000000001</v>
      </c>
      <c r="T2690" s="9">
        <f t="shared" ref="T2690:T2708" si="171">IFERROR(S2690/Q2690,0)</f>
        <v>0.48484351061501429</v>
      </c>
      <c r="U2690" s="10">
        <f>YEAR(SalesDataTable[[#This Row],[Order Date]])</f>
        <v>2026</v>
      </c>
      <c r="V2690" s="9" t="str">
        <f>"Q"&amp;ROUNDUP(MONTH(SalesDataTable[[#This Row],[Order Date]])/3,0)</f>
        <v>Q4</v>
      </c>
      <c r="W2690" s="6">
        <f>MONTH(SalesDataTable[[#This Row],[Order Date]])</f>
        <v>12</v>
      </c>
      <c r="X2690" s="9" t="str">
        <f>TEXT(SalesDataTable[[#This Row],[Order Date]],"mmm")</f>
        <v>Dec</v>
      </c>
    </row>
    <row r="2691" spans="1:24" ht="15.5">
      <c r="A2691" s="3">
        <v>3173</v>
      </c>
      <c r="B2691" s="4">
        <v>46384</v>
      </c>
      <c r="C2691" s="12">
        <f>YEAR(SalesDataTable[[#This Row],[Order Date]])</f>
        <v>2026</v>
      </c>
      <c r="D2691" s="15" t="str">
        <f>"Q"&amp;ROUNDUP(MONTH(SalesDataTable[[#This Row],[Order Date]])/3,0)</f>
        <v>Q4</v>
      </c>
      <c r="E2691" s="12">
        <f>MONTH(SalesDataTable[[#This Row],[Order Date]])</f>
        <v>12</v>
      </c>
      <c r="F2691" s="12" t="str">
        <f>TEXT(SalesDataTable[[#This Row],[Order Date]], "mmm")</f>
        <v>Dec</v>
      </c>
      <c r="G2691" s="5" t="s">
        <v>6</v>
      </c>
      <c r="H2691" s="5" t="s">
        <v>43</v>
      </c>
      <c r="I2691" s="5" t="s">
        <v>28</v>
      </c>
      <c r="J2691" s="5" t="s">
        <v>3</v>
      </c>
      <c r="K2691" s="5" t="s">
        <v>4</v>
      </c>
      <c r="L2691" s="5" t="s">
        <v>26</v>
      </c>
      <c r="M2691" s="6">
        <v>1</v>
      </c>
      <c r="N2691" s="7">
        <v>39.69</v>
      </c>
      <c r="O2691" s="8">
        <v>0</v>
      </c>
      <c r="P2691" s="7">
        <v>17.09</v>
      </c>
      <c r="Q2691" s="7">
        <f t="shared" si="168"/>
        <v>39.69</v>
      </c>
      <c r="R2691" s="7">
        <f t="shared" si="169"/>
        <v>17.09</v>
      </c>
      <c r="S2691" s="7">
        <f t="shared" si="170"/>
        <v>22.599999999999998</v>
      </c>
      <c r="T2691" s="9">
        <f t="shared" si="171"/>
        <v>0.56941295036533135</v>
      </c>
      <c r="U2691" s="10">
        <f>YEAR(SalesDataTable[[#This Row],[Order Date]])</f>
        <v>2026</v>
      </c>
      <c r="V2691" s="9" t="str">
        <f>"Q"&amp;ROUNDUP(MONTH(SalesDataTable[[#This Row],[Order Date]])/3,0)</f>
        <v>Q4</v>
      </c>
      <c r="W2691" s="6">
        <f>MONTH(SalesDataTable[[#This Row],[Order Date]])</f>
        <v>12</v>
      </c>
      <c r="X2691" s="9" t="str">
        <f>TEXT(SalesDataTable[[#This Row],[Order Date]],"mmm")</f>
        <v>Dec</v>
      </c>
    </row>
    <row r="2692" spans="1:24" ht="15.5">
      <c r="A2692" s="3">
        <v>3409</v>
      </c>
      <c r="B2692" s="4">
        <v>46384</v>
      </c>
      <c r="C2692" s="12">
        <f>YEAR(SalesDataTable[[#This Row],[Order Date]])</f>
        <v>2026</v>
      </c>
      <c r="D2692" s="15" t="str">
        <f>"Q"&amp;ROUNDUP(MONTH(SalesDataTable[[#This Row],[Order Date]])/3,0)</f>
        <v>Q4</v>
      </c>
      <c r="E2692" s="12">
        <f>MONTH(SalesDataTable[[#This Row],[Order Date]])</f>
        <v>12</v>
      </c>
      <c r="F2692" s="12" t="str">
        <f>TEXT(SalesDataTable[[#This Row],[Order Date]], "mmm")</f>
        <v>Dec</v>
      </c>
      <c r="G2692" s="5" t="s">
        <v>20</v>
      </c>
      <c r="H2692" s="5" t="s">
        <v>21</v>
      </c>
      <c r="I2692" s="5" t="s">
        <v>2</v>
      </c>
      <c r="J2692" s="5" t="s">
        <v>13</v>
      </c>
      <c r="K2692" s="5" t="s">
        <v>23</v>
      </c>
      <c r="L2692" s="5" t="s">
        <v>51</v>
      </c>
      <c r="M2692" s="6">
        <v>5</v>
      </c>
      <c r="N2692" s="7">
        <v>122.42</v>
      </c>
      <c r="O2692" s="8">
        <v>0</v>
      </c>
      <c r="P2692" s="7">
        <v>60.8</v>
      </c>
      <c r="Q2692" s="7">
        <f t="shared" si="168"/>
        <v>612.1</v>
      </c>
      <c r="R2692" s="7">
        <f t="shared" si="169"/>
        <v>304</v>
      </c>
      <c r="S2692" s="7">
        <f t="shared" si="170"/>
        <v>308.10000000000002</v>
      </c>
      <c r="T2692" s="9">
        <f t="shared" si="171"/>
        <v>0.50334912595981052</v>
      </c>
      <c r="U2692" s="10">
        <f>YEAR(SalesDataTable[[#This Row],[Order Date]])</f>
        <v>2026</v>
      </c>
      <c r="V2692" s="9" t="str">
        <f>"Q"&amp;ROUNDUP(MONTH(SalesDataTable[[#This Row],[Order Date]])/3,0)</f>
        <v>Q4</v>
      </c>
      <c r="W2692" s="6">
        <f>MONTH(SalesDataTable[[#This Row],[Order Date]])</f>
        <v>12</v>
      </c>
      <c r="X2692" s="9" t="str">
        <f>TEXT(SalesDataTable[[#This Row],[Order Date]],"mmm")</f>
        <v>Dec</v>
      </c>
    </row>
    <row r="2693" spans="1:24" ht="15.5">
      <c r="A2693" s="3">
        <v>3535</v>
      </c>
      <c r="B2693" s="4">
        <v>46384</v>
      </c>
      <c r="C2693" s="12">
        <f>YEAR(SalesDataTable[[#This Row],[Order Date]])</f>
        <v>2026</v>
      </c>
      <c r="D2693" s="15" t="str">
        <f>"Q"&amp;ROUNDUP(MONTH(SalesDataTable[[#This Row],[Order Date]])/3,0)</f>
        <v>Q4</v>
      </c>
      <c r="E2693" s="12">
        <f>MONTH(SalesDataTable[[#This Row],[Order Date]])</f>
        <v>12</v>
      </c>
      <c r="F2693" s="12" t="str">
        <f>TEXT(SalesDataTable[[#This Row],[Order Date]], "mmm")</f>
        <v>Dec</v>
      </c>
      <c r="G2693" s="5" t="s">
        <v>6</v>
      </c>
      <c r="H2693" s="5" t="s">
        <v>27</v>
      </c>
      <c r="I2693" s="5" t="s">
        <v>19</v>
      </c>
      <c r="J2693" s="5" t="s">
        <v>13</v>
      </c>
      <c r="K2693" s="5" t="s">
        <v>14</v>
      </c>
      <c r="L2693" s="5" t="s">
        <v>15</v>
      </c>
      <c r="M2693" s="6">
        <v>1</v>
      </c>
      <c r="N2693" s="7">
        <v>37.03</v>
      </c>
      <c r="O2693" s="8">
        <v>0.15</v>
      </c>
      <c r="P2693" s="7">
        <v>13.53</v>
      </c>
      <c r="Q2693" s="7">
        <f t="shared" si="168"/>
        <v>31.4755</v>
      </c>
      <c r="R2693" s="7">
        <f t="shared" si="169"/>
        <v>13.53</v>
      </c>
      <c r="S2693" s="7">
        <f t="shared" si="170"/>
        <v>17.945500000000003</v>
      </c>
      <c r="T2693" s="9">
        <f t="shared" si="171"/>
        <v>0.57014185636447401</v>
      </c>
      <c r="U2693" s="10">
        <f>YEAR(SalesDataTable[[#This Row],[Order Date]])</f>
        <v>2026</v>
      </c>
      <c r="V2693" s="9" t="str">
        <f>"Q"&amp;ROUNDUP(MONTH(SalesDataTable[[#This Row],[Order Date]])/3,0)</f>
        <v>Q4</v>
      </c>
      <c r="W2693" s="6">
        <f>MONTH(SalesDataTable[[#This Row],[Order Date]])</f>
        <v>12</v>
      </c>
      <c r="X2693" s="9" t="str">
        <f>TEXT(SalesDataTable[[#This Row],[Order Date]],"mmm")</f>
        <v>Dec</v>
      </c>
    </row>
    <row r="2694" spans="1:24" ht="15.5">
      <c r="A2694" s="3">
        <v>5134</v>
      </c>
      <c r="B2694" s="4">
        <v>46384</v>
      </c>
      <c r="C2694" s="12">
        <f>YEAR(SalesDataTable[[#This Row],[Order Date]])</f>
        <v>2026</v>
      </c>
      <c r="D2694" s="15" t="str">
        <f>"Q"&amp;ROUNDUP(MONTH(SalesDataTable[[#This Row],[Order Date]])/3,0)</f>
        <v>Q4</v>
      </c>
      <c r="E2694" s="12">
        <f>MONTH(SalesDataTable[[#This Row],[Order Date]])</f>
        <v>12</v>
      </c>
      <c r="F2694" s="12" t="str">
        <f>TEXT(SalesDataTable[[#This Row],[Order Date]], "mmm")</f>
        <v>Dec</v>
      </c>
      <c r="G2694" s="5" t="s">
        <v>6</v>
      </c>
      <c r="H2694" s="5" t="s">
        <v>49</v>
      </c>
      <c r="I2694" s="5" t="s">
        <v>19</v>
      </c>
      <c r="J2694" s="5" t="s">
        <v>3</v>
      </c>
      <c r="K2694" s="5" t="s">
        <v>9</v>
      </c>
      <c r="L2694" s="5" t="s">
        <v>10</v>
      </c>
      <c r="M2694" s="6">
        <v>1</v>
      </c>
      <c r="N2694" s="7">
        <v>90.99</v>
      </c>
      <c r="O2694" s="8">
        <v>0.05</v>
      </c>
      <c r="P2694" s="7">
        <v>44.78</v>
      </c>
      <c r="Q2694" s="7">
        <f t="shared" si="168"/>
        <v>86.440499999999986</v>
      </c>
      <c r="R2694" s="7">
        <f t="shared" si="169"/>
        <v>44.78</v>
      </c>
      <c r="S2694" s="7">
        <f t="shared" si="170"/>
        <v>41.660499999999985</v>
      </c>
      <c r="T2694" s="9">
        <f t="shared" si="171"/>
        <v>0.48195579618350187</v>
      </c>
      <c r="U2694" s="10">
        <f>YEAR(SalesDataTable[[#This Row],[Order Date]])</f>
        <v>2026</v>
      </c>
      <c r="V2694" s="9" t="str">
        <f>"Q"&amp;ROUNDUP(MONTH(SalesDataTable[[#This Row],[Order Date]])/3,0)</f>
        <v>Q4</v>
      </c>
      <c r="W2694" s="6">
        <f>MONTH(SalesDataTable[[#This Row],[Order Date]])</f>
        <v>12</v>
      </c>
      <c r="X2694" s="9" t="str">
        <f>TEXT(SalesDataTable[[#This Row],[Order Date]],"mmm")</f>
        <v>Dec</v>
      </c>
    </row>
    <row r="2695" spans="1:24" ht="15.5">
      <c r="A2695" s="3">
        <v>2011</v>
      </c>
      <c r="B2695" s="4">
        <v>46385</v>
      </c>
      <c r="C2695" s="12">
        <f>YEAR(SalesDataTable[[#This Row],[Order Date]])</f>
        <v>2026</v>
      </c>
      <c r="D2695" s="15" t="str">
        <f>"Q"&amp;ROUNDUP(MONTH(SalesDataTable[[#This Row],[Order Date]])/3,0)</f>
        <v>Q4</v>
      </c>
      <c r="E2695" s="12">
        <f>MONTH(SalesDataTable[[#This Row],[Order Date]])</f>
        <v>12</v>
      </c>
      <c r="F2695" s="12" t="str">
        <f>TEXT(SalesDataTable[[#This Row],[Order Date]], "mmm")</f>
        <v>Dec</v>
      </c>
      <c r="G2695" s="5" t="s">
        <v>6</v>
      </c>
      <c r="H2695" s="5" t="s">
        <v>41</v>
      </c>
      <c r="I2695" s="5" t="s">
        <v>2</v>
      </c>
      <c r="J2695" s="5" t="s">
        <v>3</v>
      </c>
      <c r="K2695" s="5" t="s">
        <v>9</v>
      </c>
      <c r="L2695" s="5" t="s">
        <v>10</v>
      </c>
      <c r="M2695" s="6">
        <v>1</v>
      </c>
      <c r="N2695" s="7">
        <v>90.81</v>
      </c>
      <c r="O2695" s="8">
        <v>0.1</v>
      </c>
      <c r="P2695" s="7">
        <v>46.53</v>
      </c>
      <c r="Q2695" s="7">
        <f t="shared" si="168"/>
        <v>81.728999999999999</v>
      </c>
      <c r="R2695" s="7">
        <f t="shared" si="169"/>
        <v>46.53</v>
      </c>
      <c r="S2695" s="7">
        <f t="shared" si="170"/>
        <v>35.198999999999998</v>
      </c>
      <c r="T2695" s="9">
        <f t="shared" si="171"/>
        <v>0.43067944059024332</v>
      </c>
      <c r="U2695" s="10">
        <f>YEAR(SalesDataTable[[#This Row],[Order Date]])</f>
        <v>2026</v>
      </c>
      <c r="V2695" s="9" t="str">
        <f>"Q"&amp;ROUNDUP(MONTH(SalesDataTable[[#This Row],[Order Date]])/3,0)</f>
        <v>Q4</v>
      </c>
      <c r="W2695" s="6">
        <f>MONTH(SalesDataTable[[#This Row],[Order Date]])</f>
        <v>12</v>
      </c>
      <c r="X2695" s="9" t="str">
        <f>TEXT(SalesDataTable[[#This Row],[Order Date]],"mmm")</f>
        <v>Dec</v>
      </c>
    </row>
    <row r="2696" spans="1:24" ht="15.5">
      <c r="A2696" s="3">
        <v>2477</v>
      </c>
      <c r="B2696" s="4">
        <v>46385</v>
      </c>
      <c r="C2696" s="12">
        <f>YEAR(SalesDataTable[[#This Row],[Order Date]])</f>
        <v>2026</v>
      </c>
      <c r="D2696" s="15" t="str">
        <f>"Q"&amp;ROUNDUP(MONTH(SalesDataTable[[#This Row],[Order Date]])/3,0)</f>
        <v>Q4</v>
      </c>
      <c r="E2696" s="12">
        <f>MONTH(SalesDataTable[[#This Row],[Order Date]])</f>
        <v>12</v>
      </c>
      <c r="F2696" s="12" t="str">
        <f>TEXT(SalesDataTable[[#This Row],[Order Date]], "mmm")</f>
        <v>Dec</v>
      </c>
      <c r="G2696" s="5" t="s">
        <v>0</v>
      </c>
      <c r="H2696" s="5" t="s">
        <v>50</v>
      </c>
      <c r="I2696" s="5" t="s">
        <v>19</v>
      </c>
      <c r="J2696" s="5" t="s">
        <v>13</v>
      </c>
      <c r="K2696" s="5" t="s">
        <v>4</v>
      </c>
      <c r="L2696" s="5" t="s">
        <v>26</v>
      </c>
      <c r="M2696" s="6">
        <v>1</v>
      </c>
      <c r="N2696" s="7">
        <v>41.28</v>
      </c>
      <c r="O2696" s="8">
        <v>0.15</v>
      </c>
      <c r="P2696" s="7">
        <v>16.41</v>
      </c>
      <c r="Q2696" s="7">
        <f t="shared" si="168"/>
        <v>35.088000000000001</v>
      </c>
      <c r="R2696" s="7">
        <f t="shared" si="169"/>
        <v>16.41</v>
      </c>
      <c r="S2696" s="7">
        <f t="shared" si="170"/>
        <v>18.678000000000001</v>
      </c>
      <c r="T2696" s="9">
        <f t="shared" si="171"/>
        <v>0.53231874145006841</v>
      </c>
      <c r="U2696" s="10">
        <f>YEAR(SalesDataTable[[#This Row],[Order Date]])</f>
        <v>2026</v>
      </c>
      <c r="V2696" s="9" t="str">
        <f>"Q"&amp;ROUNDUP(MONTH(SalesDataTable[[#This Row],[Order Date]])/3,0)</f>
        <v>Q4</v>
      </c>
      <c r="W2696" s="6">
        <f>MONTH(SalesDataTable[[#This Row],[Order Date]])</f>
        <v>12</v>
      </c>
      <c r="X2696" s="9" t="str">
        <f>TEXT(SalesDataTable[[#This Row],[Order Date]],"mmm")</f>
        <v>Dec</v>
      </c>
    </row>
    <row r="2697" spans="1:24" ht="15.5">
      <c r="A2697" s="3">
        <v>2745</v>
      </c>
      <c r="B2697" s="4">
        <v>46385</v>
      </c>
      <c r="C2697" s="12">
        <f>YEAR(SalesDataTable[[#This Row],[Order Date]])</f>
        <v>2026</v>
      </c>
      <c r="D2697" s="15" t="str">
        <f>"Q"&amp;ROUNDUP(MONTH(SalesDataTable[[#This Row],[Order Date]])/3,0)</f>
        <v>Q4</v>
      </c>
      <c r="E2697" s="12">
        <f>MONTH(SalesDataTable[[#This Row],[Order Date]])</f>
        <v>12</v>
      </c>
      <c r="F2697" s="12" t="str">
        <f>TEXT(SalesDataTable[[#This Row],[Order Date]], "mmm")</f>
        <v>Dec</v>
      </c>
      <c r="G2697" s="5" t="s">
        <v>20</v>
      </c>
      <c r="H2697" s="5" t="s">
        <v>47</v>
      </c>
      <c r="I2697" s="5" t="s">
        <v>28</v>
      </c>
      <c r="J2697" s="5" t="s">
        <v>16</v>
      </c>
      <c r="K2697" s="5" t="s">
        <v>14</v>
      </c>
      <c r="L2697" s="5" t="s">
        <v>32</v>
      </c>
      <c r="M2697" s="6">
        <v>1</v>
      </c>
      <c r="N2697" s="7">
        <v>46.07</v>
      </c>
      <c r="O2697" s="8">
        <v>0</v>
      </c>
      <c r="P2697" s="7">
        <v>18.420000000000002</v>
      </c>
      <c r="Q2697" s="7">
        <f t="shared" si="168"/>
        <v>46.07</v>
      </c>
      <c r="R2697" s="7">
        <f t="shared" si="169"/>
        <v>18.420000000000002</v>
      </c>
      <c r="S2697" s="7">
        <f t="shared" si="170"/>
        <v>27.65</v>
      </c>
      <c r="T2697" s="9">
        <f t="shared" si="171"/>
        <v>0.60017364879531143</v>
      </c>
      <c r="U2697" s="10">
        <f>YEAR(SalesDataTable[[#This Row],[Order Date]])</f>
        <v>2026</v>
      </c>
      <c r="V2697" s="9" t="str">
        <f>"Q"&amp;ROUNDUP(MONTH(SalesDataTable[[#This Row],[Order Date]])/3,0)</f>
        <v>Q4</v>
      </c>
      <c r="W2697" s="6">
        <f>MONTH(SalesDataTable[[#This Row],[Order Date]])</f>
        <v>12</v>
      </c>
      <c r="X2697" s="9" t="str">
        <f>TEXT(SalesDataTable[[#This Row],[Order Date]],"mmm")</f>
        <v>Dec</v>
      </c>
    </row>
    <row r="2698" spans="1:24" ht="15.5">
      <c r="A2698" s="3">
        <v>4427</v>
      </c>
      <c r="B2698" s="4">
        <v>46385</v>
      </c>
      <c r="C2698" s="12">
        <f>YEAR(SalesDataTable[[#This Row],[Order Date]])</f>
        <v>2026</v>
      </c>
      <c r="D2698" s="15" t="str">
        <f>"Q"&amp;ROUNDUP(MONTH(SalesDataTable[[#This Row],[Order Date]])/3,0)</f>
        <v>Q4</v>
      </c>
      <c r="E2698" s="12">
        <f>MONTH(SalesDataTable[[#This Row],[Order Date]])</f>
        <v>12</v>
      </c>
      <c r="F2698" s="12" t="str">
        <f>TEXT(SalesDataTable[[#This Row],[Order Date]], "mmm")</f>
        <v>Dec</v>
      </c>
      <c r="G2698" s="5" t="s">
        <v>6</v>
      </c>
      <c r="H2698" s="5" t="s">
        <v>43</v>
      </c>
      <c r="I2698" s="5" t="s">
        <v>19</v>
      </c>
      <c r="J2698" s="5" t="s">
        <v>16</v>
      </c>
      <c r="K2698" s="5" t="s">
        <v>9</v>
      </c>
      <c r="L2698" s="5" t="s">
        <v>17</v>
      </c>
      <c r="M2698" s="6">
        <v>1</v>
      </c>
      <c r="N2698" s="7">
        <v>147.29</v>
      </c>
      <c r="O2698" s="8">
        <v>0.1</v>
      </c>
      <c r="P2698" s="7">
        <v>78.2</v>
      </c>
      <c r="Q2698" s="7">
        <f t="shared" si="168"/>
        <v>132.56100000000001</v>
      </c>
      <c r="R2698" s="7">
        <f t="shared" si="169"/>
        <v>78.2</v>
      </c>
      <c r="S2698" s="7">
        <f t="shared" si="170"/>
        <v>54.361000000000004</v>
      </c>
      <c r="T2698" s="9">
        <f t="shared" si="171"/>
        <v>0.4100829052285363</v>
      </c>
      <c r="U2698" s="10">
        <f>YEAR(SalesDataTable[[#This Row],[Order Date]])</f>
        <v>2026</v>
      </c>
      <c r="V2698" s="9" t="str">
        <f>"Q"&amp;ROUNDUP(MONTH(SalesDataTable[[#This Row],[Order Date]])/3,0)</f>
        <v>Q4</v>
      </c>
      <c r="W2698" s="6">
        <f>MONTH(SalesDataTable[[#This Row],[Order Date]])</f>
        <v>12</v>
      </c>
      <c r="X2698" s="9" t="str">
        <f>TEXT(SalesDataTable[[#This Row],[Order Date]],"mmm")</f>
        <v>Dec</v>
      </c>
    </row>
    <row r="2699" spans="1:24" ht="15.5">
      <c r="A2699" s="3">
        <v>377</v>
      </c>
      <c r="B2699" s="4">
        <v>46386</v>
      </c>
      <c r="C2699" s="12">
        <f>YEAR(SalesDataTable[[#This Row],[Order Date]])</f>
        <v>2026</v>
      </c>
      <c r="D2699" s="15" t="str">
        <f>"Q"&amp;ROUNDUP(MONTH(SalesDataTable[[#This Row],[Order Date]])/3,0)</f>
        <v>Q4</v>
      </c>
      <c r="E2699" s="12">
        <f>MONTH(SalesDataTable[[#This Row],[Order Date]])</f>
        <v>12</v>
      </c>
      <c r="F2699" s="12" t="str">
        <f>TEXT(SalesDataTable[[#This Row],[Order Date]], "mmm")</f>
        <v>Dec</v>
      </c>
      <c r="G2699" s="5" t="s">
        <v>20</v>
      </c>
      <c r="H2699" s="5" t="s">
        <v>47</v>
      </c>
      <c r="I2699" s="5" t="s">
        <v>2</v>
      </c>
      <c r="J2699" s="5" t="s">
        <v>13</v>
      </c>
      <c r="K2699" s="5" t="s">
        <v>4</v>
      </c>
      <c r="L2699" s="5" t="s">
        <v>26</v>
      </c>
      <c r="M2699" s="6">
        <v>1</v>
      </c>
      <c r="N2699" s="7">
        <v>40.82</v>
      </c>
      <c r="O2699" s="8">
        <v>0.1</v>
      </c>
      <c r="P2699" s="7">
        <v>17.2</v>
      </c>
      <c r="Q2699" s="7">
        <f t="shared" si="168"/>
        <v>36.738</v>
      </c>
      <c r="R2699" s="7">
        <f t="shared" si="169"/>
        <v>17.2</v>
      </c>
      <c r="S2699" s="7">
        <f t="shared" si="170"/>
        <v>19.538</v>
      </c>
      <c r="T2699" s="9">
        <f t="shared" si="171"/>
        <v>0.53181991398551909</v>
      </c>
      <c r="U2699" s="10">
        <f>YEAR(SalesDataTable[[#This Row],[Order Date]])</f>
        <v>2026</v>
      </c>
      <c r="V2699" s="9" t="str">
        <f>"Q"&amp;ROUNDUP(MONTH(SalesDataTable[[#This Row],[Order Date]])/3,0)</f>
        <v>Q4</v>
      </c>
      <c r="W2699" s="6">
        <f>MONTH(SalesDataTable[[#This Row],[Order Date]])</f>
        <v>12</v>
      </c>
      <c r="X2699" s="9" t="str">
        <f>TEXT(SalesDataTable[[#This Row],[Order Date]],"mmm")</f>
        <v>Dec</v>
      </c>
    </row>
    <row r="2700" spans="1:24" ht="15.5">
      <c r="A2700" s="3">
        <v>1530</v>
      </c>
      <c r="B2700" s="4">
        <v>46386</v>
      </c>
      <c r="C2700" s="12">
        <f>YEAR(SalesDataTable[[#This Row],[Order Date]])</f>
        <v>2026</v>
      </c>
      <c r="D2700" s="15" t="str">
        <f>"Q"&amp;ROUNDUP(MONTH(SalesDataTable[[#This Row],[Order Date]])/3,0)</f>
        <v>Q4</v>
      </c>
      <c r="E2700" s="12">
        <f>MONTH(SalesDataTable[[#This Row],[Order Date]])</f>
        <v>12</v>
      </c>
      <c r="F2700" s="12" t="str">
        <f>TEXT(SalesDataTable[[#This Row],[Order Date]], "mmm")</f>
        <v>Dec</v>
      </c>
      <c r="G2700" s="5" t="s">
        <v>20</v>
      </c>
      <c r="H2700" s="5" t="s">
        <v>31</v>
      </c>
      <c r="I2700" s="5" t="s">
        <v>2</v>
      </c>
      <c r="J2700" s="5" t="s">
        <v>13</v>
      </c>
      <c r="K2700" s="5" t="s">
        <v>34</v>
      </c>
      <c r="L2700" s="5" t="s">
        <v>45</v>
      </c>
      <c r="M2700" s="6">
        <v>3</v>
      </c>
      <c r="N2700" s="7">
        <v>50.72</v>
      </c>
      <c r="O2700" s="8">
        <v>0</v>
      </c>
      <c r="P2700" s="7">
        <v>22.3</v>
      </c>
      <c r="Q2700" s="7">
        <f t="shared" si="168"/>
        <v>152.16</v>
      </c>
      <c r="R2700" s="7">
        <f t="shared" si="169"/>
        <v>66.900000000000006</v>
      </c>
      <c r="S2700" s="7">
        <f t="shared" si="170"/>
        <v>85.259999999999991</v>
      </c>
      <c r="T2700" s="9">
        <f t="shared" si="171"/>
        <v>0.56033123028391163</v>
      </c>
      <c r="U2700" s="10">
        <f>YEAR(SalesDataTable[[#This Row],[Order Date]])</f>
        <v>2026</v>
      </c>
      <c r="V2700" s="9" t="str">
        <f>"Q"&amp;ROUNDUP(MONTH(SalesDataTable[[#This Row],[Order Date]])/3,0)</f>
        <v>Q4</v>
      </c>
      <c r="W2700" s="6">
        <f>MONTH(SalesDataTable[[#This Row],[Order Date]])</f>
        <v>12</v>
      </c>
      <c r="X2700" s="9" t="str">
        <f>TEXT(SalesDataTable[[#This Row],[Order Date]],"mmm")</f>
        <v>Dec</v>
      </c>
    </row>
    <row r="2701" spans="1:24" ht="15.5">
      <c r="A2701" s="3">
        <v>2135</v>
      </c>
      <c r="B2701" s="4">
        <v>46386</v>
      </c>
      <c r="C2701" s="12">
        <f>YEAR(SalesDataTable[[#This Row],[Order Date]])</f>
        <v>2026</v>
      </c>
      <c r="D2701" s="15" t="str">
        <f>"Q"&amp;ROUNDUP(MONTH(SalesDataTable[[#This Row],[Order Date]])/3,0)</f>
        <v>Q4</v>
      </c>
      <c r="E2701" s="12">
        <f>MONTH(SalesDataTable[[#This Row],[Order Date]])</f>
        <v>12</v>
      </c>
      <c r="F2701" s="12" t="str">
        <f>TEXT(SalesDataTable[[#This Row],[Order Date]], "mmm")</f>
        <v>Dec</v>
      </c>
      <c r="G2701" s="5" t="s">
        <v>6</v>
      </c>
      <c r="H2701" s="5" t="s">
        <v>43</v>
      </c>
      <c r="I2701" s="5" t="s">
        <v>28</v>
      </c>
      <c r="J2701" s="5" t="s">
        <v>16</v>
      </c>
      <c r="K2701" s="5" t="s">
        <v>23</v>
      </c>
      <c r="L2701" s="5" t="s">
        <v>29</v>
      </c>
      <c r="M2701" s="6">
        <v>3</v>
      </c>
      <c r="N2701" s="7">
        <v>194.7</v>
      </c>
      <c r="O2701" s="8">
        <v>0.1</v>
      </c>
      <c r="P2701" s="7">
        <v>102.62</v>
      </c>
      <c r="Q2701" s="7">
        <f t="shared" si="168"/>
        <v>525.68999999999994</v>
      </c>
      <c r="R2701" s="7">
        <f t="shared" si="169"/>
        <v>307.86</v>
      </c>
      <c r="S2701" s="7">
        <f t="shared" si="170"/>
        <v>217.82999999999993</v>
      </c>
      <c r="T2701" s="9">
        <f t="shared" si="171"/>
        <v>0.41436968555612613</v>
      </c>
      <c r="U2701" s="10">
        <f>YEAR(SalesDataTable[[#This Row],[Order Date]])</f>
        <v>2026</v>
      </c>
      <c r="V2701" s="9" t="str">
        <f>"Q"&amp;ROUNDUP(MONTH(SalesDataTable[[#This Row],[Order Date]])/3,0)</f>
        <v>Q4</v>
      </c>
      <c r="W2701" s="6">
        <f>MONTH(SalesDataTable[[#This Row],[Order Date]])</f>
        <v>12</v>
      </c>
      <c r="X2701" s="9" t="str">
        <f>TEXT(SalesDataTable[[#This Row],[Order Date]],"mmm")</f>
        <v>Dec</v>
      </c>
    </row>
    <row r="2702" spans="1:24" ht="15.5">
      <c r="A2702" s="3">
        <v>2916</v>
      </c>
      <c r="B2702" s="4">
        <v>46386</v>
      </c>
      <c r="C2702" s="12">
        <f>YEAR(SalesDataTable[[#This Row],[Order Date]])</f>
        <v>2026</v>
      </c>
      <c r="D2702" s="15" t="str">
        <f>"Q"&amp;ROUNDUP(MONTH(SalesDataTable[[#This Row],[Order Date]])/3,0)</f>
        <v>Q4</v>
      </c>
      <c r="E2702" s="12">
        <f>MONTH(SalesDataTable[[#This Row],[Order Date]])</f>
        <v>12</v>
      </c>
      <c r="F2702" s="12" t="str">
        <f>TEXT(SalesDataTable[[#This Row],[Order Date]], "mmm")</f>
        <v>Dec</v>
      </c>
      <c r="G2702" s="5" t="s">
        <v>6</v>
      </c>
      <c r="H2702" s="5" t="s">
        <v>27</v>
      </c>
      <c r="I2702" s="5" t="s">
        <v>19</v>
      </c>
      <c r="J2702" s="5" t="s">
        <v>13</v>
      </c>
      <c r="K2702" s="5" t="s">
        <v>14</v>
      </c>
      <c r="L2702" s="5" t="s">
        <v>15</v>
      </c>
      <c r="M2702" s="6">
        <v>1</v>
      </c>
      <c r="N2702" s="7">
        <v>36.64</v>
      </c>
      <c r="O2702" s="8">
        <v>0.05</v>
      </c>
      <c r="P2702" s="7">
        <v>13.59</v>
      </c>
      <c r="Q2702" s="7">
        <f t="shared" si="168"/>
        <v>34.808</v>
      </c>
      <c r="R2702" s="7">
        <f t="shared" si="169"/>
        <v>13.59</v>
      </c>
      <c r="S2702" s="7">
        <f t="shared" si="170"/>
        <v>21.218</v>
      </c>
      <c r="T2702" s="9">
        <f t="shared" si="171"/>
        <v>0.60957251206619167</v>
      </c>
      <c r="U2702" s="10">
        <f>YEAR(SalesDataTable[[#This Row],[Order Date]])</f>
        <v>2026</v>
      </c>
      <c r="V2702" s="9" t="str">
        <f>"Q"&amp;ROUNDUP(MONTH(SalesDataTable[[#This Row],[Order Date]])/3,0)</f>
        <v>Q4</v>
      </c>
      <c r="W2702" s="6">
        <f>MONTH(SalesDataTable[[#This Row],[Order Date]])</f>
        <v>12</v>
      </c>
      <c r="X2702" s="9" t="str">
        <f>TEXT(SalesDataTable[[#This Row],[Order Date]],"mmm")</f>
        <v>Dec</v>
      </c>
    </row>
    <row r="2703" spans="1:24" ht="15.5">
      <c r="A2703" s="3">
        <v>3449</v>
      </c>
      <c r="B2703" s="4">
        <v>46386</v>
      </c>
      <c r="C2703" s="12">
        <f>YEAR(SalesDataTable[[#This Row],[Order Date]])</f>
        <v>2026</v>
      </c>
      <c r="D2703" s="15" t="str">
        <f>"Q"&amp;ROUNDUP(MONTH(SalesDataTable[[#This Row],[Order Date]])/3,0)</f>
        <v>Q4</v>
      </c>
      <c r="E2703" s="12">
        <f>MONTH(SalesDataTable[[#This Row],[Order Date]])</f>
        <v>12</v>
      </c>
      <c r="F2703" s="12" t="str">
        <f>TEXT(SalesDataTable[[#This Row],[Order Date]], "mmm")</f>
        <v>Dec</v>
      </c>
      <c r="G2703" s="5" t="s">
        <v>11</v>
      </c>
      <c r="H2703" s="5" t="s">
        <v>39</v>
      </c>
      <c r="I2703" s="5" t="s">
        <v>28</v>
      </c>
      <c r="J2703" s="5" t="s">
        <v>3</v>
      </c>
      <c r="K2703" s="5" t="s">
        <v>23</v>
      </c>
      <c r="L2703" s="5" t="s">
        <v>29</v>
      </c>
      <c r="M2703" s="6">
        <v>6</v>
      </c>
      <c r="N2703" s="7">
        <v>192.9</v>
      </c>
      <c r="O2703" s="8">
        <v>0.2</v>
      </c>
      <c r="P2703" s="7">
        <v>106.89</v>
      </c>
      <c r="Q2703" s="7">
        <f t="shared" si="168"/>
        <v>925.92000000000007</v>
      </c>
      <c r="R2703" s="7">
        <f t="shared" si="169"/>
        <v>641.34</v>
      </c>
      <c r="S2703" s="7">
        <f t="shared" si="170"/>
        <v>284.58000000000004</v>
      </c>
      <c r="T2703" s="9">
        <f t="shared" si="171"/>
        <v>0.30734836702954899</v>
      </c>
      <c r="U2703" s="10">
        <f>YEAR(SalesDataTable[[#This Row],[Order Date]])</f>
        <v>2026</v>
      </c>
      <c r="V2703" s="9" t="str">
        <f>"Q"&amp;ROUNDUP(MONTH(SalesDataTable[[#This Row],[Order Date]])/3,0)</f>
        <v>Q4</v>
      </c>
      <c r="W2703" s="6">
        <f>MONTH(SalesDataTable[[#This Row],[Order Date]])</f>
        <v>12</v>
      </c>
      <c r="X2703" s="9" t="str">
        <f>TEXT(SalesDataTable[[#This Row],[Order Date]],"mmm")</f>
        <v>Dec</v>
      </c>
    </row>
    <row r="2704" spans="1:24" ht="15.5">
      <c r="A2704" s="3">
        <v>3498</v>
      </c>
      <c r="B2704" s="4">
        <v>46386</v>
      </c>
      <c r="C2704" s="12">
        <f>YEAR(SalesDataTable[[#This Row],[Order Date]])</f>
        <v>2026</v>
      </c>
      <c r="D2704" s="15" t="str">
        <f>"Q"&amp;ROUNDUP(MONTH(SalesDataTable[[#This Row],[Order Date]])/3,0)</f>
        <v>Q4</v>
      </c>
      <c r="E2704" s="12">
        <f>MONTH(SalesDataTable[[#This Row],[Order Date]])</f>
        <v>12</v>
      </c>
      <c r="F2704" s="12" t="str">
        <f>TEXT(SalesDataTable[[#This Row],[Order Date]], "mmm")</f>
        <v>Dec</v>
      </c>
      <c r="G2704" s="5" t="s">
        <v>20</v>
      </c>
      <c r="H2704" s="5" t="s">
        <v>31</v>
      </c>
      <c r="I2704" s="5" t="s">
        <v>28</v>
      </c>
      <c r="J2704" s="5" t="s">
        <v>3</v>
      </c>
      <c r="K2704" s="5" t="s">
        <v>9</v>
      </c>
      <c r="L2704" s="5" t="s">
        <v>46</v>
      </c>
      <c r="M2704" s="6">
        <v>2</v>
      </c>
      <c r="N2704" s="7">
        <v>71.56</v>
      </c>
      <c r="O2704" s="8">
        <v>0.1</v>
      </c>
      <c r="P2704" s="7">
        <v>32.99</v>
      </c>
      <c r="Q2704" s="7">
        <f t="shared" si="168"/>
        <v>128.80800000000002</v>
      </c>
      <c r="R2704" s="7">
        <f t="shared" si="169"/>
        <v>65.98</v>
      </c>
      <c r="S2704" s="7">
        <f t="shared" si="170"/>
        <v>62.828000000000017</v>
      </c>
      <c r="T2704" s="9">
        <f t="shared" si="171"/>
        <v>0.4877647351096206</v>
      </c>
      <c r="U2704" s="10">
        <f>YEAR(SalesDataTable[[#This Row],[Order Date]])</f>
        <v>2026</v>
      </c>
      <c r="V2704" s="9" t="str">
        <f>"Q"&amp;ROUNDUP(MONTH(SalesDataTable[[#This Row],[Order Date]])/3,0)</f>
        <v>Q4</v>
      </c>
      <c r="W2704" s="6">
        <f>MONTH(SalesDataTable[[#This Row],[Order Date]])</f>
        <v>12</v>
      </c>
      <c r="X2704" s="9" t="str">
        <f>TEXT(SalesDataTable[[#This Row],[Order Date]],"mmm")</f>
        <v>Dec</v>
      </c>
    </row>
    <row r="2705" spans="1:24" ht="15.5">
      <c r="A2705" s="3">
        <v>4851</v>
      </c>
      <c r="B2705" s="4">
        <v>46386</v>
      </c>
      <c r="C2705" s="12">
        <f>YEAR(SalesDataTable[[#This Row],[Order Date]])</f>
        <v>2026</v>
      </c>
      <c r="D2705" s="15" t="str">
        <f>"Q"&amp;ROUNDUP(MONTH(SalesDataTable[[#This Row],[Order Date]])/3,0)</f>
        <v>Q4</v>
      </c>
      <c r="E2705" s="12">
        <f>MONTH(SalesDataTable[[#This Row],[Order Date]])</f>
        <v>12</v>
      </c>
      <c r="F2705" s="12" t="str">
        <f>TEXT(SalesDataTable[[#This Row],[Order Date]], "mmm")</f>
        <v>Dec</v>
      </c>
      <c r="G2705" s="5" t="s">
        <v>20</v>
      </c>
      <c r="H2705" s="5" t="s">
        <v>47</v>
      </c>
      <c r="I2705" s="5" t="s">
        <v>28</v>
      </c>
      <c r="J2705" s="5" t="s">
        <v>13</v>
      </c>
      <c r="K2705" s="5" t="s">
        <v>4</v>
      </c>
      <c r="L2705" s="5" t="s">
        <v>26</v>
      </c>
      <c r="M2705" s="6">
        <v>1</v>
      </c>
      <c r="N2705" s="7">
        <v>40.270000000000003</v>
      </c>
      <c r="O2705" s="8">
        <v>0.1</v>
      </c>
      <c r="P2705" s="7">
        <v>16.63</v>
      </c>
      <c r="Q2705" s="7">
        <f t="shared" si="168"/>
        <v>36.243000000000002</v>
      </c>
      <c r="R2705" s="7">
        <f t="shared" si="169"/>
        <v>16.63</v>
      </c>
      <c r="S2705" s="7">
        <f t="shared" si="170"/>
        <v>19.613000000000003</v>
      </c>
      <c r="T2705" s="9">
        <f t="shared" si="171"/>
        <v>0.54115277432883602</v>
      </c>
      <c r="U2705" s="10">
        <f>YEAR(SalesDataTable[[#This Row],[Order Date]])</f>
        <v>2026</v>
      </c>
      <c r="V2705" s="9" t="str">
        <f>"Q"&amp;ROUNDUP(MONTH(SalesDataTable[[#This Row],[Order Date]])/3,0)</f>
        <v>Q4</v>
      </c>
      <c r="W2705" s="6">
        <f>MONTH(SalesDataTable[[#This Row],[Order Date]])</f>
        <v>12</v>
      </c>
      <c r="X2705" s="9" t="str">
        <f>TEXT(SalesDataTable[[#This Row],[Order Date]],"mmm")</f>
        <v>Dec</v>
      </c>
    </row>
    <row r="2706" spans="1:24" ht="15.5">
      <c r="A2706" s="3">
        <v>4926</v>
      </c>
      <c r="B2706" s="4">
        <v>46386</v>
      </c>
      <c r="C2706" s="12">
        <f>YEAR(SalesDataTable[[#This Row],[Order Date]])</f>
        <v>2026</v>
      </c>
      <c r="D2706" s="15" t="str">
        <f>"Q"&amp;ROUNDUP(MONTH(SalesDataTable[[#This Row],[Order Date]])/3,0)</f>
        <v>Q4</v>
      </c>
      <c r="E2706" s="12">
        <f>MONTH(SalesDataTable[[#This Row],[Order Date]])</f>
        <v>12</v>
      </c>
      <c r="F2706" s="12" t="str">
        <f>TEXT(SalesDataTable[[#This Row],[Order Date]], "mmm")</f>
        <v>Dec</v>
      </c>
      <c r="G2706" s="5" t="s">
        <v>20</v>
      </c>
      <c r="H2706" s="5" t="s">
        <v>31</v>
      </c>
      <c r="I2706" s="5" t="s">
        <v>19</v>
      </c>
      <c r="J2706" s="5" t="s">
        <v>16</v>
      </c>
      <c r="K2706" s="5" t="s">
        <v>4</v>
      </c>
      <c r="L2706" s="5" t="s">
        <v>5</v>
      </c>
      <c r="M2706" s="6">
        <v>6</v>
      </c>
      <c r="N2706" s="7">
        <v>81.180000000000007</v>
      </c>
      <c r="O2706" s="8">
        <v>0.05</v>
      </c>
      <c r="P2706" s="7">
        <v>43.3</v>
      </c>
      <c r="Q2706" s="7">
        <f t="shared" si="168"/>
        <v>462.726</v>
      </c>
      <c r="R2706" s="7">
        <f t="shared" si="169"/>
        <v>259.79999999999995</v>
      </c>
      <c r="S2706" s="7">
        <f t="shared" si="170"/>
        <v>202.92600000000004</v>
      </c>
      <c r="T2706" s="9">
        <f t="shared" si="171"/>
        <v>0.43854462468069666</v>
      </c>
      <c r="U2706" s="10">
        <f>YEAR(SalesDataTable[[#This Row],[Order Date]])</f>
        <v>2026</v>
      </c>
      <c r="V2706" s="9" t="str">
        <f>"Q"&amp;ROUNDUP(MONTH(SalesDataTable[[#This Row],[Order Date]])/3,0)</f>
        <v>Q4</v>
      </c>
      <c r="W2706" s="6">
        <f>MONTH(SalesDataTable[[#This Row],[Order Date]])</f>
        <v>12</v>
      </c>
      <c r="X2706" s="9" t="str">
        <f>TEXT(SalesDataTable[[#This Row],[Order Date]],"mmm")</f>
        <v>Dec</v>
      </c>
    </row>
    <row r="2707" spans="1:24" ht="15.5">
      <c r="A2707" s="3">
        <v>5035</v>
      </c>
      <c r="B2707" s="4">
        <v>46386</v>
      </c>
      <c r="C2707" s="12">
        <f>YEAR(SalesDataTable[[#This Row],[Order Date]])</f>
        <v>2026</v>
      </c>
      <c r="D2707" s="15" t="str">
        <f>"Q"&amp;ROUNDUP(MONTH(SalesDataTable[[#This Row],[Order Date]])/3,0)</f>
        <v>Q4</v>
      </c>
      <c r="E2707" s="12">
        <f>MONTH(SalesDataTable[[#This Row],[Order Date]])</f>
        <v>12</v>
      </c>
      <c r="F2707" s="12" t="str">
        <f>TEXT(SalesDataTable[[#This Row],[Order Date]], "mmm")</f>
        <v>Dec</v>
      </c>
      <c r="G2707" s="5" t="s">
        <v>6</v>
      </c>
      <c r="H2707" s="5" t="s">
        <v>43</v>
      </c>
      <c r="I2707" s="5" t="s">
        <v>2</v>
      </c>
      <c r="J2707" s="5" t="s">
        <v>13</v>
      </c>
      <c r="K2707" s="5" t="s">
        <v>4</v>
      </c>
      <c r="L2707" s="5" t="s">
        <v>30</v>
      </c>
      <c r="M2707" s="6">
        <v>2</v>
      </c>
      <c r="N2707" s="7">
        <v>101.73</v>
      </c>
      <c r="O2707" s="8">
        <v>0.1</v>
      </c>
      <c r="P2707" s="7">
        <v>49.3</v>
      </c>
      <c r="Q2707" s="7">
        <f t="shared" si="168"/>
        <v>183.114</v>
      </c>
      <c r="R2707" s="7">
        <f t="shared" si="169"/>
        <v>98.6</v>
      </c>
      <c r="S2707" s="7">
        <f t="shared" si="170"/>
        <v>84.51400000000001</v>
      </c>
      <c r="T2707" s="9">
        <f t="shared" si="171"/>
        <v>0.46153762137247839</v>
      </c>
      <c r="U2707" s="10">
        <f>YEAR(SalesDataTable[[#This Row],[Order Date]])</f>
        <v>2026</v>
      </c>
      <c r="V2707" s="9" t="str">
        <f>"Q"&amp;ROUNDUP(MONTH(SalesDataTable[[#This Row],[Order Date]])/3,0)</f>
        <v>Q4</v>
      </c>
      <c r="W2707" s="6">
        <f>MONTH(SalesDataTable[[#This Row],[Order Date]])</f>
        <v>12</v>
      </c>
      <c r="X2707" s="9" t="str">
        <f>TEXT(SalesDataTable[[#This Row],[Order Date]],"mmm")</f>
        <v>Dec</v>
      </c>
    </row>
    <row r="2708" spans="1:24" ht="15.5">
      <c r="A2708" s="3">
        <v>5135</v>
      </c>
      <c r="B2708" s="4">
        <v>46386</v>
      </c>
      <c r="C2708" s="12">
        <f>YEAR(SalesDataTable[[#This Row],[Order Date]])</f>
        <v>2026</v>
      </c>
      <c r="D2708" s="15" t="str">
        <f>"Q"&amp;ROUNDUP(MONTH(SalesDataTable[[#This Row],[Order Date]])/3,0)</f>
        <v>Q4</v>
      </c>
      <c r="E2708" s="12">
        <f>MONTH(SalesDataTable[[#This Row],[Order Date]])</f>
        <v>12</v>
      </c>
      <c r="F2708" s="12" t="str">
        <f>TEXT(SalesDataTable[[#This Row],[Order Date]], "mmm")</f>
        <v>Dec</v>
      </c>
      <c r="G2708" s="5" t="s">
        <v>11</v>
      </c>
      <c r="H2708" s="5" t="s">
        <v>39</v>
      </c>
      <c r="I2708" s="5" t="s">
        <v>2</v>
      </c>
      <c r="J2708" s="5" t="s">
        <v>13</v>
      </c>
      <c r="K2708" s="5" t="s">
        <v>4</v>
      </c>
      <c r="L2708" s="5" t="s">
        <v>22</v>
      </c>
      <c r="M2708" s="6">
        <v>5</v>
      </c>
      <c r="N2708" s="7">
        <v>51.78</v>
      </c>
      <c r="O2708" s="8">
        <v>0.15</v>
      </c>
      <c r="P2708" s="7">
        <v>22.37</v>
      </c>
      <c r="Q2708" s="7">
        <f t="shared" si="168"/>
        <v>220.06499999999997</v>
      </c>
      <c r="R2708" s="7">
        <f t="shared" si="169"/>
        <v>111.85000000000001</v>
      </c>
      <c r="S2708" s="7">
        <f t="shared" si="170"/>
        <v>108.21499999999996</v>
      </c>
      <c r="T2708" s="9">
        <f t="shared" si="171"/>
        <v>0.49174107650012483</v>
      </c>
      <c r="U2708" s="10">
        <f>YEAR(SalesDataTable[[#This Row],[Order Date]])</f>
        <v>2026</v>
      </c>
      <c r="V2708" s="9" t="str">
        <f>"Q"&amp;ROUNDUP(MONTH(SalesDataTable[[#This Row],[Order Date]])/3,0)</f>
        <v>Q4</v>
      </c>
      <c r="W2708" s="6">
        <f>MONTH(SalesDataTable[[#This Row],[Order Date]])</f>
        <v>12</v>
      </c>
      <c r="X2708" s="9"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Sheet4</vt:lpstr>
      <vt:lpstr>Sheet5</vt: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Anosha syed</cp:lastModifiedBy>
  <dcterms:created xsi:type="dcterms:W3CDTF">2026-09-07T01:30:55Z</dcterms:created>
  <dcterms:modified xsi:type="dcterms:W3CDTF">2026-10-22T10:37:35Z</dcterms:modified>
</cp:coreProperties>
</file>